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codeName="ThisWorkbook" defaultThemeVersion="124226"/>
  <xr:revisionPtr revIDLastSave="0" documentId="8_{E7D7AFEB-6CEB-4896-B42C-7FBAB56DB757}" xr6:coauthVersionLast="47" xr6:coauthVersionMax="47" xr10:uidLastSave="{00000000-0000-0000-0000-000000000000}"/>
  <bookViews>
    <workbookView xWindow="-120" yWindow="-120" windowWidth="29040" windowHeight="15720" tabRatio="868" firstSheet="2" activeTab="2" xr2:uid="{00000000-000D-0000-FFFF-FFFF00000000}"/>
  </bookViews>
  <sheets>
    <sheet name="材料設備送審管制總表202112" sheetId="103" state="hidden" r:id="rId1"/>
    <sheet name="材料 設備檢(試)驗管制總表 202112" sheetId="104" state="hidden" r:id="rId2"/>
    <sheet name="材料與設備試驗管制總表" sheetId="172" r:id="rId3"/>
    <sheet name="材料設備送審及進場時程管制總表" sheetId="171" r:id="rId4"/>
    <sheet name="三個月材料檢試驗管控表20240801~0831" sheetId="168" state="hidden" r:id="rId5"/>
    <sheet name="1140117(材料送審核定情形一覽表)" sheetId="175" r:id="rId6"/>
    <sheet name="混凝土 80KGF CM3 贊洲" sheetId="116" state="hidden" r:id="rId7"/>
    <sheet name="混凝土 80KGF CM3 竑榮官田廠" sheetId="117" state="hidden" r:id="rId8"/>
    <sheet name="混凝土 245KGF CM3 贊洲" sheetId="118" state="hidden" r:id="rId9"/>
    <sheet name="混凝土 245KGF CM3 竑榮官田廠" sheetId="119" state="hidden" r:id="rId10"/>
    <sheet name="混凝土 280KGF CM3 贊洲 " sheetId="120" state="hidden" r:id="rId11"/>
    <sheet name="混凝土 280KGF CM3 竑榮官田廠 " sheetId="121" state="hidden" r:id="rId12"/>
    <sheet name="混凝土 315W KGF CM3 贊洲  " sheetId="122" state="hidden" r:id="rId13"/>
    <sheet name="混凝土 315W KGF CM3 竑榮官田廠" sheetId="123" state="hidden" r:id="rId14"/>
    <sheet name="自充填混凝土 350 KGF CM3 贊洲" sheetId="124" state="hidden" r:id="rId15"/>
    <sheet name="自充填混凝土 350 KGF CM3 竑榮官田廠" sheetId="125" state="hidden" r:id="rId16"/>
    <sheet name="無收縮水泥砂漿" sheetId="162" state="hidden" r:id="rId17"/>
    <sheet name="鋼筋 SD420W" sheetId="127" state="hidden" r:id="rId18"/>
    <sheet name="全套管鑽掘樁 鋼筋 SD420W " sheetId="128" state="hidden" r:id="rId19"/>
    <sheet name="化學黏著錨筋 16mm" sheetId="169" state="hidden" r:id="rId20"/>
    <sheet name="錨栓16mm" sheetId="174" state="hidden" r:id="rId21"/>
    <sheet name="化學黏著錨筋 19mm " sheetId="170" state="hidden" r:id="rId22"/>
    <sheet name="化學黏著錨筋 22mm" sheetId="131" state="hidden" r:id="rId23"/>
    <sheet name="化學黏著錨筋 25mm" sheetId="173" state="hidden" r:id="rId24"/>
    <sheet name="化學黏著錨筋 29mm" sheetId="134" state="hidden" r:id="rId25"/>
    <sheet name="化學黏著錨筋 32mm " sheetId="133" state="hidden" r:id="rId26"/>
    <sheet name="高強度螺栓32mm " sheetId="135" state="hidden" r:id="rId27"/>
    <sheet name="無收縮水泥砂漿 (2)" sheetId="166" state="hidden" r:id="rId28"/>
    <sheet name="無收縮水泥砂漿 (3)" sheetId="167" state="hidden" r:id="rId29"/>
    <sheet name="高強度螺栓38mm " sheetId="136" state="hidden" r:id="rId30"/>
    <sheet name="高強度鋼棒36mm" sheetId="142" state="hidden" r:id="rId31"/>
    <sheet name="鋼筋續接器22mm " sheetId="137" state="hidden" r:id="rId32"/>
    <sheet name="鋼筋續接器25mm " sheetId="138" state="hidden" r:id="rId33"/>
    <sheet name="610mm混凝土鋼管樁" sheetId="139" state="hidden" r:id="rId34"/>
    <sheet name="環氧樹脂塗佈" sheetId="141" state="hidden" r:id="rId35"/>
    <sheet name="盤式支承" sheetId="143" state="hidden" r:id="rId36"/>
    <sheet name="人造橡膠防震板" sheetId="144" state="hidden" r:id="rId37"/>
    <sheet name="橋台維修檢測平台" sheetId="145" state="hidden" r:id="rId38"/>
    <sheet name="臨時性欲力剛鍵地錨" sheetId="146" state="hidden" r:id="rId39"/>
    <sheet name="箱型石龍" sheetId="147" state="hidden" r:id="rId40"/>
    <sheet name="200mmPVC排水管" sheetId="148" state="hidden" r:id="rId41"/>
    <sheet name="漏水斗" sheetId="149" state="hidden" r:id="rId42"/>
    <sheet name="反光熱處理聚脂標線" sheetId="150" state="hidden" r:id="rId43"/>
    <sheet name="密級配瀝青混凝土" sheetId="151" state="hidden" r:id="rId44"/>
    <sheet name="開放級配瀝青混凝土 " sheetId="152" state="hidden" r:id="rId45"/>
    <sheet name="碎石級配" sheetId="153" state="hidden" r:id="rId46"/>
    <sheet name="串方塊混凝土護坡" sheetId="154" state="hidden" r:id="rId47"/>
    <sheet name="全套管鑽掘樁鋼筋剛套環" sheetId="155" state="hidden" r:id="rId48"/>
    <sheet name="混凝土養護劑" sheetId="156" state="hidden" r:id="rId49"/>
    <sheet name="焊條材料" sheetId="157" state="hidden" r:id="rId50"/>
    <sheet name="鋼筋焊條拉拔" sheetId="158" state="hidden" r:id="rId51"/>
    <sheet name="構造物回填土取樣" sheetId="159" state="hidden" r:id="rId52"/>
    <sheet name="鋼筋續接器 25mm" sheetId="160" state="hidden" r:id="rId53"/>
    <sheet name="基樁載重試驗150cm" sheetId="161" state="hidden" r:id="rId54"/>
    <sheet name="高強度微型樁" sheetId="163" state="hidden" r:id="rId55"/>
    <sheet name="610mm鋼管樁" sheetId="165" state="hidden" r:id="rId56"/>
    <sheet name="20210222" sheetId="164" state="hidden" r:id="rId57"/>
    <sheet name="一.2施工數量統計表" sheetId="47" state="hidden" r:id="rId58"/>
    <sheet name="會議用-斗六交流道-不印" sheetId="73" state="hidden" r:id="rId59"/>
    <sheet name="上構施工排程 (2)-不印" sheetId="67" state="hidden" r:id="rId60"/>
  </sheets>
  <externalReferences>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s>
  <definedNames>
    <definedName name="\A" localSheetId="40">[1]A!#REF!</definedName>
    <definedName name="\A" localSheetId="56">[1]A!#REF!</definedName>
    <definedName name="\A" localSheetId="33">[1]A!#REF!</definedName>
    <definedName name="\A" localSheetId="55">[1]A!#REF!</definedName>
    <definedName name="\A" localSheetId="36">[1]A!#REF!</definedName>
    <definedName name="\A" localSheetId="4">[1]A!#REF!</definedName>
    <definedName name="\A" localSheetId="19">[1]A!#REF!</definedName>
    <definedName name="\A" localSheetId="21">[1]A!#REF!</definedName>
    <definedName name="\A" localSheetId="22">[1]A!#REF!</definedName>
    <definedName name="\A" localSheetId="23">[1]A!#REF!</definedName>
    <definedName name="\A" localSheetId="24">[1]A!#REF!</definedName>
    <definedName name="\A" localSheetId="25">[1]A!#REF!</definedName>
    <definedName name="\A" localSheetId="42">[1]A!#REF!</definedName>
    <definedName name="\A" localSheetId="18">[1]A!#REF!</definedName>
    <definedName name="\A" localSheetId="47">[1]A!#REF!</definedName>
    <definedName name="\A" localSheetId="15">[1]A!#REF!</definedName>
    <definedName name="\A" localSheetId="14">[1]A!#REF!</definedName>
    <definedName name="\A" localSheetId="46">[1]A!#REF!</definedName>
    <definedName name="\A" localSheetId="3">[1]A!#REF!</definedName>
    <definedName name="\A" localSheetId="2">[1]A!#REF!</definedName>
    <definedName name="\A" localSheetId="54">[1]A!#REF!</definedName>
    <definedName name="\A" localSheetId="30">[1]A!#REF!</definedName>
    <definedName name="\A" localSheetId="26">[1]A!#REF!</definedName>
    <definedName name="\A" localSheetId="29">[1]A!#REF!</definedName>
    <definedName name="\A" localSheetId="53">[1]A!#REF!</definedName>
    <definedName name="\A" localSheetId="43">[1]A!#REF!</definedName>
    <definedName name="\A" localSheetId="9">[1]A!#REF!</definedName>
    <definedName name="\A" localSheetId="8">[1]A!#REF!</definedName>
    <definedName name="\A" localSheetId="11">[1]A!#REF!</definedName>
    <definedName name="\A" localSheetId="10">[1]A!#REF!</definedName>
    <definedName name="\A" localSheetId="13">[1]A!#REF!</definedName>
    <definedName name="\A" localSheetId="12">[1]A!#REF!</definedName>
    <definedName name="\A" localSheetId="7">[1]A!#REF!</definedName>
    <definedName name="\A" localSheetId="6">[1]A!#REF!</definedName>
    <definedName name="\A" localSheetId="48">[1]A!#REF!</definedName>
    <definedName name="\A" localSheetId="49">[1]A!#REF!</definedName>
    <definedName name="\A" localSheetId="16">[1]A!#REF!</definedName>
    <definedName name="\A" localSheetId="27">[1]A!#REF!</definedName>
    <definedName name="\A" localSheetId="28">[1]A!#REF!</definedName>
    <definedName name="\A" localSheetId="44">[1]A!#REF!</definedName>
    <definedName name="\A" localSheetId="45">[1]A!#REF!</definedName>
    <definedName name="\A" localSheetId="51">[1]A!#REF!</definedName>
    <definedName name="\A" localSheetId="41">[1]A!#REF!</definedName>
    <definedName name="\A" localSheetId="35">[1]A!#REF!</definedName>
    <definedName name="\A" localSheetId="39">[1]A!#REF!</definedName>
    <definedName name="\A" localSheetId="37">[1]A!#REF!</definedName>
    <definedName name="\A" localSheetId="17">[1]A!#REF!</definedName>
    <definedName name="\A" localSheetId="50">[1]A!#REF!</definedName>
    <definedName name="\A" localSheetId="52">[1]A!#REF!</definedName>
    <definedName name="\A" localSheetId="31">[1]A!#REF!</definedName>
    <definedName name="\A" localSheetId="32">[1]A!#REF!</definedName>
    <definedName name="\A" localSheetId="34">[1]A!#REF!</definedName>
    <definedName name="\A" localSheetId="38">[1]A!#REF!</definedName>
    <definedName name="\A" localSheetId="20">[1]A!#REF!</definedName>
    <definedName name="\A">[1]A!#REF!</definedName>
    <definedName name="\i" localSheetId="40">[2]單價2!#REF!</definedName>
    <definedName name="\i" localSheetId="56">[2]單價2!#REF!</definedName>
    <definedName name="\i" localSheetId="33">[2]單價2!#REF!</definedName>
    <definedName name="\i" localSheetId="55">[2]單價2!#REF!</definedName>
    <definedName name="\i" localSheetId="36">[2]單價2!#REF!</definedName>
    <definedName name="\i" localSheetId="4">[3]單價2!#REF!</definedName>
    <definedName name="\i" localSheetId="19">[2]單價2!#REF!</definedName>
    <definedName name="\i" localSheetId="21">[2]單價2!#REF!</definedName>
    <definedName name="\i" localSheetId="22">[2]單價2!#REF!</definedName>
    <definedName name="\i" localSheetId="23">[2]單價2!#REF!</definedName>
    <definedName name="\i" localSheetId="24">[2]單價2!#REF!</definedName>
    <definedName name="\i" localSheetId="25">[2]單價2!#REF!</definedName>
    <definedName name="\i" localSheetId="42">[2]單價2!#REF!</definedName>
    <definedName name="\i" localSheetId="18">[2]單價2!#REF!</definedName>
    <definedName name="\i" localSheetId="47">[2]單價2!#REF!</definedName>
    <definedName name="\i" localSheetId="15">[2]單價2!#REF!</definedName>
    <definedName name="\i" localSheetId="14">[2]單價2!#REF!</definedName>
    <definedName name="\i" localSheetId="46">[2]單價2!#REF!</definedName>
    <definedName name="\i" localSheetId="3">[3]單價2!#REF!</definedName>
    <definedName name="\i" localSheetId="2">[3]單價2!#REF!</definedName>
    <definedName name="\i" localSheetId="54">[2]單價2!#REF!</definedName>
    <definedName name="\i" localSheetId="30">[2]單價2!#REF!</definedName>
    <definedName name="\i" localSheetId="26">[2]單價2!#REF!</definedName>
    <definedName name="\i" localSheetId="29">[2]單價2!#REF!</definedName>
    <definedName name="\i" localSheetId="53">[2]單價2!#REF!</definedName>
    <definedName name="\i" localSheetId="43">[2]單價2!#REF!</definedName>
    <definedName name="\i" localSheetId="9">[2]單價2!#REF!</definedName>
    <definedName name="\i" localSheetId="8">[2]單價2!#REF!</definedName>
    <definedName name="\i" localSheetId="11">[2]單價2!#REF!</definedName>
    <definedName name="\i" localSheetId="10">[2]單價2!#REF!</definedName>
    <definedName name="\i" localSheetId="13">[2]單價2!#REF!</definedName>
    <definedName name="\i" localSheetId="12">[2]單價2!#REF!</definedName>
    <definedName name="\i" localSheetId="7">[2]單價2!#REF!</definedName>
    <definedName name="\i" localSheetId="6">[2]單價2!#REF!</definedName>
    <definedName name="\i" localSheetId="48">[2]單價2!#REF!</definedName>
    <definedName name="\i" localSheetId="49">[2]單價2!#REF!</definedName>
    <definedName name="\i" localSheetId="16">[2]單價2!#REF!</definedName>
    <definedName name="\i" localSheetId="27">[2]單價2!#REF!</definedName>
    <definedName name="\i" localSheetId="28">[2]單價2!#REF!</definedName>
    <definedName name="\i" localSheetId="44">[2]單價2!#REF!</definedName>
    <definedName name="\i" localSheetId="45">[2]單價2!#REF!</definedName>
    <definedName name="\i" localSheetId="51">[2]單價2!#REF!</definedName>
    <definedName name="\i" localSheetId="41">[2]單價2!#REF!</definedName>
    <definedName name="\i" localSheetId="35">[2]單價2!#REF!</definedName>
    <definedName name="\i" localSheetId="39">[2]單價2!#REF!</definedName>
    <definedName name="\i" localSheetId="37">[2]單價2!#REF!</definedName>
    <definedName name="\i" localSheetId="17">[2]單價2!#REF!</definedName>
    <definedName name="\i" localSheetId="50">[2]單價2!#REF!</definedName>
    <definedName name="\i" localSheetId="52">[2]單價2!#REF!</definedName>
    <definedName name="\i" localSheetId="31">[2]單價2!#REF!</definedName>
    <definedName name="\i" localSheetId="32">[2]單價2!#REF!</definedName>
    <definedName name="\i" localSheetId="34">[2]單價2!#REF!</definedName>
    <definedName name="\i" localSheetId="38">[2]單價2!#REF!</definedName>
    <definedName name="\i" localSheetId="20">[2]單價2!#REF!</definedName>
    <definedName name="\i">[3]單價2!#REF!</definedName>
    <definedName name="\p" localSheetId="40">[2]單價2!#REF!</definedName>
    <definedName name="\p" localSheetId="56">[2]單價2!#REF!</definedName>
    <definedName name="\p" localSheetId="33">[2]單價2!#REF!</definedName>
    <definedName name="\p" localSheetId="55">[2]單價2!#REF!</definedName>
    <definedName name="\p" localSheetId="36">[2]單價2!#REF!</definedName>
    <definedName name="\p" localSheetId="4">[3]單價2!#REF!</definedName>
    <definedName name="\p" localSheetId="19">[2]單價2!#REF!</definedName>
    <definedName name="\p" localSheetId="21">[2]單價2!#REF!</definedName>
    <definedName name="\p" localSheetId="22">[2]單價2!#REF!</definedName>
    <definedName name="\p" localSheetId="23">[2]單價2!#REF!</definedName>
    <definedName name="\p" localSheetId="24">[2]單價2!#REF!</definedName>
    <definedName name="\p" localSheetId="25">[2]單價2!#REF!</definedName>
    <definedName name="\p" localSheetId="42">[2]單價2!#REF!</definedName>
    <definedName name="\p" localSheetId="18">[2]單價2!#REF!</definedName>
    <definedName name="\p" localSheetId="47">[2]單價2!#REF!</definedName>
    <definedName name="\p" localSheetId="15">[2]單價2!#REF!</definedName>
    <definedName name="\p" localSheetId="14">[2]單價2!#REF!</definedName>
    <definedName name="\p" localSheetId="46">[2]單價2!#REF!</definedName>
    <definedName name="\p" localSheetId="3">[3]單價2!#REF!</definedName>
    <definedName name="\p" localSheetId="2">[3]單價2!#REF!</definedName>
    <definedName name="\p" localSheetId="54">[2]單價2!#REF!</definedName>
    <definedName name="\p" localSheetId="30">[2]單價2!#REF!</definedName>
    <definedName name="\p" localSheetId="26">[2]單價2!#REF!</definedName>
    <definedName name="\p" localSheetId="29">[2]單價2!#REF!</definedName>
    <definedName name="\p" localSheetId="53">[2]單價2!#REF!</definedName>
    <definedName name="\p" localSheetId="43">[2]單價2!#REF!</definedName>
    <definedName name="\p" localSheetId="9">[2]單價2!#REF!</definedName>
    <definedName name="\p" localSheetId="8">[2]單價2!#REF!</definedName>
    <definedName name="\p" localSheetId="11">[2]單價2!#REF!</definedName>
    <definedName name="\p" localSheetId="10">[2]單價2!#REF!</definedName>
    <definedName name="\p" localSheetId="13">[2]單價2!#REF!</definedName>
    <definedName name="\p" localSheetId="12">[2]單價2!#REF!</definedName>
    <definedName name="\p" localSheetId="7">[2]單價2!#REF!</definedName>
    <definedName name="\p" localSheetId="6">[2]單價2!#REF!</definedName>
    <definedName name="\p" localSheetId="48">[2]單價2!#REF!</definedName>
    <definedName name="\p" localSheetId="49">[2]單價2!#REF!</definedName>
    <definedName name="\p" localSheetId="16">[2]單價2!#REF!</definedName>
    <definedName name="\p" localSheetId="27">[2]單價2!#REF!</definedName>
    <definedName name="\p" localSheetId="28">[2]單價2!#REF!</definedName>
    <definedName name="\p" localSheetId="44">[2]單價2!#REF!</definedName>
    <definedName name="\p" localSheetId="45">[2]單價2!#REF!</definedName>
    <definedName name="\p" localSheetId="51">[2]單價2!#REF!</definedName>
    <definedName name="\p" localSheetId="41">[2]單價2!#REF!</definedName>
    <definedName name="\p" localSheetId="35">[2]單價2!#REF!</definedName>
    <definedName name="\p" localSheetId="39">[2]單價2!#REF!</definedName>
    <definedName name="\p" localSheetId="37">[2]單價2!#REF!</definedName>
    <definedName name="\p" localSheetId="17">[2]單價2!#REF!</definedName>
    <definedName name="\p" localSheetId="50">[2]單價2!#REF!</definedName>
    <definedName name="\p" localSheetId="52">[2]單價2!#REF!</definedName>
    <definedName name="\p" localSheetId="31">[2]單價2!#REF!</definedName>
    <definedName name="\p" localSheetId="32">[2]單價2!#REF!</definedName>
    <definedName name="\p" localSheetId="34">[2]單價2!#REF!</definedName>
    <definedName name="\p" localSheetId="38">[2]單價2!#REF!</definedName>
    <definedName name="\p" localSheetId="20">[2]單價2!#REF!</definedName>
    <definedName name="\p">[3]單價2!#REF!</definedName>
    <definedName name="___SD280">[4]鋼筋材料!$M$9</definedName>
    <definedName name="___SD420">[4]鋼筋材料!$M$10</definedName>
    <definedName name="___SD42011">[4]鋼筋材料!$M$12</definedName>
    <definedName name="___SD4209">[4]鋼筋材料!$M$11</definedName>
    <definedName name="___SO4" localSheetId="4">[5]假設貼貼!#REF!</definedName>
    <definedName name="___SO4" localSheetId="19">[5]假設貼貼!#REF!</definedName>
    <definedName name="___SO4" localSheetId="21">[5]假設貼貼!#REF!</definedName>
    <definedName name="___SO4" localSheetId="3">[5]假設貼貼!#REF!</definedName>
    <definedName name="___SO4" localSheetId="2">[5]假設貼貼!#REF!</definedName>
    <definedName name="___SO4" localSheetId="27">[5]假設貼貼!#REF!</definedName>
    <definedName name="___SO4" localSheetId="28">[5]假設貼貼!#REF!</definedName>
    <definedName name="___SO4" localSheetId="20">[5]假設貼貼!#REF!</definedName>
    <definedName name="___SO4">[5]假設貼貼!#REF!</definedName>
    <definedName name="___SS2" localSheetId="4">#REF!</definedName>
    <definedName name="___SS2" localSheetId="19">#REF!</definedName>
    <definedName name="___SS2" localSheetId="21">#REF!</definedName>
    <definedName name="___SS2" localSheetId="3">#REF!</definedName>
    <definedName name="___SS2" localSheetId="2">#REF!</definedName>
    <definedName name="___SS2" localSheetId="27">#REF!</definedName>
    <definedName name="___SS2" localSheetId="28">#REF!</definedName>
    <definedName name="___SS2" localSheetId="20">#REF!</definedName>
    <definedName name="___SS2">#REF!</definedName>
    <definedName name="__SD280">[4]鋼筋材料!$M$9</definedName>
    <definedName name="__SD420">[4]鋼筋材料!$M$10</definedName>
    <definedName name="__SD42011">[4]鋼筋材料!$M$12</definedName>
    <definedName name="__SD4209">[4]鋼筋材料!$M$11</definedName>
    <definedName name="__SO4" localSheetId="4">[5]假設貼貼!#REF!</definedName>
    <definedName name="__SO4" localSheetId="19">[5]假設貼貼!#REF!</definedName>
    <definedName name="__SO4" localSheetId="21">[5]假設貼貼!#REF!</definedName>
    <definedName name="__SO4" localSheetId="3">[5]假設貼貼!#REF!</definedName>
    <definedName name="__SO4" localSheetId="2">[5]假設貼貼!#REF!</definedName>
    <definedName name="__SO4" localSheetId="27">[5]假設貼貼!#REF!</definedName>
    <definedName name="__SO4" localSheetId="28">[5]假設貼貼!#REF!</definedName>
    <definedName name="__SO4" localSheetId="20">[5]假設貼貼!#REF!</definedName>
    <definedName name="__SO4">[5]假設貼貼!#REF!</definedName>
    <definedName name="__SS2" localSheetId="4">#REF!</definedName>
    <definedName name="__SS2" localSheetId="19">#REF!</definedName>
    <definedName name="__SS2" localSheetId="21">#REF!</definedName>
    <definedName name="__SS2" localSheetId="3">#REF!</definedName>
    <definedName name="__SS2" localSheetId="2">#REF!</definedName>
    <definedName name="__SS2" localSheetId="27">#REF!</definedName>
    <definedName name="__SS2" localSheetId="28">#REF!</definedName>
    <definedName name="__SS2" localSheetId="20">#REF!</definedName>
    <definedName name="__SS2">#REF!</definedName>
    <definedName name="_1.5cm厚不銹鋼板底座" localSheetId="40">#REF!</definedName>
    <definedName name="_1.5cm厚不銹鋼板底座" localSheetId="56">#REF!</definedName>
    <definedName name="_1.5cm厚不銹鋼板底座" localSheetId="33">#REF!</definedName>
    <definedName name="_1.5cm厚不銹鋼板底座" localSheetId="55">#REF!</definedName>
    <definedName name="_1.5cm厚不銹鋼板底座" localSheetId="36">#REF!</definedName>
    <definedName name="_1.5cm厚不銹鋼板底座" localSheetId="4">#REF!</definedName>
    <definedName name="_1.5cm厚不銹鋼板底座" localSheetId="19">#REF!</definedName>
    <definedName name="_1.5cm厚不銹鋼板底座" localSheetId="21">#REF!</definedName>
    <definedName name="_1.5cm厚不銹鋼板底座" localSheetId="22">#REF!</definedName>
    <definedName name="_1.5cm厚不銹鋼板底座" localSheetId="23">#REF!</definedName>
    <definedName name="_1.5cm厚不銹鋼板底座" localSheetId="24">#REF!</definedName>
    <definedName name="_1.5cm厚不銹鋼板底座" localSheetId="25">#REF!</definedName>
    <definedName name="_1.5cm厚不銹鋼板底座" localSheetId="42">#REF!</definedName>
    <definedName name="_1.5cm厚不銹鋼板底座" localSheetId="18">#REF!</definedName>
    <definedName name="_1.5cm厚不銹鋼板底座" localSheetId="47">#REF!</definedName>
    <definedName name="_1.5cm厚不銹鋼板底座" localSheetId="15">#REF!</definedName>
    <definedName name="_1.5cm厚不銹鋼板底座" localSheetId="14">#REF!</definedName>
    <definedName name="_1.5cm厚不銹鋼板底座" localSheetId="46">#REF!</definedName>
    <definedName name="_1.5cm厚不銹鋼板底座" localSheetId="3">#REF!</definedName>
    <definedName name="_1.5cm厚不銹鋼板底座" localSheetId="2">#REF!</definedName>
    <definedName name="_1.5cm厚不銹鋼板底座" localSheetId="54">#REF!</definedName>
    <definedName name="_1.5cm厚不銹鋼板底座" localSheetId="30">#REF!</definedName>
    <definedName name="_1.5cm厚不銹鋼板底座" localSheetId="26">#REF!</definedName>
    <definedName name="_1.5cm厚不銹鋼板底座" localSheetId="29">#REF!</definedName>
    <definedName name="_1.5cm厚不銹鋼板底座" localSheetId="53">#REF!</definedName>
    <definedName name="_1.5cm厚不銹鋼板底座" localSheetId="43">#REF!</definedName>
    <definedName name="_1.5cm厚不銹鋼板底座" localSheetId="9">#REF!</definedName>
    <definedName name="_1.5cm厚不銹鋼板底座" localSheetId="8">#REF!</definedName>
    <definedName name="_1.5cm厚不銹鋼板底座" localSheetId="11">#REF!</definedName>
    <definedName name="_1.5cm厚不銹鋼板底座" localSheetId="10">#REF!</definedName>
    <definedName name="_1.5cm厚不銹鋼板底座" localSheetId="13">#REF!</definedName>
    <definedName name="_1.5cm厚不銹鋼板底座" localSheetId="12">#REF!</definedName>
    <definedName name="_1.5cm厚不銹鋼板底座" localSheetId="7">#REF!</definedName>
    <definedName name="_1.5cm厚不銹鋼板底座" localSheetId="6">#REF!</definedName>
    <definedName name="_1.5cm厚不銹鋼板底座" localSheetId="48">#REF!</definedName>
    <definedName name="_1.5cm厚不銹鋼板底座" localSheetId="49">#REF!</definedName>
    <definedName name="_1.5cm厚不銹鋼板底座" localSheetId="16">#REF!</definedName>
    <definedName name="_1.5cm厚不銹鋼板底座" localSheetId="27">#REF!</definedName>
    <definedName name="_1.5cm厚不銹鋼板底座" localSheetId="28">#REF!</definedName>
    <definedName name="_1.5cm厚不銹鋼板底座" localSheetId="44">#REF!</definedName>
    <definedName name="_1.5cm厚不銹鋼板底座" localSheetId="45">#REF!</definedName>
    <definedName name="_1.5cm厚不銹鋼板底座" localSheetId="51">#REF!</definedName>
    <definedName name="_1.5cm厚不銹鋼板底座" localSheetId="41">#REF!</definedName>
    <definedName name="_1.5cm厚不銹鋼板底座" localSheetId="35">#REF!</definedName>
    <definedName name="_1.5cm厚不銹鋼板底座" localSheetId="39">#REF!</definedName>
    <definedName name="_1.5cm厚不銹鋼板底座" localSheetId="37">#REF!</definedName>
    <definedName name="_1.5cm厚不銹鋼板底座" localSheetId="17">#REF!</definedName>
    <definedName name="_1.5cm厚不銹鋼板底座" localSheetId="50">#REF!</definedName>
    <definedName name="_1.5cm厚不銹鋼板底座" localSheetId="52">#REF!</definedName>
    <definedName name="_1.5cm厚不銹鋼板底座" localSheetId="31">#REF!</definedName>
    <definedName name="_1.5cm厚不銹鋼板底座" localSheetId="32">#REF!</definedName>
    <definedName name="_1.5cm厚不銹鋼板底座" localSheetId="34">#REF!</definedName>
    <definedName name="_1.5cm厚不銹鋼板底座" localSheetId="38">#REF!</definedName>
    <definedName name="_1.5cm厚不銹鋼板底座" localSheetId="20">#REF!</definedName>
    <definedName name="_1.5cm厚不銹鋼板底座">#REF!</definedName>
    <definedName name="_1.5mm厚不銹鋼板" localSheetId="40">#REF!</definedName>
    <definedName name="_1.5mm厚不銹鋼板" localSheetId="56">#REF!</definedName>
    <definedName name="_1.5mm厚不銹鋼板" localSheetId="33">#REF!</definedName>
    <definedName name="_1.5mm厚不銹鋼板" localSheetId="55">#REF!</definedName>
    <definedName name="_1.5mm厚不銹鋼板" localSheetId="36">#REF!</definedName>
    <definedName name="_1.5mm厚不銹鋼板" localSheetId="4">#REF!</definedName>
    <definedName name="_1.5mm厚不銹鋼板" localSheetId="19">#REF!</definedName>
    <definedName name="_1.5mm厚不銹鋼板" localSheetId="21">#REF!</definedName>
    <definedName name="_1.5mm厚不銹鋼板" localSheetId="22">#REF!</definedName>
    <definedName name="_1.5mm厚不銹鋼板" localSheetId="23">#REF!</definedName>
    <definedName name="_1.5mm厚不銹鋼板" localSheetId="24">#REF!</definedName>
    <definedName name="_1.5mm厚不銹鋼板" localSheetId="25">#REF!</definedName>
    <definedName name="_1.5mm厚不銹鋼板" localSheetId="42">#REF!</definedName>
    <definedName name="_1.5mm厚不銹鋼板" localSheetId="18">#REF!</definedName>
    <definedName name="_1.5mm厚不銹鋼板" localSheetId="47">#REF!</definedName>
    <definedName name="_1.5mm厚不銹鋼板" localSheetId="15">#REF!</definedName>
    <definedName name="_1.5mm厚不銹鋼板" localSheetId="14">#REF!</definedName>
    <definedName name="_1.5mm厚不銹鋼板" localSheetId="46">#REF!</definedName>
    <definedName name="_1.5mm厚不銹鋼板" localSheetId="3">#REF!</definedName>
    <definedName name="_1.5mm厚不銹鋼板" localSheetId="2">#REF!</definedName>
    <definedName name="_1.5mm厚不銹鋼板" localSheetId="54">#REF!</definedName>
    <definedName name="_1.5mm厚不銹鋼板" localSheetId="30">#REF!</definedName>
    <definedName name="_1.5mm厚不銹鋼板" localSheetId="26">#REF!</definedName>
    <definedName name="_1.5mm厚不銹鋼板" localSheetId="29">#REF!</definedName>
    <definedName name="_1.5mm厚不銹鋼板" localSheetId="53">#REF!</definedName>
    <definedName name="_1.5mm厚不銹鋼板" localSheetId="43">#REF!</definedName>
    <definedName name="_1.5mm厚不銹鋼板" localSheetId="9">#REF!</definedName>
    <definedName name="_1.5mm厚不銹鋼板" localSheetId="8">#REF!</definedName>
    <definedName name="_1.5mm厚不銹鋼板" localSheetId="11">#REF!</definedName>
    <definedName name="_1.5mm厚不銹鋼板" localSheetId="10">#REF!</definedName>
    <definedName name="_1.5mm厚不銹鋼板" localSheetId="13">#REF!</definedName>
    <definedName name="_1.5mm厚不銹鋼板" localSheetId="12">#REF!</definedName>
    <definedName name="_1.5mm厚不銹鋼板" localSheetId="7">#REF!</definedName>
    <definedName name="_1.5mm厚不銹鋼板" localSheetId="6">#REF!</definedName>
    <definedName name="_1.5mm厚不銹鋼板" localSheetId="48">#REF!</definedName>
    <definedName name="_1.5mm厚不銹鋼板" localSheetId="49">#REF!</definedName>
    <definedName name="_1.5mm厚不銹鋼板" localSheetId="16">#REF!</definedName>
    <definedName name="_1.5mm厚不銹鋼板" localSheetId="27">#REF!</definedName>
    <definedName name="_1.5mm厚不銹鋼板" localSheetId="28">#REF!</definedName>
    <definedName name="_1.5mm厚不銹鋼板" localSheetId="44">#REF!</definedName>
    <definedName name="_1.5mm厚不銹鋼板" localSheetId="45">#REF!</definedName>
    <definedName name="_1.5mm厚不銹鋼板" localSheetId="51">#REF!</definedName>
    <definedName name="_1.5mm厚不銹鋼板" localSheetId="41">#REF!</definedName>
    <definedName name="_1.5mm厚不銹鋼板" localSheetId="35">#REF!</definedName>
    <definedName name="_1.5mm厚不銹鋼板" localSheetId="39">#REF!</definedName>
    <definedName name="_1.5mm厚不銹鋼板" localSheetId="37">#REF!</definedName>
    <definedName name="_1.5mm厚不銹鋼板" localSheetId="17">#REF!</definedName>
    <definedName name="_1.5mm厚不銹鋼板" localSheetId="50">#REF!</definedName>
    <definedName name="_1.5mm厚不銹鋼板" localSheetId="52">#REF!</definedName>
    <definedName name="_1.5mm厚不銹鋼板" localSheetId="31">#REF!</definedName>
    <definedName name="_1.5mm厚不銹鋼板" localSheetId="32">#REF!</definedName>
    <definedName name="_1.5mm厚不銹鋼板" localSheetId="34">#REF!</definedName>
    <definedName name="_1.5mm厚不銹鋼板" localSheetId="38">#REF!</definedName>
    <definedName name="_1.5mm厚不銹鋼板" localSheetId="20">#REF!</definedName>
    <definedName name="_1.5mm厚不銹鋼板">#REF!</definedName>
    <definedName name="_1_1_2_給水管" localSheetId="40">#REF!</definedName>
    <definedName name="_1_1_2_給水管" localSheetId="56">#REF!</definedName>
    <definedName name="_1_1_2_給水管" localSheetId="33">#REF!</definedName>
    <definedName name="_1_1_2_給水管" localSheetId="55">#REF!</definedName>
    <definedName name="_1_1_2_給水管" localSheetId="36">#REF!</definedName>
    <definedName name="_1_1_2_給水管" localSheetId="4">#REF!</definedName>
    <definedName name="_1_1_2_給水管" localSheetId="19">#REF!</definedName>
    <definedName name="_1_1_2_給水管" localSheetId="21">#REF!</definedName>
    <definedName name="_1_1_2_給水管" localSheetId="22">#REF!</definedName>
    <definedName name="_1_1_2_給水管" localSheetId="23">#REF!</definedName>
    <definedName name="_1_1_2_給水管" localSheetId="24">#REF!</definedName>
    <definedName name="_1_1_2_給水管" localSheetId="25">#REF!</definedName>
    <definedName name="_1_1_2_給水管" localSheetId="42">#REF!</definedName>
    <definedName name="_1_1_2_給水管" localSheetId="18">#REF!</definedName>
    <definedName name="_1_1_2_給水管" localSheetId="47">#REF!</definedName>
    <definedName name="_1_1_2_給水管" localSheetId="15">#REF!</definedName>
    <definedName name="_1_1_2_給水管" localSheetId="14">#REF!</definedName>
    <definedName name="_1_1_2_給水管" localSheetId="46">#REF!</definedName>
    <definedName name="_1_1_2_給水管" localSheetId="3">#REF!</definedName>
    <definedName name="_1_1_2_給水管" localSheetId="2">#REF!</definedName>
    <definedName name="_1_1_2_給水管" localSheetId="54">#REF!</definedName>
    <definedName name="_1_1_2_給水管" localSheetId="30">#REF!</definedName>
    <definedName name="_1_1_2_給水管" localSheetId="26">#REF!</definedName>
    <definedName name="_1_1_2_給水管" localSheetId="29">#REF!</definedName>
    <definedName name="_1_1_2_給水管" localSheetId="53">#REF!</definedName>
    <definedName name="_1_1_2_給水管" localSheetId="43">#REF!</definedName>
    <definedName name="_1_1_2_給水管" localSheetId="9">#REF!</definedName>
    <definedName name="_1_1_2_給水管" localSheetId="8">#REF!</definedName>
    <definedName name="_1_1_2_給水管" localSheetId="11">#REF!</definedName>
    <definedName name="_1_1_2_給水管" localSheetId="10">#REF!</definedName>
    <definedName name="_1_1_2_給水管" localSheetId="13">#REF!</definedName>
    <definedName name="_1_1_2_給水管" localSheetId="12">#REF!</definedName>
    <definedName name="_1_1_2_給水管" localSheetId="7">#REF!</definedName>
    <definedName name="_1_1_2_給水管" localSheetId="6">#REF!</definedName>
    <definedName name="_1_1_2_給水管" localSheetId="48">#REF!</definedName>
    <definedName name="_1_1_2_給水管" localSheetId="49">#REF!</definedName>
    <definedName name="_1_1_2_給水管" localSheetId="16">#REF!</definedName>
    <definedName name="_1_1_2_給水管" localSheetId="27">#REF!</definedName>
    <definedName name="_1_1_2_給水管" localSheetId="28">#REF!</definedName>
    <definedName name="_1_1_2_給水管" localSheetId="44">#REF!</definedName>
    <definedName name="_1_1_2_給水管" localSheetId="45">#REF!</definedName>
    <definedName name="_1_1_2_給水管" localSheetId="51">#REF!</definedName>
    <definedName name="_1_1_2_給水管" localSheetId="41">#REF!</definedName>
    <definedName name="_1_1_2_給水管" localSheetId="35">#REF!</definedName>
    <definedName name="_1_1_2_給水管" localSheetId="39">#REF!</definedName>
    <definedName name="_1_1_2_給水管" localSheetId="37">#REF!</definedName>
    <definedName name="_1_1_2_給水管" localSheetId="17">#REF!</definedName>
    <definedName name="_1_1_2_給水管" localSheetId="50">#REF!</definedName>
    <definedName name="_1_1_2_給水管" localSheetId="52">#REF!</definedName>
    <definedName name="_1_1_2_給水管" localSheetId="31">#REF!</definedName>
    <definedName name="_1_1_2_給水管" localSheetId="32">#REF!</definedName>
    <definedName name="_1_1_2_給水管" localSheetId="34">#REF!</definedName>
    <definedName name="_1_1_2_給水管" localSheetId="38">#REF!</definedName>
    <definedName name="_1_1_2_給水管" localSheetId="20">#REF!</definedName>
    <definedName name="_1_1_2_給水管">#REF!</definedName>
    <definedName name="_1_3水泥砂漿" localSheetId="40">#REF!</definedName>
    <definedName name="_1_3水泥砂漿" localSheetId="56">#REF!</definedName>
    <definedName name="_1_3水泥砂漿" localSheetId="33">#REF!</definedName>
    <definedName name="_1_3水泥砂漿" localSheetId="55">#REF!</definedName>
    <definedName name="_1_3水泥砂漿" localSheetId="36">#REF!</definedName>
    <definedName name="_1_3水泥砂漿" localSheetId="4">#REF!</definedName>
    <definedName name="_1_3水泥砂漿" localSheetId="19">#REF!</definedName>
    <definedName name="_1_3水泥砂漿" localSheetId="21">#REF!</definedName>
    <definedName name="_1_3水泥砂漿" localSheetId="22">#REF!</definedName>
    <definedName name="_1_3水泥砂漿" localSheetId="23">#REF!</definedName>
    <definedName name="_1_3水泥砂漿" localSheetId="24">#REF!</definedName>
    <definedName name="_1_3水泥砂漿" localSheetId="25">#REF!</definedName>
    <definedName name="_1_3水泥砂漿" localSheetId="42">#REF!</definedName>
    <definedName name="_1_3水泥砂漿" localSheetId="18">#REF!</definedName>
    <definedName name="_1_3水泥砂漿" localSheetId="47">#REF!</definedName>
    <definedName name="_1_3水泥砂漿" localSheetId="15">#REF!</definedName>
    <definedName name="_1_3水泥砂漿" localSheetId="14">#REF!</definedName>
    <definedName name="_1_3水泥砂漿" localSheetId="46">#REF!</definedName>
    <definedName name="_1_3水泥砂漿" localSheetId="3">#REF!</definedName>
    <definedName name="_1_3水泥砂漿" localSheetId="2">#REF!</definedName>
    <definedName name="_1_3水泥砂漿" localSheetId="54">#REF!</definedName>
    <definedName name="_1_3水泥砂漿" localSheetId="30">#REF!</definedName>
    <definedName name="_1_3水泥砂漿" localSheetId="26">#REF!</definedName>
    <definedName name="_1_3水泥砂漿" localSheetId="29">#REF!</definedName>
    <definedName name="_1_3水泥砂漿" localSheetId="53">#REF!</definedName>
    <definedName name="_1_3水泥砂漿" localSheetId="43">#REF!</definedName>
    <definedName name="_1_3水泥砂漿" localSheetId="9">#REF!</definedName>
    <definedName name="_1_3水泥砂漿" localSheetId="8">#REF!</definedName>
    <definedName name="_1_3水泥砂漿" localSheetId="11">#REF!</definedName>
    <definedName name="_1_3水泥砂漿" localSheetId="10">#REF!</definedName>
    <definedName name="_1_3水泥砂漿" localSheetId="13">#REF!</definedName>
    <definedName name="_1_3水泥砂漿" localSheetId="12">#REF!</definedName>
    <definedName name="_1_3水泥砂漿" localSheetId="7">#REF!</definedName>
    <definedName name="_1_3水泥砂漿" localSheetId="6">#REF!</definedName>
    <definedName name="_1_3水泥砂漿" localSheetId="48">#REF!</definedName>
    <definedName name="_1_3水泥砂漿" localSheetId="49">#REF!</definedName>
    <definedName name="_1_3水泥砂漿" localSheetId="16">#REF!</definedName>
    <definedName name="_1_3水泥砂漿" localSheetId="27">#REF!</definedName>
    <definedName name="_1_3水泥砂漿" localSheetId="28">#REF!</definedName>
    <definedName name="_1_3水泥砂漿" localSheetId="44">#REF!</definedName>
    <definedName name="_1_3水泥砂漿" localSheetId="45">#REF!</definedName>
    <definedName name="_1_3水泥砂漿" localSheetId="51">#REF!</definedName>
    <definedName name="_1_3水泥砂漿" localSheetId="41">#REF!</definedName>
    <definedName name="_1_3水泥砂漿" localSheetId="35">#REF!</definedName>
    <definedName name="_1_3水泥砂漿" localSheetId="39">#REF!</definedName>
    <definedName name="_1_3水泥砂漿" localSheetId="37">#REF!</definedName>
    <definedName name="_1_3水泥砂漿" localSheetId="17">#REF!</definedName>
    <definedName name="_1_3水泥砂漿" localSheetId="50">#REF!</definedName>
    <definedName name="_1_3水泥砂漿" localSheetId="52">#REF!</definedName>
    <definedName name="_1_3水泥砂漿" localSheetId="31">#REF!</definedName>
    <definedName name="_1_3水泥砂漿" localSheetId="32">#REF!</definedName>
    <definedName name="_1_3水泥砂漿" localSheetId="34">#REF!</definedName>
    <definedName name="_1_3水泥砂漿" localSheetId="38">#REF!</definedName>
    <definedName name="_1_3水泥砂漿" localSheetId="20">#REF!</definedName>
    <definedName name="_1_3水泥砂漿">#REF!</definedName>
    <definedName name="_1_line_車道支撐_H300_300" localSheetId="40">#REF!</definedName>
    <definedName name="_1_line_車道支撐_H300_300" localSheetId="56">#REF!</definedName>
    <definedName name="_1_line_車道支撐_H300_300" localSheetId="33">#REF!</definedName>
    <definedName name="_1_line_車道支撐_H300_300" localSheetId="55">#REF!</definedName>
    <definedName name="_1_line_車道支撐_H300_300" localSheetId="36">#REF!</definedName>
    <definedName name="_1_line_車道支撐_H300_300" localSheetId="4">#REF!</definedName>
    <definedName name="_1_line_車道支撐_H300_300" localSheetId="19">#REF!</definedName>
    <definedName name="_1_line_車道支撐_H300_300" localSheetId="21">#REF!</definedName>
    <definedName name="_1_line_車道支撐_H300_300" localSheetId="22">#REF!</definedName>
    <definedName name="_1_line_車道支撐_H300_300" localSheetId="23">#REF!</definedName>
    <definedName name="_1_line_車道支撐_H300_300" localSheetId="24">#REF!</definedName>
    <definedName name="_1_line_車道支撐_H300_300" localSheetId="25">#REF!</definedName>
    <definedName name="_1_line_車道支撐_H300_300" localSheetId="42">#REF!</definedName>
    <definedName name="_1_line_車道支撐_H300_300" localSheetId="18">#REF!</definedName>
    <definedName name="_1_line_車道支撐_H300_300" localSheetId="47">#REF!</definedName>
    <definedName name="_1_line_車道支撐_H300_300" localSheetId="15">#REF!</definedName>
    <definedName name="_1_line_車道支撐_H300_300" localSheetId="14">#REF!</definedName>
    <definedName name="_1_line_車道支撐_H300_300" localSheetId="46">#REF!</definedName>
    <definedName name="_1_line_車道支撐_H300_300" localSheetId="3">#REF!</definedName>
    <definedName name="_1_line_車道支撐_H300_300" localSheetId="2">#REF!</definedName>
    <definedName name="_1_line_車道支撐_H300_300" localSheetId="54">#REF!</definedName>
    <definedName name="_1_line_車道支撐_H300_300" localSheetId="30">#REF!</definedName>
    <definedName name="_1_line_車道支撐_H300_300" localSheetId="26">#REF!</definedName>
    <definedName name="_1_line_車道支撐_H300_300" localSheetId="29">#REF!</definedName>
    <definedName name="_1_line_車道支撐_H300_300" localSheetId="53">#REF!</definedName>
    <definedName name="_1_line_車道支撐_H300_300" localSheetId="43">#REF!</definedName>
    <definedName name="_1_line_車道支撐_H300_300" localSheetId="9">#REF!</definedName>
    <definedName name="_1_line_車道支撐_H300_300" localSheetId="8">#REF!</definedName>
    <definedName name="_1_line_車道支撐_H300_300" localSheetId="11">#REF!</definedName>
    <definedName name="_1_line_車道支撐_H300_300" localSheetId="10">#REF!</definedName>
    <definedName name="_1_line_車道支撐_H300_300" localSheetId="13">#REF!</definedName>
    <definedName name="_1_line_車道支撐_H300_300" localSheetId="12">#REF!</definedName>
    <definedName name="_1_line_車道支撐_H300_300" localSheetId="7">#REF!</definedName>
    <definedName name="_1_line_車道支撐_H300_300" localSheetId="6">#REF!</definedName>
    <definedName name="_1_line_車道支撐_H300_300" localSheetId="48">#REF!</definedName>
    <definedName name="_1_line_車道支撐_H300_300" localSheetId="49">#REF!</definedName>
    <definedName name="_1_line_車道支撐_H300_300" localSheetId="16">#REF!</definedName>
    <definedName name="_1_line_車道支撐_H300_300" localSheetId="27">#REF!</definedName>
    <definedName name="_1_line_車道支撐_H300_300" localSheetId="28">#REF!</definedName>
    <definedName name="_1_line_車道支撐_H300_300" localSheetId="44">#REF!</definedName>
    <definedName name="_1_line_車道支撐_H300_300" localSheetId="45">#REF!</definedName>
    <definedName name="_1_line_車道支撐_H300_300" localSheetId="51">#REF!</definedName>
    <definedName name="_1_line_車道支撐_H300_300" localSheetId="41">#REF!</definedName>
    <definedName name="_1_line_車道支撐_H300_300" localSheetId="35">#REF!</definedName>
    <definedName name="_1_line_車道支撐_H300_300" localSheetId="39">#REF!</definedName>
    <definedName name="_1_line_車道支撐_H300_300" localSheetId="37">#REF!</definedName>
    <definedName name="_1_line_車道支撐_H300_300" localSheetId="17">#REF!</definedName>
    <definedName name="_1_line_車道支撐_H300_300" localSheetId="50">#REF!</definedName>
    <definedName name="_1_line_車道支撐_H300_300" localSheetId="52">#REF!</definedName>
    <definedName name="_1_line_車道支撐_H300_300" localSheetId="31">#REF!</definedName>
    <definedName name="_1_line_車道支撐_H300_300" localSheetId="32">#REF!</definedName>
    <definedName name="_1_line_車道支撐_H300_300" localSheetId="34">#REF!</definedName>
    <definedName name="_1_line_車道支撐_H300_300" localSheetId="38">#REF!</definedName>
    <definedName name="_1_line_車道支撐_H300_300" localSheetId="20">#REF!</definedName>
    <definedName name="_1_line_車道支撐_H300_300">#REF!</definedName>
    <definedName name="_1_line_車道支撐_H350_350" localSheetId="40">#REF!</definedName>
    <definedName name="_1_line_車道支撐_H350_350" localSheetId="56">#REF!</definedName>
    <definedName name="_1_line_車道支撐_H350_350" localSheetId="33">#REF!</definedName>
    <definedName name="_1_line_車道支撐_H350_350" localSheetId="55">#REF!</definedName>
    <definedName name="_1_line_車道支撐_H350_350" localSheetId="36">#REF!</definedName>
    <definedName name="_1_line_車道支撐_H350_350" localSheetId="4">#REF!</definedName>
    <definedName name="_1_line_車道支撐_H350_350" localSheetId="19">#REF!</definedName>
    <definedName name="_1_line_車道支撐_H350_350" localSheetId="21">#REF!</definedName>
    <definedName name="_1_line_車道支撐_H350_350" localSheetId="22">#REF!</definedName>
    <definedName name="_1_line_車道支撐_H350_350" localSheetId="23">#REF!</definedName>
    <definedName name="_1_line_車道支撐_H350_350" localSheetId="24">#REF!</definedName>
    <definedName name="_1_line_車道支撐_H350_350" localSheetId="25">#REF!</definedName>
    <definedName name="_1_line_車道支撐_H350_350" localSheetId="42">#REF!</definedName>
    <definedName name="_1_line_車道支撐_H350_350" localSheetId="18">#REF!</definedName>
    <definedName name="_1_line_車道支撐_H350_350" localSheetId="47">#REF!</definedName>
    <definedName name="_1_line_車道支撐_H350_350" localSheetId="15">#REF!</definedName>
    <definedName name="_1_line_車道支撐_H350_350" localSheetId="14">#REF!</definedName>
    <definedName name="_1_line_車道支撐_H350_350" localSheetId="46">#REF!</definedName>
    <definedName name="_1_line_車道支撐_H350_350" localSheetId="3">#REF!</definedName>
    <definedName name="_1_line_車道支撐_H350_350" localSheetId="2">#REF!</definedName>
    <definedName name="_1_line_車道支撐_H350_350" localSheetId="54">#REF!</definedName>
    <definedName name="_1_line_車道支撐_H350_350" localSheetId="30">#REF!</definedName>
    <definedName name="_1_line_車道支撐_H350_350" localSheetId="26">#REF!</definedName>
    <definedName name="_1_line_車道支撐_H350_350" localSheetId="29">#REF!</definedName>
    <definedName name="_1_line_車道支撐_H350_350" localSheetId="53">#REF!</definedName>
    <definedName name="_1_line_車道支撐_H350_350" localSheetId="43">#REF!</definedName>
    <definedName name="_1_line_車道支撐_H350_350" localSheetId="9">#REF!</definedName>
    <definedName name="_1_line_車道支撐_H350_350" localSheetId="8">#REF!</definedName>
    <definedName name="_1_line_車道支撐_H350_350" localSheetId="11">#REF!</definedName>
    <definedName name="_1_line_車道支撐_H350_350" localSheetId="10">#REF!</definedName>
    <definedName name="_1_line_車道支撐_H350_350" localSheetId="13">#REF!</definedName>
    <definedName name="_1_line_車道支撐_H350_350" localSheetId="12">#REF!</definedName>
    <definedName name="_1_line_車道支撐_H350_350" localSheetId="7">#REF!</definedName>
    <definedName name="_1_line_車道支撐_H350_350" localSheetId="6">#REF!</definedName>
    <definedName name="_1_line_車道支撐_H350_350" localSheetId="48">#REF!</definedName>
    <definedName name="_1_line_車道支撐_H350_350" localSheetId="49">#REF!</definedName>
    <definedName name="_1_line_車道支撐_H350_350" localSheetId="16">#REF!</definedName>
    <definedName name="_1_line_車道支撐_H350_350" localSheetId="27">#REF!</definedName>
    <definedName name="_1_line_車道支撐_H350_350" localSheetId="28">#REF!</definedName>
    <definedName name="_1_line_車道支撐_H350_350" localSheetId="44">#REF!</definedName>
    <definedName name="_1_line_車道支撐_H350_350" localSheetId="45">#REF!</definedName>
    <definedName name="_1_line_車道支撐_H350_350" localSheetId="51">#REF!</definedName>
    <definedName name="_1_line_車道支撐_H350_350" localSheetId="41">#REF!</definedName>
    <definedName name="_1_line_車道支撐_H350_350" localSheetId="35">#REF!</definedName>
    <definedName name="_1_line_車道支撐_H350_350" localSheetId="39">#REF!</definedName>
    <definedName name="_1_line_車道支撐_H350_350" localSheetId="37">#REF!</definedName>
    <definedName name="_1_line_車道支撐_H350_350" localSheetId="17">#REF!</definedName>
    <definedName name="_1_line_車道支撐_H350_350" localSheetId="50">#REF!</definedName>
    <definedName name="_1_line_車道支撐_H350_350" localSheetId="52">#REF!</definedName>
    <definedName name="_1_line_車道支撐_H350_350" localSheetId="31">#REF!</definedName>
    <definedName name="_1_line_車道支撐_H350_350" localSheetId="32">#REF!</definedName>
    <definedName name="_1_line_車道支撐_H350_350" localSheetId="34">#REF!</definedName>
    <definedName name="_1_line_車道支撐_H350_350" localSheetId="38">#REF!</definedName>
    <definedName name="_1_line_車道支撐_H350_350" localSheetId="20">#REF!</definedName>
    <definedName name="_1_line_車道支撐_H350_350">#REF!</definedName>
    <definedName name="_10_10止滑磚">[6]工料單價!$B$22</definedName>
    <definedName name="_10_HDPE高抗壓有孔管" localSheetId="40">#REF!</definedName>
    <definedName name="_10_HDPE高抗壓有孔管" localSheetId="56">#REF!</definedName>
    <definedName name="_10_HDPE高抗壓有孔管" localSheetId="33">#REF!</definedName>
    <definedName name="_10_HDPE高抗壓有孔管" localSheetId="55">#REF!</definedName>
    <definedName name="_10_HDPE高抗壓有孔管" localSheetId="36">#REF!</definedName>
    <definedName name="_10_HDPE高抗壓有孔管" localSheetId="4">#REF!</definedName>
    <definedName name="_10_HDPE高抗壓有孔管" localSheetId="19">#REF!</definedName>
    <definedName name="_10_HDPE高抗壓有孔管" localSheetId="21">#REF!</definedName>
    <definedName name="_10_HDPE高抗壓有孔管" localSheetId="22">#REF!</definedName>
    <definedName name="_10_HDPE高抗壓有孔管" localSheetId="23">#REF!</definedName>
    <definedName name="_10_HDPE高抗壓有孔管" localSheetId="24">#REF!</definedName>
    <definedName name="_10_HDPE高抗壓有孔管" localSheetId="25">#REF!</definedName>
    <definedName name="_10_HDPE高抗壓有孔管" localSheetId="42">#REF!</definedName>
    <definedName name="_10_HDPE高抗壓有孔管" localSheetId="18">#REF!</definedName>
    <definedName name="_10_HDPE高抗壓有孔管" localSheetId="47">#REF!</definedName>
    <definedName name="_10_HDPE高抗壓有孔管" localSheetId="15">#REF!</definedName>
    <definedName name="_10_HDPE高抗壓有孔管" localSheetId="14">#REF!</definedName>
    <definedName name="_10_HDPE高抗壓有孔管" localSheetId="46">#REF!</definedName>
    <definedName name="_10_HDPE高抗壓有孔管" localSheetId="3">#REF!</definedName>
    <definedName name="_10_HDPE高抗壓有孔管" localSheetId="2">#REF!</definedName>
    <definedName name="_10_HDPE高抗壓有孔管" localSheetId="54">#REF!</definedName>
    <definedName name="_10_HDPE高抗壓有孔管" localSheetId="30">#REF!</definedName>
    <definedName name="_10_HDPE高抗壓有孔管" localSheetId="26">#REF!</definedName>
    <definedName name="_10_HDPE高抗壓有孔管" localSheetId="29">#REF!</definedName>
    <definedName name="_10_HDPE高抗壓有孔管" localSheetId="53">#REF!</definedName>
    <definedName name="_10_HDPE高抗壓有孔管" localSheetId="43">#REF!</definedName>
    <definedName name="_10_HDPE高抗壓有孔管" localSheetId="9">#REF!</definedName>
    <definedName name="_10_HDPE高抗壓有孔管" localSheetId="8">#REF!</definedName>
    <definedName name="_10_HDPE高抗壓有孔管" localSheetId="11">#REF!</definedName>
    <definedName name="_10_HDPE高抗壓有孔管" localSheetId="10">#REF!</definedName>
    <definedName name="_10_HDPE高抗壓有孔管" localSheetId="13">#REF!</definedName>
    <definedName name="_10_HDPE高抗壓有孔管" localSheetId="12">#REF!</definedName>
    <definedName name="_10_HDPE高抗壓有孔管" localSheetId="7">#REF!</definedName>
    <definedName name="_10_HDPE高抗壓有孔管" localSheetId="6">#REF!</definedName>
    <definedName name="_10_HDPE高抗壓有孔管" localSheetId="48">#REF!</definedName>
    <definedName name="_10_HDPE高抗壓有孔管" localSheetId="49">#REF!</definedName>
    <definedName name="_10_HDPE高抗壓有孔管" localSheetId="16">#REF!</definedName>
    <definedName name="_10_HDPE高抗壓有孔管" localSheetId="27">#REF!</definedName>
    <definedName name="_10_HDPE高抗壓有孔管" localSheetId="28">#REF!</definedName>
    <definedName name="_10_HDPE高抗壓有孔管" localSheetId="44">#REF!</definedName>
    <definedName name="_10_HDPE高抗壓有孔管" localSheetId="45">#REF!</definedName>
    <definedName name="_10_HDPE高抗壓有孔管" localSheetId="51">#REF!</definedName>
    <definedName name="_10_HDPE高抗壓有孔管" localSheetId="41">#REF!</definedName>
    <definedName name="_10_HDPE高抗壓有孔管" localSheetId="35">#REF!</definedName>
    <definedName name="_10_HDPE高抗壓有孔管" localSheetId="39">#REF!</definedName>
    <definedName name="_10_HDPE高抗壓有孔管" localSheetId="37">#REF!</definedName>
    <definedName name="_10_HDPE高抗壓有孔管" localSheetId="17">#REF!</definedName>
    <definedName name="_10_HDPE高抗壓有孔管" localSheetId="50">#REF!</definedName>
    <definedName name="_10_HDPE高抗壓有孔管" localSheetId="52">#REF!</definedName>
    <definedName name="_10_HDPE高抗壓有孔管" localSheetId="31">#REF!</definedName>
    <definedName name="_10_HDPE高抗壓有孔管" localSheetId="32">#REF!</definedName>
    <definedName name="_10_HDPE高抗壓有孔管" localSheetId="34">#REF!</definedName>
    <definedName name="_10_HDPE高抗壓有孔管" localSheetId="38">#REF!</definedName>
    <definedName name="_10_HDPE高抗壓有孔管" localSheetId="20">#REF!</definedName>
    <definedName name="_10_HDPE高抗壓有孔管">#REF!</definedName>
    <definedName name="_10_HDPE高抗壓無孔管" localSheetId="40">#REF!</definedName>
    <definedName name="_10_HDPE高抗壓無孔管" localSheetId="56">#REF!</definedName>
    <definedName name="_10_HDPE高抗壓無孔管" localSheetId="33">#REF!</definedName>
    <definedName name="_10_HDPE高抗壓無孔管" localSheetId="55">#REF!</definedName>
    <definedName name="_10_HDPE高抗壓無孔管" localSheetId="36">#REF!</definedName>
    <definedName name="_10_HDPE高抗壓無孔管" localSheetId="4">#REF!</definedName>
    <definedName name="_10_HDPE高抗壓無孔管" localSheetId="19">#REF!</definedName>
    <definedName name="_10_HDPE高抗壓無孔管" localSheetId="21">#REF!</definedName>
    <definedName name="_10_HDPE高抗壓無孔管" localSheetId="22">#REF!</definedName>
    <definedName name="_10_HDPE高抗壓無孔管" localSheetId="23">#REF!</definedName>
    <definedName name="_10_HDPE高抗壓無孔管" localSheetId="24">#REF!</definedName>
    <definedName name="_10_HDPE高抗壓無孔管" localSheetId="25">#REF!</definedName>
    <definedName name="_10_HDPE高抗壓無孔管" localSheetId="42">#REF!</definedName>
    <definedName name="_10_HDPE高抗壓無孔管" localSheetId="18">#REF!</definedName>
    <definedName name="_10_HDPE高抗壓無孔管" localSheetId="47">#REF!</definedName>
    <definedName name="_10_HDPE高抗壓無孔管" localSheetId="15">#REF!</definedName>
    <definedName name="_10_HDPE高抗壓無孔管" localSheetId="14">#REF!</definedName>
    <definedName name="_10_HDPE高抗壓無孔管" localSheetId="46">#REF!</definedName>
    <definedName name="_10_HDPE高抗壓無孔管" localSheetId="3">#REF!</definedName>
    <definedName name="_10_HDPE高抗壓無孔管" localSheetId="2">#REF!</definedName>
    <definedName name="_10_HDPE高抗壓無孔管" localSheetId="54">#REF!</definedName>
    <definedName name="_10_HDPE高抗壓無孔管" localSheetId="30">#REF!</definedName>
    <definedName name="_10_HDPE高抗壓無孔管" localSheetId="26">#REF!</definedName>
    <definedName name="_10_HDPE高抗壓無孔管" localSheetId="29">#REF!</definedName>
    <definedName name="_10_HDPE高抗壓無孔管" localSheetId="53">#REF!</definedName>
    <definedName name="_10_HDPE高抗壓無孔管" localSheetId="43">#REF!</definedName>
    <definedName name="_10_HDPE高抗壓無孔管" localSheetId="9">#REF!</definedName>
    <definedName name="_10_HDPE高抗壓無孔管" localSheetId="8">#REF!</definedName>
    <definedName name="_10_HDPE高抗壓無孔管" localSheetId="11">#REF!</definedName>
    <definedName name="_10_HDPE高抗壓無孔管" localSheetId="10">#REF!</definedName>
    <definedName name="_10_HDPE高抗壓無孔管" localSheetId="13">#REF!</definedName>
    <definedName name="_10_HDPE高抗壓無孔管" localSheetId="12">#REF!</definedName>
    <definedName name="_10_HDPE高抗壓無孔管" localSheetId="7">#REF!</definedName>
    <definedName name="_10_HDPE高抗壓無孔管" localSheetId="6">#REF!</definedName>
    <definedName name="_10_HDPE高抗壓無孔管" localSheetId="48">#REF!</definedName>
    <definedName name="_10_HDPE高抗壓無孔管" localSheetId="49">#REF!</definedName>
    <definedName name="_10_HDPE高抗壓無孔管" localSheetId="16">#REF!</definedName>
    <definedName name="_10_HDPE高抗壓無孔管" localSheetId="27">#REF!</definedName>
    <definedName name="_10_HDPE高抗壓無孔管" localSheetId="28">#REF!</definedName>
    <definedName name="_10_HDPE高抗壓無孔管" localSheetId="44">#REF!</definedName>
    <definedName name="_10_HDPE高抗壓無孔管" localSheetId="45">#REF!</definedName>
    <definedName name="_10_HDPE高抗壓無孔管" localSheetId="51">#REF!</definedName>
    <definedName name="_10_HDPE高抗壓無孔管" localSheetId="41">#REF!</definedName>
    <definedName name="_10_HDPE高抗壓無孔管" localSheetId="35">#REF!</definedName>
    <definedName name="_10_HDPE高抗壓無孔管" localSheetId="39">#REF!</definedName>
    <definedName name="_10_HDPE高抗壓無孔管" localSheetId="37">#REF!</definedName>
    <definedName name="_10_HDPE高抗壓無孔管" localSheetId="17">#REF!</definedName>
    <definedName name="_10_HDPE高抗壓無孔管" localSheetId="50">#REF!</definedName>
    <definedName name="_10_HDPE高抗壓無孔管" localSheetId="52">#REF!</definedName>
    <definedName name="_10_HDPE高抗壓無孔管" localSheetId="31">#REF!</definedName>
    <definedName name="_10_HDPE高抗壓無孔管" localSheetId="32">#REF!</definedName>
    <definedName name="_10_HDPE高抗壓無孔管" localSheetId="34">#REF!</definedName>
    <definedName name="_10_HDPE高抗壓無孔管" localSheetId="38">#REF!</definedName>
    <definedName name="_10_HDPE高抗壓無孔管" localSheetId="20">#REF!</definedName>
    <definedName name="_10_HDPE高抗壓無孔管">#REF!</definedName>
    <definedName name="_10×10×0.4cm角鐵" localSheetId="40">#REF!</definedName>
    <definedName name="_10×10×0.4cm角鐵" localSheetId="56">#REF!</definedName>
    <definedName name="_10×10×0.4cm角鐵" localSheetId="33">#REF!</definedName>
    <definedName name="_10×10×0.4cm角鐵" localSheetId="55">#REF!</definedName>
    <definedName name="_10×10×0.4cm角鐵" localSheetId="36">#REF!</definedName>
    <definedName name="_10×10×0.4cm角鐵" localSheetId="4">#REF!</definedName>
    <definedName name="_10×10×0.4cm角鐵" localSheetId="19">#REF!</definedName>
    <definedName name="_10×10×0.4cm角鐵" localSheetId="21">#REF!</definedName>
    <definedName name="_10×10×0.4cm角鐵" localSheetId="22">#REF!</definedName>
    <definedName name="_10×10×0.4cm角鐵" localSheetId="23">#REF!</definedName>
    <definedName name="_10×10×0.4cm角鐵" localSheetId="24">#REF!</definedName>
    <definedName name="_10×10×0.4cm角鐵" localSheetId="25">#REF!</definedName>
    <definedName name="_10×10×0.4cm角鐵" localSheetId="42">#REF!</definedName>
    <definedName name="_10×10×0.4cm角鐵" localSheetId="18">#REF!</definedName>
    <definedName name="_10×10×0.4cm角鐵" localSheetId="47">#REF!</definedName>
    <definedName name="_10×10×0.4cm角鐵" localSheetId="15">#REF!</definedName>
    <definedName name="_10×10×0.4cm角鐵" localSheetId="14">#REF!</definedName>
    <definedName name="_10×10×0.4cm角鐵" localSheetId="46">#REF!</definedName>
    <definedName name="_10×10×0.4cm角鐵" localSheetId="3">#REF!</definedName>
    <definedName name="_10×10×0.4cm角鐵" localSheetId="2">#REF!</definedName>
    <definedName name="_10×10×0.4cm角鐵" localSheetId="54">#REF!</definedName>
    <definedName name="_10×10×0.4cm角鐵" localSheetId="30">#REF!</definedName>
    <definedName name="_10×10×0.4cm角鐵" localSheetId="26">#REF!</definedName>
    <definedName name="_10×10×0.4cm角鐵" localSheetId="29">#REF!</definedName>
    <definedName name="_10×10×0.4cm角鐵" localSheetId="53">#REF!</definedName>
    <definedName name="_10×10×0.4cm角鐵" localSheetId="43">#REF!</definedName>
    <definedName name="_10×10×0.4cm角鐵" localSheetId="9">#REF!</definedName>
    <definedName name="_10×10×0.4cm角鐵" localSheetId="8">#REF!</definedName>
    <definedName name="_10×10×0.4cm角鐵" localSheetId="11">#REF!</definedName>
    <definedName name="_10×10×0.4cm角鐵" localSheetId="10">#REF!</definedName>
    <definedName name="_10×10×0.4cm角鐵" localSheetId="13">#REF!</definedName>
    <definedName name="_10×10×0.4cm角鐵" localSheetId="12">#REF!</definedName>
    <definedName name="_10×10×0.4cm角鐵" localSheetId="7">#REF!</definedName>
    <definedName name="_10×10×0.4cm角鐵" localSheetId="6">#REF!</definedName>
    <definedName name="_10×10×0.4cm角鐵" localSheetId="48">#REF!</definedName>
    <definedName name="_10×10×0.4cm角鐵" localSheetId="49">#REF!</definedName>
    <definedName name="_10×10×0.4cm角鐵" localSheetId="16">#REF!</definedName>
    <definedName name="_10×10×0.4cm角鐵" localSheetId="27">#REF!</definedName>
    <definedName name="_10×10×0.4cm角鐵" localSheetId="28">#REF!</definedName>
    <definedName name="_10×10×0.4cm角鐵" localSheetId="44">#REF!</definedName>
    <definedName name="_10×10×0.4cm角鐵" localSheetId="45">#REF!</definedName>
    <definedName name="_10×10×0.4cm角鐵" localSheetId="51">#REF!</definedName>
    <definedName name="_10×10×0.4cm角鐵" localSheetId="41">#REF!</definedName>
    <definedName name="_10×10×0.4cm角鐵" localSheetId="35">#REF!</definedName>
    <definedName name="_10×10×0.4cm角鐵" localSheetId="39">#REF!</definedName>
    <definedName name="_10×10×0.4cm角鐵" localSheetId="37">#REF!</definedName>
    <definedName name="_10×10×0.4cm角鐵" localSheetId="17">#REF!</definedName>
    <definedName name="_10×10×0.4cm角鐵" localSheetId="50">#REF!</definedName>
    <definedName name="_10×10×0.4cm角鐵" localSheetId="52">#REF!</definedName>
    <definedName name="_10×10×0.4cm角鐵" localSheetId="31">#REF!</definedName>
    <definedName name="_10×10×0.4cm角鐵" localSheetId="32">#REF!</definedName>
    <definedName name="_10×10×0.4cm角鐵" localSheetId="34">#REF!</definedName>
    <definedName name="_10×10×0.4cm角鐵" localSheetId="38">#REF!</definedName>
    <definedName name="_10×10×0.4cm角鐵" localSheetId="20">#REF!</definedName>
    <definedName name="_10×10×0.4cm角鐵">#REF!</definedName>
    <definedName name="_100×100×10mm箱型柱" localSheetId="40">#REF!</definedName>
    <definedName name="_100×100×10mm箱型柱" localSheetId="56">#REF!</definedName>
    <definedName name="_100×100×10mm箱型柱" localSheetId="33">#REF!</definedName>
    <definedName name="_100×100×10mm箱型柱" localSheetId="55">#REF!</definedName>
    <definedName name="_100×100×10mm箱型柱" localSheetId="36">#REF!</definedName>
    <definedName name="_100×100×10mm箱型柱" localSheetId="4">#REF!</definedName>
    <definedName name="_100×100×10mm箱型柱" localSheetId="19">#REF!</definedName>
    <definedName name="_100×100×10mm箱型柱" localSheetId="21">#REF!</definedName>
    <definedName name="_100×100×10mm箱型柱" localSheetId="22">#REF!</definedName>
    <definedName name="_100×100×10mm箱型柱" localSheetId="23">#REF!</definedName>
    <definedName name="_100×100×10mm箱型柱" localSheetId="24">#REF!</definedName>
    <definedName name="_100×100×10mm箱型柱" localSheetId="25">#REF!</definedName>
    <definedName name="_100×100×10mm箱型柱" localSheetId="42">#REF!</definedName>
    <definedName name="_100×100×10mm箱型柱" localSheetId="18">#REF!</definedName>
    <definedName name="_100×100×10mm箱型柱" localSheetId="47">#REF!</definedName>
    <definedName name="_100×100×10mm箱型柱" localSheetId="15">#REF!</definedName>
    <definedName name="_100×100×10mm箱型柱" localSheetId="14">#REF!</definedName>
    <definedName name="_100×100×10mm箱型柱" localSheetId="46">#REF!</definedName>
    <definedName name="_100×100×10mm箱型柱" localSheetId="3">#REF!</definedName>
    <definedName name="_100×100×10mm箱型柱" localSheetId="2">#REF!</definedName>
    <definedName name="_100×100×10mm箱型柱" localSheetId="54">#REF!</definedName>
    <definedName name="_100×100×10mm箱型柱" localSheetId="30">#REF!</definedName>
    <definedName name="_100×100×10mm箱型柱" localSheetId="26">#REF!</definedName>
    <definedName name="_100×100×10mm箱型柱" localSheetId="29">#REF!</definedName>
    <definedName name="_100×100×10mm箱型柱" localSheetId="53">#REF!</definedName>
    <definedName name="_100×100×10mm箱型柱" localSheetId="43">#REF!</definedName>
    <definedName name="_100×100×10mm箱型柱" localSheetId="9">#REF!</definedName>
    <definedName name="_100×100×10mm箱型柱" localSheetId="8">#REF!</definedName>
    <definedName name="_100×100×10mm箱型柱" localSheetId="11">#REF!</definedName>
    <definedName name="_100×100×10mm箱型柱" localSheetId="10">#REF!</definedName>
    <definedName name="_100×100×10mm箱型柱" localSheetId="13">#REF!</definedName>
    <definedName name="_100×100×10mm箱型柱" localSheetId="12">#REF!</definedName>
    <definedName name="_100×100×10mm箱型柱" localSheetId="7">#REF!</definedName>
    <definedName name="_100×100×10mm箱型柱" localSheetId="6">#REF!</definedName>
    <definedName name="_100×100×10mm箱型柱" localSheetId="48">#REF!</definedName>
    <definedName name="_100×100×10mm箱型柱" localSheetId="49">#REF!</definedName>
    <definedName name="_100×100×10mm箱型柱" localSheetId="16">#REF!</definedName>
    <definedName name="_100×100×10mm箱型柱" localSheetId="27">#REF!</definedName>
    <definedName name="_100×100×10mm箱型柱" localSheetId="28">#REF!</definedName>
    <definedName name="_100×100×10mm箱型柱" localSheetId="44">#REF!</definedName>
    <definedName name="_100×100×10mm箱型柱" localSheetId="45">#REF!</definedName>
    <definedName name="_100×100×10mm箱型柱" localSheetId="51">#REF!</definedName>
    <definedName name="_100×100×10mm箱型柱" localSheetId="41">#REF!</definedName>
    <definedName name="_100×100×10mm箱型柱" localSheetId="35">#REF!</definedName>
    <definedName name="_100×100×10mm箱型柱" localSheetId="39">#REF!</definedName>
    <definedName name="_100×100×10mm箱型柱" localSheetId="37">#REF!</definedName>
    <definedName name="_100×100×10mm箱型柱" localSheetId="17">#REF!</definedName>
    <definedName name="_100×100×10mm箱型柱" localSheetId="50">#REF!</definedName>
    <definedName name="_100×100×10mm箱型柱" localSheetId="52">#REF!</definedName>
    <definedName name="_100×100×10mm箱型柱" localSheetId="31">#REF!</definedName>
    <definedName name="_100×100×10mm箱型柱" localSheetId="32">#REF!</definedName>
    <definedName name="_100×100×10mm箱型柱" localSheetId="34">#REF!</definedName>
    <definedName name="_100×100×10mm箱型柱" localSheetId="38">#REF!</definedName>
    <definedName name="_100×100×10mm箱型柱" localSheetId="20">#REF!</definedName>
    <definedName name="_100×100×10mm箱型柱">#REF!</definedName>
    <definedName name="_100×100×6×8mm_H型鋼" localSheetId="40">#REF!</definedName>
    <definedName name="_100×100×6×8mm_H型鋼" localSheetId="56">#REF!</definedName>
    <definedName name="_100×100×6×8mm_H型鋼" localSheetId="33">#REF!</definedName>
    <definedName name="_100×100×6×8mm_H型鋼" localSheetId="55">#REF!</definedName>
    <definedName name="_100×100×6×8mm_H型鋼" localSheetId="36">#REF!</definedName>
    <definedName name="_100×100×6×8mm_H型鋼" localSheetId="4">#REF!</definedName>
    <definedName name="_100×100×6×8mm_H型鋼" localSheetId="19">#REF!</definedName>
    <definedName name="_100×100×6×8mm_H型鋼" localSheetId="21">#REF!</definedName>
    <definedName name="_100×100×6×8mm_H型鋼" localSheetId="22">#REF!</definedName>
    <definedName name="_100×100×6×8mm_H型鋼" localSheetId="23">#REF!</definedName>
    <definedName name="_100×100×6×8mm_H型鋼" localSheetId="24">#REF!</definedName>
    <definedName name="_100×100×6×8mm_H型鋼" localSheetId="25">#REF!</definedName>
    <definedName name="_100×100×6×8mm_H型鋼" localSheetId="42">#REF!</definedName>
    <definedName name="_100×100×6×8mm_H型鋼" localSheetId="18">#REF!</definedName>
    <definedName name="_100×100×6×8mm_H型鋼" localSheetId="47">#REF!</definedName>
    <definedName name="_100×100×6×8mm_H型鋼" localSheetId="15">#REF!</definedName>
    <definedName name="_100×100×6×8mm_H型鋼" localSheetId="14">#REF!</definedName>
    <definedName name="_100×100×6×8mm_H型鋼" localSheetId="46">#REF!</definedName>
    <definedName name="_100×100×6×8mm_H型鋼" localSheetId="3">#REF!</definedName>
    <definedName name="_100×100×6×8mm_H型鋼" localSheetId="2">#REF!</definedName>
    <definedName name="_100×100×6×8mm_H型鋼" localSheetId="54">#REF!</definedName>
    <definedName name="_100×100×6×8mm_H型鋼" localSheetId="30">#REF!</definedName>
    <definedName name="_100×100×6×8mm_H型鋼" localSheetId="26">#REF!</definedName>
    <definedName name="_100×100×6×8mm_H型鋼" localSheetId="29">#REF!</definedName>
    <definedName name="_100×100×6×8mm_H型鋼" localSheetId="53">#REF!</definedName>
    <definedName name="_100×100×6×8mm_H型鋼" localSheetId="43">#REF!</definedName>
    <definedName name="_100×100×6×8mm_H型鋼" localSheetId="9">#REF!</definedName>
    <definedName name="_100×100×6×8mm_H型鋼" localSheetId="8">#REF!</definedName>
    <definedName name="_100×100×6×8mm_H型鋼" localSheetId="11">#REF!</definedName>
    <definedName name="_100×100×6×8mm_H型鋼" localSheetId="10">#REF!</definedName>
    <definedName name="_100×100×6×8mm_H型鋼" localSheetId="13">#REF!</definedName>
    <definedName name="_100×100×6×8mm_H型鋼" localSheetId="12">#REF!</definedName>
    <definedName name="_100×100×6×8mm_H型鋼" localSheetId="7">#REF!</definedName>
    <definedName name="_100×100×6×8mm_H型鋼" localSheetId="6">#REF!</definedName>
    <definedName name="_100×100×6×8mm_H型鋼" localSheetId="48">#REF!</definedName>
    <definedName name="_100×100×6×8mm_H型鋼" localSheetId="49">#REF!</definedName>
    <definedName name="_100×100×6×8mm_H型鋼" localSheetId="16">#REF!</definedName>
    <definedName name="_100×100×6×8mm_H型鋼" localSheetId="27">#REF!</definedName>
    <definedName name="_100×100×6×8mm_H型鋼" localSheetId="28">#REF!</definedName>
    <definedName name="_100×100×6×8mm_H型鋼" localSheetId="44">#REF!</definedName>
    <definedName name="_100×100×6×8mm_H型鋼" localSheetId="45">#REF!</definedName>
    <definedName name="_100×100×6×8mm_H型鋼" localSheetId="51">#REF!</definedName>
    <definedName name="_100×100×6×8mm_H型鋼" localSheetId="41">#REF!</definedName>
    <definedName name="_100×100×6×8mm_H型鋼" localSheetId="35">#REF!</definedName>
    <definedName name="_100×100×6×8mm_H型鋼" localSheetId="39">#REF!</definedName>
    <definedName name="_100×100×6×8mm_H型鋼" localSheetId="37">#REF!</definedName>
    <definedName name="_100×100×6×8mm_H型鋼" localSheetId="17">#REF!</definedName>
    <definedName name="_100×100×6×8mm_H型鋼" localSheetId="50">#REF!</definedName>
    <definedName name="_100×100×6×8mm_H型鋼" localSheetId="52">#REF!</definedName>
    <definedName name="_100×100×6×8mm_H型鋼" localSheetId="31">#REF!</definedName>
    <definedName name="_100×100×6×8mm_H型鋼" localSheetId="32">#REF!</definedName>
    <definedName name="_100×100×6×8mm_H型鋼" localSheetId="34">#REF!</definedName>
    <definedName name="_100×100×6×8mm_H型鋼" localSheetId="38">#REF!</definedName>
    <definedName name="_100×100×6×8mm_H型鋼" localSheetId="20">#REF!</definedName>
    <definedName name="_100×100×6×8mm_H型鋼">#REF!</definedName>
    <definedName name="_10cmφPVC管" localSheetId="40">#REF!</definedName>
    <definedName name="_10cmφPVC管" localSheetId="56">#REF!</definedName>
    <definedName name="_10cmφPVC管" localSheetId="33">#REF!</definedName>
    <definedName name="_10cmφPVC管" localSheetId="55">#REF!</definedName>
    <definedName name="_10cmφPVC管" localSheetId="36">#REF!</definedName>
    <definedName name="_10cmφPVC管" localSheetId="4">#REF!</definedName>
    <definedName name="_10cmφPVC管" localSheetId="19">#REF!</definedName>
    <definedName name="_10cmφPVC管" localSheetId="21">#REF!</definedName>
    <definedName name="_10cmφPVC管" localSheetId="22">#REF!</definedName>
    <definedName name="_10cmφPVC管" localSheetId="23">#REF!</definedName>
    <definedName name="_10cmφPVC管" localSheetId="24">#REF!</definedName>
    <definedName name="_10cmφPVC管" localSheetId="25">#REF!</definedName>
    <definedName name="_10cmφPVC管" localSheetId="42">#REF!</definedName>
    <definedName name="_10cmφPVC管" localSheetId="18">#REF!</definedName>
    <definedName name="_10cmφPVC管" localSheetId="47">#REF!</definedName>
    <definedName name="_10cmφPVC管" localSheetId="15">#REF!</definedName>
    <definedName name="_10cmφPVC管" localSheetId="14">#REF!</definedName>
    <definedName name="_10cmφPVC管" localSheetId="46">#REF!</definedName>
    <definedName name="_10cmφPVC管" localSheetId="3">#REF!</definedName>
    <definedName name="_10cmφPVC管" localSheetId="2">#REF!</definedName>
    <definedName name="_10cmφPVC管" localSheetId="54">#REF!</definedName>
    <definedName name="_10cmφPVC管" localSheetId="30">#REF!</definedName>
    <definedName name="_10cmφPVC管" localSheetId="26">#REF!</definedName>
    <definedName name="_10cmφPVC管" localSheetId="29">#REF!</definedName>
    <definedName name="_10cmφPVC管" localSheetId="53">#REF!</definedName>
    <definedName name="_10cmφPVC管" localSheetId="43">#REF!</definedName>
    <definedName name="_10cmφPVC管" localSheetId="9">#REF!</definedName>
    <definedName name="_10cmφPVC管" localSheetId="8">#REF!</definedName>
    <definedName name="_10cmφPVC管" localSheetId="11">#REF!</definedName>
    <definedName name="_10cmφPVC管" localSheetId="10">#REF!</definedName>
    <definedName name="_10cmφPVC管" localSheetId="13">#REF!</definedName>
    <definedName name="_10cmφPVC管" localSheetId="12">#REF!</definedName>
    <definedName name="_10cmφPVC管" localSheetId="7">#REF!</definedName>
    <definedName name="_10cmφPVC管" localSheetId="6">#REF!</definedName>
    <definedName name="_10cmφPVC管" localSheetId="48">#REF!</definedName>
    <definedName name="_10cmφPVC管" localSheetId="49">#REF!</definedName>
    <definedName name="_10cmφPVC管" localSheetId="16">#REF!</definedName>
    <definedName name="_10cmφPVC管" localSheetId="27">#REF!</definedName>
    <definedName name="_10cmφPVC管" localSheetId="28">#REF!</definedName>
    <definedName name="_10cmφPVC管" localSheetId="44">#REF!</definedName>
    <definedName name="_10cmφPVC管" localSheetId="45">#REF!</definedName>
    <definedName name="_10cmφPVC管" localSheetId="51">#REF!</definedName>
    <definedName name="_10cmφPVC管" localSheetId="41">#REF!</definedName>
    <definedName name="_10cmφPVC管" localSheetId="35">#REF!</definedName>
    <definedName name="_10cmφPVC管" localSheetId="39">#REF!</definedName>
    <definedName name="_10cmφPVC管" localSheetId="37">#REF!</definedName>
    <definedName name="_10cmφPVC管" localSheetId="17">#REF!</definedName>
    <definedName name="_10cmφPVC管" localSheetId="50">#REF!</definedName>
    <definedName name="_10cmφPVC管" localSheetId="52">#REF!</definedName>
    <definedName name="_10cmφPVC管" localSheetId="31">#REF!</definedName>
    <definedName name="_10cmφPVC管" localSheetId="32">#REF!</definedName>
    <definedName name="_10cmφPVC管" localSheetId="34">#REF!</definedName>
    <definedName name="_10cmφPVC管" localSheetId="38">#REF!</definedName>
    <definedName name="_10cmφPVC管" localSheetId="20">#REF!</definedName>
    <definedName name="_10cmφPVC管">#REF!</definedName>
    <definedName name="_10cm厚花崗岩塊石物料_金字塔" localSheetId="40">#REF!</definedName>
    <definedName name="_10cm厚花崗岩塊石物料_金字塔" localSheetId="56">#REF!</definedName>
    <definedName name="_10cm厚花崗岩塊石物料_金字塔" localSheetId="33">#REF!</definedName>
    <definedName name="_10cm厚花崗岩塊石物料_金字塔" localSheetId="55">#REF!</definedName>
    <definedName name="_10cm厚花崗岩塊石物料_金字塔" localSheetId="36">#REF!</definedName>
    <definedName name="_10cm厚花崗岩塊石物料_金字塔" localSheetId="4">#REF!</definedName>
    <definedName name="_10cm厚花崗岩塊石物料_金字塔" localSheetId="19">#REF!</definedName>
    <definedName name="_10cm厚花崗岩塊石物料_金字塔" localSheetId="21">#REF!</definedName>
    <definedName name="_10cm厚花崗岩塊石物料_金字塔" localSheetId="22">#REF!</definedName>
    <definedName name="_10cm厚花崗岩塊石物料_金字塔" localSheetId="23">#REF!</definedName>
    <definedName name="_10cm厚花崗岩塊石物料_金字塔" localSheetId="24">#REF!</definedName>
    <definedName name="_10cm厚花崗岩塊石物料_金字塔" localSheetId="25">#REF!</definedName>
    <definedName name="_10cm厚花崗岩塊石物料_金字塔" localSheetId="42">#REF!</definedName>
    <definedName name="_10cm厚花崗岩塊石物料_金字塔" localSheetId="18">#REF!</definedName>
    <definedName name="_10cm厚花崗岩塊石物料_金字塔" localSheetId="47">#REF!</definedName>
    <definedName name="_10cm厚花崗岩塊石物料_金字塔" localSheetId="15">#REF!</definedName>
    <definedName name="_10cm厚花崗岩塊石物料_金字塔" localSheetId="14">#REF!</definedName>
    <definedName name="_10cm厚花崗岩塊石物料_金字塔" localSheetId="46">#REF!</definedName>
    <definedName name="_10cm厚花崗岩塊石物料_金字塔" localSheetId="3">#REF!</definedName>
    <definedName name="_10cm厚花崗岩塊石物料_金字塔" localSheetId="2">#REF!</definedName>
    <definedName name="_10cm厚花崗岩塊石物料_金字塔" localSheetId="54">#REF!</definedName>
    <definedName name="_10cm厚花崗岩塊石物料_金字塔" localSheetId="30">#REF!</definedName>
    <definedName name="_10cm厚花崗岩塊石物料_金字塔" localSheetId="26">#REF!</definedName>
    <definedName name="_10cm厚花崗岩塊石物料_金字塔" localSheetId="29">#REF!</definedName>
    <definedName name="_10cm厚花崗岩塊石物料_金字塔" localSheetId="53">#REF!</definedName>
    <definedName name="_10cm厚花崗岩塊石物料_金字塔" localSheetId="43">#REF!</definedName>
    <definedName name="_10cm厚花崗岩塊石物料_金字塔" localSheetId="9">#REF!</definedName>
    <definedName name="_10cm厚花崗岩塊石物料_金字塔" localSheetId="8">#REF!</definedName>
    <definedName name="_10cm厚花崗岩塊石物料_金字塔" localSheetId="11">#REF!</definedName>
    <definedName name="_10cm厚花崗岩塊石物料_金字塔" localSheetId="10">#REF!</definedName>
    <definedName name="_10cm厚花崗岩塊石物料_金字塔" localSheetId="13">#REF!</definedName>
    <definedName name="_10cm厚花崗岩塊石物料_金字塔" localSheetId="12">#REF!</definedName>
    <definedName name="_10cm厚花崗岩塊石物料_金字塔" localSheetId="7">#REF!</definedName>
    <definedName name="_10cm厚花崗岩塊石物料_金字塔" localSheetId="6">#REF!</definedName>
    <definedName name="_10cm厚花崗岩塊石物料_金字塔" localSheetId="48">#REF!</definedName>
    <definedName name="_10cm厚花崗岩塊石物料_金字塔" localSheetId="49">#REF!</definedName>
    <definedName name="_10cm厚花崗岩塊石物料_金字塔" localSheetId="16">#REF!</definedName>
    <definedName name="_10cm厚花崗岩塊石物料_金字塔" localSheetId="27">#REF!</definedName>
    <definedName name="_10cm厚花崗岩塊石物料_金字塔" localSheetId="28">#REF!</definedName>
    <definedName name="_10cm厚花崗岩塊石物料_金字塔" localSheetId="44">#REF!</definedName>
    <definedName name="_10cm厚花崗岩塊石物料_金字塔" localSheetId="45">#REF!</definedName>
    <definedName name="_10cm厚花崗岩塊石物料_金字塔" localSheetId="51">#REF!</definedName>
    <definedName name="_10cm厚花崗岩塊石物料_金字塔" localSheetId="41">#REF!</definedName>
    <definedName name="_10cm厚花崗岩塊石物料_金字塔" localSheetId="35">#REF!</definedName>
    <definedName name="_10cm厚花崗岩塊石物料_金字塔" localSheetId="39">#REF!</definedName>
    <definedName name="_10cm厚花崗岩塊石物料_金字塔" localSheetId="37">#REF!</definedName>
    <definedName name="_10cm厚花崗岩塊石物料_金字塔" localSheetId="17">#REF!</definedName>
    <definedName name="_10cm厚花崗岩塊石物料_金字塔" localSheetId="50">#REF!</definedName>
    <definedName name="_10cm厚花崗岩塊石物料_金字塔" localSheetId="52">#REF!</definedName>
    <definedName name="_10cm厚花崗岩塊石物料_金字塔" localSheetId="31">#REF!</definedName>
    <definedName name="_10cm厚花崗岩塊石物料_金字塔" localSheetId="32">#REF!</definedName>
    <definedName name="_10cm厚花崗岩塊石物料_金字塔" localSheetId="34">#REF!</definedName>
    <definedName name="_10cm厚花崗岩塊石物料_金字塔" localSheetId="38">#REF!</definedName>
    <definedName name="_10cm厚花崗岩塊石物料_金字塔" localSheetId="20">#REF!</definedName>
    <definedName name="_10cm厚花崗岩塊石物料_金字塔">#REF!</definedName>
    <definedName name="_10cm預鑄輕質牆" localSheetId="40">#REF!</definedName>
    <definedName name="_10cm預鑄輕質牆" localSheetId="56">#REF!</definedName>
    <definedName name="_10cm預鑄輕質牆" localSheetId="33">#REF!</definedName>
    <definedName name="_10cm預鑄輕質牆" localSheetId="55">#REF!</definedName>
    <definedName name="_10cm預鑄輕質牆" localSheetId="36">#REF!</definedName>
    <definedName name="_10cm預鑄輕質牆" localSheetId="4">#REF!</definedName>
    <definedName name="_10cm預鑄輕質牆" localSheetId="19">#REF!</definedName>
    <definedName name="_10cm預鑄輕質牆" localSheetId="21">#REF!</definedName>
    <definedName name="_10cm預鑄輕質牆" localSheetId="22">#REF!</definedName>
    <definedName name="_10cm預鑄輕質牆" localSheetId="23">#REF!</definedName>
    <definedName name="_10cm預鑄輕質牆" localSheetId="24">#REF!</definedName>
    <definedName name="_10cm預鑄輕質牆" localSheetId="25">#REF!</definedName>
    <definedName name="_10cm預鑄輕質牆" localSheetId="42">#REF!</definedName>
    <definedName name="_10cm預鑄輕質牆" localSheetId="18">#REF!</definedName>
    <definedName name="_10cm預鑄輕質牆" localSheetId="47">#REF!</definedName>
    <definedName name="_10cm預鑄輕質牆" localSheetId="15">#REF!</definedName>
    <definedName name="_10cm預鑄輕質牆" localSheetId="14">#REF!</definedName>
    <definedName name="_10cm預鑄輕質牆" localSheetId="46">#REF!</definedName>
    <definedName name="_10cm預鑄輕質牆" localSheetId="3">#REF!</definedName>
    <definedName name="_10cm預鑄輕質牆" localSheetId="2">#REF!</definedName>
    <definedName name="_10cm預鑄輕質牆" localSheetId="54">#REF!</definedName>
    <definedName name="_10cm預鑄輕質牆" localSheetId="30">#REF!</definedName>
    <definedName name="_10cm預鑄輕質牆" localSheetId="26">#REF!</definedName>
    <definedName name="_10cm預鑄輕質牆" localSheetId="29">#REF!</definedName>
    <definedName name="_10cm預鑄輕質牆" localSheetId="53">#REF!</definedName>
    <definedName name="_10cm預鑄輕質牆" localSheetId="43">#REF!</definedName>
    <definedName name="_10cm預鑄輕質牆" localSheetId="9">#REF!</definedName>
    <definedName name="_10cm預鑄輕質牆" localSheetId="8">#REF!</definedName>
    <definedName name="_10cm預鑄輕質牆" localSheetId="11">#REF!</definedName>
    <definedName name="_10cm預鑄輕質牆" localSheetId="10">#REF!</definedName>
    <definedName name="_10cm預鑄輕質牆" localSheetId="13">#REF!</definedName>
    <definedName name="_10cm預鑄輕質牆" localSheetId="12">#REF!</definedName>
    <definedName name="_10cm預鑄輕質牆" localSheetId="7">#REF!</definedName>
    <definedName name="_10cm預鑄輕質牆" localSheetId="6">#REF!</definedName>
    <definedName name="_10cm預鑄輕質牆" localSheetId="48">#REF!</definedName>
    <definedName name="_10cm預鑄輕質牆" localSheetId="49">#REF!</definedName>
    <definedName name="_10cm預鑄輕質牆" localSheetId="16">#REF!</definedName>
    <definedName name="_10cm預鑄輕質牆" localSheetId="27">#REF!</definedName>
    <definedName name="_10cm預鑄輕質牆" localSheetId="28">#REF!</definedName>
    <definedName name="_10cm預鑄輕質牆" localSheetId="44">#REF!</definedName>
    <definedName name="_10cm預鑄輕質牆" localSheetId="45">#REF!</definedName>
    <definedName name="_10cm預鑄輕質牆" localSheetId="51">#REF!</definedName>
    <definedName name="_10cm預鑄輕質牆" localSheetId="41">#REF!</definedName>
    <definedName name="_10cm預鑄輕質牆" localSheetId="35">#REF!</definedName>
    <definedName name="_10cm預鑄輕質牆" localSheetId="39">#REF!</definedName>
    <definedName name="_10cm預鑄輕質牆" localSheetId="37">#REF!</definedName>
    <definedName name="_10cm預鑄輕質牆" localSheetId="17">#REF!</definedName>
    <definedName name="_10cm預鑄輕質牆" localSheetId="50">#REF!</definedName>
    <definedName name="_10cm預鑄輕質牆" localSheetId="52">#REF!</definedName>
    <definedName name="_10cm預鑄輕質牆" localSheetId="31">#REF!</definedName>
    <definedName name="_10cm預鑄輕質牆" localSheetId="32">#REF!</definedName>
    <definedName name="_10cm預鑄輕質牆" localSheetId="34">#REF!</definedName>
    <definedName name="_10cm預鑄輕質牆" localSheetId="38">#REF!</definedName>
    <definedName name="_10cm預鑄輕質牆" localSheetId="20">#REF!</definedName>
    <definedName name="_10cm預鑄輕質牆">#REF!</definedName>
    <definedName name="_10cm鋁企口天花" localSheetId="40">#REF!</definedName>
    <definedName name="_10cm鋁企口天花" localSheetId="56">#REF!</definedName>
    <definedName name="_10cm鋁企口天花" localSheetId="33">#REF!</definedName>
    <definedName name="_10cm鋁企口天花" localSheetId="55">#REF!</definedName>
    <definedName name="_10cm鋁企口天花" localSheetId="36">#REF!</definedName>
    <definedName name="_10cm鋁企口天花" localSheetId="4">#REF!</definedName>
    <definedName name="_10cm鋁企口天花" localSheetId="19">#REF!</definedName>
    <definedName name="_10cm鋁企口天花" localSheetId="21">#REF!</definedName>
    <definedName name="_10cm鋁企口天花" localSheetId="22">#REF!</definedName>
    <definedName name="_10cm鋁企口天花" localSheetId="23">#REF!</definedName>
    <definedName name="_10cm鋁企口天花" localSheetId="24">#REF!</definedName>
    <definedName name="_10cm鋁企口天花" localSheetId="25">#REF!</definedName>
    <definedName name="_10cm鋁企口天花" localSheetId="42">#REF!</definedName>
    <definedName name="_10cm鋁企口天花" localSheetId="18">#REF!</definedName>
    <definedName name="_10cm鋁企口天花" localSheetId="47">#REF!</definedName>
    <definedName name="_10cm鋁企口天花" localSheetId="15">#REF!</definedName>
    <definedName name="_10cm鋁企口天花" localSheetId="14">#REF!</definedName>
    <definedName name="_10cm鋁企口天花" localSheetId="46">#REF!</definedName>
    <definedName name="_10cm鋁企口天花" localSheetId="3">#REF!</definedName>
    <definedName name="_10cm鋁企口天花" localSheetId="2">#REF!</definedName>
    <definedName name="_10cm鋁企口天花" localSheetId="54">#REF!</definedName>
    <definedName name="_10cm鋁企口天花" localSheetId="30">#REF!</definedName>
    <definedName name="_10cm鋁企口天花" localSheetId="26">#REF!</definedName>
    <definedName name="_10cm鋁企口天花" localSheetId="29">#REF!</definedName>
    <definedName name="_10cm鋁企口天花" localSheetId="53">#REF!</definedName>
    <definedName name="_10cm鋁企口天花" localSheetId="43">#REF!</definedName>
    <definedName name="_10cm鋁企口天花" localSheetId="9">#REF!</definedName>
    <definedName name="_10cm鋁企口天花" localSheetId="8">#REF!</definedName>
    <definedName name="_10cm鋁企口天花" localSheetId="11">#REF!</definedName>
    <definedName name="_10cm鋁企口天花" localSheetId="10">#REF!</definedName>
    <definedName name="_10cm鋁企口天花" localSheetId="13">#REF!</definedName>
    <definedName name="_10cm鋁企口天花" localSheetId="12">#REF!</definedName>
    <definedName name="_10cm鋁企口天花" localSheetId="7">#REF!</definedName>
    <definedName name="_10cm鋁企口天花" localSheetId="6">#REF!</definedName>
    <definedName name="_10cm鋁企口天花" localSheetId="48">#REF!</definedName>
    <definedName name="_10cm鋁企口天花" localSheetId="49">#REF!</definedName>
    <definedName name="_10cm鋁企口天花" localSheetId="16">#REF!</definedName>
    <definedName name="_10cm鋁企口天花" localSheetId="27">#REF!</definedName>
    <definedName name="_10cm鋁企口天花" localSheetId="28">#REF!</definedName>
    <definedName name="_10cm鋁企口天花" localSheetId="44">#REF!</definedName>
    <definedName name="_10cm鋁企口天花" localSheetId="45">#REF!</definedName>
    <definedName name="_10cm鋁企口天花" localSheetId="51">#REF!</definedName>
    <definedName name="_10cm鋁企口天花" localSheetId="41">#REF!</definedName>
    <definedName name="_10cm鋁企口天花" localSheetId="35">#REF!</definedName>
    <definedName name="_10cm鋁企口天花" localSheetId="39">#REF!</definedName>
    <definedName name="_10cm鋁企口天花" localSheetId="37">#REF!</definedName>
    <definedName name="_10cm鋁企口天花" localSheetId="17">#REF!</definedName>
    <definedName name="_10cm鋁企口天花" localSheetId="50">#REF!</definedName>
    <definedName name="_10cm鋁企口天花" localSheetId="52">#REF!</definedName>
    <definedName name="_10cm鋁企口天花" localSheetId="31">#REF!</definedName>
    <definedName name="_10cm鋁企口天花" localSheetId="32">#REF!</definedName>
    <definedName name="_10cm鋁企口天花" localSheetId="34">#REF!</definedName>
    <definedName name="_10cm鋁企口天花" localSheetId="38">#REF!</definedName>
    <definedName name="_10cm鋁企口天花" localSheetId="20">#REF!</definedName>
    <definedName name="_10cm鋁企口天花">#REF!</definedName>
    <definedName name="_10號續接器安裝工資" localSheetId="40">#REF!</definedName>
    <definedName name="_10號續接器安裝工資" localSheetId="56">#REF!</definedName>
    <definedName name="_10號續接器安裝工資" localSheetId="33">#REF!</definedName>
    <definedName name="_10號續接器安裝工資" localSheetId="55">#REF!</definedName>
    <definedName name="_10號續接器安裝工資" localSheetId="36">#REF!</definedName>
    <definedName name="_10號續接器安裝工資" localSheetId="4">#REF!</definedName>
    <definedName name="_10號續接器安裝工資" localSheetId="19">#REF!</definedName>
    <definedName name="_10號續接器安裝工資" localSheetId="21">#REF!</definedName>
    <definedName name="_10號續接器安裝工資" localSheetId="22">#REF!</definedName>
    <definedName name="_10號續接器安裝工資" localSheetId="23">#REF!</definedName>
    <definedName name="_10號續接器安裝工資" localSheetId="24">#REF!</definedName>
    <definedName name="_10號續接器安裝工資" localSheetId="25">#REF!</definedName>
    <definedName name="_10號續接器安裝工資" localSheetId="42">#REF!</definedName>
    <definedName name="_10號續接器安裝工資" localSheetId="18">#REF!</definedName>
    <definedName name="_10號續接器安裝工資" localSheetId="47">#REF!</definedName>
    <definedName name="_10號續接器安裝工資" localSheetId="15">#REF!</definedName>
    <definedName name="_10號續接器安裝工資" localSheetId="14">#REF!</definedName>
    <definedName name="_10號續接器安裝工資" localSheetId="46">#REF!</definedName>
    <definedName name="_10號續接器安裝工資" localSheetId="3">#REF!</definedName>
    <definedName name="_10號續接器安裝工資" localSheetId="2">#REF!</definedName>
    <definedName name="_10號續接器安裝工資" localSheetId="54">#REF!</definedName>
    <definedName name="_10號續接器安裝工資" localSheetId="30">#REF!</definedName>
    <definedName name="_10號續接器安裝工資" localSheetId="26">#REF!</definedName>
    <definedName name="_10號續接器安裝工資" localSheetId="29">#REF!</definedName>
    <definedName name="_10號續接器安裝工資" localSheetId="53">#REF!</definedName>
    <definedName name="_10號續接器安裝工資" localSheetId="43">#REF!</definedName>
    <definedName name="_10號續接器安裝工資" localSheetId="9">#REF!</definedName>
    <definedName name="_10號續接器安裝工資" localSheetId="8">#REF!</definedName>
    <definedName name="_10號續接器安裝工資" localSheetId="11">#REF!</definedName>
    <definedName name="_10號續接器安裝工資" localSheetId="10">#REF!</definedName>
    <definedName name="_10號續接器安裝工資" localSheetId="13">#REF!</definedName>
    <definedName name="_10號續接器安裝工資" localSheetId="12">#REF!</definedName>
    <definedName name="_10號續接器安裝工資" localSheetId="7">#REF!</definedName>
    <definedName name="_10號續接器安裝工資" localSheetId="6">#REF!</definedName>
    <definedName name="_10號續接器安裝工資" localSheetId="48">#REF!</definedName>
    <definedName name="_10號續接器安裝工資" localSheetId="49">#REF!</definedName>
    <definedName name="_10號續接器安裝工資" localSheetId="16">#REF!</definedName>
    <definedName name="_10號續接器安裝工資" localSheetId="27">#REF!</definedName>
    <definedName name="_10號續接器安裝工資" localSheetId="28">#REF!</definedName>
    <definedName name="_10號續接器安裝工資" localSheetId="44">#REF!</definedName>
    <definedName name="_10號續接器安裝工資" localSheetId="45">#REF!</definedName>
    <definedName name="_10號續接器安裝工資" localSheetId="51">#REF!</definedName>
    <definedName name="_10號續接器安裝工資" localSheetId="41">#REF!</definedName>
    <definedName name="_10號續接器安裝工資" localSheetId="35">#REF!</definedName>
    <definedName name="_10號續接器安裝工資" localSheetId="39">#REF!</definedName>
    <definedName name="_10號續接器安裝工資" localSheetId="37">#REF!</definedName>
    <definedName name="_10號續接器安裝工資" localSheetId="17">#REF!</definedName>
    <definedName name="_10號續接器安裝工資" localSheetId="50">#REF!</definedName>
    <definedName name="_10號續接器安裝工資" localSheetId="52">#REF!</definedName>
    <definedName name="_10號續接器安裝工資" localSheetId="31">#REF!</definedName>
    <definedName name="_10號續接器安裝工資" localSheetId="32">#REF!</definedName>
    <definedName name="_10號續接器安裝工資" localSheetId="34">#REF!</definedName>
    <definedName name="_10號續接器安裝工資" localSheetId="38">#REF!</definedName>
    <definedName name="_10號續接器安裝工資" localSheetId="20">#REF!</definedName>
    <definedName name="_10號續接器安裝工資">#REF!</definedName>
    <definedName name="_10號續接器物料" localSheetId="40">#REF!</definedName>
    <definedName name="_10號續接器物料" localSheetId="56">#REF!</definedName>
    <definedName name="_10號續接器物料" localSheetId="33">#REF!</definedName>
    <definedName name="_10號續接器物料" localSheetId="55">#REF!</definedName>
    <definedName name="_10號續接器物料" localSheetId="36">#REF!</definedName>
    <definedName name="_10號續接器物料" localSheetId="4">#REF!</definedName>
    <definedName name="_10號續接器物料" localSheetId="19">#REF!</definedName>
    <definedName name="_10號續接器物料" localSheetId="21">#REF!</definedName>
    <definedName name="_10號續接器物料" localSheetId="22">#REF!</definedName>
    <definedName name="_10號續接器物料" localSheetId="23">#REF!</definedName>
    <definedName name="_10號續接器物料" localSheetId="24">#REF!</definedName>
    <definedName name="_10號續接器物料" localSheetId="25">#REF!</definedName>
    <definedName name="_10號續接器物料" localSheetId="42">#REF!</definedName>
    <definedName name="_10號續接器物料" localSheetId="18">#REF!</definedName>
    <definedName name="_10號續接器物料" localSheetId="47">#REF!</definedName>
    <definedName name="_10號續接器物料" localSheetId="15">#REF!</definedName>
    <definedName name="_10號續接器物料" localSheetId="14">#REF!</definedName>
    <definedName name="_10號續接器物料" localSheetId="46">#REF!</definedName>
    <definedName name="_10號續接器物料" localSheetId="3">#REF!</definedName>
    <definedName name="_10號續接器物料" localSheetId="2">#REF!</definedName>
    <definedName name="_10號續接器物料" localSheetId="54">#REF!</definedName>
    <definedName name="_10號續接器物料" localSheetId="30">#REF!</definedName>
    <definedName name="_10號續接器物料" localSheetId="26">#REF!</definedName>
    <definedName name="_10號續接器物料" localSheetId="29">#REF!</definedName>
    <definedName name="_10號續接器物料" localSheetId="53">#REF!</definedName>
    <definedName name="_10號續接器物料" localSheetId="43">#REF!</definedName>
    <definedName name="_10號續接器物料" localSheetId="9">#REF!</definedName>
    <definedName name="_10號續接器物料" localSheetId="8">#REF!</definedName>
    <definedName name="_10號續接器物料" localSheetId="11">#REF!</definedName>
    <definedName name="_10號續接器物料" localSheetId="10">#REF!</definedName>
    <definedName name="_10號續接器物料" localSheetId="13">#REF!</definedName>
    <definedName name="_10號續接器物料" localSheetId="12">#REF!</definedName>
    <definedName name="_10號續接器物料" localSheetId="7">#REF!</definedName>
    <definedName name="_10號續接器物料" localSheetId="6">#REF!</definedName>
    <definedName name="_10號續接器物料" localSheetId="48">#REF!</definedName>
    <definedName name="_10號續接器物料" localSheetId="49">#REF!</definedName>
    <definedName name="_10號續接器物料" localSheetId="16">#REF!</definedName>
    <definedName name="_10號續接器物料" localSheetId="27">#REF!</definedName>
    <definedName name="_10號續接器物料" localSheetId="28">#REF!</definedName>
    <definedName name="_10號續接器物料" localSheetId="44">#REF!</definedName>
    <definedName name="_10號續接器物料" localSheetId="45">#REF!</definedName>
    <definedName name="_10號續接器物料" localSheetId="51">#REF!</definedName>
    <definedName name="_10號續接器物料" localSheetId="41">#REF!</definedName>
    <definedName name="_10號續接器物料" localSheetId="35">#REF!</definedName>
    <definedName name="_10號續接器物料" localSheetId="39">#REF!</definedName>
    <definedName name="_10號續接器物料" localSheetId="37">#REF!</definedName>
    <definedName name="_10號續接器物料" localSheetId="17">#REF!</definedName>
    <definedName name="_10號續接器物料" localSheetId="50">#REF!</definedName>
    <definedName name="_10號續接器物料" localSheetId="52">#REF!</definedName>
    <definedName name="_10號續接器物料" localSheetId="31">#REF!</definedName>
    <definedName name="_10號續接器物料" localSheetId="32">#REF!</definedName>
    <definedName name="_10號續接器物料" localSheetId="34">#REF!</definedName>
    <definedName name="_10號續接器物料" localSheetId="38">#REF!</definedName>
    <definedName name="_10號續接器物料" localSheetId="20">#REF!</definedName>
    <definedName name="_10號續接器物料">#REF!</definedName>
    <definedName name="_15cm鋁企口天花" localSheetId="40">#REF!</definedName>
    <definedName name="_15cm鋁企口天花" localSheetId="56">#REF!</definedName>
    <definedName name="_15cm鋁企口天花" localSheetId="33">#REF!</definedName>
    <definedName name="_15cm鋁企口天花" localSheetId="55">#REF!</definedName>
    <definedName name="_15cm鋁企口天花" localSheetId="36">#REF!</definedName>
    <definedName name="_15cm鋁企口天花" localSheetId="4">#REF!</definedName>
    <definedName name="_15cm鋁企口天花" localSheetId="19">#REF!</definedName>
    <definedName name="_15cm鋁企口天花" localSheetId="21">#REF!</definedName>
    <definedName name="_15cm鋁企口天花" localSheetId="22">#REF!</definedName>
    <definedName name="_15cm鋁企口天花" localSheetId="23">#REF!</definedName>
    <definedName name="_15cm鋁企口天花" localSheetId="24">#REF!</definedName>
    <definedName name="_15cm鋁企口天花" localSheetId="25">#REF!</definedName>
    <definedName name="_15cm鋁企口天花" localSheetId="42">#REF!</definedName>
    <definedName name="_15cm鋁企口天花" localSheetId="18">#REF!</definedName>
    <definedName name="_15cm鋁企口天花" localSheetId="47">#REF!</definedName>
    <definedName name="_15cm鋁企口天花" localSheetId="15">#REF!</definedName>
    <definedName name="_15cm鋁企口天花" localSheetId="14">#REF!</definedName>
    <definedName name="_15cm鋁企口天花" localSheetId="46">#REF!</definedName>
    <definedName name="_15cm鋁企口天花" localSheetId="3">#REF!</definedName>
    <definedName name="_15cm鋁企口天花" localSheetId="2">#REF!</definedName>
    <definedName name="_15cm鋁企口天花" localSheetId="54">#REF!</definedName>
    <definedName name="_15cm鋁企口天花" localSheetId="30">#REF!</definedName>
    <definedName name="_15cm鋁企口天花" localSheetId="26">#REF!</definedName>
    <definedName name="_15cm鋁企口天花" localSheetId="29">#REF!</definedName>
    <definedName name="_15cm鋁企口天花" localSheetId="53">#REF!</definedName>
    <definedName name="_15cm鋁企口天花" localSheetId="43">#REF!</definedName>
    <definedName name="_15cm鋁企口天花" localSheetId="9">#REF!</definedName>
    <definedName name="_15cm鋁企口天花" localSheetId="8">#REF!</definedName>
    <definedName name="_15cm鋁企口天花" localSheetId="11">#REF!</definedName>
    <definedName name="_15cm鋁企口天花" localSheetId="10">#REF!</definedName>
    <definedName name="_15cm鋁企口天花" localSheetId="13">#REF!</definedName>
    <definedName name="_15cm鋁企口天花" localSheetId="12">#REF!</definedName>
    <definedName name="_15cm鋁企口天花" localSheetId="7">#REF!</definedName>
    <definedName name="_15cm鋁企口天花" localSheetId="6">#REF!</definedName>
    <definedName name="_15cm鋁企口天花" localSheetId="48">#REF!</definedName>
    <definedName name="_15cm鋁企口天花" localSheetId="49">#REF!</definedName>
    <definedName name="_15cm鋁企口天花" localSheetId="16">#REF!</definedName>
    <definedName name="_15cm鋁企口天花" localSheetId="27">#REF!</definedName>
    <definedName name="_15cm鋁企口天花" localSheetId="28">#REF!</definedName>
    <definedName name="_15cm鋁企口天花" localSheetId="44">#REF!</definedName>
    <definedName name="_15cm鋁企口天花" localSheetId="45">#REF!</definedName>
    <definedName name="_15cm鋁企口天花" localSheetId="51">#REF!</definedName>
    <definedName name="_15cm鋁企口天花" localSheetId="41">#REF!</definedName>
    <definedName name="_15cm鋁企口天花" localSheetId="35">#REF!</definedName>
    <definedName name="_15cm鋁企口天花" localSheetId="39">#REF!</definedName>
    <definedName name="_15cm鋁企口天花" localSheetId="37">#REF!</definedName>
    <definedName name="_15cm鋁企口天花" localSheetId="17">#REF!</definedName>
    <definedName name="_15cm鋁企口天花" localSheetId="50">#REF!</definedName>
    <definedName name="_15cm鋁企口天花" localSheetId="52">#REF!</definedName>
    <definedName name="_15cm鋁企口天花" localSheetId="31">#REF!</definedName>
    <definedName name="_15cm鋁企口天花" localSheetId="32">#REF!</definedName>
    <definedName name="_15cm鋁企口天花" localSheetId="34">#REF!</definedName>
    <definedName name="_15cm鋁企口天花" localSheetId="38">#REF!</definedName>
    <definedName name="_15cm鋁企口天花" localSheetId="20">#REF!</definedName>
    <definedName name="_15cm鋁企口天花">#REF!</definedName>
    <definedName name="_15M12_" hidden="1">{"'週報'!$A$1:$U$33"}</definedName>
    <definedName name="_16mmφ不銹鋼套管" localSheetId="40">#REF!</definedName>
    <definedName name="_16mmφ不銹鋼套管" localSheetId="56">#REF!</definedName>
    <definedName name="_16mmφ不銹鋼套管" localSheetId="33">#REF!</definedName>
    <definedName name="_16mmφ不銹鋼套管" localSheetId="55">#REF!</definedName>
    <definedName name="_16mmφ不銹鋼套管" localSheetId="36">#REF!</definedName>
    <definedName name="_16mmφ不銹鋼套管" localSheetId="4">#REF!</definedName>
    <definedName name="_16mmφ不銹鋼套管" localSheetId="19">#REF!</definedName>
    <definedName name="_16mmφ不銹鋼套管" localSheetId="21">#REF!</definedName>
    <definedName name="_16mmφ不銹鋼套管" localSheetId="22">#REF!</definedName>
    <definedName name="_16mmφ不銹鋼套管" localSheetId="23">#REF!</definedName>
    <definedName name="_16mmφ不銹鋼套管" localSheetId="24">#REF!</definedName>
    <definedName name="_16mmφ不銹鋼套管" localSheetId="25">#REF!</definedName>
    <definedName name="_16mmφ不銹鋼套管" localSheetId="42">#REF!</definedName>
    <definedName name="_16mmφ不銹鋼套管" localSheetId="18">#REF!</definedName>
    <definedName name="_16mmφ不銹鋼套管" localSheetId="47">#REF!</definedName>
    <definedName name="_16mmφ不銹鋼套管" localSheetId="15">#REF!</definedName>
    <definedName name="_16mmφ不銹鋼套管" localSheetId="14">#REF!</definedName>
    <definedName name="_16mmφ不銹鋼套管" localSheetId="46">#REF!</definedName>
    <definedName name="_16mmφ不銹鋼套管" localSheetId="3">#REF!</definedName>
    <definedName name="_16mmφ不銹鋼套管" localSheetId="2">#REF!</definedName>
    <definedName name="_16mmφ不銹鋼套管" localSheetId="54">#REF!</definedName>
    <definedName name="_16mmφ不銹鋼套管" localSheetId="30">#REF!</definedName>
    <definedName name="_16mmφ不銹鋼套管" localSheetId="26">#REF!</definedName>
    <definedName name="_16mmφ不銹鋼套管" localSheetId="29">#REF!</definedName>
    <definedName name="_16mmφ不銹鋼套管" localSheetId="53">#REF!</definedName>
    <definedName name="_16mmφ不銹鋼套管" localSheetId="43">#REF!</definedName>
    <definedName name="_16mmφ不銹鋼套管" localSheetId="9">#REF!</definedName>
    <definedName name="_16mmφ不銹鋼套管" localSheetId="8">#REF!</definedName>
    <definedName name="_16mmφ不銹鋼套管" localSheetId="11">#REF!</definedName>
    <definedName name="_16mmφ不銹鋼套管" localSheetId="10">#REF!</definedName>
    <definedName name="_16mmφ不銹鋼套管" localSheetId="13">#REF!</definedName>
    <definedName name="_16mmφ不銹鋼套管" localSheetId="12">#REF!</definedName>
    <definedName name="_16mmφ不銹鋼套管" localSheetId="7">#REF!</definedName>
    <definedName name="_16mmφ不銹鋼套管" localSheetId="6">#REF!</definedName>
    <definedName name="_16mmφ不銹鋼套管" localSheetId="48">#REF!</definedName>
    <definedName name="_16mmφ不銹鋼套管" localSheetId="49">#REF!</definedName>
    <definedName name="_16mmφ不銹鋼套管" localSheetId="16">#REF!</definedName>
    <definedName name="_16mmφ不銹鋼套管" localSheetId="27">#REF!</definedName>
    <definedName name="_16mmφ不銹鋼套管" localSheetId="28">#REF!</definedName>
    <definedName name="_16mmφ不銹鋼套管" localSheetId="44">#REF!</definedName>
    <definedName name="_16mmφ不銹鋼套管" localSheetId="45">#REF!</definedName>
    <definedName name="_16mmφ不銹鋼套管" localSheetId="51">#REF!</definedName>
    <definedName name="_16mmφ不銹鋼套管" localSheetId="41">#REF!</definedName>
    <definedName name="_16mmφ不銹鋼套管" localSheetId="35">#REF!</definedName>
    <definedName name="_16mmφ不銹鋼套管" localSheetId="39">#REF!</definedName>
    <definedName name="_16mmφ不銹鋼套管" localSheetId="37">#REF!</definedName>
    <definedName name="_16mmφ不銹鋼套管" localSheetId="17">#REF!</definedName>
    <definedName name="_16mmφ不銹鋼套管" localSheetId="50">#REF!</definedName>
    <definedName name="_16mmφ不銹鋼套管" localSheetId="52">#REF!</definedName>
    <definedName name="_16mmφ不銹鋼套管" localSheetId="31">#REF!</definedName>
    <definedName name="_16mmφ不銹鋼套管" localSheetId="32">#REF!</definedName>
    <definedName name="_16mmφ不銹鋼套管" localSheetId="34">#REF!</definedName>
    <definedName name="_16mmφ不銹鋼套管" localSheetId="38">#REF!</definedName>
    <definedName name="_16mmφ不銹鋼套管" localSheetId="20">#REF!</definedName>
    <definedName name="_16mmφ不銹鋼套管">#REF!</definedName>
    <definedName name="_16S1_" localSheetId="4">#REF!</definedName>
    <definedName name="_16S1_" localSheetId="19">#REF!</definedName>
    <definedName name="_16S1_" localSheetId="21">#REF!</definedName>
    <definedName name="_16S1_" localSheetId="3">#REF!</definedName>
    <definedName name="_16S1_" localSheetId="2">#REF!</definedName>
    <definedName name="_16S1_" localSheetId="27">#REF!</definedName>
    <definedName name="_16S1_" localSheetId="28">#REF!</definedName>
    <definedName name="_16S1_" localSheetId="20">#REF!</definedName>
    <definedName name="_16S1_">#REF!</definedName>
    <definedName name="_17m高挑高排架" localSheetId="40">#REF!</definedName>
    <definedName name="_17m高挑高排架" localSheetId="56">#REF!</definedName>
    <definedName name="_17m高挑高排架" localSheetId="33">#REF!</definedName>
    <definedName name="_17m高挑高排架" localSheetId="55">#REF!</definedName>
    <definedName name="_17m高挑高排架" localSheetId="36">#REF!</definedName>
    <definedName name="_17m高挑高排架" localSheetId="4">#REF!</definedName>
    <definedName name="_17m高挑高排架" localSheetId="19">#REF!</definedName>
    <definedName name="_17m高挑高排架" localSheetId="21">#REF!</definedName>
    <definedName name="_17m高挑高排架" localSheetId="22">#REF!</definedName>
    <definedName name="_17m高挑高排架" localSheetId="23">#REF!</definedName>
    <definedName name="_17m高挑高排架" localSheetId="24">#REF!</definedName>
    <definedName name="_17m高挑高排架" localSheetId="25">#REF!</definedName>
    <definedName name="_17m高挑高排架" localSheetId="42">#REF!</definedName>
    <definedName name="_17m高挑高排架" localSheetId="18">#REF!</definedName>
    <definedName name="_17m高挑高排架" localSheetId="47">#REF!</definedName>
    <definedName name="_17m高挑高排架" localSheetId="15">#REF!</definedName>
    <definedName name="_17m高挑高排架" localSheetId="14">#REF!</definedName>
    <definedName name="_17m高挑高排架" localSheetId="46">#REF!</definedName>
    <definedName name="_17m高挑高排架" localSheetId="3">#REF!</definedName>
    <definedName name="_17m高挑高排架" localSheetId="2">#REF!</definedName>
    <definedName name="_17m高挑高排架" localSheetId="54">#REF!</definedName>
    <definedName name="_17m高挑高排架" localSheetId="30">#REF!</definedName>
    <definedName name="_17m高挑高排架" localSheetId="26">#REF!</definedName>
    <definedName name="_17m高挑高排架" localSheetId="29">#REF!</definedName>
    <definedName name="_17m高挑高排架" localSheetId="53">#REF!</definedName>
    <definedName name="_17m高挑高排架" localSheetId="43">#REF!</definedName>
    <definedName name="_17m高挑高排架" localSheetId="9">#REF!</definedName>
    <definedName name="_17m高挑高排架" localSheetId="8">#REF!</definedName>
    <definedName name="_17m高挑高排架" localSheetId="11">#REF!</definedName>
    <definedName name="_17m高挑高排架" localSheetId="10">#REF!</definedName>
    <definedName name="_17m高挑高排架" localSheetId="13">#REF!</definedName>
    <definedName name="_17m高挑高排架" localSheetId="12">#REF!</definedName>
    <definedName name="_17m高挑高排架" localSheetId="7">#REF!</definedName>
    <definedName name="_17m高挑高排架" localSheetId="6">#REF!</definedName>
    <definedName name="_17m高挑高排架" localSheetId="48">#REF!</definedName>
    <definedName name="_17m高挑高排架" localSheetId="49">#REF!</definedName>
    <definedName name="_17m高挑高排架" localSheetId="16">#REF!</definedName>
    <definedName name="_17m高挑高排架" localSheetId="27">#REF!</definedName>
    <definedName name="_17m高挑高排架" localSheetId="28">#REF!</definedName>
    <definedName name="_17m高挑高排架" localSheetId="44">#REF!</definedName>
    <definedName name="_17m高挑高排架" localSheetId="45">#REF!</definedName>
    <definedName name="_17m高挑高排架" localSheetId="51">#REF!</definedName>
    <definedName name="_17m高挑高排架" localSheetId="41">#REF!</definedName>
    <definedName name="_17m高挑高排架" localSheetId="35">#REF!</definedName>
    <definedName name="_17m高挑高排架" localSheetId="39">#REF!</definedName>
    <definedName name="_17m高挑高排架" localSheetId="37">#REF!</definedName>
    <definedName name="_17m高挑高排架" localSheetId="17">#REF!</definedName>
    <definedName name="_17m高挑高排架" localSheetId="50">#REF!</definedName>
    <definedName name="_17m高挑高排架" localSheetId="52">#REF!</definedName>
    <definedName name="_17m高挑高排架" localSheetId="31">#REF!</definedName>
    <definedName name="_17m高挑高排架" localSheetId="32">#REF!</definedName>
    <definedName name="_17m高挑高排架" localSheetId="34">#REF!</definedName>
    <definedName name="_17m高挑高排架" localSheetId="38">#REF!</definedName>
    <definedName name="_17m高挑高排架" localSheetId="20">#REF!</definedName>
    <definedName name="_17m高挑高排架">#REF!</definedName>
    <definedName name="_17S2_" localSheetId="4">#REF!</definedName>
    <definedName name="_17S2_" localSheetId="19">#REF!</definedName>
    <definedName name="_17S2_" localSheetId="21">#REF!</definedName>
    <definedName name="_17S2_" localSheetId="3">#REF!</definedName>
    <definedName name="_17S2_" localSheetId="2">#REF!</definedName>
    <definedName name="_17S2_" localSheetId="27">#REF!</definedName>
    <definedName name="_17S2_" localSheetId="28">#REF!</definedName>
    <definedName name="_17S2_" localSheetId="20">#REF!</definedName>
    <definedName name="_17S2_">#REF!</definedName>
    <definedName name="_18S3_" localSheetId="4">#REF!</definedName>
    <definedName name="_18S3_" localSheetId="19">#REF!</definedName>
    <definedName name="_18S3_" localSheetId="21">#REF!</definedName>
    <definedName name="_18S3_" localSheetId="3">#REF!</definedName>
    <definedName name="_18S3_" localSheetId="2">#REF!</definedName>
    <definedName name="_18S3_" localSheetId="27">#REF!</definedName>
    <definedName name="_18S3_" localSheetId="28">#REF!</definedName>
    <definedName name="_18S3_" localSheetId="20">#REF!</definedName>
    <definedName name="_18S3_">#REF!</definedName>
    <definedName name="_19_line_車道支撐_H300_300" localSheetId="40">#REF!</definedName>
    <definedName name="_19_line_車道支撐_H300_300" localSheetId="56">#REF!</definedName>
    <definedName name="_19_line_車道支撐_H300_300" localSheetId="33">#REF!</definedName>
    <definedName name="_19_line_車道支撐_H300_300" localSheetId="55">#REF!</definedName>
    <definedName name="_19_line_車道支撐_H300_300" localSheetId="36">#REF!</definedName>
    <definedName name="_19_line_車道支撐_H300_300" localSheetId="4">#REF!</definedName>
    <definedName name="_19_line_車道支撐_H300_300" localSheetId="19">#REF!</definedName>
    <definedName name="_19_line_車道支撐_H300_300" localSheetId="21">#REF!</definedName>
    <definedName name="_19_line_車道支撐_H300_300" localSheetId="22">#REF!</definedName>
    <definedName name="_19_line_車道支撐_H300_300" localSheetId="23">#REF!</definedName>
    <definedName name="_19_line_車道支撐_H300_300" localSheetId="24">#REF!</definedName>
    <definedName name="_19_line_車道支撐_H300_300" localSheetId="25">#REF!</definedName>
    <definedName name="_19_line_車道支撐_H300_300" localSheetId="42">#REF!</definedName>
    <definedName name="_19_line_車道支撐_H300_300" localSheetId="18">#REF!</definedName>
    <definedName name="_19_line_車道支撐_H300_300" localSheetId="47">#REF!</definedName>
    <definedName name="_19_line_車道支撐_H300_300" localSheetId="15">#REF!</definedName>
    <definedName name="_19_line_車道支撐_H300_300" localSheetId="14">#REF!</definedName>
    <definedName name="_19_line_車道支撐_H300_300" localSheetId="46">#REF!</definedName>
    <definedName name="_19_line_車道支撐_H300_300" localSheetId="3">#REF!</definedName>
    <definedName name="_19_line_車道支撐_H300_300" localSheetId="2">#REF!</definedName>
    <definedName name="_19_line_車道支撐_H300_300" localSheetId="54">#REF!</definedName>
    <definedName name="_19_line_車道支撐_H300_300" localSheetId="30">#REF!</definedName>
    <definedName name="_19_line_車道支撐_H300_300" localSheetId="26">#REF!</definedName>
    <definedName name="_19_line_車道支撐_H300_300" localSheetId="29">#REF!</definedName>
    <definedName name="_19_line_車道支撐_H300_300" localSheetId="53">#REF!</definedName>
    <definedName name="_19_line_車道支撐_H300_300" localSheetId="43">#REF!</definedName>
    <definedName name="_19_line_車道支撐_H300_300" localSheetId="9">#REF!</definedName>
    <definedName name="_19_line_車道支撐_H300_300" localSheetId="8">#REF!</definedName>
    <definedName name="_19_line_車道支撐_H300_300" localSheetId="11">#REF!</definedName>
    <definedName name="_19_line_車道支撐_H300_300" localSheetId="10">#REF!</definedName>
    <definedName name="_19_line_車道支撐_H300_300" localSheetId="13">#REF!</definedName>
    <definedName name="_19_line_車道支撐_H300_300" localSheetId="12">#REF!</definedName>
    <definedName name="_19_line_車道支撐_H300_300" localSheetId="7">#REF!</definedName>
    <definedName name="_19_line_車道支撐_H300_300" localSheetId="6">#REF!</definedName>
    <definedName name="_19_line_車道支撐_H300_300" localSheetId="48">#REF!</definedName>
    <definedName name="_19_line_車道支撐_H300_300" localSheetId="49">#REF!</definedName>
    <definedName name="_19_line_車道支撐_H300_300" localSheetId="16">#REF!</definedName>
    <definedName name="_19_line_車道支撐_H300_300" localSheetId="27">#REF!</definedName>
    <definedName name="_19_line_車道支撐_H300_300" localSheetId="28">#REF!</definedName>
    <definedName name="_19_line_車道支撐_H300_300" localSheetId="44">#REF!</definedName>
    <definedName name="_19_line_車道支撐_H300_300" localSheetId="45">#REF!</definedName>
    <definedName name="_19_line_車道支撐_H300_300" localSheetId="51">#REF!</definedName>
    <definedName name="_19_line_車道支撐_H300_300" localSheetId="41">#REF!</definedName>
    <definedName name="_19_line_車道支撐_H300_300" localSheetId="35">#REF!</definedName>
    <definedName name="_19_line_車道支撐_H300_300" localSheetId="39">#REF!</definedName>
    <definedName name="_19_line_車道支撐_H300_300" localSheetId="37">#REF!</definedName>
    <definedName name="_19_line_車道支撐_H300_300" localSheetId="17">#REF!</definedName>
    <definedName name="_19_line_車道支撐_H300_300" localSheetId="50">#REF!</definedName>
    <definedName name="_19_line_車道支撐_H300_300" localSheetId="52">#REF!</definedName>
    <definedName name="_19_line_車道支撐_H300_300" localSheetId="31">#REF!</definedName>
    <definedName name="_19_line_車道支撐_H300_300" localSheetId="32">#REF!</definedName>
    <definedName name="_19_line_車道支撐_H300_300" localSheetId="34">#REF!</definedName>
    <definedName name="_19_line_車道支撐_H300_300" localSheetId="38">#REF!</definedName>
    <definedName name="_19_line_車道支撐_H300_300" localSheetId="20">#REF!</definedName>
    <definedName name="_19_line_車道支撐_H300_300">#REF!</definedName>
    <definedName name="_19_line_車道支撐_H350_350" localSheetId="40">#REF!</definedName>
    <definedName name="_19_line_車道支撐_H350_350" localSheetId="56">#REF!</definedName>
    <definedName name="_19_line_車道支撐_H350_350" localSheetId="33">#REF!</definedName>
    <definedName name="_19_line_車道支撐_H350_350" localSheetId="55">#REF!</definedName>
    <definedName name="_19_line_車道支撐_H350_350" localSheetId="36">#REF!</definedName>
    <definedName name="_19_line_車道支撐_H350_350" localSheetId="4">#REF!</definedName>
    <definedName name="_19_line_車道支撐_H350_350" localSheetId="19">#REF!</definedName>
    <definedName name="_19_line_車道支撐_H350_350" localSheetId="21">#REF!</definedName>
    <definedName name="_19_line_車道支撐_H350_350" localSheetId="22">#REF!</definedName>
    <definedName name="_19_line_車道支撐_H350_350" localSheetId="23">#REF!</definedName>
    <definedName name="_19_line_車道支撐_H350_350" localSheetId="24">#REF!</definedName>
    <definedName name="_19_line_車道支撐_H350_350" localSheetId="25">#REF!</definedName>
    <definedName name="_19_line_車道支撐_H350_350" localSheetId="42">#REF!</definedName>
    <definedName name="_19_line_車道支撐_H350_350" localSheetId="18">#REF!</definedName>
    <definedName name="_19_line_車道支撐_H350_350" localSheetId="47">#REF!</definedName>
    <definedName name="_19_line_車道支撐_H350_350" localSheetId="15">#REF!</definedName>
    <definedName name="_19_line_車道支撐_H350_350" localSheetId="14">#REF!</definedName>
    <definedName name="_19_line_車道支撐_H350_350" localSheetId="46">#REF!</definedName>
    <definedName name="_19_line_車道支撐_H350_350" localSheetId="3">#REF!</definedName>
    <definedName name="_19_line_車道支撐_H350_350" localSheetId="2">#REF!</definedName>
    <definedName name="_19_line_車道支撐_H350_350" localSheetId="54">#REF!</definedName>
    <definedName name="_19_line_車道支撐_H350_350" localSheetId="30">#REF!</definedName>
    <definedName name="_19_line_車道支撐_H350_350" localSheetId="26">#REF!</definedName>
    <definedName name="_19_line_車道支撐_H350_350" localSheetId="29">#REF!</definedName>
    <definedName name="_19_line_車道支撐_H350_350" localSheetId="53">#REF!</definedName>
    <definedName name="_19_line_車道支撐_H350_350" localSheetId="43">#REF!</definedName>
    <definedName name="_19_line_車道支撐_H350_350" localSheetId="9">#REF!</definedName>
    <definedName name="_19_line_車道支撐_H350_350" localSheetId="8">#REF!</definedName>
    <definedName name="_19_line_車道支撐_H350_350" localSheetId="11">#REF!</definedName>
    <definedName name="_19_line_車道支撐_H350_350" localSheetId="10">#REF!</definedName>
    <definedName name="_19_line_車道支撐_H350_350" localSheetId="13">#REF!</definedName>
    <definedName name="_19_line_車道支撐_H350_350" localSheetId="12">#REF!</definedName>
    <definedName name="_19_line_車道支撐_H350_350" localSheetId="7">#REF!</definedName>
    <definedName name="_19_line_車道支撐_H350_350" localSheetId="6">#REF!</definedName>
    <definedName name="_19_line_車道支撐_H350_350" localSheetId="48">#REF!</definedName>
    <definedName name="_19_line_車道支撐_H350_350" localSheetId="49">#REF!</definedName>
    <definedName name="_19_line_車道支撐_H350_350" localSheetId="16">#REF!</definedName>
    <definedName name="_19_line_車道支撐_H350_350" localSheetId="27">#REF!</definedName>
    <definedName name="_19_line_車道支撐_H350_350" localSheetId="28">#REF!</definedName>
    <definedName name="_19_line_車道支撐_H350_350" localSheetId="44">#REF!</definedName>
    <definedName name="_19_line_車道支撐_H350_350" localSheetId="45">#REF!</definedName>
    <definedName name="_19_line_車道支撐_H350_350" localSheetId="51">#REF!</definedName>
    <definedName name="_19_line_車道支撐_H350_350" localSheetId="41">#REF!</definedName>
    <definedName name="_19_line_車道支撐_H350_350" localSheetId="35">#REF!</definedName>
    <definedName name="_19_line_車道支撐_H350_350" localSheetId="39">#REF!</definedName>
    <definedName name="_19_line_車道支撐_H350_350" localSheetId="37">#REF!</definedName>
    <definedName name="_19_line_車道支撐_H350_350" localSheetId="17">#REF!</definedName>
    <definedName name="_19_line_車道支撐_H350_350" localSheetId="50">#REF!</definedName>
    <definedName name="_19_line_車道支撐_H350_350" localSheetId="52">#REF!</definedName>
    <definedName name="_19_line_車道支撐_H350_350" localSheetId="31">#REF!</definedName>
    <definedName name="_19_line_車道支撐_H350_350" localSheetId="32">#REF!</definedName>
    <definedName name="_19_line_車道支撐_H350_350" localSheetId="34">#REF!</definedName>
    <definedName name="_19_line_車道支撐_H350_350" localSheetId="38">#REF!</definedName>
    <definedName name="_19_line_車道支撐_H350_350" localSheetId="20">#REF!</definedName>
    <definedName name="_19_line_車道支撐_H350_350">#REF!</definedName>
    <definedName name="_1F採水口SUS面板" localSheetId="40">#REF!</definedName>
    <definedName name="_1F採水口SUS面板" localSheetId="56">#REF!</definedName>
    <definedName name="_1F採水口SUS面板" localSheetId="33">#REF!</definedName>
    <definedName name="_1F採水口SUS面板" localSheetId="55">#REF!</definedName>
    <definedName name="_1F採水口SUS面板" localSheetId="36">#REF!</definedName>
    <definedName name="_1F採水口SUS面板" localSheetId="4">#REF!</definedName>
    <definedName name="_1F採水口SUS面板" localSheetId="19">#REF!</definedName>
    <definedName name="_1F採水口SUS面板" localSheetId="21">#REF!</definedName>
    <definedName name="_1F採水口SUS面板" localSheetId="22">#REF!</definedName>
    <definedName name="_1F採水口SUS面板" localSheetId="23">#REF!</definedName>
    <definedName name="_1F採水口SUS面板" localSheetId="24">#REF!</definedName>
    <definedName name="_1F採水口SUS面板" localSheetId="25">#REF!</definedName>
    <definedName name="_1F採水口SUS面板" localSheetId="42">#REF!</definedName>
    <definedName name="_1F採水口SUS面板" localSheetId="18">#REF!</definedName>
    <definedName name="_1F採水口SUS面板" localSheetId="47">#REF!</definedName>
    <definedName name="_1F採水口SUS面板" localSheetId="15">#REF!</definedName>
    <definedName name="_1F採水口SUS面板" localSheetId="14">#REF!</definedName>
    <definedName name="_1F採水口SUS面板" localSheetId="46">#REF!</definedName>
    <definedName name="_1F採水口SUS面板" localSheetId="3">#REF!</definedName>
    <definedName name="_1F採水口SUS面板" localSheetId="2">#REF!</definedName>
    <definedName name="_1F採水口SUS面板" localSheetId="54">#REF!</definedName>
    <definedName name="_1F採水口SUS面板" localSheetId="30">#REF!</definedName>
    <definedName name="_1F採水口SUS面板" localSheetId="26">#REF!</definedName>
    <definedName name="_1F採水口SUS面板" localSheetId="29">#REF!</definedName>
    <definedName name="_1F採水口SUS面板" localSheetId="53">#REF!</definedName>
    <definedName name="_1F採水口SUS面板" localSheetId="43">#REF!</definedName>
    <definedName name="_1F採水口SUS面板" localSheetId="9">#REF!</definedName>
    <definedName name="_1F採水口SUS面板" localSheetId="8">#REF!</definedName>
    <definedName name="_1F採水口SUS面板" localSheetId="11">#REF!</definedName>
    <definedName name="_1F採水口SUS面板" localSheetId="10">#REF!</definedName>
    <definedName name="_1F採水口SUS面板" localSheetId="13">#REF!</definedName>
    <definedName name="_1F採水口SUS面板" localSheetId="12">#REF!</definedName>
    <definedName name="_1F採水口SUS面板" localSheetId="7">#REF!</definedName>
    <definedName name="_1F採水口SUS面板" localSheetId="6">#REF!</definedName>
    <definedName name="_1F採水口SUS面板" localSheetId="48">#REF!</definedName>
    <definedName name="_1F採水口SUS面板" localSheetId="49">#REF!</definedName>
    <definedName name="_1F採水口SUS面板" localSheetId="16">#REF!</definedName>
    <definedName name="_1F採水口SUS面板" localSheetId="27">#REF!</definedName>
    <definedName name="_1F採水口SUS面板" localSheetId="28">#REF!</definedName>
    <definedName name="_1F採水口SUS面板" localSheetId="44">#REF!</definedName>
    <definedName name="_1F採水口SUS面板" localSheetId="45">#REF!</definedName>
    <definedName name="_1F採水口SUS面板" localSheetId="51">#REF!</definedName>
    <definedName name="_1F採水口SUS面板" localSheetId="41">#REF!</definedName>
    <definedName name="_1F採水口SUS面板" localSheetId="35">#REF!</definedName>
    <definedName name="_1F採水口SUS面板" localSheetId="39">#REF!</definedName>
    <definedName name="_1F採水口SUS面板" localSheetId="37">#REF!</definedName>
    <definedName name="_1F採水口SUS面板" localSheetId="17">#REF!</definedName>
    <definedName name="_1F採水口SUS面板" localSheetId="50">#REF!</definedName>
    <definedName name="_1F採水口SUS面板" localSheetId="52">#REF!</definedName>
    <definedName name="_1F採水口SUS面板" localSheetId="31">#REF!</definedName>
    <definedName name="_1F採水口SUS面板" localSheetId="32">#REF!</definedName>
    <definedName name="_1F採水口SUS面板" localSheetId="34">#REF!</definedName>
    <definedName name="_1F採水口SUS面板" localSheetId="38">#REF!</definedName>
    <definedName name="_1F採水口SUS面板" localSheetId="20">#REF!</definedName>
    <definedName name="_1F採水口SUS面板">#REF!</definedName>
    <definedName name="_1M12_" hidden="1">{"'週報'!$A$1:$U$33"}</definedName>
    <definedName name="_1S1_" localSheetId="4">#REF!</definedName>
    <definedName name="_1S1_" localSheetId="19">#REF!</definedName>
    <definedName name="_1S1_" localSheetId="21">#REF!</definedName>
    <definedName name="_1S1_" localSheetId="3">#REF!</definedName>
    <definedName name="_1S1_" localSheetId="2">#REF!</definedName>
    <definedName name="_1S1_" localSheetId="27">#REF!</definedName>
    <definedName name="_1S1_" localSheetId="28">#REF!</definedName>
    <definedName name="_1S1_" localSheetId="20">#REF!</definedName>
    <definedName name="_1S1_">#REF!</definedName>
    <definedName name="_2.5_不銹鋼螺栓" localSheetId="40">#REF!</definedName>
    <definedName name="_2.5_不銹鋼螺栓" localSheetId="56">#REF!</definedName>
    <definedName name="_2.5_不銹鋼螺栓" localSheetId="33">#REF!</definedName>
    <definedName name="_2.5_不銹鋼螺栓" localSheetId="55">#REF!</definedName>
    <definedName name="_2.5_不銹鋼螺栓" localSheetId="36">#REF!</definedName>
    <definedName name="_2.5_不銹鋼螺栓" localSheetId="4">#REF!</definedName>
    <definedName name="_2.5_不銹鋼螺栓" localSheetId="19">#REF!</definedName>
    <definedName name="_2.5_不銹鋼螺栓" localSheetId="21">#REF!</definedName>
    <definedName name="_2.5_不銹鋼螺栓" localSheetId="22">#REF!</definedName>
    <definedName name="_2.5_不銹鋼螺栓" localSheetId="23">#REF!</definedName>
    <definedName name="_2.5_不銹鋼螺栓" localSheetId="24">#REF!</definedName>
    <definedName name="_2.5_不銹鋼螺栓" localSheetId="25">#REF!</definedName>
    <definedName name="_2.5_不銹鋼螺栓" localSheetId="42">#REF!</definedName>
    <definedName name="_2.5_不銹鋼螺栓" localSheetId="18">#REF!</definedName>
    <definedName name="_2.5_不銹鋼螺栓" localSheetId="47">#REF!</definedName>
    <definedName name="_2.5_不銹鋼螺栓" localSheetId="15">#REF!</definedName>
    <definedName name="_2.5_不銹鋼螺栓" localSheetId="14">#REF!</definedName>
    <definedName name="_2.5_不銹鋼螺栓" localSheetId="46">#REF!</definedName>
    <definedName name="_2.5_不銹鋼螺栓" localSheetId="3">#REF!</definedName>
    <definedName name="_2.5_不銹鋼螺栓" localSheetId="2">#REF!</definedName>
    <definedName name="_2.5_不銹鋼螺栓" localSheetId="54">#REF!</definedName>
    <definedName name="_2.5_不銹鋼螺栓" localSheetId="30">#REF!</definedName>
    <definedName name="_2.5_不銹鋼螺栓" localSheetId="26">#REF!</definedName>
    <definedName name="_2.5_不銹鋼螺栓" localSheetId="29">#REF!</definedName>
    <definedName name="_2.5_不銹鋼螺栓" localSheetId="53">#REF!</definedName>
    <definedName name="_2.5_不銹鋼螺栓" localSheetId="43">#REF!</definedName>
    <definedName name="_2.5_不銹鋼螺栓" localSheetId="9">#REF!</definedName>
    <definedName name="_2.5_不銹鋼螺栓" localSheetId="8">#REF!</definedName>
    <definedName name="_2.5_不銹鋼螺栓" localSheetId="11">#REF!</definedName>
    <definedName name="_2.5_不銹鋼螺栓" localSheetId="10">#REF!</definedName>
    <definedName name="_2.5_不銹鋼螺栓" localSheetId="13">#REF!</definedName>
    <definedName name="_2.5_不銹鋼螺栓" localSheetId="12">#REF!</definedName>
    <definedName name="_2.5_不銹鋼螺栓" localSheetId="7">#REF!</definedName>
    <definedName name="_2.5_不銹鋼螺栓" localSheetId="6">#REF!</definedName>
    <definedName name="_2.5_不銹鋼螺栓" localSheetId="48">#REF!</definedName>
    <definedName name="_2.5_不銹鋼螺栓" localSheetId="49">#REF!</definedName>
    <definedName name="_2.5_不銹鋼螺栓" localSheetId="16">#REF!</definedName>
    <definedName name="_2.5_不銹鋼螺栓" localSheetId="27">#REF!</definedName>
    <definedName name="_2.5_不銹鋼螺栓" localSheetId="28">#REF!</definedName>
    <definedName name="_2.5_不銹鋼螺栓" localSheetId="44">#REF!</definedName>
    <definedName name="_2.5_不銹鋼螺栓" localSheetId="45">#REF!</definedName>
    <definedName name="_2.5_不銹鋼螺栓" localSheetId="51">#REF!</definedName>
    <definedName name="_2.5_不銹鋼螺栓" localSheetId="41">#REF!</definedName>
    <definedName name="_2.5_不銹鋼螺栓" localSheetId="35">#REF!</definedName>
    <definedName name="_2.5_不銹鋼螺栓" localSheetId="39">#REF!</definedName>
    <definedName name="_2.5_不銹鋼螺栓" localSheetId="37">#REF!</definedName>
    <definedName name="_2.5_不銹鋼螺栓" localSheetId="17">#REF!</definedName>
    <definedName name="_2.5_不銹鋼螺栓" localSheetId="50">#REF!</definedName>
    <definedName name="_2.5_不銹鋼螺栓" localSheetId="52">#REF!</definedName>
    <definedName name="_2.5_不銹鋼螺栓" localSheetId="31">#REF!</definedName>
    <definedName name="_2.5_不銹鋼螺栓" localSheetId="32">#REF!</definedName>
    <definedName name="_2.5_不銹鋼螺栓" localSheetId="34">#REF!</definedName>
    <definedName name="_2.5_不銹鋼螺栓" localSheetId="38">#REF!</definedName>
    <definedName name="_2.5_不銹鋼螺栓" localSheetId="20">#REF!</definedName>
    <definedName name="_2.5_不銹鋼螺栓">#REF!</definedName>
    <definedName name="_2_PVC水管" localSheetId="40">#REF!</definedName>
    <definedName name="_2_PVC水管" localSheetId="56">#REF!</definedName>
    <definedName name="_2_PVC水管" localSheetId="33">#REF!</definedName>
    <definedName name="_2_PVC水管" localSheetId="55">#REF!</definedName>
    <definedName name="_2_PVC水管" localSheetId="36">#REF!</definedName>
    <definedName name="_2_PVC水管" localSheetId="4">#REF!</definedName>
    <definedName name="_2_PVC水管" localSheetId="19">#REF!</definedName>
    <definedName name="_2_PVC水管" localSheetId="21">#REF!</definedName>
    <definedName name="_2_PVC水管" localSheetId="22">#REF!</definedName>
    <definedName name="_2_PVC水管" localSheetId="23">#REF!</definedName>
    <definedName name="_2_PVC水管" localSheetId="24">#REF!</definedName>
    <definedName name="_2_PVC水管" localSheetId="25">#REF!</definedName>
    <definedName name="_2_PVC水管" localSheetId="42">#REF!</definedName>
    <definedName name="_2_PVC水管" localSheetId="18">#REF!</definedName>
    <definedName name="_2_PVC水管" localSheetId="47">#REF!</definedName>
    <definedName name="_2_PVC水管" localSheetId="15">#REF!</definedName>
    <definedName name="_2_PVC水管" localSheetId="14">#REF!</definedName>
    <definedName name="_2_PVC水管" localSheetId="46">#REF!</definedName>
    <definedName name="_2_PVC水管" localSheetId="3">#REF!</definedName>
    <definedName name="_2_PVC水管" localSheetId="2">#REF!</definedName>
    <definedName name="_2_PVC水管" localSheetId="54">#REF!</definedName>
    <definedName name="_2_PVC水管" localSheetId="30">#REF!</definedName>
    <definedName name="_2_PVC水管" localSheetId="26">#REF!</definedName>
    <definedName name="_2_PVC水管" localSheetId="29">#REF!</definedName>
    <definedName name="_2_PVC水管" localSheetId="53">#REF!</definedName>
    <definedName name="_2_PVC水管" localSheetId="43">#REF!</definedName>
    <definedName name="_2_PVC水管" localSheetId="9">#REF!</definedName>
    <definedName name="_2_PVC水管" localSheetId="8">#REF!</definedName>
    <definedName name="_2_PVC水管" localSheetId="11">#REF!</definedName>
    <definedName name="_2_PVC水管" localSheetId="10">#REF!</definedName>
    <definedName name="_2_PVC水管" localSheetId="13">#REF!</definedName>
    <definedName name="_2_PVC水管" localSheetId="12">#REF!</definedName>
    <definedName name="_2_PVC水管" localSheetId="7">#REF!</definedName>
    <definedName name="_2_PVC水管" localSheetId="6">#REF!</definedName>
    <definedName name="_2_PVC水管" localSheetId="48">#REF!</definedName>
    <definedName name="_2_PVC水管" localSheetId="49">#REF!</definedName>
    <definedName name="_2_PVC水管" localSheetId="16">#REF!</definedName>
    <definedName name="_2_PVC水管" localSheetId="27">#REF!</definedName>
    <definedName name="_2_PVC水管" localSheetId="28">#REF!</definedName>
    <definedName name="_2_PVC水管" localSheetId="44">#REF!</definedName>
    <definedName name="_2_PVC水管" localSheetId="45">#REF!</definedName>
    <definedName name="_2_PVC水管" localSheetId="51">#REF!</definedName>
    <definedName name="_2_PVC水管" localSheetId="41">#REF!</definedName>
    <definedName name="_2_PVC水管" localSheetId="35">#REF!</definedName>
    <definedName name="_2_PVC水管" localSheetId="39">#REF!</definedName>
    <definedName name="_2_PVC水管" localSheetId="37">#REF!</definedName>
    <definedName name="_2_PVC水管" localSheetId="17">#REF!</definedName>
    <definedName name="_2_PVC水管" localSheetId="50">#REF!</definedName>
    <definedName name="_2_PVC水管" localSheetId="52">#REF!</definedName>
    <definedName name="_2_PVC水管" localSheetId="31">#REF!</definedName>
    <definedName name="_2_PVC水管" localSheetId="32">#REF!</definedName>
    <definedName name="_2_PVC水管" localSheetId="34">#REF!</definedName>
    <definedName name="_2_PVC水管" localSheetId="38">#REF!</definedName>
    <definedName name="_2_PVC水管" localSheetId="20">#REF!</definedName>
    <definedName name="_2_PVC水管">#REF!</definedName>
    <definedName name="_2_φPVC排水管" localSheetId="40">#REF!</definedName>
    <definedName name="_2_φPVC排水管" localSheetId="56">#REF!</definedName>
    <definedName name="_2_φPVC排水管" localSheetId="33">#REF!</definedName>
    <definedName name="_2_φPVC排水管" localSheetId="55">#REF!</definedName>
    <definedName name="_2_φPVC排水管" localSheetId="36">#REF!</definedName>
    <definedName name="_2_φPVC排水管" localSheetId="4">#REF!</definedName>
    <definedName name="_2_φPVC排水管" localSheetId="19">#REF!</definedName>
    <definedName name="_2_φPVC排水管" localSheetId="21">#REF!</definedName>
    <definedName name="_2_φPVC排水管" localSheetId="22">#REF!</definedName>
    <definedName name="_2_φPVC排水管" localSheetId="23">#REF!</definedName>
    <definedName name="_2_φPVC排水管" localSheetId="24">#REF!</definedName>
    <definedName name="_2_φPVC排水管" localSheetId="25">#REF!</definedName>
    <definedName name="_2_φPVC排水管" localSheetId="42">#REF!</definedName>
    <definedName name="_2_φPVC排水管" localSheetId="18">#REF!</definedName>
    <definedName name="_2_φPVC排水管" localSheetId="47">#REF!</definedName>
    <definedName name="_2_φPVC排水管" localSheetId="15">#REF!</definedName>
    <definedName name="_2_φPVC排水管" localSheetId="14">#REF!</definedName>
    <definedName name="_2_φPVC排水管" localSheetId="46">#REF!</definedName>
    <definedName name="_2_φPVC排水管" localSheetId="3">#REF!</definedName>
    <definedName name="_2_φPVC排水管" localSheetId="2">#REF!</definedName>
    <definedName name="_2_φPVC排水管" localSheetId="54">#REF!</definedName>
    <definedName name="_2_φPVC排水管" localSheetId="30">#REF!</definedName>
    <definedName name="_2_φPVC排水管" localSheetId="26">#REF!</definedName>
    <definedName name="_2_φPVC排水管" localSheetId="29">#REF!</definedName>
    <definedName name="_2_φPVC排水管" localSheetId="53">#REF!</definedName>
    <definedName name="_2_φPVC排水管" localSheetId="43">#REF!</definedName>
    <definedName name="_2_φPVC排水管" localSheetId="9">#REF!</definedName>
    <definedName name="_2_φPVC排水管" localSheetId="8">#REF!</definedName>
    <definedName name="_2_φPVC排水管" localSheetId="11">#REF!</definedName>
    <definedName name="_2_φPVC排水管" localSheetId="10">#REF!</definedName>
    <definedName name="_2_φPVC排水管" localSheetId="13">#REF!</definedName>
    <definedName name="_2_φPVC排水管" localSheetId="12">#REF!</definedName>
    <definedName name="_2_φPVC排水管" localSheetId="7">#REF!</definedName>
    <definedName name="_2_φPVC排水管" localSheetId="6">#REF!</definedName>
    <definedName name="_2_φPVC排水管" localSheetId="48">#REF!</definedName>
    <definedName name="_2_φPVC排水管" localSheetId="49">#REF!</definedName>
    <definedName name="_2_φPVC排水管" localSheetId="16">#REF!</definedName>
    <definedName name="_2_φPVC排水管" localSheetId="27">#REF!</definedName>
    <definedName name="_2_φPVC排水管" localSheetId="28">#REF!</definedName>
    <definedName name="_2_φPVC排水管" localSheetId="44">#REF!</definedName>
    <definedName name="_2_φPVC排水管" localSheetId="45">#REF!</definedName>
    <definedName name="_2_φPVC排水管" localSheetId="51">#REF!</definedName>
    <definedName name="_2_φPVC排水管" localSheetId="41">#REF!</definedName>
    <definedName name="_2_φPVC排水管" localSheetId="35">#REF!</definedName>
    <definedName name="_2_φPVC排水管" localSheetId="39">#REF!</definedName>
    <definedName name="_2_φPVC排水管" localSheetId="37">#REF!</definedName>
    <definedName name="_2_φPVC排水管" localSheetId="17">#REF!</definedName>
    <definedName name="_2_φPVC排水管" localSheetId="50">#REF!</definedName>
    <definedName name="_2_φPVC排水管" localSheetId="52">#REF!</definedName>
    <definedName name="_2_φPVC排水管" localSheetId="31">#REF!</definedName>
    <definedName name="_2_φPVC排水管" localSheetId="32">#REF!</definedName>
    <definedName name="_2_φPVC排水管" localSheetId="34">#REF!</definedName>
    <definedName name="_2_φPVC排水管" localSheetId="38">#REF!</definedName>
    <definedName name="_2_φPVC排水管" localSheetId="20">#REF!</definedName>
    <definedName name="_2_φPVC排水管">#REF!</definedName>
    <definedName name="_2_φ石子物料" localSheetId="40">#REF!</definedName>
    <definedName name="_2_φ石子物料" localSheetId="56">#REF!</definedName>
    <definedName name="_2_φ石子物料" localSheetId="33">#REF!</definedName>
    <definedName name="_2_φ石子物料" localSheetId="55">#REF!</definedName>
    <definedName name="_2_φ石子物料" localSheetId="36">#REF!</definedName>
    <definedName name="_2_φ石子物料" localSheetId="4">#REF!</definedName>
    <definedName name="_2_φ石子物料" localSheetId="19">#REF!</definedName>
    <definedName name="_2_φ石子物料" localSheetId="21">#REF!</definedName>
    <definedName name="_2_φ石子物料" localSheetId="22">#REF!</definedName>
    <definedName name="_2_φ石子物料" localSheetId="23">#REF!</definedName>
    <definedName name="_2_φ石子物料" localSheetId="24">#REF!</definedName>
    <definedName name="_2_φ石子物料" localSheetId="25">#REF!</definedName>
    <definedName name="_2_φ石子物料" localSheetId="42">#REF!</definedName>
    <definedName name="_2_φ石子物料" localSheetId="18">#REF!</definedName>
    <definedName name="_2_φ石子物料" localSheetId="47">#REF!</definedName>
    <definedName name="_2_φ石子物料" localSheetId="15">#REF!</definedName>
    <definedName name="_2_φ石子物料" localSheetId="14">#REF!</definedName>
    <definedName name="_2_φ石子物料" localSheetId="46">#REF!</definedName>
    <definedName name="_2_φ石子物料" localSheetId="3">#REF!</definedName>
    <definedName name="_2_φ石子物料" localSheetId="2">#REF!</definedName>
    <definedName name="_2_φ石子物料" localSheetId="54">#REF!</definedName>
    <definedName name="_2_φ石子物料" localSheetId="30">#REF!</definedName>
    <definedName name="_2_φ石子物料" localSheetId="26">#REF!</definedName>
    <definedName name="_2_φ石子物料" localSheetId="29">#REF!</definedName>
    <definedName name="_2_φ石子物料" localSheetId="53">#REF!</definedName>
    <definedName name="_2_φ石子物料" localSheetId="43">#REF!</definedName>
    <definedName name="_2_φ石子物料" localSheetId="9">#REF!</definedName>
    <definedName name="_2_φ石子物料" localSheetId="8">#REF!</definedName>
    <definedName name="_2_φ石子物料" localSheetId="11">#REF!</definedName>
    <definedName name="_2_φ石子物料" localSheetId="10">#REF!</definedName>
    <definedName name="_2_φ石子物料" localSheetId="13">#REF!</definedName>
    <definedName name="_2_φ石子物料" localSheetId="12">#REF!</definedName>
    <definedName name="_2_φ石子物料" localSheetId="7">#REF!</definedName>
    <definedName name="_2_φ石子物料" localSheetId="6">#REF!</definedName>
    <definedName name="_2_φ石子物料" localSheetId="48">#REF!</definedName>
    <definedName name="_2_φ石子物料" localSheetId="49">#REF!</definedName>
    <definedName name="_2_φ石子物料" localSheetId="16">#REF!</definedName>
    <definedName name="_2_φ石子物料" localSheetId="27">#REF!</definedName>
    <definedName name="_2_φ石子物料" localSheetId="28">#REF!</definedName>
    <definedName name="_2_φ石子物料" localSheetId="44">#REF!</definedName>
    <definedName name="_2_φ石子物料" localSheetId="45">#REF!</definedName>
    <definedName name="_2_φ石子物料" localSheetId="51">#REF!</definedName>
    <definedName name="_2_φ石子物料" localSheetId="41">#REF!</definedName>
    <definedName name="_2_φ石子物料" localSheetId="35">#REF!</definedName>
    <definedName name="_2_φ石子物料" localSheetId="39">#REF!</definedName>
    <definedName name="_2_φ石子物料" localSheetId="37">#REF!</definedName>
    <definedName name="_2_φ石子物料" localSheetId="17">#REF!</definedName>
    <definedName name="_2_φ石子物料" localSheetId="50">#REF!</definedName>
    <definedName name="_2_φ石子物料" localSheetId="52">#REF!</definedName>
    <definedName name="_2_φ石子物料" localSheetId="31">#REF!</definedName>
    <definedName name="_2_φ石子物料" localSheetId="32">#REF!</definedName>
    <definedName name="_2_φ石子物料" localSheetId="34">#REF!</definedName>
    <definedName name="_2_φ石子物料" localSheetId="38">#REF!</definedName>
    <definedName name="_2_φ石子物料" localSheetId="20">#REF!</definedName>
    <definedName name="_2_φ石子物料">#REF!</definedName>
    <definedName name="_2_φ卵石物料" localSheetId="40">#REF!</definedName>
    <definedName name="_2_φ卵石物料" localSheetId="56">#REF!</definedName>
    <definedName name="_2_φ卵石物料" localSheetId="33">#REF!</definedName>
    <definedName name="_2_φ卵石物料" localSheetId="55">#REF!</definedName>
    <definedName name="_2_φ卵石物料" localSheetId="36">#REF!</definedName>
    <definedName name="_2_φ卵石物料" localSheetId="4">#REF!</definedName>
    <definedName name="_2_φ卵石物料" localSheetId="19">#REF!</definedName>
    <definedName name="_2_φ卵石物料" localSheetId="21">#REF!</definedName>
    <definedName name="_2_φ卵石物料" localSheetId="22">#REF!</definedName>
    <definedName name="_2_φ卵石物料" localSheetId="23">#REF!</definedName>
    <definedName name="_2_φ卵石物料" localSheetId="24">#REF!</definedName>
    <definedName name="_2_φ卵石物料" localSheetId="25">#REF!</definedName>
    <definedName name="_2_φ卵石物料" localSheetId="42">#REF!</definedName>
    <definedName name="_2_φ卵石物料" localSheetId="18">#REF!</definedName>
    <definedName name="_2_φ卵石物料" localSheetId="47">#REF!</definedName>
    <definedName name="_2_φ卵石物料" localSheetId="15">#REF!</definedName>
    <definedName name="_2_φ卵石物料" localSheetId="14">#REF!</definedName>
    <definedName name="_2_φ卵石物料" localSheetId="46">#REF!</definedName>
    <definedName name="_2_φ卵石物料" localSheetId="3">#REF!</definedName>
    <definedName name="_2_φ卵石物料" localSheetId="2">#REF!</definedName>
    <definedName name="_2_φ卵石物料" localSheetId="54">#REF!</definedName>
    <definedName name="_2_φ卵石物料" localSheetId="30">#REF!</definedName>
    <definedName name="_2_φ卵石物料" localSheetId="26">#REF!</definedName>
    <definedName name="_2_φ卵石物料" localSheetId="29">#REF!</definedName>
    <definedName name="_2_φ卵石物料" localSheetId="53">#REF!</definedName>
    <definedName name="_2_φ卵石物料" localSheetId="43">#REF!</definedName>
    <definedName name="_2_φ卵石物料" localSheetId="9">#REF!</definedName>
    <definedName name="_2_φ卵石物料" localSheetId="8">#REF!</definedName>
    <definedName name="_2_φ卵石物料" localSheetId="11">#REF!</definedName>
    <definedName name="_2_φ卵石物料" localSheetId="10">#REF!</definedName>
    <definedName name="_2_φ卵石物料" localSheetId="13">#REF!</definedName>
    <definedName name="_2_φ卵石物料" localSheetId="12">#REF!</definedName>
    <definedName name="_2_φ卵石物料" localSheetId="7">#REF!</definedName>
    <definedName name="_2_φ卵石物料" localSheetId="6">#REF!</definedName>
    <definedName name="_2_φ卵石物料" localSheetId="48">#REF!</definedName>
    <definedName name="_2_φ卵石物料" localSheetId="49">#REF!</definedName>
    <definedName name="_2_φ卵石物料" localSheetId="16">#REF!</definedName>
    <definedName name="_2_φ卵石物料" localSheetId="27">#REF!</definedName>
    <definedName name="_2_φ卵石物料" localSheetId="28">#REF!</definedName>
    <definedName name="_2_φ卵石物料" localSheetId="44">#REF!</definedName>
    <definedName name="_2_φ卵石物料" localSheetId="45">#REF!</definedName>
    <definedName name="_2_φ卵石物料" localSheetId="51">#REF!</definedName>
    <definedName name="_2_φ卵石物料" localSheetId="41">#REF!</definedName>
    <definedName name="_2_φ卵石物料" localSheetId="35">#REF!</definedName>
    <definedName name="_2_φ卵石物料" localSheetId="39">#REF!</definedName>
    <definedName name="_2_φ卵石物料" localSheetId="37">#REF!</definedName>
    <definedName name="_2_φ卵石物料" localSheetId="17">#REF!</definedName>
    <definedName name="_2_φ卵石物料" localSheetId="50">#REF!</definedName>
    <definedName name="_2_φ卵石物料" localSheetId="52">#REF!</definedName>
    <definedName name="_2_φ卵石物料" localSheetId="31">#REF!</definedName>
    <definedName name="_2_φ卵石物料" localSheetId="32">#REF!</definedName>
    <definedName name="_2_φ卵石物料" localSheetId="34">#REF!</definedName>
    <definedName name="_2_φ卵石物料" localSheetId="38">#REF!</definedName>
    <definedName name="_2_φ卵石物料" localSheetId="20">#REF!</definedName>
    <definedName name="_2_φ卵石物料">#REF!</definedName>
    <definedName name="_20×7.5×2×0.4cmC型鋼" localSheetId="40">#REF!</definedName>
    <definedName name="_20×7.5×2×0.4cmC型鋼" localSheetId="56">#REF!</definedName>
    <definedName name="_20×7.5×2×0.4cmC型鋼" localSheetId="33">#REF!</definedName>
    <definedName name="_20×7.5×2×0.4cmC型鋼" localSheetId="55">#REF!</definedName>
    <definedName name="_20×7.5×2×0.4cmC型鋼" localSheetId="36">#REF!</definedName>
    <definedName name="_20×7.5×2×0.4cmC型鋼" localSheetId="4">#REF!</definedName>
    <definedName name="_20×7.5×2×0.4cmC型鋼" localSheetId="19">#REF!</definedName>
    <definedName name="_20×7.5×2×0.4cmC型鋼" localSheetId="21">#REF!</definedName>
    <definedName name="_20×7.5×2×0.4cmC型鋼" localSheetId="22">#REF!</definedName>
    <definedName name="_20×7.5×2×0.4cmC型鋼" localSheetId="23">#REF!</definedName>
    <definedName name="_20×7.5×2×0.4cmC型鋼" localSheetId="24">#REF!</definedName>
    <definedName name="_20×7.5×2×0.4cmC型鋼" localSheetId="25">#REF!</definedName>
    <definedName name="_20×7.5×2×0.4cmC型鋼" localSheetId="42">#REF!</definedName>
    <definedName name="_20×7.5×2×0.4cmC型鋼" localSheetId="18">#REF!</definedName>
    <definedName name="_20×7.5×2×0.4cmC型鋼" localSheetId="47">#REF!</definedName>
    <definedName name="_20×7.5×2×0.4cmC型鋼" localSheetId="15">#REF!</definedName>
    <definedName name="_20×7.5×2×0.4cmC型鋼" localSheetId="14">#REF!</definedName>
    <definedName name="_20×7.5×2×0.4cmC型鋼" localSheetId="46">#REF!</definedName>
    <definedName name="_20×7.5×2×0.4cmC型鋼" localSheetId="3">#REF!</definedName>
    <definedName name="_20×7.5×2×0.4cmC型鋼" localSheetId="2">#REF!</definedName>
    <definedName name="_20×7.5×2×0.4cmC型鋼" localSheetId="54">#REF!</definedName>
    <definedName name="_20×7.5×2×0.4cmC型鋼" localSheetId="30">#REF!</definedName>
    <definedName name="_20×7.5×2×0.4cmC型鋼" localSheetId="26">#REF!</definedName>
    <definedName name="_20×7.5×2×0.4cmC型鋼" localSheetId="29">#REF!</definedName>
    <definedName name="_20×7.5×2×0.4cmC型鋼" localSheetId="53">#REF!</definedName>
    <definedName name="_20×7.5×2×0.4cmC型鋼" localSheetId="43">#REF!</definedName>
    <definedName name="_20×7.5×2×0.4cmC型鋼" localSheetId="9">#REF!</definedName>
    <definedName name="_20×7.5×2×0.4cmC型鋼" localSheetId="8">#REF!</definedName>
    <definedName name="_20×7.5×2×0.4cmC型鋼" localSheetId="11">#REF!</definedName>
    <definedName name="_20×7.5×2×0.4cmC型鋼" localSheetId="10">#REF!</definedName>
    <definedName name="_20×7.5×2×0.4cmC型鋼" localSheetId="13">#REF!</definedName>
    <definedName name="_20×7.5×2×0.4cmC型鋼" localSheetId="12">#REF!</definedName>
    <definedName name="_20×7.5×2×0.4cmC型鋼" localSheetId="7">#REF!</definedName>
    <definedName name="_20×7.5×2×0.4cmC型鋼" localSheetId="6">#REF!</definedName>
    <definedName name="_20×7.5×2×0.4cmC型鋼" localSheetId="48">#REF!</definedName>
    <definedName name="_20×7.5×2×0.4cmC型鋼" localSheetId="49">#REF!</definedName>
    <definedName name="_20×7.5×2×0.4cmC型鋼" localSheetId="16">#REF!</definedName>
    <definedName name="_20×7.5×2×0.4cmC型鋼" localSheetId="27">#REF!</definedName>
    <definedName name="_20×7.5×2×0.4cmC型鋼" localSheetId="28">#REF!</definedName>
    <definedName name="_20×7.5×2×0.4cmC型鋼" localSheetId="44">#REF!</definedName>
    <definedName name="_20×7.5×2×0.4cmC型鋼" localSheetId="45">#REF!</definedName>
    <definedName name="_20×7.5×2×0.4cmC型鋼" localSheetId="51">#REF!</definedName>
    <definedName name="_20×7.5×2×0.4cmC型鋼" localSheetId="41">#REF!</definedName>
    <definedName name="_20×7.5×2×0.4cmC型鋼" localSheetId="35">#REF!</definedName>
    <definedName name="_20×7.5×2×0.4cmC型鋼" localSheetId="39">#REF!</definedName>
    <definedName name="_20×7.5×2×0.4cmC型鋼" localSheetId="37">#REF!</definedName>
    <definedName name="_20×7.5×2×0.4cmC型鋼" localSheetId="17">#REF!</definedName>
    <definedName name="_20×7.5×2×0.4cmC型鋼" localSheetId="50">#REF!</definedName>
    <definedName name="_20×7.5×2×0.4cmC型鋼" localSheetId="52">#REF!</definedName>
    <definedName name="_20×7.5×2×0.4cmC型鋼" localSheetId="31">#REF!</definedName>
    <definedName name="_20×7.5×2×0.4cmC型鋼" localSheetId="32">#REF!</definedName>
    <definedName name="_20×7.5×2×0.4cmC型鋼" localSheetId="34">#REF!</definedName>
    <definedName name="_20×7.5×2×0.4cmC型鋼" localSheetId="38">#REF!</definedName>
    <definedName name="_20×7.5×2×0.4cmC型鋼" localSheetId="20">#REF!</definedName>
    <definedName name="_20×7.5×2×0.4cmC型鋼">#REF!</definedName>
    <definedName name="_2000psi混凝土物料" localSheetId="40">#REF!</definedName>
    <definedName name="_2000psi混凝土物料" localSheetId="56">#REF!</definedName>
    <definedName name="_2000psi混凝土物料" localSheetId="33">#REF!</definedName>
    <definedName name="_2000psi混凝土物料" localSheetId="55">#REF!</definedName>
    <definedName name="_2000psi混凝土物料" localSheetId="36">#REF!</definedName>
    <definedName name="_2000psi混凝土物料" localSheetId="4">#REF!</definedName>
    <definedName name="_2000psi混凝土物料" localSheetId="19">#REF!</definedName>
    <definedName name="_2000psi混凝土物料" localSheetId="21">#REF!</definedName>
    <definedName name="_2000psi混凝土物料" localSheetId="22">#REF!</definedName>
    <definedName name="_2000psi混凝土物料" localSheetId="23">#REF!</definedName>
    <definedName name="_2000psi混凝土物料" localSheetId="24">#REF!</definedName>
    <definedName name="_2000psi混凝土物料" localSheetId="25">#REF!</definedName>
    <definedName name="_2000psi混凝土物料" localSheetId="42">#REF!</definedName>
    <definedName name="_2000psi混凝土物料" localSheetId="18">#REF!</definedName>
    <definedName name="_2000psi混凝土物料" localSheetId="47">#REF!</definedName>
    <definedName name="_2000psi混凝土物料" localSheetId="15">#REF!</definedName>
    <definedName name="_2000psi混凝土物料" localSheetId="14">#REF!</definedName>
    <definedName name="_2000psi混凝土物料" localSheetId="46">#REF!</definedName>
    <definedName name="_2000psi混凝土物料" localSheetId="3">#REF!</definedName>
    <definedName name="_2000psi混凝土物料" localSheetId="2">#REF!</definedName>
    <definedName name="_2000psi混凝土物料" localSheetId="54">#REF!</definedName>
    <definedName name="_2000psi混凝土物料" localSheetId="30">#REF!</definedName>
    <definedName name="_2000psi混凝土物料" localSheetId="26">#REF!</definedName>
    <definedName name="_2000psi混凝土物料" localSheetId="29">#REF!</definedName>
    <definedName name="_2000psi混凝土物料" localSheetId="53">#REF!</definedName>
    <definedName name="_2000psi混凝土物料" localSheetId="43">#REF!</definedName>
    <definedName name="_2000psi混凝土物料" localSheetId="9">#REF!</definedName>
    <definedName name="_2000psi混凝土物料" localSheetId="8">#REF!</definedName>
    <definedName name="_2000psi混凝土物料" localSheetId="11">#REF!</definedName>
    <definedName name="_2000psi混凝土物料" localSheetId="10">#REF!</definedName>
    <definedName name="_2000psi混凝土物料" localSheetId="13">#REF!</definedName>
    <definedName name="_2000psi混凝土物料" localSheetId="12">#REF!</definedName>
    <definedName name="_2000psi混凝土物料" localSheetId="7">#REF!</definedName>
    <definedName name="_2000psi混凝土物料" localSheetId="6">#REF!</definedName>
    <definedName name="_2000psi混凝土物料" localSheetId="48">#REF!</definedName>
    <definedName name="_2000psi混凝土物料" localSheetId="49">#REF!</definedName>
    <definedName name="_2000psi混凝土物料" localSheetId="16">#REF!</definedName>
    <definedName name="_2000psi混凝土物料" localSheetId="27">#REF!</definedName>
    <definedName name="_2000psi混凝土物料" localSheetId="28">#REF!</definedName>
    <definedName name="_2000psi混凝土物料" localSheetId="44">#REF!</definedName>
    <definedName name="_2000psi混凝土物料" localSheetId="45">#REF!</definedName>
    <definedName name="_2000psi混凝土物料" localSheetId="51">#REF!</definedName>
    <definedName name="_2000psi混凝土物料" localSheetId="41">#REF!</definedName>
    <definedName name="_2000psi混凝土物料" localSheetId="35">#REF!</definedName>
    <definedName name="_2000psi混凝土物料" localSheetId="39">#REF!</definedName>
    <definedName name="_2000psi混凝土物料" localSheetId="37">#REF!</definedName>
    <definedName name="_2000psi混凝土物料" localSheetId="17">#REF!</definedName>
    <definedName name="_2000psi混凝土物料" localSheetId="50">#REF!</definedName>
    <definedName name="_2000psi混凝土物料" localSheetId="52">#REF!</definedName>
    <definedName name="_2000psi混凝土物料" localSheetId="31">#REF!</definedName>
    <definedName name="_2000psi混凝土物料" localSheetId="32">#REF!</definedName>
    <definedName name="_2000psi混凝土物料" localSheetId="34">#REF!</definedName>
    <definedName name="_2000psi混凝土物料" localSheetId="38">#REF!</definedName>
    <definedName name="_2000psi混凝土物料" localSheetId="20">#REF!</definedName>
    <definedName name="_2000psi混凝土物料">#REF!</definedName>
    <definedName name="_20cm窗簾盒" localSheetId="40">#REF!</definedName>
    <definedName name="_20cm窗簾盒" localSheetId="56">#REF!</definedName>
    <definedName name="_20cm窗簾盒" localSheetId="33">#REF!</definedName>
    <definedName name="_20cm窗簾盒" localSheetId="55">#REF!</definedName>
    <definedName name="_20cm窗簾盒" localSheetId="36">#REF!</definedName>
    <definedName name="_20cm窗簾盒" localSheetId="4">#REF!</definedName>
    <definedName name="_20cm窗簾盒" localSheetId="19">#REF!</definedName>
    <definedName name="_20cm窗簾盒" localSheetId="21">#REF!</definedName>
    <definedName name="_20cm窗簾盒" localSheetId="22">#REF!</definedName>
    <definedName name="_20cm窗簾盒" localSheetId="23">#REF!</definedName>
    <definedName name="_20cm窗簾盒" localSheetId="24">#REF!</definedName>
    <definedName name="_20cm窗簾盒" localSheetId="25">#REF!</definedName>
    <definedName name="_20cm窗簾盒" localSheetId="42">#REF!</definedName>
    <definedName name="_20cm窗簾盒" localSheetId="18">#REF!</definedName>
    <definedName name="_20cm窗簾盒" localSheetId="47">#REF!</definedName>
    <definedName name="_20cm窗簾盒" localSheetId="15">#REF!</definedName>
    <definedName name="_20cm窗簾盒" localSheetId="14">#REF!</definedName>
    <definedName name="_20cm窗簾盒" localSheetId="46">#REF!</definedName>
    <definedName name="_20cm窗簾盒" localSheetId="3">#REF!</definedName>
    <definedName name="_20cm窗簾盒" localSheetId="2">#REF!</definedName>
    <definedName name="_20cm窗簾盒" localSheetId="54">#REF!</definedName>
    <definedName name="_20cm窗簾盒" localSheetId="30">#REF!</definedName>
    <definedName name="_20cm窗簾盒" localSheetId="26">#REF!</definedName>
    <definedName name="_20cm窗簾盒" localSheetId="29">#REF!</definedName>
    <definedName name="_20cm窗簾盒" localSheetId="53">#REF!</definedName>
    <definedName name="_20cm窗簾盒" localSheetId="43">#REF!</definedName>
    <definedName name="_20cm窗簾盒" localSheetId="9">#REF!</definedName>
    <definedName name="_20cm窗簾盒" localSheetId="8">#REF!</definedName>
    <definedName name="_20cm窗簾盒" localSheetId="11">#REF!</definedName>
    <definedName name="_20cm窗簾盒" localSheetId="10">#REF!</definedName>
    <definedName name="_20cm窗簾盒" localSheetId="13">#REF!</definedName>
    <definedName name="_20cm窗簾盒" localSheetId="12">#REF!</definedName>
    <definedName name="_20cm窗簾盒" localSheetId="7">#REF!</definedName>
    <definedName name="_20cm窗簾盒" localSheetId="6">#REF!</definedName>
    <definedName name="_20cm窗簾盒" localSheetId="48">#REF!</definedName>
    <definedName name="_20cm窗簾盒" localSheetId="49">#REF!</definedName>
    <definedName name="_20cm窗簾盒" localSheetId="16">#REF!</definedName>
    <definedName name="_20cm窗簾盒" localSheetId="27">#REF!</definedName>
    <definedName name="_20cm窗簾盒" localSheetId="28">#REF!</definedName>
    <definedName name="_20cm窗簾盒" localSheetId="44">#REF!</definedName>
    <definedName name="_20cm窗簾盒" localSheetId="45">#REF!</definedName>
    <definedName name="_20cm窗簾盒" localSheetId="51">#REF!</definedName>
    <definedName name="_20cm窗簾盒" localSheetId="41">#REF!</definedName>
    <definedName name="_20cm窗簾盒" localSheetId="35">#REF!</definedName>
    <definedName name="_20cm窗簾盒" localSheetId="39">#REF!</definedName>
    <definedName name="_20cm窗簾盒" localSheetId="37">#REF!</definedName>
    <definedName name="_20cm窗簾盒" localSheetId="17">#REF!</definedName>
    <definedName name="_20cm窗簾盒" localSheetId="50">#REF!</definedName>
    <definedName name="_20cm窗簾盒" localSheetId="52">#REF!</definedName>
    <definedName name="_20cm窗簾盒" localSheetId="31">#REF!</definedName>
    <definedName name="_20cm窗簾盒" localSheetId="32">#REF!</definedName>
    <definedName name="_20cm窗簾盒" localSheetId="34">#REF!</definedName>
    <definedName name="_20cm窗簾盒" localSheetId="38">#REF!</definedName>
    <definedName name="_20cm窗簾盒" localSheetId="20">#REF!</definedName>
    <definedName name="_20cm窗簾盒">#REF!</definedName>
    <definedName name="_22m高挑高排架" localSheetId="40">#REF!</definedName>
    <definedName name="_22m高挑高排架" localSheetId="56">#REF!</definedName>
    <definedName name="_22m高挑高排架" localSheetId="33">#REF!</definedName>
    <definedName name="_22m高挑高排架" localSheetId="55">#REF!</definedName>
    <definedName name="_22m高挑高排架" localSheetId="36">#REF!</definedName>
    <definedName name="_22m高挑高排架" localSheetId="4">#REF!</definedName>
    <definedName name="_22m高挑高排架" localSheetId="19">#REF!</definedName>
    <definedName name="_22m高挑高排架" localSheetId="21">#REF!</definedName>
    <definedName name="_22m高挑高排架" localSheetId="22">#REF!</definedName>
    <definedName name="_22m高挑高排架" localSheetId="23">#REF!</definedName>
    <definedName name="_22m高挑高排架" localSheetId="24">#REF!</definedName>
    <definedName name="_22m高挑高排架" localSheetId="25">#REF!</definedName>
    <definedName name="_22m高挑高排架" localSheetId="42">#REF!</definedName>
    <definedName name="_22m高挑高排架" localSheetId="18">#REF!</definedName>
    <definedName name="_22m高挑高排架" localSheetId="47">#REF!</definedName>
    <definedName name="_22m高挑高排架" localSheetId="15">#REF!</definedName>
    <definedName name="_22m高挑高排架" localSheetId="14">#REF!</definedName>
    <definedName name="_22m高挑高排架" localSheetId="46">#REF!</definedName>
    <definedName name="_22m高挑高排架" localSheetId="3">#REF!</definedName>
    <definedName name="_22m高挑高排架" localSheetId="2">#REF!</definedName>
    <definedName name="_22m高挑高排架" localSheetId="54">#REF!</definedName>
    <definedName name="_22m高挑高排架" localSheetId="30">#REF!</definedName>
    <definedName name="_22m高挑高排架" localSheetId="26">#REF!</definedName>
    <definedName name="_22m高挑高排架" localSheetId="29">#REF!</definedName>
    <definedName name="_22m高挑高排架" localSheetId="53">#REF!</definedName>
    <definedName name="_22m高挑高排架" localSheetId="43">#REF!</definedName>
    <definedName name="_22m高挑高排架" localSheetId="9">#REF!</definedName>
    <definedName name="_22m高挑高排架" localSheetId="8">#REF!</definedName>
    <definedName name="_22m高挑高排架" localSheetId="11">#REF!</definedName>
    <definedName name="_22m高挑高排架" localSheetId="10">#REF!</definedName>
    <definedName name="_22m高挑高排架" localSheetId="13">#REF!</definedName>
    <definedName name="_22m高挑高排架" localSheetId="12">#REF!</definedName>
    <definedName name="_22m高挑高排架" localSheetId="7">#REF!</definedName>
    <definedName name="_22m高挑高排架" localSheetId="6">#REF!</definedName>
    <definedName name="_22m高挑高排架" localSheetId="48">#REF!</definedName>
    <definedName name="_22m高挑高排架" localSheetId="49">#REF!</definedName>
    <definedName name="_22m高挑高排架" localSheetId="16">#REF!</definedName>
    <definedName name="_22m高挑高排架" localSheetId="27">#REF!</definedName>
    <definedName name="_22m高挑高排架" localSheetId="28">#REF!</definedName>
    <definedName name="_22m高挑高排架" localSheetId="44">#REF!</definedName>
    <definedName name="_22m高挑高排架" localSheetId="45">#REF!</definedName>
    <definedName name="_22m高挑高排架" localSheetId="51">#REF!</definedName>
    <definedName name="_22m高挑高排架" localSheetId="41">#REF!</definedName>
    <definedName name="_22m高挑高排架" localSheetId="35">#REF!</definedName>
    <definedName name="_22m高挑高排架" localSheetId="39">#REF!</definedName>
    <definedName name="_22m高挑高排架" localSheetId="37">#REF!</definedName>
    <definedName name="_22m高挑高排架" localSheetId="17">#REF!</definedName>
    <definedName name="_22m高挑高排架" localSheetId="50">#REF!</definedName>
    <definedName name="_22m高挑高排架" localSheetId="52">#REF!</definedName>
    <definedName name="_22m高挑高排架" localSheetId="31">#REF!</definedName>
    <definedName name="_22m高挑高排架" localSheetId="32">#REF!</definedName>
    <definedName name="_22m高挑高排架" localSheetId="34">#REF!</definedName>
    <definedName name="_22m高挑高排架" localSheetId="38">#REF!</definedName>
    <definedName name="_22m高挑高排架" localSheetId="20">#REF!</definedName>
    <definedName name="_22m高挑高排架">#REF!</definedName>
    <definedName name="_245KG_CM2混凝土" localSheetId="40">#REF!</definedName>
    <definedName name="_245KG_CM2混凝土" localSheetId="56">#REF!</definedName>
    <definedName name="_245KG_CM2混凝土" localSheetId="33">#REF!</definedName>
    <definedName name="_245KG_CM2混凝土" localSheetId="55">#REF!</definedName>
    <definedName name="_245KG_CM2混凝土" localSheetId="36">#REF!</definedName>
    <definedName name="_245KG_CM2混凝土" localSheetId="4">#REF!</definedName>
    <definedName name="_245KG_CM2混凝土" localSheetId="19">#REF!</definedName>
    <definedName name="_245KG_CM2混凝土" localSheetId="21">#REF!</definedName>
    <definedName name="_245KG_CM2混凝土" localSheetId="22">#REF!</definedName>
    <definedName name="_245KG_CM2混凝土" localSheetId="23">#REF!</definedName>
    <definedName name="_245KG_CM2混凝土" localSheetId="24">#REF!</definedName>
    <definedName name="_245KG_CM2混凝土" localSheetId="25">#REF!</definedName>
    <definedName name="_245KG_CM2混凝土" localSheetId="42">#REF!</definedName>
    <definedName name="_245KG_CM2混凝土" localSheetId="18">#REF!</definedName>
    <definedName name="_245KG_CM2混凝土" localSheetId="47">#REF!</definedName>
    <definedName name="_245KG_CM2混凝土" localSheetId="15">#REF!</definedName>
    <definedName name="_245KG_CM2混凝土" localSheetId="14">#REF!</definedName>
    <definedName name="_245KG_CM2混凝土" localSheetId="46">#REF!</definedName>
    <definedName name="_245KG_CM2混凝土" localSheetId="3">#REF!</definedName>
    <definedName name="_245KG_CM2混凝土" localSheetId="2">#REF!</definedName>
    <definedName name="_245KG_CM2混凝土" localSheetId="54">#REF!</definedName>
    <definedName name="_245KG_CM2混凝土" localSheetId="30">#REF!</definedName>
    <definedName name="_245KG_CM2混凝土" localSheetId="26">#REF!</definedName>
    <definedName name="_245KG_CM2混凝土" localSheetId="29">#REF!</definedName>
    <definedName name="_245KG_CM2混凝土" localSheetId="53">#REF!</definedName>
    <definedName name="_245KG_CM2混凝土" localSheetId="43">#REF!</definedName>
    <definedName name="_245KG_CM2混凝土" localSheetId="9">#REF!</definedName>
    <definedName name="_245KG_CM2混凝土" localSheetId="8">#REF!</definedName>
    <definedName name="_245KG_CM2混凝土" localSheetId="11">#REF!</definedName>
    <definedName name="_245KG_CM2混凝土" localSheetId="10">#REF!</definedName>
    <definedName name="_245KG_CM2混凝土" localSheetId="13">#REF!</definedName>
    <definedName name="_245KG_CM2混凝土" localSheetId="12">#REF!</definedName>
    <definedName name="_245KG_CM2混凝土" localSheetId="7">#REF!</definedName>
    <definedName name="_245KG_CM2混凝土" localSheetId="6">#REF!</definedName>
    <definedName name="_245KG_CM2混凝土" localSheetId="48">#REF!</definedName>
    <definedName name="_245KG_CM2混凝土" localSheetId="49">#REF!</definedName>
    <definedName name="_245KG_CM2混凝土" localSheetId="16">#REF!</definedName>
    <definedName name="_245KG_CM2混凝土" localSheetId="27">#REF!</definedName>
    <definedName name="_245KG_CM2混凝土" localSheetId="28">#REF!</definedName>
    <definedName name="_245KG_CM2混凝土" localSheetId="44">#REF!</definedName>
    <definedName name="_245KG_CM2混凝土" localSheetId="45">#REF!</definedName>
    <definedName name="_245KG_CM2混凝土" localSheetId="51">#REF!</definedName>
    <definedName name="_245KG_CM2混凝土" localSheetId="41">#REF!</definedName>
    <definedName name="_245KG_CM2混凝土" localSheetId="35">#REF!</definedName>
    <definedName name="_245KG_CM2混凝土" localSheetId="39">#REF!</definedName>
    <definedName name="_245KG_CM2混凝土" localSheetId="37">#REF!</definedName>
    <definedName name="_245KG_CM2混凝土" localSheetId="17">#REF!</definedName>
    <definedName name="_245KG_CM2混凝土" localSheetId="50">#REF!</definedName>
    <definedName name="_245KG_CM2混凝土" localSheetId="52">#REF!</definedName>
    <definedName name="_245KG_CM2混凝土" localSheetId="31">#REF!</definedName>
    <definedName name="_245KG_CM2混凝土" localSheetId="32">#REF!</definedName>
    <definedName name="_245KG_CM2混凝土" localSheetId="34">#REF!</definedName>
    <definedName name="_245KG_CM2混凝土" localSheetId="38">#REF!</definedName>
    <definedName name="_245KG_CM2混凝土" localSheetId="20">#REF!</definedName>
    <definedName name="_245KG_CM2混凝土">#REF!</definedName>
    <definedName name="_2500psi混凝土物料" localSheetId="40">#REF!</definedName>
    <definedName name="_2500psi混凝土物料" localSheetId="56">#REF!</definedName>
    <definedName name="_2500psi混凝土物料" localSheetId="33">#REF!</definedName>
    <definedName name="_2500psi混凝土物料" localSheetId="55">#REF!</definedName>
    <definedName name="_2500psi混凝土物料" localSheetId="36">#REF!</definedName>
    <definedName name="_2500psi混凝土物料" localSheetId="4">#REF!</definedName>
    <definedName name="_2500psi混凝土物料" localSheetId="19">#REF!</definedName>
    <definedName name="_2500psi混凝土物料" localSheetId="21">#REF!</definedName>
    <definedName name="_2500psi混凝土物料" localSheetId="22">#REF!</definedName>
    <definedName name="_2500psi混凝土物料" localSheetId="23">#REF!</definedName>
    <definedName name="_2500psi混凝土物料" localSheetId="24">#REF!</definedName>
    <definedName name="_2500psi混凝土物料" localSheetId="25">#REF!</definedName>
    <definedName name="_2500psi混凝土物料" localSheetId="42">#REF!</definedName>
    <definedName name="_2500psi混凝土物料" localSheetId="18">#REF!</definedName>
    <definedName name="_2500psi混凝土物料" localSheetId="47">#REF!</definedName>
    <definedName name="_2500psi混凝土物料" localSheetId="15">#REF!</definedName>
    <definedName name="_2500psi混凝土物料" localSheetId="14">#REF!</definedName>
    <definedName name="_2500psi混凝土物料" localSheetId="46">#REF!</definedName>
    <definedName name="_2500psi混凝土物料" localSheetId="3">#REF!</definedName>
    <definedName name="_2500psi混凝土物料" localSheetId="2">#REF!</definedName>
    <definedName name="_2500psi混凝土物料" localSheetId="54">#REF!</definedName>
    <definedName name="_2500psi混凝土物料" localSheetId="30">#REF!</definedName>
    <definedName name="_2500psi混凝土物料" localSheetId="26">#REF!</definedName>
    <definedName name="_2500psi混凝土物料" localSheetId="29">#REF!</definedName>
    <definedName name="_2500psi混凝土物料" localSheetId="53">#REF!</definedName>
    <definedName name="_2500psi混凝土物料" localSheetId="43">#REF!</definedName>
    <definedName name="_2500psi混凝土物料" localSheetId="9">#REF!</definedName>
    <definedName name="_2500psi混凝土物料" localSheetId="8">#REF!</definedName>
    <definedName name="_2500psi混凝土物料" localSheetId="11">#REF!</definedName>
    <definedName name="_2500psi混凝土物料" localSheetId="10">#REF!</definedName>
    <definedName name="_2500psi混凝土物料" localSheetId="13">#REF!</definedName>
    <definedName name="_2500psi混凝土物料" localSheetId="12">#REF!</definedName>
    <definedName name="_2500psi混凝土物料" localSheetId="7">#REF!</definedName>
    <definedName name="_2500psi混凝土物料" localSheetId="6">#REF!</definedName>
    <definedName name="_2500psi混凝土物料" localSheetId="48">#REF!</definedName>
    <definedName name="_2500psi混凝土物料" localSheetId="49">#REF!</definedName>
    <definedName name="_2500psi混凝土物料" localSheetId="16">#REF!</definedName>
    <definedName name="_2500psi混凝土物料" localSheetId="27">#REF!</definedName>
    <definedName name="_2500psi混凝土物料" localSheetId="28">#REF!</definedName>
    <definedName name="_2500psi混凝土物料" localSheetId="44">#REF!</definedName>
    <definedName name="_2500psi混凝土物料" localSheetId="45">#REF!</definedName>
    <definedName name="_2500psi混凝土物料" localSheetId="51">#REF!</definedName>
    <definedName name="_2500psi混凝土物料" localSheetId="41">#REF!</definedName>
    <definedName name="_2500psi混凝土物料" localSheetId="35">#REF!</definedName>
    <definedName name="_2500psi混凝土物料" localSheetId="39">#REF!</definedName>
    <definedName name="_2500psi混凝土物料" localSheetId="37">#REF!</definedName>
    <definedName name="_2500psi混凝土物料" localSheetId="17">#REF!</definedName>
    <definedName name="_2500psi混凝土物料" localSheetId="50">#REF!</definedName>
    <definedName name="_2500psi混凝土物料" localSheetId="52">#REF!</definedName>
    <definedName name="_2500psi混凝土物料" localSheetId="31">#REF!</definedName>
    <definedName name="_2500psi混凝土物料" localSheetId="32">#REF!</definedName>
    <definedName name="_2500psi混凝土物料" localSheetId="34">#REF!</definedName>
    <definedName name="_2500psi混凝土物料" localSheetId="38">#REF!</definedName>
    <definedName name="_2500psi混凝土物料" localSheetId="20">#REF!</definedName>
    <definedName name="_2500psi混凝土物料">#REF!</definedName>
    <definedName name="_280KG_CM2混凝土" localSheetId="40">#REF!</definedName>
    <definedName name="_280KG_CM2混凝土" localSheetId="56">#REF!</definedName>
    <definedName name="_280KG_CM2混凝土" localSheetId="33">#REF!</definedName>
    <definedName name="_280KG_CM2混凝土" localSheetId="55">#REF!</definedName>
    <definedName name="_280KG_CM2混凝土" localSheetId="36">#REF!</definedName>
    <definedName name="_280KG_CM2混凝土" localSheetId="4">#REF!</definedName>
    <definedName name="_280KG_CM2混凝土" localSheetId="19">#REF!</definedName>
    <definedName name="_280KG_CM2混凝土" localSheetId="21">#REF!</definedName>
    <definedName name="_280KG_CM2混凝土" localSheetId="22">#REF!</definedName>
    <definedName name="_280KG_CM2混凝土" localSheetId="23">#REF!</definedName>
    <definedName name="_280KG_CM2混凝土" localSheetId="24">#REF!</definedName>
    <definedName name="_280KG_CM2混凝土" localSheetId="25">#REF!</definedName>
    <definedName name="_280KG_CM2混凝土" localSheetId="42">#REF!</definedName>
    <definedName name="_280KG_CM2混凝土" localSheetId="18">#REF!</definedName>
    <definedName name="_280KG_CM2混凝土" localSheetId="47">#REF!</definedName>
    <definedName name="_280KG_CM2混凝土" localSheetId="15">#REF!</definedName>
    <definedName name="_280KG_CM2混凝土" localSheetId="14">#REF!</definedName>
    <definedName name="_280KG_CM2混凝土" localSheetId="46">#REF!</definedName>
    <definedName name="_280KG_CM2混凝土" localSheetId="3">#REF!</definedName>
    <definedName name="_280KG_CM2混凝土" localSheetId="2">#REF!</definedName>
    <definedName name="_280KG_CM2混凝土" localSheetId="54">#REF!</definedName>
    <definedName name="_280KG_CM2混凝土" localSheetId="30">#REF!</definedName>
    <definedName name="_280KG_CM2混凝土" localSheetId="26">#REF!</definedName>
    <definedName name="_280KG_CM2混凝土" localSheetId="29">#REF!</definedName>
    <definedName name="_280KG_CM2混凝土" localSheetId="53">#REF!</definedName>
    <definedName name="_280KG_CM2混凝土" localSheetId="43">#REF!</definedName>
    <definedName name="_280KG_CM2混凝土" localSheetId="9">#REF!</definedName>
    <definedName name="_280KG_CM2混凝土" localSheetId="8">#REF!</definedName>
    <definedName name="_280KG_CM2混凝土" localSheetId="11">#REF!</definedName>
    <definedName name="_280KG_CM2混凝土" localSheetId="10">#REF!</definedName>
    <definedName name="_280KG_CM2混凝土" localSheetId="13">#REF!</definedName>
    <definedName name="_280KG_CM2混凝土" localSheetId="12">#REF!</definedName>
    <definedName name="_280KG_CM2混凝土" localSheetId="7">#REF!</definedName>
    <definedName name="_280KG_CM2混凝土" localSheetId="6">#REF!</definedName>
    <definedName name="_280KG_CM2混凝土" localSheetId="48">#REF!</definedName>
    <definedName name="_280KG_CM2混凝土" localSheetId="49">#REF!</definedName>
    <definedName name="_280KG_CM2混凝土" localSheetId="16">#REF!</definedName>
    <definedName name="_280KG_CM2混凝土" localSheetId="27">#REF!</definedName>
    <definedName name="_280KG_CM2混凝土" localSheetId="28">#REF!</definedName>
    <definedName name="_280KG_CM2混凝土" localSheetId="44">#REF!</definedName>
    <definedName name="_280KG_CM2混凝土" localSheetId="45">#REF!</definedName>
    <definedName name="_280KG_CM2混凝土" localSheetId="51">#REF!</definedName>
    <definedName name="_280KG_CM2混凝土" localSheetId="41">#REF!</definedName>
    <definedName name="_280KG_CM2混凝土" localSheetId="35">#REF!</definedName>
    <definedName name="_280KG_CM2混凝土" localSheetId="39">#REF!</definedName>
    <definedName name="_280KG_CM2混凝土" localSheetId="37">#REF!</definedName>
    <definedName name="_280KG_CM2混凝土" localSheetId="17">#REF!</definedName>
    <definedName name="_280KG_CM2混凝土" localSheetId="50">#REF!</definedName>
    <definedName name="_280KG_CM2混凝土" localSheetId="52">#REF!</definedName>
    <definedName name="_280KG_CM2混凝土" localSheetId="31">#REF!</definedName>
    <definedName name="_280KG_CM2混凝土" localSheetId="32">#REF!</definedName>
    <definedName name="_280KG_CM2混凝土" localSheetId="34">#REF!</definedName>
    <definedName name="_280KG_CM2混凝土" localSheetId="38">#REF!</definedName>
    <definedName name="_280KG_CM2混凝土" localSheetId="20">#REF!</definedName>
    <definedName name="_280KG_CM2混凝土">#REF!</definedName>
    <definedName name="_2kg_㎡單液水性彈性防水膠" localSheetId="40">#REF!</definedName>
    <definedName name="_2kg_㎡單液水性彈性防水膠" localSheetId="56">#REF!</definedName>
    <definedName name="_2kg_㎡單液水性彈性防水膠" localSheetId="33">#REF!</definedName>
    <definedName name="_2kg_㎡單液水性彈性防水膠" localSheetId="55">#REF!</definedName>
    <definedName name="_2kg_㎡單液水性彈性防水膠" localSheetId="36">#REF!</definedName>
    <definedName name="_2kg_㎡單液水性彈性防水膠" localSheetId="4">#REF!</definedName>
    <definedName name="_2kg_㎡單液水性彈性防水膠" localSheetId="19">#REF!</definedName>
    <definedName name="_2kg_㎡單液水性彈性防水膠" localSheetId="21">#REF!</definedName>
    <definedName name="_2kg_㎡單液水性彈性防水膠" localSheetId="22">#REF!</definedName>
    <definedName name="_2kg_㎡單液水性彈性防水膠" localSheetId="23">#REF!</definedName>
    <definedName name="_2kg_㎡單液水性彈性防水膠" localSheetId="24">#REF!</definedName>
    <definedName name="_2kg_㎡單液水性彈性防水膠" localSheetId="25">#REF!</definedName>
    <definedName name="_2kg_㎡單液水性彈性防水膠" localSheetId="42">#REF!</definedName>
    <definedName name="_2kg_㎡單液水性彈性防水膠" localSheetId="18">#REF!</definedName>
    <definedName name="_2kg_㎡單液水性彈性防水膠" localSheetId="47">#REF!</definedName>
    <definedName name="_2kg_㎡單液水性彈性防水膠" localSheetId="15">#REF!</definedName>
    <definedName name="_2kg_㎡單液水性彈性防水膠" localSheetId="14">#REF!</definedName>
    <definedName name="_2kg_㎡單液水性彈性防水膠" localSheetId="46">#REF!</definedName>
    <definedName name="_2kg_㎡單液水性彈性防水膠" localSheetId="3">#REF!</definedName>
    <definedName name="_2kg_㎡單液水性彈性防水膠" localSheetId="2">#REF!</definedName>
    <definedName name="_2kg_㎡單液水性彈性防水膠" localSheetId="54">#REF!</definedName>
    <definedName name="_2kg_㎡單液水性彈性防水膠" localSheetId="30">#REF!</definedName>
    <definedName name="_2kg_㎡單液水性彈性防水膠" localSheetId="26">#REF!</definedName>
    <definedName name="_2kg_㎡單液水性彈性防水膠" localSheetId="29">#REF!</definedName>
    <definedName name="_2kg_㎡單液水性彈性防水膠" localSheetId="53">#REF!</definedName>
    <definedName name="_2kg_㎡單液水性彈性防水膠" localSheetId="43">#REF!</definedName>
    <definedName name="_2kg_㎡單液水性彈性防水膠" localSheetId="9">#REF!</definedName>
    <definedName name="_2kg_㎡單液水性彈性防水膠" localSheetId="8">#REF!</definedName>
    <definedName name="_2kg_㎡單液水性彈性防水膠" localSheetId="11">#REF!</definedName>
    <definedName name="_2kg_㎡單液水性彈性防水膠" localSheetId="10">#REF!</definedName>
    <definedName name="_2kg_㎡單液水性彈性防水膠" localSheetId="13">#REF!</definedName>
    <definedName name="_2kg_㎡單液水性彈性防水膠" localSheetId="12">#REF!</definedName>
    <definedName name="_2kg_㎡單液水性彈性防水膠" localSheetId="7">#REF!</definedName>
    <definedName name="_2kg_㎡單液水性彈性防水膠" localSheetId="6">#REF!</definedName>
    <definedName name="_2kg_㎡單液水性彈性防水膠" localSheetId="48">#REF!</definedName>
    <definedName name="_2kg_㎡單液水性彈性防水膠" localSheetId="49">#REF!</definedName>
    <definedName name="_2kg_㎡單液水性彈性防水膠" localSheetId="16">#REF!</definedName>
    <definedName name="_2kg_㎡單液水性彈性防水膠" localSheetId="27">#REF!</definedName>
    <definedName name="_2kg_㎡單液水性彈性防水膠" localSheetId="28">#REF!</definedName>
    <definedName name="_2kg_㎡單液水性彈性防水膠" localSheetId="44">#REF!</definedName>
    <definedName name="_2kg_㎡單液水性彈性防水膠" localSheetId="45">#REF!</definedName>
    <definedName name="_2kg_㎡單液水性彈性防水膠" localSheetId="51">#REF!</definedName>
    <definedName name="_2kg_㎡單液水性彈性防水膠" localSheetId="41">#REF!</definedName>
    <definedName name="_2kg_㎡單液水性彈性防水膠" localSheetId="35">#REF!</definedName>
    <definedName name="_2kg_㎡單液水性彈性防水膠" localSheetId="39">#REF!</definedName>
    <definedName name="_2kg_㎡單液水性彈性防水膠" localSheetId="37">#REF!</definedName>
    <definedName name="_2kg_㎡單液水性彈性防水膠" localSheetId="17">#REF!</definedName>
    <definedName name="_2kg_㎡單液水性彈性防水膠" localSheetId="50">#REF!</definedName>
    <definedName name="_2kg_㎡單液水性彈性防水膠" localSheetId="52">#REF!</definedName>
    <definedName name="_2kg_㎡單液水性彈性防水膠" localSheetId="31">#REF!</definedName>
    <definedName name="_2kg_㎡單液水性彈性防水膠" localSheetId="32">#REF!</definedName>
    <definedName name="_2kg_㎡單液水性彈性防水膠" localSheetId="34">#REF!</definedName>
    <definedName name="_2kg_㎡單液水性彈性防水膠" localSheetId="38">#REF!</definedName>
    <definedName name="_2kg_㎡單液水性彈性防水膠" localSheetId="20">#REF!</definedName>
    <definedName name="_2kg_㎡單液水性彈性防水膠">#REF!</definedName>
    <definedName name="_2mmPS保護板" localSheetId="40">#REF!</definedName>
    <definedName name="_2mmPS保護板" localSheetId="56">#REF!</definedName>
    <definedName name="_2mmPS保護板" localSheetId="33">#REF!</definedName>
    <definedName name="_2mmPS保護板" localSheetId="55">#REF!</definedName>
    <definedName name="_2mmPS保護板" localSheetId="36">#REF!</definedName>
    <definedName name="_2mmPS保護板" localSheetId="4">#REF!</definedName>
    <definedName name="_2mmPS保護板" localSheetId="19">#REF!</definedName>
    <definedName name="_2mmPS保護板" localSheetId="21">#REF!</definedName>
    <definedName name="_2mmPS保護板" localSheetId="22">#REF!</definedName>
    <definedName name="_2mmPS保護板" localSheetId="23">#REF!</definedName>
    <definedName name="_2mmPS保護板" localSheetId="24">#REF!</definedName>
    <definedName name="_2mmPS保護板" localSheetId="25">#REF!</definedName>
    <definedName name="_2mmPS保護板" localSheetId="42">#REF!</definedName>
    <definedName name="_2mmPS保護板" localSheetId="18">#REF!</definedName>
    <definedName name="_2mmPS保護板" localSheetId="47">#REF!</definedName>
    <definedName name="_2mmPS保護板" localSheetId="15">#REF!</definedName>
    <definedName name="_2mmPS保護板" localSheetId="14">#REF!</definedName>
    <definedName name="_2mmPS保護板" localSheetId="46">#REF!</definedName>
    <definedName name="_2mmPS保護板" localSheetId="3">#REF!</definedName>
    <definedName name="_2mmPS保護板" localSheetId="2">#REF!</definedName>
    <definedName name="_2mmPS保護板" localSheetId="54">#REF!</definedName>
    <definedName name="_2mmPS保護板" localSheetId="30">#REF!</definedName>
    <definedName name="_2mmPS保護板" localSheetId="26">#REF!</definedName>
    <definedName name="_2mmPS保護板" localSheetId="29">#REF!</definedName>
    <definedName name="_2mmPS保護板" localSheetId="53">#REF!</definedName>
    <definedName name="_2mmPS保護板" localSheetId="43">#REF!</definedName>
    <definedName name="_2mmPS保護板" localSheetId="9">#REF!</definedName>
    <definedName name="_2mmPS保護板" localSheetId="8">#REF!</definedName>
    <definedName name="_2mmPS保護板" localSheetId="11">#REF!</definedName>
    <definedName name="_2mmPS保護板" localSheetId="10">#REF!</definedName>
    <definedName name="_2mmPS保護板" localSheetId="13">#REF!</definedName>
    <definedName name="_2mmPS保護板" localSheetId="12">#REF!</definedName>
    <definedName name="_2mmPS保護板" localSheetId="7">#REF!</definedName>
    <definedName name="_2mmPS保護板" localSheetId="6">#REF!</definedName>
    <definedName name="_2mmPS保護板" localSheetId="48">#REF!</definedName>
    <definedName name="_2mmPS保護板" localSheetId="49">#REF!</definedName>
    <definedName name="_2mmPS保護板" localSheetId="16">#REF!</definedName>
    <definedName name="_2mmPS保護板" localSheetId="27">#REF!</definedName>
    <definedName name="_2mmPS保護板" localSheetId="28">#REF!</definedName>
    <definedName name="_2mmPS保護板" localSheetId="44">#REF!</definedName>
    <definedName name="_2mmPS保護板" localSheetId="45">#REF!</definedName>
    <definedName name="_2mmPS保護板" localSheetId="51">#REF!</definedName>
    <definedName name="_2mmPS保護板" localSheetId="41">#REF!</definedName>
    <definedName name="_2mmPS保護板" localSheetId="35">#REF!</definedName>
    <definedName name="_2mmPS保護板" localSheetId="39">#REF!</definedName>
    <definedName name="_2mmPS保護板" localSheetId="37">#REF!</definedName>
    <definedName name="_2mmPS保護板" localSheetId="17">#REF!</definedName>
    <definedName name="_2mmPS保護板" localSheetId="50">#REF!</definedName>
    <definedName name="_2mmPS保護板" localSheetId="52">#REF!</definedName>
    <definedName name="_2mmPS保護板" localSheetId="31">#REF!</definedName>
    <definedName name="_2mmPS保護板" localSheetId="32">#REF!</definedName>
    <definedName name="_2mmPS保護板" localSheetId="34">#REF!</definedName>
    <definedName name="_2mmPS保護板" localSheetId="38">#REF!</definedName>
    <definedName name="_2mmPS保護板" localSheetId="20">#REF!</definedName>
    <definedName name="_2mmPS保護板">#REF!</definedName>
    <definedName name="_2mm防水處理__連工帶料" localSheetId="40">#REF!</definedName>
    <definedName name="_2mm防水處理__連工帶料" localSheetId="56">#REF!</definedName>
    <definedName name="_2mm防水處理__連工帶料" localSheetId="33">#REF!</definedName>
    <definedName name="_2mm防水處理__連工帶料" localSheetId="55">#REF!</definedName>
    <definedName name="_2mm防水處理__連工帶料" localSheetId="36">#REF!</definedName>
    <definedName name="_2mm防水處理__連工帶料" localSheetId="4">#REF!</definedName>
    <definedName name="_2mm防水處理__連工帶料" localSheetId="19">#REF!</definedName>
    <definedName name="_2mm防水處理__連工帶料" localSheetId="21">#REF!</definedName>
    <definedName name="_2mm防水處理__連工帶料" localSheetId="22">#REF!</definedName>
    <definedName name="_2mm防水處理__連工帶料" localSheetId="23">#REF!</definedName>
    <definedName name="_2mm防水處理__連工帶料" localSheetId="24">#REF!</definedName>
    <definedName name="_2mm防水處理__連工帶料" localSheetId="25">#REF!</definedName>
    <definedName name="_2mm防水處理__連工帶料" localSheetId="42">#REF!</definedName>
    <definedName name="_2mm防水處理__連工帶料" localSheetId="18">#REF!</definedName>
    <definedName name="_2mm防水處理__連工帶料" localSheetId="47">#REF!</definedName>
    <definedName name="_2mm防水處理__連工帶料" localSheetId="15">#REF!</definedName>
    <definedName name="_2mm防水處理__連工帶料" localSheetId="14">#REF!</definedName>
    <definedName name="_2mm防水處理__連工帶料" localSheetId="46">#REF!</definedName>
    <definedName name="_2mm防水處理__連工帶料" localSheetId="3">#REF!</definedName>
    <definedName name="_2mm防水處理__連工帶料" localSheetId="2">#REF!</definedName>
    <definedName name="_2mm防水處理__連工帶料" localSheetId="54">#REF!</definedName>
    <definedName name="_2mm防水處理__連工帶料" localSheetId="30">#REF!</definedName>
    <definedName name="_2mm防水處理__連工帶料" localSheetId="26">#REF!</definedName>
    <definedName name="_2mm防水處理__連工帶料" localSheetId="29">#REF!</definedName>
    <definedName name="_2mm防水處理__連工帶料" localSheetId="53">#REF!</definedName>
    <definedName name="_2mm防水處理__連工帶料" localSheetId="43">#REF!</definedName>
    <definedName name="_2mm防水處理__連工帶料" localSheetId="9">#REF!</definedName>
    <definedName name="_2mm防水處理__連工帶料" localSheetId="8">#REF!</definedName>
    <definedName name="_2mm防水處理__連工帶料" localSheetId="11">#REF!</definedName>
    <definedName name="_2mm防水處理__連工帶料" localSheetId="10">#REF!</definedName>
    <definedName name="_2mm防水處理__連工帶料" localSheetId="13">#REF!</definedName>
    <definedName name="_2mm防水處理__連工帶料" localSheetId="12">#REF!</definedName>
    <definedName name="_2mm防水處理__連工帶料" localSheetId="7">#REF!</definedName>
    <definedName name="_2mm防水處理__連工帶料" localSheetId="6">#REF!</definedName>
    <definedName name="_2mm防水處理__連工帶料" localSheetId="48">#REF!</definedName>
    <definedName name="_2mm防水處理__連工帶料" localSheetId="49">#REF!</definedName>
    <definedName name="_2mm防水處理__連工帶料" localSheetId="16">#REF!</definedName>
    <definedName name="_2mm防水處理__連工帶料" localSheetId="27">#REF!</definedName>
    <definedName name="_2mm防水處理__連工帶料" localSheetId="28">#REF!</definedName>
    <definedName name="_2mm防水處理__連工帶料" localSheetId="44">#REF!</definedName>
    <definedName name="_2mm防水處理__連工帶料" localSheetId="45">#REF!</definedName>
    <definedName name="_2mm防水處理__連工帶料" localSheetId="51">#REF!</definedName>
    <definedName name="_2mm防水處理__連工帶料" localSheetId="41">#REF!</definedName>
    <definedName name="_2mm防水處理__連工帶料" localSheetId="35">#REF!</definedName>
    <definedName name="_2mm防水處理__連工帶料" localSheetId="39">#REF!</definedName>
    <definedName name="_2mm防水處理__連工帶料" localSheetId="37">#REF!</definedName>
    <definedName name="_2mm防水處理__連工帶料" localSheetId="17">#REF!</definedName>
    <definedName name="_2mm防水處理__連工帶料" localSheetId="50">#REF!</definedName>
    <definedName name="_2mm防水處理__連工帶料" localSheetId="52">#REF!</definedName>
    <definedName name="_2mm防水處理__連工帶料" localSheetId="31">#REF!</definedName>
    <definedName name="_2mm防水處理__連工帶料" localSheetId="32">#REF!</definedName>
    <definedName name="_2mm防水處理__連工帶料" localSheetId="34">#REF!</definedName>
    <definedName name="_2mm防水處理__連工帶料" localSheetId="38">#REF!</definedName>
    <definedName name="_2mm防水處理__連工帶料" localSheetId="20">#REF!</definedName>
    <definedName name="_2mm防水處理__連工帶料">#REF!</definedName>
    <definedName name="_2mm防水處理噴塗__連工帶料" localSheetId="40">#REF!</definedName>
    <definedName name="_2mm防水處理噴塗__連工帶料" localSheetId="56">#REF!</definedName>
    <definedName name="_2mm防水處理噴塗__連工帶料" localSheetId="33">#REF!</definedName>
    <definedName name="_2mm防水處理噴塗__連工帶料" localSheetId="55">#REF!</definedName>
    <definedName name="_2mm防水處理噴塗__連工帶料" localSheetId="36">#REF!</definedName>
    <definedName name="_2mm防水處理噴塗__連工帶料" localSheetId="4">#REF!</definedName>
    <definedName name="_2mm防水處理噴塗__連工帶料" localSheetId="19">#REF!</definedName>
    <definedName name="_2mm防水處理噴塗__連工帶料" localSheetId="21">#REF!</definedName>
    <definedName name="_2mm防水處理噴塗__連工帶料" localSheetId="22">#REF!</definedName>
    <definedName name="_2mm防水處理噴塗__連工帶料" localSheetId="23">#REF!</definedName>
    <definedName name="_2mm防水處理噴塗__連工帶料" localSheetId="24">#REF!</definedName>
    <definedName name="_2mm防水處理噴塗__連工帶料" localSheetId="25">#REF!</definedName>
    <definedName name="_2mm防水處理噴塗__連工帶料" localSheetId="42">#REF!</definedName>
    <definedName name="_2mm防水處理噴塗__連工帶料" localSheetId="18">#REF!</definedName>
    <definedName name="_2mm防水處理噴塗__連工帶料" localSheetId="47">#REF!</definedName>
    <definedName name="_2mm防水處理噴塗__連工帶料" localSheetId="15">#REF!</definedName>
    <definedName name="_2mm防水處理噴塗__連工帶料" localSheetId="14">#REF!</definedName>
    <definedName name="_2mm防水處理噴塗__連工帶料" localSheetId="46">#REF!</definedName>
    <definedName name="_2mm防水處理噴塗__連工帶料" localSheetId="3">#REF!</definedName>
    <definedName name="_2mm防水處理噴塗__連工帶料" localSheetId="2">#REF!</definedName>
    <definedName name="_2mm防水處理噴塗__連工帶料" localSheetId="54">#REF!</definedName>
    <definedName name="_2mm防水處理噴塗__連工帶料" localSheetId="30">#REF!</definedName>
    <definedName name="_2mm防水處理噴塗__連工帶料" localSheetId="26">#REF!</definedName>
    <definedName name="_2mm防水處理噴塗__連工帶料" localSheetId="29">#REF!</definedName>
    <definedName name="_2mm防水處理噴塗__連工帶料" localSheetId="53">#REF!</definedName>
    <definedName name="_2mm防水處理噴塗__連工帶料" localSheetId="43">#REF!</definedName>
    <definedName name="_2mm防水處理噴塗__連工帶料" localSheetId="9">#REF!</definedName>
    <definedName name="_2mm防水處理噴塗__連工帶料" localSheetId="8">#REF!</definedName>
    <definedName name="_2mm防水處理噴塗__連工帶料" localSheetId="11">#REF!</definedName>
    <definedName name="_2mm防水處理噴塗__連工帶料" localSheetId="10">#REF!</definedName>
    <definedName name="_2mm防水處理噴塗__連工帶料" localSheetId="13">#REF!</definedName>
    <definedName name="_2mm防水處理噴塗__連工帶料" localSheetId="12">#REF!</definedName>
    <definedName name="_2mm防水處理噴塗__連工帶料" localSheetId="7">#REF!</definedName>
    <definedName name="_2mm防水處理噴塗__連工帶料" localSheetId="6">#REF!</definedName>
    <definedName name="_2mm防水處理噴塗__連工帶料" localSheetId="48">#REF!</definedName>
    <definedName name="_2mm防水處理噴塗__連工帶料" localSheetId="49">#REF!</definedName>
    <definedName name="_2mm防水處理噴塗__連工帶料" localSheetId="16">#REF!</definedName>
    <definedName name="_2mm防水處理噴塗__連工帶料" localSheetId="27">#REF!</definedName>
    <definedName name="_2mm防水處理噴塗__連工帶料" localSheetId="28">#REF!</definedName>
    <definedName name="_2mm防水處理噴塗__連工帶料" localSheetId="44">#REF!</definedName>
    <definedName name="_2mm防水處理噴塗__連工帶料" localSheetId="45">#REF!</definedName>
    <definedName name="_2mm防水處理噴塗__連工帶料" localSheetId="51">#REF!</definedName>
    <definedName name="_2mm防水處理噴塗__連工帶料" localSheetId="41">#REF!</definedName>
    <definedName name="_2mm防水處理噴塗__連工帶料" localSheetId="35">#REF!</definedName>
    <definedName name="_2mm防水處理噴塗__連工帶料" localSheetId="39">#REF!</definedName>
    <definedName name="_2mm防水處理噴塗__連工帶料" localSheetId="37">#REF!</definedName>
    <definedName name="_2mm防水處理噴塗__連工帶料" localSheetId="17">#REF!</definedName>
    <definedName name="_2mm防水處理噴塗__連工帶料" localSheetId="50">#REF!</definedName>
    <definedName name="_2mm防水處理噴塗__連工帶料" localSheetId="52">#REF!</definedName>
    <definedName name="_2mm防水處理噴塗__連工帶料" localSheetId="31">#REF!</definedName>
    <definedName name="_2mm防水處理噴塗__連工帶料" localSheetId="32">#REF!</definedName>
    <definedName name="_2mm防水處理噴塗__連工帶料" localSheetId="34">#REF!</definedName>
    <definedName name="_2mm防水處理噴塗__連工帶料" localSheetId="38">#REF!</definedName>
    <definedName name="_2mm防水處理噴塗__連工帶料" localSheetId="20">#REF!</definedName>
    <definedName name="_2mm防水處理噴塗__連工帶料">#REF!</definedName>
    <definedName name="_2S1_" localSheetId="4">#REF!</definedName>
    <definedName name="_2S1_" localSheetId="19">#REF!</definedName>
    <definedName name="_2S1_" localSheetId="21">#REF!</definedName>
    <definedName name="_2S1_" localSheetId="3">#REF!</definedName>
    <definedName name="_2S1_" localSheetId="2">#REF!</definedName>
    <definedName name="_2S1_" localSheetId="27">#REF!</definedName>
    <definedName name="_2S1_" localSheetId="28">#REF!</definedName>
    <definedName name="_2S1_" localSheetId="20">#REF!</definedName>
    <definedName name="_2S1_">#REF!</definedName>
    <definedName name="_2S2_" localSheetId="4">#REF!</definedName>
    <definedName name="_2S2_" localSheetId="19">#REF!</definedName>
    <definedName name="_2S2_" localSheetId="21">#REF!</definedName>
    <definedName name="_2S2_" localSheetId="3">#REF!</definedName>
    <definedName name="_2S2_" localSheetId="2">#REF!</definedName>
    <definedName name="_2S2_" localSheetId="27">#REF!</definedName>
    <definedName name="_2S2_" localSheetId="28">#REF!</definedName>
    <definedName name="_2S2_" localSheetId="20">#REF!</definedName>
    <definedName name="_2S2_">#REF!</definedName>
    <definedName name="_3.8×14cm地板" localSheetId="40">#REF!</definedName>
    <definedName name="_3.8×14cm地板" localSheetId="56">#REF!</definedName>
    <definedName name="_3.8×14cm地板" localSheetId="33">#REF!</definedName>
    <definedName name="_3.8×14cm地板" localSheetId="55">#REF!</definedName>
    <definedName name="_3.8×14cm地板" localSheetId="36">#REF!</definedName>
    <definedName name="_3.8×14cm地板" localSheetId="4">#REF!</definedName>
    <definedName name="_3.8×14cm地板" localSheetId="19">#REF!</definedName>
    <definedName name="_3.8×14cm地板" localSheetId="21">#REF!</definedName>
    <definedName name="_3.8×14cm地板" localSheetId="22">#REF!</definedName>
    <definedName name="_3.8×14cm地板" localSheetId="23">#REF!</definedName>
    <definedName name="_3.8×14cm地板" localSheetId="24">#REF!</definedName>
    <definedName name="_3.8×14cm地板" localSheetId="25">#REF!</definedName>
    <definedName name="_3.8×14cm地板" localSheetId="42">#REF!</definedName>
    <definedName name="_3.8×14cm地板" localSheetId="18">#REF!</definedName>
    <definedName name="_3.8×14cm地板" localSheetId="47">#REF!</definedName>
    <definedName name="_3.8×14cm地板" localSheetId="15">#REF!</definedName>
    <definedName name="_3.8×14cm地板" localSheetId="14">#REF!</definedName>
    <definedName name="_3.8×14cm地板" localSheetId="46">#REF!</definedName>
    <definedName name="_3.8×14cm地板" localSheetId="3">#REF!</definedName>
    <definedName name="_3.8×14cm地板" localSheetId="2">#REF!</definedName>
    <definedName name="_3.8×14cm地板" localSheetId="54">#REF!</definedName>
    <definedName name="_3.8×14cm地板" localSheetId="30">#REF!</definedName>
    <definedName name="_3.8×14cm地板" localSheetId="26">#REF!</definedName>
    <definedName name="_3.8×14cm地板" localSheetId="29">#REF!</definedName>
    <definedName name="_3.8×14cm地板" localSheetId="53">#REF!</definedName>
    <definedName name="_3.8×14cm地板" localSheetId="43">#REF!</definedName>
    <definedName name="_3.8×14cm地板" localSheetId="9">#REF!</definedName>
    <definedName name="_3.8×14cm地板" localSheetId="8">#REF!</definedName>
    <definedName name="_3.8×14cm地板" localSheetId="11">#REF!</definedName>
    <definedName name="_3.8×14cm地板" localSheetId="10">#REF!</definedName>
    <definedName name="_3.8×14cm地板" localSheetId="13">#REF!</definedName>
    <definedName name="_3.8×14cm地板" localSheetId="12">#REF!</definedName>
    <definedName name="_3.8×14cm地板" localSheetId="7">#REF!</definedName>
    <definedName name="_3.8×14cm地板" localSheetId="6">#REF!</definedName>
    <definedName name="_3.8×14cm地板" localSheetId="48">#REF!</definedName>
    <definedName name="_3.8×14cm地板" localSheetId="49">#REF!</definedName>
    <definedName name="_3.8×14cm地板" localSheetId="16">#REF!</definedName>
    <definedName name="_3.8×14cm地板" localSheetId="27">#REF!</definedName>
    <definedName name="_3.8×14cm地板" localSheetId="28">#REF!</definedName>
    <definedName name="_3.8×14cm地板" localSheetId="44">#REF!</definedName>
    <definedName name="_3.8×14cm地板" localSheetId="45">#REF!</definedName>
    <definedName name="_3.8×14cm地板" localSheetId="51">#REF!</definedName>
    <definedName name="_3.8×14cm地板" localSheetId="41">#REF!</definedName>
    <definedName name="_3.8×14cm地板" localSheetId="35">#REF!</definedName>
    <definedName name="_3.8×14cm地板" localSheetId="39">#REF!</definedName>
    <definedName name="_3.8×14cm地板" localSheetId="37">#REF!</definedName>
    <definedName name="_3.8×14cm地板" localSheetId="17">#REF!</definedName>
    <definedName name="_3.8×14cm地板" localSheetId="50">#REF!</definedName>
    <definedName name="_3.8×14cm地板" localSheetId="52">#REF!</definedName>
    <definedName name="_3.8×14cm地板" localSheetId="31">#REF!</definedName>
    <definedName name="_3.8×14cm地板" localSheetId="32">#REF!</definedName>
    <definedName name="_3.8×14cm地板" localSheetId="34">#REF!</definedName>
    <definedName name="_3.8×14cm地板" localSheetId="38">#REF!</definedName>
    <definedName name="_3.8×14cm地板" localSheetId="20">#REF!</definedName>
    <definedName name="_3.8×14cm地板">#REF!</definedName>
    <definedName name="_3.8×8.9cm地板樑" localSheetId="40">#REF!</definedName>
    <definedName name="_3.8×8.9cm地板樑" localSheetId="56">#REF!</definedName>
    <definedName name="_3.8×8.9cm地板樑" localSheetId="33">#REF!</definedName>
    <definedName name="_3.8×8.9cm地板樑" localSheetId="55">#REF!</definedName>
    <definedName name="_3.8×8.9cm地板樑" localSheetId="36">#REF!</definedName>
    <definedName name="_3.8×8.9cm地板樑" localSheetId="4">#REF!</definedName>
    <definedName name="_3.8×8.9cm地板樑" localSheetId="19">#REF!</definedName>
    <definedName name="_3.8×8.9cm地板樑" localSheetId="21">#REF!</definedName>
    <definedName name="_3.8×8.9cm地板樑" localSheetId="22">#REF!</definedName>
    <definedName name="_3.8×8.9cm地板樑" localSheetId="23">#REF!</definedName>
    <definedName name="_3.8×8.9cm地板樑" localSheetId="24">#REF!</definedName>
    <definedName name="_3.8×8.9cm地板樑" localSheetId="25">#REF!</definedName>
    <definedName name="_3.8×8.9cm地板樑" localSheetId="42">#REF!</definedName>
    <definedName name="_3.8×8.9cm地板樑" localSheetId="18">#REF!</definedName>
    <definedName name="_3.8×8.9cm地板樑" localSheetId="47">#REF!</definedName>
    <definedName name="_3.8×8.9cm地板樑" localSheetId="15">#REF!</definedName>
    <definedName name="_3.8×8.9cm地板樑" localSheetId="14">#REF!</definedName>
    <definedName name="_3.8×8.9cm地板樑" localSheetId="46">#REF!</definedName>
    <definedName name="_3.8×8.9cm地板樑" localSheetId="3">#REF!</definedName>
    <definedName name="_3.8×8.9cm地板樑" localSheetId="2">#REF!</definedName>
    <definedName name="_3.8×8.9cm地板樑" localSheetId="54">#REF!</definedName>
    <definedName name="_3.8×8.9cm地板樑" localSheetId="30">#REF!</definedName>
    <definedName name="_3.8×8.9cm地板樑" localSheetId="26">#REF!</definedName>
    <definedName name="_3.8×8.9cm地板樑" localSheetId="29">#REF!</definedName>
    <definedName name="_3.8×8.9cm地板樑" localSheetId="53">#REF!</definedName>
    <definedName name="_3.8×8.9cm地板樑" localSheetId="43">#REF!</definedName>
    <definedName name="_3.8×8.9cm地板樑" localSheetId="9">#REF!</definedName>
    <definedName name="_3.8×8.9cm地板樑" localSheetId="8">#REF!</definedName>
    <definedName name="_3.8×8.9cm地板樑" localSheetId="11">#REF!</definedName>
    <definedName name="_3.8×8.9cm地板樑" localSheetId="10">#REF!</definedName>
    <definedName name="_3.8×8.9cm地板樑" localSheetId="13">#REF!</definedName>
    <definedName name="_3.8×8.9cm地板樑" localSheetId="12">#REF!</definedName>
    <definedName name="_3.8×8.9cm地板樑" localSheetId="7">#REF!</definedName>
    <definedName name="_3.8×8.9cm地板樑" localSheetId="6">#REF!</definedName>
    <definedName name="_3.8×8.9cm地板樑" localSheetId="48">#REF!</definedName>
    <definedName name="_3.8×8.9cm地板樑" localSheetId="49">#REF!</definedName>
    <definedName name="_3.8×8.9cm地板樑" localSheetId="16">#REF!</definedName>
    <definedName name="_3.8×8.9cm地板樑" localSheetId="27">#REF!</definedName>
    <definedName name="_3.8×8.9cm地板樑" localSheetId="28">#REF!</definedName>
    <definedName name="_3.8×8.9cm地板樑" localSheetId="44">#REF!</definedName>
    <definedName name="_3.8×8.9cm地板樑" localSheetId="45">#REF!</definedName>
    <definedName name="_3.8×8.9cm地板樑" localSheetId="51">#REF!</definedName>
    <definedName name="_3.8×8.9cm地板樑" localSheetId="41">#REF!</definedName>
    <definedName name="_3.8×8.9cm地板樑" localSheetId="35">#REF!</definedName>
    <definedName name="_3.8×8.9cm地板樑" localSheetId="39">#REF!</definedName>
    <definedName name="_3.8×8.9cm地板樑" localSheetId="37">#REF!</definedName>
    <definedName name="_3.8×8.9cm地板樑" localSheetId="17">#REF!</definedName>
    <definedName name="_3.8×8.9cm地板樑" localSheetId="50">#REF!</definedName>
    <definedName name="_3.8×8.9cm地板樑" localSheetId="52">#REF!</definedName>
    <definedName name="_3.8×8.9cm地板樑" localSheetId="31">#REF!</definedName>
    <definedName name="_3.8×8.9cm地板樑" localSheetId="32">#REF!</definedName>
    <definedName name="_3.8×8.9cm地板樑" localSheetId="34">#REF!</definedName>
    <definedName name="_3.8×8.9cm地板樑" localSheetId="38">#REF!</definedName>
    <definedName name="_3.8×8.9cm地板樑" localSheetId="20">#REF!</definedName>
    <definedName name="_3.8×8.9cm地板樑">#REF!</definedName>
    <definedName name="_3000psi混凝土物料" localSheetId="40">#REF!</definedName>
    <definedName name="_3000psi混凝土物料" localSheetId="56">#REF!</definedName>
    <definedName name="_3000psi混凝土物料" localSheetId="33">#REF!</definedName>
    <definedName name="_3000psi混凝土物料" localSheetId="55">#REF!</definedName>
    <definedName name="_3000psi混凝土物料" localSheetId="36">#REF!</definedName>
    <definedName name="_3000psi混凝土物料" localSheetId="4">#REF!</definedName>
    <definedName name="_3000psi混凝土物料" localSheetId="19">#REF!</definedName>
    <definedName name="_3000psi混凝土物料" localSheetId="21">#REF!</definedName>
    <definedName name="_3000psi混凝土物料" localSheetId="22">#REF!</definedName>
    <definedName name="_3000psi混凝土物料" localSheetId="23">#REF!</definedName>
    <definedName name="_3000psi混凝土物料" localSheetId="24">#REF!</definedName>
    <definedName name="_3000psi混凝土物料" localSheetId="25">#REF!</definedName>
    <definedName name="_3000psi混凝土物料" localSheetId="42">#REF!</definedName>
    <definedName name="_3000psi混凝土物料" localSheetId="18">#REF!</definedName>
    <definedName name="_3000psi混凝土物料" localSheetId="47">#REF!</definedName>
    <definedName name="_3000psi混凝土物料" localSheetId="15">#REF!</definedName>
    <definedName name="_3000psi混凝土物料" localSheetId="14">#REF!</definedName>
    <definedName name="_3000psi混凝土物料" localSheetId="46">#REF!</definedName>
    <definedName name="_3000psi混凝土物料" localSheetId="3">#REF!</definedName>
    <definedName name="_3000psi混凝土物料" localSheetId="2">#REF!</definedName>
    <definedName name="_3000psi混凝土物料" localSheetId="54">#REF!</definedName>
    <definedName name="_3000psi混凝土物料" localSheetId="30">#REF!</definedName>
    <definedName name="_3000psi混凝土物料" localSheetId="26">#REF!</definedName>
    <definedName name="_3000psi混凝土物料" localSheetId="29">#REF!</definedName>
    <definedName name="_3000psi混凝土物料" localSheetId="53">#REF!</definedName>
    <definedName name="_3000psi混凝土物料" localSheetId="43">#REF!</definedName>
    <definedName name="_3000psi混凝土物料" localSheetId="9">#REF!</definedName>
    <definedName name="_3000psi混凝土物料" localSheetId="8">#REF!</definedName>
    <definedName name="_3000psi混凝土物料" localSheetId="11">#REF!</definedName>
    <definedName name="_3000psi混凝土物料" localSheetId="10">#REF!</definedName>
    <definedName name="_3000psi混凝土物料" localSheetId="13">#REF!</definedName>
    <definedName name="_3000psi混凝土物料" localSheetId="12">#REF!</definedName>
    <definedName name="_3000psi混凝土物料" localSheetId="7">#REF!</definedName>
    <definedName name="_3000psi混凝土物料" localSheetId="6">#REF!</definedName>
    <definedName name="_3000psi混凝土物料" localSheetId="48">#REF!</definedName>
    <definedName name="_3000psi混凝土物料" localSheetId="49">#REF!</definedName>
    <definedName name="_3000psi混凝土物料" localSheetId="16">#REF!</definedName>
    <definedName name="_3000psi混凝土物料" localSheetId="27">#REF!</definedName>
    <definedName name="_3000psi混凝土物料" localSheetId="28">#REF!</definedName>
    <definedName name="_3000psi混凝土物料" localSheetId="44">#REF!</definedName>
    <definedName name="_3000psi混凝土物料" localSheetId="45">#REF!</definedName>
    <definedName name="_3000psi混凝土物料" localSheetId="51">#REF!</definedName>
    <definedName name="_3000psi混凝土物料" localSheetId="41">#REF!</definedName>
    <definedName name="_3000psi混凝土物料" localSheetId="35">#REF!</definedName>
    <definedName name="_3000psi混凝土物料" localSheetId="39">#REF!</definedName>
    <definedName name="_3000psi混凝土物料" localSheetId="37">#REF!</definedName>
    <definedName name="_3000psi混凝土物料" localSheetId="17">#REF!</definedName>
    <definedName name="_3000psi混凝土物料" localSheetId="50">#REF!</definedName>
    <definedName name="_3000psi混凝土物料" localSheetId="52">#REF!</definedName>
    <definedName name="_3000psi混凝土物料" localSheetId="31">#REF!</definedName>
    <definedName name="_3000psi混凝土物料" localSheetId="32">#REF!</definedName>
    <definedName name="_3000psi混凝土物料" localSheetId="34">#REF!</definedName>
    <definedName name="_3000psi混凝土物料" localSheetId="38">#REF!</definedName>
    <definedName name="_3000psi混凝土物料" localSheetId="20">#REF!</definedName>
    <definedName name="_3000psi混凝土物料">#REF!</definedName>
    <definedName name="_300玻璃纖維" localSheetId="40">#REF!</definedName>
    <definedName name="_300玻璃纖維" localSheetId="56">#REF!</definedName>
    <definedName name="_300玻璃纖維" localSheetId="33">#REF!</definedName>
    <definedName name="_300玻璃纖維" localSheetId="55">#REF!</definedName>
    <definedName name="_300玻璃纖維" localSheetId="36">#REF!</definedName>
    <definedName name="_300玻璃纖維" localSheetId="4">#REF!</definedName>
    <definedName name="_300玻璃纖維" localSheetId="19">#REF!</definedName>
    <definedName name="_300玻璃纖維" localSheetId="21">#REF!</definedName>
    <definedName name="_300玻璃纖維" localSheetId="22">#REF!</definedName>
    <definedName name="_300玻璃纖維" localSheetId="23">#REF!</definedName>
    <definedName name="_300玻璃纖維" localSheetId="24">#REF!</definedName>
    <definedName name="_300玻璃纖維" localSheetId="25">#REF!</definedName>
    <definedName name="_300玻璃纖維" localSheetId="42">#REF!</definedName>
    <definedName name="_300玻璃纖維" localSheetId="18">#REF!</definedName>
    <definedName name="_300玻璃纖維" localSheetId="47">#REF!</definedName>
    <definedName name="_300玻璃纖維" localSheetId="15">#REF!</definedName>
    <definedName name="_300玻璃纖維" localSheetId="14">#REF!</definedName>
    <definedName name="_300玻璃纖維" localSheetId="46">#REF!</definedName>
    <definedName name="_300玻璃纖維" localSheetId="3">#REF!</definedName>
    <definedName name="_300玻璃纖維" localSheetId="2">#REF!</definedName>
    <definedName name="_300玻璃纖維" localSheetId="54">#REF!</definedName>
    <definedName name="_300玻璃纖維" localSheetId="30">#REF!</definedName>
    <definedName name="_300玻璃纖維" localSheetId="26">#REF!</definedName>
    <definedName name="_300玻璃纖維" localSheetId="29">#REF!</definedName>
    <definedName name="_300玻璃纖維" localSheetId="53">#REF!</definedName>
    <definedName name="_300玻璃纖維" localSheetId="43">#REF!</definedName>
    <definedName name="_300玻璃纖維" localSheetId="9">#REF!</definedName>
    <definedName name="_300玻璃纖維" localSheetId="8">#REF!</definedName>
    <definedName name="_300玻璃纖維" localSheetId="11">#REF!</definedName>
    <definedName name="_300玻璃纖維" localSheetId="10">#REF!</definedName>
    <definedName name="_300玻璃纖維" localSheetId="13">#REF!</definedName>
    <definedName name="_300玻璃纖維" localSheetId="12">#REF!</definedName>
    <definedName name="_300玻璃纖維" localSheetId="7">#REF!</definedName>
    <definedName name="_300玻璃纖維" localSheetId="6">#REF!</definedName>
    <definedName name="_300玻璃纖維" localSheetId="48">#REF!</definedName>
    <definedName name="_300玻璃纖維" localSheetId="49">#REF!</definedName>
    <definedName name="_300玻璃纖維" localSheetId="16">#REF!</definedName>
    <definedName name="_300玻璃纖維" localSheetId="27">#REF!</definedName>
    <definedName name="_300玻璃纖維" localSheetId="28">#REF!</definedName>
    <definedName name="_300玻璃纖維" localSheetId="44">#REF!</definedName>
    <definedName name="_300玻璃纖維" localSheetId="45">#REF!</definedName>
    <definedName name="_300玻璃纖維" localSheetId="51">#REF!</definedName>
    <definedName name="_300玻璃纖維" localSheetId="41">#REF!</definedName>
    <definedName name="_300玻璃纖維" localSheetId="35">#REF!</definedName>
    <definedName name="_300玻璃纖維" localSheetId="39">#REF!</definedName>
    <definedName name="_300玻璃纖維" localSheetId="37">#REF!</definedName>
    <definedName name="_300玻璃纖維" localSheetId="17">#REF!</definedName>
    <definedName name="_300玻璃纖維" localSheetId="50">#REF!</definedName>
    <definedName name="_300玻璃纖維" localSheetId="52">#REF!</definedName>
    <definedName name="_300玻璃纖維" localSheetId="31">#REF!</definedName>
    <definedName name="_300玻璃纖維" localSheetId="32">#REF!</definedName>
    <definedName name="_300玻璃纖維" localSheetId="34">#REF!</definedName>
    <definedName name="_300玻璃纖維" localSheetId="38">#REF!</definedName>
    <definedName name="_300玻璃纖維" localSheetId="20">#REF!</definedName>
    <definedName name="_300玻璃纖維">#REF!</definedName>
    <definedName name="_30cm_60cm_仿石材磨光石英磚">[6]工料單價!$B$7</definedName>
    <definedName name="_30Mu陶瓷釉烤漆玻璃8mm" localSheetId="40">#REF!</definedName>
    <definedName name="_30Mu陶瓷釉烤漆玻璃8mm" localSheetId="56">#REF!</definedName>
    <definedName name="_30Mu陶瓷釉烤漆玻璃8mm" localSheetId="33">#REF!</definedName>
    <definedName name="_30Mu陶瓷釉烤漆玻璃8mm" localSheetId="55">#REF!</definedName>
    <definedName name="_30Mu陶瓷釉烤漆玻璃8mm" localSheetId="36">#REF!</definedName>
    <definedName name="_30Mu陶瓷釉烤漆玻璃8mm" localSheetId="4">#REF!</definedName>
    <definedName name="_30Mu陶瓷釉烤漆玻璃8mm" localSheetId="19">#REF!</definedName>
    <definedName name="_30Mu陶瓷釉烤漆玻璃8mm" localSheetId="21">#REF!</definedName>
    <definedName name="_30Mu陶瓷釉烤漆玻璃8mm" localSheetId="22">#REF!</definedName>
    <definedName name="_30Mu陶瓷釉烤漆玻璃8mm" localSheetId="23">#REF!</definedName>
    <definedName name="_30Mu陶瓷釉烤漆玻璃8mm" localSheetId="24">#REF!</definedName>
    <definedName name="_30Mu陶瓷釉烤漆玻璃8mm" localSheetId="25">#REF!</definedName>
    <definedName name="_30Mu陶瓷釉烤漆玻璃8mm" localSheetId="42">#REF!</definedName>
    <definedName name="_30Mu陶瓷釉烤漆玻璃8mm" localSheetId="18">#REF!</definedName>
    <definedName name="_30Mu陶瓷釉烤漆玻璃8mm" localSheetId="47">#REF!</definedName>
    <definedName name="_30Mu陶瓷釉烤漆玻璃8mm" localSheetId="15">#REF!</definedName>
    <definedName name="_30Mu陶瓷釉烤漆玻璃8mm" localSheetId="14">#REF!</definedName>
    <definedName name="_30Mu陶瓷釉烤漆玻璃8mm" localSheetId="46">#REF!</definedName>
    <definedName name="_30Mu陶瓷釉烤漆玻璃8mm" localSheetId="3">#REF!</definedName>
    <definedName name="_30Mu陶瓷釉烤漆玻璃8mm" localSheetId="2">#REF!</definedName>
    <definedName name="_30Mu陶瓷釉烤漆玻璃8mm" localSheetId="54">#REF!</definedName>
    <definedName name="_30Mu陶瓷釉烤漆玻璃8mm" localSheetId="30">#REF!</definedName>
    <definedName name="_30Mu陶瓷釉烤漆玻璃8mm" localSheetId="26">#REF!</definedName>
    <definedName name="_30Mu陶瓷釉烤漆玻璃8mm" localSheetId="29">#REF!</definedName>
    <definedName name="_30Mu陶瓷釉烤漆玻璃8mm" localSheetId="53">#REF!</definedName>
    <definedName name="_30Mu陶瓷釉烤漆玻璃8mm" localSheetId="43">#REF!</definedName>
    <definedName name="_30Mu陶瓷釉烤漆玻璃8mm" localSheetId="9">#REF!</definedName>
    <definedName name="_30Mu陶瓷釉烤漆玻璃8mm" localSheetId="8">#REF!</definedName>
    <definedName name="_30Mu陶瓷釉烤漆玻璃8mm" localSheetId="11">#REF!</definedName>
    <definedName name="_30Mu陶瓷釉烤漆玻璃8mm" localSheetId="10">#REF!</definedName>
    <definedName name="_30Mu陶瓷釉烤漆玻璃8mm" localSheetId="13">#REF!</definedName>
    <definedName name="_30Mu陶瓷釉烤漆玻璃8mm" localSheetId="12">#REF!</definedName>
    <definedName name="_30Mu陶瓷釉烤漆玻璃8mm" localSheetId="7">#REF!</definedName>
    <definedName name="_30Mu陶瓷釉烤漆玻璃8mm" localSheetId="6">#REF!</definedName>
    <definedName name="_30Mu陶瓷釉烤漆玻璃8mm" localSheetId="48">#REF!</definedName>
    <definedName name="_30Mu陶瓷釉烤漆玻璃8mm" localSheetId="49">#REF!</definedName>
    <definedName name="_30Mu陶瓷釉烤漆玻璃8mm" localSheetId="16">#REF!</definedName>
    <definedName name="_30Mu陶瓷釉烤漆玻璃8mm" localSheetId="27">#REF!</definedName>
    <definedName name="_30Mu陶瓷釉烤漆玻璃8mm" localSheetId="28">#REF!</definedName>
    <definedName name="_30Mu陶瓷釉烤漆玻璃8mm" localSheetId="44">#REF!</definedName>
    <definedName name="_30Mu陶瓷釉烤漆玻璃8mm" localSheetId="45">#REF!</definedName>
    <definedName name="_30Mu陶瓷釉烤漆玻璃8mm" localSheetId="51">#REF!</definedName>
    <definedName name="_30Mu陶瓷釉烤漆玻璃8mm" localSheetId="41">#REF!</definedName>
    <definedName name="_30Mu陶瓷釉烤漆玻璃8mm" localSheetId="35">#REF!</definedName>
    <definedName name="_30Mu陶瓷釉烤漆玻璃8mm" localSheetId="39">#REF!</definedName>
    <definedName name="_30Mu陶瓷釉烤漆玻璃8mm" localSheetId="37">#REF!</definedName>
    <definedName name="_30Mu陶瓷釉烤漆玻璃8mm" localSheetId="17">#REF!</definedName>
    <definedName name="_30Mu陶瓷釉烤漆玻璃8mm" localSheetId="50">#REF!</definedName>
    <definedName name="_30Mu陶瓷釉烤漆玻璃8mm" localSheetId="52">#REF!</definedName>
    <definedName name="_30Mu陶瓷釉烤漆玻璃8mm" localSheetId="31">#REF!</definedName>
    <definedName name="_30Mu陶瓷釉烤漆玻璃8mm" localSheetId="32">#REF!</definedName>
    <definedName name="_30Mu陶瓷釉烤漆玻璃8mm" localSheetId="34">#REF!</definedName>
    <definedName name="_30Mu陶瓷釉烤漆玻璃8mm" localSheetId="38">#REF!</definedName>
    <definedName name="_30Mu陶瓷釉烤漆玻璃8mm" localSheetId="20">#REF!</definedName>
    <definedName name="_30Mu陶瓷釉烤漆玻璃8mm">#REF!</definedName>
    <definedName name="_3500psi混凝土物料">[7]工料單價!$B$33</definedName>
    <definedName name="_3mm厚不織布" localSheetId="40">#REF!</definedName>
    <definedName name="_3mm厚不織布" localSheetId="56">#REF!</definedName>
    <definedName name="_3mm厚不織布" localSheetId="33">#REF!</definedName>
    <definedName name="_3mm厚不織布" localSheetId="55">#REF!</definedName>
    <definedName name="_3mm厚不織布" localSheetId="36">#REF!</definedName>
    <definedName name="_3mm厚不織布" localSheetId="4">#REF!</definedName>
    <definedName name="_3mm厚不織布" localSheetId="19">#REF!</definedName>
    <definedName name="_3mm厚不織布" localSheetId="21">#REF!</definedName>
    <definedName name="_3mm厚不織布" localSheetId="22">#REF!</definedName>
    <definedName name="_3mm厚不織布" localSheetId="23">#REF!</definedName>
    <definedName name="_3mm厚不織布" localSheetId="24">#REF!</definedName>
    <definedName name="_3mm厚不織布" localSheetId="25">#REF!</definedName>
    <definedName name="_3mm厚不織布" localSheetId="42">#REF!</definedName>
    <definedName name="_3mm厚不織布" localSheetId="18">#REF!</definedName>
    <definedName name="_3mm厚不織布" localSheetId="47">#REF!</definedName>
    <definedName name="_3mm厚不織布" localSheetId="15">#REF!</definedName>
    <definedName name="_3mm厚不織布" localSheetId="14">#REF!</definedName>
    <definedName name="_3mm厚不織布" localSheetId="46">#REF!</definedName>
    <definedName name="_3mm厚不織布" localSheetId="3">#REF!</definedName>
    <definedName name="_3mm厚不織布" localSheetId="2">#REF!</definedName>
    <definedName name="_3mm厚不織布" localSheetId="54">#REF!</definedName>
    <definedName name="_3mm厚不織布" localSheetId="30">#REF!</definedName>
    <definedName name="_3mm厚不織布" localSheetId="26">#REF!</definedName>
    <definedName name="_3mm厚不織布" localSheetId="29">#REF!</definedName>
    <definedName name="_3mm厚不織布" localSheetId="53">#REF!</definedName>
    <definedName name="_3mm厚不織布" localSheetId="43">#REF!</definedName>
    <definedName name="_3mm厚不織布" localSheetId="9">#REF!</definedName>
    <definedName name="_3mm厚不織布" localSheetId="8">#REF!</definedName>
    <definedName name="_3mm厚不織布" localSheetId="11">#REF!</definedName>
    <definedName name="_3mm厚不織布" localSheetId="10">#REF!</definedName>
    <definedName name="_3mm厚不織布" localSheetId="13">#REF!</definedName>
    <definedName name="_3mm厚不織布" localSheetId="12">#REF!</definedName>
    <definedName name="_3mm厚不織布" localSheetId="7">#REF!</definedName>
    <definedName name="_3mm厚不織布" localSheetId="6">#REF!</definedName>
    <definedName name="_3mm厚不織布" localSheetId="48">#REF!</definedName>
    <definedName name="_3mm厚不織布" localSheetId="49">#REF!</definedName>
    <definedName name="_3mm厚不織布" localSheetId="16">#REF!</definedName>
    <definedName name="_3mm厚不織布" localSheetId="27">#REF!</definedName>
    <definedName name="_3mm厚不織布" localSheetId="28">#REF!</definedName>
    <definedName name="_3mm厚不織布" localSheetId="44">#REF!</definedName>
    <definedName name="_3mm厚不織布" localSheetId="45">#REF!</definedName>
    <definedName name="_3mm厚不織布" localSheetId="51">#REF!</definedName>
    <definedName name="_3mm厚不織布" localSheetId="41">#REF!</definedName>
    <definedName name="_3mm厚不織布" localSheetId="35">#REF!</definedName>
    <definedName name="_3mm厚不織布" localSheetId="39">#REF!</definedName>
    <definedName name="_3mm厚不織布" localSheetId="37">#REF!</definedName>
    <definedName name="_3mm厚不織布" localSheetId="17">#REF!</definedName>
    <definedName name="_3mm厚不織布" localSheetId="50">#REF!</definedName>
    <definedName name="_3mm厚不織布" localSheetId="52">#REF!</definedName>
    <definedName name="_3mm厚不織布" localSheetId="31">#REF!</definedName>
    <definedName name="_3mm厚不織布" localSheetId="32">#REF!</definedName>
    <definedName name="_3mm厚不織布" localSheetId="34">#REF!</definedName>
    <definedName name="_3mm厚不織布" localSheetId="38">#REF!</definedName>
    <definedName name="_3mm厚不織布" localSheetId="20">#REF!</definedName>
    <definedName name="_3mm厚不織布">#REF!</definedName>
    <definedName name="_3S2_" localSheetId="4">#REF!</definedName>
    <definedName name="_3S2_" localSheetId="19">#REF!</definedName>
    <definedName name="_3S2_" localSheetId="21">#REF!</definedName>
    <definedName name="_3S2_" localSheetId="3">#REF!</definedName>
    <definedName name="_3S2_" localSheetId="2">#REF!</definedName>
    <definedName name="_3S2_" localSheetId="27">#REF!</definedName>
    <definedName name="_3S2_" localSheetId="28">#REF!</definedName>
    <definedName name="_3S2_" localSheetId="20">#REF!</definedName>
    <definedName name="_3S2_">#REF!</definedName>
    <definedName name="_3S3_" localSheetId="4">#REF!</definedName>
    <definedName name="_3S3_" localSheetId="19">#REF!</definedName>
    <definedName name="_3S3_" localSheetId="21">#REF!</definedName>
    <definedName name="_3S3_" localSheetId="3">#REF!</definedName>
    <definedName name="_3S3_" localSheetId="2">#REF!</definedName>
    <definedName name="_3S3_" localSheetId="27">#REF!</definedName>
    <definedName name="_3S3_" localSheetId="28">#REF!</definedName>
    <definedName name="_3S3_" localSheetId="20">#REF!</definedName>
    <definedName name="_3S3_">#REF!</definedName>
    <definedName name="_4.5_9.5無釉透心山型磚">[6]工料單價!$B$6</definedName>
    <definedName name="_4_PVC水管" localSheetId="40">#REF!</definedName>
    <definedName name="_4_PVC水管" localSheetId="56">#REF!</definedName>
    <definedName name="_4_PVC水管" localSheetId="33">#REF!</definedName>
    <definedName name="_4_PVC水管" localSheetId="55">#REF!</definedName>
    <definedName name="_4_PVC水管" localSheetId="36">#REF!</definedName>
    <definedName name="_4_PVC水管" localSheetId="4">#REF!</definedName>
    <definedName name="_4_PVC水管" localSheetId="19">#REF!</definedName>
    <definedName name="_4_PVC水管" localSheetId="21">#REF!</definedName>
    <definedName name="_4_PVC水管" localSheetId="22">#REF!</definedName>
    <definedName name="_4_PVC水管" localSheetId="23">#REF!</definedName>
    <definedName name="_4_PVC水管" localSheetId="24">#REF!</definedName>
    <definedName name="_4_PVC水管" localSheetId="25">#REF!</definedName>
    <definedName name="_4_PVC水管" localSheetId="42">#REF!</definedName>
    <definedName name="_4_PVC水管" localSheetId="18">#REF!</definedName>
    <definedName name="_4_PVC水管" localSheetId="47">#REF!</definedName>
    <definedName name="_4_PVC水管" localSheetId="15">#REF!</definedName>
    <definedName name="_4_PVC水管" localSheetId="14">#REF!</definedName>
    <definedName name="_4_PVC水管" localSheetId="46">#REF!</definedName>
    <definedName name="_4_PVC水管" localSheetId="3">#REF!</definedName>
    <definedName name="_4_PVC水管" localSheetId="2">#REF!</definedName>
    <definedName name="_4_PVC水管" localSheetId="54">#REF!</definedName>
    <definedName name="_4_PVC水管" localSheetId="30">#REF!</definedName>
    <definedName name="_4_PVC水管" localSheetId="26">#REF!</definedName>
    <definedName name="_4_PVC水管" localSheetId="29">#REF!</definedName>
    <definedName name="_4_PVC水管" localSheetId="53">#REF!</definedName>
    <definedName name="_4_PVC水管" localSheetId="43">#REF!</definedName>
    <definedName name="_4_PVC水管" localSheetId="9">#REF!</definedName>
    <definedName name="_4_PVC水管" localSheetId="8">#REF!</definedName>
    <definedName name="_4_PVC水管" localSheetId="11">#REF!</definedName>
    <definedName name="_4_PVC水管" localSheetId="10">#REF!</definedName>
    <definedName name="_4_PVC水管" localSheetId="13">#REF!</definedName>
    <definedName name="_4_PVC水管" localSheetId="12">#REF!</definedName>
    <definedName name="_4_PVC水管" localSheetId="7">#REF!</definedName>
    <definedName name="_4_PVC水管" localSheetId="6">#REF!</definedName>
    <definedName name="_4_PVC水管" localSheetId="48">#REF!</definedName>
    <definedName name="_4_PVC水管" localSheetId="49">#REF!</definedName>
    <definedName name="_4_PVC水管" localSheetId="16">#REF!</definedName>
    <definedName name="_4_PVC水管" localSheetId="27">#REF!</definedName>
    <definedName name="_4_PVC水管" localSheetId="28">#REF!</definedName>
    <definedName name="_4_PVC水管" localSheetId="44">#REF!</definedName>
    <definedName name="_4_PVC水管" localSheetId="45">#REF!</definedName>
    <definedName name="_4_PVC水管" localSheetId="51">#REF!</definedName>
    <definedName name="_4_PVC水管" localSheetId="41">#REF!</definedName>
    <definedName name="_4_PVC水管" localSheetId="35">#REF!</definedName>
    <definedName name="_4_PVC水管" localSheetId="39">#REF!</definedName>
    <definedName name="_4_PVC水管" localSheetId="37">#REF!</definedName>
    <definedName name="_4_PVC水管" localSheetId="17">#REF!</definedName>
    <definedName name="_4_PVC水管" localSheetId="50">#REF!</definedName>
    <definedName name="_4_PVC水管" localSheetId="52">#REF!</definedName>
    <definedName name="_4_PVC水管" localSheetId="31">#REF!</definedName>
    <definedName name="_4_PVC水管" localSheetId="32">#REF!</definedName>
    <definedName name="_4_PVC水管" localSheetId="34">#REF!</definedName>
    <definedName name="_4_PVC水管" localSheetId="38">#REF!</definedName>
    <definedName name="_4_PVC水管" localSheetId="20">#REF!</definedName>
    <definedName name="_4_PVC水管">#REF!</definedName>
    <definedName name="_4_不銹鋼螺栓" localSheetId="40">#REF!</definedName>
    <definedName name="_4_不銹鋼螺栓" localSheetId="56">#REF!</definedName>
    <definedName name="_4_不銹鋼螺栓" localSheetId="33">#REF!</definedName>
    <definedName name="_4_不銹鋼螺栓" localSheetId="55">#REF!</definedName>
    <definedName name="_4_不銹鋼螺栓" localSheetId="36">#REF!</definedName>
    <definedName name="_4_不銹鋼螺栓" localSheetId="4">#REF!</definedName>
    <definedName name="_4_不銹鋼螺栓" localSheetId="19">#REF!</definedName>
    <definedName name="_4_不銹鋼螺栓" localSheetId="21">#REF!</definedName>
    <definedName name="_4_不銹鋼螺栓" localSheetId="22">#REF!</definedName>
    <definedName name="_4_不銹鋼螺栓" localSheetId="23">#REF!</definedName>
    <definedName name="_4_不銹鋼螺栓" localSheetId="24">#REF!</definedName>
    <definedName name="_4_不銹鋼螺栓" localSheetId="25">#REF!</definedName>
    <definedName name="_4_不銹鋼螺栓" localSheetId="42">#REF!</definedName>
    <definedName name="_4_不銹鋼螺栓" localSheetId="18">#REF!</definedName>
    <definedName name="_4_不銹鋼螺栓" localSheetId="47">#REF!</definedName>
    <definedName name="_4_不銹鋼螺栓" localSheetId="15">#REF!</definedName>
    <definedName name="_4_不銹鋼螺栓" localSheetId="14">#REF!</definedName>
    <definedName name="_4_不銹鋼螺栓" localSheetId="46">#REF!</definedName>
    <definedName name="_4_不銹鋼螺栓" localSheetId="3">#REF!</definedName>
    <definedName name="_4_不銹鋼螺栓" localSheetId="2">#REF!</definedName>
    <definedName name="_4_不銹鋼螺栓" localSheetId="54">#REF!</definedName>
    <definedName name="_4_不銹鋼螺栓" localSheetId="30">#REF!</definedName>
    <definedName name="_4_不銹鋼螺栓" localSheetId="26">#REF!</definedName>
    <definedName name="_4_不銹鋼螺栓" localSheetId="29">#REF!</definedName>
    <definedName name="_4_不銹鋼螺栓" localSheetId="53">#REF!</definedName>
    <definedName name="_4_不銹鋼螺栓" localSheetId="43">#REF!</definedName>
    <definedName name="_4_不銹鋼螺栓" localSheetId="9">#REF!</definedName>
    <definedName name="_4_不銹鋼螺栓" localSheetId="8">#REF!</definedName>
    <definedName name="_4_不銹鋼螺栓" localSheetId="11">#REF!</definedName>
    <definedName name="_4_不銹鋼螺栓" localSheetId="10">#REF!</definedName>
    <definedName name="_4_不銹鋼螺栓" localSheetId="13">#REF!</definedName>
    <definedName name="_4_不銹鋼螺栓" localSheetId="12">#REF!</definedName>
    <definedName name="_4_不銹鋼螺栓" localSheetId="7">#REF!</definedName>
    <definedName name="_4_不銹鋼螺栓" localSheetId="6">#REF!</definedName>
    <definedName name="_4_不銹鋼螺栓" localSheetId="48">#REF!</definedName>
    <definedName name="_4_不銹鋼螺栓" localSheetId="49">#REF!</definedName>
    <definedName name="_4_不銹鋼螺栓" localSheetId="16">#REF!</definedName>
    <definedName name="_4_不銹鋼螺栓" localSheetId="27">#REF!</definedName>
    <definedName name="_4_不銹鋼螺栓" localSheetId="28">#REF!</definedName>
    <definedName name="_4_不銹鋼螺栓" localSheetId="44">#REF!</definedName>
    <definedName name="_4_不銹鋼螺栓" localSheetId="45">#REF!</definedName>
    <definedName name="_4_不銹鋼螺栓" localSheetId="51">#REF!</definedName>
    <definedName name="_4_不銹鋼螺栓" localSheetId="41">#REF!</definedName>
    <definedName name="_4_不銹鋼螺栓" localSheetId="35">#REF!</definedName>
    <definedName name="_4_不銹鋼螺栓" localSheetId="39">#REF!</definedName>
    <definedName name="_4_不銹鋼螺栓" localSheetId="37">#REF!</definedName>
    <definedName name="_4_不銹鋼螺栓" localSheetId="17">#REF!</definedName>
    <definedName name="_4_不銹鋼螺栓" localSheetId="50">#REF!</definedName>
    <definedName name="_4_不銹鋼螺栓" localSheetId="52">#REF!</definedName>
    <definedName name="_4_不銹鋼螺栓" localSheetId="31">#REF!</definedName>
    <definedName name="_4_不銹鋼螺栓" localSheetId="32">#REF!</definedName>
    <definedName name="_4_不銹鋼螺栓" localSheetId="34">#REF!</definedName>
    <definedName name="_4_不銹鋼螺栓" localSheetId="38">#REF!</definedName>
    <definedName name="_4_不銹鋼螺栓" localSheetId="20">#REF!</definedName>
    <definedName name="_4_不銹鋼螺栓">#REF!</definedName>
    <definedName name="_4000psi混凝土物料" localSheetId="40">#REF!</definedName>
    <definedName name="_4000psi混凝土物料" localSheetId="56">#REF!</definedName>
    <definedName name="_4000psi混凝土物料" localSheetId="33">#REF!</definedName>
    <definedName name="_4000psi混凝土物料" localSheetId="55">#REF!</definedName>
    <definedName name="_4000psi混凝土物料" localSheetId="36">#REF!</definedName>
    <definedName name="_4000psi混凝土物料" localSheetId="4">#REF!</definedName>
    <definedName name="_4000psi混凝土物料" localSheetId="19">#REF!</definedName>
    <definedName name="_4000psi混凝土物料" localSheetId="21">#REF!</definedName>
    <definedName name="_4000psi混凝土物料" localSheetId="22">#REF!</definedName>
    <definedName name="_4000psi混凝土物料" localSheetId="23">#REF!</definedName>
    <definedName name="_4000psi混凝土物料" localSheetId="24">#REF!</definedName>
    <definedName name="_4000psi混凝土物料" localSheetId="25">#REF!</definedName>
    <definedName name="_4000psi混凝土物料" localSheetId="42">#REF!</definedName>
    <definedName name="_4000psi混凝土物料" localSheetId="18">#REF!</definedName>
    <definedName name="_4000psi混凝土物料" localSheetId="47">#REF!</definedName>
    <definedName name="_4000psi混凝土物料" localSheetId="15">#REF!</definedName>
    <definedName name="_4000psi混凝土物料" localSheetId="14">#REF!</definedName>
    <definedName name="_4000psi混凝土物料" localSheetId="46">#REF!</definedName>
    <definedName name="_4000psi混凝土物料" localSheetId="3">#REF!</definedName>
    <definedName name="_4000psi混凝土物料" localSheetId="2">#REF!</definedName>
    <definedName name="_4000psi混凝土物料" localSheetId="54">#REF!</definedName>
    <definedName name="_4000psi混凝土物料" localSheetId="30">#REF!</definedName>
    <definedName name="_4000psi混凝土物料" localSheetId="26">#REF!</definedName>
    <definedName name="_4000psi混凝土物料" localSheetId="29">#REF!</definedName>
    <definedName name="_4000psi混凝土物料" localSheetId="53">#REF!</definedName>
    <definedName name="_4000psi混凝土物料" localSheetId="43">#REF!</definedName>
    <definedName name="_4000psi混凝土物料" localSheetId="9">#REF!</definedName>
    <definedName name="_4000psi混凝土物料" localSheetId="8">#REF!</definedName>
    <definedName name="_4000psi混凝土物料" localSheetId="11">#REF!</definedName>
    <definedName name="_4000psi混凝土物料" localSheetId="10">#REF!</definedName>
    <definedName name="_4000psi混凝土物料" localSheetId="13">#REF!</definedName>
    <definedName name="_4000psi混凝土物料" localSheetId="12">#REF!</definedName>
    <definedName name="_4000psi混凝土物料" localSheetId="7">#REF!</definedName>
    <definedName name="_4000psi混凝土物料" localSheetId="6">#REF!</definedName>
    <definedName name="_4000psi混凝土物料" localSheetId="48">#REF!</definedName>
    <definedName name="_4000psi混凝土物料" localSheetId="49">#REF!</definedName>
    <definedName name="_4000psi混凝土物料" localSheetId="16">#REF!</definedName>
    <definedName name="_4000psi混凝土物料" localSheetId="27">#REF!</definedName>
    <definedName name="_4000psi混凝土物料" localSheetId="28">#REF!</definedName>
    <definedName name="_4000psi混凝土物料" localSheetId="44">#REF!</definedName>
    <definedName name="_4000psi混凝土物料" localSheetId="45">#REF!</definedName>
    <definedName name="_4000psi混凝土物料" localSheetId="51">#REF!</definedName>
    <definedName name="_4000psi混凝土物料" localSheetId="41">#REF!</definedName>
    <definedName name="_4000psi混凝土物料" localSheetId="35">#REF!</definedName>
    <definedName name="_4000psi混凝土物料" localSheetId="39">#REF!</definedName>
    <definedName name="_4000psi混凝土物料" localSheetId="37">#REF!</definedName>
    <definedName name="_4000psi混凝土物料" localSheetId="17">#REF!</definedName>
    <definedName name="_4000psi混凝土物料" localSheetId="50">#REF!</definedName>
    <definedName name="_4000psi混凝土物料" localSheetId="52">#REF!</definedName>
    <definedName name="_4000psi混凝土物料" localSheetId="31">#REF!</definedName>
    <definedName name="_4000psi混凝土物料" localSheetId="32">#REF!</definedName>
    <definedName name="_4000psi混凝土物料" localSheetId="34">#REF!</definedName>
    <definedName name="_4000psi混凝土物料" localSheetId="38">#REF!</definedName>
    <definedName name="_4000psi混凝土物料" localSheetId="20">#REF!</definedName>
    <definedName name="_4000psi混凝土物料">#REF!</definedName>
    <definedName name="_40mu氟碳烤漆繫件" localSheetId="40">#REF!</definedName>
    <definedName name="_40mu氟碳烤漆繫件" localSheetId="56">#REF!</definedName>
    <definedName name="_40mu氟碳烤漆繫件" localSheetId="33">#REF!</definedName>
    <definedName name="_40mu氟碳烤漆繫件" localSheetId="55">#REF!</definedName>
    <definedName name="_40mu氟碳烤漆繫件" localSheetId="36">#REF!</definedName>
    <definedName name="_40mu氟碳烤漆繫件" localSheetId="4">#REF!</definedName>
    <definedName name="_40mu氟碳烤漆繫件" localSheetId="19">#REF!</definedName>
    <definedName name="_40mu氟碳烤漆繫件" localSheetId="21">#REF!</definedName>
    <definedName name="_40mu氟碳烤漆繫件" localSheetId="22">#REF!</definedName>
    <definedName name="_40mu氟碳烤漆繫件" localSheetId="23">#REF!</definedName>
    <definedName name="_40mu氟碳烤漆繫件" localSheetId="24">#REF!</definedName>
    <definedName name="_40mu氟碳烤漆繫件" localSheetId="25">#REF!</definedName>
    <definedName name="_40mu氟碳烤漆繫件" localSheetId="42">#REF!</definedName>
    <definedName name="_40mu氟碳烤漆繫件" localSheetId="18">#REF!</definedName>
    <definedName name="_40mu氟碳烤漆繫件" localSheetId="47">#REF!</definedName>
    <definedName name="_40mu氟碳烤漆繫件" localSheetId="15">#REF!</definedName>
    <definedName name="_40mu氟碳烤漆繫件" localSheetId="14">#REF!</definedName>
    <definedName name="_40mu氟碳烤漆繫件" localSheetId="46">#REF!</definedName>
    <definedName name="_40mu氟碳烤漆繫件" localSheetId="3">#REF!</definedName>
    <definedName name="_40mu氟碳烤漆繫件" localSheetId="2">#REF!</definedName>
    <definedName name="_40mu氟碳烤漆繫件" localSheetId="54">#REF!</definedName>
    <definedName name="_40mu氟碳烤漆繫件" localSheetId="30">#REF!</definedName>
    <definedName name="_40mu氟碳烤漆繫件" localSheetId="26">#REF!</definedName>
    <definedName name="_40mu氟碳烤漆繫件" localSheetId="29">#REF!</definedName>
    <definedName name="_40mu氟碳烤漆繫件" localSheetId="53">#REF!</definedName>
    <definedName name="_40mu氟碳烤漆繫件" localSheetId="43">#REF!</definedName>
    <definedName name="_40mu氟碳烤漆繫件" localSheetId="9">#REF!</definedName>
    <definedName name="_40mu氟碳烤漆繫件" localSheetId="8">#REF!</definedName>
    <definedName name="_40mu氟碳烤漆繫件" localSheetId="11">#REF!</definedName>
    <definedName name="_40mu氟碳烤漆繫件" localSheetId="10">#REF!</definedName>
    <definedName name="_40mu氟碳烤漆繫件" localSheetId="13">#REF!</definedName>
    <definedName name="_40mu氟碳烤漆繫件" localSheetId="12">#REF!</definedName>
    <definedName name="_40mu氟碳烤漆繫件" localSheetId="7">#REF!</definedName>
    <definedName name="_40mu氟碳烤漆繫件" localSheetId="6">#REF!</definedName>
    <definedName name="_40mu氟碳烤漆繫件" localSheetId="48">#REF!</definedName>
    <definedName name="_40mu氟碳烤漆繫件" localSheetId="49">#REF!</definedName>
    <definedName name="_40mu氟碳烤漆繫件" localSheetId="16">#REF!</definedName>
    <definedName name="_40mu氟碳烤漆繫件" localSheetId="27">#REF!</definedName>
    <definedName name="_40mu氟碳烤漆繫件" localSheetId="28">#REF!</definedName>
    <definedName name="_40mu氟碳烤漆繫件" localSheetId="44">#REF!</definedName>
    <definedName name="_40mu氟碳烤漆繫件" localSheetId="45">#REF!</definedName>
    <definedName name="_40mu氟碳烤漆繫件" localSheetId="51">#REF!</definedName>
    <definedName name="_40mu氟碳烤漆繫件" localSheetId="41">#REF!</definedName>
    <definedName name="_40mu氟碳烤漆繫件" localSheetId="35">#REF!</definedName>
    <definedName name="_40mu氟碳烤漆繫件" localSheetId="39">#REF!</definedName>
    <definedName name="_40mu氟碳烤漆繫件" localSheetId="37">#REF!</definedName>
    <definedName name="_40mu氟碳烤漆繫件" localSheetId="17">#REF!</definedName>
    <definedName name="_40mu氟碳烤漆繫件" localSheetId="50">#REF!</definedName>
    <definedName name="_40mu氟碳烤漆繫件" localSheetId="52">#REF!</definedName>
    <definedName name="_40mu氟碳烤漆繫件" localSheetId="31">#REF!</definedName>
    <definedName name="_40mu氟碳烤漆繫件" localSheetId="32">#REF!</definedName>
    <definedName name="_40mu氟碳烤漆繫件" localSheetId="34">#REF!</definedName>
    <definedName name="_40mu氟碳烤漆繫件" localSheetId="38">#REF!</definedName>
    <definedName name="_40mu氟碳烤漆繫件" localSheetId="20">#REF!</definedName>
    <definedName name="_40mu氟碳烤漆繫件">#REF!</definedName>
    <definedName name="_420KG_CM2混凝土" localSheetId="40">#REF!</definedName>
    <definedName name="_420KG_CM2混凝土" localSheetId="56">#REF!</definedName>
    <definedName name="_420KG_CM2混凝土" localSheetId="33">#REF!</definedName>
    <definedName name="_420KG_CM2混凝土" localSheetId="55">#REF!</definedName>
    <definedName name="_420KG_CM2混凝土" localSheetId="36">#REF!</definedName>
    <definedName name="_420KG_CM2混凝土" localSheetId="4">#REF!</definedName>
    <definedName name="_420KG_CM2混凝土" localSheetId="19">#REF!</definedName>
    <definedName name="_420KG_CM2混凝土" localSheetId="21">#REF!</definedName>
    <definedName name="_420KG_CM2混凝土" localSheetId="22">#REF!</definedName>
    <definedName name="_420KG_CM2混凝土" localSheetId="23">#REF!</definedName>
    <definedName name="_420KG_CM2混凝土" localSheetId="24">#REF!</definedName>
    <definedName name="_420KG_CM2混凝土" localSheetId="25">#REF!</definedName>
    <definedName name="_420KG_CM2混凝土" localSheetId="42">#REF!</definedName>
    <definedName name="_420KG_CM2混凝土" localSheetId="18">#REF!</definedName>
    <definedName name="_420KG_CM2混凝土" localSheetId="47">#REF!</definedName>
    <definedName name="_420KG_CM2混凝土" localSheetId="15">#REF!</definedName>
    <definedName name="_420KG_CM2混凝土" localSheetId="14">#REF!</definedName>
    <definedName name="_420KG_CM2混凝土" localSheetId="46">#REF!</definedName>
    <definedName name="_420KG_CM2混凝土" localSheetId="3">#REF!</definedName>
    <definedName name="_420KG_CM2混凝土" localSheetId="2">#REF!</definedName>
    <definedName name="_420KG_CM2混凝土" localSheetId="54">#REF!</definedName>
    <definedName name="_420KG_CM2混凝土" localSheetId="30">#REF!</definedName>
    <definedName name="_420KG_CM2混凝土" localSheetId="26">#REF!</definedName>
    <definedName name="_420KG_CM2混凝土" localSheetId="29">#REF!</definedName>
    <definedName name="_420KG_CM2混凝土" localSheetId="53">#REF!</definedName>
    <definedName name="_420KG_CM2混凝土" localSheetId="43">#REF!</definedName>
    <definedName name="_420KG_CM2混凝土" localSheetId="9">#REF!</definedName>
    <definedName name="_420KG_CM2混凝土" localSheetId="8">#REF!</definedName>
    <definedName name="_420KG_CM2混凝土" localSheetId="11">#REF!</definedName>
    <definedName name="_420KG_CM2混凝土" localSheetId="10">#REF!</definedName>
    <definedName name="_420KG_CM2混凝土" localSheetId="13">#REF!</definedName>
    <definedName name="_420KG_CM2混凝土" localSheetId="12">#REF!</definedName>
    <definedName name="_420KG_CM2混凝土" localSheetId="7">#REF!</definedName>
    <definedName name="_420KG_CM2混凝土" localSheetId="6">#REF!</definedName>
    <definedName name="_420KG_CM2混凝土" localSheetId="48">#REF!</definedName>
    <definedName name="_420KG_CM2混凝土" localSheetId="49">#REF!</definedName>
    <definedName name="_420KG_CM2混凝土" localSheetId="16">#REF!</definedName>
    <definedName name="_420KG_CM2混凝土" localSheetId="27">#REF!</definedName>
    <definedName name="_420KG_CM2混凝土" localSheetId="28">#REF!</definedName>
    <definedName name="_420KG_CM2混凝土" localSheetId="44">#REF!</definedName>
    <definedName name="_420KG_CM2混凝土" localSheetId="45">#REF!</definedName>
    <definedName name="_420KG_CM2混凝土" localSheetId="51">#REF!</definedName>
    <definedName name="_420KG_CM2混凝土" localSheetId="41">#REF!</definedName>
    <definedName name="_420KG_CM2混凝土" localSheetId="35">#REF!</definedName>
    <definedName name="_420KG_CM2混凝土" localSheetId="39">#REF!</definedName>
    <definedName name="_420KG_CM2混凝土" localSheetId="37">#REF!</definedName>
    <definedName name="_420KG_CM2混凝土" localSheetId="17">#REF!</definedName>
    <definedName name="_420KG_CM2混凝土" localSheetId="50">#REF!</definedName>
    <definedName name="_420KG_CM2混凝土" localSheetId="52">#REF!</definedName>
    <definedName name="_420KG_CM2混凝土" localSheetId="31">#REF!</definedName>
    <definedName name="_420KG_CM2混凝土" localSheetId="32">#REF!</definedName>
    <definedName name="_420KG_CM2混凝土" localSheetId="34">#REF!</definedName>
    <definedName name="_420KG_CM2混凝土" localSheetId="38">#REF!</definedName>
    <definedName name="_420KG_CM2混凝土" localSheetId="20">#REF!</definedName>
    <definedName name="_420KG_CM2混凝土">#REF!</definedName>
    <definedName name="_45_45方塊地毯_連工帶料">[5]工料單價!$J$50</definedName>
    <definedName name="_4L200×90×15_" localSheetId="4">#REF!</definedName>
    <definedName name="_4L200×90×15_" localSheetId="19">#REF!</definedName>
    <definedName name="_4L200×90×15_" localSheetId="21">#REF!</definedName>
    <definedName name="_4L200×90×15_" localSheetId="3">#REF!</definedName>
    <definedName name="_4L200×90×15_" localSheetId="2">#REF!</definedName>
    <definedName name="_4L200×90×15_" localSheetId="27">#REF!</definedName>
    <definedName name="_4L200×90×15_" localSheetId="28">#REF!</definedName>
    <definedName name="_4L200×90×15_" localSheetId="20">#REF!</definedName>
    <definedName name="_4L200×90×15_">#REF!</definedName>
    <definedName name="_4S3_" localSheetId="4">#REF!</definedName>
    <definedName name="_4S3_" localSheetId="19">#REF!</definedName>
    <definedName name="_4S3_" localSheetId="21">#REF!</definedName>
    <definedName name="_4S3_" localSheetId="3">#REF!</definedName>
    <definedName name="_4S3_" localSheetId="2">#REF!</definedName>
    <definedName name="_4S3_" localSheetId="27">#REF!</definedName>
    <definedName name="_4S3_" localSheetId="28">#REF!</definedName>
    <definedName name="_4S3_" localSheetId="20">#REF!</definedName>
    <definedName name="_4S3_">#REF!</definedName>
    <definedName name="_4分夾板4__8" localSheetId="40">#REF!</definedName>
    <definedName name="_4分夾板4__8" localSheetId="56">#REF!</definedName>
    <definedName name="_4分夾板4__8" localSheetId="33">#REF!</definedName>
    <definedName name="_4分夾板4__8" localSheetId="55">#REF!</definedName>
    <definedName name="_4分夾板4__8" localSheetId="36">#REF!</definedName>
    <definedName name="_4分夾板4__8" localSheetId="4">#REF!</definedName>
    <definedName name="_4分夾板4__8" localSheetId="19">#REF!</definedName>
    <definedName name="_4分夾板4__8" localSheetId="21">#REF!</definedName>
    <definedName name="_4分夾板4__8" localSheetId="22">#REF!</definedName>
    <definedName name="_4分夾板4__8" localSheetId="23">#REF!</definedName>
    <definedName name="_4分夾板4__8" localSheetId="24">#REF!</definedName>
    <definedName name="_4分夾板4__8" localSheetId="25">#REF!</definedName>
    <definedName name="_4分夾板4__8" localSheetId="42">#REF!</definedName>
    <definedName name="_4分夾板4__8" localSheetId="18">#REF!</definedName>
    <definedName name="_4分夾板4__8" localSheetId="47">#REF!</definedName>
    <definedName name="_4分夾板4__8" localSheetId="15">#REF!</definedName>
    <definedName name="_4分夾板4__8" localSheetId="14">#REF!</definedName>
    <definedName name="_4分夾板4__8" localSheetId="46">#REF!</definedName>
    <definedName name="_4分夾板4__8" localSheetId="3">#REF!</definedName>
    <definedName name="_4分夾板4__8" localSheetId="2">#REF!</definedName>
    <definedName name="_4分夾板4__8" localSheetId="54">#REF!</definedName>
    <definedName name="_4分夾板4__8" localSheetId="30">#REF!</definedName>
    <definedName name="_4分夾板4__8" localSheetId="26">#REF!</definedName>
    <definedName name="_4分夾板4__8" localSheetId="29">#REF!</definedName>
    <definedName name="_4分夾板4__8" localSheetId="53">#REF!</definedName>
    <definedName name="_4分夾板4__8" localSheetId="43">#REF!</definedName>
    <definedName name="_4分夾板4__8" localSheetId="9">#REF!</definedName>
    <definedName name="_4分夾板4__8" localSheetId="8">#REF!</definedName>
    <definedName name="_4分夾板4__8" localSheetId="11">#REF!</definedName>
    <definedName name="_4分夾板4__8" localSheetId="10">#REF!</definedName>
    <definedName name="_4分夾板4__8" localSheetId="13">#REF!</definedName>
    <definedName name="_4分夾板4__8" localSheetId="12">#REF!</definedName>
    <definedName name="_4分夾板4__8" localSheetId="7">#REF!</definedName>
    <definedName name="_4分夾板4__8" localSheetId="6">#REF!</definedName>
    <definedName name="_4分夾板4__8" localSheetId="48">#REF!</definedName>
    <definedName name="_4分夾板4__8" localSheetId="49">#REF!</definedName>
    <definedName name="_4分夾板4__8" localSheetId="16">#REF!</definedName>
    <definedName name="_4分夾板4__8" localSheetId="27">#REF!</definedName>
    <definedName name="_4分夾板4__8" localSheetId="28">#REF!</definedName>
    <definedName name="_4分夾板4__8" localSheetId="44">#REF!</definedName>
    <definedName name="_4分夾板4__8" localSheetId="45">#REF!</definedName>
    <definedName name="_4分夾板4__8" localSheetId="51">#REF!</definedName>
    <definedName name="_4分夾板4__8" localSheetId="41">#REF!</definedName>
    <definedName name="_4分夾板4__8" localSheetId="35">#REF!</definedName>
    <definedName name="_4分夾板4__8" localSheetId="39">#REF!</definedName>
    <definedName name="_4分夾板4__8" localSheetId="37">#REF!</definedName>
    <definedName name="_4分夾板4__8" localSheetId="17">#REF!</definedName>
    <definedName name="_4分夾板4__8" localSheetId="50">#REF!</definedName>
    <definedName name="_4分夾板4__8" localSheetId="52">#REF!</definedName>
    <definedName name="_4分夾板4__8" localSheetId="31">#REF!</definedName>
    <definedName name="_4分夾板4__8" localSheetId="32">#REF!</definedName>
    <definedName name="_4分夾板4__8" localSheetId="34">#REF!</definedName>
    <definedName name="_4分夾板4__8" localSheetId="38">#REF!</definedName>
    <definedName name="_4分夾板4__8" localSheetId="20">#REF!</definedName>
    <definedName name="_4分夾板4__8">#REF!</definedName>
    <definedName name="_4石英砂3kg" localSheetId="40">#REF!</definedName>
    <definedName name="_4石英砂3kg" localSheetId="56">#REF!</definedName>
    <definedName name="_4石英砂3kg" localSheetId="33">#REF!</definedName>
    <definedName name="_4石英砂3kg" localSheetId="55">#REF!</definedName>
    <definedName name="_4石英砂3kg" localSheetId="36">#REF!</definedName>
    <definedName name="_4石英砂3kg" localSheetId="4">#REF!</definedName>
    <definedName name="_4石英砂3kg" localSheetId="19">#REF!</definedName>
    <definedName name="_4石英砂3kg" localSheetId="21">#REF!</definedName>
    <definedName name="_4石英砂3kg" localSheetId="22">#REF!</definedName>
    <definedName name="_4石英砂3kg" localSheetId="23">#REF!</definedName>
    <definedName name="_4石英砂3kg" localSheetId="24">#REF!</definedName>
    <definedName name="_4石英砂3kg" localSheetId="25">#REF!</definedName>
    <definedName name="_4石英砂3kg" localSheetId="42">#REF!</definedName>
    <definedName name="_4石英砂3kg" localSheetId="18">#REF!</definedName>
    <definedName name="_4石英砂3kg" localSheetId="47">#REF!</definedName>
    <definedName name="_4石英砂3kg" localSheetId="15">#REF!</definedName>
    <definedName name="_4石英砂3kg" localSheetId="14">#REF!</definedName>
    <definedName name="_4石英砂3kg" localSheetId="46">#REF!</definedName>
    <definedName name="_4石英砂3kg" localSheetId="3">#REF!</definedName>
    <definedName name="_4石英砂3kg" localSheetId="2">#REF!</definedName>
    <definedName name="_4石英砂3kg" localSheetId="54">#REF!</definedName>
    <definedName name="_4石英砂3kg" localSheetId="30">#REF!</definedName>
    <definedName name="_4石英砂3kg" localSheetId="26">#REF!</definedName>
    <definedName name="_4石英砂3kg" localSheetId="29">#REF!</definedName>
    <definedName name="_4石英砂3kg" localSheetId="53">#REF!</definedName>
    <definedName name="_4石英砂3kg" localSheetId="43">#REF!</definedName>
    <definedName name="_4石英砂3kg" localSheetId="9">#REF!</definedName>
    <definedName name="_4石英砂3kg" localSheetId="8">#REF!</definedName>
    <definedName name="_4石英砂3kg" localSheetId="11">#REF!</definedName>
    <definedName name="_4石英砂3kg" localSheetId="10">#REF!</definedName>
    <definedName name="_4石英砂3kg" localSheetId="13">#REF!</definedName>
    <definedName name="_4石英砂3kg" localSheetId="12">#REF!</definedName>
    <definedName name="_4石英砂3kg" localSheetId="7">#REF!</definedName>
    <definedName name="_4石英砂3kg" localSheetId="6">#REF!</definedName>
    <definedName name="_4石英砂3kg" localSheetId="48">#REF!</definedName>
    <definedName name="_4石英砂3kg" localSheetId="49">#REF!</definedName>
    <definedName name="_4石英砂3kg" localSheetId="16">#REF!</definedName>
    <definedName name="_4石英砂3kg" localSheetId="27">#REF!</definedName>
    <definedName name="_4石英砂3kg" localSheetId="28">#REF!</definedName>
    <definedName name="_4石英砂3kg" localSheetId="44">#REF!</definedName>
    <definedName name="_4石英砂3kg" localSheetId="45">#REF!</definedName>
    <definedName name="_4石英砂3kg" localSheetId="51">#REF!</definedName>
    <definedName name="_4石英砂3kg" localSheetId="41">#REF!</definedName>
    <definedName name="_4石英砂3kg" localSheetId="35">#REF!</definedName>
    <definedName name="_4石英砂3kg" localSheetId="39">#REF!</definedName>
    <definedName name="_4石英砂3kg" localSheetId="37">#REF!</definedName>
    <definedName name="_4石英砂3kg" localSheetId="17">#REF!</definedName>
    <definedName name="_4石英砂3kg" localSheetId="50">#REF!</definedName>
    <definedName name="_4石英砂3kg" localSheetId="52">#REF!</definedName>
    <definedName name="_4石英砂3kg" localSheetId="31">#REF!</definedName>
    <definedName name="_4石英砂3kg" localSheetId="32">#REF!</definedName>
    <definedName name="_4石英砂3kg" localSheetId="34">#REF!</definedName>
    <definedName name="_4石英砂3kg" localSheetId="38">#REF!</definedName>
    <definedName name="_4石英砂3kg" localSheetId="20">#REF!</definedName>
    <definedName name="_4石英砂3kg">#REF!</definedName>
    <definedName name="_5000psi混凝土物料">[6]工料單價!$B$41</definedName>
    <definedName name="_5cm厚排水板" localSheetId="40">#REF!</definedName>
    <definedName name="_5cm厚排水板" localSheetId="56">#REF!</definedName>
    <definedName name="_5cm厚排水板" localSheetId="33">#REF!</definedName>
    <definedName name="_5cm厚排水板" localSheetId="55">#REF!</definedName>
    <definedName name="_5cm厚排水板" localSheetId="36">#REF!</definedName>
    <definedName name="_5cm厚排水板" localSheetId="4">#REF!</definedName>
    <definedName name="_5cm厚排水板" localSheetId="19">#REF!</definedName>
    <definedName name="_5cm厚排水板" localSheetId="21">#REF!</definedName>
    <definedName name="_5cm厚排水板" localSheetId="22">#REF!</definedName>
    <definedName name="_5cm厚排水板" localSheetId="23">#REF!</definedName>
    <definedName name="_5cm厚排水板" localSheetId="24">#REF!</definedName>
    <definedName name="_5cm厚排水板" localSheetId="25">#REF!</definedName>
    <definedName name="_5cm厚排水板" localSheetId="42">#REF!</definedName>
    <definedName name="_5cm厚排水板" localSheetId="18">#REF!</definedName>
    <definedName name="_5cm厚排水板" localSheetId="47">#REF!</definedName>
    <definedName name="_5cm厚排水板" localSheetId="15">#REF!</definedName>
    <definedName name="_5cm厚排水板" localSheetId="14">#REF!</definedName>
    <definedName name="_5cm厚排水板" localSheetId="46">#REF!</definedName>
    <definedName name="_5cm厚排水板" localSheetId="3">#REF!</definedName>
    <definedName name="_5cm厚排水板" localSheetId="2">#REF!</definedName>
    <definedName name="_5cm厚排水板" localSheetId="54">#REF!</definedName>
    <definedName name="_5cm厚排水板" localSheetId="30">#REF!</definedName>
    <definedName name="_5cm厚排水板" localSheetId="26">#REF!</definedName>
    <definedName name="_5cm厚排水板" localSheetId="29">#REF!</definedName>
    <definedName name="_5cm厚排水板" localSheetId="53">#REF!</definedName>
    <definedName name="_5cm厚排水板" localSheetId="43">#REF!</definedName>
    <definedName name="_5cm厚排水板" localSheetId="9">#REF!</definedName>
    <definedName name="_5cm厚排水板" localSheetId="8">#REF!</definedName>
    <definedName name="_5cm厚排水板" localSheetId="11">#REF!</definedName>
    <definedName name="_5cm厚排水板" localSheetId="10">#REF!</definedName>
    <definedName name="_5cm厚排水板" localSheetId="13">#REF!</definedName>
    <definedName name="_5cm厚排水板" localSheetId="12">#REF!</definedName>
    <definedName name="_5cm厚排水板" localSheetId="7">#REF!</definedName>
    <definedName name="_5cm厚排水板" localSheetId="6">#REF!</definedName>
    <definedName name="_5cm厚排水板" localSheetId="48">#REF!</definedName>
    <definedName name="_5cm厚排水板" localSheetId="49">#REF!</definedName>
    <definedName name="_5cm厚排水板" localSheetId="16">#REF!</definedName>
    <definedName name="_5cm厚排水板" localSheetId="27">#REF!</definedName>
    <definedName name="_5cm厚排水板" localSheetId="28">#REF!</definedName>
    <definedName name="_5cm厚排水板" localSheetId="44">#REF!</definedName>
    <definedName name="_5cm厚排水板" localSheetId="45">#REF!</definedName>
    <definedName name="_5cm厚排水板" localSheetId="51">#REF!</definedName>
    <definedName name="_5cm厚排水板" localSheetId="41">#REF!</definedName>
    <definedName name="_5cm厚排水板" localSheetId="35">#REF!</definedName>
    <definedName name="_5cm厚排水板" localSheetId="39">#REF!</definedName>
    <definedName name="_5cm厚排水板" localSheetId="37">#REF!</definedName>
    <definedName name="_5cm厚排水板" localSheetId="17">#REF!</definedName>
    <definedName name="_5cm厚排水板" localSheetId="50">#REF!</definedName>
    <definedName name="_5cm厚排水板" localSheetId="52">#REF!</definedName>
    <definedName name="_5cm厚排水板" localSheetId="31">#REF!</definedName>
    <definedName name="_5cm厚排水板" localSheetId="32">#REF!</definedName>
    <definedName name="_5cm厚排水板" localSheetId="34">#REF!</definedName>
    <definedName name="_5cm厚排水板" localSheetId="38">#REF!</definedName>
    <definedName name="_5cm厚排水板" localSheetId="20">#REF!</definedName>
    <definedName name="_5cm厚排水板">#REF!</definedName>
    <definedName name="_6.8mm厚鋼絲玻璃" localSheetId="40">#REF!</definedName>
    <definedName name="_6.8mm厚鋼絲玻璃" localSheetId="56">#REF!</definedName>
    <definedName name="_6.8mm厚鋼絲玻璃" localSheetId="33">#REF!</definedName>
    <definedName name="_6.8mm厚鋼絲玻璃" localSheetId="55">#REF!</definedName>
    <definedName name="_6.8mm厚鋼絲玻璃" localSheetId="36">#REF!</definedName>
    <definedName name="_6.8mm厚鋼絲玻璃" localSheetId="4">#REF!</definedName>
    <definedName name="_6.8mm厚鋼絲玻璃" localSheetId="19">#REF!</definedName>
    <definedName name="_6.8mm厚鋼絲玻璃" localSheetId="21">#REF!</definedName>
    <definedName name="_6.8mm厚鋼絲玻璃" localSheetId="22">#REF!</definedName>
    <definedName name="_6.8mm厚鋼絲玻璃" localSheetId="23">#REF!</definedName>
    <definedName name="_6.8mm厚鋼絲玻璃" localSheetId="24">#REF!</definedName>
    <definedName name="_6.8mm厚鋼絲玻璃" localSheetId="25">#REF!</definedName>
    <definedName name="_6.8mm厚鋼絲玻璃" localSheetId="42">#REF!</definedName>
    <definedName name="_6.8mm厚鋼絲玻璃" localSheetId="18">#REF!</definedName>
    <definedName name="_6.8mm厚鋼絲玻璃" localSheetId="47">#REF!</definedName>
    <definedName name="_6.8mm厚鋼絲玻璃" localSheetId="15">#REF!</definedName>
    <definedName name="_6.8mm厚鋼絲玻璃" localSheetId="14">#REF!</definedName>
    <definedName name="_6.8mm厚鋼絲玻璃" localSheetId="46">#REF!</definedName>
    <definedName name="_6.8mm厚鋼絲玻璃" localSheetId="3">#REF!</definedName>
    <definedName name="_6.8mm厚鋼絲玻璃" localSheetId="2">#REF!</definedName>
    <definedName name="_6.8mm厚鋼絲玻璃" localSheetId="54">#REF!</definedName>
    <definedName name="_6.8mm厚鋼絲玻璃" localSheetId="30">#REF!</definedName>
    <definedName name="_6.8mm厚鋼絲玻璃" localSheetId="26">#REF!</definedName>
    <definedName name="_6.8mm厚鋼絲玻璃" localSheetId="29">#REF!</definedName>
    <definedName name="_6.8mm厚鋼絲玻璃" localSheetId="53">#REF!</definedName>
    <definedName name="_6.8mm厚鋼絲玻璃" localSheetId="43">#REF!</definedName>
    <definedName name="_6.8mm厚鋼絲玻璃" localSheetId="9">#REF!</definedName>
    <definedName name="_6.8mm厚鋼絲玻璃" localSheetId="8">#REF!</definedName>
    <definedName name="_6.8mm厚鋼絲玻璃" localSheetId="11">#REF!</definedName>
    <definedName name="_6.8mm厚鋼絲玻璃" localSheetId="10">#REF!</definedName>
    <definedName name="_6.8mm厚鋼絲玻璃" localSheetId="13">#REF!</definedName>
    <definedName name="_6.8mm厚鋼絲玻璃" localSheetId="12">#REF!</definedName>
    <definedName name="_6.8mm厚鋼絲玻璃" localSheetId="7">#REF!</definedName>
    <definedName name="_6.8mm厚鋼絲玻璃" localSheetId="6">#REF!</definedName>
    <definedName name="_6.8mm厚鋼絲玻璃" localSheetId="48">#REF!</definedName>
    <definedName name="_6.8mm厚鋼絲玻璃" localSheetId="49">#REF!</definedName>
    <definedName name="_6.8mm厚鋼絲玻璃" localSheetId="16">#REF!</definedName>
    <definedName name="_6.8mm厚鋼絲玻璃" localSheetId="27">#REF!</definedName>
    <definedName name="_6.8mm厚鋼絲玻璃" localSheetId="28">#REF!</definedName>
    <definedName name="_6.8mm厚鋼絲玻璃" localSheetId="44">#REF!</definedName>
    <definedName name="_6.8mm厚鋼絲玻璃" localSheetId="45">#REF!</definedName>
    <definedName name="_6.8mm厚鋼絲玻璃" localSheetId="51">#REF!</definedName>
    <definedName name="_6.8mm厚鋼絲玻璃" localSheetId="41">#REF!</definedName>
    <definedName name="_6.8mm厚鋼絲玻璃" localSheetId="35">#REF!</definedName>
    <definedName name="_6.8mm厚鋼絲玻璃" localSheetId="39">#REF!</definedName>
    <definedName name="_6.8mm厚鋼絲玻璃" localSheetId="37">#REF!</definedName>
    <definedName name="_6.8mm厚鋼絲玻璃" localSheetId="17">#REF!</definedName>
    <definedName name="_6.8mm厚鋼絲玻璃" localSheetId="50">#REF!</definedName>
    <definedName name="_6.8mm厚鋼絲玻璃" localSheetId="52">#REF!</definedName>
    <definedName name="_6.8mm厚鋼絲玻璃" localSheetId="31">#REF!</definedName>
    <definedName name="_6.8mm厚鋼絲玻璃" localSheetId="32">#REF!</definedName>
    <definedName name="_6.8mm厚鋼絲玻璃" localSheetId="34">#REF!</definedName>
    <definedName name="_6.8mm厚鋼絲玻璃" localSheetId="38">#REF!</definedName>
    <definedName name="_6.8mm厚鋼絲玻璃" localSheetId="20">#REF!</definedName>
    <definedName name="_6.8mm厚鋼絲玻璃">#REF!</definedName>
    <definedName name="_6_HDPE高抗壓有孔管" localSheetId="40">#REF!</definedName>
    <definedName name="_6_HDPE高抗壓有孔管" localSheetId="56">#REF!</definedName>
    <definedName name="_6_HDPE高抗壓有孔管" localSheetId="33">#REF!</definedName>
    <definedName name="_6_HDPE高抗壓有孔管" localSheetId="55">#REF!</definedName>
    <definedName name="_6_HDPE高抗壓有孔管" localSheetId="36">#REF!</definedName>
    <definedName name="_6_HDPE高抗壓有孔管" localSheetId="4">#REF!</definedName>
    <definedName name="_6_HDPE高抗壓有孔管" localSheetId="19">#REF!</definedName>
    <definedName name="_6_HDPE高抗壓有孔管" localSheetId="21">#REF!</definedName>
    <definedName name="_6_HDPE高抗壓有孔管" localSheetId="22">#REF!</definedName>
    <definedName name="_6_HDPE高抗壓有孔管" localSheetId="23">#REF!</definedName>
    <definedName name="_6_HDPE高抗壓有孔管" localSheetId="24">#REF!</definedName>
    <definedName name="_6_HDPE高抗壓有孔管" localSheetId="25">#REF!</definedName>
    <definedName name="_6_HDPE高抗壓有孔管" localSheetId="42">#REF!</definedName>
    <definedName name="_6_HDPE高抗壓有孔管" localSheetId="18">#REF!</definedName>
    <definedName name="_6_HDPE高抗壓有孔管" localSheetId="47">#REF!</definedName>
    <definedName name="_6_HDPE高抗壓有孔管" localSheetId="15">#REF!</definedName>
    <definedName name="_6_HDPE高抗壓有孔管" localSheetId="14">#REF!</definedName>
    <definedName name="_6_HDPE高抗壓有孔管" localSheetId="46">#REF!</definedName>
    <definedName name="_6_HDPE高抗壓有孔管" localSheetId="3">#REF!</definedName>
    <definedName name="_6_HDPE高抗壓有孔管" localSheetId="2">#REF!</definedName>
    <definedName name="_6_HDPE高抗壓有孔管" localSheetId="54">#REF!</definedName>
    <definedName name="_6_HDPE高抗壓有孔管" localSheetId="30">#REF!</definedName>
    <definedName name="_6_HDPE高抗壓有孔管" localSheetId="26">#REF!</definedName>
    <definedName name="_6_HDPE高抗壓有孔管" localSheetId="29">#REF!</definedName>
    <definedName name="_6_HDPE高抗壓有孔管" localSheetId="53">#REF!</definedName>
    <definedName name="_6_HDPE高抗壓有孔管" localSheetId="43">#REF!</definedName>
    <definedName name="_6_HDPE高抗壓有孔管" localSheetId="9">#REF!</definedName>
    <definedName name="_6_HDPE高抗壓有孔管" localSheetId="8">#REF!</definedName>
    <definedName name="_6_HDPE高抗壓有孔管" localSheetId="11">#REF!</definedName>
    <definedName name="_6_HDPE高抗壓有孔管" localSheetId="10">#REF!</definedName>
    <definedName name="_6_HDPE高抗壓有孔管" localSheetId="13">#REF!</definedName>
    <definedName name="_6_HDPE高抗壓有孔管" localSheetId="12">#REF!</definedName>
    <definedName name="_6_HDPE高抗壓有孔管" localSheetId="7">#REF!</definedName>
    <definedName name="_6_HDPE高抗壓有孔管" localSheetId="6">#REF!</definedName>
    <definedName name="_6_HDPE高抗壓有孔管" localSheetId="48">#REF!</definedName>
    <definedName name="_6_HDPE高抗壓有孔管" localSheetId="49">#REF!</definedName>
    <definedName name="_6_HDPE高抗壓有孔管" localSheetId="16">#REF!</definedName>
    <definedName name="_6_HDPE高抗壓有孔管" localSheetId="27">#REF!</definedName>
    <definedName name="_6_HDPE高抗壓有孔管" localSheetId="28">#REF!</definedName>
    <definedName name="_6_HDPE高抗壓有孔管" localSheetId="44">#REF!</definedName>
    <definedName name="_6_HDPE高抗壓有孔管" localSheetId="45">#REF!</definedName>
    <definedName name="_6_HDPE高抗壓有孔管" localSheetId="51">#REF!</definedName>
    <definedName name="_6_HDPE高抗壓有孔管" localSheetId="41">#REF!</definedName>
    <definedName name="_6_HDPE高抗壓有孔管" localSheetId="35">#REF!</definedName>
    <definedName name="_6_HDPE高抗壓有孔管" localSheetId="39">#REF!</definedName>
    <definedName name="_6_HDPE高抗壓有孔管" localSheetId="37">#REF!</definedName>
    <definedName name="_6_HDPE高抗壓有孔管" localSheetId="17">#REF!</definedName>
    <definedName name="_6_HDPE高抗壓有孔管" localSheetId="50">#REF!</definedName>
    <definedName name="_6_HDPE高抗壓有孔管" localSheetId="52">#REF!</definedName>
    <definedName name="_6_HDPE高抗壓有孔管" localSheetId="31">#REF!</definedName>
    <definedName name="_6_HDPE高抗壓有孔管" localSheetId="32">#REF!</definedName>
    <definedName name="_6_HDPE高抗壓有孔管" localSheetId="34">#REF!</definedName>
    <definedName name="_6_HDPE高抗壓有孔管" localSheetId="38">#REF!</definedName>
    <definedName name="_6_HDPE高抗壓有孔管" localSheetId="20">#REF!</definedName>
    <definedName name="_6_HDPE高抗壓有孔管">#REF!</definedName>
    <definedName name="_6_HDPE高抗壓無孔管" localSheetId="40">#REF!</definedName>
    <definedName name="_6_HDPE高抗壓無孔管" localSheetId="56">#REF!</definedName>
    <definedName name="_6_HDPE高抗壓無孔管" localSheetId="33">#REF!</definedName>
    <definedName name="_6_HDPE高抗壓無孔管" localSheetId="55">#REF!</definedName>
    <definedName name="_6_HDPE高抗壓無孔管" localSheetId="36">#REF!</definedName>
    <definedName name="_6_HDPE高抗壓無孔管" localSheetId="4">#REF!</definedName>
    <definedName name="_6_HDPE高抗壓無孔管" localSheetId="19">#REF!</definedName>
    <definedName name="_6_HDPE高抗壓無孔管" localSheetId="21">#REF!</definedName>
    <definedName name="_6_HDPE高抗壓無孔管" localSheetId="22">#REF!</definedName>
    <definedName name="_6_HDPE高抗壓無孔管" localSheetId="23">#REF!</definedName>
    <definedName name="_6_HDPE高抗壓無孔管" localSheetId="24">#REF!</definedName>
    <definedName name="_6_HDPE高抗壓無孔管" localSheetId="25">#REF!</definedName>
    <definedName name="_6_HDPE高抗壓無孔管" localSheetId="42">#REF!</definedName>
    <definedName name="_6_HDPE高抗壓無孔管" localSheetId="18">#REF!</definedName>
    <definedName name="_6_HDPE高抗壓無孔管" localSheetId="47">#REF!</definedName>
    <definedName name="_6_HDPE高抗壓無孔管" localSheetId="15">#REF!</definedName>
    <definedName name="_6_HDPE高抗壓無孔管" localSheetId="14">#REF!</definedName>
    <definedName name="_6_HDPE高抗壓無孔管" localSheetId="46">#REF!</definedName>
    <definedName name="_6_HDPE高抗壓無孔管" localSheetId="3">#REF!</definedName>
    <definedName name="_6_HDPE高抗壓無孔管" localSheetId="2">#REF!</definedName>
    <definedName name="_6_HDPE高抗壓無孔管" localSheetId="54">#REF!</definedName>
    <definedName name="_6_HDPE高抗壓無孔管" localSheetId="30">#REF!</definedName>
    <definedName name="_6_HDPE高抗壓無孔管" localSheetId="26">#REF!</definedName>
    <definedName name="_6_HDPE高抗壓無孔管" localSheetId="29">#REF!</definedName>
    <definedName name="_6_HDPE高抗壓無孔管" localSheetId="53">#REF!</definedName>
    <definedName name="_6_HDPE高抗壓無孔管" localSheetId="43">#REF!</definedName>
    <definedName name="_6_HDPE高抗壓無孔管" localSheetId="9">#REF!</definedName>
    <definedName name="_6_HDPE高抗壓無孔管" localSheetId="8">#REF!</definedName>
    <definedName name="_6_HDPE高抗壓無孔管" localSheetId="11">#REF!</definedName>
    <definedName name="_6_HDPE高抗壓無孔管" localSheetId="10">#REF!</definedName>
    <definedName name="_6_HDPE高抗壓無孔管" localSheetId="13">#REF!</definedName>
    <definedName name="_6_HDPE高抗壓無孔管" localSheetId="12">#REF!</definedName>
    <definedName name="_6_HDPE高抗壓無孔管" localSheetId="7">#REF!</definedName>
    <definedName name="_6_HDPE高抗壓無孔管" localSheetId="6">#REF!</definedName>
    <definedName name="_6_HDPE高抗壓無孔管" localSheetId="48">#REF!</definedName>
    <definedName name="_6_HDPE高抗壓無孔管" localSheetId="49">#REF!</definedName>
    <definedName name="_6_HDPE高抗壓無孔管" localSheetId="16">#REF!</definedName>
    <definedName name="_6_HDPE高抗壓無孔管" localSheetId="27">#REF!</definedName>
    <definedName name="_6_HDPE高抗壓無孔管" localSheetId="28">#REF!</definedName>
    <definedName name="_6_HDPE高抗壓無孔管" localSheetId="44">#REF!</definedName>
    <definedName name="_6_HDPE高抗壓無孔管" localSheetId="45">#REF!</definedName>
    <definedName name="_6_HDPE高抗壓無孔管" localSheetId="51">#REF!</definedName>
    <definedName name="_6_HDPE高抗壓無孔管" localSheetId="41">#REF!</definedName>
    <definedName name="_6_HDPE高抗壓無孔管" localSheetId="35">#REF!</definedName>
    <definedName name="_6_HDPE高抗壓無孔管" localSheetId="39">#REF!</definedName>
    <definedName name="_6_HDPE高抗壓無孔管" localSheetId="37">#REF!</definedName>
    <definedName name="_6_HDPE高抗壓無孔管" localSheetId="17">#REF!</definedName>
    <definedName name="_6_HDPE高抗壓無孔管" localSheetId="50">#REF!</definedName>
    <definedName name="_6_HDPE高抗壓無孔管" localSheetId="52">#REF!</definedName>
    <definedName name="_6_HDPE高抗壓無孔管" localSheetId="31">#REF!</definedName>
    <definedName name="_6_HDPE高抗壓無孔管" localSheetId="32">#REF!</definedName>
    <definedName name="_6_HDPE高抗壓無孔管" localSheetId="34">#REF!</definedName>
    <definedName name="_6_HDPE高抗壓無孔管" localSheetId="38">#REF!</definedName>
    <definedName name="_6_HDPE高抗壓無孔管" localSheetId="20">#REF!</definedName>
    <definedName name="_6_HDPE高抗壓無孔管">#REF!</definedName>
    <definedName name="_60×60×60cm場鑄陰井" localSheetId="40">#REF!</definedName>
    <definedName name="_60×60×60cm場鑄陰井" localSheetId="56">#REF!</definedName>
    <definedName name="_60×60×60cm場鑄陰井" localSheetId="33">#REF!</definedName>
    <definedName name="_60×60×60cm場鑄陰井" localSheetId="55">#REF!</definedName>
    <definedName name="_60×60×60cm場鑄陰井" localSheetId="36">#REF!</definedName>
    <definedName name="_60×60×60cm場鑄陰井" localSheetId="4">#REF!</definedName>
    <definedName name="_60×60×60cm場鑄陰井" localSheetId="19">#REF!</definedName>
    <definedName name="_60×60×60cm場鑄陰井" localSheetId="21">#REF!</definedName>
    <definedName name="_60×60×60cm場鑄陰井" localSheetId="22">#REF!</definedName>
    <definedName name="_60×60×60cm場鑄陰井" localSheetId="23">#REF!</definedName>
    <definedName name="_60×60×60cm場鑄陰井" localSheetId="24">#REF!</definedName>
    <definedName name="_60×60×60cm場鑄陰井" localSheetId="25">#REF!</definedName>
    <definedName name="_60×60×60cm場鑄陰井" localSheetId="42">#REF!</definedName>
    <definedName name="_60×60×60cm場鑄陰井" localSheetId="18">#REF!</definedName>
    <definedName name="_60×60×60cm場鑄陰井" localSheetId="47">#REF!</definedName>
    <definedName name="_60×60×60cm場鑄陰井" localSheetId="15">#REF!</definedName>
    <definedName name="_60×60×60cm場鑄陰井" localSheetId="14">#REF!</definedName>
    <definedName name="_60×60×60cm場鑄陰井" localSheetId="46">#REF!</definedName>
    <definedName name="_60×60×60cm場鑄陰井" localSheetId="3">#REF!</definedName>
    <definedName name="_60×60×60cm場鑄陰井" localSheetId="2">#REF!</definedName>
    <definedName name="_60×60×60cm場鑄陰井" localSheetId="54">#REF!</definedName>
    <definedName name="_60×60×60cm場鑄陰井" localSheetId="30">#REF!</definedName>
    <definedName name="_60×60×60cm場鑄陰井" localSheetId="26">#REF!</definedName>
    <definedName name="_60×60×60cm場鑄陰井" localSheetId="29">#REF!</definedName>
    <definedName name="_60×60×60cm場鑄陰井" localSheetId="53">#REF!</definedName>
    <definedName name="_60×60×60cm場鑄陰井" localSheetId="43">#REF!</definedName>
    <definedName name="_60×60×60cm場鑄陰井" localSheetId="9">#REF!</definedName>
    <definedName name="_60×60×60cm場鑄陰井" localSheetId="8">#REF!</definedName>
    <definedName name="_60×60×60cm場鑄陰井" localSheetId="11">#REF!</definedName>
    <definedName name="_60×60×60cm場鑄陰井" localSheetId="10">#REF!</definedName>
    <definedName name="_60×60×60cm場鑄陰井" localSheetId="13">#REF!</definedName>
    <definedName name="_60×60×60cm場鑄陰井" localSheetId="12">#REF!</definedName>
    <definedName name="_60×60×60cm場鑄陰井" localSheetId="7">#REF!</definedName>
    <definedName name="_60×60×60cm場鑄陰井" localSheetId="6">#REF!</definedName>
    <definedName name="_60×60×60cm場鑄陰井" localSheetId="48">#REF!</definedName>
    <definedName name="_60×60×60cm場鑄陰井" localSheetId="49">#REF!</definedName>
    <definedName name="_60×60×60cm場鑄陰井" localSheetId="16">#REF!</definedName>
    <definedName name="_60×60×60cm場鑄陰井" localSheetId="27">#REF!</definedName>
    <definedName name="_60×60×60cm場鑄陰井" localSheetId="28">#REF!</definedName>
    <definedName name="_60×60×60cm場鑄陰井" localSheetId="44">#REF!</definedName>
    <definedName name="_60×60×60cm場鑄陰井" localSheetId="45">#REF!</definedName>
    <definedName name="_60×60×60cm場鑄陰井" localSheetId="51">#REF!</definedName>
    <definedName name="_60×60×60cm場鑄陰井" localSheetId="41">#REF!</definedName>
    <definedName name="_60×60×60cm場鑄陰井" localSheetId="35">#REF!</definedName>
    <definedName name="_60×60×60cm場鑄陰井" localSheetId="39">#REF!</definedName>
    <definedName name="_60×60×60cm場鑄陰井" localSheetId="37">#REF!</definedName>
    <definedName name="_60×60×60cm場鑄陰井" localSheetId="17">#REF!</definedName>
    <definedName name="_60×60×60cm場鑄陰井" localSheetId="50">#REF!</definedName>
    <definedName name="_60×60×60cm場鑄陰井" localSheetId="52">#REF!</definedName>
    <definedName name="_60×60×60cm場鑄陰井" localSheetId="31">#REF!</definedName>
    <definedName name="_60×60×60cm場鑄陰井" localSheetId="32">#REF!</definedName>
    <definedName name="_60×60×60cm場鑄陰井" localSheetId="34">#REF!</definedName>
    <definedName name="_60×60×60cm場鑄陰井" localSheetId="38">#REF!</definedName>
    <definedName name="_60×60×60cm場鑄陰井" localSheetId="20">#REF!</definedName>
    <definedName name="_60×60×60cm場鑄陰井">#REF!</definedName>
    <definedName name="_60cm_60cm_仿石材磨光石英磚">[6]工料單價!$B$8</definedName>
    <definedName name="_60cm窗簾盒" localSheetId="40">#REF!</definedName>
    <definedName name="_60cm窗簾盒" localSheetId="56">#REF!</definedName>
    <definedName name="_60cm窗簾盒" localSheetId="33">#REF!</definedName>
    <definedName name="_60cm窗簾盒" localSheetId="55">#REF!</definedName>
    <definedName name="_60cm窗簾盒" localSheetId="36">#REF!</definedName>
    <definedName name="_60cm窗簾盒" localSheetId="4">#REF!</definedName>
    <definedName name="_60cm窗簾盒" localSheetId="19">#REF!</definedName>
    <definedName name="_60cm窗簾盒" localSheetId="21">#REF!</definedName>
    <definedName name="_60cm窗簾盒" localSheetId="22">#REF!</definedName>
    <definedName name="_60cm窗簾盒" localSheetId="23">#REF!</definedName>
    <definedName name="_60cm窗簾盒" localSheetId="24">#REF!</definedName>
    <definedName name="_60cm窗簾盒" localSheetId="25">#REF!</definedName>
    <definedName name="_60cm窗簾盒" localSheetId="42">#REF!</definedName>
    <definedName name="_60cm窗簾盒" localSheetId="18">#REF!</definedName>
    <definedName name="_60cm窗簾盒" localSheetId="47">#REF!</definedName>
    <definedName name="_60cm窗簾盒" localSheetId="15">#REF!</definedName>
    <definedName name="_60cm窗簾盒" localSheetId="14">#REF!</definedName>
    <definedName name="_60cm窗簾盒" localSheetId="46">#REF!</definedName>
    <definedName name="_60cm窗簾盒" localSheetId="3">#REF!</definedName>
    <definedName name="_60cm窗簾盒" localSheetId="2">#REF!</definedName>
    <definedName name="_60cm窗簾盒" localSheetId="54">#REF!</definedName>
    <definedName name="_60cm窗簾盒" localSheetId="30">#REF!</definedName>
    <definedName name="_60cm窗簾盒" localSheetId="26">#REF!</definedName>
    <definedName name="_60cm窗簾盒" localSheetId="29">#REF!</definedName>
    <definedName name="_60cm窗簾盒" localSheetId="53">#REF!</definedName>
    <definedName name="_60cm窗簾盒" localSheetId="43">#REF!</definedName>
    <definedName name="_60cm窗簾盒" localSheetId="9">#REF!</definedName>
    <definedName name="_60cm窗簾盒" localSheetId="8">#REF!</definedName>
    <definedName name="_60cm窗簾盒" localSheetId="11">#REF!</definedName>
    <definedName name="_60cm窗簾盒" localSheetId="10">#REF!</definedName>
    <definedName name="_60cm窗簾盒" localSheetId="13">#REF!</definedName>
    <definedName name="_60cm窗簾盒" localSheetId="12">#REF!</definedName>
    <definedName name="_60cm窗簾盒" localSheetId="7">#REF!</definedName>
    <definedName name="_60cm窗簾盒" localSheetId="6">#REF!</definedName>
    <definedName name="_60cm窗簾盒" localSheetId="48">#REF!</definedName>
    <definedName name="_60cm窗簾盒" localSheetId="49">#REF!</definedName>
    <definedName name="_60cm窗簾盒" localSheetId="16">#REF!</definedName>
    <definedName name="_60cm窗簾盒" localSheetId="27">#REF!</definedName>
    <definedName name="_60cm窗簾盒" localSheetId="28">#REF!</definedName>
    <definedName name="_60cm窗簾盒" localSheetId="44">#REF!</definedName>
    <definedName name="_60cm窗簾盒" localSheetId="45">#REF!</definedName>
    <definedName name="_60cm窗簾盒" localSheetId="51">#REF!</definedName>
    <definedName name="_60cm窗簾盒" localSheetId="41">#REF!</definedName>
    <definedName name="_60cm窗簾盒" localSheetId="35">#REF!</definedName>
    <definedName name="_60cm窗簾盒" localSheetId="39">#REF!</definedName>
    <definedName name="_60cm窗簾盒" localSheetId="37">#REF!</definedName>
    <definedName name="_60cm窗簾盒" localSheetId="17">#REF!</definedName>
    <definedName name="_60cm窗簾盒" localSheetId="50">#REF!</definedName>
    <definedName name="_60cm窗簾盒" localSheetId="52">#REF!</definedName>
    <definedName name="_60cm窗簾盒" localSheetId="31">#REF!</definedName>
    <definedName name="_60cm窗簾盒" localSheetId="32">#REF!</definedName>
    <definedName name="_60cm窗簾盒" localSheetId="34">#REF!</definedName>
    <definedName name="_60cm窗簾盒" localSheetId="38">#REF!</definedName>
    <definedName name="_60cm窗簾盒" localSheetId="20">#REF!</definedName>
    <definedName name="_60cm窗簾盒">#REF!</definedName>
    <definedName name="_6mm後強化透明玻璃" localSheetId="40">#REF!</definedName>
    <definedName name="_6mm後強化透明玻璃" localSheetId="56">#REF!</definedName>
    <definedName name="_6mm後強化透明玻璃" localSheetId="33">#REF!</definedName>
    <definedName name="_6mm後強化透明玻璃" localSheetId="55">#REF!</definedName>
    <definedName name="_6mm後強化透明玻璃" localSheetId="36">#REF!</definedName>
    <definedName name="_6mm後強化透明玻璃" localSheetId="4">#REF!</definedName>
    <definedName name="_6mm後強化透明玻璃" localSheetId="19">#REF!</definedName>
    <definedName name="_6mm後強化透明玻璃" localSheetId="21">#REF!</definedName>
    <definedName name="_6mm後強化透明玻璃" localSheetId="22">#REF!</definedName>
    <definedName name="_6mm後強化透明玻璃" localSheetId="23">#REF!</definedName>
    <definedName name="_6mm後強化透明玻璃" localSheetId="24">#REF!</definedName>
    <definedName name="_6mm後強化透明玻璃" localSheetId="25">#REF!</definedName>
    <definedName name="_6mm後強化透明玻璃" localSheetId="42">#REF!</definedName>
    <definedName name="_6mm後強化透明玻璃" localSheetId="18">#REF!</definedName>
    <definedName name="_6mm後強化透明玻璃" localSheetId="47">#REF!</definedName>
    <definedName name="_6mm後強化透明玻璃" localSheetId="15">#REF!</definedName>
    <definedName name="_6mm後強化透明玻璃" localSheetId="14">#REF!</definedName>
    <definedName name="_6mm後強化透明玻璃" localSheetId="46">#REF!</definedName>
    <definedName name="_6mm後強化透明玻璃" localSheetId="3">#REF!</definedName>
    <definedName name="_6mm後強化透明玻璃" localSheetId="2">#REF!</definedName>
    <definedName name="_6mm後強化透明玻璃" localSheetId="54">#REF!</definedName>
    <definedName name="_6mm後強化透明玻璃" localSheetId="30">#REF!</definedName>
    <definedName name="_6mm後強化透明玻璃" localSheetId="26">#REF!</definedName>
    <definedName name="_6mm後強化透明玻璃" localSheetId="29">#REF!</definedName>
    <definedName name="_6mm後強化透明玻璃" localSheetId="53">#REF!</definedName>
    <definedName name="_6mm後強化透明玻璃" localSheetId="43">#REF!</definedName>
    <definedName name="_6mm後強化透明玻璃" localSheetId="9">#REF!</definedName>
    <definedName name="_6mm後強化透明玻璃" localSheetId="8">#REF!</definedName>
    <definedName name="_6mm後強化透明玻璃" localSheetId="11">#REF!</definedName>
    <definedName name="_6mm後強化透明玻璃" localSheetId="10">#REF!</definedName>
    <definedName name="_6mm後強化透明玻璃" localSheetId="13">#REF!</definedName>
    <definedName name="_6mm後強化透明玻璃" localSheetId="12">#REF!</definedName>
    <definedName name="_6mm後強化透明玻璃" localSheetId="7">#REF!</definedName>
    <definedName name="_6mm後強化透明玻璃" localSheetId="6">#REF!</definedName>
    <definedName name="_6mm後強化透明玻璃" localSheetId="48">#REF!</definedName>
    <definedName name="_6mm後強化透明玻璃" localSheetId="49">#REF!</definedName>
    <definedName name="_6mm後強化透明玻璃" localSheetId="16">#REF!</definedName>
    <definedName name="_6mm後強化透明玻璃" localSheetId="27">#REF!</definedName>
    <definedName name="_6mm後強化透明玻璃" localSheetId="28">#REF!</definedName>
    <definedName name="_6mm後強化透明玻璃" localSheetId="44">#REF!</definedName>
    <definedName name="_6mm後強化透明玻璃" localSheetId="45">#REF!</definedName>
    <definedName name="_6mm後強化透明玻璃" localSheetId="51">#REF!</definedName>
    <definedName name="_6mm後強化透明玻璃" localSheetId="41">#REF!</definedName>
    <definedName name="_6mm後強化透明玻璃" localSheetId="35">#REF!</definedName>
    <definedName name="_6mm後強化透明玻璃" localSheetId="39">#REF!</definedName>
    <definedName name="_6mm後強化透明玻璃" localSheetId="37">#REF!</definedName>
    <definedName name="_6mm後強化透明玻璃" localSheetId="17">#REF!</definedName>
    <definedName name="_6mm後強化透明玻璃" localSheetId="50">#REF!</definedName>
    <definedName name="_6mm後強化透明玻璃" localSheetId="52">#REF!</definedName>
    <definedName name="_6mm後強化透明玻璃" localSheetId="31">#REF!</definedName>
    <definedName name="_6mm後強化透明玻璃" localSheetId="32">#REF!</definedName>
    <definedName name="_6mm後強化透明玻璃" localSheetId="34">#REF!</definedName>
    <definedName name="_6mm後強化透明玻璃" localSheetId="38">#REF!</definedName>
    <definedName name="_6mm後強化透明玻璃" localSheetId="20">#REF!</definedName>
    <definedName name="_6mm後強化透明玻璃">#REF!</definedName>
    <definedName name="_6號續接器安裝工資" localSheetId="40">#REF!</definedName>
    <definedName name="_6號續接器安裝工資" localSheetId="56">#REF!</definedName>
    <definedName name="_6號續接器安裝工資" localSheetId="33">#REF!</definedName>
    <definedName name="_6號續接器安裝工資" localSheetId="55">#REF!</definedName>
    <definedName name="_6號續接器安裝工資" localSheetId="36">#REF!</definedName>
    <definedName name="_6號續接器安裝工資" localSheetId="4">#REF!</definedName>
    <definedName name="_6號續接器安裝工資" localSheetId="19">#REF!</definedName>
    <definedName name="_6號續接器安裝工資" localSheetId="21">#REF!</definedName>
    <definedName name="_6號續接器安裝工資" localSheetId="22">#REF!</definedName>
    <definedName name="_6號續接器安裝工資" localSheetId="23">#REF!</definedName>
    <definedName name="_6號續接器安裝工資" localSheetId="24">#REF!</definedName>
    <definedName name="_6號續接器安裝工資" localSheetId="25">#REF!</definedName>
    <definedName name="_6號續接器安裝工資" localSheetId="42">#REF!</definedName>
    <definedName name="_6號續接器安裝工資" localSheetId="18">#REF!</definedName>
    <definedName name="_6號續接器安裝工資" localSheetId="47">#REF!</definedName>
    <definedName name="_6號續接器安裝工資" localSheetId="15">#REF!</definedName>
    <definedName name="_6號續接器安裝工資" localSheetId="14">#REF!</definedName>
    <definedName name="_6號續接器安裝工資" localSheetId="46">#REF!</definedName>
    <definedName name="_6號續接器安裝工資" localSheetId="3">#REF!</definedName>
    <definedName name="_6號續接器安裝工資" localSheetId="2">#REF!</definedName>
    <definedName name="_6號續接器安裝工資" localSheetId="54">#REF!</definedName>
    <definedName name="_6號續接器安裝工資" localSheetId="30">#REF!</definedName>
    <definedName name="_6號續接器安裝工資" localSheetId="26">#REF!</definedName>
    <definedName name="_6號續接器安裝工資" localSheetId="29">#REF!</definedName>
    <definedName name="_6號續接器安裝工資" localSheetId="53">#REF!</definedName>
    <definedName name="_6號續接器安裝工資" localSheetId="43">#REF!</definedName>
    <definedName name="_6號續接器安裝工資" localSheetId="9">#REF!</definedName>
    <definedName name="_6號續接器安裝工資" localSheetId="8">#REF!</definedName>
    <definedName name="_6號續接器安裝工資" localSheetId="11">#REF!</definedName>
    <definedName name="_6號續接器安裝工資" localSheetId="10">#REF!</definedName>
    <definedName name="_6號續接器安裝工資" localSheetId="13">#REF!</definedName>
    <definedName name="_6號續接器安裝工資" localSheetId="12">#REF!</definedName>
    <definedName name="_6號續接器安裝工資" localSheetId="7">#REF!</definedName>
    <definedName name="_6號續接器安裝工資" localSheetId="6">#REF!</definedName>
    <definedName name="_6號續接器安裝工資" localSheetId="48">#REF!</definedName>
    <definedName name="_6號續接器安裝工資" localSheetId="49">#REF!</definedName>
    <definedName name="_6號續接器安裝工資" localSheetId="16">#REF!</definedName>
    <definedName name="_6號續接器安裝工資" localSheetId="27">#REF!</definedName>
    <definedName name="_6號續接器安裝工資" localSheetId="28">#REF!</definedName>
    <definedName name="_6號續接器安裝工資" localSheetId="44">#REF!</definedName>
    <definedName name="_6號續接器安裝工資" localSheetId="45">#REF!</definedName>
    <definedName name="_6號續接器安裝工資" localSheetId="51">#REF!</definedName>
    <definedName name="_6號續接器安裝工資" localSheetId="41">#REF!</definedName>
    <definedName name="_6號續接器安裝工資" localSheetId="35">#REF!</definedName>
    <definedName name="_6號續接器安裝工資" localSheetId="39">#REF!</definedName>
    <definedName name="_6號續接器安裝工資" localSheetId="37">#REF!</definedName>
    <definedName name="_6號續接器安裝工資" localSheetId="17">#REF!</definedName>
    <definedName name="_6號續接器安裝工資" localSheetId="50">#REF!</definedName>
    <definedName name="_6號續接器安裝工資" localSheetId="52">#REF!</definedName>
    <definedName name="_6號續接器安裝工資" localSheetId="31">#REF!</definedName>
    <definedName name="_6號續接器安裝工資" localSheetId="32">#REF!</definedName>
    <definedName name="_6號續接器安裝工資" localSheetId="34">#REF!</definedName>
    <definedName name="_6號續接器安裝工資" localSheetId="38">#REF!</definedName>
    <definedName name="_6號續接器安裝工資" localSheetId="20">#REF!</definedName>
    <definedName name="_6號續接器安裝工資">#REF!</definedName>
    <definedName name="_6號續接器物料" localSheetId="40">#REF!</definedName>
    <definedName name="_6號續接器物料" localSheetId="56">#REF!</definedName>
    <definedName name="_6號續接器物料" localSheetId="33">#REF!</definedName>
    <definedName name="_6號續接器物料" localSheetId="55">#REF!</definedName>
    <definedName name="_6號續接器物料" localSheetId="36">#REF!</definedName>
    <definedName name="_6號續接器物料" localSheetId="4">#REF!</definedName>
    <definedName name="_6號續接器物料" localSheetId="19">#REF!</definedName>
    <definedName name="_6號續接器物料" localSheetId="21">#REF!</definedName>
    <definedName name="_6號續接器物料" localSheetId="22">#REF!</definedName>
    <definedName name="_6號續接器物料" localSheetId="23">#REF!</definedName>
    <definedName name="_6號續接器物料" localSheetId="24">#REF!</definedName>
    <definedName name="_6號續接器物料" localSheetId="25">#REF!</definedName>
    <definedName name="_6號續接器物料" localSheetId="42">#REF!</definedName>
    <definedName name="_6號續接器物料" localSheetId="18">#REF!</definedName>
    <definedName name="_6號續接器物料" localSheetId="47">#REF!</definedName>
    <definedName name="_6號續接器物料" localSheetId="15">#REF!</definedName>
    <definedName name="_6號續接器物料" localSheetId="14">#REF!</definedName>
    <definedName name="_6號續接器物料" localSheetId="46">#REF!</definedName>
    <definedName name="_6號續接器物料" localSheetId="3">#REF!</definedName>
    <definedName name="_6號續接器物料" localSheetId="2">#REF!</definedName>
    <definedName name="_6號續接器物料" localSheetId="54">#REF!</definedName>
    <definedName name="_6號續接器物料" localSheetId="30">#REF!</definedName>
    <definedName name="_6號續接器物料" localSheetId="26">#REF!</definedName>
    <definedName name="_6號續接器物料" localSheetId="29">#REF!</definedName>
    <definedName name="_6號續接器物料" localSheetId="53">#REF!</definedName>
    <definedName name="_6號續接器物料" localSheetId="43">#REF!</definedName>
    <definedName name="_6號續接器物料" localSheetId="9">#REF!</definedName>
    <definedName name="_6號續接器物料" localSheetId="8">#REF!</definedName>
    <definedName name="_6號續接器物料" localSheetId="11">#REF!</definedName>
    <definedName name="_6號續接器物料" localSheetId="10">#REF!</definedName>
    <definedName name="_6號續接器物料" localSheetId="13">#REF!</definedName>
    <definedName name="_6號續接器物料" localSheetId="12">#REF!</definedName>
    <definedName name="_6號續接器物料" localSheetId="7">#REF!</definedName>
    <definedName name="_6號續接器物料" localSheetId="6">#REF!</definedName>
    <definedName name="_6號續接器物料" localSheetId="48">#REF!</definedName>
    <definedName name="_6號續接器物料" localSheetId="49">#REF!</definedName>
    <definedName name="_6號續接器物料" localSheetId="16">#REF!</definedName>
    <definedName name="_6號續接器物料" localSheetId="27">#REF!</definedName>
    <definedName name="_6號續接器物料" localSheetId="28">#REF!</definedName>
    <definedName name="_6號續接器物料" localSheetId="44">#REF!</definedName>
    <definedName name="_6號續接器物料" localSheetId="45">#REF!</definedName>
    <definedName name="_6號續接器物料" localSheetId="51">#REF!</definedName>
    <definedName name="_6號續接器物料" localSheetId="41">#REF!</definedName>
    <definedName name="_6號續接器物料" localSheetId="35">#REF!</definedName>
    <definedName name="_6號續接器物料" localSheetId="39">#REF!</definedName>
    <definedName name="_6號續接器物料" localSheetId="37">#REF!</definedName>
    <definedName name="_6號續接器物料" localSheetId="17">#REF!</definedName>
    <definedName name="_6號續接器物料" localSheetId="50">#REF!</definedName>
    <definedName name="_6號續接器物料" localSheetId="52">#REF!</definedName>
    <definedName name="_6號續接器物料" localSheetId="31">#REF!</definedName>
    <definedName name="_6號續接器物料" localSheetId="32">#REF!</definedName>
    <definedName name="_6號續接器物料" localSheetId="34">#REF!</definedName>
    <definedName name="_6號續接器物料" localSheetId="38">#REF!</definedName>
    <definedName name="_6號續接器物料" localSheetId="20">#REF!</definedName>
    <definedName name="_6號續接器物料">#REF!</definedName>
    <definedName name="_7.5×4.5×1.5×0.23cmC型鋼" localSheetId="40">#REF!</definedName>
    <definedName name="_7.5×4.5×1.5×0.23cmC型鋼" localSheetId="56">#REF!</definedName>
    <definedName name="_7.5×4.5×1.5×0.23cmC型鋼" localSheetId="33">#REF!</definedName>
    <definedName name="_7.5×4.5×1.5×0.23cmC型鋼" localSheetId="55">#REF!</definedName>
    <definedName name="_7.5×4.5×1.5×0.23cmC型鋼" localSheetId="36">#REF!</definedName>
    <definedName name="_7.5×4.5×1.5×0.23cmC型鋼" localSheetId="4">#REF!</definedName>
    <definedName name="_7.5×4.5×1.5×0.23cmC型鋼" localSheetId="19">#REF!</definedName>
    <definedName name="_7.5×4.5×1.5×0.23cmC型鋼" localSheetId="21">#REF!</definedName>
    <definedName name="_7.5×4.5×1.5×0.23cmC型鋼" localSheetId="22">#REF!</definedName>
    <definedName name="_7.5×4.5×1.5×0.23cmC型鋼" localSheetId="23">#REF!</definedName>
    <definedName name="_7.5×4.5×1.5×0.23cmC型鋼" localSheetId="24">#REF!</definedName>
    <definedName name="_7.5×4.5×1.5×0.23cmC型鋼" localSheetId="25">#REF!</definedName>
    <definedName name="_7.5×4.5×1.5×0.23cmC型鋼" localSheetId="42">#REF!</definedName>
    <definedName name="_7.5×4.5×1.5×0.23cmC型鋼" localSheetId="18">#REF!</definedName>
    <definedName name="_7.5×4.5×1.5×0.23cmC型鋼" localSheetId="47">#REF!</definedName>
    <definedName name="_7.5×4.5×1.5×0.23cmC型鋼" localSheetId="15">#REF!</definedName>
    <definedName name="_7.5×4.5×1.5×0.23cmC型鋼" localSheetId="14">#REF!</definedName>
    <definedName name="_7.5×4.5×1.5×0.23cmC型鋼" localSheetId="46">#REF!</definedName>
    <definedName name="_7.5×4.5×1.5×0.23cmC型鋼" localSheetId="3">#REF!</definedName>
    <definedName name="_7.5×4.5×1.5×0.23cmC型鋼" localSheetId="2">#REF!</definedName>
    <definedName name="_7.5×4.5×1.5×0.23cmC型鋼" localSheetId="54">#REF!</definedName>
    <definedName name="_7.5×4.5×1.5×0.23cmC型鋼" localSheetId="30">#REF!</definedName>
    <definedName name="_7.5×4.5×1.5×0.23cmC型鋼" localSheetId="26">#REF!</definedName>
    <definedName name="_7.5×4.5×1.5×0.23cmC型鋼" localSheetId="29">#REF!</definedName>
    <definedName name="_7.5×4.5×1.5×0.23cmC型鋼" localSheetId="53">#REF!</definedName>
    <definedName name="_7.5×4.5×1.5×0.23cmC型鋼" localSheetId="43">#REF!</definedName>
    <definedName name="_7.5×4.5×1.5×0.23cmC型鋼" localSheetId="9">#REF!</definedName>
    <definedName name="_7.5×4.5×1.5×0.23cmC型鋼" localSheetId="8">#REF!</definedName>
    <definedName name="_7.5×4.5×1.5×0.23cmC型鋼" localSheetId="11">#REF!</definedName>
    <definedName name="_7.5×4.5×1.5×0.23cmC型鋼" localSheetId="10">#REF!</definedName>
    <definedName name="_7.5×4.5×1.5×0.23cmC型鋼" localSheetId="13">#REF!</definedName>
    <definedName name="_7.5×4.5×1.5×0.23cmC型鋼" localSheetId="12">#REF!</definedName>
    <definedName name="_7.5×4.5×1.5×0.23cmC型鋼" localSheetId="7">#REF!</definedName>
    <definedName name="_7.5×4.5×1.5×0.23cmC型鋼" localSheetId="6">#REF!</definedName>
    <definedName name="_7.5×4.5×1.5×0.23cmC型鋼" localSheetId="48">#REF!</definedName>
    <definedName name="_7.5×4.5×1.5×0.23cmC型鋼" localSheetId="49">#REF!</definedName>
    <definedName name="_7.5×4.5×1.5×0.23cmC型鋼" localSheetId="16">#REF!</definedName>
    <definedName name="_7.5×4.5×1.5×0.23cmC型鋼" localSheetId="27">#REF!</definedName>
    <definedName name="_7.5×4.5×1.5×0.23cmC型鋼" localSheetId="28">#REF!</definedName>
    <definedName name="_7.5×4.5×1.5×0.23cmC型鋼" localSheetId="44">#REF!</definedName>
    <definedName name="_7.5×4.5×1.5×0.23cmC型鋼" localSheetId="45">#REF!</definedName>
    <definedName name="_7.5×4.5×1.5×0.23cmC型鋼" localSheetId="51">#REF!</definedName>
    <definedName name="_7.5×4.5×1.5×0.23cmC型鋼" localSheetId="41">#REF!</definedName>
    <definedName name="_7.5×4.5×1.5×0.23cmC型鋼" localSheetId="35">#REF!</definedName>
    <definedName name="_7.5×4.5×1.5×0.23cmC型鋼" localSheetId="39">#REF!</definedName>
    <definedName name="_7.5×4.5×1.5×0.23cmC型鋼" localSheetId="37">#REF!</definedName>
    <definedName name="_7.5×4.5×1.5×0.23cmC型鋼" localSheetId="17">#REF!</definedName>
    <definedName name="_7.5×4.5×1.5×0.23cmC型鋼" localSheetId="50">#REF!</definedName>
    <definedName name="_7.5×4.5×1.5×0.23cmC型鋼" localSheetId="52">#REF!</definedName>
    <definedName name="_7.5×4.5×1.5×0.23cmC型鋼" localSheetId="31">#REF!</definedName>
    <definedName name="_7.5×4.5×1.5×0.23cmC型鋼" localSheetId="32">#REF!</definedName>
    <definedName name="_7.5×4.5×1.5×0.23cmC型鋼" localSheetId="34">#REF!</definedName>
    <definedName name="_7.5×4.5×1.5×0.23cmC型鋼" localSheetId="38">#REF!</definedName>
    <definedName name="_7.5×4.5×1.5×0.23cmC型鋼" localSheetId="20">#REF!</definedName>
    <definedName name="_7.5×4.5×1.5×0.23cmC型鋼">#REF!</definedName>
    <definedName name="_7.5cm預鑄輕質牆" localSheetId="40">#REF!</definedName>
    <definedName name="_7.5cm預鑄輕質牆" localSheetId="56">#REF!</definedName>
    <definedName name="_7.5cm預鑄輕質牆" localSheetId="33">#REF!</definedName>
    <definedName name="_7.5cm預鑄輕質牆" localSheetId="55">#REF!</definedName>
    <definedName name="_7.5cm預鑄輕質牆" localSheetId="36">#REF!</definedName>
    <definedName name="_7.5cm預鑄輕質牆" localSheetId="4">#REF!</definedName>
    <definedName name="_7.5cm預鑄輕質牆" localSheetId="19">#REF!</definedName>
    <definedName name="_7.5cm預鑄輕質牆" localSheetId="21">#REF!</definedName>
    <definedName name="_7.5cm預鑄輕質牆" localSheetId="22">#REF!</definedName>
    <definedName name="_7.5cm預鑄輕質牆" localSheetId="23">#REF!</definedName>
    <definedName name="_7.5cm預鑄輕質牆" localSheetId="24">#REF!</definedName>
    <definedName name="_7.5cm預鑄輕質牆" localSheetId="25">#REF!</definedName>
    <definedName name="_7.5cm預鑄輕質牆" localSheetId="42">#REF!</definedName>
    <definedName name="_7.5cm預鑄輕質牆" localSheetId="18">#REF!</definedName>
    <definedName name="_7.5cm預鑄輕質牆" localSheetId="47">#REF!</definedName>
    <definedName name="_7.5cm預鑄輕質牆" localSheetId="15">#REF!</definedName>
    <definedName name="_7.5cm預鑄輕質牆" localSheetId="14">#REF!</definedName>
    <definedName name="_7.5cm預鑄輕質牆" localSheetId="46">#REF!</definedName>
    <definedName name="_7.5cm預鑄輕質牆" localSheetId="3">#REF!</definedName>
    <definedName name="_7.5cm預鑄輕質牆" localSheetId="2">#REF!</definedName>
    <definedName name="_7.5cm預鑄輕質牆" localSheetId="54">#REF!</definedName>
    <definedName name="_7.5cm預鑄輕質牆" localSheetId="30">#REF!</definedName>
    <definedName name="_7.5cm預鑄輕質牆" localSheetId="26">#REF!</definedName>
    <definedName name="_7.5cm預鑄輕質牆" localSheetId="29">#REF!</definedName>
    <definedName name="_7.5cm預鑄輕質牆" localSheetId="53">#REF!</definedName>
    <definedName name="_7.5cm預鑄輕質牆" localSheetId="43">#REF!</definedName>
    <definedName name="_7.5cm預鑄輕質牆" localSheetId="9">#REF!</definedName>
    <definedName name="_7.5cm預鑄輕質牆" localSheetId="8">#REF!</definedName>
    <definedName name="_7.5cm預鑄輕質牆" localSheetId="11">#REF!</definedName>
    <definedName name="_7.5cm預鑄輕質牆" localSheetId="10">#REF!</definedName>
    <definedName name="_7.5cm預鑄輕質牆" localSheetId="13">#REF!</definedName>
    <definedName name="_7.5cm預鑄輕質牆" localSheetId="12">#REF!</definedName>
    <definedName name="_7.5cm預鑄輕質牆" localSheetId="7">#REF!</definedName>
    <definedName name="_7.5cm預鑄輕質牆" localSheetId="6">#REF!</definedName>
    <definedName name="_7.5cm預鑄輕質牆" localSheetId="48">#REF!</definedName>
    <definedName name="_7.5cm預鑄輕質牆" localSheetId="49">#REF!</definedName>
    <definedName name="_7.5cm預鑄輕質牆" localSheetId="16">#REF!</definedName>
    <definedName name="_7.5cm預鑄輕質牆" localSheetId="27">#REF!</definedName>
    <definedName name="_7.5cm預鑄輕質牆" localSheetId="28">#REF!</definedName>
    <definedName name="_7.5cm預鑄輕質牆" localSheetId="44">#REF!</definedName>
    <definedName name="_7.5cm預鑄輕質牆" localSheetId="45">#REF!</definedName>
    <definedName name="_7.5cm預鑄輕質牆" localSheetId="51">#REF!</definedName>
    <definedName name="_7.5cm預鑄輕質牆" localSheetId="41">#REF!</definedName>
    <definedName name="_7.5cm預鑄輕質牆" localSheetId="35">#REF!</definedName>
    <definedName name="_7.5cm預鑄輕質牆" localSheetId="39">#REF!</definedName>
    <definedName name="_7.5cm預鑄輕質牆" localSheetId="37">#REF!</definedName>
    <definedName name="_7.5cm預鑄輕質牆" localSheetId="17">#REF!</definedName>
    <definedName name="_7.5cm預鑄輕質牆" localSheetId="50">#REF!</definedName>
    <definedName name="_7.5cm預鑄輕質牆" localSheetId="52">#REF!</definedName>
    <definedName name="_7.5cm預鑄輕質牆" localSheetId="31">#REF!</definedName>
    <definedName name="_7.5cm預鑄輕質牆" localSheetId="32">#REF!</definedName>
    <definedName name="_7.5cm預鑄輕質牆" localSheetId="34">#REF!</definedName>
    <definedName name="_7.5cm預鑄輕質牆" localSheetId="38">#REF!</definedName>
    <definedName name="_7.5cm預鑄輕質牆" localSheetId="20">#REF!</definedName>
    <definedName name="_7.5cm預鑄輕質牆">#REF!</definedName>
    <definedName name="_7號續接器安裝工資" localSheetId="40">#REF!</definedName>
    <definedName name="_7號續接器安裝工資" localSheetId="56">#REF!</definedName>
    <definedName name="_7號續接器安裝工資" localSheetId="33">#REF!</definedName>
    <definedName name="_7號續接器安裝工資" localSheetId="55">#REF!</definedName>
    <definedName name="_7號續接器安裝工資" localSheetId="36">#REF!</definedName>
    <definedName name="_7號續接器安裝工資" localSheetId="4">#REF!</definedName>
    <definedName name="_7號續接器安裝工資" localSheetId="19">#REF!</definedName>
    <definedName name="_7號續接器安裝工資" localSheetId="21">#REF!</definedName>
    <definedName name="_7號續接器安裝工資" localSheetId="22">#REF!</definedName>
    <definedName name="_7號續接器安裝工資" localSheetId="23">#REF!</definedName>
    <definedName name="_7號續接器安裝工資" localSheetId="24">#REF!</definedName>
    <definedName name="_7號續接器安裝工資" localSheetId="25">#REF!</definedName>
    <definedName name="_7號續接器安裝工資" localSheetId="42">#REF!</definedName>
    <definedName name="_7號續接器安裝工資" localSheetId="18">#REF!</definedName>
    <definedName name="_7號續接器安裝工資" localSheetId="47">#REF!</definedName>
    <definedName name="_7號續接器安裝工資" localSheetId="15">#REF!</definedName>
    <definedName name="_7號續接器安裝工資" localSheetId="14">#REF!</definedName>
    <definedName name="_7號續接器安裝工資" localSheetId="46">#REF!</definedName>
    <definedName name="_7號續接器安裝工資" localSheetId="3">#REF!</definedName>
    <definedName name="_7號續接器安裝工資" localSheetId="2">#REF!</definedName>
    <definedName name="_7號續接器安裝工資" localSheetId="54">#REF!</definedName>
    <definedName name="_7號續接器安裝工資" localSheetId="30">#REF!</definedName>
    <definedName name="_7號續接器安裝工資" localSheetId="26">#REF!</definedName>
    <definedName name="_7號續接器安裝工資" localSheetId="29">#REF!</definedName>
    <definedName name="_7號續接器安裝工資" localSheetId="53">#REF!</definedName>
    <definedName name="_7號續接器安裝工資" localSheetId="43">#REF!</definedName>
    <definedName name="_7號續接器安裝工資" localSheetId="9">#REF!</definedName>
    <definedName name="_7號續接器安裝工資" localSheetId="8">#REF!</definedName>
    <definedName name="_7號續接器安裝工資" localSheetId="11">#REF!</definedName>
    <definedName name="_7號續接器安裝工資" localSheetId="10">#REF!</definedName>
    <definedName name="_7號續接器安裝工資" localSheetId="13">#REF!</definedName>
    <definedName name="_7號續接器安裝工資" localSheetId="12">#REF!</definedName>
    <definedName name="_7號續接器安裝工資" localSheetId="7">#REF!</definedName>
    <definedName name="_7號續接器安裝工資" localSheetId="6">#REF!</definedName>
    <definedName name="_7號續接器安裝工資" localSheetId="48">#REF!</definedName>
    <definedName name="_7號續接器安裝工資" localSheetId="49">#REF!</definedName>
    <definedName name="_7號續接器安裝工資" localSheetId="16">#REF!</definedName>
    <definedName name="_7號續接器安裝工資" localSheetId="27">#REF!</definedName>
    <definedName name="_7號續接器安裝工資" localSheetId="28">#REF!</definedName>
    <definedName name="_7號續接器安裝工資" localSheetId="44">#REF!</definedName>
    <definedName name="_7號續接器安裝工資" localSheetId="45">#REF!</definedName>
    <definedName name="_7號續接器安裝工資" localSheetId="51">#REF!</definedName>
    <definedName name="_7號續接器安裝工資" localSheetId="41">#REF!</definedName>
    <definedName name="_7號續接器安裝工資" localSheetId="35">#REF!</definedName>
    <definedName name="_7號續接器安裝工資" localSheetId="39">#REF!</definedName>
    <definedName name="_7號續接器安裝工資" localSheetId="37">#REF!</definedName>
    <definedName name="_7號續接器安裝工資" localSheetId="17">#REF!</definedName>
    <definedName name="_7號續接器安裝工資" localSheetId="50">#REF!</definedName>
    <definedName name="_7號續接器安裝工資" localSheetId="52">#REF!</definedName>
    <definedName name="_7號續接器安裝工資" localSheetId="31">#REF!</definedName>
    <definedName name="_7號續接器安裝工資" localSheetId="32">#REF!</definedName>
    <definedName name="_7號續接器安裝工資" localSheetId="34">#REF!</definedName>
    <definedName name="_7號續接器安裝工資" localSheetId="38">#REF!</definedName>
    <definedName name="_7號續接器安裝工資" localSheetId="20">#REF!</definedName>
    <definedName name="_7號續接器安裝工資">#REF!</definedName>
    <definedName name="_7號續接器物料" localSheetId="40">#REF!</definedName>
    <definedName name="_7號續接器物料" localSheetId="56">#REF!</definedName>
    <definedName name="_7號續接器物料" localSheetId="33">#REF!</definedName>
    <definedName name="_7號續接器物料" localSheetId="55">#REF!</definedName>
    <definedName name="_7號續接器物料" localSheetId="36">#REF!</definedName>
    <definedName name="_7號續接器物料" localSheetId="4">#REF!</definedName>
    <definedName name="_7號續接器物料" localSheetId="19">#REF!</definedName>
    <definedName name="_7號續接器物料" localSheetId="21">#REF!</definedName>
    <definedName name="_7號續接器物料" localSheetId="22">#REF!</definedName>
    <definedName name="_7號續接器物料" localSheetId="23">#REF!</definedName>
    <definedName name="_7號續接器物料" localSheetId="24">#REF!</definedName>
    <definedName name="_7號續接器物料" localSheetId="25">#REF!</definedName>
    <definedName name="_7號續接器物料" localSheetId="42">#REF!</definedName>
    <definedName name="_7號續接器物料" localSheetId="18">#REF!</definedName>
    <definedName name="_7號續接器物料" localSheetId="47">#REF!</definedName>
    <definedName name="_7號續接器物料" localSheetId="15">#REF!</definedName>
    <definedName name="_7號續接器物料" localSheetId="14">#REF!</definedName>
    <definedName name="_7號續接器物料" localSheetId="46">#REF!</definedName>
    <definedName name="_7號續接器物料" localSheetId="3">#REF!</definedName>
    <definedName name="_7號續接器物料" localSheetId="2">#REF!</definedName>
    <definedName name="_7號續接器物料" localSheetId="54">#REF!</definedName>
    <definedName name="_7號續接器物料" localSheetId="30">#REF!</definedName>
    <definedName name="_7號續接器物料" localSheetId="26">#REF!</definedName>
    <definedName name="_7號續接器物料" localSheetId="29">#REF!</definedName>
    <definedName name="_7號續接器物料" localSheetId="53">#REF!</definedName>
    <definedName name="_7號續接器物料" localSheetId="43">#REF!</definedName>
    <definedName name="_7號續接器物料" localSheetId="9">#REF!</definedName>
    <definedName name="_7號續接器物料" localSheetId="8">#REF!</definedName>
    <definedName name="_7號續接器物料" localSheetId="11">#REF!</definedName>
    <definedName name="_7號續接器物料" localSheetId="10">#REF!</definedName>
    <definedName name="_7號續接器物料" localSheetId="13">#REF!</definedName>
    <definedName name="_7號續接器物料" localSheetId="12">#REF!</definedName>
    <definedName name="_7號續接器物料" localSheetId="7">#REF!</definedName>
    <definedName name="_7號續接器物料" localSheetId="6">#REF!</definedName>
    <definedName name="_7號續接器物料" localSheetId="48">#REF!</definedName>
    <definedName name="_7號續接器物料" localSheetId="49">#REF!</definedName>
    <definedName name="_7號續接器物料" localSheetId="16">#REF!</definedName>
    <definedName name="_7號續接器物料" localSheetId="27">#REF!</definedName>
    <definedName name="_7號續接器物料" localSheetId="28">#REF!</definedName>
    <definedName name="_7號續接器物料" localSheetId="44">#REF!</definedName>
    <definedName name="_7號續接器物料" localSheetId="45">#REF!</definedName>
    <definedName name="_7號續接器物料" localSheetId="51">#REF!</definedName>
    <definedName name="_7號續接器物料" localSheetId="41">#REF!</definedName>
    <definedName name="_7號續接器物料" localSheetId="35">#REF!</definedName>
    <definedName name="_7號續接器物料" localSheetId="39">#REF!</definedName>
    <definedName name="_7號續接器物料" localSheetId="37">#REF!</definedName>
    <definedName name="_7號續接器物料" localSheetId="17">#REF!</definedName>
    <definedName name="_7號續接器物料" localSheetId="50">#REF!</definedName>
    <definedName name="_7號續接器物料" localSheetId="52">#REF!</definedName>
    <definedName name="_7號續接器物料" localSheetId="31">#REF!</definedName>
    <definedName name="_7號續接器物料" localSheetId="32">#REF!</definedName>
    <definedName name="_7號續接器物料" localSheetId="34">#REF!</definedName>
    <definedName name="_7號續接器物料" localSheetId="38">#REF!</definedName>
    <definedName name="_7號續接器物料" localSheetId="20">#REF!</definedName>
    <definedName name="_7號續接器物料">#REF!</definedName>
    <definedName name="_8.9×8.9cm支撐柱" localSheetId="40">#REF!</definedName>
    <definedName name="_8.9×8.9cm支撐柱" localSheetId="56">#REF!</definedName>
    <definedName name="_8.9×8.9cm支撐柱" localSheetId="33">#REF!</definedName>
    <definedName name="_8.9×8.9cm支撐柱" localSheetId="55">#REF!</definedName>
    <definedName name="_8.9×8.9cm支撐柱" localSheetId="36">#REF!</definedName>
    <definedName name="_8.9×8.9cm支撐柱" localSheetId="4">#REF!</definedName>
    <definedName name="_8.9×8.9cm支撐柱" localSheetId="19">#REF!</definedName>
    <definedName name="_8.9×8.9cm支撐柱" localSheetId="21">#REF!</definedName>
    <definedName name="_8.9×8.9cm支撐柱" localSheetId="22">#REF!</definedName>
    <definedName name="_8.9×8.9cm支撐柱" localSheetId="23">#REF!</definedName>
    <definedName name="_8.9×8.9cm支撐柱" localSheetId="24">#REF!</definedName>
    <definedName name="_8.9×8.9cm支撐柱" localSheetId="25">#REF!</definedName>
    <definedName name="_8.9×8.9cm支撐柱" localSheetId="42">#REF!</definedName>
    <definedName name="_8.9×8.9cm支撐柱" localSheetId="18">#REF!</definedName>
    <definedName name="_8.9×8.9cm支撐柱" localSheetId="47">#REF!</definedName>
    <definedName name="_8.9×8.9cm支撐柱" localSheetId="15">#REF!</definedName>
    <definedName name="_8.9×8.9cm支撐柱" localSheetId="14">#REF!</definedName>
    <definedName name="_8.9×8.9cm支撐柱" localSheetId="46">#REF!</definedName>
    <definedName name="_8.9×8.9cm支撐柱" localSheetId="3">#REF!</definedName>
    <definedName name="_8.9×8.9cm支撐柱" localSheetId="2">#REF!</definedName>
    <definedName name="_8.9×8.9cm支撐柱" localSheetId="54">#REF!</definedName>
    <definedName name="_8.9×8.9cm支撐柱" localSheetId="30">#REF!</definedName>
    <definedName name="_8.9×8.9cm支撐柱" localSheetId="26">#REF!</definedName>
    <definedName name="_8.9×8.9cm支撐柱" localSheetId="29">#REF!</definedName>
    <definedName name="_8.9×8.9cm支撐柱" localSheetId="53">#REF!</definedName>
    <definedName name="_8.9×8.9cm支撐柱" localSheetId="43">#REF!</definedName>
    <definedName name="_8.9×8.9cm支撐柱" localSheetId="9">#REF!</definedName>
    <definedName name="_8.9×8.9cm支撐柱" localSheetId="8">#REF!</definedName>
    <definedName name="_8.9×8.9cm支撐柱" localSheetId="11">#REF!</definedName>
    <definedName name="_8.9×8.9cm支撐柱" localSheetId="10">#REF!</definedName>
    <definedName name="_8.9×8.9cm支撐柱" localSheetId="13">#REF!</definedName>
    <definedName name="_8.9×8.9cm支撐柱" localSheetId="12">#REF!</definedName>
    <definedName name="_8.9×8.9cm支撐柱" localSheetId="7">#REF!</definedName>
    <definedName name="_8.9×8.9cm支撐柱" localSheetId="6">#REF!</definedName>
    <definedName name="_8.9×8.9cm支撐柱" localSheetId="48">#REF!</definedName>
    <definedName name="_8.9×8.9cm支撐柱" localSheetId="49">#REF!</definedName>
    <definedName name="_8.9×8.9cm支撐柱" localSheetId="16">#REF!</definedName>
    <definedName name="_8.9×8.9cm支撐柱" localSheetId="27">#REF!</definedName>
    <definedName name="_8.9×8.9cm支撐柱" localSheetId="28">#REF!</definedName>
    <definedName name="_8.9×8.9cm支撐柱" localSheetId="44">#REF!</definedName>
    <definedName name="_8.9×8.9cm支撐柱" localSheetId="45">#REF!</definedName>
    <definedName name="_8.9×8.9cm支撐柱" localSheetId="51">#REF!</definedName>
    <definedName name="_8.9×8.9cm支撐柱" localSheetId="41">#REF!</definedName>
    <definedName name="_8.9×8.9cm支撐柱" localSheetId="35">#REF!</definedName>
    <definedName name="_8.9×8.9cm支撐柱" localSheetId="39">#REF!</definedName>
    <definedName name="_8.9×8.9cm支撐柱" localSheetId="37">#REF!</definedName>
    <definedName name="_8.9×8.9cm支撐柱" localSheetId="17">#REF!</definedName>
    <definedName name="_8.9×8.9cm支撐柱" localSheetId="50">#REF!</definedName>
    <definedName name="_8.9×8.9cm支撐柱" localSheetId="52">#REF!</definedName>
    <definedName name="_8.9×8.9cm支撐柱" localSheetId="31">#REF!</definedName>
    <definedName name="_8.9×8.9cm支撐柱" localSheetId="32">#REF!</definedName>
    <definedName name="_8.9×8.9cm支撐柱" localSheetId="34">#REF!</definedName>
    <definedName name="_8.9×8.9cm支撐柱" localSheetId="38">#REF!</definedName>
    <definedName name="_8.9×8.9cm支撐柱" localSheetId="20">#REF!</definedName>
    <definedName name="_8.9×8.9cm支撐柱">#REF!</definedName>
    <definedName name="_8L90×90×13_" localSheetId="4">#REF!</definedName>
    <definedName name="_8L90×90×13_" localSheetId="19">#REF!</definedName>
    <definedName name="_8L90×90×13_" localSheetId="21">#REF!</definedName>
    <definedName name="_8L90×90×13_" localSheetId="3">#REF!</definedName>
    <definedName name="_8L90×90×13_" localSheetId="2">#REF!</definedName>
    <definedName name="_8L90×90×13_" localSheetId="27">#REF!</definedName>
    <definedName name="_8L90×90×13_" localSheetId="28">#REF!</definedName>
    <definedName name="_8L90×90×13_" localSheetId="20">#REF!</definedName>
    <definedName name="_8L90×90×13_">#REF!</definedName>
    <definedName name="_8mm後強化透明玻璃" localSheetId="40">#REF!</definedName>
    <definedName name="_8mm後強化透明玻璃" localSheetId="56">#REF!</definedName>
    <definedName name="_8mm後強化透明玻璃" localSheetId="33">#REF!</definedName>
    <definedName name="_8mm後強化透明玻璃" localSheetId="55">#REF!</definedName>
    <definedName name="_8mm後強化透明玻璃" localSheetId="36">#REF!</definedName>
    <definedName name="_8mm後強化透明玻璃" localSheetId="4">#REF!</definedName>
    <definedName name="_8mm後強化透明玻璃" localSheetId="19">#REF!</definedName>
    <definedName name="_8mm後強化透明玻璃" localSheetId="21">#REF!</definedName>
    <definedName name="_8mm後強化透明玻璃" localSheetId="22">#REF!</definedName>
    <definedName name="_8mm後強化透明玻璃" localSheetId="23">#REF!</definedName>
    <definedName name="_8mm後強化透明玻璃" localSheetId="24">#REF!</definedName>
    <definedName name="_8mm後強化透明玻璃" localSheetId="25">#REF!</definedName>
    <definedName name="_8mm後強化透明玻璃" localSheetId="42">#REF!</definedName>
    <definedName name="_8mm後強化透明玻璃" localSheetId="18">#REF!</definedName>
    <definedName name="_8mm後強化透明玻璃" localSheetId="47">#REF!</definedName>
    <definedName name="_8mm後強化透明玻璃" localSheetId="15">#REF!</definedName>
    <definedName name="_8mm後強化透明玻璃" localSheetId="14">#REF!</definedName>
    <definedName name="_8mm後強化透明玻璃" localSheetId="46">#REF!</definedName>
    <definedName name="_8mm後強化透明玻璃" localSheetId="3">#REF!</definedName>
    <definedName name="_8mm後強化透明玻璃" localSheetId="2">#REF!</definedName>
    <definedName name="_8mm後強化透明玻璃" localSheetId="54">#REF!</definedName>
    <definedName name="_8mm後強化透明玻璃" localSheetId="30">#REF!</definedName>
    <definedName name="_8mm後強化透明玻璃" localSheetId="26">#REF!</definedName>
    <definedName name="_8mm後強化透明玻璃" localSheetId="29">#REF!</definedName>
    <definedName name="_8mm後強化透明玻璃" localSheetId="53">#REF!</definedName>
    <definedName name="_8mm後強化透明玻璃" localSheetId="43">#REF!</definedName>
    <definedName name="_8mm後強化透明玻璃" localSheetId="9">#REF!</definedName>
    <definedName name="_8mm後強化透明玻璃" localSheetId="8">#REF!</definedName>
    <definedName name="_8mm後強化透明玻璃" localSheetId="11">#REF!</definedName>
    <definedName name="_8mm後強化透明玻璃" localSheetId="10">#REF!</definedName>
    <definedName name="_8mm後強化透明玻璃" localSheetId="13">#REF!</definedName>
    <definedName name="_8mm後強化透明玻璃" localSheetId="12">#REF!</definedName>
    <definedName name="_8mm後強化透明玻璃" localSheetId="7">#REF!</definedName>
    <definedName name="_8mm後強化透明玻璃" localSheetId="6">#REF!</definedName>
    <definedName name="_8mm後強化透明玻璃" localSheetId="48">#REF!</definedName>
    <definedName name="_8mm後強化透明玻璃" localSheetId="49">#REF!</definedName>
    <definedName name="_8mm後強化透明玻璃" localSheetId="16">#REF!</definedName>
    <definedName name="_8mm後強化透明玻璃" localSheetId="27">#REF!</definedName>
    <definedName name="_8mm後強化透明玻璃" localSheetId="28">#REF!</definedName>
    <definedName name="_8mm後強化透明玻璃" localSheetId="44">#REF!</definedName>
    <definedName name="_8mm後強化透明玻璃" localSheetId="45">#REF!</definedName>
    <definedName name="_8mm後強化透明玻璃" localSheetId="51">#REF!</definedName>
    <definedName name="_8mm後強化透明玻璃" localSheetId="41">#REF!</definedName>
    <definedName name="_8mm後強化透明玻璃" localSheetId="35">#REF!</definedName>
    <definedName name="_8mm後強化透明玻璃" localSheetId="39">#REF!</definedName>
    <definedName name="_8mm後強化透明玻璃" localSheetId="37">#REF!</definedName>
    <definedName name="_8mm後強化透明玻璃" localSheetId="17">#REF!</definedName>
    <definedName name="_8mm後強化透明玻璃" localSheetId="50">#REF!</definedName>
    <definedName name="_8mm後強化透明玻璃" localSheetId="52">#REF!</definedName>
    <definedName name="_8mm後強化透明玻璃" localSheetId="31">#REF!</definedName>
    <definedName name="_8mm後強化透明玻璃" localSheetId="32">#REF!</definedName>
    <definedName name="_8mm後強化透明玻璃" localSheetId="34">#REF!</definedName>
    <definedName name="_8mm後強化透明玻璃" localSheetId="38">#REF!</definedName>
    <definedName name="_8mm後強化透明玻璃" localSheetId="20">#REF!</definedName>
    <definedName name="_8mm後強化透明玻璃">#REF!</definedName>
    <definedName name="_8m高挑高排架" localSheetId="40">#REF!</definedName>
    <definedName name="_8m高挑高排架" localSheetId="56">#REF!</definedName>
    <definedName name="_8m高挑高排架" localSheetId="33">#REF!</definedName>
    <definedName name="_8m高挑高排架" localSheetId="55">#REF!</definedName>
    <definedName name="_8m高挑高排架" localSheetId="36">#REF!</definedName>
    <definedName name="_8m高挑高排架" localSheetId="4">#REF!</definedName>
    <definedName name="_8m高挑高排架" localSheetId="19">#REF!</definedName>
    <definedName name="_8m高挑高排架" localSheetId="21">#REF!</definedName>
    <definedName name="_8m高挑高排架" localSheetId="22">#REF!</definedName>
    <definedName name="_8m高挑高排架" localSheetId="23">#REF!</definedName>
    <definedName name="_8m高挑高排架" localSheetId="24">#REF!</definedName>
    <definedName name="_8m高挑高排架" localSheetId="25">#REF!</definedName>
    <definedName name="_8m高挑高排架" localSheetId="42">#REF!</definedName>
    <definedName name="_8m高挑高排架" localSheetId="18">#REF!</definedName>
    <definedName name="_8m高挑高排架" localSheetId="47">#REF!</definedName>
    <definedName name="_8m高挑高排架" localSheetId="15">#REF!</definedName>
    <definedName name="_8m高挑高排架" localSheetId="14">#REF!</definedName>
    <definedName name="_8m高挑高排架" localSheetId="46">#REF!</definedName>
    <definedName name="_8m高挑高排架" localSheetId="3">#REF!</definedName>
    <definedName name="_8m高挑高排架" localSheetId="2">#REF!</definedName>
    <definedName name="_8m高挑高排架" localSheetId="54">#REF!</definedName>
    <definedName name="_8m高挑高排架" localSheetId="30">#REF!</definedName>
    <definedName name="_8m高挑高排架" localSheetId="26">#REF!</definedName>
    <definedName name="_8m高挑高排架" localSheetId="29">#REF!</definedName>
    <definedName name="_8m高挑高排架" localSheetId="53">#REF!</definedName>
    <definedName name="_8m高挑高排架" localSheetId="43">#REF!</definedName>
    <definedName name="_8m高挑高排架" localSheetId="9">#REF!</definedName>
    <definedName name="_8m高挑高排架" localSheetId="8">#REF!</definedName>
    <definedName name="_8m高挑高排架" localSheetId="11">#REF!</definedName>
    <definedName name="_8m高挑高排架" localSheetId="10">#REF!</definedName>
    <definedName name="_8m高挑高排架" localSheetId="13">#REF!</definedName>
    <definedName name="_8m高挑高排架" localSheetId="12">#REF!</definedName>
    <definedName name="_8m高挑高排架" localSheetId="7">#REF!</definedName>
    <definedName name="_8m高挑高排架" localSheetId="6">#REF!</definedName>
    <definedName name="_8m高挑高排架" localSheetId="48">#REF!</definedName>
    <definedName name="_8m高挑高排架" localSheetId="49">#REF!</definedName>
    <definedName name="_8m高挑高排架" localSheetId="16">#REF!</definedName>
    <definedName name="_8m高挑高排架" localSheetId="27">#REF!</definedName>
    <definedName name="_8m高挑高排架" localSheetId="28">#REF!</definedName>
    <definedName name="_8m高挑高排架" localSheetId="44">#REF!</definedName>
    <definedName name="_8m高挑高排架" localSheetId="45">#REF!</definedName>
    <definedName name="_8m高挑高排架" localSheetId="51">#REF!</definedName>
    <definedName name="_8m高挑高排架" localSheetId="41">#REF!</definedName>
    <definedName name="_8m高挑高排架" localSheetId="35">#REF!</definedName>
    <definedName name="_8m高挑高排架" localSheetId="39">#REF!</definedName>
    <definedName name="_8m高挑高排架" localSheetId="37">#REF!</definedName>
    <definedName name="_8m高挑高排架" localSheetId="17">#REF!</definedName>
    <definedName name="_8m高挑高排架" localSheetId="50">#REF!</definedName>
    <definedName name="_8m高挑高排架" localSheetId="52">#REF!</definedName>
    <definedName name="_8m高挑高排架" localSheetId="31">#REF!</definedName>
    <definedName name="_8m高挑高排架" localSheetId="32">#REF!</definedName>
    <definedName name="_8m高挑高排架" localSheetId="34">#REF!</definedName>
    <definedName name="_8m高挑高排架" localSheetId="38">#REF!</definedName>
    <definedName name="_8m高挑高排架" localSheetId="20">#REF!</definedName>
    <definedName name="_8m高挑高排架">#REF!</definedName>
    <definedName name="_8號續接器安裝工資" localSheetId="40">#REF!</definedName>
    <definedName name="_8號續接器安裝工資" localSheetId="56">#REF!</definedName>
    <definedName name="_8號續接器安裝工資" localSheetId="33">#REF!</definedName>
    <definedName name="_8號續接器安裝工資" localSheetId="55">#REF!</definedName>
    <definedName name="_8號續接器安裝工資" localSheetId="36">#REF!</definedName>
    <definedName name="_8號續接器安裝工資" localSheetId="4">#REF!</definedName>
    <definedName name="_8號續接器安裝工資" localSheetId="19">#REF!</definedName>
    <definedName name="_8號續接器安裝工資" localSheetId="21">#REF!</definedName>
    <definedName name="_8號續接器安裝工資" localSheetId="22">#REF!</definedName>
    <definedName name="_8號續接器安裝工資" localSheetId="23">#REF!</definedName>
    <definedName name="_8號續接器安裝工資" localSheetId="24">#REF!</definedName>
    <definedName name="_8號續接器安裝工資" localSheetId="25">#REF!</definedName>
    <definedName name="_8號續接器安裝工資" localSheetId="42">#REF!</definedName>
    <definedName name="_8號續接器安裝工資" localSheetId="18">#REF!</definedName>
    <definedName name="_8號續接器安裝工資" localSheetId="47">#REF!</definedName>
    <definedName name="_8號續接器安裝工資" localSheetId="15">#REF!</definedName>
    <definedName name="_8號續接器安裝工資" localSheetId="14">#REF!</definedName>
    <definedName name="_8號續接器安裝工資" localSheetId="46">#REF!</definedName>
    <definedName name="_8號續接器安裝工資" localSheetId="3">#REF!</definedName>
    <definedName name="_8號續接器安裝工資" localSheetId="2">#REF!</definedName>
    <definedName name="_8號續接器安裝工資" localSheetId="54">#REF!</definedName>
    <definedName name="_8號續接器安裝工資" localSheetId="30">#REF!</definedName>
    <definedName name="_8號續接器安裝工資" localSheetId="26">#REF!</definedName>
    <definedName name="_8號續接器安裝工資" localSheetId="29">#REF!</definedName>
    <definedName name="_8號續接器安裝工資" localSheetId="53">#REF!</definedName>
    <definedName name="_8號續接器安裝工資" localSheetId="43">#REF!</definedName>
    <definedName name="_8號續接器安裝工資" localSheetId="9">#REF!</definedName>
    <definedName name="_8號續接器安裝工資" localSheetId="8">#REF!</definedName>
    <definedName name="_8號續接器安裝工資" localSheetId="11">#REF!</definedName>
    <definedName name="_8號續接器安裝工資" localSheetId="10">#REF!</definedName>
    <definedName name="_8號續接器安裝工資" localSheetId="13">#REF!</definedName>
    <definedName name="_8號續接器安裝工資" localSheetId="12">#REF!</definedName>
    <definedName name="_8號續接器安裝工資" localSheetId="7">#REF!</definedName>
    <definedName name="_8號續接器安裝工資" localSheetId="6">#REF!</definedName>
    <definedName name="_8號續接器安裝工資" localSheetId="48">#REF!</definedName>
    <definedName name="_8號續接器安裝工資" localSheetId="49">#REF!</definedName>
    <definedName name="_8號續接器安裝工資" localSheetId="16">#REF!</definedName>
    <definedName name="_8號續接器安裝工資" localSheetId="27">#REF!</definedName>
    <definedName name="_8號續接器安裝工資" localSheetId="28">#REF!</definedName>
    <definedName name="_8號續接器安裝工資" localSheetId="44">#REF!</definedName>
    <definedName name="_8號續接器安裝工資" localSheetId="45">#REF!</definedName>
    <definedName name="_8號續接器安裝工資" localSheetId="51">#REF!</definedName>
    <definedName name="_8號續接器安裝工資" localSheetId="41">#REF!</definedName>
    <definedName name="_8號續接器安裝工資" localSheetId="35">#REF!</definedName>
    <definedName name="_8號續接器安裝工資" localSheetId="39">#REF!</definedName>
    <definedName name="_8號續接器安裝工資" localSheetId="37">#REF!</definedName>
    <definedName name="_8號續接器安裝工資" localSheetId="17">#REF!</definedName>
    <definedName name="_8號續接器安裝工資" localSheetId="50">#REF!</definedName>
    <definedName name="_8號續接器安裝工資" localSheetId="52">#REF!</definedName>
    <definedName name="_8號續接器安裝工資" localSheetId="31">#REF!</definedName>
    <definedName name="_8號續接器安裝工資" localSheetId="32">#REF!</definedName>
    <definedName name="_8號續接器安裝工資" localSheetId="34">#REF!</definedName>
    <definedName name="_8號續接器安裝工資" localSheetId="38">#REF!</definedName>
    <definedName name="_8號續接器安裝工資" localSheetId="20">#REF!</definedName>
    <definedName name="_8號續接器安裝工資">#REF!</definedName>
    <definedName name="_8號續接器物料" localSheetId="40">#REF!</definedName>
    <definedName name="_8號續接器物料" localSheetId="56">#REF!</definedName>
    <definedName name="_8號續接器物料" localSheetId="33">#REF!</definedName>
    <definedName name="_8號續接器物料" localSheetId="55">#REF!</definedName>
    <definedName name="_8號續接器物料" localSheetId="36">#REF!</definedName>
    <definedName name="_8號續接器物料" localSheetId="4">#REF!</definedName>
    <definedName name="_8號續接器物料" localSheetId="19">#REF!</definedName>
    <definedName name="_8號續接器物料" localSheetId="21">#REF!</definedName>
    <definedName name="_8號續接器物料" localSheetId="22">#REF!</definedName>
    <definedName name="_8號續接器物料" localSheetId="23">#REF!</definedName>
    <definedName name="_8號續接器物料" localSheetId="24">#REF!</definedName>
    <definedName name="_8號續接器物料" localSheetId="25">#REF!</definedName>
    <definedName name="_8號續接器物料" localSheetId="42">#REF!</definedName>
    <definedName name="_8號續接器物料" localSheetId="18">#REF!</definedName>
    <definedName name="_8號續接器物料" localSheetId="47">#REF!</definedName>
    <definedName name="_8號續接器物料" localSheetId="15">#REF!</definedName>
    <definedName name="_8號續接器物料" localSheetId="14">#REF!</definedName>
    <definedName name="_8號續接器物料" localSheetId="46">#REF!</definedName>
    <definedName name="_8號續接器物料" localSheetId="3">#REF!</definedName>
    <definedName name="_8號續接器物料" localSheetId="2">#REF!</definedName>
    <definedName name="_8號續接器物料" localSheetId="54">#REF!</definedName>
    <definedName name="_8號續接器物料" localSheetId="30">#REF!</definedName>
    <definedName name="_8號續接器物料" localSheetId="26">#REF!</definedName>
    <definedName name="_8號續接器物料" localSheetId="29">#REF!</definedName>
    <definedName name="_8號續接器物料" localSheetId="53">#REF!</definedName>
    <definedName name="_8號續接器物料" localSheetId="43">#REF!</definedName>
    <definedName name="_8號續接器物料" localSheetId="9">#REF!</definedName>
    <definedName name="_8號續接器物料" localSheetId="8">#REF!</definedName>
    <definedName name="_8號續接器物料" localSheetId="11">#REF!</definedName>
    <definedName name="_8號續接器物料" localSheetId="10">#REF!</definedName>
    <definedName name="_8號續接器物料" localSheetId="13">#REF!</definedName>
    <definedName name="_8號續接器物料" localSheetId="12">#REF!</definedName>
    <definedName name="_8號續接器物料" localSheetId="7">#REF!</definedName>
    <definedName name="_8號續接器物料" localSheetId="6">#REF!</definedName>
    <definedName name="_8號續接器物料" localSheetId="48">#REF!</definedName>
    <definedName name="_8號續接器物料" localSheetId="49">#REF!</definedName>
    <definedName name="_8號續接器物料" localSheetId="16">#REF!</definedName>
    <definedName name="_8號續接器物料" localSheetId="27">#REF!</definedName>
    <definedName name="_8號續接器物料" localSheetId="28">#REF!</definedName>
    <definedName name="_8號續接器物料" localSheetId="44">#REF!</definedName>
    <definedName name="_8號續接器物料" localSheetId="45">#REF!</definedName>
    <definedName name="_8號續接器物料" localSheetId="51">#REF!</definedName>
    <definedName name="_8號續接器物料" localSheetId="41">#REF!</definedName>
    <definedName name="_8號續接器物料" localSheetId="35">#REF!</definedName>
    <definedName name="_8號續接器物料" localSheetId="39">#REF!</definedName>
    <definedName name="_8號續接器物料" localSheetId="37">#REF!</definedName>
    <definedName name="_8號續接器物料" localSheetId="17">#REF!</definedName>
    <definedName name="_8號續接器物料" localSheetId="50">#REF!</definedName>
    <definedName name="_8號續接器物料" localSheetId="52">#REF!</definedName>
    <definedName name="_8號續接器物料" localSheetId="31">#REF!</definedName>
    <definedName name="_8號續接器物料" localSheetId="32">#REF!</definedName>
    <definedName name="_8號續接器物料" localSheetId="34">#REF!</definedName>
    <definedName name="_8號續接器物料" localSheetId="38">#REF!</definedName>
    <definedName name="_8號續接器物料" localSheetId="20">#REF!</definedName>
    <definedName name="_8號續接器物料">#REF!</definedName>
    <definedName name="_AAA5">[8]AAA5!$B$1:$E$80</definedName>
    <definedName name="_D1" localSheetId="40">'[9]鋁門窗&amp;其他'!#REF!</definedName>
    <definedName name="_D1" localSheetId="56">'[9]鋁門窗&amp;其他'!#REF!</definedName>
    <definedName name="_D1" localSheetId="33">'[9]鋁門窗&amp;其他'!#REF!</definedName>
    <definedName name="_D1" localSheetId="55">'[9]鋁門窗&amp;其他'!#REF!</definedName>
    <definedName name="_D1" localSheetId="36">'[9]鋁門窗&amp;其他'!#REF!</definedName>
    <definedName name="_D1" localSheetId="4">'[9]鋁門窗&amp;其他'!#REF!</definedName>
    <definedName name="_D1" localSheetId="19">'[9]鋁門窗&amp;其他'!#REF!</definedName>
    <definedName name="_D1" localSheetId="21">'[9]鋁門窗&amp;其他'!#REF!</definedName>
    <definedName name="_D1" localSheetId="22">'[9]鋁門窗&amp;其他'!#REF!</definedName>
    <definedName name="_D1" localSheetId="23">'[9]鋁門窗&amp;其他'!#REF!</definedName>
    <definedName name="_D1" localSheetId="24">'[9]鋁門窗&amp;其他'!#REF!</definedName>
    <definedName name="_D1" localSheetId="25">'[9]鋁門窗&amp;其他'!#REF!</definedName>
    <definedName name="_D1" localSheetId="42">'[9]鋁門窗&amp;其他'!#REF!</definedName>
    <definedName name="_D1" localSheetId="18">'[9]鋁門窗&amp;其他'!#REF!</definedName>
    <definedName name="_D1" localSheetId="47">'[9]鋁門窗&amp;其他'!#REF!</definedName>
    <definedName name="_D1" localSheetId="15">'[9]鋁門窗&amp;其他'!#REF!</definedName>
    <definedName name="_D1" localSheetId="14">'[9]鋁門窗&amp;其他'!#REF!</definedName>
    <definedName name="_D1" localSheetId="46">'[9]鋁門窗&amp;其他'!#REF!</definedName>
    <definedName name="_D1" localSheetId="3">'[9]鋁門窗&amp;其他'!#REF!</definedName>
    <definedName name="_D1" localSheetId="2">'[9]鋁門窗&amp;其他'!#REF!</definedName>
    <definedName name="_D1" localSheetId="54">'[9]鋁門窗&amp;其他'!#REF!</definedName>
    <definedName name="_D1" localSheetId="30">'[9]鋁門窗&amp;其他'!#REF!</definedName>
    <definedName name="_D1" localSheetId="26">'[9]鋁門窗&amp;其他'!#REF!</definedName>
    <definedName name="_D1" localSheetId="29">'[9]鋁門窗&amp;其他'!#REF!</definedName>
    <definedName name="_D1" localSheetId="53">'[9]鋁門窗&amp;其他'!#REF!</definedName>
    <definedName name="_D1" localSheetId="43">'[9]鋁門窗&amp;其他'!#REF!</definedName>
    <definedName name="_D1" localSheetId="9">'[9]鋁門窗&amp;其他'!#REF!</definedName>
    <definedName name="_D1" localSheetId="8">'[9]鋁門窗&amp;其他'!#REF!</definedName>
    <definedName name="_D1" localSheetId="11">'[9]鋁門窗&amp;其他'!#REF!</definedName>
    <definedName name="_D1" localSheetId="10">'[9]鋁門窗&amp;其他'!#REF!</definedName>
    <definedName name="_D1" localSheetId="13">'[9]鋁門窗&amp;其他'!#REF!</definedName>
    <definedName name="_D1" localSheetId="12">'[9]鋁門窗&amp;其他'!#REF!</definedName>
    <definedName name="_D1" localSheetId="7">'[9]鋁門窗&amp;其他'!#REF!</definedName>
    <definedName name="_D1" localSheetId="6">'[9]鋁門窗&amp;其他'!#REF!</definedName>
    <definedName name="_D1" localSheetId="48">'[9]鋁門窗&amp;其他'!#REF!</definedName>
    <definedName name="_D1" localSheetId="49">'[9]鋁門窗&amp;其他'!#REF!</definedName>
    <definedName name="_D1" localSheetId="16">'[9]鋁門窗&amp;其他'!#REF!</definedName>
    <definedName name="_D1" localSheetId="27">'[9]鋁門窗&amp;其他'!#REF!</definedName>
    <definedName name="_D1" localSheetId="28">'[9]鋁門窗&amp;其他'!#REF!</definedName>
    <definedName name="_D1" localSheetId="44">'[9]鋁門窗&amp;其他'!#REF!</definedName>
    <definedName name="_D1" localSheetId="45">'[9]鋁門窗&amp;其他'!#REF!</definedName>
    <definedName name="_D1" localSheetId="51">'[9]鋁門窗&amp;其他'!#REF!</definedName>
    <definedName name="_D1" localSheetId="41">'[9]鋁門窗&amp;其他'!#REF!</definedName>
    <definedName name="_D1" localSheetId="35">'[9]鋁門窗&amp;其他'!#REF!</definedName>
    <definedName name="_D1" localSheetId="39">'[9]鋁門窗&amp;其他'!#REF!</definedName>
    <definedName name="_D1" localSheetId="37">'[9]鋁門窗&amp;其他'!#REF!</definedName>
    <definedName name="_D1" localSheetId="17">'[9]鋁門窗&amp;其他'!#REF!</definedName>
    <definedName name="_D1" localSheetId="50">'[9]鋁門窗&amp;其他'!#REF!</definedName>
    <definedName name="_D1" localSheetId="52">'[9]鋁門窗&amp;其他'!#REF!</definedName>
    <definedName name="_D1" localSheetId="31">'[9]鋁門窗&amp;其他'!#REF!</definedName>
    <definedName name="_D1" localSheetId="32">'[9]鋁門窗&amp;其他'!#REF!</definedName>
    <definedName name="_D1" localSheetId="34">'[9]鋁門窗&amp;其他'!#REF!</definedName>
    <definedName name="_D1" localSheetId="38">'[9]鋁門窗&amp;其他'!#REF!</definedName>
    <definedName name="_D1" localSheetId="20">'[9]鋁門窗&amp;其他'!#REF!</definedName>
    <definedName name="_D1">'[9]鋁門窗&amp;其他'!#REF!</definedName>
    <definedName name="_D4" localSheetId="40">#REF!</definedName>
    <definedName name="_D4" localSheetId="56">#REF!</definedName>
    <definedName name="_D4" localSheetId="33">#REF!</definedName>
    <definedName name="_D4" localSheetId="55">#REF!</definedName>
    <definedName name="_D4" localSheetId="36">#REF!</definedName>
    <definedName name="_D4" localSheetId="4">#REF!</definedName>
    <definedName name="_D4" localSheetId="19">#REF!</definedName>
    <definedName name="_D4" localSheetId="21">#REF!</definedName>
    <definedName name="_D4" localSheetId="22">#REF!</definedName>
    <definedName name="_D4" localSheetId="23">#REF!</definedName>
    <definedName name="_D4" localSheetId="24">#REF!</definedName>
    <definedName name="_D4" localSheetId="25">#REF!</definedName>
    <definedName name="_D4" localSheetId="42">#REF!</definedName>
    <definedName name="_D4" localSheetId="18">#REF!</definedName>
    <definedName name="_D4" localSheetId="47">#REF!</definedName>
    <definedName name="_D4" localSheetId="15">#REF!</definedName>
    <definedName name="_D4" localSheetId="14">#REF!</definedName>
    <definedName name="_D4" localSheetId="46">#REF!</definedName>
    <definedName name="_D4" localSheetId="3">#REF!</definedName>
    <definedName name="_D4" localSheetId="2">#REF!</definedName>
    <definedName name="_D4" localSheetId="54">#REF!</definedName>
    <definedName name="_D4" localSheetId="30">#REF!</definedName>
    <definedName name="_D4" localSheetId="26">#REF!</definedName>
    <definedName name="_D4" localSheetId="29">#REF!</definedName>
    <definedName name="_D4" localSheetId="53">#REF!</definedName>
    <definedName name="_D4" localSheetId="43">#REF!</definedName>
    <definedName name="_D4" localSheetId="9">#REF!</definedName>
    <definedName name="_D4" localSheetId="8">#REF!</definedName>
    <definedName name="_D4" localSheetId="11">#REF!</definedName>
    <definedName name="_D4" localSheetId="10">#REF!</definedName>
    <definedName name="_D4" localSheetId="13">#REF!</definedName>
    <definedName name="_D4" localSheetId="12">#REF!</definedName>
    <definedName name="_D4" localSheetId="7">#REF!</definedName>
    <definedName name="_D4" localSheetId="6">#REF!</definedName>
    <definedName name="_D4" localSheetId="48">#REF!</definedName>
    <definedName name="_D4" localSheetId="49">#REF!</definedName>
    <definedName name="_D4" localSheetId="16">#REF!</definedName>
    <definedName name="_D4" localSheetId="27">#REF!</definedName>
    <definedName name="_D4" localSheetId="28">#REF!</definedName>
    <definedName name="_D4" localSheetId="44">#REF!</definedName>
    <definedName name="_D4" localSheetId="45">#REF!</definedName>
    <definedName name="_D4" localSheetId="51">#REF!</definedName>
    <definedName name="_D4" localSheetId="41">#REF!</definedName>
    <definedName name="_D4" localSheetId="35">#REF!</definedName>
    <definedName name="_D4" localSheetId="39">#REF!</definedName>
    <definedName name="_D4" localSheetId="37">#REF!</definedName>
    <definedName name="_D4" localSheetId="17">#REF!</definedName>
    <definedName name="_D4" localSheetId="50">#REF!</definedName>
    <definedName name="_D4" localSheetId="52">#REF!</definedName>
    <definedName name="_D4" localSheetId="31">#REF!</definedName>
    <definedName name="_D4" localSheetId="32">#REF!</definedName>
    <definedName name="_D4" localSheetId="34">#REF!</definedName>
    <definedName name="_D4" localSheetId="38">#REF!</definedName>
    <definedName name="_D4" localSheetId="20">#REF!</definedName>
    <definedName name="_D4">#REF!</definedName>
    <definedName name="_D8" localSheetId="40">#REF!</definedName>
    <definedName name="_D8" localSheetId="56">#REF!</definedName>
    <definedName name="_D8" localSheetId="33">#REF!</definedName>
    <definedName name="_D8" localSheetId="55">#REF!</definedName>
    <definedName name="_D8" localSheetId="36">#REF!</definedName>
    <definedName name="_D8" localSheetId="4">#REF!</definedName>
    <definedName name="_D8" localSheetId="19">#REF!</definedName>
    <definedName name="_D8" localSheetId="21">#REF!</definedName>
    <definedName name="_D8" localSheetId="22">#REF!</definedName>
    <definedName name="_D8" localSheetId="23">#REF!</definedName>
    <definedName name="_D8" localSheetId="24">#REF!</definedName>
    <definedName name="_D8" localSheetId="25">#REF!</definedName>
    <definedName name="_D8" localSheetId="42">#REF!</definedName>
    <definedName name="_D8" localSheetId="18">#REF!</definedName>
    <definedName name="_D8" localSheetId="47">#REF!</definedName>
    <definedName name="_D8" localSheetId="15">#REF!</definedName>
    <definedName name="_D8" localSheetId="14">#REF!</definedName>
    <definedName name="_D8" localSheetId="46">#REF!</definedName>
    <definedName name="_D8" localSheetId="3">#REF!</definedName>
    <definedName name="_D8" localSheetId="2">#REF!</definedName>
    <definedName name="_D8" localSheetId="54">#REF!</definedName>
    <definedName name="_D8" localSheetId="30">#REF!</definedName>
    <definedName name="_D8" localSheetId="26">#REF!</definedName>
    <definedName name="_D8" localSheetId="29">#REF!</definedName>
    <definedName name="_D8" localSheetId="53">#REF!</definedName>
    <definedName name="_D8" localSheetId="43">#REF!</definedName>
    <definedName name="_D8" localSheetId="9">#REF!</definedName>
    <definedName name="_D8" localSheetId="8">#REF!</definedName>
    <definedName name="_D8" localSheetId="11">#REF!</definedName>
    <definedName name="_D8" localSheetId="10">#REF!</definedName>
    <definedName name="_D8" localSheetId="13">#REF!</definedName>
    <definedName name="_D8" localSheetId="12">#REF!</definedName>
    <definedName name="_D8" localSheetId="7">#REF!</definedName>
    <definedName name="_D8" localSheetId="6">#REF!</definedName>
    <definedName name="_D8" localSheetId="48">#REF!</definedName>
    <definedName name="_D8" localSheetId="49">#REF!</definedName>
    <definedName name="_D8" localSheetId="16">#REF!</definedName>
    <definedName name="_D8" localSheetId="27">#REF!</definedName>
    <definedName name="_D8" localSheetId="28">#REF!</definedName>
    <definedName name="_D8" localSheetId="44">#REF!</definedName>
    <definedName name="_D8" localSheetId="45">#REF!</definedName>
    <definedName name="_D8" localSheetId="51">#REF!</definedName>
    <definedName name="_D8" localSheetId="41">#REF!</definedName>
    <definedName name="_D8" localSheetId="35">#REF!</definedName>
    <definedName name="_D8" localSheetId="39">#REF!</definedName>
    <definedName name="_D8" localSheetId="37">#REF!</definedName>
    <definedName name="_D8" localSheetId="17">#REF!</definedName>
    <definedName name="_D8" localSheetId="50">#REF!</definedName>
    <definedName name="_D8" localSheetId="52">#REF!</definedName>
    <definedName name="_D8" localSheetId="31">#REF!</definedName>
    <definedName name="_D8" localSheetId="32">#REF!</definedName>
    <definedName name="_D8" localSheetId="34">#REF!</definedName>
    <definedName name="_D8" localSheetId="38">#REF!</definedName>
    <definedName name="_D8" localSheetId="20">#REF!</definedName>
    <definedName name="_D8">#REF!</definedName>
    <definedName name="_Fill" localSheetId="40" hidden="1">'[10]MonthB(1-4)'!#REF!</definedName>
    <definedName name="_Fill" localSheetId="56" hidden="1">'[10]MonthB(1-4)'!#REF!</definedName>
    <definedName name="_Fill" localSheetId="33" hidden="1">'[10]MonthB(1-4)'!#REF!</definedName>
    <definedName name="_Fill" localSheetId="55" hidden="1">'[10]MonthB(1-4)'!#REF!</definedName>
    <definedName name="_Fill" localSheetId="36" hidden="1">'[10]MonthB(1-4)'!#REF!</definedName>
    <definedName name="_Fill" localSheetId="4" hidden="1">'[10]MonthB(1-4)'!#REF!</definedName>
    <definedName name="_Fill" localSheetId="19" hidden="1">'[10]MonthB(1-4)'!#REF!</definedName>
    <definedName name="_Fill" localSheetId="21" hidden="1">'[10]MonthB(1-4)'!#REF!</definedName>
    <definedName name="_Fill" localSheetId="22" hidden="1">'[10]MonthB(1-4)'!#REF!</definedName>
    <definedName name="_Fill" localSheetId="23" hidden="1">'[10]MonthB(1-4)'!#REF!</definedName>
    <definedName name="_Fill" localSheetId="24" hidden="1">'[10]MonthB(1-4)'!#REF!</definedName>
    <definedName name="_Fill" localSheetId="25" hidden="1">'[10]MonthB(1-4)'!#REF!</definedName>
    <definedName name="_Fill" localSheetId="42" hidden="1">'[10]MonthB(1-4)'!#REF!</definedName>
    <definedName name="_Fill" localSheetId="18" hidden="1">'[10]MonthB(1-4)'!#REF!</definedName>
    <definedName name="_Fill" localSheetId="47" hidden="1">'[10]MonthB(1-4)'!#REF!</definedName>
    <definedName name="_Fill" localSheetId="15" hidden="1">'[10]MonthB(1-4)'!#REF!</definedName>
    <definedName name="_Fill" localSheetId="14" hidden="1">'[10]MonthB(1-4)'!#REF!</definedName>
    <definedName name="_Fill" localSheetId="46" hidden="1">'[10]MonthB(1-4)'!#REF!</definedName>
    <definedName name="_Fill" localSheetId="1" hidden="1">'[10]MonthB(1-4)'!#REF!</definedName>
    <definedName name="_Fill" localSheetId="3" hidden="1">'[10]MonthB(1-4)'!#REF!</definedName>
    <definedName name="_Fill" localSheetId="0" hidden="1">'[10]MonthB(1-4)'!#REF!</definedName>
    <definedName name="_Fill" localSheetId="2" hidden="1">'[10]MonthB(1-4)'!#REF!</definedName>
    <definedName name="_Fill" localSheetId="54" hidden="1">'[10]MonthB(1-4)'!#REF!</definedName>
    <definedName name="_Fill" localSheetId="30" hidden="1">'[10]MonthB(1-4)'!#REF!</definedName>
    <definedName name="_Fill" localSheetId="26" hidden="1">'[10]MonthB(1-4)'!#REF!</definedName>
    <definedName name="_Fill" localSheetId="29" hidden="1">'[10]MonthB(1-4)'!#REF!</definedName>
    <definedName name="_Fill" localSheetId="53" hidden="1">'[10]MonthB(1-4)'!#REF!</definedName>
    <definedName name="_Fill" localSheetId="43" hidden="1">'[10]MonthB(1-4)'!#REF!</definedName>
    <definedName name="_Fill" localSheetId="9" hidden="1">'[10]MonthB(1-4)'!#REF!</definedName>
    <definedName name="_Fill" localSheetId="8" hidden="1">'[10]MonthB(1-4)'!#REF!</definedName>
    <definedName name="_Fill" localSheetId="11" hidden="1">'[10]MonthB(1-4)'!#REF!</definedName>
    <definedName name="_Fill" localSheetId="10" hidden="1">'[10]MonthB(1-4)'!#REF!</definedName>
    <definedName name="_Fill" localSheetId="13" hidden="1">'[10]MonthB(1-4)'!#REF!</definedName>
    <definedName name="_Fill" localSheetId="12" hidden="1">'[10]MonthB(1-4)'!#REF!</definedName>
    <definedName name="_Fill" localSheetId="7" hidden="1">'[10]MonthB(1-4)'!#REF!</definedName>
    <definedName name="_Fill" localSheetId="6" hidden="1">'[10]MonthB(1-4)'!#REF!</definedName>
    <definedName name="_Fill" localSheetId="48" hidden="1">'[10]MonthB(1-4)'!#REF!</definedName>
    <definedName name="_Fill" localSheetId="49" hidden="1">'[10]MonthB(1-4)'!#REF!</definedName>
    <definedName name="_Fill" localSheetId="16" hidden="1">'[10]MonthB(1-4)'!#REF!</definedName>
    <definedName name="_Fill" localSheetId="27" hidden="1">'[10]MonthB(1-4)'!#REF!</definedName>
    <definedName name="_Fill" localSheetId="28" hidden="1">'[10]MonthB(1-4)'!#REF!</definedName>
    <definedName name="_Fill" localSheetId="44" hidden="1">'[10]MonthB(1-4)'!#REF!</definedName>
    <definedName name="_Fill" localSheetId="45" hidden="1">'[10]MonthB(1-4)'!#REF!</definedName>
    <definedName name="_Fill" localSheetId="51" hidden="1">'[10]MonthB(1-4)'!#REF!</definedName>
    <definedName name="_Fill" localSheetId="41" hidden="1">'[10]MonthB(1-4)'!#REF!</definedName>
    <definedName name="_Fill" localSheetId="35" hidden="1">'[10]MonthB(1-4)'!#REF!</definedName>
    <definedName name="_Fill" localSheetId="39" hidden="1">'[10]MonthB(1-4)'!#REF!</definedName>
    <definedName name="_Fill" localSheetId="37" hidden="1">'[10]MonthB(1-4)'!#REF!</definedName>
    <definedName name="_Fill" localSheetId="17" hidden="1">'[10]MonthB(1-4)'!#REF!</definedName>
    <definedName name="_Fill" localSheetId="50" hidden="1">'[10]MonthB(1-4)'!#REF!</definedName>
    <definedName name="_Fill" localSheetId="52" hidden="1">'[10]MonthB(1-4)'!#REF!</definedName>
    <definedName name="_Fill" localSheetId="31" hidden="1">'[10]MonthB(1-4)'!#REF!</definedName>
    <definedName name="_Fill" localSheetId="32" hidden="1">'[10]MonthB(1-4)'!#REF!</definedName>
    <definedName name="_Fill" localSheetId="34" hidden="1">'[10]MonthB(1-4)'!#REF!</definedName>
    <definedName name="_Fill" localSheetId="38" hidden="1">'[10]MonthB(1-4)'!#REF!</definedName>
    <definedName name="_Fill" localSheetId="20" hidden="1">'[10]MonthB(1-4)'!#REF!</definedName>
    <definedName name="_Fill" hidden="1">'[10]MonthB(1-4)'!#REF!</definedName>
    <definedName name="_xlnm._FilterDatabase" localSheetId="2" hidden="1">材料與設備試驗管制總表!$C$1:$C$1257</definedName>
    <definedName name="_k1" localSheetId="4">[11]單價2!#REF!</definedName>
    <definedName name="_k1" localSheetId="19">[11]單價2!#REF!</definedName>
    <definedName name="_k1" localSheetId="21">[11]單價2!#REF!</definedName>
    <definedName name="_k1" localSheetId="3">[11]單價2!#REF!</definedName>
    <definedName name="_k1" localSheetId="2">[11]單價2!#REF!</definedName>
    <definedName name="_k1" localSheetId="27">[11]單價2!#REF!</definedName>
    <definedName name="_k1" localSheetId="28">[11]單價2!#REF!</definedName>
    <definedName name="_k1" localSheetId="20">[11]單價2!#REF!</definedName>
    <definedName name="_k1">[11]單價2!#REF!</definedName>
    <definedName name="_L200×90×15" localSheetId="40">#REF!</definedName>
    <definedName name="_L200×90×15" localSheetId="56">#REF!</definedName>
    <definedName name="_L200×90×15" localSheetId="33">#REF!</definedName>
    <definedName name="_L200×90×15" localSheetId="55">#REF!</definedName>
    <definedName name="_L200×90×15" localSheetId="36">#REF!</definedName>
    <definedName name="_L200×90×15" localSheetId="4">#REF!</definedName>
    <definedName name="_L200×90×15" localSheetId="19">#REF!</definedName>
    <definedName name="_L200×90×15" localSheetId="21">#REF!</definedName>
    <definedName name="_L200×90×15" localSheetId="22">#REF!</definedName>
    <definedName name="_L200×90×15" localSheetId="23">#REF!</definedName>
    <definedName name="_L200×90×15" localSheetId="24">#REF!</definedName>
    <definedName name="_L200×90×15" localSheetId="25">#REF!</definedName>
    <definedName name="_L200×90×15" localSheetId="42">#REF!</definedName>
    <definedName name="_L200×90×15" localSheetId="18">#REF!</definedName>
    <definedName name="_L200×90×15" localSheetId="47">#REF!</definedName>
    <definedName name="_L200×90×15" localSheetId="15">#REF!</definedName>
    <definedName name="_L200×90×15" localSheetId="14">#REF!</definedName>
    <definedName name="_L200×90×15" localSheetId="46">#REF!</definedName>
    <definedName name="_L200×90×15" localSheetId="3">#REF!</definedName>
    <definedName name="_L200×90×15" localSheetId="2">#REF!</definedName>
    <definedName name="_L200×90×15" localSheetId="54">#REF!</definedName>
    <definedName name="_L200×90×15" localSheetId="30">#REF!</definedName>
    <definedName name="_L200×90×15" localSheetId="26">#REF!</definedName>
    <definedName name="_L200×90×15" localSheetId="29">#REF!</definedName>
    <definedName name="_L200×90×15" localSheetId="53">#REF!</definedName>
    <definedName name="_L200×90×15" localSheetId="43">#REF!</definedName>
    <definedName name="_L200×90×15" localSheetId="9">#REF!</definedName>
    <definedName name="_L200×90×15" localSheetId="8">#REF!</definedName>
    <definedName name="_L200×90×15" localSheetId="11">#REF!</definedName>
    <definedName name="_L200×90×15" localSheetId="10">#REF!</definedName>
    <definedName name="_L200×90×15" localSheetId="13">#REF!</definedName>
    <definedName name="_L200×90×15" localSheetId="12">#REF!</definedName>
    <definedName name="_L200×90×15" localSheetId="7">#REF!</definedName>
    <definedName name="_L200×90×15" localSheetId="6">#REF!</definedName>
    <definedName name="_L200×90×15" localSheetId="48">#REF!</definedName>
    <definedName name="_L200×90×15" localSheetId="49">#REF!</definedName>
    <definedName name="_L200×90×15" localSheetId="16">#REF!</definedName>
    <definedName name="_L200×90×15" localSheetId="27">#REF!</definedName>
    <definedName name="_L200×90×15" localSheetId="28">#REF!</definedName>
    <definedName name="_L200×90×15" localSheetId="44">#REF!</definedName>
    <definedName name="_L200×90×15" localSheetId="45">#REF!</definedName>
    <definedName name="_L200×90×15" localSheetId="51">#REF!</definedName>
    <definedName name="_L200×90×15" localSheetId="41">#REF!</definedName>
    <definedName name="_L200×90×15" localSheetId="35">#REF!</definedName>
    <definedName name="_L200×90×15" localSheetId="39">#REF!</definedName>
    <definedName name="_L200×90×15" localSheetId="37">#REF!</definedName>
    <definedName name="_L200×90×15" localSheetId="17">#REF!</definedName>
    <definedName name="_L200×90×15" localSheetId="50">#REF!</definedName>
    <definedName name="_L200×90×15" localSheetId="52">#REF!</definedName>
    <definedName name="_L200×90×15" localSheetId="31">#REF!</definedName>
    <definedName name="_L200×90×15" localSheetId="32">#REF!</definedName>
    <definedName name="_L200×90×15" localSheetId="34">#REF!</definedName>
    <definedName name="_L200×90×15" localSheetId="38">#REF!</definedName>
    <definedName name="_L200×90×15" localSheetId="20">#REF!</definedName>
    <definedName name="_L200×90×15">#REF!</definedName>
    <definedName name="_L90×90×13" localSheetId="40">#REF!</definedName>
    <definedName name="_L90×90×13" localSheetId="56">#REF!</definedName>
    <definedName name="_L90×90×13" localSheetId="33">#REF!</definedName>
    <definedName name="_L90×90×13" localSheetId="55">#REF!</definedName>
    <definedName name="_L90×90×13" localSheetId="36">#REF!</definedName>
    <definedName name="_L90×90×13" localSheetId="4">#REF!</definedName>
    <definedName name="_L90×90×13" localSheetId="19">#REF!</definedName>
    <definedName name="_L90×90×13" localSheetId="21">#REF!</definedName>
    <definedName name="_L90×90×13" localSheetId="22">#REF!</definedName>
    <definedName name="_L90×90×13" localSheetId="23">#REF!</definedName>
    <definedName name="_L90×90×13" localSheetId="24">#REF!</definedName>
    <definedName name="_L90×90×13" localSheetId="25">#REF!</definedName>
    <definedName name="_L90×90×13" localSheetId="42">#REF!</definedName>
    <definedName name="_L90×90×13" localSheetId="18">#REF!</definedName>
    <definedName name="_L90×90×13" localSheetId="47">#REF!</definedName>
    <definedName name="_L90×90×13" localSheetId="15">#REF!</definedName>
    <definedName name="_L90×90×13" localSheetId="14">#REF!</definedName>
    <definedName name="_L90×90×13" localSheetId="46">#REF!</definedName>
    <definedName name="_L90×90×13" localSheetId="3">#REF!</definedName>
    <definedName name="_L90×90×13" localSheetId="2">#REF!</definedName>
    <definedName name="_L90×90×13" localSheetId="54">#REF!</definedName>
    <definedName name="_L90×90×13" localSheetId="30">#REF!</definedName>
    <definedName name="_L90×90×13" localSheetId="26">#REF!</definedName>
    <definedName name="_L90×90×13" localSheetId="29">#REF!</definedName>
    <definedName name="_L90×90×13" localSheetId="53">#REF!</definedName>
    <definedName name="_L90×90×13" localSheetId="43">#REF!</definedName>
    <definedName name="_L90×90×13" localSheetId="9">#REF!</definedName>
    <definedName name="_L90×90×13" localSheetId="8">#REF!</definedName>
    <definedName name="_L90×90×13" localSheetId="11">#REF!</definedName>
    <definedName name="_L90×90×13" localSheetId="10">#REF!</definedName>
    <definedName name="_L90×90×13" localSheetId="13">#REF!</definedName>
    <definedName name="_L90×90×13" localSheetId="12">#REF!</definedName>
    <definedName name="_L90×90×13" localSheetId="7">#REF!</definedName>
    <definedName name="_L90×90×13" localSheetId="6">#REF!</definedName>
    <definedName name="_L90×90×13" localSheetId="48">#REF!</definedName>
    <definedName name="_L90×90×13" localSheetId="49">#REF!</definedName>
    <definedName name="_L90×90×13" localSheetId="16">#REF!</definedName>
    <definedName name="_L90×90×13" localSheetId="27">#REF!</definedName>
    <definedName name="_L90×90×13" localSheetId="28">#REF!</definedName>
    <definedName name="_L90×90×13" localSheetId="44">#REF!</definedName>
    <definedName name="_L90×90×13" localSheetId="45">#REF!</definedName>
    <definedName name="_L90×90×13" localSheetId="51">#REF!</definedName>
    <definedName name="_L90×90×13" localSheetId="41">#REF!</definedName>
    <definedName name="_L90×90×13" localSheetId="35">#REF!</definedName>
    <definedName name="_L90×90×13" localSheetId="39">#REF!</definedName>
    <definedName name="_L90×90×13" localSheetId="37">#REF!</definedName>
    <definedName name="_L90×90×13" localSheetId="17">#REF!</definedName>
    <definedName name="_L90×90×13" localSheetId="50">#REF!</definedName>
    <definedName name="_L90×90×13" localSheetId="52">#REF!</definedName>
    <definedName name="_L90×90×13" localSheetId="31">#REF!</definedName>
    <definedName name="_L90×90×13" localSheetId="32">#REF!</definedName>
    <definedName name="_L90×90×13" localSheetId="34">#REF!</definedName>
    <definedName name="_L90×90×13" localSheetId="38">#REF!</definedName>
    <definedName name="_L90×90×13" localSheetId="20">#REF!</definedName>
    <definedName name="_L90×90×13">#REF!</definedName>
    <definedName name="_S1" localSheetId="40">#REF!</definedName>
    <definedName name="_S1" localSheetId="56">#REF!</definedName>
    <definedName name="_S1" localSheetId="33">#REF!</definedName>
    <definedName name="_S1" localSheetId="55">#REF!</definedName>
    <definedName name="_S1" localSheetId="36">#REF!</definedName>
    <definedName name="_S1" localSheetId="4">#REF!</definedName>
    <definedName name="_S1" localSheetId="19">#REF!</definedName>
    <definedName name="_S1" localSheetId="21">#REF!</definedName>
    <definedName name="_S1" localSheetId="22">#REF!</definedName>
    <definedName name="_S1" localSheetId="23">#REF!</definedName>
    <definedName name="_S1" localSheetId="24">#REF!</definedName>
    <definedName name="_S1" localSheetId="25">#REF!</definedName>
    <definedName name="_S1" localSheetId="42">#REF!</definedName>
    <definedName name="_S1" localSheetId="18">#REF!</definedName>
    <definedName name="_S1" localSheetId="47">#REF!</definedName>
    <definedName name="_S1" localSheetId="15">#REF!</definedName>
    <definedName name="_S1" localSheetId="14">#REF!</definedName>
    <definedName name="_S1" localSheetId="46">#REF!</definedName>
    <definedName name="_S1" localSheetId="3">#REF!</definedName>
    <definedName name="_S1" localSheetId="2">#REF!</definedName>
    <definedName name="_S1" localSheetId="54">#REF!</definedName>
    <definedName name="_S1" localSheetId="30">#REF!</definedName>
    <definedName name="_S1" localSheetId="26">#REF!</definedName>
    <definedName name="_S1" localSheetId="29">#REF!</definedName>
    <definedName name="_S1" localSheetId="53">#REF!</definedName>
    <definedName name="_S1" localSheetId="43">#REF!</definedName>
    <definedName name="_S1" localSheetId="9">#REF!</definedName>
    <definedName name="_S1" localSheetId="8">#REF!</definedName>
    <definedName name="_S1" localSheetId="11">#REF!</definedName>
    <definedName name="_S1" localSheetId="10">#REF!</definedName>
    <definedName name="_S1" localSheetId="13">#REF!</definedName>
    <definedName name="_S1" localSheetId="12">#REF!</definedName>
    <definedName name="_S1" localSheetId="7">#REF!</definedName>
    <definedName name="_S1" localSheetId="6">#REF!</definedName>
    <definedName name="_S1" localSheetId="48">#REF!</definedName>
    <definedName name="_S1" localSheetId="49">#REF!</definedName>
    <definedName name="_S1" localSheetId="16">#REF!</definedName>
    <definedName name="_S1" localSheetId="27">#REF!</definedName>
    <definedName name="_S1" localSheetId="28">#REF!</definedName>
    <definedName name="_S1" localSheetId="44">#REF!</definedName>
    <definedName name="_S1" localSheetId="45">#REF!</definedName>
    <definedName name="_S1" localSheetId="51">#REF!</definedName>
    <definedName name="_S1" localSheetId="41">#REF!</definedName>
    <definedName name="_S1" localSheetId="35">#REF!</definedName>
    <definedName name="_S1" localSheetId="39">#REF!</definedName>
    <definedName name="_S1" localSheetId="37">#REF!</definedName>
    <definedName name="_S1" localSheetId="17">#REF!</definedName>
    <definedName name="_S1" localSheetId="50">#REF!</definedName>
    <definedName name="_S1" localSheetId="52">#REF!</definedName>
    <definedName name="_S1" localSheetId="31">#REF!</definedName>
    <definedName name="_S1" localSheetId="32">#REF!</definedName>
    <definedName name="_S1" localSheetId="34">#REF!</definedName>
    <definedName name="_S1" localSheetId="38">#REF!</definedName>
    <definedName name="_S1" localSheetId="20">#REF!</definedName>
    <definedName name="_S1">#REF!</definedName>
    <definedName name="_S2" localSheetId="40">#REF!</definedName>
    <definedName name="_S2" localSheetId="56">#REF!</definedName>
    <definedName name="_S2" localSheetId="33">#REF!</definedName>
    <definedName name="_S2" localSheetId="55">#REF!</definedName>
    <definedName name="_S2" localSheetId="36">#REF!</definedName>
    <definedName name="_S2" localSheetId="4">#REF!</definedName>
    <definedName name="_S2" localSheetId="19">#REF!</definedName>
    <definedName name="_S2" localSheetId="21">#REF!</definedName>
    <definedName name="_S2" localSheetId="22">#REF!</definedName>
    <definedName name="_S2" localSheetId="23">#REF!</definedName>
    <definedName name="_S2" localSheetId="24">#REF!</definedName>
    <definedName name="_S2" localSheetId="25">#REF!</definedName>
    <definedName name="_S2" localSheetId="42">#REF!</definedName>
    <definedName name="_S2" localSheetId="18">#REF!</definedName>
    <definedName name="_S2" localSheetId="47">#REF!</definedName>
    <definedName name="_S2" localSheetId="15">#REF!</definedName>
    <definedName name="_S2" localSheetId="14">#REF!</definedName>
    <definedName name="_S2" localSheetId="46">#REF!</definedName>
    <definedName name="_S2" localSheetId="3">#REF!</definedName>
    <definedName name="_S2" localSheetId="2">#REF!</definedName>
    <definedName name="_S2" localSheetId="54">#REF!</definedName>
    <definedName name="_S2" localSheetId="30">#REF!</definedName>
    <definedName name="_S2" localSheetId="26">#REF!</definedName>
    <definedName name="_S2" localSheetId="29">#REF!</definedName>
    <definedName name="_S2" localSheetId="53">#REF!</definedName>
    <definedName name="_S2" localSheetId="43">#REF!</definedName>
    <definedName name="_S2" localSheetId="9">#REF!</definedName>
    <definedName name="_S2" localSheetId="8">#REF!</definedName>
    <definedName name="_S2" localSheetId="11">#REF!</definedName>
    <definedName name="_S2" localSheetId="10">#REF!</definedName>
    <definedName name="_S2" localSheetId="13">#REF!</definedName>
    <definedName name="_S2" localSheetId="12">#REF!</definedName>
    <definedName name="_S2" localSheetId="7">#REF!</definedName>
    <definedName name="_S2" localSheetId="6">#REF!</definedName>
    <definedName name="_S2" localSheetId="48">#REF!</definedName>
    <definedName name="_S2" localSheetId="49">#REF!</definedName>
    <definedName name="_S2" localSheetId="16">#REF!</definedName>
    <definedName name="_S2" localSheetId="27">#REF!</definedName>
    <definedName name="_S2" localSheetId="28">#REF!</definedName>
    <definedName name="_S2" localSheetId="44">#REF!</definedName>
    <definedName name="_S2" localSheetId="45">#REF!</definedName>
    <definedName name="_S2" localSheetId="51">#REF!</definedName>
    <definedName name="_S2" localSheetId="41">#REF!</definedName>
    <definedName name="_S2" localSheetId="35">#REF!</definedName>
    <definedName name="_S2" localSheetId="39">#REF!</definedName>
    <definedName name="_S2" localSheetId="37">#REF!</definedName>
    <definedName name="_S2" localSheetId="17">#REF!</definedName>
    <definedName name="_S2" localSheetId="50">#REF!</definedName>
    <definedName name="_S2" localSheetId="52">#REF!</definedName>
    <definedName name="_S2" localSheetId="31">#REF!</definedName>
    <definedName name="_S2" localSheetId="32">#REF!</definedName>
    <definedName name="_S2" localSheetId="34">#REF!</definedName>
    <definedName name="_S2" localSheetId="38">#REF!</definedName>
    <definedName name="_S2" localSheetId="20">#REF!</definedName>
    <definedName name="_S2">#REF!</definedName>
    <definedName name="_S3" localSheetId="40">#REF!</definedName>
    <definedName name="_S3" localSheetId="56">#REF!</definedName>
    <definedName name="_S3" localSheetId="33">#REF!</definedName>
    <definedName name="_S3" localSheetId="55">#REF!</definedName>
    <definedName name="_S3" localSheetId="36">#REF!</definedName>
    <definedName name="_S3" localSheetId="4">#REF!</definedName>
    <definedName name="_S3" localSheetId="19">#REF!</definedName>
    <definedName name="_S3" localSheetId="21">#REF!</definedName>
    <definedName name="_S3" localSheetId="22">#REF!</definedName>
    <definedName name="_S3" localSheetId="23">#REF!</definedName>
    <definedName name="_S3" localSheetId="24">#REF!</definedName>
    <definedName name="_S3" localSheetId="25">#REF!</definedName>
    <definedName name="_S3" localSheetId="42">#REF!</definedName>
    <definedName name="_S3" localSheetId="18">#REF!</definedName>
    <definedName name="_S3" localSheetId="47">#REF!</definedName>
    <definedName name="_S3" localSheetId="15">#REF!</definedName>
    <definedName name="_S3" localSheetId="14">#REF!</definedName>
    <definedName name="_S3" localSheetId="46">#REF!</definedName>
    <definedName name="_S3" localSheetId="3">#REF!</definedName>
    <definedName name="_S3" localSheetId="2">#REF!</definedName>
    <definedName name="_S3" localSheetId="54">#REF!</definedName>
    <definedName name="_S3" localSheetId="30">#REF!</definedName>
    <definedName name="_S3" localSheetId="26">#REF!</definedName>
    <definedName name="_S3" localSheetId="29">#REF!</definedName>
    <definedName name="_S3" localSheetId="53">#REF!</definedName>
    <definedName name="_S3" localSheetId="43">#REF!</definedName>
    <definedName name="_S3" localSheetId="9">#REF!</definedName>
    <definedName name="_S3" localSheetId="8">#REF!</definedName>
    <definedName name="_S3" localSheetId="11">#REF!</definedName>
    <definedName name="_S3" localSheetId="10">#REF!</definedName>
    <definedName name="_S3" localSheetId="13">#REF!</definedName>
    <definedName name="_S3" localSheetId="12">#REF!</definedName>
    <definedName name="_S3" localSheetId="7">#REF!</definedName>
    <definedName name="_S3" localSheetId="6">#REF!</definedName>
    <definedName name="_S3" localSheetId="48">#REF!</definedName>
    <definedName name="_S3" localSheetId="49">#REF!</definedName>
    <definedName name="_S3" localSheetId="16">#REF!</definedName>
    <definedName name="_S3" localSheetId="27">#REF!</definedName>
    <definedName name="_S3" localSheetId="28">#REF!</definedName>
    <definedName name="_S3" localSheetId="44">#REF!</definedName>
    <definedName name="_S3" localSheetId="45">#REF!</definedName>
    <definedName name="_S3" localSheetId="51">#REF!</definedName>
    <definedName name="_S3" localSheetId="41">#REF!</definedName>
    <definedName name="_S3" localSheetId="35">#REF!</definedName>
    <definedName name="_S3" localSheetId="39">#REF!</definedName>
    <definedName name="_S3" localSheetId="37">#REF!</definedName>
    <definedName name="_S3" localSheetId="17">#REF!</definedName>
    <definedName name="_S3" localSheetId="50">#REF!</definedName>
    <definedName name="_S3" localSheetId="52">#REF!</definedName>
    <definedName name="_S3" localSheetId="31">#REF!</definedName>
    <definedName name="_S3" localSheetId="32">#REF!</definedName>
    <definedName name="_S3" localSheetId="34">#REF!</definedName>
    <definedName name="_S3" localSheetId="38">#REF!</definedName>
    <definedName name="_S3" localSheetId="20">#REF!</definedName>
    <definedName name="_S3">#REF!</definedName>
    <definedName name="_SD280">[4]鋼筋材料!$M$9</definedName>
    <definedName name="_SD420">[4]鋼筋材料!$M$10</definedName>
    <definedName name="_SD42011">[4]鋼筋材料!$M$12</definedName>
    <definedName name="_SD4209">[4]鋼筋材料!$M$11</definedName>
    <definedName name="_SO4" localSheetId="40">[5]假設貼貼!#REF!</definedName>
    <definedName name="_SO4" localSheetId="56">[5]假設貼貼!#REF!</definedName>
    <definedName name="_SO4" localSheetId="33">[5]假設貼貼!#REF!</definedName>
    <definedName name="_SO4" localSheetId="55">[5]假設貼貼!#REF!</definedName>
    <definedName name="_SO4" localSheetId="36">[5]假設貼貼!#REF!</definedName>
    <definedName name="_SO4" localSheetId="4">[5]假設貼貼!#REF!</definedName>
    <definedName name="_SO4" localSheetId="19">[5]假設貼貼!#REF!</definedName>
    <definedName name="_SO4" localSheetId="21">[5]假設貼貼!#REF!</definedName>
    <definedName name="_SO4" localSheetId="22">[5]假設貼貼!#REF!</definedName>
    <definedName name="_SO4" localSheetId="23">[5]假設貼貼!#REF!</definedName>
    <definedName name="_SO4" localSheetId="24">[5]假設貼貼!#REF!</definedName>
    <definedName name="_SO4" localSheetId="25">[5]假設貼貼!#REF!</definedName>
    <definedName name="_SO4" localSheetId="42">[5]假設貼貼!#REF!</definedName>
    <definedName name="_SO4" localSheetId="18">[5]假設貼貼!#REF!</definedName>
    <definedName name="_SO4" localSheetId="47">[5]假設貼貼!#REF!</definedName>
    <definedName name="_SO4" localSheetId="15">[5]假設貼貼!#REF!</definedName>
    <definedName name="_SO4" localSheetId="14">[5]假設貼貼!#REF!</definedName>
    <definedName name="_SO4" localSheetId="46">[5]假設貼貼!#REF!</definedName>
    <definedName name="_SO4" localSheetId="3">[5]假設貼貼!#REF!</definedName>
    <definedName name="_SO4" localSheetId="2">[5]假設貼貼!#REF!</definedName>
    <definedName name="_SO4" localSheetId="54">[5]假設貼貼!#REF!</definedName>
    <definedName name="_SO4" localSheetId="30">[5]假設貼貼!#REF!</definedName>
    <definedName name="_SO4" localSheetId="26">[5]假設貼貼!#REF!</definedName>
    <definedName name="_SO4" localSheetId="29">[5]假設貼貼!#REF!</definedName>
    <definedName name="_SO4" localSheetId="53">[5]假設貼貼!#REF!</definedName>
    <definedName name="_SO4" localSheetId="43">[5]假設貼貼!#REF!</definedName>
    <definedName name="_SO4" localSheetId="9">[5]假設貼貼!#REF!</definedName>
    <definedName name="_SO4" localSheetId="8">[5]假設貼貼!#REF!</definedName>
    <definedName name="_SO4" localSheetId="11">[5]假設貼貼!#REF!</definedName>
    <definedName name="_SO4" localSheetId="10">[5]假設貼貼!#REF!</definedName>
    <definedName name="_SO4" localSheetId="13">[5]假設貼貼!#REF!</definedName>
    <definedName name="_SO4" localSheetId="12">[5]假設貼貼!#REF!</definedName>
    <definedName name="_SO4" localSheetId="7">[5]假設貼貼!#REF!</definedName>
    <definedName name="_SO4" localSheetId="6">[5]假設貼貼!#REF!</definedName>
    <definedName name="_SO4" localSheetId="48">[5]假設貼貼!#REF!</definedName>
    <definedName name="_SO4" localSheetId="49">[5]假設貼貼!#REF!</definedName>
    <definedName name="_SO4" localSheetId="16">[5]假設貼貼!#REF!</definedName>
    <definedName name="_SO4" localSheetId="27">[5]假設貼貼!#REF!</definedName>
    <definedName name="_SO4" localSheetId="28">[5]假設貼貼!#REF!</definedName>
    <definedName name="_SO4" localSheetId="44">[5]假設貼貼!#REF!</definedName>
    <definedName name="_SO4" localSheetId="45">[5]假設貼貼!#REF!</definedName>
    <definedName name="_SO4" localSheetId="51">[5]假設貼貼!#REF!</definedName>
    <definedName name="_SO4" localSheetId="41">[5]假設貼貼!#REF!</definedName>
    <definedName name="_SO4" localSheetId="35">[5]假設貼貼!#REF!</definedName>
    <definedName name="_SO4" localSheetId="39">[5]假設貼貼!#REF!</definedName>
    <definedName name="_SO4" localSheetId="37">[5]假設貼貼!#REF!</definedName>
    <definedName name="_SO4" localSheetId="17">[5]假設貼貼!#REF!</definedName>
    <definedName name="_SO4" localSheetId="50">[5]假設貼貼!#REF!</definedName>
    <definedName name="_SO4" localSheetId="52">[5]假設貼貼!#REF!</definedName>
    <definedName name="_SO4" localSheetId="31">[5]假設貼貼!#REF!</definedName>
    <definedName name="_SO4" localSheetId="32">[5]假設貼貼!#REF!</definedName>
    <definedName name="_SO4" localSheetId="34">[5]假設貼貼!#REF!</definedName>
    <definedName name="_SO4" localSheetId="38">[5]假設貼貼!#REF!</definedName>
    <definedName name="_SO4" localSheetId="20">[5]假設貼貼!#REF!</definedName>
    <definedName name="_SO4">[5]假設貼貼!#REF!</definedName>
    <definedName name="_SS2" localSheetId="40">#REF!</definedName>
    <definedName name="_SS2" localSheetId="56">#REF!</definedName>
    <definedName name="_SS2" localSheetId="33">#REF!</definedName>
    <definedName name="_SS2" localSheetId="55">#REF!</definedName>
    <definedName name="_SS2" localSheetId="36">#REF!</definedName>
    <definedName name="_SS2" localSheetId="4">#REF!</definedName>
    <definedName name="_SS2" localSheetId="19">#REF!</definedName>
    <definedName name="_SS2" localSheetId="21">#REF!</definedName>
    <definedName name="_SS2" localSheetId="22">#REF!</definedName>
    <definedName name="_SS2" localSheetId="23">#REF!</definedName>
    <definedName name="_SS2" localSheetId="24">#REF!</definedName>
    <definedName name="_SS2" localSheetId="25">#REF!</definedName>
    <definedName name="_SS2" localSheetId="42">#REF!</definedName>
    <definedName name="_SS2" localSheetId="18">#REF!</definedName>
    <definedName name="_SS2" localSheetId="47">#REF!</definedName>
    <definedName name="_SS2" localSheetId="15">#REF!</definedName>
    <definedName name="_SS2" localSheetId="14">#REF!</definedName>
    <definedName name="_SS2" localSheetId="46">#REF!</definedName>
    <definedName name="_SS2" localSheetId="3">#REF!</definedName>
    <definedName name="_SS2" localSheetId="2">#REF!</definedName>
    <definedName name="_SS2" localSheetId="54">#REF!</definedName>
    <definedName name="_SS2" localSheetId="30">#REF!</definedName>
    <definedName name="_SS2" localSheetId="26">#REF!</definedName>
    <definedName name="_SS2" localSheetId="29">#REF!</definedName>
    <definedName name="_SS2" localSheetId="53">#REF!</definedName>
    <definedName name="_SS2" localSheetId="43">#REF!</definedName>
    <definedName name="_SS2" localSheetId="9">#REF!</definedName>
    <definedName name="_SS2" localSheetId="8">#REF!</definedName>
    <definedName name="_SS2" localSheetId="11">#REF!</definedName>
    <definedName name="_SS2" localSheetId="10">#REF!</definedName>
    <definedName name="_SS2" localSheetId="13">#REF!</definedName>
    <definedName name="_SS2" localSheetId="12">#REF!</definedName>
    <definedName name="_SS2" localSheetId="7">#REF!</definedName>
    <definedName name="_SS2" localSheetId="6">#REF!</definedName>
    <definedName name="_SS2" localSheetId="48">#REF!</definedName>
    <definedName name="_SS2" localSheetId="49">#REF!</definedName>
    <definedName name="_SS2" localSheetId="16">#REF!</definedName>
    <definedName name="_SS2" localSheetId="27">#REF!</definedName>
    <definedName name="_SS2" localSheetId="28">#REF!</definedName>
    <definedName name="_SS2" localSheetId="44">#REF!</definedName>
    <definedName name="_SS2" localSheetId="45">#REF!</definedName>
    <definedName name="_SS2" localSheetId="51">#REF!</definedName>
    <definedName name="_SS2" localSheetId="41">#REF!</definedName>
    <definedName name="_SS2" localSheetId="35">#REF!</definedName>
    <definedName name="_SS2" localSheetId="39">#REF!</definedName>
    <definedName name="_SS2" localSheetId="37">#REF!</definedName>
    <definedName name="_SS2" localSheetId="17">#REF!</definedName>
    <definedName name="_SS2" localSheetId="50">#REF!</definedName>
    <definedName name="_SS2" localSheetId="52">#REF!</definedName>
    <definedName name="_SS2" localSheetId="31">#REF!</definedName>
    <definedName name="_SS2" localSheetId="32">#REF!</definedName>
    <definedName name="_SS2" localSheetId="34">#REF!</definedName>
    <definedName name="_SS2" localSheetId="38">#REF!</definedName>
    <definedName name="_SS2" localSheetId="20">#REF!</definedName>
    <definedName name="_SS2">#REF!</definedName>
    <definedName name="_TE1" localSheetId="40">#REF!</definedName>
    <definedName name="_TE1" localSheetId="56">#REF!</definedName>
    <definedName name="_TE1" localSheetId="33">#REF!</definedName>
    <definedName name="_TE1" localSheetId="55">#REF!</definedName>
    <definedName name="_TE1" localSheetId="36">#REF!</definedName>
    <definedName name="_TE1" localSheetId="4">#REF!</definedName>
    <definedName name="_TE1" localSheetId="19">#REF!</definedName>
    <definedName name="_TE1" localSheetId="21">#REF!</definedName>
    <definedName name="_TE1" localSheetId="22">#REF!</definedName>
    <definedName name="_TE1" localSheetId="23">#REF!</definedName>
    <definedName name="_TE1" localSheetId="24">#REF!</definedName>
    <definedName name="_TE1" localSheetId="25">#REF!</definedName>
    <definedName name="_TE1" localSheetId="42">#REF!</definedName>
    <definedName name="_TE1" localSheetId="18">#REF!</definedName>
    <definedName name="_TE1" localSheetId="47">#REF!</definedName>
    <definedName name="_TE1" localSheetId="15">#REF!</definedName>
    <definedName name="_TE1" localSheetId="14">#REF!</definedName>
    <definedName name="_TE1" localSheetId="46">#REF!</definedName>
    <definedName name="_TE1" localSheetId="3">#REF!</definedName>
    <definedName name="_TE1" localSheetId="2">#REF!</definedName>
    <definedName name="_TE1" localSheetId="54">#REF!</definedName>
    <definedName name="_TE1" localSheetId="30">#REF!</definedName>
    <definedName name="_TE1" localSheetId="26">#REF!</definedName>
    <definedName name="_TE1" localSheetId="29">#REF!</definedName>
    <definedName name="_TE1" localSheetId="53">#REF!</definedName>
    <definedName name="_TE1" localSheetId="43">#REF!</definedName>
    <definedName name="_TE1" localSheetId="9">#REF!</definedName>
    <definedName name="_TE1" localSheetId="8">#REF!</definedName>
    <definedName name="_TE1" localSheetId="11">#REF!</definedName>
    <definedName name="_TE1" localSheetId="10">#REF!</definedName>
    <definedName name="_TE1" localSheetId="13">#REF!</definedName>
    <definedName name="_TE1" localSheetId="12">#REF!</definedName>
    <definedName name="_TE1" localSheetId="7">#REF!</definedName>
    <definedName name="_TE1" localSheetId="6">#REF!</definedName>
    <definedName name="_TE1" localSheetId="48">#REF!</definedName>
    <definedName name="_TE1" localSheetId="49">#REF!</definedName>
    <definedName name="_TE1" localSheetId="16">#REF!</definedName>
    <definedName name="_TE1" localSheetId="27">#REF!</definedName>
    <definedName name="_TE1" localSheetId="28">#REF!</definedName>
    <definedName name="_TE1" localSheetId="44">#REF!</definedName>
    <definedName name="_TE1" localSheetId="45">#REF!</definedName>
    <definedName name="_TE1" localSheetId="51">#REF!</definedName>
    <definedName name="_TE1" localSheetId="41">#REF!</definedName>
    <definedName name="_TE1" localSheetId="35">#REF!</definedName>
    <definedName name="_TE1" localSheetId="39">#REF!</definedName>
    <definedName name="_TE1" localSheetId="37">#REF!</definedName>
    <definedName name="_TE1" localSheetId="17">#REF!</definedName>
    <definedName name="_TE1" localSheetId="50">#REF!</definedName>
    <definedName name="_TE1" localSheetId="52">#REF!</definedName>
    <definedName name="_TE1" localSheetId="31">#REF!</definedName>
    <definedName name="_TE1" localSheetId="32">#REF!</definedName>
    <definedName name="_TE1" localSheetId="34">#REF!</definedName>
    <definedName name="_TE1" localSheetId="38">#REF!</definedName>
    <definedName name="_TE1" localSheetId="20">#REF!</definedName>
    <definedName name="_TE1">#REF!</definedName>
    <definedName name="_TE2" localSheetId="40">#REF!</definedName>
    <definedName name="_TE2" localSheetId="56">#REF!</definedName>
    <definedName name="_TE2" localSheetId="33">#REF!</definedName>
    <definedName name="_TE2" localSheetId="55">#REF!</definedName>
    <definedName name="_TE2" localSheetId="36">#REF!</definedName>
    <definedName name="_TE2" localSheetId="4">#REF!</definedName>
    <definedName name="_TE2" localSheetId="19">#REF!</definedName>
    <definedName name="_TE2" localSheetId="21">#REF!</definedName>
    <definedName name="_TE2" localSheetId="22">#REF!</definedName>
    <definedName name="_TE2" localSheetId="23">#REF!</definedName>
    <definedName name="_TE2" localSheetId="24">#REF!</definedName>
    <definedName name="_TE2" localSheetId="25">#REF!</definedName>
    <definedName name="_TE2" localSheetId="42">#REF!</definedName>
    <definedName name="_TE2" localSheetId="18">#REF!</definedName>
    <definedName name="_TE2" localSheetId="47">#REF!</definedName>
    <definedName name="_TE2" localSheetId="15">#REF!</definedName>
    <definedName name="_TE2" localSheetId="14">#REF!</definedName>
    <definedName name="_TE2" localSheetId="46">#REF!</definedName>
    <definedName name="_TE2" localSheetId="3">#REF!</definedName>
    <definedName name="_TE2" localSheetId="2">#REF!</definedName>
    <definedName name="_TE2" localSheetId="54">#REF!</definedName>
    <definedName name="_TE2" localSheetId="30">#REF!</definedName>
    <definedName name="_TE2" localSheetId="26">#REF!</definedName>
    <definedName name="_TE2" localSheetId="29">#REF!</definedName>
    <definedName name="_TE2" localSheetId="53">#REF!</definedName>
    <definedName name="_TE2" localSheetId="43">#REF!</definedName>
    <definedName name="_TE2" localSheetId="9">#REF!</definedName>
    <definedName name="_TE2" localSheetId="8">#REF!</definedName>
    <definedName name="_TE2" localSheetId="11">#REF!</definedName>
    <definedName name="_TE2" localSheetId="10">#REF!</definedName>
    <definedName name="_TE2" localSheetId="13">#REF!</definedName>
    <definedName name="_TE2" localSheetId="12">#REF!</definedName>
    <definedName name="_TE2" localSheetId="7">#REF!</definedName>
    <definedName name="_TE2" localSheetId="6">#REF!</definedName>
    <definedName name="_TE2" localSheetId="48">#REF!</definedName>
    <definedName name="_TE2" localSheetId="49">#REF!</definedName>
    <definedName name="_TE2" localSheetId="16">#REF!</definedName>
    <definedName name="_TE2" localSheetId="27">#REF!</definedName>
    <definedName name="_TE2" localSheetId="28">#REF!</definedName>
    <definedName name="_TE2" localSheetId="44">#REF!</definedName>
    <definedName name="_TE2" localSheetId="45">#REF!</definedName>
    <definedName name="_TE2" localSheetId="51">#REF!</definedName>
    <definedName name="_TE2" localSheetId="41">#REF!</definedName>
    <definedName name="_TE2" localSheetId="35">#REF!</definedName>
    <definedName name="_TE2" localSheetId="39">#REF!</definedName>
    <definedName name="_TE2" localSheetId="37">#REF!</definedName>
    <definedName name="_TE2" localSheetId="17">#REF!</definedName>
    <definedName name="_TE2" localSheetId="50">#REF!</definedName>
    <definedName name="_TE2" localSheetId="52">#REF!</definedName>
    <definedName name="_TE2" localSheetId="31">#REF!</definedName>
    <definedName name="_TE2" localSheetId="32">#REF!</definedName>
    <definedName name="_TE2" localSheetId="34">#REF!</definedName>
    <definedName name="_TE2" localSheetId="38">#REF!</definedName>
    <definedName name="_TE2" localSheetId="20">#REF!</definedName>
    <definedName name="_TE2">#REF!</definedName>
    <definedName name="_TE3" localSheetId="40">#REF!</definedName>
    <definedName name="_TE3" localSheetId="56">#REF!</definedName>
    <definedName name="_TE3" localSheetId="33">#REF!</definedName>
    <definedName name="_TE3" localSheetId="55">#REF!</definedName>
    <definedName name="_TE3" localSheetId="36">#REF!</definedName>
    <definedName name="_TE3" localSheetId="4">#REF!</definedName>
    <definedName name="_TE3" localSheetId="19">#REF!</definedName>
    <definedName name="_TE3" localSheetId="21">#REF!</definedName>
    <definedName name="_TE3" localSheetId="22">#REF!</definedName>
    <definedName name="_TE3" localSheetId="23">#REF!</definedName>
    <definedName name="_TE3" localSheetId="24">#REF!</definedName>
    <definedName name="_TE3" localSheetId="25">#REF!</definedName>
    <definedName name="_TE3" localSheetId="42">#REF!</definedName>
    <definedName name="_TE3" localSheetId="18">#REF!</definedName>
    <definedName name="_TE3" localSheetId="47">#REF!</definedName>
    <definedName name="_TE3" localSheetId="15">#REF!</definedName>
    <definedName name="_TE3" localSheetId="14">#REF!</definedName>
    <definedName name="_TE3" localSheetId="46">#REF!</definedName>
    <definedName name="_TE3" localSheetId="3">#REF!</definedName>
    <definedName name="_TE3" localSheetId="2">#REF!</definedName>
    <definedName name="_TE3" localSheetId="54">#REF!</definedName>
    <definedName name="_TE3" localSheetId="30">#REF!</definedName>
    <definedName name="_TE3" localSheetId="26">#REF!</definedName>
    <definedName name="_TE3" localSheetId="29">#REF!</definedName>
    <definedName name="_TE3" localSheetId="53">#REF!</definedName>
    <definedName name="_TE3" localSheetId="43">#REF!</definedName>
    <definedName name="_TE3" localSheetId="9">#REF!</definedName>
    <definedName name="_TE3" localSheetId="8">#REF!</definedName>
    <definedName name="_TE3" localSheetId="11">#REF!</definedName>
    <definedName name="_TE3" localSheetId="10">#REF!</definedName>
    <definedName name="_TE3" localSheetId="13">#REF!</definedName>
    <definedName name="_TE3" localSheetId="12">#REF!</definedName>
    <definedName name="_TE3" localSheetId="7">#REF!</definedName>
    <definedName name="_TE3" localSheetId="6">#REF!</definedName>
    <definedName name="_TE3" localSheetId="48">#REF!</definedName>
    <definedName name="_TE3" localSheetId="49">#REF!</definedName>
    <definedName name="_TE3" localSheetId="16">#REF!</definedName>
    <definedName name="_TE3" localSheetId="27">#REF!</definedName>
    <definedName name="_TE3" localSheetId="28">#REF!</definedName>
    <definedName name="_TE3" localSheetId="44">#REF!</definedName>
    <definedName name="_TE3" localSheetId="45">#REF!</definedName>
    <definedName name="_TE3" localSheetId="51">#REF!</definedName>
    <definedName name="_TE3" localSheetId="41">#REF!</definedName>
    <definedName name="_TE3" localSheetId="35">#REF!</definedName>
    <definedName name="_TE3" localSheetId="39">#REF!</definedName>
    <definedName name="_TE3" localSheetId="37">#REF!</definedName>
    <definedName name="_TE3" localSheetId="17">#REF!</definedName>
    <definedName name="_TE3" localSheetId="50">#REF!</definedName>
    <definedName name="_TE3" localSheetId="52">#REF!</definedName>
    <definedName name="_TE3" localSheetId="31">#REF!</definedName>
    <definedName name="_TE3" localSheetId="32">#REF!</definedName>
    <definedName name="_TE3" localSheetId="34">#REF!</definedName>
    <definedName name="_TE3" localSheetId="38">#REF!</definedName>
    <definedName name="_TE3" localSheetId="20">#REF!</definedName>
    <definedName name="_TE3">#REF!</definedName>
    <definedName name="_TE4" localSheetId="40">#REF!</definedName>
    <definedName name="_TE4" localSheetId="56">#REF!</definedName>
    <definedName name="_TE4" localSheetId="33">#REF!</definedName>
    <definedName name="_TE4" localSheetId="55">#REF!</definedName>
    <definedName name="_TE4" localSheetId="36">#REF!</definedName>
    <definedName name="_TE4" localSheetId="4">#REF!</definedName>
    <definedName name="_TE4" localSheetId="19">#REF!</definedName>
    <definedName name="_TE4" localSheetId="21">#REF!</definedName>
    <definedName name="_TE4" localSheetId="22">#REF!</definedName>
    <definedName name="_TE4" localSheetId="23">#REF!</definedName>
    <definedName name="_TE4" localSheetId="24">#REF!</definedName>
    <definedName name="_TE4" localSheetId="25">#REF!</definedName>
    <definedName name="_TE4" localSheetId="42">#REF!</definedName>
    <definedName name="_TE4" localSheetId="18">#REF!</definedName>
    <definedName name="_TE4" localSheetId="47">#REF!</definedName>
    <definedName name="_TE4" localSheetId="15">#REF!</definedName>
    <definedName name="_TE4" localSheetId="14">#REF!</definedName>
    <definedName name="_TE4" localSheetId="46">#REF!</definedName>
    <definedName name="_TE4" localSheetId="3">#REF!</definedName>
    <definedName name="_TE4" localSheetId="2">#REF!</definedName>
    <definedName name="_TE4" localSheetId="54">#REF!</definedName>
    <definedName name="_TE4" localSheetId="30">#REF!</definedName>
    <definedName name="_TE4" localSheetId="26">#REF!</definedName>
    <definedName name="_TE4" localSheetId="29">#REF!</definedName>
    <definedName name="_TE4" localSheetId="53">#REF!</definedName>
    <definedName name="_TE4" localSheetId="43">#REF!</definedName>
    <definedName name="_TE4" localSheetId="9">#REF!</definedName>
    <definedName name="_TE4" localSheetId="8">#REF!</definedName>
    <definedName name="_TE4" localSheetId="11">#REF!</definedName>
    <definedName name="_TE4" localSheetId="10">#REF!</definedName>
    <definedName name="_TE4" localSheetId="13">#REF!</definedName>
    <definedName name="_TE4" localSheetId="12">#REF!</definedName>
    <definedName name="_TE4" localSheetId="7">#REF!</definedName>
    <definedName name="_TE4" localSheetId="6">#REF!</definedName>
    <definedName name="_TE4" localSheetId="48">#REF!</definedName>
    <definedName name="_TE4" localSheetId="49">#REF!</definedName>
    <definedName name="_TE4" localSheetId="16">#REF!</definedName>
    <definedName name="_TE4" localSheetId="27">#REF!</definedName>
    <definedName name="_TE4" localSheetId="28">#REF!</definedName>
    <definedName name="_TE4" localSheetId="44">#REF!</definedName>
    <definedName name="_TE4" localSheetId="45">#REF!</definedName>
    <definedName name="_TE4" localSheetId="51">#REF!</definedName>
    <definedName name="_TE4" localSheetId="41">#REF!</definedName>
    <definedName name="_TE4" localSheetId="35">#REF!</definedName>
    <definedName name="_TE4" localSheetId="39">#REF!</definedName>
    <definedName name="_TE4" localSheetId="37">#REF!</definedName>
    <definedName name="_TE4" localSheetId="17">#REF!</definedName>
    <definedName name="_TE4" localSheetId="50">#REF!</definedName>
    <definedName name="_TE4" localSheetId="52">#REF!</definedName>
    <definedName name="_TE4" localSheetId="31">#REF!</definedName>
    <definedName name="_TE4" localSheetId="32">#REF!</definedName>
    <definedName name="_TE4" localSheetId="34">#REF!</definedName>
    <definedName name="_TE4" localSheetId="38">#REF!</definedName>
    <definedName name="_TE4" localSheetId="20">#REF!</definedName>
    <definedName name="_TE4">#REF!</definedName>
    <definedName name="_TE5" localSheetId="40">#REF!</definedName>
    <definedName name="_TE5" localSheetId="56">#REF!</definedName>
    <definedName name="_TE5" localSheetId="33">#REF!</definedName>
    <definedName name="_TE5" localSheetId="55">#REF!</definedName>
    <definedName name="_TE5" localSheetId="36">#REF!</definedName>
    <definedName name="_TE5" localSheetId="4">#REF!</definedName>
    <definedName name="_TE5" localSheetId="19">#REF!</definedName>
    <definedName name="_TE5" localSheetId="21">#REF!</definedName>
    <definedName name="_TE5" localSheetId="22">#REF!</definedName>
    <definedName name="_TE5" localSheetId="23">#REF!</definedName>
    <definedName name="_TE5" localSheetId="24">#REF!</definedName>
    <definedName name="_TE5" localSheetId="25">#REF!</definedName>
    <definedName name="_TE5" localSheetId="42">#REF!</definedName>
    <definedName name="_TE5" localSheetId="18">#REF!</definedName>
    <definedName name="_TE5" localSheetId="47">#REF!</definedName>
    <definedName name="_TE5" localSheetId="15">#REF!</definedName>
    <definedName name="_TE5" localSheetId="14">#REF!</definedName>
    <definedName name="_TE5" localSheetId="46">#REF!</definedName>
    <definedName name="_TE5" localSheetId="3">#REF!</definedName>
    <definedName name="_TE5" localSheetId="2">#REF!</definedName>
    <definedName name="_TE5" localSheetId="54">#REF!</definedName>
    <definedName name="_TE5" localSheetId="30">#REF!</definedName>
    <definedName name="_TE5" localSheetId="26">#REF!</definedName>
    <definedName name="_TE5" localSheetId="29">#REF!</definedName>
    <definedName name="_TE5" localSheetId="53">#REF!</definedName>
    <definedName name="_TE5" localSheetId="43">#REF!</definedName>
    <definedName name="_TE5" localSheetId="9">#REF!</definedName>
    <definedName name="_TE5" localSheetId="8">#REF!</definedName>
    <definedName name="_TE5" localSheetId="11">#REF!</definedName>
    <definedName name="_TE5" localSheetId="10">#REF!</definedName>
    <definedName name="_TE5" localSheetId="13">#REF!</definedName>
    <definedName name="_TE5" localSheetId="12">#REF!</definedName>
    <definedName name="_TE5" localSheetId="7">#REF!</definedName>
    <definedName name="_TE5" localSheetId="6">#REF!</definedName>
    <definedName name="_TE5" localSheetId="48">#REF!</definedName>
    <definedName name="_TE5" localSheetId="49">#REF!</definedName>
    <definedName name="_TE5" localSheetId="16">#REF!</definedName>
    <definedName name="_TE5" localSheetId="27">#REF!</definedName>
    <definedName name="_TE5" localSheetId="28">#REF!</definedName>
    <definedName name="_TE5" localSheetId="44">#REF!</definedName>
    <definedName name="_TE5" localSheetId="45">#REF!</definedName>
    <definedName name="_TE5" localSheetId="51">#REF!</definedName>
    <definedName name="_TE5" localSheetId="41">#REF!</definedName>
    <definedName name="_TE5" localSheetId="35">#REF!</definedName>
    <definedName name="_TE5" localSheetId="39">#REF!</definedName>
    <definedName name="_TE5" localSheetId="37">#REF!</definedName>
    <definedName name="_TE5" localSheetId="17">#REF!</definedName>
    <definedName name="_TE5" localSheetId="50">#REF!</definedName>
    <definedName name="_TE5" localSheetId="52">#REF!</definedName>
    <definedName name="_TE5" localSheetId="31">#REF!</definedName>
    <definedName name="_TE5" localSheetId="32">#REF!</definedName>
    <definedName name="_TE5" localSheetId="34">#REF!</definedName>
    <definedName name="_TE5" localSheetId="38">#REF!</definedName>
    <definedName name="_TE5" localSheetId="20">#REF!</definedName>
    <definedName name="_TE5">#REF!</definedName>
    <definedName name="A36鋼骨材料" localSheetId="40">#REF!</definedName>
    <definedName name="A36鋼骨材料" localSheetId="56">#REF!</definedName>
    <definedName name="A36鋼骨材料" localSheetId="33">#REF!</definedName>
    <definedName name="A36鋼骨材料" localSheetId="55">#REF!</definedName>
    <definedName name="A36鋼骨材料" localSheetId="36">#REF!</definedName>
    <definedName name="A36鋼骨材料" localSheetId="4">#REF!</definedName>
    <definedName name="A36鋼骨材料" localSheetId="19">#REF!</definedName>
    <definedName name="A36鋼骨材料" localSheetId="21">#REF!</definedName>
    <definedName name="A36鋼骨材料" localSheetId="22">#REF!</definedName>
    <definedName name="A36鋼骨材料" localSheetId="23">#REF!</definedName>
    <definedName name="A36鋼骨材料" localSheetId="24">#REF!</definedName>
    <definedName name="A36鋼骨材料" localSheetId="25">#REF!</definedName>
    <definedName name="A36鋼骨材料" localSheetId="42">#REF!</definedName>
    <definedName name="A36鋼骨材料" localSheetId="18">#REF!</definedName>
    <definedName name="A36鋼骨材料" localSheetId="47">#REF!</definedName>
    <definedName name="A36鋼骨材料" localSheetId="15">#REF!</definedName>
    <definedName name="A36鋼骨材料" localSheetId="14">#REF!</definedName>
    <definedName name="A36鋼骨材料" localSheetId="46">#REF!</definedName>
    <definedName name="A36鋼骨材料" localSheetId="3">#REF!</definedName>
    <definedName name="A36鋼骨材料" localSheetId="2">#REF!</definedName>
    <definedName name="A36鋼骨材料" localSheetId="54">#REF!</definedName>
    <definedName name="A36鋼骨材料" localSheetId="30">#REF!</definedName>
    <definedName name="A36鋼骨材料" localSheetId="26">#REF!</definedName>
    <definedName name="A36鋼骨材料" localSheetId="29">#REF!</definedName>
    <definedName name="A36鋼骨材料" localSheetId="53">#REF!</definedName>
    <definedName name="A36鋼骨材料" localSheetId="43">#REF!</definedName>
    <definedName name="A36鋼骨材料" localSheetId="9">#REF!</definedName>
    <definedName name="A36鋼骨材料" localSheetId="8">#REF!</definedName>
    <definedName name="A36鋼骨材料" localSheetId="11">#REF!</definedName>
    <definedName name="A36鋼骨材料" localSheetId="10">#REF!</definedName>
    <definedName name="A36鋼骨材料" localSheetId="13">#REF!</definedName>
    <definedName name="A36鋼骨材料" localSheetId="12">#REF!</definedName>
    <definedName name="A36鋼骨材料" localSheetId="7">#REF!</definedName>
    <definedName name="A36鋼骨材料" localSheetId="6">#REF!</definedName>
    <definedName name="A36鋼骨材料" localSheetId="48">#REF!</definedName>
    <definedName name="A36鋼骨材料" localSheetId="49">#REF!</definedName>
    <definedName name="A36鋼骨材料" localSheetId="16">#REF!</definedName>
    <definedName name="A36鋼骨材料" localSheetId="27">#REF!</definedName>
    <definedName name="A36鋼骨材料" localSheetId="28">#REF!</definedName>
    <definedName name="A36鋼骨材料" localSheetId="44">#REF!</definedName>
    <definedName name="A36鋼骨材料" localSheetId="45">#REF!</definedName>
    <definedName name="A36鋼骨材料" localSheetId="51">#REF!</definedName>
    <definedName name="A36鋼骨材料" localSheetId="41">#REF!</definedName>
    <definedName name="A36鋼骨材料" localSheetId="35">#REF!</definedName>
    <definedName name="A36鋼骨材料" localSheetId="39">#REF!</definedName>
    <definedName name="A36鋼骨材料" localSheetId="37">#REF!</definedName>
    <definedName name="A36鋼骨材料" localSheetId="17">#REF!</definedName>
    <definedName name="A36鋼骨材料" localSheetId="50">#REF!</definedName>
    <definedName name="A36鋼骨材料" localSheetId="52">#REF!</definedName>
    <definedName name="A36鋼骨材料" localSheetId="31">#REF!</definedName>
    <definedName name="A36鋼骨材料" localSheetId="32">#REF!</definedName>
    <definedName name="A36鋼骨材料" localSheetId="34">#REF!</definedName>
    <definedName name="A36鋼骨材料" localSheetId="38">#REF!</definedName>
    <definedName name="A36鋼骨材料" localSheetId="20">#REF!</definedName>
    <definedName name="A36鋼骨材料">#REF!</definedName>
    <definedName name="A572鋼骨材料" localSheetId="40">#REF!</definedName>
    <definedName name="A572鋼骨材料" localSheetId="56">#REF!</definedName>
    <definedName name="A572鋼骨材料" localSheetId="33">#REF!</definedName>
    <definedName name="A572鋼骨材料" localSheetId="55">#REF!</definedName>
    <definedName name="A572鋼骨材料" localSheetId="36">#REF!</definedName>
    <definedName name="A572鋼骨材料" localSheetId="4">#REF!</definedName>
    <definedName name="A572鋼骨材料" localSheetId="19">#REF!</definedName>
    <definedName name="A572鋼骨材料" localSheetId="21">#REF!</definedName>
    <definedName name="A572鋼骨材料" localSheetId="22">#REF!</definedName>
    <definedName name="A572鋼骨材料" localSheetId="23">#REF!</definedName>
    <definedName name="A572鋼骨材料" localSheetId="24">#REF!</definedName>
    <definedName name="A572鋼骨材料" localSheetId="25">#REF!</definedName>
    <definedName name="A572鋼骨材料" localSheetId="42">#REF!</definedName>
    <definedName name="A572鋼骨材料" localSheetId="18">#REF!</definedName>
    <definedName name="A572鋼骨材料" localSheetId="47">#REF!</definedName>
    <definedName name="A572鋼骨材料" localSheetId="15">#REF!</definedName>
    <definedName name="A572鋼骨材料" localSheetId="14">#REF!</definedName>
    <definedName name="A572鋼骨材料" localSheetId="46">#REF!</definedName>
    <definedName name="A572鋼骨材料" localSheetId="3">#REF!</definedName>
    <definedName name="A572鋼骨材料" localSheetId="2">#REF!</definedName>
    <definedName name="A572鋼骨材料" localSheetId="54">#REF!</definedName>
    <definedName name="A572鋼骨材料" localSheetId="30">#REF!</definedName>
    <definedName name="A572鋼骨材料" localSheetId="26">#REF!</definedName>
    <definedName name="A572鋼骨材料" localSheetId="29">#REF!</definedName>
    <definedName name="A572鋼骨材料" localSheetId="53">#REF!</definedName>
    <definedName name="A572鋼骨材料" localSheetId="43">#REF!</definedName>
    <definedName name="A572鋼骨材料" localSheetId="9">#REF!</definedName>
    <definedName name="A572鋼骨材料" localSheetId="8">#REF!</definedName>
    <definedName name="A572鋼骨材料" localSheetId="11">#REF!</definedName>
    <definedName name="A572鋼骨材料" localSheetId="10">#REF!</definedName>
    <definedName name="A572鋼骨材料" localSheetId="13">#REF!</definedName>
    <definedName name="A572鋼骨材料" localSheetId="12">#REF!</definedName>
    <definedName name="A572鋼骨材料" localSheetId="7">#REF!</definedName>
    <definedName name="A572鋼骨材料" localSheetId="6">#REF!</definedName>
    <definedName name="A572鋼骨材料" localSheetId="48">#REF!</definedName>
    <definedName name="A572鋼骨材料" localSheetId="49">#REF!</definedName>
    <definedName name="A572鋼骨材料" localSheetId="16">#REF!</definedName>
    <definedName name="A572鋼骨材料" localSheetId="27">#REF!</definedName>
    <definedName name="A572鋼骨材料" localSheetId="28">#REF!</definedName>
    <definedName name="A572鋼骨材料" localSheetId="44">#REF!</definedName>
    <definedName name="A572鋼骨材料" localSheetId="45">#REF!</definedName>
    <definedName name="A572鋼骨材料" localSheetId="51">#REF!</definedName>
    <definedName name="A572鋼骨材料" localSheetId="41">#REF!</definedName>
    <definedName name="A572鋼骨材料" localSheetId="35">#REF!</definedName>
    <definedName name="A572鋼骨材料" localSheetId="39">#REF!</definedName>
    <definedName name="A572鋼骨材料" localSheetId="37">#REF!</definedName>
    <definedName name="A572鋼骨材料" localSheetId="17">#REF!</definedName>
    <definedName name="A572鋼骨材料" localSheetId="50">#REF!</definedName>
    <definedName name="A572鋼骨材料" localSheetId="52">#REF!</definedName>
    <definedName name="A572鋼骨材料" localSheetId="31">#REF!</definedName>
    <definedName name="A572鋼骨材料" localSheetId="32">#REF!</definedName>
    <definedName name="A572鋼骨材料" localSheetId="34">#REF!</definedName>
    <definedName name="A572鋼骨材料" localSheetId="38">#REF!</definedName>
    <definedName name="A572鋼骨材料" localSheetId="20">#REF!</definedName>
    <definedName name="A572鋼骨材料">#REF!</definedName>
    <definedName name="AA" localSheetId="40">[12]薪資DEMO!$I$6:$Q$19,[12]薪資DEMO!$I$22:$Q$36,[12]薪資DEMO!$I$39:$Q$53,[12]薪資DEMO!$I$56:$Q$70,[12]薪資DEMO!$I$73:$Q$87,[12]薪資DEMO!$I$90:$Q$104,[12]薪資DEMO!$I$107:$Q$121,[12]薪資DEMO!$I$124:$Q$138,[12]薪資DEMO!$I$141:$Q$155,[12]薪資DEMO!$I$158:$Q$172,[12]薪資DEMO!$I$175:$Q$189,[12]薪資DEMO!#REF!</definedName>
    <definedName name="AA" localSheetId="56">[12]薪資DEMO!$I$6:$Q$19,[12]薪資DEMO!$I$22:$Q$36,[12]薪資DEMO!$I$39:$Q$53,[12]薪資DEMO!$I$56:$Q$70,[12]薪資DEMO!$I$73:$Q$87,[12]薪資DEMO!$I$90:$Q$104,[12]薪資DEMO!$I$107:$Q$121,[12]薪資DEMO!$I$124:$Q$138,[12]薪資DEMO!$I$141:$Q$155,[12]薪資DEMO!$I$158:$Q$172,[12]薪資DEMO!$I$175:$Q$189,[12]薪資DEMO!#REF!</definedName>
    <definedName name="AA" localSheetId="33">[12]薪資DEMO!$I$6:$Q$19,[12]薪資DEMO!$I$22:$Q$36,[12]薪資DEMO!$I$39:$Q$53,[12]薪資DEMO!$I$56:$Q$70,[12]薪資DEMO!$I$73:$Q$87,[12]薪資DEMO!$I$90:$Q$104,[12]薪資DEMO!$I$107:$Q$121,[12]薪資DEMO!$I$124:$Q$138,[12]薪資DEMO!$I$141:$Q$155,[12]薪資DEMO!$I$158:$Q$172,[12]薪資DEMO!$I$175:$Q$189,[12]薪資DEMO!#REF!</definedName>
    <definedName name="AA" localSheetId="55">[12]薪資DEMO!$I$6:$Q$19,[12]薪資DEMO!$I$22:$Q$36,[12]薪資DEMO!$I$39:$Q$53,[12]薪資DEMO!$I$56:$Q$70,[12]薪資DEMO!$I$73:$Q$87,[12]薪資DEMO!$I$90:$Q$104,[12]薪資DEMO!$I$107:$Q$121,[12]薪資DEMO!$I$124:$Q$138,[12]薪資DEMO!$I$141:$Q$155,[12]薪資DEMO!$I$158:$Q$172,[12]薪資DEMO!$I$175:$Q$189,[12]薪資DEMO!#REF!</definedName>
    <definedName name="AA" localSheetId="36">[12]薪資DEMO!$I$6:$Q$19,[12]薪資DEMO!$I$22:$Q$36,[12]薪資DEMO!$I$39:$Q$53,[12]薪資DEMO!$I$56:$Q$70,[12]薪資DEMO!$I$73:$Q$87,[12]薪資DEMO!$I$90:$Q$104,[12]薪資DEMO!$I$107:$Q$121,[12]薪資DEMO!$I$124:$Q$138,[12]薪資DEMO!$I$141:$Q$155,[12]薪資DEMO!$I$158:$Q$172,[12]薪資DEMO!$I$175:$Q$189,[12]薪資DEMO!#REF!</definedName>
    <definedName name="AA" localSheetId="4">[12]薪資DEMO!$I$6:$Q$19,[12]薪資DEMO!$I$22:$Q$36,[12]薪資DEMO!$I$39:$Q$53,[12]薪資DEMO!$I$56:$Q$70,[12]薪資DEMO!$I$73:$Q$87,[12]薪資DEMO!$I$90:$Q$104,[12]薪資DEMO!$I$107:$Q$121,[12]薪資DEMO!$I$124:$Q$138,[12]薪資DEMO!$I$141:$Q$155,[12]薪資DEMO!$I$158:$Q$172,[12]薪資DEMO!$I$175:$Q$189,[12]薪資DEMO!#REF!</definedName>
    <definedName name="AA" localSheetId="19">[12]薪資DEMO!$I$6:$Q$19,[12]薪資DEMO!$I$22:$Q$36,[12]薪資DEMO!$I$39:$Q$53,[12]薪資DEMO!$I$56:$Q$70,[12]薪資DEMO!$I$73:$Q$87,[12]薪資DEMO!$I$90:$Q$104,[12]薪資DEMO!$I$107:$Q$121,[12]薪資DEMO!$I$124:$Q$138,[12]薪資DEMO!$I$141:$Q$155,[12]薪資DEMO!$I$158:$Q$172,[12]薪資DEMO!$I$175:$Q$189,[12]薪資DEMO!#REF!</definedName>
    <definedName name="AA" localSheetId="21">[12]薪資DEMO!$I$6:$Q$19,[12]薪資DEMO!$I$22:$Q$36,[12]薪資DEMO!$I$39:$Q$53,[12]薪資DEMO!$I$56:$Q$70,[12]薪資DEMO!$I$73:$Q$87,[12]薪資DEMO!$I$90:$Q$104,[12]薪資DEMO!$I$107:$Q$121,[12]薪資DEMO!$I$124:$Q$138,[12]薪資DEMO!$I$141:$Q$155,[12]薪資DEMO!$I$158:$Q$172,[12]薪資DEMO!$I$175:$Q$189,[12]薪資DEMO!#REF!</definedName>
    <definedName name="AA" localSheetId="22">[12]薪資DEMO!$I$6:$Q$19,[12]薪資DEMO!$I$22:$Q$36,[12]薪資DEMO!$I$39:$Q$53,[12]薪資DEMO!$I$56:$Q$70,[12]薪資DEMO!$I$73:$Q$87,[12]薪資DEMO!$I$90:$Q$104,[12]薪資DEMO!$I$107:$Q$121,[12]薪資DEMO!$I$124:$Q$138,[12]薪資DEMO!$I$141:$Q$155,[12]薪資DEMO!$I$158:$Q$172,[12]薪資DEMO!$I$175:$Q$189,[12]薪資DEMO!#REF!</definedName>
    <definedName name="AA" localSheetId="23">[12]薪資DEMO!$I$6:$Q$19,[12]薪資DEMO!$I$22:$Q$36,[12]薪資DEMO!$I$39:$Q$53,[12]薪資DEMO!$I$56:$Q$70,[12]薪資DEMO!$I$73:$Q$87,[12]薪資DEMO!$I$90:$Q$104,[12]薪資DEMO!$I$107:$Q$121,[12]薪資DEMO!$I$124:$Q$138,[12]薪資DEMO!$I$141:$Q$155,[12]薪資DEMO!$I$158:$Q$172,[12]薪資DEMO!$I$175:$Q$189,[12]薪資DEMO!#REF!</definedName>
    <definedName name="AA" localSheetId="24">[12]薪資DEMO!$I$6:$Q$19,[12]薪資DEMO!$I$22:$Q$36,[12]薪資DEMO!$I$39:$Q$53,[12]薪資DEMO!$I$56:$Q$70,[12]薪資DEMO!$I$73:$Q$87,[12]薪資DEMO!$I$90:$Q$104,[12]薪資DEMO!$I$107:$Q$121,[12]薪資DEMO!$I$124:$Q$138,[12]薪資DEMO!$I$141:$Q$155,[12]薪資DEMO!$I$158:$Q$172,[12]薪資DEMO!$I$175:$Q$189,[12]薪資DEMO!#REF!</definedName>
    <definedName name="AA" localSheetId="25">[12]薪資DEMO!$I$6:$Q$19,[12]薪資DEMO!$I$22:$Q$36,[12]薪資DEMO!$I$39:$Q$53,[12]薪資DEMO!$I$56:$Q$70,[12]薪資DEMO!$I$73:$Q$87,[12]薪資DEMO!$I$90:$Q$104,[12]薪資DEMO!$I$107:$Q$121,[12]薪資DEMO!$I$124:$Q$138,[12]薪資DEMO!$I$141:$Q$155,[12]薪資DEMO!$I$158:$Q$172,[12]薪資DEMO!$I$175:$Q$189,[12]薪資DEMO!#REF!</definedName>
    <definedName name="AA" localSheetId="42">[12]薪資DEMO!$I$6:$Q$19,[12]薪資DEMO!$I$22:$Q$36,[12]薪資DEMO!$I$39:$Q$53,[12]薪資DEMO!$I$56:$Q$70,[12]薪資DEMO!$I$73:$Q$87,[12]薪資DEMO!$I$90:$Q$104,[12]薪資DEMO!$I$107:$Q$121,[12]薪資DEMO!$I$124:$Q$138,[12]薪資DEMO!$I$141:$Q$155,[12]薪資DEMO!$I$158:$Q$172,[12]薪資DEMO!$I$175:$Q$189,[12]薪資DEMO!#REF!</definedName>
    <definedName name="AA" localSheetId="18">[12]薪資DEMO!$I$6:$Q$19,[12]薪資DEMO!$I$22:$Q$36,[12]薪資DEMO!$I$39:$Q$53,[12]薪資DEMO!$I$56:$Q$70,[12]薪資DEMO!$I$73:$Q$87,[12]薪資DEMO!$I$90:$Q$104,[12]薪資DEMO!$I$107:$Q$121,[12]薪資DEMO!$I$124:$Q$138,[12]薪資DEMO!$I$141:$Q$155,[12]薪資DEMO!$I$158:$Q$172,[12]薪資DEMO!$I$175:$Q$189,[12]薪資DEMO!#REF!</definedName>
    <definedName name="AA" localSheetId="47">[12]薪資DEMO!$I$6:$Q$19,[12]薪資DEMO!$I$22:$Q$36,[12]薪資DEMO!$I$39:$Q$53,[12]薪資DEMO!$I$56:$Q$70,[12]薪資DEMO!$I$73:$Q$87,[12]薪資DEMO!$I$90:$Q$104,[12]薪資DEMO!$I$107:$Q$121,[12]薪資DEMO!$I$124:$Q$138,[12]薪資DEMO!$I$141:$Q$155,[12]薪資DEMO!$I$158:$Q$172,[12]薪資DEMO!$I$175:$Q$189,[12]薪資DEMO!#REF!</definedName>
    <definedName name="AA" localSheetId="15">[12]薪資DEMO!$I$6:$Q$19,[12]薪資DEMO!$I$22:$Q$36,[12]薪資DEMO!$I$39:$Q$53,[12]薪資DEMO!$I$56:$Q$70,[12]薪資DEMO!$I$73:$Q$87,[12]薪資DEMO!$I$90:$Q$104,[12]薪資DEMO!$I$107:$Q$121,[12]薪資DEMO!$I$124:$Q$138,[12]薪資DEMO!$I$141:$Q$155,[12]薪資DEMO!$I$158:$Q$172,[12]薪資DEMO!$I$175:$Q$189,[12]薪資DEMO!#REF!</definedName>
    <definedName name="AA" localSheetId="14">[12]薪資DEMO!$I$6:$Q$19,[12]薪資DEMO!$I$22:$Q$36,[12]薪資DEMO!$I$39:$Q$53,[12]薪資DEMO!$I$56:$Q$70,[12]薪資DEMO!$I$73:$Q$87,[12]薪資DEMO!$I$90:$Q$104,[12]薪資DEMO!$I$107:$Q$121,[12]薪資DEMO!$I$124:$Q$138,[12]薪資DEMO!$I$141:$Q$155,[12]薪資DEMO!$I$158:$Q$172,[12]薪資DEMO!$I$175:$Q$189,[12]薪資DEMO!#REF!</definedName>
    <definedName name="AA" localSheetId="46">[12]薪資DEMO!$I$6:$Q$19,[12]薪資DEMO!$I$22:$Q$36,[12]薪資DEMO!$I$39:$Q$53,[12]薪資DEMO!$I$56:$Q$70,[12]薪資DEMO!$I$73:$Q$87,[12]薪資DEMO!$I$90:$Q$104,[12]薪資DEMO!$I$107:$Q$121,[12]薪資DEMO!$I$124:$Q$138,[12]薪資DEMO!$I$141:$Q$155,[12]薪資DEMO!$I$158:$Q$172,[12]薪資DEMO!$I$175:$Q$189,[12]薪資DEMO!#REF!</definedName>
    <definedName name="AA" localSheetId="3">[12]薪資DEMO!$I$6:$Q$19,[12]薪資DEMO!$I$22:$Q$36,[12]薪資DEMO!$I$39:$Q$53,[12]薪資DEMO!$I$56:$Q$70,[12]薪資DEMO!$I$73:$Q$87,[12]薪資DEMO!$I$90:$Q$104,[12]薪資DEMO!$I$107:$Q$121,[12]薪資DEMO!$I$124:$Q$138,[12]薪資DEMO!$I$141:$Q$155,[12]薪資DEMO!$I$158:$Q$172,[12]薪資DEMO!$I$175:$Q$189,[12]薪資DEMO!#REF!</definedName>
    <definedName name="AA" localSheetId="2">[12]薪資DEMO!$I$6:$Q$19,[12]薪資DEMO!$I$22:$Q$36,[12]薪資DEMO!$I$39:$Q$53,[12]薪資DEMO!$I$56:$Q$70,[12]薪資DEMO!$I$73:$Q$87,[12]薪資DEMO!$I$90:$Q$104,[12]薪資DEMO!$I$107:$Q$121,[12]薪資DEMO!$I$124:$Q$138,[12]薪資DEMO!$I$141:$Q$155,[12]薪資DEMO!$I$158:$Q$172,[12]薪資DEMO!$I$175:$Q$189,[12]薪資DEMO!#REF!</definedName>
    <definedName name="AA" localSheetId="54">[12]薪資DEMO!$I$6:$Q$19,[12]薪資DEMO!$I$22:$Q$36,[12]薪資DEMO!$I$39:$Q$53,[12]薪資DEMO!$I$56:$Q$70,[12]薪資DEMO!$I$73:$Q$87,[12]薪資DEMO!$I$90:$Q$104,[12]薪資DEMO!$I$107:$Q$121,[12]薪資DEMO!$I$124:$Q$138,[12]薪資DEMO!$I$141:$Q$155,[12]薪資DEMO!$I$158:$Q$172,[12]薪資DEMO!$I$175:$Q$189,[12]薪資DEMO!#REF!</definedName>
    <definedName name="AA" localSheetId="30">[12]薪資DEMO!$I$6:$Q$19,[12]薪資DEMO!$I$22:$Q$36,[12]薪資DEMO!$I$39:$Q$53,[12]薪資DEMO!$I$56:$Q$70,[12]薪資DEMO!$I$73:$Q$87,[12]薪資DEMO!$I$90:$Q$104,[12]薪資DEMO!$I$107:$Q$121,[12]薪資DEMO!$I$124:$Q$138,[12]薪資DEMO!$I$141:$Q$155,[12]薪資DEMO!$I$158:$Q$172,[12]薪資DEMO!$I$175:$Q$189,[12]薪資DEMO!#REF!</definedName>
    <definedName name="AA" localSheetId="26">[12]薪資DEMO!$I$6:$Q$19,[12]薪資DEMO!$I$22:$Q$36,[12]薪資DEMO!$I$39:$Q$53,[12]薪資DEMO!$I$56:$Q$70,[12]薪資DEMO!$I$73:$Q$87,[12]薪資DEMO!$I$90:$Q$104,[12]薪資DEMO!$I$107:$Q$121,[12]薪資DEMO!$I$124:$Q$138,[12]薪資DEMO!$I$141:$Q$155,[12]薪資DEMO!$I$158:$Q$172,[12]薪資DEMO!$I$175:$Q$189,[12]薪資DEMO!#REF!</definedName>
    <definedName name="AA" localSheetId="29">[12]薪資DEMO!$I$6:$Q$19,[12]薪資DEMO!$I$22:$Q$36,[12]薪資DEMO!$I$39:$Q$53,[12]薪資DEMO!$I$56:$Q$70,[12]薪資DEMO!$I$73:$Q$87,[12]薪資DEMO!$I$90:$Q$104,[12]薪資DEMO!$I$107:$Q$121,[12]薪資DEMO!$I$124:$Q$138,[12]薪資DEMO!$I$141:$Q$155,[12]薪資DEMO!$I$158:$Q$172,[12]薪資DEMO!$I$175:$Q$189,[12]薪資DEMO!#REF!</definedName>
    <definedName name="AA" localSheetId="53">[12]薪資DEMO!$I$6:$Q$19,[12]薪資DEMO!$I$22:$Q$36,[12]薪資DEMO!$I$39:$Q$53,[12]薪資DEMO!$I$56:$Q$70,[12]薪資DEMO!$I$73:$Q$87,[12]薪資DEMO!$I$90:$Q$104,[12]薪資DEMO!$I$107:$Q$121,[12]薪資DEMO!$I$124:$Q$138,[12]薪資DEMO!$I$141:$Q$155,[12]薪資DEMO!$I$158:$Q$172,[12]薪資DEMO!$I$175:$Q$189,[12]薪資DEMO!#REF!</definedName>
    <definedName name="AA" localSheetId="43">[12]薪資DEMO!$I$6:$Q$19,[12]薪資DEMO!$I$22:$Q$36,[12]薪資DEMO!$I$39:$Q$53,[12]薪資DEMO!$I$56:$Q$70,[12]薪資DEMO!$I$73:$Q$87,[12]薪資DEMO!$I$90:$Q$104,[12]薪資DEMO!$I$107:$Q$121,[12]薪資DEMO!$I$124:$Q$138,[12]薪資DEMO!$I$141:$Q$155,[12]薪資DEMO!$I$158:$Q$172,[12]薪資DEMO!$I$175:$Q$189,[12]薪資DEMO!#REF!</definedName>
    <definedName name="AA" localSheetId="9">[12]薪資DEMO!$I$6:$Q$19,[12]薪資DEMO!$I$22:$Q$36,[12]薪資DEMO!$I$39:$Q$53,[12]薪資DEMO!$I$56:$Q$70,[12]薪資DEMO!$I$73:$Q$87,[12]薪資DEMO!$I$90:$Q$104,[12]薪資DEMO!$I$107:$Q$121,[12]薪資DEMO!$I$124:$Q$138,[12]薪資DEMO!$I$141:$Q$155,[12]薪資DEMO!$I$158:$Q$172,[12]薪資DEMO!$I$175:$Q$189,[12]薪資DEMO!#REF!</definedName>
    <definedName name="AA" localSheetId="8">[12]薪資DEMO!$I$6:$Q$19,[12]薪資DEMO!$I$22:$Q$36,[12]薪資DEMO!$I$39:$Q$53,[12]薪資DEMO!$I$56:$Q$70,[12]薪資DEMO!$I$73:$Q$87,[12]薪資DEMO!$I$90:$Q$104,[12]薪資DEMO!$I$107:$Q$121,[12]薪資DEMO!$I$124:$Q$138,[12]薪資DEMO!$I$141:$Q$155,[12]薪資DEMO!$I$158:$Q$172,[12]薪資DEMO!$I$175:$Q$189,[12]薪資DEMO!#REF!</definedName>
    <definedName name="AA" localSheetId="11">[12]薪資DEMO!$I$6:$Q$19,[12]薪資DEMO!$I$22:$Q$36,[12]薪資DEMO!$I$39:$Q$53,[12]薪資DEMO!$I$56:$Q$70,[12]薪資DEMO!$I$73:$Q$87,[12]薪資DEMO!$I$90:$Q$104,[12]薪資DEMO!$I$107:$Q$121,[12]薪資DEMO!$I$124:$Q$138,[12]薪資DEMO!$I$141:$Q$155,[12]薪資DEMO!$I$158:$Q$172,[12]薪資DEMO!$I$175:$Q$189,[12]薪資DEMO!#REF!</definedName>
    <definedName name="AA" localSheetId="10">[12]薪資DEMO!$I$6:$Q$19,[12]薪資DEMO!$I$22:$Q$36,[12]薪資DEMO!$I$39:$Q$53,[12]薪資DEMO!$I$56:$Q$70,[12]薪資DEMO!$I$73:$Q$87,[12]薪資DEMO!$I$90:$Q$104,[12]薪資DEMO!$I$107:$Q$121,[12]薪資DEMO!$I$124:$Q$138,[12]薪資DEMO!$I$141:$Q$155,[12]薪資DEMO!$I$158:$Q$172,[12]薪資DEMO!$I$175:$Q$189,[12]薪資DEMO!#REF!</definedName>
    <definedName name="AA" localSheetId="13">[12]薪資DEMO!$I$6:$Q$19,[12]薪資DEMO!$I$22:$Q$36,[12]薪資DEMO!$I$39:$Q$53,[12]薪資DEMO!$I$56:$Q$70,[12]薪資DEMO!$I$73:$Q$87,[12]薪資DEMO!$I$90:$Q$104,[12]薪資DEMO!$I$107:$Q$121,[12]薪資DEMO!$I$124:$Q$138,[12]薪資DEMO!$I$141:$Q$155,[12]薪資DEMO!$I$158:$Q$172,[12]薪資DEMO!$I$175:$Q$189,[12]薪資DEMO!#REF!</definedName>
    <definedName name="AA" localSheetId="12">[12]薪資DEMO!$I$6:$Q$19,[12]薪資DEMO!$I$22:$Q$36,[12]薪資DEMO!$I$39:$Q$53,[12]薪資DEMO!$I$56:$Q$70,[12]薪資DEMO!$I$73:$Q$87,[12]薪資DEMO!$I$90:$Q$104,[12]薪資DEMO!$I$107:$Q$121,[12]薪資DEMO!$I$124:$Q$138,[12]薪資DEMO!$I$141:$Q$155,[12]薪資DEMO!$I$158:$Q$172,[12]薪資DEMO!$I$175:$Q$189,[12]薪資DEMO!#REF!</definedName>
    <definedName name="AA" localSheetId="7">[12]薪資DEMO!$I$6:$Q$19,[12]薪資DEMO!$I$22:$Q$36,[12]薪資DEMO!$I$39:$Q$53,[12]薪資DEMO!$I$56:$Q$70,[12]薪資DEMO!$I$73:$Q$87,[12]薪資DEMO!$I$90:$Q$104,[12]薪資DEMO!$I$107:$Q$121,[12]薪資DEMO!$I$124:$Q$138,[12]薪資DEMO!$I$141:$Q$155,[12]薪資DEMO!$I$158:$Q$172,[12]薪資DEMO!$I$175:$Q$189,[12]薪資DEMO!#REF!</definedName>
    <definedName name="AA" localSheetId="6">[12]薪資DEMO!$I$6:$Q$19,[12]薪資DEMO!$I$22:$Q$36,[12]薪資DEMO!$I$39:$Q$53,[12]薪資DEMO!$I$56:$Q$70,[12]薪資DEMO!$I$73:$Q$87,[12]薪資DEMO!$I$90:$Q$104,[12]薪資DEMO!$I$107:$Q$121,[12]薪資DEMO!$I$124:$Q$138,[12]薪資DEMO!$I$141:$Q$155,[12]薪資DEMO!$I$158:$Q$172,[12]薪資DEMO!$I$175:$Q$189,[12]薪資DEMO!#REF!</definedName>
    <definedName name="AA" localSheetId="48">[12]薪資DEMO!$I$6:$Q$19,[12]薪資DEMO!$I$22:$Q$36,[12]薪資DEMO!$I$39:$Q$53,[12]薪資DEMO!$I$56:$Q$70,[12]薪資DEMO!$I$73:$Q$87,[12]薪資DEMO!$I$90:$Q$104,[12]薪資DEMO!$I$107:$Q$121,[12]薪資DEMO!$I$124:$Q$138,[12]薪資DEMO!$I$141:$Q$155,[12]薪資DEMO!$I$158:$Q$172,[12]薪資DEMO!$I$175:$Q$189,[12]薪資DEMO!#REF!</definedName>
    <definedName name="AA" localSheetId="49">[12]薪資DEMO!$I$6:$Q$19,[12]薪資DEMO!$I$22:$Q$36,[12]薪資DEMO!$I$39:$Q$53,[12]薪資DEMO!$I$56:$Q$70,[12]薪資DEMO!$I$73:$Q$87,[12]薪資DEMO!$I$90:$Q$104,[12]薪資DEMO!$I$107:$Q$121,[12]薪資DEMO!$I$124:$Q$138,[12]薪資DEMO!$I$141:$Q$155,[12]薪資DEMO!$I$158:$Q$172,[12]薪資DEMO!$I$175:$Q$189,[12]薪資DEMO!#REF!</definedName>
    <definedName name="AA" localSheetId="16">[12]薪資DEMO!$I$6:$Q$19,[12]薪資DEMO!$I$22:$Q$36,[12]薪資DEMO!$I$39:$Q$53,[12]薪資DEMO!$I$56:$Q$70,[12]薪資DEMO!$I$73:$Q$87,[12]薪資DEMO!$I$90:$Q$104,[12]薪資DEMO!$I$107:$Q$121,[12]薪資DEMO!$I$124:$Q$138,[12]薪資DEMO!$I$141:$Q$155,[12]薪資DEMO!$I$158:$Q$172,[12]薪資DEMO!$I$175:$Q$189,[12]薪資DEMO!#REF!</definedName>
    <definedName name="AA" localSheetId="27">[12]薪資DEMO!$I$6:$Q$19,[12]薪資DEMO!$I$22:$Q$36,[12]薪資DEMO!$I$39:$Q$53,[12]薪資DEMO!$I$56:$Q$70,[12]薪資DEMO!$I$73:$Q$87,[12]薪資DEMO!$I$90:$Q$104,[12]薪資DEMO!$I$107:$Q$121,[12]薪資DEMO!$I$124:$Q$138,[12]薪資DEMO!$I$141:$Q$155,[12]薪資DEMO!$I$158:$Q$172,[12]薪資DEMO!$I$175:$Q$189,[12]薪資DEMO!#REF!</definedName>
    <definedName name="AA" localSheetId="28">[12]薪資DEMO!$I$6:$Q$19,[12]薪資DEMO!$I$22:$Q$36,[12]薪資DEMO!$I$39:$Q$53,[12]薪資DEMO!$I$56:$Q$70,[12]薪資DEMO!$I$73:$Q$87,[12]薪資DEMO!$I$90:$Q$104,[12]薪資DEMO!$I$107:$Q$121,[12]薪資DEMO!$I$124:$Q$138,[12]薪資DEMO!$I$141:$Q$155,[12]薪資DEMO!$I$158:$Q$172,[12]薪資DEMO!$I$175:$Q$189,[12]薪資DEMO!#REF!</definedName>
    <definedName name="AA" localSheetId="44">[12]薪資DEMO!$I$6:$Q$19,[12]薪資DEMO!$I$22:$Q$36,[12]薪資DEMO!$I$39:$Q$53,[12]薪資DEMO!$I$56:$Q$70,[12]薪資DEMO!$I$73:$Q$87,[12]薪資DEMO!$I$90:$Q$104,[12]薪資DEMO!$I$107:$Q$121,[12]薪資DEMO!$I$124:$Q$138,[12]薪資DEMO!$I$141:$Q$155,[12]薪資DEMO!$I$158:$Q$172,[12]薪資DEMO!$I$175:$Q$189,[12]薪資DEMO!#REF!</definedName>
    <definedName name="AA" localSheetId="45">[12]薪資DEMO!$I$6:$Q$19,[12]薪資DEMO!$I$22:$Q$36,[12]薪資DEMO!$I$39:$Q$53,[12]薪資DEMO!$I$56:$Q$70,[12]薪資DEMO!$I$73:$Q$87,[12]薪資DEMO!$I$90:$Q$104,[12]薪資DEMO!$I$107:$Q$121,[12]薪資DEMO!$I$124:$Q$138,[12]薪資DEMO!$I$141:$Q$155,[12]薪資DEMO!$I$158:$Q$172,[12]薪資DEMO!$I$175:$Q$189,[12]薪資DEMO!#REF!</definedName>
    <definedName name="AA" localSheetId="51">[12]薪資DEMO!$I$6:$Q$19,[12]薪資DEMO!$I$22:$Q$36,[12]薪資DEMO!$I$39:$Q$53,[12]薪資DEMO!$I$56:$Q$70,[12]薪資DEMO!$I$73:$Q$87,[12]薪資DEMO!$I$90:$Q$104,[12]薪資DEMO!$I$107:$Q$121,[12]薪資DEMO!$I$124:$Q$138,[12]薪資DEMO!$I$141:$Q$155,[12]薪資DEMO!$I$158:$Q$172,[12]薪資DEMO!$I$175:$Q$189,[12]薪資DEMO!#REF!</definedName>
    <definedName name="AA" localSheetId="41">[12]薪資DEMO!$I$6:$Q$19,[12]薪資DEMO!$I$22:$Q$36,[12]薪資DEMO!$I$39:$Q$53,[12]薪資DEMO!$I$56:$Q$70,[12]薪資DEMO!$I$73:$Q$87,[12]薪資DEMO!$I$90:$Q$104,[12]薪資DEMO!$I$107:$Q$121,[12]薪資DEMO!$I$124:$Q$138,[12]薪資DEMO!$I$141:$Q$155,[12]薪資DEMO!$I$158:$Q$172,[12]薪資DEMO!$I$175:$Q$189,[12]薪資DEMO!#REF!</definedName>
    <definedName name="AA" localSheetId="35">[12]薪資DEMO!$I$6:$Q$19,[12]薪資DEMO!$I$22:$Q$36,[12]薪資DEMO!$I$39:$Q$53,[12]薪資DEMO!$I$56:$Q$70,[12]薪資DEMO!$I$73:$Q$87,[12]薪資DEMO!$I$90:$Q$104,[12]薪資DEMO!$I$107:$Q$121,[12]薪資DEMO!$I$124:$Q$138,[12]薪資DEMO!$I$141:$Q$155,[12]薪資DEMO!$I$158:$Q$172,[12]薪資DEMO!$I$175:$Q$189,[12]薪資DEMO!#REF!</definedName>
    <definedName name="AA" localSheetId="39">[12]薪資DEMO!$I$6:$Q$19,[12]薪資DEMO!$I$22:$Q$36,[12]薪資DEMO!$I$39:$Q$53,[12]薪資DEMO!$I$56:$Q$70,[12]薪資DEMO!$I$73:$Q$87,[12]薪資DEMO!$I$90:$Q$104,[12]薪資DEMO!$I$107:$Q$121,[12]薪資DEMO!$I$124:$Q$138,[12]薪資DEMO!$I$141:$Q$155,[12]薪資DEMO!$I$158:$Q$172,[12]薪資DEMO!$I$175:$Q$189,[12]薪資DEMO!#REF!</definedName>
    <definedName name="AA" localSheetId="37">[12]薪資DEMO!$I$6:$Q$19,[12]薪資DEMO!$I$22:$Q$36,[12]薪資DEMO!$I$39:$Q$53,[12]薪資DEMO!$I$56:$Q$70,[12]薪資DEMO!$I$73:$Q$87,[12]薪資DEMO!$I$90:$Q$104,[12]薪資DEMO!$I$107:$Q$121,[12]薪資DEMO!$I$124:$Q$138,[12]薪資DEMO!$I$141:$Q$155,[12]薪資DEMO!$I$158:$Q$172,[12]薪資DEMO!$I$175:$Q$189,[12]薪資DEMO!#REF!</definedName>
    <definedName name="AA" localSheetId="17">[12]薪資DEMO!$I$6:$Q$19,[12]薪資DEMO!$I$22:$Q$36,[12]薪資DEMO!$I$39:$Q$53,[12]薪資DEMO!$I$56:$Q$70,[12]薪資DEMO!$I$73:$Q$87,[12]薪資DEMO!$I$90:$Q$104,[12]薪資DEMO!$I$107:$Q$121,[12]薪資DEMO!$I$124:$Q$138,[12]薪資DEMO!$I$141:$Q$155,[12]薪資DEMO!$I$158:$Q$172,[12]薪資DEMO!$I$175:$Q$189,[12]薪資DEMO!#REF!</definedName>
    <definedName name="AA" localSheetId="50">[12]薪資DEMO!$I$6:$Q$19,[12]薪資DEMO!$I$22:$Q$36,[12]薪資DEMO!$I$39:$Q$53,[12]薪資DEMO!$I$56:$Q$70,[12]薪資DEMO!$I$73:$Q$87,[12]薪資DEMO!$I$90:$Q$104,[12]薪資DEMO!$I$107:$Q$121,[12]薪資DEMO!$I$124:$Q$138,[12]薪資DEMO!$I$141:$Q$155,[12]薪資DEMO!$I$158:$Q$172,[12]薪資DEMO!$I$175:$Q$189,[12]薪資DEMO!#REF!</definedName>
    <definedName name="AA" localSheetId="52">[12]薪資DEMO!$I$6:$Q$19,[12]薪資DEMO!$I$22:$Q$36,[12]薪資DEMO!$I$39:$Q$53,[12]薪資DEMO!$I$56:$Q$70,[12]薪資DEMO!$I$73:$Q$87,[12]薪資DEMO!$I$90:$Q$104,[12]薪資DEMO!$I$107:$Q$121,[12]薪資DEMO!$I$124:$Q$138,[12]薪資DEMO!$I$141:$Q$155,[12]薪資DEMO!$I$158:$Q$172,[12]薪資DEMO!$I$175:$Q$189,[12]薪資DEMO!#REF!</definedName>
    <definedName name="AA" localSheetId="31">[12]薪資DEMO!$I$6:$Q$19,[12]薪資DEMO!$I$22:$Q$36,[12]薪資DEMO!$I$39:$Q$53,[12]薪資DEMO!$I$56:$Q$70,[12]薪資DEMO!$I$73:$Q$87,[12]薪資DEMO!$I$90:$Q$104,[12]薪資DEMO!$I$107:$Q$121,[12]薪資DEMO!$I$124:$Q$138,[12]薪資DEMO!$I$141:$Q$155,[12]薪資DEMO!$I$158:$Q$172,[12]薪資DEMO!$I$175:$Q$189,[12]薪資DEMO!#REF!</definedName>
    <definedName name="AA" localSheetId="32">[12]薪資DEMO!$I$6:$Q$19,[12]薪資DEMO!$I$22:$Q$36,[12]薪資DEMO!$I$39:$Q$53,[12]薪資DEMO!$I$56:$Q$70,[12]薪資DEMO!$I$73:$Q$87,[12]薪資DEMO!$I$90:$Q$104,[12]薪資DEMO!$I$107:$Q$121,[12]薪資DEMO!$I$124:$Q$138,[12]薪資DEMO!$I$141:$Q$155,[12]薪資DEMO!$I$158:$Q$172,[12]薪資DEMO!$I$175:$Q$189,[12]薪資DEMO!#REF!</definedName>
    <definedName name="AA" localSheetId="34">[12]薪資DEMO!$I$6:$Q$19,[12]薪資DEMO!$I$22:$Q$36,[12]薪資DEMO!$I$39:$Q$53,[12]薪資DEMO!$I$56:$Q$70,[12]薪資DEMO!$I$73:$Q$87,[12]薪資DEMO!$I$90:$Q$104,[12]薪資DEMO!$I$107:$Q$121,[12]薪資DEMO!$I$124:$Q$138,[12]薪資DEMO!$I$141:$Q$155,[12]薪資DEMO!$I$158:$Q$172,[12]薪資DEMO!$I$175:$Q$189,[12]薪資DEMO!#REF!</definedName>
    <definedName name="AA" localSheetId="38">[12]薪資DEMO!$I$6:$Q$19,[12]薪資DEMO!$I$22:$Q$36,[12]薪資DEMO!$I$39:$Q$53,[12]薪資DEMO!$I$56:$Q$70,[12]薪資DEMO!$I$73:$Q$87,[12]薪資DEMO!$I$90:$Q$104,[12]薪資DEMO!$I$107:$Q$121,[12]薪資DEMO!$I$124:$Q$138,[12]薪資DEMO!$I$141:$Q$155,[12]薪資DEMO!$I$158:$Q$172,[12]薪資DEMO!$I$175:$Q$189,[12]薪資DEMO!#REF!</definedName>
    <definedName name="AA" localSheetId="20">[12]薪資DEMO!$I$6:$Q$19,[12]薪資DEMO!$I$22:$Q$36,[12]薪資DEMO!$I$39:$Q$53,[12]薪資DEMO!$I$56:$Q$70,[12]薪資DEMO!$I$73:$Q$87,[12]薪資DEMO!$I$90:$Q$104,[12]薪資DEMO!$I$107:$Q$121,[12]薪資DEMO!$I$124:$Q$138,[12]薪資DEMO!$I$141:$Q$155,[12]薪資DEMO!$I$158:$Q$172,[12]薪資DEMO!$I$175:$Q$189,[12]薪資DEMO!#REF!</definedName>
    <definedName name="AA">[12]薪資DEMO!$I$6:$Q$19,[12]薪資DEMO!$I$22:$Q$36,[12]薪資DEMO!$I$39:$Q$53,[12]薪資DEMO!$I$56:$Q$70,[12]薪資DEMO!$I$73:$Q$87,[12]薪資DEMO!$I$90:$Q$104,[12]薪資DEMO!$I$107:$Q$121,[12]薪資DEMO!$I$124:$Q$138,[12]薪資DEMO!$I$141:$Q$155,[12]薪資DEMO!$I$158:$Q$172,[12]薪資DEMO!$I$175:$Q$189,[12]薪資DEMO!#REF!</definedName>
    <definedName name="aaa" localSheetId="40">[13]健保DEMO!$B$6:$J$19,[13]健保DEMO!$B$22:$J$36,[13]健保DEMO!$B$39:$J$53,[13]健保DEMO!$B$56:$J$70,[13]健保DEMO!$B$73:$J$87,[13]健保DEMO!$B$90:$J$104,[13]健保DEMO!$B$107:$J$121,[13]健保DEMO!$B$124:$J$138,[13]健保DEMO!$B$141:$J$155,[13]健保DEMO!#REF!,[13]健保DEMO!#REF!,[13]健保DEMO!#REF!</definedName>
    <definedName name="aaa" localSheetId="56">[13]健保DEMO!$B$6:$J$19,[13]健保DEMO!$B$22:$J$36,[13]健保DEMO!$B$39:$J$53,[13]健保DEMO!$B$56:$J$70,[13]健保DEMO!$B$73:$J$87,[13]健保DEMO!$B$90:$J$104,[13]健保DEMO!$B$107:$J$121,[13]健保DEMO!$B$124:$J$138,[13]健保DEMO!$B$141:$J$155,[13]健保DEMO!#REF!,[13]健保DEMO!#REF!,[13]健保DEMO!#REF!</definedName>
    <definedName name="aaa" localSheetId="33">[13]健保DEMO!$B$6:$J$19,[13]健保DEMO!$B$22:$J$36,[13]健保DEMO!$B$39:$J$53,[13]健保DEMO!$B$56:$J$70,[13]健保DEMO!$B$73:$J$87,[13]健保DEMO!$B$90:$J$104,[13]健保DEMO!$B$107:$J$121,[13]健保DEMO!$B$124:$J$138,[13]健保DEMO!$B$141:$J$155,[13]健保DEMO!#REF!,[13]健保DEMO!#REF!,[13]健保DEMO!#REF!</definedName>
    <definedName name="aaa" localSheetId="55">[13]健保DEMO!$B$6:$J$19,[13]健保DEMO!$B$22:$J$36,[13]健保DEMO!$B$39:$J$53,[13]健保DEMO!$B$56:$J$70,[13]健保DEMO!$B$73:$J$87,[13]健保DEMO!$B$90:$J$104,[13]健保DEMO!$B$107:$J$121,[13]健保DEMO!$B$124:$J$138,[13]健保DEMO!$B$141:$J$155,[13]健保DEMO!#REF!,[13]健保DEMO!#REF!,[13]健保DEMO!#REF!</definedName>
    <definedName name="aaa" localSheetId="36">[13]健保DEMO!$B$6:$J$19,[13]健保DEMO!$B$22:$J$36,[13]健保DEMO!$B$39:$J$53,[13]健保DEMO!$B$56:$J$70,[13]健保DEMO!$B$73:$J$87,[13]健保DEMO!$B$90:$J$104,[13]健保DEMO!$B$107:$J$121,[13]健保DEMO!$B$124:$J$138,[13]健保DEMO!$B$141:$J$155,[13]健保DEMO!#REF!,[13]健保DEMO!#REF!,[13]健保DEMO!#REF!</definedName>
    <definedName name="aaa" localSheetId="4">[13]健保DEMO!$B$6:$J$19,[13]健保DEMO!$B$22:$J$36,[13]健保DEMO!$B$39:$J$53,[13]健保DEMO!$B$56:$J$70,[13]健保DEMO!$B$73:$J$87,[13]健保DEMO!$B$90:$J$104,[13]健保DEMO!$B$107:$J$121,[13]健保DEMO!$B$124:$J$138,[13]健保DEMO!$B$141:$J$155,[13]健保DEMO!#REF!,[13]健保DEMO!#REF!,[13]健保DEMO!#REF!</definedName>
    <definedName name="aaa" localSheetId="19">[13]健保DEMO!$B$6:$J$19,[13]健保DEMO!$B$22:$J$36,[13]健保DEMO!$B$39:$J$53,[13]健保DEMO!$B$56:$J$70,[13]健保DEMO!$B$73:$J$87,[13]健保DEMO!$B$90:$J$104,[13]健保DEMO!$B$107:$J$121,[13]健保DEMO!$B$124:$J$138,[13]健保DEMO!$B$141:$J$155,[13]健保DEMO!#REF!,[13]健保DEMO!#REF!,[13]健保DEMO!#REF!</definedName>
    <definedName name="aaa" localSheetId="21">[13]健保DEMO!$B$6:$J$19,[13]健保DEMO!$B$22:$J$36,[13]健保DEMO!$B$39:$J$53,[13]健保DEMO!$B$56:$J$70,[13]健保DEMO!$B$73:$J$87,[13]健保DEMO!$B$90:$J$104,[13]健保DEMO!$B$107:$J$121,[13]健保DEMO!$B$124:$J$138,[13]健保DEMO!$B$141:$J$155,[13]健保DEMO!#REF!,[13]健保DEMO!#REF!,[13]健保DEMO!#REF!</definedName>
    <definedName name="aaa" localSheetId="22">[13]健保DEMO!$B$6:$J$19,[13]健保DEMO!$B$22:$J$36,[13]健保DEMO!$B$39:$J$53,[13]健保DEMO!$B$56:$J$70,[13]健保DEMO!$B$73:$J$87,[13]健保DEMO!$B$90:$J$104,[13]健保DEMO!$B$107:$J$121,[13]健保DEMO!$B$124:$J$138,[13]健保DEMO!$B$141:$J$155,[13]健保DEMO!#REF!,[13]健保DEMO!#REF!,[13]健保DEMO!#REF!</definedName>
    <definedName name="aaa" localSheetId="23">[13]健保DEMO!$B$6:$J$19,[13]健保DEMO!$B$22:$J$36,[13]健保DEMO!$B$39:$J$53,[13]健保DEMO!$B$56:$J$70,[13]健保DEMO!$B$73:$J$87,[13]健保DEMO!$B$90:$J$104,[13]健保DEMO!$B$107:$J$121,[13]健保DEMO!$B$124:$J$138,[13]健保DEMO!$B$141:$J$155,[13]健保DEMO!#REF!,[13]健保DEMO!#REF!,[13]健保DEMO!#REF!</definedName>
    <definedName name="aaa" localSheetId="24">[13]健保DEMO!$B$6:$J$19,[13]健保DEMO!$B$22:$J$36,[13]健保DEMO!$B$39:$J$53,[13]健保DEMO!$B$56:$J$70,[13]健保DEMO!$B$73:$J$87,[13]健保DEMO!$B$90:$J$104,[13]健保DEMO!$B$107:$J$121,[13]健保DEMO!$B$124:$J$138,[13]健保DEMO!$B$141:$J$155,[13]健保DEMO!#REF!,[13]健保DEMO!#REF!,[13]健保DEMO!#REF!</definedName>
    <definedName name="aaa" localSheetId="25">[13]健保DEMO!$B$6:$J$19,[13]健保DEMO!$B$22:$J$36,[13]健保DEMO!$B$39:$J$53,[13]健保DEMO!$B$56:$J$70,[13]健保DEMO!$B$73:$J$87,[13]健保DEMO!$B$90:$J$104,[13]健保DEMO!$B$107:$J$121,[13]健保DEMO!$B$124:$J$138,[13]健保DEMO!$B$141:$J$155,[13]健保DEMO!#REF!,[13]健保DEMO!#REF!,[13]健保DEMO!#REF!</definedName>
    <definedName name="aaa" localSheetId="42">[13]健保DEMO!$B$6:$J$19,[13]健保DEMO!$B$22:$J$36,[13]健保DEMO!$B$39:$J$53,[13]健保DEMO!$B$56:$J$70,[13]健保DEMO!$B$73:$J$87,[13]健保DEMO!$B$90:$J$104,[13]健保DEMO!$B$107:$J$121,[13]健保DEMO!$B$124:$J$138,[13]健保DEMO!$B$141:$J$155,[13]健保DEMO!#REF!,[13]健保DEMO!#REF!,[13]健保DEMO!#REF!</definedName>
    <definedName name="aaa" localSheetId="18">[13]健保DEMO!$B$6:$J$19,[13]健保DEMO!$B$22:$J$36,[13]健保DEMO!$B$39:$J$53,[13]健保DEMO!$B$56:$J$70,[13]健保DEMO!$B$73:$J$87,[13]健保DEMO!$B$90:$J$104,[13]健保DEMO!$B$107:$J$121,[13]健保DEMO!$B$124:$J$138,[13]健保DEMO!$B$141:$J$155,[13]健保DEMO!#REF!,[13]健保DEMO!#REF!,[13]健保DEMO!#REF!</definedName>
    <definedName name="aaa" localSheetId="47">[13]健保DEMO!$B$6:$J$19,[13]健保DEMO!$B$22:$J$36,[13]健保DEMO!$B$39:$J$53,[13]健保DEMO!$B$56:$J$70,[13]健保DEMO!$B$73:$J$87,[13]健保DEMO!$B$90:$J$104,[13]健保DEMO!$B$107:$J$121,[13]健保DEMO!$B$124:$J$138,[13]健保DEMO!$B$141:$J$155,[13]健保DEMO!#REF!,[13]健保DEMO!#REF!,[13]健保DEMO!#REF!</definedName>
    <definedName name="aaa" localSheetId="15">[13]健保DEMO!$B$6:$J$19,[13]健保DEMO!$B$22:$J$36,[13]健保DEMO!$B$39:$J$53,[13]健保DEMO!$B$56:$J$70,[13]健保DEMO!$B$73:$J$87,[13]健保DEMO!$B$90:$J$104,[13]健保DEMO!$B$107:$J$121,[13]健保DEMO!$B$124:$J$138,[13]健保DEMO!$B$141:$J$155,[13]健保DEMO!#REF!,[13]健保DEMO!#REF!,[13]健保DEMO!#REF!</definedName>
    <definedName name="aaa" localSheetId="14">[13]健保DEMO!$B$6:$J$19,[13]健保DEMO!$B$22:$J$36,[13]健保DEMO!$B$39:$J$53,[13]健保DEMO!$B$56:$J$70,[13]健保DEMO!$B$73:$J$87,[13]健保DEMO!$B$90:$J$104,[13]健保DEMO!$B$107:$J$121,[13]健保DEMO!$B$124:$J$138,[13]健保DEMO!$B$141:$J$155,[13]健保DEMO!#REF!,[13]健保DEMO!#REF!,[13]健保DEMO!#REF!</definedName>
    <definedName name="aaa" localSheetId="46">[13]健保DEMO!$B$6:$J$19,[13]健保DEMO!$B$22:$J$36,[13]健保DEMO!$B$39:$J$53,[13]健保DEMO!$B$56:$J$70,[13]健保DEMO!$B$73:$J$87,[13]健保DEMO!$B$90:$J$104,[13]健保DEMO!$B$107:$J$121,[13]健保DEMO!$B$124:$J$138,[13]健保DEMO!$B$141:$J$155,[13]健保DEMO!#REF!,[13]健保DEMO!#REF!,[13]健保DEMO!#REF!</definedName>
    <definedName name="aaa" localSheetId="3">[13]健保DEMO!$B$6:$J$19,[13]健保DEMO!$B$22:$J$36,[13]健保DEMO!$B$39:$J$53,[13]健保DEMO!$B$56:$J$70,[13]健保DEMO!$B$73:$J$87,[13]健保DEMO!$B$90:$J$104,[13]健保DEMO!$B$107:$J$121,[13]健保DEMO!$B$124:$J$138,[13]健保DEMO!$B$141:$J$155,[13]健保DEMO!#REF!,[13]健保DEMO!#REF!,[13]健保DEMO!#REF!</definedName>
    <definedName name="aaa" localSheetId="2">[13]健保DEMO!$B$6:$J$19,[13]健保DEMO!$B$22:$J$36,[13]健保DEMO!$B$39:$J$53,[13]健保DEMO!$B$56:$J$70,[13]健保DEMO!$B$73:$J$87,[13]健保DEMO!$B$90:$J$104,[13]健保DEMO!$B$107:$J$121,[13]健保DEMO!$B$124:$J$138,[13]健保DEMO!$B$141:$J$155,[13]健保DEMO!#REF!,[13]健保DEMO!#REF!,[13]健保DEMO!#REF!</definedName>
    <definedName name="aaa" localSheetId="54">[13]健保DEMO!$B$6:$J$19,[13]健保DEMO!$B$22:$J$36,[13]健保DEMO!$B$39:$J$53,[13]健保DEMO!$B$56:$J$70,[13]健保DEMO!$B$73:$J$87,[13]健保DEMO!$B$90:$J$104,[13]健保DEMO!$B$107:$J$121,[13]健保DEMO!$B$124:$J$138,[13]健保DEMO!$B$141:$J$155,[13]健保DEMO!#REF!,[13]健保DEMO!#REF!,[13]健保DEMO!#REF!</definedName>
    <definedName name="aaa" localSheetId="30">[13]健保DEMO!$B$6:$J$19,[13]健保DEMO!$B$22:$J$36,[13]健保DEMO!$B$39:$J$53,[13]健保DEMO!$B$56:$J$70,[13]健保DEMO!$B$73:$J$87,[13]健保DEMO!$B$90:$J$104,[13]健保DEMO!$B$107:$J$121,[13]健保DEMO!$B$124:$J$138,[13]健保DEMO!$B$141:$J$155,[13]健保DEMO!#REF!,[13]健保DEMO!#REF!,[13]健保DEMO!#REF!</definedName>
    <definedName name="aaa" localSheetId="26">[13]健保DEMO!$B$6:$J$19,[13]健保DEMO!$B$22:$J$36,[13]健保DEMO!$B$39:$J$53,[13]健保DEMO!$B$56:$J$70,[13]健保DEMO!$B$73:$J$87,[13]健保DEMO!$B$90:$J$104,[13]健保DEMO!$B$107:$J$121,[13]健保DEMO!$B$124:$J$138,[13]健保DEMO!$B$141:$J$155,[13]健保DEMO!#REF!,[13]健保DEMO!#REF!,[13]健保DEMO!#REF!</definedName>
    <definedName name="aaa" localSheetId="29">[13]健保DEMO!$B$6:$J$19,[13]健保DEMO!$B$22:$J$36,[13]健保DEMO!$B$39:$J$53,[13]健保DEMO!$B$56:$J$70,[13]健保DEMO!$B$73:$J$87,[13]健保DEMO!$B$90:$J$104,[13]健保DEMO!$B$107:$J$121,[13]健保DEMO!$B$124:$J$138,[13]健保DEMO!$B$141:$J$155,[13]健保DEMO!#REF!,[13]健保DEMO!#REF!,[13]健保DEMO!#REF!</definedName>
    <definedName name="aaa" localSheetId="53">[13]健保DEMO!$B$6:$J$19,[13]健保DEMO!$B$22:$J$36,[13]健保DEMO!$B$39:$J$53,[13]健保DEMO!$B$56:$J$70,[13]健保DEMO!$B$73:$J$87,[13]健保DEMO!$B$90:$J$104,[13]健保DEMO!$B$107:$J$121,[13]健保DEMO!$B$124:$J$138,[13]健保DEMO!$B$141:$J$155,[13]健保DEMO!#REF!,[13]健保DEMO!#REF!,[13]健保DEMO!#REF!</definedName>
    <definedName name="aaa" localSheetId="43">[13]健保DEMO!$B$6:$J$19,[13]健保DEMO!$B$22:$J$36,[13]健保DEMO!$B$39:$J$53,[13]健保DEMO!$B$56:$J$70,[13]健保DEMO!$B$73:$J$87,[13]健保DEMO!$B$90:$J$104,[13]健保DEMO!$B$107:$J$121,[13]健保DEMO!$B$124:$J$138,[13]健保DEMO!$B$141:$J$155,[13]健保DEMO!#REF!,[13]健保DEMO!#REF!,[13]健保DEMO!#REF!</definedName>
    <definedName name="aaa" localSheetId="9">[13]健保DEMO!$B$6:$J$19,[13]健保DEMO!$B$22:$J$36,[13]健保DEMO!$B$39:$J$53,[13]健保DEMO!$B$56:$J$70,[13]健保DEMO!$B$73:$J$87,[13]健保DEMO!$B$90:$J$104,[13]健保DEMO!$B$107:$J$121,[13]健保DEMO!$B$124:$J$138,[13]健保DEMO!$B$141:$J$155,[13]健保DEMO!#REF!,[13]健保DEMO!#REF!,[13]健保DEMO!#REF!</definedName>
    <definedName name="aaa" localSheetId="8">[13]健保DEMO!$B$6:$J$19,[13]健保DEMO!$B$22:$J$36,[13]健保DEMO!$B$39:$J$53,[13]健保DEMO!$B$56:$J$70,[13]健保DEMO!$B$73:$J$87,[13]健保DEMO!$B$90:$J$104,[13]健保DEMO!$B$107:$J$121,[13]健保DEMO!$B$124:$J$138,[13]健保DEMO!$B$141:$J$155,[13]健保DEMO!#REF!,[13]健保DEMO!#REF!,[13]健保DEMO!#REF!</definedName>
    <definedName name="aaa" localSheetId="11">[13]健保DEMO!$B$6:$J$19,[13]健保DEMO!$B$22:$J$36,[13]健保DEMO!$B$39:$J$53,[13]健保DEMO!$B$56:$J$70,[13]健保DEMO!$B$73:$J$87,[13]健保DEMO!$B$90:$J$104,[13]健保DEMO!$B$107:$J$121,[13]健保DEMO!$B$124:$J$138,[13]健保DEMO!$B$141:$J$155,[13]健保DEMO!#REF!,[13]健保DEMO!#REF!,[13]健保DEMO!#REF!</definedName>
    <definedName name="aaa" localSheetId="10">[13]健保DEMO!$B$6:$J$19,[13]健保DEMO!$B$22:$J$36,[13]健保DEMO!$B$39:$J$53,[13]健保DEMO!$B$56:$J$70,[13]健保DEMO!$B$73:$J$87,[13]健保DEMO!$B$90:$J$104,[13]健保DEMO!$B$107:$J$121,[13]健保DEMO!$B$124:$J$138,[13]健保DEMO!$B$141:$J$155,[13]健保DEMO!#REF!,[13]健保DEMO!#REF!,[13]健保DEMO!#REF!</definedName>
    <definedName name="aaa" localSheetId="13">[13]健保DEMO!$B$6:$J$19,[13]健保DEMO!$B$22:$J$36,[13]健保DEMO!$B$39:$J$53,[13]健保DEMO!$B$56:$J$70,[13]健保DEMO!$B$73:$J$87,[13]健保DEMO!$B$90:$J$104,[13]健保DEMO!$B$107:$J$121,[13]健保DEMO!$B$124:$J$138,[13]健保DEMO!$B$141:$J$155,[13]健保DEMO!#REF!,[13]健保DEMO!#REF!,[13]健保DEMO!#REF!</definedName>
    <definedName name="aaa" localSheetId="12">[13]健保DEMO!$B$6:$J$19,[13]健保DEMO!$B$22:$J$36,[13]健保DEMO!$B$39:$J$53,[13]健保DEMO!$B$56:$J$70,[13]健保DEMO!$B$73:$J$87,[13]健保DEMO!$B$90:$J$104,[13]健保DEMO!$B$107:$J$121,[13]健保DEMO!$B$124:$J$138,[13]健保DEMO!$B$141:$J$155,[13]健保DEMO!#REF!,[13]健保DEMO!#REF!,[13]健保DEMO!#REF!</definedName>
    <definedName name="aaa" localSheetId="7">[13]健保DEMO!$B$6:$J$19,[13]健保DEMO!$B$22:$J$36,[13]健保DEMO!$B$39:$J$53,[13]健保DEMO!$B$56:$J$70,[13]健保DEMO!$B$73:$J$87,[13]健保DEMO!$B$90:$J$104,[13]健保DEMO!$B$107:$J$121,[13]健保DEMO!$B$124:$J$138,[13]健保DEMO!$B$141:$J$155,[13]健保DEMO!#REF!,[13]健保DEMO!#REF!,[13]健保DEMO!#REF!</definedName>
    <definedName name="aaa" localSheetId="6">[13]健保DEMO!$B$6:$J$19,[13]健保DEMO!$B$22:$J$36,[13]健保DEMO!$B$39:$J$53,[13]健保DEMO!$B$56:$J$70,[13]健保DEMO!$B$73:$J$87,[13]健保DEMO!$B$90:$J$104,[13]健保DEMO!$B$107:$J$121,[13]健保DEMO!$B$124:$J$138,[13]健保DEMO!$B$141:$J$155,[13]健保DEMO!#REF!,[13]健保DEMO!#REF!,[13]健保DEMO!#REF!</definedName>
    <definedName name="aaa" localSheetId="48">[13]健保DEMO!$B$6:$J$19,[13]健保DEMO!$B$22:$J$36,[13]健保DEMO!$B$39:$J$53,[13]健保DEMO!$B$56:$J$70,[13]健保DEMO!$B$73:$J$87,[13]健保DEMO!$B$90:$J$104,[13]健保DEMO!$B$107:$J$121,[13]健保DEMO!$B$124:$J$138,[13]健保DEMO!$B$141:$J$155,[13]健保DEMO!#REF!,[13]健保DEMO!#REF!,[13]健保DEMO!#REF!</definedName>
    <definedName name="aaa" localSheetId="49">[13]健保DEMO!$B$6:$J$19,[13]健保DEMO!$B$22:$J$36,[13]健保DEMO!$B$39:$J$53,[13]健保DEMO!$B$56:$J$70,[13]健保DEMO!$B$73:$J$87,[13]健保DEMO!$B$90:$J$104,[13]健保DEMO!$B$107:$J$121,[13]健保DEMO!$B$124:$J$138,[13]健保DEMO!$B$141:$J$155,[13]健保DEMO!#REF!,[13]健保DEMO!#REF!,[13]健保DEMO!#REF!</definedName>
    <definedName name="aaa" localSheetId="16">[13]健保DEMO!$B$6:$J$19,[13]健保DEMO!$B$22:$J$36,[13]健保DEMO!$B$39:$J$53,[13]健保DEMO!$B$56:$J$70,[13]健保DEMO!$B$73:$J$87,[13]健保DEMO!$B$90:$J$104,[13]健保DEMO!$B$107:$J$121,[13]健保DEMO!$B$124:$J$138,[13]健保DEMO!$B$141:$J$155,[13]健保DEMO!#REF!,[13]健保DEMO!#REF!,[13]健保DEMO!#REF!</definedName>
    <definedName name="aaa" localSheetId="27">[13]健保DEMO!$B$6:$J$19,[13]健保DEMO!$B$22:$J$36,[13]健保DEMO!$B$39:$J$53,[13]健保DEMO!$B$56:$J$70,[13]健保DEMO!$B$73:$J$87,[13]健保DEMO!$B$90:$J$104,[13]健保DEMO!$B$107:$J$121,[13]健保DEMO!$B$124:$J$138,[13]健保DEMO!$B$141:$J$155,[13]健保DEMO!#REF!,[13]健保DEMO!#REF!,[13]健保DEMO!#REF!</definedName>
    <definedName name="aaa" localSheetId="28">[13]健保DEMO!$B$6:$J$19,[13]健保DEMO!$B$22:$J$36,[13]健保DEMO!$B$39:$J$53,[13]健保DEMO!$B$56:$J$70,[13]健保DEMO!$B$73:$J$87,[13]健保DEMO!$B$90:$J$104,[13]健保DEMO!$B$107:$J$121,[13]健保DEMO!$B$124:$J$138,[13]健保DEMO!$B$141:$J$155,[13]健保DEMO!#REF!,[13]健保DEMO!#REF!,[13]健保DEMO!#REF!</definedName>
    <definedName name="aaa" localSheetId="44">[13]健保DEMO!$B$6:$J$19,[13]健保DEMO!$B$22:$J$36,[13]健保DEMO!$B$39:$J$53,[13]健保DEMO!$B$56:$J$70,[13]健保DEMO!$B$73:$J$87,[13]健保DEMO!$B$90:$J$104,[13]健保DEMO!$B$107:$J$121,[13]健保DEMO!$B$124:$J$138,[13]健保DEMO!$B$141:$J$155,[13]健保DEMO!#REF!,[13]健保DEMO!#REF!,[13]健保DEMO!#REF!</definedName>
    <definedName name="aaa" localSheetId="45">[13]健保DEMO!$B$6:$J$19,[13]健保DEMO!$B$22:$J$36,[13]健保DEMO!$B$39:$J$53,[13]健保DEMO!$B$56:$J$70,[13]健保DEMO!$B$73:$J$87,[13]健保DEMO!$B$90:$J$104,[13]健保DEMO!$B$107:$J$121,[13]健保DEMO!$B$124:$J$138,[13]健保DEMO!$B$141:$J$155,[13]健保DEMO!#REF!,[13]健保DEMO!#REF!,[13]健保DEMO!#REF!</definedName>
    <definedName name="aaa" localSheetId="51">[13]健保DEMO!$B$6:$J$19,[13]健保DEMO!$B$22:$J$36,[13]健保DEMO!$B$39:$J$53,[13]健保DEMO!$B$56:$J$70,[13]健保DEMO!$B$73:$J$87,[13]健保DEMO!$B$90:$J$104,[13]健保DEMO!$B$107:$J$121,[13]健保DEMO!$B$124:$J$138,[13]健保DEMO!$B$141:$J$155,[13]健保DEMO!#REF!,[13]健保DEMO!#REF!,[13]健保DEMO!#REF!</definedName>
    <definedName name="aaa" localSheetId="41">[13]健保DEMO!$B$6:$J$19,[13]健保DEMO!$B$22:$J$36,[13]健保DEMO!$B$39:$J$53,[13]健保DEMO!$B$56:$J$70,[13]健保DEMO!$B$73:$J$87,[13]健保DEMO!$B$90:$J$104,[13]健保DEMO!$B$107:$J$121,[13]健保DEMO!$B$124:$J$138,[13]健保DEMO!$B$141:$J$155,[13]健保DEMO!#REF!,[13]健保DEMO!#REF!,[13]健保DEMO!#REF!</definedName>
    <definedName name="aaa" localSheetId="35">[13]健保DEMO!$B$6:$J$19,[13]健保DEMO!$B$22:$J$36,[13]健保DEMO!$B$39:$J$53,[13]健保DEMO!$B$56:$J$70,[13]健保DEMO!$B$73:$J$87,[13]健保DEMO!$B$90:$J$104,[13]健保DEMO!$B$107:$J$121,[13]健保DEMO!$B$124:$J$138,[13]健保DEMO!$B$141:$J$155,[13]健保DEMO!#REF!,[13]健保DEMO!#REF!,[13]健保DEMO!#REF!</definedName>
    <definedName name="aaa" localSheetId="39">[13]健保DEMO!$B$6:$J$19,[13]健保DEMO!$B$22:$J$36,[13]健保DEMO!$B$39:$J$53,[13]健保DEMO!$B$56:$J$70,[13]健保DEMO!$B$73:$J$87,[13]健保DEMO!$B$90:$J$104,[13]健保DEMO!$B$107:$J$121,[13]健保DEMO!$B$124:$J$138,[13]健保DEMO!$B$141:$J$155,[13]健保DEMO!#REF!,[13]健保DEMO!#REF!,[13]健保DEMO!#REF!</definedName>
    <definedName name="aaa" localSheetId="37">[13]健保DEMO!$B$6:$J$19,[13]健保DEMO!$B$22:$J$36,[13]健保DEMO!$B$39:$J$53,[13]健保DEMO!$B$56:$J$70,[13]健保DEMO!$B$73:$J$87,[13]健保DEMO!$B$90:$J$104,[13]健保DEMO!$B$107:$J$121,[13]健保DEMO!$B$124:$J$138,[13]健保DEMO!$B$141:$J$155,[13]健保DEMO!#REF!,[13]健保DEMO!#REF!,[13]健保DEMO!#REF!</definedName>
    <definedName name="aaa" localSheetId="17">[13]健保DEMO!$B$6:$J$19,[13]健保DEMO!$B$22:$J$36,[13]健保DEMO!$B$39:$J$53,[13]健保DEMO!$B$56:$J$70,[13]健保DEMO!$B$73:$J$87,[13]健保DEMO!$B$90:$J$104,[13]健保DEMO!$B$107:$J$121,[13]健保DEMO!$B$124:$J$138,[13]健保DEMO!$B$141:$J$155,[13]健保DEMO!#REF!,[13]健保DEMO!#REF!,[13]健保DEMO!#REF!</definedName>
    <definedName name="aaa" localSheetId="50">[13]健保DEMO!$B$6:$J$19,[13]健保DEMO!$B$22:$J$36,[13]健保DEMO!$B$39:$J$53,[13]健保DEMO!$B$56:$J$70,[13]健保DEMO!$B$73:$J$87,[13]健保DEMO!$B$90:$J$104,[13]健保DEMO!$B$107:$J$121,[13]健保DEMO!$B$124:$J$138,[13]健保DEMO!$B$141:$J$155,[13]健保DEMO!#REF!,[13]健保DEMO!#REF!,[13]健保DEMO!#REF!</definedName>
    <definedName name="aaa" localSheetId="52">[13]健保DEMO!$B$6:$J$19,[13]健保DEMO!$B$22:$J$36,[13]健保DEMO!$B$39:$J$53,[13]健保DEMO!$B$56:$J$70,[13]健保DEMO!$B$73:$J$87,[13]健保DEMO!$B$90:$J$104,[13]健保DEMO!$B$107:$J$121,[13]健保DEMO!$B$124:$J$138,[13]健保DEMO!$B$141:$J$155,[13]健保DEMO!#REF!,[13]健保DEMO!#REF!,[13]健保DEMO!#REF!</definedName>
    <definedName name="aaa" localSheetId="31">[13]健保DEMO!$B$6:$J$19,[13]健保DEMO!$B$22:$J$36,[13]健保DEMO!$B$39:$J$53,[13]健保DEMO!$B$56:$J$70,[13]健保DEMO!$B$73:$J$87,[13]健保DEMO!$B$90:$J$104,[13]健保DEMO!$B$107:$J$121,[13]健保DEMO!$B$124:$J$138,[13]健保DEMO!$B$141:$J$155,[13]健保DEMO!#REF!,[13]健保DEMO!#REF!,[13]健保DEMO!#REF!</definedName>
    <definedName name="aaa" localSheetId="32">[13]健保DEMO!$B$6:$J$19,[13]健保DEMO!$B$22:$J$36,[13]健保DEMO!$B$39:$J$53,[13]健保DEMO!$B$56:$J$70,[13]健保DEMO!$B$73:$J$87,[13]健保DEMO!$B$90:$J$104,[13]健保DEMO!$B$107:$J$121,[13]健保DEMO!$B$124:$J$138,[13]健保DEMO!$B$141:$J$155,[13]健保DEMO!#REF!,[13]健保DEMO!#REF!,[13]健保DEMO!#REF!</definedName>
    <definedName name="aaa" localSheetId="34">[13]健保DEMO!$B$6:$J$19,[13]健保DEMO!$B$22:$J$36,[13]健保DEMO!$B$39:$J$53,[13]健保DEMO!$B$56:$J$70,[13]健保DEMO!$B$73:$J$87,[13]健保DEMO!$B$90:$J$104,[13]健保DEMO!$B$107:$J$121,[13]健保DEMO!$B$124:$J$138,[13]健保DEMO!$B$141:$J$155,[13]健保DEMO!#REF!,[13]健保DEMO!#REF!,[13]健保DEMO!#REF!</definedName>
    <definedName name="aaa" localSheetId="38">[13]健保DEMO!$B$6:$J$19,[13]健保DEMO!$B$22:$J$36,[13]健保DEMO!$B$39:$J$53,[13]健保DEMO!$B$56:$J$70,[13]健保DEMO!$B$73:$J$87,[13]健保DEMO!$B$90:$J$104,[13]健保DEMO!$B$107:$J$121,[13]健保DEMO!$B$124:$J$138,[13]健保DEMO!$B$141:$J$155,[13]健保DEMO!#REF!,[13]健保DEMO!#REF!,[13]健保DEMO!#REF!</definedName>
    <definedName name="aaa" localSheetId="20">[13]健保DEMO!$B$6:$J$19,[13]健保DEMO!$B$22:$J$36,[13]健保DEMO!$B$39:$J$53,[13]健保DEMO!$B$56:$J$70,[13]健保DEMO!$B$73:$J$87,[13]健保DEMO!$B$90:$J$104,[13]健保DEMO!$B$107:$J$121,[13]健保DEMO!$B$124:$J$138,[13]健保DEMO!$B$141:$J$155,[13]健保DEMO!#REF!,[13]健保DEMO!#REF!,[13]健保DEMO!#REF!</definedName>
    <definedName name="aaa">[13]健保DEMO!$B$6:$J$19,[13]健保DEMO!$B$22:$J$36,[13]健保DEMO!$B$39:$J$53,[13]健保DEMO!$B$56:$J$70,[13]健保DEMO!$B$73:$J$87,[13]健保DEMO!$B$90:$J$104,[13]健保DEMO!$B$107:$J$121,[13]健保DEMO!$B$124:$J$138,[13]健保DEMO!$B$141:$J$155,[13]健保DEMO!#REF!,[13]健保DEMO!#REF!,[13]健保DEMO!#REF!</definedName>
    <definedName name="AAAAAAAA" localSheetId="40">#REF!</definedName>
    <definedName name="AAAAAAAA" localSheetId="56">#REF!</definedName>
    <definedName name="AAAAAAAA" localSheetId="33">#REF!</definedName>
    <definedName name="AAAAAAAA" localSheetId="55">#REF!</definedName>
    <definedName name="AAAAAAAA" localSheetId="36">#REF!</definedName>
    <definedName name="AAAAAAAA" localSheetId="4">#REF!</definedName>
    <definedName name="AAAAAAAA" localSheetId="19">#REF!</definedName>
    <definedName name="AAAAAAAA" localSheetId="21">#REF!</definedName>
    <definedName name="AAAAAAAA" localSheetId="22">#REF!</definedName>
    <definedName name="AAAAAAAA" localSheetId="23">#REF!</definedName>
    <definedName name="AAAAAAAA" localSheetId="24">#REF!</definedName>
    <definedName name="AAAAAAAA" localSheetId="25">#REF!</definedName>
    <definedName name="AAAAAAAA" localSheetId="42">#REF!</definedName>
    <definedName name="AAAAAAAA" localSheetId="18">#REF!</definedName>
    <definedName name="AAAAAAAA" localSheetId="47">#REF!</definedName>
    <definedName name="AAAAAAAA" localSheetId="15">#REF!</definedName>
    <definedName name="AAAAAAAA" localSheetId="14">#REF!</definedName>
    <definedName name="AAAAAAAA" localSheetId="46">#REF!</definedName>
    <definedName name="AAAAAAAA" localSheetId="3">#REF!</definedName>
    <definedName name="AAAAAAAA" localSheetId="2">#REF!</definedName>
    <definedName name="AAAAAAAA" localSheetId="54">#REF!</definedName>
    <definedName name="AAAAAAAA" localSheetId="30">#REF!</definedName>
    <definedName name="AAAAAAAA" localSheetId="26">#REF!</definedName>
    <definedName name="AAAAAAAA" localSheetId="29">#REF!</definedName>
    <definedName name="AAAAAAAA" localSheetId="53">#REF!</definedName>
    <definedName name="AAAAAAAA" localSheetId="43">#REF!</definedName>
    <definedName name="AAAAAAAA" localSheetId="9">#REF!</definedName>
    <definedName name="AAAAAAAA" localSheetId="8">#REF!</definedName>
    <definedName name="AAAAAAAA" localSheetId="11">#REF!</definedName>
    <definedName name="AAAAAAAA" localSheetId="10">#REF!</definedName>
    <definedName name="AAAAAAAA" localSheetId="13">#REF!</definedName>
    <definedName name="AAAAAAAA" localSheetId="12">#REF!</definedName>
    <definedName name="AAAAAAAA" localSheetId="7">#REF!</definedName>
    <definedName name="AAAAAAAA" localSheetId="6">#REF!</definedName>
    <definedName name="AAAAAAAA" localSheetId="48">#REF!</definedName>
    <definedName name="AAAAAAAA" localSheetId="49">#REF!</definedName>
    <definedName name="AAAAAAAA" localSheetId="16">#REF!</definedName>
    <definedName name="AAAAAAAA" localSheetId="27">#REF!</definedName>
    <definedName name="AAAAAAAA" localSheetId="28">#REF!</definedName>
    <definedName name="AAAAAAAA" localSheetId="44">#REF!</definedName>
    <definedName name="AAAAAAAA" localSheetId="45">#REF!</definedName>
    <definedName name="AAAAAAAA" localSheetId="51">#REF!</definedName>
    <definedName name="AAAAAAAA" localSheetId="41">#REF!</definedName>
    <definedName name="AAAAAAAA" localSheetId="35">#REF!</definedName>
    <definedName name="AAAAAAAA" localSheetId="39">#REF!</definedName>
    <definedName name="AAAAAAAA" localSheetId="37">#REF!</definedName>
    <definedName name="AAAAAAAA" localSheetId="17">#REF!</definedName>
    <definedName name="AAAAAAAA" localSheetId="50">#REF!</definedName>
    <definedName name="AAAAAAAA" localSheetId="52">#REF!</definedName>
    <definedName name="AAAAAAAA" localSheetId="31">#REF!</definedName>
    <definedName name="AAAAAAAA" localSheetId="32">#REF!</definedName>
    <definedName name="AAAAAAAA" localSheetId="34">#REF!</definedName>
    <definedName name="AAAAAAAA" localSheetId="38">#REF!</definedName>
    <definedName name="AAAAAAAA" localSheetId="20">#REF!</definedName>
    <definedName name="AAAAAAAA">#REF!</definedName>
    <definedName name="AccessDatabase" hidden="1">"C:\歡迎光臨\勞工安全衛生組織管理及自動檢查辦法\安全衛生資料庫.mdb"</definedName>
    <definedName name="AKEY">[14]數量!$D$5:$AN$406</definedName>
    <definedName name="AP_245_25_17G1" localSheetId="40">[15]輸入!#REF!</definedName>
    <definedName name="AP_245_25_17G1" localSheetId="56">[15]輸入!#REF!</definedName>
    <definedName name="AP_245_25_17G1" localSheetId="33">[15]輸入!#REF!</definedName>
    <definedName name="AP_245_25_17G1" localSheetId="55">[15]輸入!#REF!</definedName>
    <definedName name="AP_245_25_17G1" localSheetId="36">[15]輸入!#REF!</definedName>
    <definedName name="AP_245_25_17G1" localSheetId="4">[15]輸入!#REF!</definedName>
    <definedName name="AP_245_25_17G1" localSheetId="19">[15]輸入!#REF!</definedName>
    <definedName name="AP_245_25_17G1" localSheetId="21">[15]輸入!#REF!</definedName>
    <definedName name="AP_245_25_17G1" localSheetId="22">[15]輸入!#REF!</definedName>
    <definedName name="AP_245_25_17G1" localSheetId="23">[15]輸入!#REF!</definedName>
    <definedName name="AP_245_25_17G1" localSheetId="24">[15]輸入!#REF!</definedName>
    <definedName name="AP_245_25_17G1" localSheetId="25">[15]輸入!#REF!</definedName>
    <definedName name="AP_245_25_17G1" localSheetId="42">[15]輸入!#REF!</definedName>
    <definedName name="AP_245_25_17G1" localSheetId="18">[15]輸入!#REF!</definedName>
    <definedName name="AP_245_25_17G1" localSheetId="47">[15]輸入!#REF!</definedName>
    <definedName name="AP_245_25_17G1" localSheetId="15">[15]輸入!#REF!</definedName>
    <definedName name="AP_245_25_17G1" localSheetId="14">[15]輸入!#REF!</definedName>
    <definedName name="AP_245_25_17G1" localSheetId="46">[15]輸入!#REF!</definedName>
    <definedName name="AP_245_25_17G1" localSheetId="1">[15]輸入!#REF!</definedName>
    <definedName name="AP_245_25_17G1" localSheetId="3">[15]輸入!#REF!</definedName>
    <definedName name="AP_245_25_17G1" localSheetId="0">[15]輸入!#REF!</definedName>
    <definedName name="AP_245_25_17G1" localSheetId="2">[15]輸入!#REF!</definedName>
    <definedName name="AP_245_25_17G1" localSheetId="54">[15]輸入!#REF!</definedName>
    <definedName name="AP_245_25_17G1" localSheetId="30">[15]輸入!#REF!</definedName>
    <definedName name="AP_245_25_17G1" localSheetId="26">[15]輸入!#REF!</definedName>
    <definedName name="AP_245_25_17G1" localSheetId="29">[15]輸入!#REF!</definedName>
    <definedName name="AP_245_25_17G1" localSheetId="53">[15]輸入!#REF!</definedName>
    <definedName name="AP_245_25_17G1" localSheetId="43">[15]輸入!#REF!</definedName>
    <definedName name="AP_245_25_17G1" localSheetId="9">[15]輸入!#REF!</definedName>
    <definedName name="AP_245_25_17G1" localSheetId="8">[15]輸入!#REF!</definedName>
    <definedName name="AP_245_25_17G1" localSheetId="11">[15]輸入!#REF!</definedName>
    <definedName name="AP_245_25_17G1" localSheetId="10">[15]輸入!#REF!</definedName>
    <definedName name="AP_245_25_17G1" localSheetId="13">[15]輸入!#REF!</definedName>
    <definedName name="AP_245_25_17G1" localSheetId="12">[15]輸入!#REF!</definedName>
    <definedName name="AP_245_25_17G1" localSheetId="7">[15]輸入!#REF!</definedName>
    <definedName name="AP_245_25_17G1" localSheetId="6">[15]輸入!#REF!</definedName>
    <definedName name="AP_245_25_17G1" localSheetId="48">[15]輸入!#REF!</definedName>
    <definedName name="AP_245_25_17G1" localSheetId="49">[15]輸入!#REF!</definedName>
    <definedName name="AP_245_25_17G1" localSheetId="16">[15]輸入!#REF!</definedName>
    <definedName name="AP_245_25_17G1" localSheetId="27">[15]輸入!#REF!</definedName>
    <definedName name="AP_245_25_17G1" localSheetId="28">[15]輸入!#REF!</definedName>
    <definedName name="AP_245_25_17G1" localSheetId="44">[15]輸入!#REF!</definedName>
    <definedName name="AP_245_25_17G1" localSheetId="45">[15]輸入!#REF!</definedName>
    <definedName name="AP_245_25_17G1" localSheetId="51">[15]輸入!#REF!</definedName>
    <definedName name="AP_245_25_17G1" localSheetId="41">[15]輸入!#REF!</definedName>
    <definedName name="AP_245_25_17G1" localSheetId="35">[15]輸入!#REF!</definedName>
    <definedName name="AP_245_25_17G1" localSheetId="39">[15]輸入!#REF!</definedName>
    <definedName name="AP_245_25_17G1" localSheetId="37">[15]輸入!#REF!</definedName>
    <definedName name="AP_245_25_17G1" localSheetId="17">[15]輸入!#REF!</definedName>
    <definedName name="AP_245_25_17G1" localSheetId="50">[15]輸入!#REF!</definedName>
    <definedName name="AP_245_25_17G1" localSheetId="52">[15]輸入!#REF!</definedName>
    <definedName name="AP_245_25_17G1" localSheetId="31">[15]輸入!#REF!</definedName>
    <definedName name="AP_245_25_17G1" localSheetId="32">[15]輸入!#REF!</definedName>
    <definedName name="AP_245_25_17G1" localSheetId="34">[15]輸入!#REF!</definedName>
    <definedName name="AP_245_25_17G1" localSheetId="38">[15]輸入!#REF!</definedName>
    <definedName name="AP_245_25_17G1" localSheetId="20">[15]輸入!#REF!</definedName>
    <definedName name="AP_245_25_17G1">[15]輸入!#REF!</definedName>
    <definedName name="A式殘障扶手" localSheetId="40">#REF!</definedName>
    <definedName name="A式殘障扶手" localSheetId="56">#REF!</definedName>
    <definedName name="A式殘障扶手" localSheetId="33">#REF!</definedName>
    <definedName name="A式殘障扶手" localSheetId="55">#REF!</definedName>
    <definedName name="A式殘障扶手" localSheetId="36">#REF!</definedName>
    <definedName name="A式殘障扶手" localSheetId="4">#REF!</definedName>
    <definedName name="A式殘障扶手" localSheetId="19">#REF!</definedName>
    <definedName name="A式殘障扶手" localSheetId="21">#REF!</definedName>
    <definedName name="A式殘障扶手" localSheetId="22">#REF!</definedName>
    <definedName name="A式殘障扶手" localSheetId="23">#REF!</definedName>
    <definedName name="A式殘障扶手" localSheetId="24">#REF!</definedName>
    <definedName name="A式殘障扶手" localSheetId="25">#REF!</definedName>
    <definedName name="A式殘障扶手" localSheetId="42">#REF!</definedName>
    <definedName name="A式殘障扶手" localSheetId="18">#REF!</definedName>
    <definedName name="A式殘障扶手" localSheetId="47">#REF!</definedName>
    <definedName name="A式殘障扶手" localSheetId="15">#REF!</definedName>
    <definedName name="A式殘障扶手" localSheetId="14">#REF!</definedName>
    <definedName name="A式殘障扶手" localSheetId="46">#REF!</definedName>
    <definedName name="A式殘障扶手" localSheetId="3">#REF!</definedName>
    <definedName name="A式殘障扶手" localSheetId="2">#REF!</definedName>
    <definedName name="A式殘障扶手" localSheetId="54">#REF!</definedName>
    <definedName name="A式殘障扶手" localSheetId="30">#REF!</definedName>
    <definedName name="A式殘障扶手" localSheetId="26">#REF!</definedName>
    <definedName name="A式殘障扶手" localSheetId="29">#REF!</definedName>
    <definedName name="A式殘障扶手" localSheetId="53">#REF!</definedName>
    <definedName name="A式殘障扶手" localSheetId="43">#REF!</definedName>
    <definedName name="A式殘障扶手" localSheetId="9">#REF!</definedName>
    <definedName name="A式殘障扶手" localSheetId="8">#REF!</definedName>
    <definedName name="A式殘障扶手" localSheetId="11">#REF!</definedName>
    <definedName name="A式殘障扶手" localSheetId="10">#REF!</definedName>
    <definedName name="A式殘障扶手" localSheetId="13">#REF!</definedName>
    <definedName name="A式殘障扶手" localSheetId="12">#REF!</definedName>
    <definedName name="A式殘障扶手" localSheetId="7">#REF!</definedName>
    <definedName name="A式殘障扶手" localSheetId="6">#REF!</definedName>
    <definedName name="A式殘障扶手" localSheetId="48">#REF!</definedName>
    <definedName name="A式殘障扶手" localSheetId="49">#REF!</definedName>
    <definedName name="A式殘障扶手" localSheetId="16">#REF!</definedName>
    <definedName name="A式殘障扶手" localSheetId="27">#REF!</definedName>
    <definedName name="A式殘障扶手" localSheetId="28">#REF!</definedName>
    <definedName name="A式殘障扶手" localSheetId="44">#REF!</definedName>
    <definedName name="A式殘障扶手" localSheetId="45">#REF!</definedName>
    <definedName name="A式殘障扶手" localSheetId="51">#REF!</definedName>
    <definedName name="A式殘障扶手" localSheetId="41">#REF!</definedName>
    <definedName name="A式殘障扶手" localSheetId="35">#REF!</definedName>
    <definedName name="A式殘障扶手" localSheetId="39">#REF!</definedName>
    <definedName name="A式殘障扶手" localSheetId="37">#REF!</definedName>
    <definedName name="A式殘障扶手" localSheetId="17">#REF!</definedName>
    <definedName name="A式殘障扶手" localSheetId="50">#REF!</definedName>
    <definedName name="A式殘障扶手" localSheetId="52">#REF!</definedName>
    <definedName name="A式殘障扶手" localSheetId="31">#REF!</definedName>
    <definedName name="A式殘障扶手" localSheetId="32">#REF!</definedName>
    <definedName name="A式殘障扶手" localSheetId="34">#REF!</definedName>
    <definedName name="A式殘障扶手" localSheetId="38">#REF!</definedName>
    <definedName name="A式殘障扶手" localSheetId="20">#REF!</definedName>
    <definedName name="A式殘障扶手">#REF!</definedName>
    <definedName name="BGL">[16]梁輸入!$G$2</definedName>
    <definedName name="BGT">[16]梁輸入!$G$5</definedName>
    <definedName name="BL" localSheetId="40">#REF!</definedName>
    <definedName name="BL" localSheetId="56">#REF!</definedName>
    <definedName name="BL" localSheetId="33">#REF!</definedName>
    <definedName name="BL" localSheetId="55">#REF!</definedName>
    <definedName name="BL" localSheetId="36">#REF!</definedName>
    <definedName name="BL" localSheetId="4">#REF!</definedName>
    <definedName name="BL" localSheetId="19">#REF!</definedName>
    <definedName name="BL" localSheetId="21">#REF!</definedName>
    <definedName name="BL" localSheetId="22">#REF!</definedName>
    <definedName name="BL" localSheetId="23">#REF!</definedName>
    <definedName name="BL" localSheetId="24">#REF!</definedName>
    <definedName name="BL" localSheetId="25">#REF!</definedName>
    <definedName name="BL" localSheetId="42">#REF!</definedName>
    <definedName name="BL" localSheetId="18">#REF!</definedName>
    <definedName name="BL" localSheetId="47">#REF!</definedName>
    <definedName name="BL" localSheetId="15">#REF!</definedName>
    <definedName name="BL" localSheetId="14">#REF!</definedName>
    <definedName name="BL" localSheetId="46">#REF!</definedName>
    <definedName name="BL" localSheetId="3">#REF!</definedName>
    <definedName name="BL" localSheetId="2">#REF!</definedName>
    <definedName name="BL" localSheetId="54">#REF!</definedName>
    <definedName name="BL" localSheetId="30">#REF!</definedName>
    <definedName name="BL" localSheetId="26">#REF!</definedName>
    <definedName name="BL" localSheetId="29">#REF!</definedName>
    <definedName name="BL" localSheetId="53">#REF!</definedName>
    <definedName name="BL" localSheetId="43">#REF!</definedName>
    <definedName name="BL" localSheetId="9">#REF!</definedName>
    <definedName name="BL" localSheetId="8">#REF!</definedName>
    <definedName name="BL" localSheetId="11">#REF!</definedName>
    <definedName name="BL" localSheetId="10">#REF!</definedName>
    <definedName name="BL" localSheetId="13">#REF!</definedName>
    <definedName name="BL" localSheetId="12">#REF!</definedName>
    <definedName name="BL" localSheetId="7">#REF!</definedName>
    <definedName name="BL" localSheetId="6">#REF!</definedName>
    <definedName name="BL" localSheetId="48">#REF!</definedName>
    <definedName name="BL" localSheetId="49">#REF!</definedName>
    <definedName name="BL" localSheetId="16">#REF!</definedName>
    <definedName name="BL" localSheetId="27">#REF!</definedName>
    <definedName name="BL" localSheetId="28">#REF!</definedName>
    <definedName name="BL" localSheetId="44">#REF!</definedName>
    <definedName name="BL" localSheetId="45">#REF!</definedName>
    <definedName name="BL" localSheetId="51">#REF!</definedName>
    <definedName name="BL" localSheetId="41">#REF!</definedName>
    <definedName name="BL" localSheetId="35">#REF!</definedName>
    <definedName name="BL" localSheetId="39">#REF!</definedName>
    <definedName name="BL" localSheetId="37">#REF!</definedName>
    <definedName name="BL" localSheetId="17">#REF!</definedName>
    <definedName name="BL" localSheetId="50">#REF!</definedName>
    <definedName name="BL" localSheetId="52">#REF!</definedName>
    <definedName name="BL" localSheetId="31">#REF!</definedName>
    <definedName name="BL" localSheetId="32">#REF!</definedName>
    <definedName name="BL" localSheetId="34">#REF!</definedName>
    <definedName name="BL" localSheetId="38">#REF!</definedName>
    <definedName name="BL" localSheetId="20">#REF!</definedName>
    <definedName name="BL">#REF!</definedName>
    <definedName name="BLR" localSheetId="40">#REF!</definedName>
    <definedName name="BLR" localSheetId="56">#REF!</definedName>
    <definedName name="BLR" localSheetId="33">#REF!</definedName>
    <definedName name="BLR" localSheetId="55">#REF!</definedName>
    <definedName name="BLR" localSheetId="36">#REF!</definedName>
    <definedName name="BLR" localSheetId="4">#REF!</definedName>
    <definedName name="BLR" localSheetId="19">#REF!</definedName>
    <definedName name="BLR" localSheetId="21">#REF!</definedName>
    <definedName name="BLR" localSheetId="22">#REF!</definedName>
    <definedName name="BLR" localSheetId="23">#REF!</definedName>
    <definedName name="BLR" localSheetId="24">#REF!</definedName>
    <definedName name="BLR" localSheetId="25">#REF!</definedName>
    <definedName name="BLR" localSheetId="42">#REF!</definedName>
    <definedName name="BLR" localSheetId="18">#REF!</definedName>
    <definedName name="BLR" localSheetId="47">#REF!</definedName>
    <definedName name="BLR" localSheetId="15">#REF!</definedName>
    <definedName name="BLR" localSheetId="14">#REF!</definedName>
    <definedName name="BLR" localSheetId="46">#REF!</definedName>
    <definedName name="BLR" localSheetId="3">#REF!</definedName>
    <definedName name="BLR" localSheetId="2">#REF!</definedName>
    <definedName name="BLR" localSheetId="54">#REF!</definedName>
    <definedName name="BLR" localSheetId="30">#REF!</definedName>
    <definedName name="BLR" localSheetId="26">#REF!</definedName>
    <definedName name="BLR" localSheetId="29">#REF!</definedName>
    <definedName name="BLR" localSheetId="53">#REF!</definedName>
    <definedName name="BLR" localSheetId="43">#REF!</definedName>
    <definedName name="BLR" localSheetId="9">#REF!</definedName>
    <definedName name="BLR" localSheetId="8">#REF!</definedName>
    <definedName name="BLR" localSheetId="11">#REF!</definedName>
    <definedName name="BLR" localSheetId="10">#REF!</definedName>
    <definedName name="BLR" localSheetId="13">#REF!</definedName>
    <definedName name="BLR" localSheetId="12">#REF!</definedName>
    <definedName name="BLR" localSheetId="7">#REF!</definedName>
    <definedName name="BLR" localSheetId="6">#REF!</definedName>
    <definedName name="BLR" localSheetId="48">#REF!</definedName>
    <definedName name="BLR" localSheetId="49">#REF!</definedName>
    <definedName name="BLR" localSheetId="16">#REF!</definedName>
    <definedName name="BLR" localSheetId="27">#REF!</definedName>
    <definedName name="BLR" localSheetId="28">#REF!</definedName>
    <definedName name="BLR" localSheetId="44">#REF!</definedName>
    <definedName name="BLR" localSheetId="45">#REF!</definedName>
    <definedName name="BLR" localSheetId="51">#REF!</definedName>
    <definedName name="BLR" localSheetId="41">#REF!</definedName>
    <definedName name="BLR" localSheetId="35">#REF!</definedName>
    <definedName name="BLR" localSheetId="39">#REF!</definedName>
    <definedName name="BLR" localSheetId="37">#REF!</definedName>
    <definedName name="BLR" localSheetId="17">#REF!</definedName>
    <definedName name="BLR" localSheetId="50">#REF!</definedName>
    <definedName name="BLR" localSheetId="52">#REF!</definedName>
    <definedName name="BLR" localSheetId="31">#REF!</definedName>
    <definedName name="BLR" localSheetId="32">#REF!</definedName>
    <definedName name="BLR" localSheetId="34">#REF!</definedName>
    <definedName name="BLR" localSheetId="38">#REF!</definedName>
    <definedName name="BLR" localSheetId="20">#REF!</definedName>
    <definedName name="BLR">#REF!</definedName>
    <definedName name="BLT" localSheetId="40">#REF!</definedName>
    <definedName name="BLT" localSheetId="56">#REF!</definedName>
    <definedName name="BLT" localSheetId="33">#REF!</definedName>
    <definedName name="BLT" localSheetId="55">#REF!</definedName>
    <definedName name="BLT" localSheetId="36">#REF!</definedName>
    <definedName name="BLT" localSheetId="4">#REF!</definedName>
    <definedName name="BLT" localSheetId="19">#REF!</definedName>
    <definedName name="BLT" localSheetId="21">#REF!</definedName>
    <definedName name="BLT" localSheetId="22">#REF!</definedName>
    <definedName name="BLT" localSheetId="23">#REF!</definedName>
    <definedName name="BLT" localSheetId="24">#REF!</definedName>
    <definedName name="BLT" localSheetId="25">#REF!</definedName>
    <definedName name="BLT" localSheetId="42">#REF!</definedName>
    <definedName name="BLT" localSheetId="18">#REF!</definedName>
    <definedName name="BLT" localSheetId="47">#REF!</definedName>
    <definedName name="BLT" localSheetId="15">#REF!</definedName>
    <definedName name="BLT" localSheetId="14">#REF!</definedName>
    <definedName name="BLT" localSheetId="46">#REF!</definedName>
    <definedName name="BLT" localSheetId="3">#REF!</definedName>
    <definedName name="BLT" localSheetId="2">#REF!</definedName>
    <definedName name="BLT" localSheetId="54">#REF!</definedName>
    <definedName name="BLT" localSheetId="30">#REF!</definedName>
    <definedName name="BLT" localSheetId="26">#REF!</definedName>
    <definedName name="BLT" localSheetId="29">#REF!</definedName>
    <definedName name="BLT" localSheetId="53">#REF!</definedName>
    <definedName name="BLT" localSheetId="43">#REF!</definedName>
    <definedName name="BLT" localSheetId="9">#REF!</definedName>
    <definedName name="BLT" localSheetId="8">#REF!</definedName>
    <definedName name="BLT" localSheetId="11">#REF!</definedName>
    <definedName name="BLT" localSheetId="10">#REF!</definedName>
    <definedName name="BLT" localSheetId="13">#REF!</definedName>
    <definedName name="BLT" localSheetId="12">#REF!</definedName>
    <definedName name="BLT" localSheetId="7">#REF!</definedName>
    <definedName name="BLT" localSheetId="6">#REF!</definedName>
    <definedName name="BLT" localSheetId="48">#REF!</definedName>
    <definedName name="BLT" localSheetId="49">#REF!</definedName>
    <definedName name="BLT" localSheetId="16">#REF!</definedName>
    <definedName name="BLT" localSheetId="27">#REF!</definedName>
    <definedName name="BLT" localSheetId="28">#REF!</definedName>
    <definedName name="BLT" localSheetId="44">#REF!</definedName>
    <definedName name="BLT" localSheetId="45">#REF!</definedName>
    <definedName name="BLT" localSheetId="51">#REF!</definedName>
    <definedName name="BLT" localSheetId="41">#REF!</definedName>
    <definedName name="BLT" localSheetId="35">#REF!</definedName>
    <definedName name="BLT" localSheetId="39">#REF!</definedName>
    <definedName name="BLT" localSheetId="37">#REF!</definedName>
    <definedName name="BLT" localSheetId="17">#REF!</definedName>
    <definedName name="BLT" localSheetId="50">#REF!</definedName>
    <definedName name="BLT" localSheetId="52">#REF!</definedName>
    <definedName name="BLT" localSheetId="31">#REF!</definedName>
    <definedName name="BLT" localSheetId="32">#REF!</definedName>
    <definedName name="BLT" localSheetId="34">#REF!</definedName>
    <definedName name="BLT" localSheetId="38">#REF!</definedName>
    <definedName name="BLT" localSheetId="20">#REF!</definedName>
    <definedName name="BLT">#REF!</definedName>
    <definedName name="BODY_AREA" localSheetId="40">[17]健保DEMO!$B$6:$J$19,[17]健保DEMO!$B$22:$J$36,[17]健保DEMO!$B$39:$J$53,[17]健保DEMO!$B$56:$J$70,[17]健保DEMO!$B$73:$J$87,[17]健保DEMO!$B$90:$J$104,[17]健保DEMO!$B$107:$J$121,[17]健保DEMO!$B$124:$J$138,[17]健保DEMO!$B$141:$J$155,[17]健保DEMO!$B$158:$J$172,[17]健保DEMO!#REF!,[17]健保DEMO!#REF!</definedName>
    <definedName name="BODY_AREA" localSheetId="56">[17]健保DEMO!$B$6:$J$19,[17]健保DEMO!$B$22:$J$36,[17]健保DEMO!$B$39:$J$53,[17]健保DEMO!$B$56:$J$70,[17]健保DEMO!$B$73:$J$87,[17]健保DEMO!$B$90:$J$104,[17]健保DEMO!$B$107:$J$121,[17]健保DEMO!$B$124:$J$138,[17]健保DEMO!$B$141:$J$155,[17]健保DEMO!$B$158:$J$172,[17]健保DEMO!#REF!,[17]健保DEMO!#REF!</definedName>
    <definedName name="BODY_AREA" localSheetId="33">[17]健保DEMO!$B$6:$J$19,[17]健保DEMO!$B$22:$J$36,[17]健保DEMO!$B$39:$J$53,[17]健保DEMO!$B$56:$J$70,[17]健保DEMO!$B$73:$J$87,[17]健保DEMO!$B$90:$J$104,[17]健保DEMO!$B$107:$J$121,[17]健保DEMO!$B$124:$J$138,[17]健保DEMO!$B$141:$J$155,[17]健保DEMO!$B$158:$J$172,[17]健保DEMO!#REF!,[17]健保DEMO!#REF!</definedName>
    <definedName name="BODY_AREA" localSheetId="55">[17]健保DEMO!$B$6:$J$19,[17]健保DEMO!$B$22:$J$36,[17]健保DEMO!$B$39:$J$53,[17]健保DEMO!$B$56:$J$70,[17]健保DEMO!$B$73:$J$87,[17]健保DEMO!$B$90:$J$104,[17]健保DEMO!$B$107:$J$121,[17]健保DEMO!$B$124:$J$138,[17]健保DEMO!$B$141:$J$155,[17]健保DEMO!$B$158:$J$172,[17]健保DEMO!#REF!,[17]健保DEMO!#REF!</definedName>
    <definedName name="BODY_AREA" localSheetId="36">[17]健保DEMO!$B$6:$J$19,[17]健保DEMO!$B$22:$J$36,[17]健保DEMO!$B$39:$J$53,[17]健保DEMO!$B$56:$J$70,[17]健保DEMO!$B$73:$J$87,[17]健保DEMO!$B$90:$J$104,[17]健保DEMO!$B$107:$J$121,[17]健保DEMO!$B$124:$J$138,[17]健保DEMO!$B$141:$J$155,[17]健保DEMO!$B$158:$J$172,[17]健保DEMO!#REF!,[17]健保DEMO!#REF!</definedName>
    <definedName name="BODY_AREA" localSheetId="4">[17]健保DEMO!$B$6:$J$19,[17]健保DEMO!$B$22:$J$36,[17]健保DEMO!$B$39:$J$53,[17]健保DEMO!$B$56:$J$70,[17]健保DEMO!$B$73:$J$87,[17]健保DEMO!$B$90:$J$104,[17]健保DEMO!$B$107:$J$121,[17]健保DEMO!$B$124:$J$138,[17]健保DEMO!$B$141:$J$155,[17]健保DEMO!$B$158:$J$172,[17]健保DEMO!#REF!,[17]健保DEMO!#REF!</definedName>
    <definedName name="BODY_AREA" localSheetId="19">[17]健保DEMO!$B$6:$J$19,[17]健保DEMO!$B$22:$J$36,[17]健保DEMO!$B$39:$J$53,[17]健保DEMO!$B$56:$J$70,[17]健保DEMO!$B$73:$J$87,[17]健保DEMO!$B$90:$J$104,[17]健保DEMO!$B$107:$J$121,[17]健保DEMO!$B$124:$J$138,[17]健保DEMO!$B$141:$J$155,[17]健保DEMO!$B$158:$J$172,[17]健保DEMO!#REF!,[17]健保DEMO!#REF!</definedName>
    <definedName name="BODY_AREA" localSheetId="21">[17]健保DEMO!$B$6:$J$19,[17]健保DEMO!$B$22:$J$36,[17]健保DEMO!$B$39:$J$53,[17]健保DEMO!$B$56:$J$70,[17]健保DEMO!$B$73:$J$87,[17]健保DEMO!$B$90:$J$104,[17]健保DEMO!$B$107:$J$121,[17]健保DEMO!$B$124:$J$138,[17]健保DEMO!$B$141:$J$155,[17]健保DEMO!$B$158:$J$172,[17]健保DEMO!#REF!,[17]健保DEMO!#REF!</definedName>
    <definedName name="BODY_AREA" localSheetId="22">[17]健保DEMO!$B$6:$J$19,[17]健保DEMO!$B$22:$J$36,[17]健保DEMO!$B$39:$J$53,[17]健保DEMO!$B$56:$J$70,[17]健保DEMO!$B$73:$J$87,[17]健保DEMO!$B$90:$J$104,[17]健保DEMO!$B$107:$J$121,[17]健保DEMO!$B$124:$J$138,[17]健保DEMO!$B$141:$J$155,[17]健保DEMO!$B$158:$J$172,[17]健保DEMO!#REF!,[17]健保DEMO!#REF!</definedName>
    <definedName name="BODY_AREA" localSheetId="23">[17]健保DEMO!$B$6:$J$19,[17]健保DEMO!$B$22:$J$36,[17]健保DEMO!$B$39:$J$53,[17]健保DEMO!$B$56:$J$70,[17]健保DEMO!$B$73:$J$87,[17]健保DEMO!$B$90:$J$104,[17]健保DEMO!$B$107:$J$121,[17]健保DEMO!$B$124:$J$138,[17]健保DEMO!$B$141:$J$155,[17]健保DEMO!$B$158:$J$172,[17]健保DEMO!#REF!,[17]健保DEMO!#REF!</definedName>
    <definedName name="BODY_AREA" localSheetId="24">[17]健保DEMO!$B$6:$J$19,[17]健保DEMO!$B$22:$J$36,[17]健保DEMO!$B$39:$J$53,[17]健保DEMO!$B$56:$J$70,[17]健保DEMO!$B$73:$J$87,[17]健保DEMO!$B$90:$J$104,[17]健保DEMO!$B$107:$J$121,[17]健保DEMO!$B$124:$J$138,[17]健保DEMO!$B$141:$J$155,[17]健保DEMO!$B$158:$J$172,[17]健保DEMO!#REF!,[17]健保DEMO!#REF!</definedName>
    <definedName name="BODY_AREA" localSheetId="25">[17]健保DEMO!$B$6:$J$19,[17]健保DEMO!$B$22:$J$36,[17]健保DEMO!$B$39:$J$53,[17]健保DEMO!$B$56:$J$70,[17]健保DEMO!$B$73:$J$87,[17]健保DEMO!$B$90:$J$104,[17]健保DEMO!$B$107:$J$121,[17]健保DEMO!$B$124:$J$138,[17]健保DEMO!$B$141:$J$155,[17]健保DEMO!$B$158:$J$172,[17]健保DEMO!#REF!,[17]健保DEMO!#REF!</definedName>
    <definedName name="BODY_AREA" localSheetId="42">[17]健保DEMO!$B$6:$J$19,[17]健保DEMO!$B$22:$J$36,[17]健保DEMO!$B$39:$J$53,[17]健保DEMO!$B$56:$J$70,[17]健保DEMO!$B$73:$J$87,[17]健保DEMO!$B$90:$J$104,[17]健保DEMO!$B$107:$J$121,[17]健保DEMO!$B$124:$J$138,[17]健保DEMO!$B$141:$J$155,[17]健保DEMO!$B$158:$J$172,[17]健保DEMO!#REF!,[17]健保DEMO!#REF!</definedName>
    <definedName name="BODY_AREA" localSheetId="18">[17]健保DEMO!$B$6:$J$19,[17]健保DEMO!$B$22:$J$36,[17]健保DEMO!$B$39:$J$53,[17]健保DEMO!$B$56:$J$70,[17]健保DEMO!$B$73:$J$87,[17]健保DEMO!$B$90:$J$104,[17]健保DEMO!$B$107:$J$121,[17]健保DEMO!$B$124:$J$138,[17]健保DEMO!$B$141:$J$155,[17]健保DEMO!$B$158:$J$172,[17]健保DEMO!#REF!,[17]健保DEMO!#REF!</definedName>
    <definedName name="BODY_AREA" localSheetId="47">[17]健保DEMO!$B$6:$J$19,[17]健保DEMO!$B$22:$J$36,[17]健保DEMO!$B$39:$J$53,[17]健保DEMO!$B$56:$J$70,[17]健保DEMO!$B$73:$J$87,[17]健保DEMO!$B$90:$J$104,[17]健保DEMO!$B$107:$J$121,[17]健保DEMO!$B$124:$J$138,[17]健保DEMO!$B$141:$J$155,[17]健保DEMO!$B$158:$J$172,[17]健保DEMO!#REF!,[17]健保DEMO!#REF!</definedName>
    <definedName name="BODY_AREA" localSheetId="15">[17]健保DEMO!$B$6:$J$19,[17]健保DEMO!$B$22:$J$36,[17]健保DEMO!$B$39:$J$53,[17]健保DEMO!$B$56:$J$70,[17]健保DEMO!$B$73:$J$87,[17]健保DEMO!$B$90:$J$104,[17]健保DEMO!$B$107:$J$121,[17]健保DEMO!$B$124:$J$138,[17]健保DEMO!$B$141:$J$155,[17]健保DEMO!$B$158:$J$172,[17]健保DEMO!#REF!,[17]健保DEMO!#REF!</definedName>
    <definedName name="BODY_AREA" localSheetId="14">[17]健保DEMO!$B$6:$J$19,[17]健保DEMO!$B$22:$J$36,[17]健保DEMO!$B$39:$J$53,[17]健保DEMO!$B$56:$J$70,[17]健保DEMO!$B$73:$J$87,[17]健保DEMO!$B$90:$J$104,[17]健保DEMO!$B$107:$J$121,[17]健保DEMO!$B$124:$J$138,[17]健保DEMO!$B$141:$J$155,[17]健保DEMO!$B$158:$J$172,[17]健保DEMO!#REF!,[17]健保DEMO!#REF!</definedName>
    <definedName name="BODY_AREA" localSheetId="46">[17]健保DEMO!$B$6:$J$19,[17]健保DEMO!$B$22:$J$36,[17]健保DEMO!$B$39:$J$53,[17]健保DEMO!$B$56:$J$70,[17]健保DEMO!$B$73:$J$87,[17]健保DEMO!$B$90:$J$104,[17]健保DEMO!$B$107:$J$121,[17]健保DEMO!$B$124:$J$138,[17]健保DEMO!$B$141:$J$155,[17]健保DEMO!$B$158:$J$172,[17]健保DEMO!#REF!,[17]健保DEMO!#REF!</definedName>
    <definedName name="BODY_AREA" localSheetId="3">[17]健保DEMO!$B$6:$J$19,[17]健保DEMO!$B$22:$J$36,[17]健保DEMO!$B$39:$J$53,[17]健保DEMO!$B$56:$J$70,[17]健保DEMO!$B$73:$J$87,[17]健保DEMO!$B$90:$J$104,[17]健保DEMO!$B$107:$J$121,[17]健保DEMO!$B$124:$J$138,[17]健保DEMO!$B$141:$J$155,[17]健保DEMO!$B$158:$J$172,[17]健保DEMO!#REF!,[17]健保DEMO!#REF!</definedName>
    <definedName name="BODY_AREA" localSheetId="2">[17]健保DEMO!$B$6:$J$19,[17]健保DEMO!$B$22:$J$36,[17]健保DEMO!$B$39:$J$53,[17]健保DEMO!$B$56:$J$70,[17]健保DEMO!$B$73:$J$87,[17]健保DEMO!$B$90:$J$104,[17]健保DEMO!$B$107:$J$121,[17]健保DEMO!$B$124:$J$138,[17]健保DEMO!$B$141:$J$155,[17]健保DEMO!$B$158:$J$172,[17]健保DEMO!#REF!,[17]健保DEMO!#REF!</definedName>
    <definedName name="BODY_AREA" localSheetId="54">[17]健保DEMO!$B$6:$J$19,[17]健保DEMO!$B$22:$J$36,[17]健保DEMO!$B$39:$J$53,[17]健保DEMO!$B$56:$J$70,[17]健保DEMO!$B$73:$J$87,[17]健保DEMO!$B$90:$J$104,[17]健保DEMO!$B$107:$J$121,[17]健保DEMO!$B$124:$J$138,[17]健保DEMO!$B$141:$J$155,[17]健保DEMO!$B$158:$J$172,[17]健保DEMO!#REF!,[17]健保DEMO!#REF!</definedName>
    <definedName name="BODY_AREA" localSheetId="30">[17]健保DEMO!$B$6:$J$19,[17]健保DEMO!$B$22:$J$36,[17]健保DEMO!$B$39:$J$53,[17]健保DEMO!$B$56:$J$70,[17]健保DEMO!$B$73:$J$87,[17]健保DEMO!$B$90:$J$104,[17]健保DEMO!$B$107:$J$121,[17]健保DEMO!$B$124:$J$138,[17]健保DEMO!$B$141:$J$155,[17]健保DEMO!$B$158:$J$172,[17]健保DEMO!#REF!,[17]健保DEMO!#REF!</definedName>
    <definedName name="BODY_AREA" localSheetId="26">[17]健保DEMO!$B$6:$J$19,[17]健保DEMO!$B$22:$J$36,[17]健保DEMO!$B$39:$J$53,[17]健保DEMO!$B$56:$J$70,[17]健保DEMO!$B$73:$J$87,[17]健保DEMO!$B$90:$J$104,[17]健保DEMO!$B$107:$J$121,[17]健保DEMO!$B$124:$J$138,[17]健保DEMO!$B$141:$J$155,[17]健保DEMO!$B$158:$J$172,[17]健保DEMO!#REF!,[17]健保DEMO!#REF!</definedName>
    <definedName name="BODY_AREA" localSheetId="29">[17]健保DEMO!$B$6:$J$19,[17]健保DEMO!$B$22:$J$36,[17]健保DEMO!$B$39:$J$53,[17]健保DEMO!$B$56:$J$70,[17]健保DEMO!$B$73:$J$87,[17]健保DEMO!$B$90:$J$104,[17]健保DEMO!$B$107:$J$121,[17]健保DEMO!$B$124:$J$138,[17]健保DEMO!$B$141:$J$155,[17]健保DEMO!$B$158:$J$172,[17]健保DEMO!#REF!,[17]健保DEMO!#REF!</definedName>
    <definedName name="BODY_AREA" localSheetId="53">[17]健保DEMO!$B$6:$J$19,[17]健保DEMO!$B$22:$J$36,[17]健保DEMO!$B$39:$J$53,[17]健保DEMO!$B$56:$J$70,[17]健保DEMO!$B$73:$J$87,[17]健保DEMO!$B$90:$J$104,[17]健保DEMO!$B$107:$J$121,[17]健保DEMO!$B$124:$J$138,[17]健保DEMO!$B$141:$J$155,[17]健保DEMO!$B$158:$J$172,[17]健保DEMO!#REF!,[17]健保DEMO!#REF!</definedName>
    <definedName name="BODY_AREA" localSheetId="43">[17]健保DEMO!$B$6:$J$19,[17]健保DEMO!$B$22:$J$36,[17]健保DEMO!$B$39:$J$53,[17]健保DEMO!$B$56:$J$70,[17]健保DEMO!$B$73:$J$87,[17]健保DEMO!$B$90:$J$104,[17]健保DEMO!$B$107:$J$121,[17]健保DEMO!$B$124:$J$138,[17]健保DEMO!$B$141:$J$155,[17]健保DEMO!$B$158:$J$172,[17]健保DEMO!#REF!,[17]健保DEMO!#REF!</definedName>
    <definedName name="BODY_AREA" localSheetId="9">[17]健保DEMO!$B$6:$J$19,[17]健保DEMO!$B$22:$J$36,[17]健保DEMO!$B$39:$J$53,[17]健保DEMO!$B$56:$J$70,[17]健保DEMO!$B$73:$J$87,[17]健保DEMO!$B$90:$J$104,[17]健保DEMO!$B$107:$J$121,[17]健保DEMO!$B$124:$J$138,[17]健保DEMO!$B$141:$J$155,[17]健保DEMO!$B$158:$J$172,[17]健保DEMO!#REF!,[17]健保DEMO!#REF!</definedName>
    <definedName name="BODY_AREA" localSheetId="8">[17]健保DEMO!$B$6:$J$19,[17]健保DEMO!$B$22:$J$36,[17]健保DEMO!$B$39:$J$53,[17]健保DEMO!$B$56:$J$70,[17]健保DEMO!$B$73:$J$87,[17]健保DEMO!$B$90:$J$104,[17]健保DEMO!$B$107:$J$121,[17]健保DEMO!$B$124:$J$138,[17]健保DEMO!$B$141:$J$155,[17]健保DEMO!$B$158:$J$172,[17]健保DEMO!#REF!,[17]健保DEMO!#REF!</definedName>
    <definedName name="BODY_AREA" localSheetId="11">[17]健保DEMO!$B$6:$J$19,[17]健保DEMO!$B$22:$J$36,[17]健保DEMO!$B$39:$J$53,[17]健保DEMO!$B$56:$J$70,[17]健保DEMO!$B$73:$J$87,[17]健保DEMO!$B$90:$J$104,[17]健保DEMO!$B$107:$J$121,[17]健保DEMO!$B$124:$J$138,[17]健保DEMO!$B$141:$J$155,[17]健保DEMO!$B$158:$J$172,[17]健保DEMO!#REF!,[17]健保DEMO!#REF!</definedName>
    <definedName name="BODY_AREA" localSheetId="10">[17]健保DEMO!$B$6:$J$19,[17]健保DEMO!$B$22:$J$36,[17]健保DEMO!$B$39:$J$53,[17]健保DEMO!$B$56:$J$70,[17]健保DEMO!$B$73:$J$87,[17]健保DEMO!$B$90:$J$104,[17]健保DEMO!$B$107:$J$121,[17]健保DEMO!$B$124:$J$138,[17]健保DEMO!$B$141:$J$155,[17]健保DEMO!$B$158:$J$172,[17]健保DEMO!#REF!,[17]健保DEMO!#REF!</definedName>
    <definedName name="BODY_AREA" localSheetId="13">[17]健保DEMO!$B$6:$J$19,[17]健保DEMO!$B$22:$J$36,[17]健保DEMO!$B$39:$J$53,[17]健保DEMO!$B$56:$J$70,[17]健保DEMO!$B$73:$J$87,[17]健保DEMO!$B$90:$J$104,[17]健保DEMO!$B$107:$J$121,[17]健保DEMO!$B$124:$J$138,[17]健保DEMO!$B$141:$J$155,[17]健保DEMO!$B$158:$J$172,[17]健保DEMO!#REF!,[17]健保DEMO!#REF!</definedName>
    <definedName name="BODY_AREA" localSheetId="12">[17]健保DEMO!$B$6:$J$19,[17]健保DEMO!$B$22:$J$36,[17]健保DEMO!$B$39:$J$53,[17]健保DEMO!$B$56:$J$70,[17]健保DEMO!$B$73:$J$87,[17]健保DEMO!$B$90:$J$104,[17]健保DEMO!$B$107:$J$121,[17]健保DEMO!$B$124:$J$138,[17]健保DEMO!$B$141:$J$155,[17]健保DEMO!$B$158:$J$172,[17]健保DEMO!#REF!,[17]健保DEMO!#REF!</definedName>
    <definedName name="BODY_AREA" localSheetId="7">[17]健保DEMO!$B$6:$J$19,[17]健保DEMO!$B$22:$J$36,[17]健保DEMO!$B$39:$J$53,[17]健保DEMO!$B$56:$J$70,[17]健保DEMO!$B$73:$J$87,[17]健保DEMO!$B$90:$J$104,[17]健保DEMO!$B$107:$J$121,[17]健保DEMO!$B$124:$J$138,[17]健保DEMO!$B$141:$J$155,[17]健保DEMO!$B$158:$J$172,[17]健保DEMO!#REF!,[17]健保DEMO!#REF!</definedName>
    <definedName name="BODY_AREA" localSheetId="6">[17]健保DEMO!$B$6:$J$19,[17]健保DEMO!$B$22:$J$36,[17]健保DEMO!$B$39:$J$53,[17]健保DEMO!$B$56:$J$70,[17]健保DEMO!$B$73:$J$87,[17]健保DEMO!$B$90:$J$104,[17]健保DEMO!$B$107:$J$121,[17]健保DEMO!$B$124:$J$138,[17]健保DEMO!$B$141:$J$155,[17]健保DEMO!$B$158:$J$172,[17]健保DEMO!#REF!,[17]健保DEMO!#REF!</definedName>
    <definedName name="BODY_AREA" localSheetId="48">[17]健保DEMO!$B$6:$J$19,[17]健保DEMO!$B$22:$J$36,[17]健保DEMO!$B$39:$J$53,[17]健保DEMO!$B$56:$J$70,[17]健保DEMO!$B$73:$J$87,[17]健保DEMO!$B$90:$J$104,[17]健保DEMO!$B$107:$J$121,[17]健保DEMO!$B$124:$J$138,[17]健保DEMO!$B$141:$J$155,[17]健保DEMO!$B$158:$J$172,[17]健保DEMO!#REF!,[17]健保DEMO!#REF!</definedName>
    <definedName name="BODY_AREA" localSheetId="49">[17]健保DEMO!$B$6:$J$19,[17]健保DEMO!$B$22:$J$36,[17]健保DEMO!$B$39:$J$53,[17]健保DEMO!$B$56:$J$70,[17]健保DEMO!$B$73:$J$87,[17]健保DEMO!$B$90:$J$104,[17]健保DEMO!$B$107:$J$121,[17]健保DEMO!$B$124:$J$138,[17]健保DEMO!$B$141:$J$155,[17]健保DEMO!$B$158:$J$172,[17]健保DEMO!#REF!,[17]健保DEMO!#REF!</definedName>
    <definedName name="BODY_AREA" localSheetId="16">[17]健保DEMO!$B$6:$J$19,[17]健保DEMO!$B$22:$J$36,[17]健保DEMO!$B$39:$J$53,[17]健保DEMO!$B$56:$J$70,[17]健保DEMO!$B$73:$J$87,[17]健保DEMO!$B$90:$J$104,[17]健保DEMO!$B$107:$J$121,[17]健保DEMO!$B$124:$J$138,[17]健保DEMO!$B$141:$J$155,[17]健保DEMO!$B$158:$J$172,[17]健保DEMO!#REF!,[17]健保DEMO!#REF!</definedName>
    <definedName name="BODY_AREA" localSheetId="27">[17]健保DEMO!$B$6:$J$19,[17]健保DEMO!$B$22:$J$36,[17]健保DEMO!$B$39:$J$53,[17]健保DEMO!$B$56:$J$70,[17]健保DEMO!$B$73:$J$87,[17]健保DEMO!$B$90:$J$104,[17]健保DEMO!$B$107:$J$121,[17]健保DEMO!$B$124:$J$138,[17]健保DEMO!$B$141:$J$155,[17]健保DEMO!$B$158:$J$172,[17]健保DEMO!#REF!,[17]健保DEMO!#REF!</definedName>
    <definedName name="BODY_AREA" localSheetId="28">[17]健保DEMO!$B$6:$J$19,[17]健保DEMO!$B$22:$J$36,[17]健保DEMO!$B$39:$J$53,[17]健保DEMO!$B$56:$J$70,[17]健保DEMO!$B$73:$J$87,[17]健保DEMO!$B$90:$J$104,[17]健保DEMO!$B$107:$J$121,[17]健保DEMO!$B$124:$J$138,[17]健保DEMO!$B$141:$J$155,[17]健保DEMO!$B$158:$J$172,[17]健保DEMO!#REF!,[17]健保DEMO!#REF!</definedName>
    <definedName name="BODY_AREA" localSheetId="44">[17]健保DEMO!$B$6:$J$19,[17]健保DEMO!$B$22:$J$36,[17]健保DEMO!$B$39:$J$53,[17]健保DEMO!$B$56:$J$70,[17]健保DEMO!$B$73:$J$87,[17]健保DEMO!$B$90:$J$104,[17]健保DEMO!$B$107:$J$121,[17]健保DEMO!$B$124:$J$138,[17]健保DEMO!$B$141:$J$155,[17]健保DEMO!$B$158:$J$172,[17]健保DEMO!#REF!,[17]健保DEMO!#REF!</definedName>
    <definedName name="BODY_AREA" localSheetId="45">[17]健保DEMO!$B$6:$J$19,[17]健保DEMO!$B$22:$J$36,[17]健保DEMO!$B$39:$J$53,[17]健保DEMO!$B$56:$J$70,[17]健保DEMO!$B$73:$J$87,[17]健保DEMO!$B$90:$J$104,[17]健保DEMO!$B$107:$J$121,[17]健保DEMO!$B$124:$J$138,[17]健保DEMO!$B$141:$J$155,[17]健保DEMO!$B$158:$J$172,[17]健保DEMO!#REF!,[17]健保DEMO!#REF!</definedName>
    <definedName name="BODY_AREA" localSheetId="51">[17]健保DEMO!$B$6:$J$19,[17]健保DEMO!$B$22:$J$36,[17]健保DEMO!$B$39:$J$53,[17]健保DEMO!$B$56:$J$70,[17]健保DEMO!$B$73:$J$87,[17]健保DEMO!$B$90:$J$104,[17]健保DEMO!$B$107:$J$121,[17]健保DEMO!$B$124:$J$138,[17]健保DEMO!$B$141:$J$155,[17]健保DEMO!$B$158:$J$172,[17]健保DEMO!#REF!,[17]健保DEMO!#REF!</definedName>
    <definedName name="BODY_AREA" localSheetId="41">[17]健保DEMO!$B$6:$J$19,[17]健保DEMO!$B$22:$J$36,[17]健保DEMO!$B$39:$J$53,[17]健保DEMO!$B$56:$J$70,[17]健保DEMO!$B$73:$J$87,[17]健保DEMO!$B$90:$J$104,[17]健保DEMO!$B$107:$J$121,[17]健保DEMO!$B$124:$J$138,[17]健保DEMO!$B$141:$J$155,[17]健保DEMO!$B$158:$J$172,[17]健保DEMO!#REF!,[17]健保DEMO!#REF!</definedName>
    <definedName name="BODY_AREA" localSheetId="35">[17]健保DEMO!$B$6:$J$19,[17]健保DEMO!$B$22:$J$36,[17]健保DEMO!$B$39:$J$53,[17]健保DEMO!$B$56:$J$70,[17]健保DEMO!$B$73:$J$87,[17]健保DEMO!$B$90:$J$104,[17]健保DEMO!$B$107:$J$121,[17]健保DEMO!$B$124:$J$138,[17]健保DEMO!$B$141:$J$155,[17]健保DEMO!$B$158:$J$172,[17]健保DEMO!#REF!,[17]健保DEMO!#REF!</definedName>
    <definedName name="BODY_AREA" localSheetId="39">[17]健保DEMO!$B$6:$J$19,[17]健保DEMO!$B$22:$J$36,[17]健保DEMO!$B$39:$J$53,[17]健保DEMO!$B$56:$J$70,[17]健保DEMO!$B$73:$J$87,[17]健保DEMO!$B$90:$J$104,[17]健保DEMO!$B$107:$J$121,[17]健保DEMO!$B$124:$J$138,[17]健保DEMO!$B$141:$J$155,[17]健保DEMO!$B$158:$J$172,[17]健保DEMO!#REF!,[17]健保DEMO!#REF!</definedName>
    <definedName name="BODY_AREA" localSheetId="37">[17]健保DEMO!$B$6:$J$19,[17]健保DEMO!$B$22:$J$36,[17]健保DEMO!$B$39:$J$53,[17]健保DEMO!$B$56:$J$70,[17]健保DEMO!$B$73:$J$87,[17]健保DEMO!$B$90:$J$104,[17]健保DEMO!$B$107:$J$121,[17]健保DEMO!$B$124:$J$138,[17]健保DEMO!$B$141:$J$155,[17]健保DEMO!$B$158:$J$172,[17]健保DEMO!#REF!,[17]健保DEMO!#REF!</definedName>
    <definedName name="BODY_AREA" localSheetId="17">[17]健保DEMO!$B$6:$J$19,[17]健保DEMO!$B$22:$J$36,[17]健保DEMO!$B$39:$J$53,[17]健保DEMO!$B$56:$J$70,[17]健保DEMO!$B$73:$J$87,[17]健保DEMO!$B$90:$J$104,[17]健保DEMO!$B$107:$J$121,[17]健保DEMO!$B$124:$J$138,[17]健保DEMO!$B$141:$J$155,[17]健保DEMO!$B$158:$J$172,[17]健保DEMO!#REF!,[17]健保DEMO!#REF!</definedName>
    <definedName name="BODY_AREA" localSheetId="50">[17]健保DEMO!$B$6:$J$19,[17]健保DEMO!$B$22:$J$36,[17]健保DEMO!$B$39:$J$53,[17]健保DEMO!$B$56:$J$70,[17]健保DEMO!$B$73:$J$87,[17]健保DEMO!$B$90:$J$104,[17]健保DEMO!$B$107:$J$121,[17]健保DEMO!$B$124:$J$138,[17]健保DEMO!$B$141:$J$155,[17]健保DEMO!$B$158:$J$172,[17]健保DEMO!#REF!,[17]健保DEMO!#REF!</definedName>
    <definedName name="BODY_AREA" localSheetId="52">[17]健保DEMO!$B$6:$J$19,[17]健保DEMO!$B$22:$J$36,[17]健保DEMO!$B$39:$J$53,[17]健保DEMO!$B$56:$J$70,[17]健保DEMO!$B$73:$J$87,[17]健保DEMO!$B$90:$J$104,[17]健保DEMO!$B$107:$J$121,[17]健保DEMO!$B$124:$J$138,[17]健保DEMO!$B$141:$J$155,[17]健保DEMO!$B$158:$J$172,[17]健保DEMO!#REF!,[17]健保DEMO!#REF!</definedName>
    <definedName name="BODY_AREA" localSheetId="31">[17]健保DEMO!$B$6:$J$19,[17]健保DEMO!$B$22:$J$36,[17]健保DEMO!$B$39:$J$53,[17]健保DEMO!$B$56:$J$70,[17]健保DEMO!$B$73:$J$87,[17]健保DEMO!$B$90:$J$104,[17]健保DEMO!$B$107:$J$121,[17]健保DEMO!$B$124:$J$138,[17]健保DEMO!$B$141:$J$155,[17]健保DEMO!$B$158:$J$172,[17]健保DEMO!#REF!,[17]健保DEMO!#REF!</definedName>
    <definedName name="BODY_AREA" localSheetId="32">[17]健保DEMO!$B$6:$J$19,[17]健保DEMO!$B$22:$J$36,[17]健保DEMO!$B$39:$J$53,[17]健保DEMO!$B$56:$J$70,[17]健保DEMO!$B$73:$J$87,[17]健保DEMO!$B$90:$J$104,[17]健保DEMO!$B$107:$J$121,[17]健保DEMO!$B$124:$J$138,[17]健保DEMO!$B$141:$J$155,[17]健保DEMO!$B$158:$J$172,[17]健保DEMO!#REF!,[17]健保DEMO!#REF!</definedName>
    <definedName name="BODY_AREA" localSheetId="34">[17]健保DEMO!$B$6:$J$19,[17]健保DEMO!$B$22:$J$36,[17]健保DEMO!$B$39:$J$53,[17]健保DEMO!$B$56:$J$70,[17]健保DEMO!$B$73:$J$87,[17]健保DEMO!$B$90:$J$104,[17]健保DEMO!$B$107:$J$121,[17]健保DEMO!$B$124:$J$138,[17]健保DEMO!$B$141:$J$155,[17]健保DEMO!$B$158:$J$172,[17]健保DEMO!#REF!,[17]健保DEMO!#REF!</definedName>
    <definedName name="BODY_AREA" localSheetId="38">[17]健保DEMO!$B$6:$J$19,[17]健保DEMO!$B$22:$J$36,[17]健保DEMO!$B$39:$J$53,[17]健保DEMO!$B$56:$J$70,[17]健保DEMO!$B$73:$J$87,[17]健保DEMO!$B$90:$J$104,[17]健保DEMO!$B$107:$J$121,[17]健保DEMO!$B$124:$J$138,[17]健保DEMO!$B$141:$J$155,[17]健保DEMO!$B$158:$J$172,[17]健保DEMO!#REF!,[17]健保DEMO!#REF!</definedName>
    <definedName name="BODY_AREA" localSheetId="20">[17]健保DEMO!$B$6:$J$19,[17]健保DEMO!$B$22:$J$36,[17]健保DEMO!$B$39:$J$53,[17]健保DEMO!$B$56:$J$70,[17]健保DEMO!$B$73:$J$87,[17]健保DEMO!$B$90:$J$104,[17]健保DEMO!$B$107:$J$121,[17]健保DEMO!$B$124:$J$138,[17]健保DEMO!$B$141:$J$155,[17]健保DEMO!$B$158:$J$172,[17]健保DEMO!#REF!,[17]健保DEMO!#REF!</definedName>
    <definedName name="BODY_AREA">[17]健保DEMO!$B$6:$J$19,[17]健保DEMO!$B$22:$J$36,[17]健保DEMO!$B$39:$J$53,[17]健保DEMO!$B$56:$J$70,[17]健保DEMO!$B$73:$J$87,[17]健保DEMO!$B$90:$J$104,[17]健保DEMO!$B$107:$J$121,[17]健保DEMO!$B$124:$J$138,[17]健保DEMO!$B$141:$J$155,[17]健保DEMO!$B$158:$J$172,[17]健保DEMO!#REF!,[17]健保DEMO!#REF!</definedName>
    <definedName name="Button_1">"安全衛生資料庫_Sheet1_List"</definedName>
    <definedName name="B式殘障扶手" localSheetId="40">#REF!</definedName>
    <definedName name="B式殘障扶手" localSheetId="56">#REF!</definedName>
    <definedName name="B式殘障扶手" localSheetId="33">#REF!</definedName>
    <definedName name="B式殘障扶手" localSheetId="55">#REF!</definedName>
    <definedName name="B式殘障扶手" localSheetId="36">#REF!</definedName>
    <definedName name="B式殘障扶手" localSheetId="4">#REF!</definedName>
    <definedName name="B式殘障扶手" localSheetId="19">#REF!</definedName>
    <definedName name="B式殘障扶手" localSheetId="21">#REF!</definedName>
    <definedName name="B式殘障扶手" localSheetId="22">#REF!</definedName>
    <definedName name="B式殘障扶手" localSheetId="23">#REF!</definedName>
    <definedName name="B式殘障扶手" localSheetId="24">#REF!</definedName>
    <definedName name="B式殘障扶手" localSheetId="25">#REF!</definedName>
    <definedName name="B式殘障扶手" localSheetId="42">#REF!</definedName>
    <definedName name="B式殘障扶手" localSheetId="18">#REF!</definedName>
    <definedName name="B式殘障扶手" localSheetId="47">#REF!</definedName>
    <definedName name="B式殘障扶手" localSheetId="15">#REF!</definedName>
    <definedName name="B式殘障扶手" localSheetId="14">#REF!</definedName>
    <definedName name="B式殘障扶手" localSheetId="46">#REF!</definedName>
    <definedName name="B式殘障扶手" localSheetId="3">#REF!</definedName>
    <definedName name="B式殘障扶手" localSheetId="2">#REF!</definedName>
    <definedName name="B式殘障扶手" localSheetId="54">#REF!</definedName>
    <definedName name="B式殘障扶手" localSheetId="30">#REF!</definedName>
    <definedName name="B式殘障扶手" localSheetId="26">#REF!</definedName>
    <definedName name="B式殘障扶手" localSheetId="29">#REF!</definedName>
    <definedName name="B式殘障扶手" localSheetId="53">#REF!</definedName>
    <definedName name="B式殘障扶手" localSheetId="43">#REF!</definedName>
    <definedName name="B式殘障扶手" localSheetId="9">#REF!</definedName>
    <definedName name="B式殘障扶手" localSheetId="8">#REF!</definedName>
    <definedName name="B式殘障扶手" localSheetId="11">#REF!</definedName>
    <definedName name="B式殘障扶手" localSheetId="10">#REF!</definedName>
    <definedName name="B式殘障扶手" localSheetId="13">#REF!</definedName>
    <definedName name="B式殘障扶手" localSheetId="12">#REF!</definedName>
    <definedName name="B式殘障扶手" localSheetId="7">#REF!</definedName>
    <definedName name="B式殘障扶手" localSheetId="6">#REF!</definedName>
    <definedName name="B式殘障扶手" localSheetId="48">#REF!</definedName>
    <definedName name="B式殘障扶手" localSheetId="49">#REF!</definedName>
    <definedName name="B式殘障扶手" localSheetId="16">#REF!</definedName>
    <definedName name="B式殘障扶手" localSheetId="27">#REF!</definedName>
    <definedName name="B式殘障扶手" localSheetId="28">#REF!</definedName>
    <definedName name="B式殘障扶手" localSheetId="44">#REF!</definedName>
    <definedName name="B式殘障扶手" localSheetId="45">#REF!</definedName>
    <definedName name="B式殘障扶手" localSheetId="51">#REF!</definedName>
    <definedName name="B式殘障扶手" localSheetId="41">#REF!</definedName>
    <definedName name="B式殘障扶手" localSheetId="35">#REF!</definedName>
    <definedName name="B式殘障扶手" localSheetId="39">#REF!</definedName>
    <definedName name="B式殘障扶手" localSheetId="37">#REF!</definedName>
    <definedName name="B式殘障扶手" localSheetId="17">#REF!</definedName>
    <definedName name="B式殘障扶手" localSheetId="50">#REF!</definedName>
    <definedName name="B式殘障扶手" localSheetId="52">#REF!</definedName>
    <definedName name="B式殘障扶手" localSheetId="31">#REF!</definedName>
    <definedName name="B式殘障扶手" localSheetId="32">#REF!</definedName>
    <definedName name="B式殘障扶手" localSheetId="34">#REF!</definedName>
    <definedName name="B式殘障扶手" localSheetId="38">#REF!</definedName>
    <definedName name="B式殘障扶手" localSheetId="20">#REF!</definedName>
    <definedName name="B式殘障扶手">#REF!</definedName>
    <definedName name="B樓梯硬木扶手" localSheetId="40">#REF!</definedName>
    <definedName name="B樓梯硬木扶手" localSheetId="56">#REF!</definedName>
    <definedName name="B樓梯硬木扶手" localSheetId="33">#REF!</definedName>
    <definedName name="B樓梯硬木扶手" localSheetId="55">#REF!</definedName>
    <definedName name="B樓梯硬木扶手" localSheetId="36">#REF!</definedName>
    <definedName name="B樓梯硬木扶手" localSheetId="4">#REF!</definedName>
    <definedName name="B樓梯硬木扶手" localSheetId="19">#REF!</definedName>
    <definedName name="B樓梯硬木扶手" localSheetId="21">#REF!</definedName>
    <definedName name="B樓梯硬木扶手" localSheetId="22">#REF!</definedName>
    <definedName name="B樓梯硬木扶手" localSheetId="23">#REF!</definedName>
    <definedName name="B樓梯硬木扶手" localSheetId="24">#REF!</definedName>
    <definedName name="B樓梯硬木扶手" localSheetId="25">#REF!</definedName>
    <definedName name="B樓梯硬木扶手" localSheetId="42">#REF!</definedName>
    <definedName name="B樓梯硬木扶手" localSheetId="18">#REF!</definedName>
    <definedName name="B樓梯硬木扶手" localSheetId="47">#REF!</definedName>
    <definedName name="B樓梯硬木扶手" localSheetId="15">#REF!</definedName>
    <definedName name="B樓梯硬木扶手" localSheetId="14">#REF!</definedName>
    <definedName name="B樓梯硬木扶手" localSheetId="46">#REF!</definedName>
    <definedName name="B樓梯硬木扶手" localSheetId="3">#REF!</definedName>
    <definedName name="B樓梯硬木扶手" localSheetId="2">#REF!</definedName>
    <definedName name="B樓梯硬木扶手" localSheetId="54">#REF!</definedName>
    <definedName name="B樓梯硬木扶手" localSheetId="30">#REF!</definedName>
    <definedName name="B樓梯硬木扶手" localSheetId="26">#REF!</definedName>
    <definedName name="B樓梯硬木扶手" localSheetId="29">#REF!</definedName>
    <definedName name="B樓梯硬木扶手" localSheetId="53">#REF!</definedName>
    <definedName name="B樓梯硬木扶手" localSheetId="43">#REF!</definedName>
    <definedName name="B樓梯硬木扶手" localSheetId="9">#REF!</definedName>
    <definedName name="B樓梯硬木扶手" localSheetId="8">#REF!</definedName>
    <definedName name="B樓梯硬木扶手" localSheetId="11">#REF!</definedName>
    <definedName name="B樓梯硬木扶手" localSheetId="10">#REF!</definedName>
    <definedName name="B樓梯硬木扶手" localSheetId="13">#REF!</definedName>
    <definedName name="B樓梯硬木扶手" localSheetId="12">#REF!</definedName>
    <definedName name="B樓梯硬木扶手" localSheetId="7">#REF!</definedName>
    <definedName name="B樓梯硬木扶手" localSheetId="6">#REF!</definedName>
    <definedName name="B樓梯硬木扶手" localSheetId="48">#REF!</definedName>
    <definedName name="B樓梯硬木扶手" localSheetId="49">#REF!</definedName>
    <definedName name="B樓梯硬木扶手" localSheetId="16">#REF!</definedName>
    <definedName name="B樓梯硬木扶手" localSheetId="27">#REF!</definedName>
    <definedName name="B樓梯硬木扶手" localSheetId="28">#REF!</definedName>
    <definedName name="B樓梯硬木扶手" localSheetId="44">#REF!</definedName>
    <definedName name="B樓梯硬木扶手" localSheetId="45">#REF!</definedName>
    <definedName name="B樓梯硬木扶手" localSheetId="51">#REF!</definedName>
    <definedName name="B樓梯硬木扶手" localSheetId="41">#REF!</definedName>
    <definedName name="B樓梯硬木扶手" localSheetId="35">#REF!</definedName>
    <definedName name="B樓梯硬木扶手" localSheetId="39">#REF!</definedName>
    <definedName name="B樓梯硬木扶手" localSheetId="37">#REF!</definedName>
    <definedName name="B樓梯硬木扶手" localSheetId="17">#REF!</definedName>
    <definedName name="B樓梯硬木扶手" localSheetId="50">#REF!</definedName>
    <definedName name="B樓梯硬木扶手" localSheetId="52">#REF!</definedName>
    <definedName name="B樓梯硬木扶手" localSheetId="31">#REF!</definedName>
    <definedName name="B樓梯硬木扶手" localSheetId="32">#REF!</definedName>
    <definedName name="B樓梯硬木扶手" localSheetId="34">#REF!</definedName>
    <definedName name="B樓梯硬木扶手" localSheetId="38">#REF!</definedName>
    <definedName name="B樓梯硬木扶手" localSheetId="20">#REF!</definedName>
    <definedName name="B樓梯硬木扶手">#REF!</definedName>
    <definedName name="C_75×45×15×2.3mm" localSheetId="40">#REF!</definedName>
    <definedName name="C_75×45×15×2.3mm" localSheetId="56">#REF!</definedName>
    <definedName name="C_75×45×15×2.3mm" localSheetId="33">#REF!</definedName>
    <definedName name="C_75×45×15×2.3mm" localSheetId="55">#REF!</definedName>
    <definedName name="C_75×45×15×2.3mm" localSheetId="36">#REF!</definedName>
    <definedName name="C_75×45×15×2.3mm" localSheetId="4">#REF!</definedName>
    <definedName name="C_75×45×15×2.3mm" localSheetId="19">#REF!</definedName>
    <definedName name="C_75×45×15×2.3mm" localSheetId="21">#REF!</definedName>
    <definedName name="C_75×45×15×2.3mm" localSheetId="22">#REF!</definedName>
    <definedName name="C_75×45×15×2.3mm" localSheetId="23">#REF!</definedName>
    <definedName name="C_75×45×15×2.3mm" localSheetId="24">#REF!</definedName>
    <definedName name="C_75×45×15×2.3mm" localSheetId="25">#REF!</definedName>
    <definedName name="C_75×45×15×2.3mm" localSheetId="42">#REF!</definedName>
    <definedName name="C_75×45×15×2.3mm" localSheetId="18">#REF!</definedName>
    <definedName name="C_75×45×15×2.3mm" localSheetId="47">#REF!</definedName>
    <definedName name="C_75×45×15×2.3mm" localSheetId="15">#REF!</definedName>
    <definedName name="C_75×45×15×2.3mm" localSheetId="14">#REF!</definedName>
    <definedName name="C_75×45×15×2.3mm" localSheetId="46">#REF!</definedName>
    <definedName name="C_75×45×15×2.3mm" localSheetId="3">#REF!</definedName>
    <definedName name="C_75×45×15×2.3mm" localSheetId="2">#REF!</definedName>
    <definedName name="C_75×45×15×2.3mm" localSheetId="54">#REF!</definedName>
    <definedName name="C_75×45×15×2.3mm" localSheetId="30">#REF!</definedName>
    <definedName name="C_75×45×15×2.3mm" localSheetId="26">#REF!</definedName>
    <definedName name="C_75×45×15×2.3mm" localSheetId="29">#REF!</definedName>
    <definedName name="C_75×45×15×2.3mm" localSheetId="53">#REF!</definedName>
    <definedName name="C_75×45×15×2.3mm" localSheetId="43">#REF!</definedName>
    <definedName name="C_75×45×15×2.3mm" localSheetId="9">#REF!</definedName>
    <definedName name="C_75×45×15×2.3mm" localSheetId="8">#REF!</definedName>
    <definedName name="C_75×45×15×2.3mm" localSheetId="11">#REF!</definedName>
    <definedName name="C_75×45×15×2.3mm" localSheetId="10">#REF!</definedName>
    <definedName name="C_75×45×15×2.3mm" localSheetId="13">#REF!</definedName>
    <definedName name="C_75×45×15×2.3mm" localSheetId="12">#REF!</definedName>
    <definedName name="C_75×45×15×2.3mm" localSheetId="7">#REF!</definedName>
    <definedName name="C_75×45×15×2.3mm" localSheetId="6">#REF!</definedName>
    <definedName name="C_75×45×15×2.3mm" localSheetId="48">#REF!</definedName>
    <definedName name="C_75×45×15×2.3mm" localSheetId="49">#REF!</definedName>
    <definedName name="C_75×45×15×2.3mm" localSheetId="16">#REF!</definedName>
    <definedName name="C_75×45×15×2.3mm" localSheetId="27">#REF!</definedName>
    <definedName name="C_75×45×15×2.3mm" localSheetId="28">#REF!</definedName>
    <definedName name="C_75×45×15×2.3mm" localSheetId="44">#REF!</definedName>
    <definedName name="C_75×45×15×2.3mm" localSheetId="45">#REF!</definedName>
    <definedName name="C_75×45×15×2.3mm" localSheetId="51">#REF!</definedName>
    <definedName name="C_75×45×15×2.3mm" localSheetId="41">#REF!</definedName>
    <definedName name="C_75×45×15×2.3mm" localSheetId="35">#REF!</definedName>
    <definedName name="C_75×45×15×2.3mm" localSheetId="39">#REF!</definedName>
    <definedName name="C_75×45×15×2.3mm" localSheetId="37">#REF!</definedName>
    <definedName name="C_75×45×15×2.3mm" localSheetId="17">#REF!</definedName>
    <definedName name="C_75×45×15×2.3mm" localSheetId="50">#REF!</definedName>
    <definedName name="C_75×45×15×2.3mm" localSheetId="52">#REF!</definedName>
    <definedName name="C_75×45×15×2.3mm" localSheetId="31">#REF!</definedName>
    <definedName name="C_75×45×15×2.3mm" localSheetId="32">#REF!</definedName>
    <definedName name="C_75×45×15×2.3mm" localSheetId="34">#REF!</definedName>
    <definedName name="C_75×45×15×2.3mm" localSheetId="38">#REF!</definedName>
    <definedName name="C_75×45×15×2.3mm" localSheetId="20">#REF!</definedName>
    <definedName name="C_75×45×15×2.3mm">#REF!</definedName>
    <definedName name="cco" localSheetId="40" hidden="1">{"'週報'!$A$1:$U$33"}</definedName>
    <definedName name="cco" localSheetId="56" hidden="1">{"'週報'!$A$1:$U$33"}</definedName>
    <definedName name="cco" localSheetId="33" hidden="1">{"'週報'!$A$1:$U$33"}</definedName>
    <definedName name="cco" localSheetId="55" hidden="1">{"'週報'!$A$1:$U$33"}</definedName>
    <definedName name="cco" localSheetId="36" hidden="1">{"'週報'!$A$1:$U$33"}</definedName>
    <definedName name="cco" localSheetId="19" hidden="1">{"'週報'!$A$1:$U$33"}</definedName>
    <definedName name="cco" localSheetId="21" hidden="1">{"'週報'!$A$1:$U$33"}</definedName>
    <definedName name="cco" localSheetId="22" hidden="1">{"'週報'!$A$1:$U$33"}</definedName>
    <definedName name="cco" localSheetId="23" hidden="1">{"'週報'!$A$1:$U$33"}</definedName>
    <definedName name="cco" localSheetId="24" hidden="1">{"'週報'!$A$1:$U$33"}</definedName>
    <definedName name="cco" localSheetId="25" hidden="1">{"'週報'!$A$1:$U$33"}</definedName>
    <definedName name="cco" localSheetId="42" hidden="1">{"'週報'!$A$1:$U$33"}</definedName>
    <definedName name="cco" localSheetId="18" hidden="1">{"'週報'!$A$1:$U$33"}</definedName>
    <definedName name="cco" localSheetId="47" hidden="1">{"'週報'!$A$1:$U$33"}</definedName>
    <definedName name="cco" localSheetId="15" hidden="1">{"'週報'!$A$1:$U$33"}</definedName>
    <definedName name="cco" localSheetId="14" hidden="1">{"'週報'!$A$1:$U$33"}</definedName>
    <definedName name="cco" localSheetId="46" hidden="1">{"'週報'!$A$1:$U$33"}</definedName>
    <definedName name="cco" localSheetId="54" hidden="1">{"'週報'!$A$1:$U$33"}</definedName>
    <definedName name="cco" localSheetId="30" hidden="1">{"'週報'!$A$1:$U$33"}</definedName>
    <definedName name="cco" localSheetId="26" hidden="1">{"'週報'!$A$1:$U$33"}</definedName>
    <definedName name="cco" localSheetId="29" hidden="1">{"'週報'!$A$1:$U$33"}</definedName>
    <definedName name="cco" localSheetId="53" hidden="1">{"'週報'!$A$1:$U$33"}</definedName>
    <definedName name="cco" localSheetId="43" hidden="1">{"'週報'!$A$1:$U$33"}</definedName>
    <definedName name="cco" localSheetId="9" hidden="1">{"'週報'!$A$1:$U$33"}</definedName>
    <definedName name="cco" localSheetId="8" hidden="1">{"'週報'!$A$1:$U$33"}</definedName>
    <definedName name="cco" localSheetId="11" hidden="1">{"'週報'!$A$1:$U$33"}</definedName>
    <definedName name="cco" localSheetId="10" hidden="1">{"'週報'!$A$1:$U$33"}</definedName>
    <definedName name="cco" localSheetId="13" hidden="1">{"'週報'!$A$1:$U$33"}</definedName>
    <definedName name="cco" localSheetId="12" hidden="1">{"'週報'!$A$1:$U$33"}</definedName>
    <definedName name="cco" localSheetId="7" hidden="1">{"'週報'!$A$1:$U$33"}</definedName>
    <definedName name="cco" localSheetId="6" hidden="1">{"'週報'!$A$1:$U$33"}</definedName>
    <definedName name="cco" localSheetId="48" hidden="1">{"'週報'!$A$1:$U$33"}</definedName>
    <definedName name="cco" localSheetId="49" hidden="1">{"'週報'!$A$1:$U$33"}</definedName>
    <definedName name="cco" localSheetId="16" hidden="1">{"'週報'!$A$1:$U$33"}</definedName>
    <definedName name="cco" localSheetId="27" hidden="1">{"'週報'!$A$1:$U$33"}</definedName>
    <definedName name="cco" localSheetId="28" hidden="1">{"'週報'!$A$1:$U$33"}</definedName>
    <definedName name="cco" localSheetId="44" hidden="1">{"'週報'!$A$1:$U$33"}</definedName>
    <definedName name="cco" localSheetId="45" hidden="1">{"'週報'!$A$1:$U$33"}</definedName>
    <definedName name="cco" localSheetId="51" hidden="1">{"'週報'!$A$1:$U$33"}</definedName>
    <definedName name="cco" localSheetId="41" hidden="1">{"'週報'!$A$1:$U$33"}</definedName>
    <definedName name="cco" localSheetId="35" hidden="1">{"'週報'!$A$1:$U$33"}</definedName>
    <definedName name="cco" localSheetId="39" hidden="1">{"'週報'!$A$1:$U$33"}</definedName>
    <definedName name="cco" localSheetId="37" hidden="1">{"'週報'!$A$1:$U$33"}</definedName>
    <definedName name="cco" localSheetId="17" hidden="1">{"'週報'!$A$1:$U$33"}</definedName>
    <definedName name="cco" localSheetId="50" hidden="1">{"'週報'!$A$1:$U$33"}</definedName>
    <definedName name="cco" localSheetId="52" hidden="1">{"'週報'!$A$1:$U$33"}</definedName>
    <definedName name="cco" localSheetId="31" hidden="1">{"'週報'!$A$1:$U$33"}</definedName>
    <definedName name="cco" localSheetId="32" hidden="1">{"'週報'!$A$1:$U$33"}</definedName>
    <definedName name="cco" localSheetId="34" hidden="1">{"'週報'!$A$1:$U$33"}</definedName>
    <definedName name="cco" localSheetId="38" hidden="1">{"'週報'!$A$1:$U$33"}</definedName>
    <definedName name="cco" localSheetId="20" hidden="1">{"'週報'!$A$1:$U$33"}</definedName>
    <definedName name="cco" hidden="1">{"'週報'!$A$1:$U$33"}</definedName>
    <definedName name="D" localSheetId="4">#REF!</definedName>
    <definedName name="D" localSheetId="19">#REF!</definedName>
    <definedName name="D" localSheetId="21">#REF!</definedName>
    <definedName name="D" localSheetId="3">#REF!</definedName>
    <definedName name="D" localSheetId="2">#REF!</definedName>
    <definedName name="D" localSheetId="27">#REF!</definedName>
    <definedName name="D" localSheetId="28">#REF!</definedName>
    <definedName name="D" localSheetId="20">#REF!</definedName>
    <definedName name="D">#REF!</definedName>
    <definedName name="D_5mm熔接鋼絲網_間距20cm" localSheetId="40">#REF!</definedName>
    <definedName name="D_5mm熔接鋼絲網_間距20cm" localSheetId="56">#REF!</definedName>
    <definedName name="D_5mm熔接鋼絲網_間距20cm" localSheetId="33">#REF!</definedName>
    <definedName name="D_5mm熔接鋼絲網_間距20cm" localSheetId="55">#REF!</definedName>
    <definedName name="D_5mm熔接鋼絲網_間距20cm" localSheetId="36">#REF!</definedName>
    <definedName name="D_5mm熔接鋼絲網_間距20cm" localSheetId="4">#REF!</definedName>
    <definedName name="D_5mm熔接鋼絲網_間距20cm" localSheetId="19">#REF!</definedName>
    <definedName name="D_5mm熔接鋼絲網_間距20cm" localSheetId="21">#REF!</definedName>
    <definedName name="D_5mm熔接鋼絲網_間距20cm" localSheetId="22">#REF!</definedName>
    <definedName name="D_5mm熔接鋼絲網_間距20cm" localSheetId="23">#REF!</definedName>
    <definedName name="D_5mm熔接鋼絲網_間距20cm" localSheetId="24">#REF!</definedName>
    <definedName name="D_5mm熔接鋼絲網_間距20cm" localSheetId="25">#REF!</definedName>
    <definedName name="D_5mm熔接鋼絲網_間距20cm" localSheetId="42">#REF!</definedName>
    <definedName name="D_5mm熔接鋼絲網_間距20cm" localSheetId="18">#REF!</definedName>
    <definedName name="D_5mm熔接鋼絲網_間距20cm" localSheetId="47">#REF!</definedName>
    <definedName name="D_5mm熔接鋼絲網_間距20cm" localSheetId="15">#REF!</definedName>
    <definedName name="D_5mm熔接鋼絲網_間距20cm" localSheetId="14">#REF!</definedName>
    <definedName name="D_5mm熔接鋼絲網_間距20cm" localSheetId="46">#REF!</definedName>
    <definedName name="D_5mm熔接鋼絲網_間距20cm" localSheetId="3">#REF!</definedName>
    <definedName name="D_5mm熔接鋼絲網_間距20cm" localSheetId="2">#REF!</definedName>
    <definedName name="D_5mm熔接鋼絲網_間距20cm" localSheetId="54">#REF!</definedName>
    <definedName name="D_5mm熔接鋼絲網_間距20cm" localSheetId="30">#REF!</definedName>
    <definedName name="D_5mm熔接鋼絲網_間距20cm" localSheetId="26">#REF!</definedName>
    <definedName name="D_5mm熔接鋼絲網_間距20cm" localSheetId="29">#REF!</definedName>
    <definedName name="D_5mm熔接鋼絲網_間距20cm" localSheetId="53">#REF!</definedName>
    <definedName name="D_5mm熔接鋼絲網_間距20cm" localSheetId="43">#REF!</definedName>
    <definedName name="D_5mm熔接鋼絲網_間距20cm" localSheetId="9">#REF!</definedName>
    <definedName name="D_5mm熔接鋼絲網_間距20cm" localSheetId="8">#REF!</definedName>
    <definedName name="D_5mm熔接鋼絲網_間距20cm" localSheetId="11">#REF!</definedName>
    <definedName name="D_5mm熔接鋼絲網_間距20cm" localSheetId="10">#REF!</definedName>
    <definedName name="D_5mm熔接鋼絲網_間距20cm" localSheetId="13">#REF!</definedName>
    <definedName name="D_5mm熔接鋼絲網_間距20cm" localSheetId="12">#REF!</definedName>
    <definedName name="D_5mm熔接鋼絲網_間距20cm" localSheetId="7">#REF!</definedName>
    <definedName name="D_5mm熔接鋼絲網_間距20cm" localSheetId="6">#REF!</definedName>
    <definedName name="D_5mm熔接鋼絲網_間距20cm" localSheetId="48">#REF!</definedName>
    <definedName name="D_5mm熔接鋼絲網_間距20cm" localSheetId="49">#REF!</definedName>
    <definedName name="D_5mm熔接鋼絲網_間距20cm" localSheetId="16">#REF!</definedName>
    <definedName name="D_5mm熔接鋼絲網_間距20cm" localSheetId="27">#REF!</definedName>
    <definedName name="D_5mm熔接鋼絲網_間距20cm" localSheetId="28">#REF!</definedName>
    <definedName name="D_5mm熔接鋼絲網_間距20cm" localSheetId="44">#REF!</definedName>
    <definedName name="D_5mm熔接鋼絲網_間距20cm" localSheetId="45">#REF!</definedName>
    <definedName name="D_5mm熔接鋼絲網_間距20cm" localSheetId="51">#REF!</definedName>
    <definedName name="D_5mm熔接鋼絲網_間距20cm" localSheetId="41">#REF!</definedName>
    <definedName name="D_5mm熔接鋼絲網_間距20cm" localSheetId="35">#REF!</definedName>
    <definedName name="D_5mm熔接鋼絲網_間距20cm" localSheetId="39">#REF!</definedName>
    <definedName name="D_5mm熔接鋼絲網_間距20cm" localSheetId="37">#REF!</definedName>
    <definedName name="D_5mm熔接鋼絲網_間距20cm" localSheetId="17">#REF!</definedName>
    <definedName name="D_5mm熔接鋼絲網_間距20cm" localSheetId="50">#REF!</definedName>
    <definedName name="D_5mm熔接鋼絲網_間距20cm" localSheetId="52">#REF!</definedName>
    <definedName name="D_5mm熔接鋼絲網_間距20cm" localSheetId="31">#REF!</definedName>
    <definedName name="D_5mm熔接鋼絲網_間距20cm" localSheetId="32">#REF!</definedName>
    <definedName name="D_5mm熔接鋼絲網_間距20cm" localSheetId="34">#REF!</definedName>
    <definedName name="D_5mm熔接鋼絲網_間距20cm" localSheetId="38">#REF!</definedName>
    <definedName name="D_5mm熔接鋼絲網_間距20cm" localSheetId="20">#REF!</definedName>
    <definedName name="D_5mm熔接鋼絲網_間距20cm">#REF!</definedName>
    <definedName name="DATA3">[18]篩選!$A$1951:$G$2372</definedName>
    <definedName name="_xlnm.Database" localSheetId="40">[19]分項分月金額!#REF!</definedName>
    <definedName name="_xlnm.Database" localSheetId="56">[19]分項分月金額!#REF!</definedName>
    <definedName name="_xlnm.Database" localSheetId="33">[19]分項分月金額!#REF!</definedName>
    <definedName name="_xlnm.Database" localSheetId="55">[19]分項分月金額!#REF!</definedName>
    <definedName name="_xlnm.Database" localSheetId="36">[19]分項分月金額!#REF!</definedName>
    <definedName name="_xlnm.Database" localSheetId="4">[19]分項分月金額!#REF!</definedName>
    <definedName name="_xlnm.Database" localSheetId="19">[19]分項分月金額!#REF!</definedName>
    <definedName name="_xlnm.Database" localSheetId="21">[19]分項分月金額!#REF!</definedName>
    <definedName name="_xlnm.Database" localSheetId="22">[19]分項分月金額!#REF!</definedName>
    <definedName name="_xlnm.Database" localSheetId="23">[19]分項分月金額!#REF!</definedName>
    <definedName name="_xlnm.Database" localSheetId="24">[19]分項分月金額!#REF!</definedName>
    <definedName name="_xlnm.Database" localSheetId="25">[19]分項分月金額!#REF!</definedName>
    <definedName name="_xlnm.Database" localSheetId="42">[19]分項分月金額!#REF!</definedName>
    <definedName name="_xlnm.Database" localSheetId="18">[19]分項分月金額!#REF!</definedName>
    <definedName name="_xlnm.Database" localSheetId="47">[19]分項分月金額!#REF!</definedName>
    <definedName name="_xlnm.Database" localSheetId="15">[19]分項分月金額!#REF!</definedName>
    <definedName name="_xlnm.Database" localSheetId="14">[19]分項分月金額!#REF!</definedName>
    <definedName name="_xlnm.Database" localSheetId="46">[19]分項分月金額!#REF!</definedName>
    <definedName name="_xlnm.Database" localSheetId="1">[19]分項分月金額!#REF!</definedName>
    <definedName name="_xlnm.Database" localSheetId="3">[19]分項分月金額!#REF!</definedName>
    <definedName name="_xlnm.Database" localSheetId="0">[19]分項分月金額!#REF!</definedName>
    <definedName name="_xlnm.Database" localSheetId="2">[19]分項分月金額!#REF!</definedName>
    <definedName name="_xlnm.Database" localSheetId="54">[19]分項分月金額!#REF!</definedName>
    <definedName name="_xlnm.Database" localSheetId="30">[19]分項分月金額!#REF!</definedName>
    <definedName name="_xlnm.Database" localSheetId="26">[19]分項分月金額!#REF!</definedName>
    <definedName name="_xlnm.Database" localSheetId="29">[19]分項分月金額!#REF!</definedName>
    <definedName name="_xlnm.Database" localSheetId="53">[19]分項分月金額!#REF!</definedName>
    <definedName name="_xlnm.Database" localSheetId="43">[19]分項分月金額!#REF!</definedName>
    <definedName name="_xlnm.Database" localSheetId="9">[19]分項分月金額!#REF!</definedName>
    <definedName name="_xlnm.Database" localSheetId="8">[19]分項分月金額!#REF!</definedName>
    <definedName name="_xlnm.Database" localSheetId="11">[19]分項分月金額!#REF!</definedName>
    <definedName name="_xlnm.Database" localSheetId="10">[19]分項分月金額!#REF!</definedName>
    <definedName name="_xlnm.Database" localSheetId="13">[19]分項分月金額!#REF!</definedName>
    <definedName name="_xlnm.Database" localSheetId="12">[19]分項分月金額!#REF!</definedName>
    <definedName name="_xlnm.Database" localSheetId="7">[19]分項分月金額!#REF!</definedName>
    <definedName name="_xlnm.Database" localSheetId="6">[19]分項分月金額!#REF!</definedName>
    <definedName name="_xlnm.Database" localSheetId="48">[19]分項分月金額!#REF!</definedName>
    <definedName name="_xlnm.Database" localSheetId="49">[19]分項分月金額!#REF!</definedName>
    <definedName name="_xlnm.Database" localSheetId="16">[19]分項分月金額!#REF!</definedName>
    <definedName name="_xlnm.Database" localSheetId="27">[19]分項分月金額!#REF!</definedName>
    <definedName name="_xlnm.Database" localSheetId="28">[19]分項分月金額!#REF!</definedName>
    <definedName name="_xlnm.Database" localSheetId="44">[19]分項分月金額!#REF!</definedName>
    <definedName name="_xlnm.Database" localSheetId="45">[19]分項分月金額!#REF!</definedName>
    <definedName name="_xlnm.Database" localSheetId="51">[19]分項分月金額!#REF!</definedName>
    <definedName name="_xlnm.Database" localSheetId="41">[19]分項分月金額!#REF!</definedName>
    <definedName name="_xlnm.Database" localSheetId="35">[19]分項分月金額!#REF!</definedName>
    <definedName name="_xlnm.Database" localSheetId="39">[19]分項分月金額!#REF!</definedName>
    <definedName name="_xlnm.Database" localSheetId="37">[19]分項分月金額!#REF!</definedName>
    <definedName name="_xlnm.Database" localSheetId="17">[19]分項分月金額!#REF!</definedName>
    <definedName name="_xlnm.Database" localSheetId="50">[19]分項分月金額!#REF!</definedName>
    <definedName name="_xlnm.Database" localSheetId="52">[19]分項分月金額!#REF!</definedName>
    <definedName name="_xlnm.Database" localSheetId="31">[19]分項分月金額!#REF!</definedName>
    <definedName name="_xlnm.Database" localSheetId="32">[19]分項分月金額!#REF!</definedName>
    <definedName name="_xlnm.Database" localSheetId="34">[19]分項分月金額!#REF!</definedName>
    <definedName name="_xlnm.Database" localSheetId="38">[19]分項分月金額!#REF!</definedName>
    <definedName name="_xlnm.Database" localSheetId="20">[19]分項分月金額!#REF!</definedName>
    <definedName name="_xlnm.Database">[19]分項分月金額!#REF!</definedName>
    <definedName name="DATE">[20]基本資料輸入!$O$3</definedName>
    <definedName name="DAY">[18]日報表!$M$1</definedName>
    <definedName name="dddd">[21]Sheet3!$A$7:$E$43</definedName>
    <definedName name="ddt" hidden="1">{"'週報'!$A$1:$U$33"}</definedName>
    <definedName name="DE" localSheetId="40">#REF!</definedName>
    <definedName name="DE" localSheetId="56">#REF!</definedName>
    <definedName name="DE" localSheetId="33">#REF!</definedName>
    <definedName name="DE" localSheetId="55">#REF!</definedName>
    <definedName name="DE" localSheetId="36">#REF!</definedName>
    <definedName name="DE" localSheetId="4">#REF!</definedName>
    <definedName name="DE" localSheetId="19">#REF!</definedName>
    <definedName name="DE" localSheetId="21">#REF!</definedName>
    <definedName name="DE" localSheetId="22">#REF!</definedName>
    <definedName name="DE" localSheetId="23">#REF!</definedName>
    <definedName name="DE" localSheetId="24">#REF!</definedName>
    <definedName name="DE" localSheetId="25">#REF!</definedName>
    <definedName name="DE" localSheetId="42">#REF!</definedName>
    <definedName name="DE" localSheetId="18">#REF!</definedName>
    <definedName name="DE" localSheetId="47">#REF!</definedName>
    <definedName name="DE" localSheetId="15">#REF!</definedName>
    <definedName name="DE" localSheetId="14">#REF!</definedName>
    <definedName name="DE" localSheetId="46">#REF!</definedName>
    <definedName name="DE" localSheetId="3">#REF!</definedName>
    <definedName name="DE" localSheetId="2">#REF!</definedName>
    <definedName name="DE" localSheetId="54">#REF!</definedName>
    <definedName name="DE" localSheetId="30">#REF!</definedName>
    <definedName name="DE" localSheetId="26">#REF!</definedName>
    <definedName name="DE" localSheetId="29">#REF!</definedName>
    <definedName name="DE" localSheetId="53">#REF!</definedName>
    <definedName name="DE" localSheetId="43">#REF!</definedName>
    <definedName name="DE" localSheetId="9">#REF!</definedName>
    <definedName name="DE" localSheetId="8">#REF!</definedName>
    <definedName name="DE" localSheetId="11">#REF!</definedName>
    <definedName name="DE" localSheetId="10">#REF!</definedName>
    <definedName name="DE" localSheetId="13">#REF!</definedName>
    <definedName name="DE" localSheetId="12">#REF!</definedName>
    <definedName name="DE" localSheetId="7">#REF!</definedName>
    <definedName name="DE" localSheetId="6">#REF!</definedName>
    <definedName name="DE" localSheetId="48">#REF!</definedName>
    <definedName name="DE" localSheetId="49">#REF!</definedName>
    <definedName name="DE" localSheetId="16">#REF!</definedName>
    <definedName name="DE" localSheetId="27">#REF!</definedName>
    <definedName name="DE" localSheetId="28">#REF!</definedName>
    <definedName name="DE" localSheetId="44">#REF!</definedName>
    <definedName name="DE" localSheetId="45">#REF!</definedName>
    <definedName name="DE" localSheetId="51">#REF!</definedName>
    <definedName name="DE" localSheetId="41">#REF!</definedName>
    <definedName name="DE" localSheetId="35">#REF!</definedName>
    <definedName name="DE" localSheetId="39">#REF!</definedName>
    <definedName name="DE" localSheetId="37">#REF!</definedName>
    <definedName name="DE" localSheetId="17">#REF!</definedName>
    <definedName name="DE" localSheetId="50">#REF!</definedName>
    <definedName name="DE" localSheetId="52">#REF!</definedName>
    <definedName name="DE" localSheetId="31">#REF!</definedName>
    <definedName name="DE" localSheetId="32">#REF!</definedName>
    <definedName name="DE" localSheetId="34">#REF!</definedName>
    <definedName name="DE" localSheetId="38">#REF!</definedName>
    <definedName name="DE" localSheetId="20">#REF!</definedName>
    <definedName name="DE">#REF!</definedName>
    <definedName name="DECKW3_1.2物料" localSheetId="40">#REF!</definedName>
    <definedName name="DECKW3_1.2物料" localSheetId="56">#REF!</definedName>
    <definedName name="DECKW3_1.2物料" localSheetId="33">#REF!</definedName>
    <definedName name="DECKW3_1.2物料" localSheetId="55">#REF!</definedName>
    <definedName name="DECKW3_1.2物料" localSheetId="36">#REF!</definedName>
    <definedName name="DECKW3_1.2物料" localSheetId="4">#REF!</definedName>
    <definedName name="DECKW3_1.2物料" localSheetId="19">#REF!</definedName>
    <definedName name="DECKW3_1.2物料" localSheetId="21">#REF!</definedName>
    <definedName name="DECKW3_1.2物料" localSheetId="22">#REF!</definedName>
    <definedName name="DECKW3_1.2物料" localSheetId="23">#REF!</definedName>
    <definedName name="DECKW3_1.2物料" localSheetId="24">#REF!</definedName>
    <definedName name="DECKW3_1.2物料" localSheetId="25">#REF!</definedName>
    <definedName name="DECKW3_1.2物料" localSheetId="42">#REF!</definedName>
    <definedName name="DECKW3_1.2物料" localSheetId="18">#REF!</definedName>
    <definedName name="DECKW3_1.2物料" localSheetId="47">#REF!</definedName>
    <definedName name="DECKW3_1.2物料" localSheetId="15">#REF!</definedName>
    <definedName name="DECKW3_1.2物料" localSheetId="14">#REF!</definedName>
    <definedName name="DECKW3_1.2物料" localSheetId="46">#REF!</definedName>
    <definedName name="DECKW3_1.2物料" localSheetId="3">#REF!</definedName>
    <definedName name="DECKW3_1.2物料" localSheetId="2">#REF!</definedName>
    <definedName name="DECKW3_1.2物料" localSheetId="54">#REF!</definedName>
    <definedName name="DECKW3_1.2物料" localSheetId="30">#REF!</definedName>
    <definedName name="DECKW3_1.2物料" localSheetId="26">#REF!</definedName>
    <definedName name="DECKW3_1.2物料" localSheetId="29">#REF!</definedName>
    <definedName name="DECKW3_1.2物料" localSheetId="53">#REF!</definedName>
    <definedName name="DECKW3_1.2物料" localSheetId="43">#REF!</definedName>
    <definedName name="DECKW3_1.2物料" localSheetId="9">#REF!</definedName>
    <definedName name="DECKW3_1.2物料" localSheetId="8">#REF!</definedName>
    <definedName name="DECKW3_1.2物料" localSheetId="11">#REF!</definedName>
    <definedName name="DECKW3_1.2物料" localSheetId="10">#REF!</definedName>
    <definedName name="DECKW3_1.2物料" localSheetId="13">#REF!</definedName>
    <definedName name="DECKW3_1.2物料" localSheetId="12">#REF!</definedName>
    <definedName name="DECKW3_1.2物料" localSheetId="7">#REF!</definedName>
    <definedName name="DECKW3_1.2物料" localSheetId="6">#REF!</definedName>
    <definedName name="DECKW3_1.2物料" localSheetId="48">#REF!</definedName>
    <definedName name="DECKW3_1.2物料" localSheetId="49">#REF!</definedName>
    <definedName name="DECKW3_1.2物料" localSheetId="16">#REF!</definedName>
    <definedName name="DECKW3_1.2物料" localSheetId="27">#REF!</definedName>
    <definedName name="DECKW3_1.2物料" localSheetId="28">#REF!</definedName>
    <definedName name="DECKW3_1.2物料" localSheetId="44">#REF!</definedName>
    <definedName name="DECKW3_1.2物料" localSheetId="45">#REF!</definedName>
    <definedName name="DECKW3_1.2物料" localSheetId="51">#REF!</definedName>
    <definedName name="DECKW3_1.2物料" localSheetId="41">#REF!</definedName>
    <definedName name="DECKW3_1.2物料" localSheetId="35">#REF!</definedName>
    <definedName name="DECKW3_1.2物料" localSheetId="39">#REF!</definedName>
    <definedName name="DECKW3_1.2物料" localSheetId="37">#REF!</definedName>
    <definedName name="DECKW3_1.2物料" localSheetId="17">#REF!</definedName>
    <definedName name="DECKW3_1.2物料" localSheetId="50">#REF!</definedName>
    <definedName name="DECKW3_1.2物料" localSheetId="52">#REF!</definedName>
    <definedName name="DECKW3_1.2物料" localSheetId="31">#REF!</definedName>
    <definedName name="DECKW3_1.2物料" localSheetId="32">#REF!</definedName>
    <definedName name="DECKW3_1.2物料" localSheetId="34">#REF!</definedName>
    <definedName name="DECKW3_1.2物料" localSheetId="38">#REF!</definedName>
    <definedName name="DECKW3_1.2物料" localSheetId="20">#REF!</definedName>
    <definedName name="DECKW3_1.2物料">#REF!</definedName>
    <definedName name="DI" localSheetId="40">#REF!</definedName>
    <definedName name="DI" localSheetId="56">#REF!</definedName>
    <definedName name="DI" localSheetId="33">#REF!</definedName>
    <definedName name="DI" localSheetId="55">#REF!</definedName>
    <definedName name="DI" localSheetId="36">#REF!</definedName>
    <definedName name="DI" localSheetId="4">#REF!</definedName>
    <definedName name="DI" localSheetId="19">#REF!</definedName>
    <definedName name="DI" localSheetId="21">#REF!</definedName>
    <definedName name="DI" localSheetId="22">#REF!</definedName>
    <definedName name="DI" localSheetId="23">#REF!</definedName>
    <definedName name="DI" localSheetId="24">#REF!</definedName>
    <definedName name="DI" localSheetId="25">#REF!</definedName>
    <definedName name="DI" localSheetId="42">#REF!</definedName>
    <definedName name="DI" localSheetId="18">#REF!</definedName>
    <definedName name="DI" localSheetId="47">#REF!</definedName>
    <definedName name="DI" localSheetId="15">#REF!</definedName>
    <definedName name="DI" localSheetId="14">#REF!</definedName>
    <definedName name="DI" localSheetId="46">#REF!</definedName>
    <definedName name="DI" localSheetId="3">#REF!</definedName>
    <definedName name="DI" localSheetId="2">#REF!</definedName>
    <definedName name="DI" localSheetId="54">#REF!</definedName>
    <definedName name="DI" localSheetId="30">#REF!</definedName>
    <definedName name="DI" localSheetId="26">#REF!</definedName>
    <definedName name="DI" localSheetId="29">#REF!</definedName>
    <definedName name="DI" localSheetId="53">#REF!</definedName>
    <definedName name="DI" localSheetId="43">#REF!</definedName>
    <definedName name="DI" localSheetId="9">#REF!</definedName>
    <definedName name="DI" localSheetId="8">#REF!</definedName>
    <definedName name="DI" localSheetId="11">#REF!</definedName>
    <definedName name="DI" localSheetId="10">#REF!</definedName>
    <definedName name="DI" localSheetId="13">#REF!</definedName>
    <definedName name="DI" localSheetId="12">#REF!</definedName>
    <definedName name="DI" localSheetId="7">#REF!</definedName>
    <definedName name="DI" localSheetId="6">#REF!</definedName>
    <definedName name="DI" localSheetId="48">#REF!</definedName>
    <definedName name="DI" localSheetId="49">#REF!</definedName>
    <definedName name="DI" localSheetId="16">#REF!</definedName>
    <definedName name="DI" localSheetId="27">#REF!</definedName>
    <definedName name="DI" localSheetId="28">#REF!</definedName>
    <definedName name="DI" localSheetId="44">#REF!</definedName>
    <definedName name="DI" localSheetId="45">#REF!</definedName>
    <definedName name="DI" localSheetId="51">#REF!</definedName>
    <definedName name="DI" localSheetId="41">#REF!</definedName>
    <definedName name="DI" localSheetId="35">#REF!</definedName>
    <definedName name="DI" localSheetId="39">#REF!</definedName>
    <definedName name="DI" localSheetId="37">#REF!</definedName>
    <definedName name="DI" localSheetId="17">#REF!</definedName>
    <definedName name="DI" localSheetId="50">#REF!</definedName>
    <definedName name="DI" localSheetId="52">#REF!</definedName>
    <definedName name="DI" localSheetId="31">#REF!</definedName>
    <definedName name="DI" localSheetId="32">#REF!</definedName>
    <definedName name="DI" localSheetId="34">#REF!</definedName>
    <definedName name="DI" localSheetId="38">#REF!</definedName>
    <definedName name="DI" localSheetId="20">#REF!</definedName>
    <definedName name="DI">#REF!</definedName>
    <definedName name="DW" localSheetId="40">#REF!</definedName>
    <definedName name="DW" localSheetId="56">#REF!</definedName>
    <definedName name="DW" localSheetId="33">#REF!</definedName>
    <definedName name="DW" localSheetId="55">#REF!</definedName>
    <definedName name="DW" localSheetId="36">#REF!</definedName>
    <definedName name="DW" localSheetId="4">#REF!</definedName>
    <definedName name="DW" localSheetId="19">#REF!</definedName>
    <definedName name="DW" localSheetId="21">#REF!</definedName>
    <definedName name="DW" localSheetId="22">#REF!</definedName>
    <definedName name="DW" localSheetId="23">#REF!</definedName>
    <definedName name="DW" localSheetId="24">#REF!</definedName>
    <definedName name="DW" localSheetId="25">#REF!</definedName>
    <definedName name="DW" localSheetId="42">#REF!</definedName>
    <definedName name="DW" localSheetId="18">#REF!</definedName>
    <definedName name="DW" localSheetId="47">#REF!</definedName>
    <definedName name="DW" localSheetId="15">#REF!</definedName>
    <definedName name="DW" localSheetId="14">#REF!</definedName>
    <definedName name="DW" localSheetId="46">#REF!</definedName>
    <definedName name="DW" localSheetId="3">#REF!</definedName>
    <definedName name="DW" localSheetId="2">#REF!</definedName>
    <definedName name="DW" localSheetId="54">#REF!</definedName>
    <definedName name="DW" localSheetId="30">#REF!</definedName>
    <definedName name="DW" localSheetId="26">#REF!</definedName>
    <definedName name="DW" localSheetId="29">#REF!</definedName>
    <definedName name="DW" localSheetId="53">#REF!</definedName>
    <definedName name="DW" localSheetId="43">#REF!</definedName>
    <definedName name="DW" localSheetId="9">#REF!</definedName>
    <definedName name="DW" localSheetId="8">#REF!</definedName>
    <definedName name="DW" localSheetId="11">#REF!</definedName>
    <definedName name="DW" localSheetId="10">#REF!</definedName>
    <definedName name="DW" localSheetId="13">#REF!</definedName>
    <definedName name="DW" localSheetId="12">#REF!</definedName>
    <definedName name="DW" localSheetId="7">#REF!</definedName>
    <definedName name="DW" localSheetId="6">#REF!</definedName>
    <definedName name="DW" localSheetId="48">#REF!</definedName>
    <definedName name="DW" localSheetId="49">#REF!</definedName>
    <definedName name="DW" localSheetId="16">#REF!</definedName>
    <definedName name="DW" localSheetId="27">#REF!</definedName>
    <definedName name="DW" localSheetId="28">#REF!</definedName>
    <definedName name="DW" localSheetId="44">#REF!</definedName>
    <definedName name="DW" localSheetId="45">#REF!</definedName>
    <definedName name="DW" localSheetId="51">#REF!</definedName>
    <definedName name="DW" localSheetId="41">#REF!</definedName>
    <definedName name="DW" localSheetId="35">#REF!</definedName>
    <definedName name="DW" localSheetId="39">#REF!</definedName>
    <definedName name="DW" localSheetId="37">#REF!</definedName>
    <definedName name="DW" localSheetId="17">#REF!</definedName>
    <definedName name="DW" localSheetId="50">#REF!</definedName>
    <definedName name="DW" localSheetId="52">#REF!</definedName>
    <definedName name="DW" localSheetId="31">#REF!</definedName>
    <definedName name="DW" localSheetId="32">#REF!</definedName>
    <definedName name="DW" localSheetId="34">#REF!</definedName>
    <definedName name="DW" localSheetId="38">#REF!</definedName>
    <definedName name="DW" localSheetId="20">#REF!</definedName>
    <definedName name="DW">#REF!</definedName>
    <definedName name="DWA" localSheetId="40">#REF!</definedName>
    <definedName name="DWA" localSheetId="56">#REF!</definedName>
    <definedName name="DWA" localSheetId="33">#REF!</definedName>
    <definedName name="DWA" localSheetId="55">#REF!</definedName>
    <definedName name="DWA" localSheetId="36">#REF!</definedName>
    <definedName name="DWA" localSheetId="4">#REF!</definedName>
    <definedName name="DWA" localSheetId="19">#REF!</definedName>
    <definedName name="DWA" localSheetId="21">#REF!</definedName>
    <definedName name="DWA" localSheetId="22">#REF!</definedName>
    <definedName name="DWA" localSheetId="23">#REF!</definedName>
    <definedName name="DWA" localSheetId="24">#REF!</definedName>
    <definedName name="DWA" localSheetId="25">#REF!</definedName>
    <definedName name="DWA" localSheetId="42">#REF!</definedName>
    <definedName name="DWA" localSheetId="18">#REF!</definedName>
    <definedName name="DWA" localSheetId="47">#REF!</definedName>
    <definedName name="DWA" localSheetId="15">#REF!</definedName>
    <definedName name="DWA" localSheetId="14">#REF!</definedName>
    <definedName name="DWA" localSheetId="46">#REF!</definedName>
    <definedName name="DWA" localSheetId="3">#REF!</definedName>
    <definedName name="DWA" localSheetId="2">#REF!</definedName>
    <definedName name="DWA" localSheetId="54">#REF!</definedName>
    <definedName name="DWA" localSheetId="30">#REF!</definedName>
    <definedName name="DWA" localSheetId="26">#REF!</definedName>
    <definedName name="DWA" localSheetId="29">#REF!</definedName>
    <definedName name="DWA" localSheetId="53">#REF!</definedName>
    <definedName name="DWA" localSheetId="43">#REF!</definedName>
    <definedName name="DWA" localSheetId="9">#REF!</definedName>
    <definedName name="DWA" localSheetId="8">#REF!</definedName>
    <definedName name="DWA" localSheetId="11">#REF!</definedName>
    <definedName name="DWA" localSheetId="10">#REF!</definedName>
    <definedName name="DWA" localSheetId="13">#REF!</definedName>
    <definedName name="DWA" localSheetId="12">#REF!</definedName>
    <definedName name="DWA" localSheetId="7">#REF!</definedName>
    <definedName name="DWA" localSheetId="6">#REF!</definedName>
    <definedName name="DWA" localSheetId="48">#REF!</definedName>
    <definedName name="DWA" localSheetId="49">#REF!</definedName>
    <definedName name="DWA" localSheetId="16">#REF!</definedName>
    <definedName name="DWA" localSheetId="27">#REF!</definedName>
    <definedName name="DWA" localSheetId="28">#REF!</definedName>
    <definedName name="DWA" localSheetId="44">#REF!</definedName>
    <definedName name="DWA" localSheetId="45">#REF!</definedName>
    <definedName name="DWA" localSheetId="51">#REF!</definedName>
    <definedName name="DWA" localSheetId="41">#REF!</definedName>
    <definedName name="DWA" localSheetId="35">#REF!</definedName>
    <definedName name="DWA" localSheetId="39">#REF!</definedName>
    <definedName name="DWA" localSheetId="37">#REF!</definedName>
    <definedName name="DWA" localSheetId="17">#REF!</definedName>
    <definedName name="DWA" localSheetId="50">#REF!</definedName>
    <definedName name="DWA" localSheetId="52">#REF!</definedName>
    <definedName name="DWA" localSheetId="31">#REF!</definedName>
    <definedName name="DWA" localSheetId="32">#REF!</definedName>
    <definedName name="DWA" localSheetId="34">#REF!</definedName>
    <definedName name="DWA" localSheetId="38">#REF!</definedName>
    <definedName name="DWA" localSheetId="20">#REF!</definedName>
    <definedName name="DWA">#REF!</definedName>
    <definedName name="DWB" localSheetId="40">#REF!</definedName>
    <definedName name="DWB" localSheetId="56">#REF!</definedName>
    <definedName name="DWB" localSheetId="33">#REF!</definedName>
    <definedName name="DWB" localSheetId="55">#REF!</definedName>
    <definedName name="DWB" localSheetId="36">#REF!</definedName>
    <definedName name="DWB" localSheetId="4">#REF!</definedName>
    <definedName name="DWB" localSheetId="19">#REF!</definedName>
    <definedName name="DWB" localSheetId="21">#REF!</definedName>
    <definedName name="DWB" localSheetId="22">#REF!</definedName>
    <definedName name="DWB" localSheetId="23">#REF!</definedName>
    <definedName name="DWB" localSheetId="24">#REF!</definedName>
    <definedName name="DWB" localSheetId="25">#REF!</definedName>
    <definedName name="DWB" localSheetId="42">#REF!</definedName>
    <definedName name="DWB" localSheetId="18">#REF!</definedName>
    <definedName name="DWB" localSheetId="47">#REF!</definedName>
    <definedName name="DWB" localSheetId="15">#REF!</definedName>
    <definedName name="DWB" localSheetId="14">#REF!</definedName>
    <definedName name="DWB" localSheetId="46">#REF!</definedName>
    <definedName name="DWB" localSheetId="3">#REF!</definedName>
    <definedName name="DWB" localSheetId="2">#REF!</definedName>
    <definedName name="DWB" localSheetId="54">#REF!</definedName>
    <definedName name="DWB" localSheetId="30">#REF!</definedName>
    <definedName name="DWB" localSheetId="26">#REF!</definedName>
    <definedName name="DWB" localSheetId="29">#REF!</definedName>
    <definedName name="DWB" localSheetId="53">#REF!</definedName>
    <definedName name="DWB" localSheetId="43">#REF!</definedName>
    <definedName name="DWB" localSheetId="9">#REF!</definedName>
    <definedName name="DWB" localSheetId="8">#REF!</definedName>
    <definedName name="DWB" localSheetId="11">#REF!</definedName>
    <definedName name="DWB" localSheetId="10">#REF!</definedName>
    <definedName name="DWB" localSheetId="13">#REF!</definedName>
    <definedName name="DWB" localSheetId="12">#REF!</definedName>
    <definedName name="DWB" localSheetId="7">#REF!</definedName>
    <definedName name="DWB" localSheetId="6">#REF!</definedName>
    <definedName name="DWB" localSheetId="48">#REF!</definedName>
    <definedName name="DWB" localSheetId="49">#REF!</definedName>
    <definedName name="DWB" localSheetId="16">#REF!</definedName>
    <definedName name="DWB" localSheetId="27">#REF!</definedName>
    <definedName name="DWB" localSheetId="28">#REF!</definedName>
    <definedName name="DWB" localSheetId="44">#REF!</definedName>
    <definedName name="DWB" localSheetId="45">#REF!</definedName>
    <definedName name="DWB" localSheetId="51">#REF!</definedName>
    <definedName name="DWB" localSheetId="41">#REF!</definedName>
    <definedName name="DWB" localSheetId="35">#REF!</definedName>
    <definedName name="DWB" localSheetId="39">#REF!</definedName>
    <definedName name="DWB" localSheetId="37">#REF!</definedName>
    <definedName name="DWB" localSheetId="17">#REF!</definedName>
    <definedName name="DWB" localSheetId="50">#REF!</definedName>
    <definedName name="DWB" localSheetId="52">#REF!</definedName>
    <definedName name="DWB" localSheetId="31">#REF!</definedName>
    <definedName name="DWB" localSheetId="32">#REF!</definedName>
    <definedName name="DWB" localSheetId="34">#REF!</definedName>
    <definedName name="DWB" localSheetId="38">#REF!</definedName>
    <definedName name="DWB" localSheetId="20">#REF!</definedName>
    <definedName name="DWB">#REF!</definedName>
    <definedName name="E" localSheetId="40">#REF!</definedName>
    <definedName name="E" localSheetId="56">#REF!</definedName>
    <definedName name="E" localSheetId="33">#REF!</definedName>
    <definedName name="E" localSheetId="55">#REF!</definedName>
    <definedName name="E" localSheetId="36">#REF!</definedName>
    <definedName name="E" localSheetId="4">#REF!</definedName>
    <definedName name="E" localSheetId="19">#REF!</definedName>
    <definedName name="E" localSheetId="21">#REF!</definedName>
    <definedName name="E" localSheetId="22">#REF!</definedName>
    <definedName name="E" localSheetId="23">#REF!</definedName>
    <definedName name="E" localSheetId="24">#REF!</definedName>
    <definedName name="E" localSheetId="25">#REF!</definedName>
    <definedName name="E" localSheetId="42">#REF!</definedName>
    <definedName name="E" localSheetId="18">#REF!</definedName>
    <definedName name="E" localSheetId="47">#REF!</definedName>
    <definedName name="E" localSheetId="15">#REF!</definedName>
    <definedName name="E" localSheetId="14">#REF!</definedName>
    <definedName name="E" localSheetId="46">#REF!</definedName>
    <definedName name="E" localSheetId="3">#REF!</definedName>
    <definedName name="E" localSheetId="2">#REF!</definedName>
    <definedName name="E" localSheetId="54">#REF!</definedName>
    <definedName name="E" localSheetId="30">#REF!</definedName>
    <definedName name="E" localSheetId="26">#REF!</definedName>
    <definedName name="E" localSheetId="29">#REF!</definedName>
    <definedName name="E" localSheetId="53">#REF!</definedName>
    <definedName name="E" localSheetId="43">#REF!</definedName>
    <definedName name="E" localSheetId="9">#REF!</definedName>
    <definedName name="E" localSheetId="8">#REF!</definedName>
    <definedName name="E" localSheetId="11">#REF!</definedName>
    <definedName name="E" localSheetId="10">#REF!</definedName>
    <definedName name="E" localSheetId="13">#REF!</definedName>
    <definedName name="E" localSheetId="12">#REF!</definedName>
    <definedName name="E" localSheetId="7">#REF!</definedName>
    <definedName name="E" localSheetId="6">#REF!</definedName>
    <definedName name="E" localSheetId="48">#REF!</definedName>
    <definedName name="E" localSheetId="49">#REF!</definedName>
    <definedName name="E" localSheetId="16">#REF!</definedName>
    <definedName name="E" localSheetId="27">#REF!</definedName>
    <definedName name="E" localSheetId="28">#REF!</definedName>
    <definedName name="E" localSheetId="44">#REF!</definedName>
    <definedName name="E" localSheetId="45">#REF!</definedName>
    <definedName name="E" localSheetId="51">#REF!</definedName>
    <definedName name="E" localSheetId="41">#REF!</definedName>
    <definedName name="E" localSheetId="35">#REF!</definedName>
    <definedName name="E" localSheetId="39">#REF!</definedName>
    <definedName name="E" localSheetId="37">#REF!</definedName>
    <definedName name="E" localSheetId="17">#REF!</definedName>
    <definedName name="E" localSheetId="50">#REF!</definedName>
    <definedName name="E" localSheetId="52">#REF!</definedName>
    <definedName name="E" localSheetId="31">#REF!</definedName>
    <definedName name="E" localSheetId="32">#REF!</definedName>
    <definedName name="E" localSheetId="34">#REF!</definedName>
    <definedName name="E" localSheetId="38">#REF!</definedName>
    <definedName name="E" localSheetId="20">#REF!</definedName>
    <definedName name="E">#REF!</definedName>
    <definedName name="ED_17格柵截水溝蓋" localSheetId="40">#REF!</definedName>
    <definedName name="ED_17格柵截水溝蓋" localSheetId="56">#REF!</definedName>
    <definedName name="ED_17格柵截水溝蓋" localSheetId="33">#REF!</definedName>
    <definedName name="ED_17格柵截水溝蓋" localSheetId="55">#REF!</definedName>
    <definedName name="ED_17格柵截水溝蓋" localSheetId="36">#REF!</definedName>
    <definedName name="ED_17格柵截水溝蓋" localSheetId="4">#REF!</definedName>
    <definedName name="ED_17格柵截水溝蓋" localSheetId="19">#REF!</definedName>
    <definedName name="ED_17格柵截水溝蓋" localSheetId="21">#REF!</definedName>
    <definedName name="ED_17格柵截水溝蓋" localSheetId="22">#REF!</definedName>
    <definedName name="ED_17格柵截水溝蓋" localSheetId="23">#REF!</definedName>
    <definedName name="ED_17格柵截水溝蓋" localSheetId="24">#REF!</definedName>
    <definedName name="ED_17格柵截水溝蓋" localSheetId="25">#REF!</definedName>
    <definedName name="ED_17格柵截水溝蓋" localSheetId="42">#REF!</definedName>
    <definedName name="ED_17格柵截水溝蓋" localSheetId="18">#REF!</definedName>
    <definedName name="ED_17格柵截水溝蓋" localSheetId="47">#REF!</definedName>
    <definedName name="ED_17格柵截水溝蓋" localSheetId="15">#REF!</definedName>
    <definedName name="ED_17格柵截水溝蓋" localSheetId="14">#REF!</definedName>
    <definedName name="ED_17格柵截水溝蓋" localSheetId="46">#REF!</definedName>
    <definedName name="ED_17格柵截水溝蓋" localSheetId="3">#REF!</definedName>
    <definedName name="ED_17格柵截水溝蓋" localSheetId="2">#REF!</definedName>
    <definedName name="ED_17格柵截水溝蓋" localSheetId="54">#REF!</definedName>
    <definedName name="ED_17格柵截水溝蓋" localSheetId="30">#REF!</definedName>
    <definedName name="ED_17格柵截水溝蓋" localSheetId="26">#REF!</definedName>
    <definedName name="ED_17格柵截水溝蓋" localSheetId="29">#REF!</definedName>
    <definedName name="ED_17格柵截水溝蓋" localSheetId="53">#REF!</definedName>
    <definedName name="ED_17格柵截水溝蓋" localSheetId="43">#REF!</definedName>
    <definedName name="ED_17格柵截水溝蓋" localSheetId="9">#REF!</definedName>
    <definedName name="ED_17格柵截水溝蓋" localSheetId="8">#REF!</definedName>
    <definedName name="ED_17格柵截水溝蓋" localSheetId="11">#REF!</definedName>
    <definedName name="ED_17格柵截水溝蓋" localSheetId="10">#REF!</definedName>
    <definedName name="ED_17格柵截水溝蓋" localSheetId="13">#REF!</definedName>
    <definedName name="ED_17格柵截水溝蓋" localSheetId="12">#REF!</definedName>
    <definedName name="ED_17格柵截水溝蓋" localSheetId="7">#REF!</definedName>
    <definedName name="ED_17格柵截水溝蓋" localSheetId="6">#REF!</definedName>
    <definedName name="ED_17格柵截水溝蓋" localSheetId="48">#REF!</definedName>
    <definedName name="ED_17格柵截水溝蓋" localSheetId="49">#REF!</definedName>
    <definedName name="ED_17格柵截水溝蓋" localSheetId="16">#REF!</definedName>
    <definedName name="ED_17格柵截水溝蓋" localSheetId="27">#REF!</definedName>
    <definedName name="ED_17格柵截水溝蓋" localSheetId="28">#REF!</definedName>
    <definedName name="ED_17格柵截水溝蓋" localSheetId="44">#REF!</definedName>
    <definedName name="ED_17格柵截水溝蓋" localSheetId="45">#REF!</definedName>
    <definedName name="ED_17格柵截水溝蓋" localSheetId="51">#REF!</definedName>
    <definedName name="ED_17格柵截水溝蓋" localSheetId="41">#REF!</definedName>
    <definedName name="ED_17格柵截水溝蓋" localSheetId="35">#REF!</definedName>
    <definedName name="ED_17格柵截水溝蓋" localSheetId="39">#REF!</definedName>
    <definedName name="ED_17格柵截水溝蓋" localSheetId="37">#REF!</definedName>
    <definedName name="ED_17格柵截水溝蓋" localSheetId="17">#REF!</definedName>
    <definedName name="ED_17格柵截水溝蓋" localSheetId="50">#REF!</definedName>
    <definedName name="ED_17格柵截水溝蓋" localSheetId="52">#REF!</definedName>
    <definedName name="ED_17格柵截水溝蓋" localSheetId="31">#REF!</definedName>
    <definedName name="ED_17格柵截水溝蓋" localSheetId="32">#REF!</definedName>
    <definedName name="ED_17格柵截水溝蓋" localSheetId="34">#REF!</definedName>
    <definedName name="ED_17格柵截水溝蓋" localSheetId="38">#REF!</definedName>
    <definedName name="ED_17格柵截水溝蓋" localSheetId="20">#REF!</definedName>
    <definedName name="ED_17格柵截水溝蓋">#REF!</definedName>
    <definedName name="ED_18格柵截水溝蓋" localSheetId="40">#REF!</definedName>
    <definedName name="ED_18格柵截水溝蓋" localSheetId="56">#REF!</definedName>
    <definedName name="ED_18格柵截水溝蓋" localSheetId="33">#REF!</definedName>
    <definedName name="ED_18格柵截水溝蓋" localSheetId="55">#REF!</definedName>
    <definedName name="ED_18格柵截水溝蓋" localSheetId="36">#REF!</definedName>
    <definedName name="ED_18格柵截水溝蓋" localSheetId="4">#REF!</definedName>
    <definedName name="ED_18格柵截水溝蓋" localSheetId="19">#REF!</definedName>
    <definedName name="ED_18格柵截水溝蓋" localSheetId="21">#REF!</definedName>
    <definedName name="ED_18格柵截水溝蓋" localSheetId="22">#REF!</definedName>
    <definedName name="ED_18格柵截水溝蓋" localSheetId="23">#REF!</definedName>
    <definedName name="ED_18格柵截水溝蓋" localSheetId="24">#REF!</definedName>
    <definedName name="ED_18格柵截水溝蓋" localSheetId="25">#REF!</definedName>
    <definedName name="ED_18格柵截水溝蓋" localSheetId="42">#REF!</definedName>
    <definedName name="ED_18格柵截水溝蓋" localSheetId="18">#REF!</definedName>
    <definedName name="ED_18格柵截水溝蓋" localSheetId="47">#REF!</definedName>
    <definedName name="ED_18格柵截水溝蓋" localSheetId="15">#REF!</definedName>
    <definedName name="ED_18格柵截水溝蓋" localSheetId="14">#REF!</definedName>
    <definedName name="ED_18格柵截水溝蓋" localSheetId="46">#REF!</definedName>
    <definedName name="ED_18格柵截水溝蓋" localSheetId="3">#REF!</definedName>
    <definedName name="ED_18格柵截水溝蓋" localSheetId="2">#REF!</definedName>
    <definedName name="ED_18格柵截水溝蓋" localSheetId="54">#REF!</definedName>
    <definedName name="ED_18格柵截水溝蓋" localSheetId="30">#REF!</definedName>
    <definedName name="ED_18格柵截水溝蓋" localSheetId="26">#REF!</definedName>
    <definedName name="ED_18格柵截水溝蓋" localSheetId="29">#REF!</definedName>
    <definedName name="ED_18格柵截水溝蓋" localSheetId="53">#REF!</definedName>
    <definedName name="ED_18格柵截水溝蓋" localSheetId="43">#REF!</definedName>
    <definedName name="ED_18格柵截水溝蓋" localSheetId="9">#REF!</definedName>
    <definedName name="ED_18格柵截水溝蓋" localSheetId="8">#REF!</definedName>
    <definedName name="ED_18格柵截水溝蓋" localSheetId="11">#REF!</definedName>
    <definedName name="ED_18格柵截水溝蓋" localSheetId="10">#REF!</definedName>
    <definedName name="ED_18格柵截水溝蓋" localSheetId="13">#REF!</definedName>
    <definedName name="ED_18格柵截水溝蓋" localSheetId="12">#REF!</definedName>
    <definedName name="ED_18格柵截水溝蓋" localSheetId="7">#REF!</definedName>
    <definedName name="ED_18格柵截水溝蓋" localSheetId="6">#REF!</definedName>
    <definedName name="ED_18格柵截水溝蓋" localSheetId="48">#REF!</definedName>
    <definedName name="ED_18格柵截水溝蓋" localSheetId="49">#REF!</definedName>
    <definedName name="ED_18格柵截水溝蓋" localSheetId="16">#REF!</definedName>
    <definedName name="ED_18格柵截水溝蓋" localSheetId="27">#REF!</definedName>
    <definedName name="ED_18格柵截水溝蓋" localSheetId="28">#REF!</definedName>
    <definedName name="ED_18格柵截水溝蓋" localSheetId="44">#REF!</definedName>
    <definedName name="ED_18格柵截水溝蓋" localSheetId="45">#REF!</definedName>
    <definedName name="ED_18格柵截水溝蓋" localSheetId="51">#REF!</definedName>
    <definedName name="ED_18格柵截水溝蓋" localSheetId="41">#REF!</definedName>
    <definedName name="ED_18格柵截水溝蓋" localSheetId="35">#REF!</definedName>
    <definedName name="ED_18格柵截水溝蓋" localSheetId="39">#REF!</definedName>
    <definedName name="ED_18格柵截水溝蓋" localSheetId="37">#REF!</definedName>
    <definedName name="ED_18格柵截水溝蓋" localSheetId="17">#REF!</definedName>
    <definedName name="ED_18格柵截水溝蓋" localSheetId="50">#REF!</definedName>
    <definedName name="ED_18格柵截水溝蓋" localSheetId="52">#REF!</definedName>
    <definedName name="ED_18格柵截水溝蓋" localSheetId="31">#REF!</definedName>
    <definedName name="ED_18格柵截水溝蓋" localSheetId="32">#REF!</definedName>
    <definedName name="ED_18格柵截水溝蓋" localSheetId="34">#REF!</definedName>
    <definedName name="ED_18格柵截水溝蓋" localSheetId="38">#REF!</definedName>
    <definedName name="ED_18格柵截水溝蓋" localSheetId="20">#REF!</definedName>
    <definedName name="ED_18格柵截水溝蓋">#REF!</definedName>
    <definedName name="ED_19格柵截水溝蓋" localSheetId="40">#REF!</definedName>
    <definedName name="ED_19格柵截水溝蓋" localSheetId="56">#REF!</definedName>
    <definedName name="ED_19格柵截水溝蓋" localSheetId="33">#REF!</definedName>
    <definedName name="ED_19格柵截水溝蓋" localSheetId="55">#REF!</definedName>
    <definedName name="ED_19格柵截水溝蓋" localSheetId="36">#REF!</definedName>
    <definedName name="ED_19格柵截水溝蓋" localSheetId="4">#REF!</definedName>
    <definedName name="ED_19格柵截水溝蓋" localSheetId="19">#REF!</definedName>
    <definedName name="ED_19格柵截水溝蓋" localSheetId="21">#REF!</definedName>
    <definedName name="ED_19格柵截水溝蓋" localSheetId="22">#REF!</definedName>
    <definedName name="ED_19格柵截水溝蓋" localSheetId="23">#REF!</definedName>
    <definedName name="ED_19格柵截水溝蓋" localSheetId="24">#REF!</definedName>
    <definedName name="ED_19格柵截水溝蓋" localSheetId="25">#REF!</definedName>
    <definedName name="ED_19格柵截水溝蓋" localSheetId="42">#REF!</definedName>
    <definedName name="ED_19格柵截水溝蓋" localSheetId="18">#REF!</definedName>
    <definedName name="ED_19格柵截水溝蓋" localSheetId="47">#REF!</definedName>
    <definedName name="ED_19格柵截水溝蓋" localSheetId="15">#REF!</definedName>
    <definedName name="ED_19格柵截水溝蓋" localSheetId="14">#REF!</definedName>
    <definedName name="ED_19格柵截水溝蓋" localSheetId="46">#REF!</definedName>
    <definedName name="ED_19格柵截水溝蓋" localSheetId="3">#REF!</definedName>
    <definedName name="ED_19格柵截水溝蓋" localSheetId="2">#REF!</definedName>
    <definedName name="ED_19格柵截水溝蓋" localSheetId="54">#REF!</definedName>
    <definedName name="ED_19格柵截水溝蓋" localSheetId="30">#REF!</definedName>
    <definedName name="ED_19格柵截水溝蓋" localSheetId="26">#REF!</definedName>
    <definedName name="ED_19格柵截水溝蓋" localSheetId="29">#REF!</definedName>
    <definedName name="ED_19格柵截水溝蓋" localSheetId="53">#REF!</definedName>
    <definedName name="ED_19格柵截水溝蓋" localSheetId="43">#REF!</definedName>
    <definedName name="ED_19格柵截水溝蓋" localSheetId="9">#REF!</definedName>
    <definedName name="ED_19格柵截水溝蓋" localSheetId="8">#REF!</definedName>
    <definedName name="ED_19格柵截水溝蓋" localSheetId="11">#REF!</definedName>
    <definedName name="ED_19格柵截水溝蓋" localSheetId="10">#REF!</definedName>
    <definedName name="ED_19格柵截水溝蓋" localSheetId="13">#REF!</definedName>
    <definedName name="ED_19格柵截水溝蓋" localSheetId="12">#REF!</definedName>
    <definedName name="ED_19格柵截水溝蓋" localSheetId="7">#REF!</definedName>
    <definedName name="ED_19格柵截水溝蓋" localSheetId="6">#REF!</definedName>
    <definedName name="ED_19格柵截水溝蓋" localSheetId="48">#REF!</definedName>
    <definedName name="ED_19格柵截水溝蓋" localSheetId="49">#REF!</definedName>
    <definedName name="ED_19格柵截水溝蓋" localSheetId="16">#REF!</definedName>
    <definedName name="ED_19格柵截水溝蓋" localSheetId="27">#REF!</definedName>
    <definedName name="ED_19格柵截水溝蓋" localSheetId="28">#REF!</definedName>
    <definedName name="ED_19格柵截水溝蓋" localSheetId="44">#REF!</definedName>
    <definedName name="ED_19格柵截水溝蓋" localSheetId="45">#REF!</definedName>
    <definedName name="ED_19格柵截水溝蓋" localSheetId="51">#REF!</definedName>
    <definedName name="ED_19格柵截水溝蓋" localSheetId="41">#REF!</definedName>
    <definedName name="ED_19格柵截水溝蓋" localSheetId="35">#REF!</definedName>
    <definedName name="ED_19格柵截水溝蓋" localSheetId="39">#REF!</definedName>
    <definedName name="ED_19格柵截水溝蓋" localSheetId="37">#REF!</definedName>
    <definedName name="ED_19格柵截水溝蓋" localSheetId="17">#REF!</definedName>
    <definedName name="ED_19格柵截水溝蓋" localSheetId="50">#REF!</definedName>
    <definedName name="ED_19格柵截水溝蓋" localSheetId="52">#REF!</definedName>
    <definedName name="ED_19格柵截水溝蓋" localSheetId="31">#REF!</definedName>
    <definedName name="ED_19格柵截水溝蓋" localSheetId="32">#REF!</definedName>
    <definedName name="ED_19格柵截水溝蓋" localSheetId="34">#REF!</definedName>
    <definedName name="ED_19格柵截水溝蓋" localSheetId="38">#REF!</definedName>
    <definedName name="ED_19格柵截水溝蓋" localSheetId="20">#REF!</definedName>
    <definedName name="ED_19格柵截水溝蓋">#REF!</definedName>
    <definedName name="EGSL">[16]梁輸入!$G$9</definedName>
    <definedName name="F" localSheetId="40">#REF!</definedName>
    <definedName name="F" localSheetId="56">#REF!</definedName>
    <definedName name="F" localSheetId="33">#REF!</definedName>
    <definedName name="F" localSheetId="55">#REF!</definedName>
    <definedName name="F" localSheetId="36">#REF!</definedName>
    <definedName name="F" localSheetId="4">#REF!</definedName>
    <definedName name="F" localSheetId="19">#REF!</definedName>
    <definedName name="F" localSheetId="21">#REF!</definedName>
    <definedName name="F" localSheetId="22">#REF!</definedName>
    <definedName name="F" localSheetId="23">#REF!</definedName>
    <definedName name="F" localSheetId="24">#REF!</definedName>
    <definedName name="F" localSheetId="25">#REF!</definedName>
    <definedName name="F" localSheetId="42">#REF!</definedName>
    <definedName name="F" localSheetId="18">#REF!</definedName>
    <definedName name="F" localSheetId="47">#REF!</definedName>
    <definedName name="F" localSheetId="15">#REF!</definedName>
    <definedName name="F" localSheetId="14">#REF!</definedName>
    <definedName name="F" localSheetId="46">#REF!</definedName>
    <definedName name="F" localSheetId="3">#REF!</definedName>
    <definedName name="F" localSheetId="2">#REF!</definedName>
    <definedName name="F" localSheetId="54">#REF!</definedName>
    <definedName name="F" localSheetId="30">#REF!</definedName>
    <definedName name="F" localSheetId="26">#REF!</definedName>
    <definedName name="F" localSheetId="29">#REF!</definedName>
    <definedName name="F" localSheetId="53">#REF!</definedName>
    <definedName name="F" localSheetId="43">#REF!</definedName>
    <definedName name="F" localSheetId="9">#REF!</definedName>
    <definedName name="F" localSheetId="8">#REF!</definedName>
    <definedName name="F" localSheetId="11">#REF!</definedName>
    <definedName name="F" localSheetId="10">#REF!</definedName>
    <definedName name="F" localSheetId="13">#REF!</definedName>
    <definedName name="F" localSheetId="12">#REF!</definedName>
    <definedName name="F" localSheetId="7">#REF!</definedName>
    <definedName name="F" localSheetId="6">#REF!</definedName>
    <definedName name="F" localSheetId="48">#REF!</definedName>
    <definedName name="F" localSheetId="49">#REF!</definedName>
    <definedName name="F" localSheetId="16">#REF!</definedName>
    <definedName name="F" localSheetId="27">#REF!</definedName>
    <definedName name="F" localSheetId="28">#REF!</definedName>
    <definedName name="F" localSheetId="44">#REF!</definedName>
    <definedName name="F" localSheetId="45">#REF!</definedName>
    <definedName name="F" localSheetId="51">#REF!</definedName>
    <definedName name="F" localSheetId="41">#REF!</definedName>
    <definedName name="F" localSheetId="35">#REF!</definedName>
    <definedName name="F" localSheetId="39">#REF!</definedName>
    <definedName name="F" localSheetId="37">#REF!</definedName>
    <definedName name="F" localSheetId="17">#REF!</definedName>
    <definedName name="F" localSheetId="50">#REF!</definedName>
    <definedName name="F" localSheetId="52">#REF!</definedName>
    <definedName name="F" localSheetId="31">#REF!</definedName>
    <definedName name="F" localSheetId="32">#REF!</definedName>
    <definedName name="F" localSheetId="34">#REF!</definedName>
    <definedName name="F" localSheetId="38">#REF!</definedName>
    <definedName name="F" localSheetId="20">#REF!</definedName>
    <definedName name="F">#REF!</definedName>
    <definedName name="fe" localSheetId="4">#REF!</definedName>
    <definedName name="fe" localSheetId="19">#REF!</definedName>
    <definedName name="fe" localSheetId="21">#REF!</definedName>
    <definedName name="fe" localSheetId="3">#REF!</definedName>
    <definedName name="fe" localSheetId="2">#REF!</definedName>
    <definedName name="fe" localSheetId="27">#REF!</definedName>
    <definedName name="fe" localSheetId="28">#REF!</definedName>
    <definedName name="fe" localSheetId="20">#REF!</definedName>
    <definedName name="fe">#REF!</definedName>
    <definedName name="ff" localSheetId="4">[1]A!#REF!</definedName>
    <definedName name="ff" localSheetId="19">[1]A!#REF!</definedName>
    <definedName name="ff" localSheetId="21">[1]A!#REF!</definedName>
    <definedName name="ff" localSheetId="3">[1]A!#REF!</definedName>
    <definedName name="ff" localSheetId="2">[1]A!#REF!</definedName>
    <definedName name="ff" localSheetId="27">[1]A!#REF!</definedName>
    <definedName name="ff" localSheetId="28">[1]A!#REF!</definedName>
    <definedName name="ff" localSheetId="20">[1]A!#REF!</definedName>
    <definedName name="ff">[1]A!#REF!</definedName>
    <definedName name="FM" localSheetId="40">[2]單價2!#REF!</definedName>
    <definedName name="FM" localSheetId="56">[2]單價2!#REF!</definedName>
    <definedName name="FM" localSheetId="33">[2]單價2!#REF!</definedName>
    <definedName name="FM" localSheetId="55">[2]單價2!#REF!</definedName>
    <definedName name="FM" localSheetId="36">[2]單價2!#REF!</definedName>
    <definedName name="FM" localSheetId="4">[3]單價2!#REF!</definedName>
    <definedName name="FM" localSheetId="19">[2]單價2!#REF!</definedName>
    <definedName name="FM" localSheetId="21">[2]單價2!#REF!</definedName>
    <definedName name="FM" localSheetId="22">[2]單價2!#REF!</definedName>
    <definedName name="FM" localSheetId="23">[2]單價2!#REF!</definedName>
    <definedName name="FM" localSheetId="24">[2]單價2!#REF!</definedName>
    <definedName name="FM" localSheetId="25">[2]單價2!#REF!</definedName>
    <definedName name="FM" localSheetId="42">[2]單價2!#REF!</definedName>
    <definedName name="FM" localSheetId="18">[2]單價2!#REF!</definedName>
    <definedName name="FM" localSheetId="47">[2]單價2!#REF!</definedName>
    <definedName name="FM" localSheetId="15">[2]單價2!#REF!</definedName>
    <definedName name="FM" localSheetId="14">[2]單價2!#REF!</definedName>
    <definedName name="FM" localSheetId="46">[2]單價2!#REF!</definedName>
    <definedName name="FM" localSheetId="3">[3]單價2!#REF!</definedName>
    <definedName name="FM" localSheetId="2">[3]單價2!#REF!</definedName>
    <definedName name="FM" localSheetId="54">[2]單價2!#REF!</definedName>
    <definedName name="FM" localSheetId="30">[2]單價2!#REF!</definedName>
    <definedName name="FM" localSheetId="26">[2]單價2!#REF!</definedName>
    <definedName name="FM" localSheetId="29">[2]單價2!#REF!</definedName>
    <definedName name="FM" localSheetId="53">[2]單價2!#REF!</definedName>
    <definedName name="FM" localSheetId="43">[2]單價2!#REF!</definedName>
    <definedName name="FM" localSheetId="9">[2]單價2!#REF!</definedName>
    <definedName name="FM" localSheetId="8">[2]單價2!#REF!</definedName>
    <definedName name="FM" localSheetId="11">[2]單價2!#REF!</definedName>
    <definedName name="FM" localSheetId="10">[2]單價2!#REF!</definedName>
    <definedName name="FM" localSheetId="13">[2]單價2!#REF!</definedName>
    <definedName name="FM" localSheetId="12">[2]單價2!#REF!</definedName>
    <definedName name="FM" localSheetId="7">[2]單價2!#REF!</definedName>
    <definedName name="FM" localSheetId="6">[2]單價2!#REF!</definedName>
    <definedName name="FM" localSheetId="48">[2]單價2!#REF!</definedName>
    <definedName name="FM" localSheetId="49">[2]單價2!#REF!</definedName>
    <definedName name="FM" localSheetId="16">[2]單價2!#REF!</definedName>
    <definedName name="FM" localSheetId="27">[2]單價2!#REF!</definedName>
    <definedName name="FM" localSheetId="28">[2]單價2!#REF!</definedName>
    <definedName name="FM" localSheetId="44">[2]單價2!#REF!</definedName>
    <definedName name="FM" localSheetId="45">[2]單價2!#REF!</definedName>
    <definedName name="FM" localSheetId="51">[2]單價2!#REF!</definedName>
    <definedName name="FM" localSheetId="41">[2]單價2!#REF!</definedName>
    <definedName name="FM" localSheetId="35">[2]單價2!#REF!</definedName>
    <definedName name="FM" localSheetId="39">[2]單價2!#REF!</definedName>
    <definedName name="FM" localSheetId="37">[2]單價2!#REF!</definedName>
    <definedName name="FM" localSheetId="17">[2]單價2!#REF!</definedName>
    <definedName name="FM" localSheetId="50">[2]單價2!#REF!</definedName>
    <definedName name="FM" localSheetId="52">[2]單價2!#REF!</definedName>
    <definedName name="FM" localSheetId="31">[2]單價2!#REF!</definedName>
    <definedName name="FM" localSheetId="32">[2]單價2!#REF!</definedName>
    <definedName name="FM" localSheetId="34">[2]單價2!#REF!</definedName>
    <definedName name="FM" localSheetId="38">[2]單價2!#REF!</definedName>
    <definedName name="FM" localSheetId="20">[2]單價2!#REF!</definedName>
    <definedName name="FM">[3]單價2!#REF!</definedName>
    <definedName name="FP" localSheetId="40">#REF!</definedName>
    <definedName name="FP" localSheetId="56">#REF!</definedName>
    <definedName name="FP" localSheetId="33">#REF!</definedName>
    <definedName name="FP" localSheetId="55">#REF!</definedName>
    <definedName name="FP" localSheetId="36">#REF!</definedName>
    <definedName name="FP" localSheetId="4">#REF!</definedName>
    <definedName name="FP" localSheetId="19">#REF!</definedName>
    <definedName name="FP" localSheetId="21">#REF!</definedName>
    <definedName name="FP" localSheetId="22">#REF!</definedName>
    <definedName name="FP" localSheetId="23">#REF!</definedName>
    <definedName name="FP" localSheetId="24">#REF!</definedName>
    <definedName name="FP" localSheetId="25">#REF!</definedName>
    <definedName name="FP" localSheetId="42">#REF!</definedName>
    <definedName name="FP" localSheetId="18">#REF!</definedName>
    <definedName name="FP" localSheetId="47">#REF!</definedName>
    <definedName name="FP" localSheetId="15">#REF!</definedName>
    <definedName name="FP" localSheetId="14">#REF!</definedName>
    <definedName name="FP" localSheetId="46">#REF!</definedName>
    <definedName name="FP" localSheetId="3">#REF!</definedName>
    <definedName name="FP" localSheetId="2">#REF!</definedName>
    <definedName name="FP" localSheetId="54">#REF!</definedName>
    <definedName name="FP" localSheetId="30">#REF!</definedName>
    <definedName name="FP" localSheetId="26">#REF!</definedName>
    <definedName name="FP" localSheetId="29">#REF!</definedName>
    <definedName name="FP" localSheetId="53">#REF!</definedName>
    <definedName name="FP" localSheetId="43">#REF!</definedName>
    <definedName name="FP" localSheetId="9">#REF!</definedName>
    <definedName name="FP" localSheetId="8">#REF!</definedName>
    <definedName name="FP" localSheetId="11">#REF!</definedName>
    <definedName name="FP" localSheetId="10">#REF!</definedName>
    <definedName name="FP" localSheetId="13">#REF!</definedName>
    <definedName name="FP" localSheetId="12">#REF!</definedName>
    <definedName name="FP" localSheetId="7">#REF!</definedName>
    <definedName name="FP" localSheetId="6">#REF!</definedName>
    <definedName name="FP" localSheetId="48">#REF!</definedName>
    <definedName name="FP" localSheetId="49">#REF!</definedName>
    <definedName name="FP" localSheetId="16">#REF!</definedName>
    <definedName name="FP" localSheetId="27">#REF!</definedName>
    <definedName name="FP" localSheetId="28">#REF!</definedName>
    <definedName name="FP" localSheetId="44">#REF!</definedName>
    <definedName name="FP" localSheetId="45">#REF!</definedName>
    <definedName name="FP" localSheetId="51">#REF!</definedName>
    <definedName name="FP" localSheetId="41">#REF!</definedName>
    <definedName name="FP" localSheetId="35">#REF!</definedName>
    <definedName name="FP" localSheetId="39">#REF!</definedName>
    <definedName name="FP" localSheetId="37">#REF!</definedName>
    <definedName name="FP" localSheetId="17">#REF!</definedName>
    <definedName name="FP" localSheetId="50">#REF!</definedName>
    <definedName name="FP" localSheetId="52">#REF!</definedName>
    <definedName name="FP" localSheetId="31">#REF!</definedName>
    <definedName name="FP" localSheetId="32">#REF!</definedName>
    <definedName name="FP" localSheetId="34">#REF!</definedName>
    <definedName name="FP" localSheetId="38">#REF!</definedName>
    <definedName name="FP" localSheetId="20">#REF!</definedName>
    <definedName name="FP">#REF!</definedName>
    <definedName name="FY2800kg_cm2鋼筋物料">[22]工料單價!$B$36</definedName>
    <definedName name="FY4200kg_cm2鋼筋物料">[22]工料單價!$B$35</definedName>
    <definedName name="G1地下廣場步道欄杆" localSheetId="40">#REF!</definedName>
    <definedName name="G1地下廣場步道欄杆" localSheetId="56">#REF!</definedName>
    <definedName name="G1地下廣場步道欄杆" localSheetId="33">#REF!</definedName>
    <definedName name="G1地下廣場步道欄杆" localSheetId="55">#REF!</definedName>
    <definedName name="G1地下廣場步道欄杆" localSheetId="36">#REF!</definedName>
    <definedName name="G1地下廣場步道欄杆" localSheetId="4">#REF!</definedName>
    <definedName name="G1地下廣場步道欄杆" localSheetId="19">#REF!</definedName>
    <definedName name="G1地下廣場步道欄杆" localSheetId="21">#REF!</definedName>
    <definedName name="G1地下廣場步道欄杆" localSheetId="22">#REF!</definedName>
    <definedName name="G1地下廣場步道欄杆" localSheetId="23">#REF!</definedName>
    <definedName name="G1地下廣場步道欄杆" localSheetId="24">#REF!</definedName>
    <definedName name="G1地下廣場步道欄杆" localSheetId="25">#REF!</definedName>
    <definedName name="G1地下廣場步道欄杆" localSheetId="42">#REF!</definedName>
    <definedName name="G1地下廣場步道欄杆" localSheetId="18">#REF!</definedName>
    <definedName name="G1地下廣場步道欄杆" localSheetId="47">#REF!</definedName>
    <definedName name="G1地下廣場步道欄杆" localSheetId="15">#REF!</definedName>
    <definedName name="G1地下廣場步道欄杆" localSheetId="14">#REF!</definedName>
    <definedName name="G1地下廣場步道欄杆" localSheetId="46">#REF!</definedName>
    <definedName name="G1地下廣場步道欄杆" localSheetId="3">#REF!</definedName>
    <definedName name="G1地下廣場步道欄杆" localSheetId="2">#REF!</definedName>
    <definedName name="G1地下廣場步道欄杆" localSheetId="54">#REF!</definedName>
    <definedName name="G1地下廣場步道欄杆" localSheetId="30">#REF!</definedName>
    <definedName name="G1地下廣場步道欄杆" localSheetId="26">#REF!</definedName>
    <definedName name="G1地下廣場步道欄杆" localSheetId="29">#REF!</definedName>
    <definedName name="G1地下廣場步道欄杆" localSheetId="53">#REF!</definedName>
    <definedName name="G1地下廣場步道欄杆" localSheetId="43">#REF!</definedName>
    <definedName name="G1地下廣場步道欄杆" localSheetId="9">#REF!</definedName>
    <definedName name="G1地下廣場步道欄杆" localSheetId="8">#REF!</definedName>
    <definedName name="G1地下廣場步道欄杆" localSheetId="11">#REF!</definedName>
    <definedName name="G1地下廣場步道欄杆" localSheetId="10">#REF!</definedName>
    <definedName name="G1地下廣場步道欄杆" localSheetId="13">#REF!</definedName>
    <definedName name="G1地下廣場步道欄杆" localSheetId="12">#REF!</definedName>
    <definedName name="G1地下廣場步道欄杆" localSheetId="7">#REF!</definedName>
    <definedName name="G1地下廣場步道欄杆" localSheetId="6">#REF!</definedName>
    <definedName name="G1地下廣場步道欄杆" localSheetId="48">#REF!</definedName>
    <definedName name="G1地下廣場步道欄杆" localSheetId="49">#REF!</definedName>
    <definedName name="G1地下廣場步道欄杆" localSheetId="16">#REF!</definedName>
    <definedName name="G1地下廣場步道欄杆" localSheetId="27">#REF!</definedName>
    <definedName name="G1地下廣場步道欄杆" localSheetId="28">#REF!</definedName>
    <definedName name="G1地下廣場步道欄杆" localSheetId="44">#REF!</definedName>
    <definedName name="G1地下廣場步道欄杆" localSheetId="45">#REF!</definedName>
    <definedName name="G1地下廣場步道欄杆" localSheetId="51">#REF!</definedName>
    <definedName name="G1地下廣場步道欄杆" localSheetId="41">#REF!</definedName>
    <definedName name="G1地下廣場步道欄杆" localSheetId="35">#REF!</definedName>
    <definedName name="G1地下廣場步道欄杆" localSheetId="39">#REF!</definedName>
    <definedName name="G1地下廣場步道欄杆" localSheetId="37">#REF!</definedName>
    <definedName name="G1地下廣場步道欄杆" localSheetId="17">#REF!</definedName>
    <definedName name="G1地下廣場步道欄杆" localSheetId="50">#REF!</definedName>
    <definedName name="G1地下廣場步道欄杆" localSheetId="52">#REF!</definedName>
    <definedName name="G1地下廣場步道欄杆" localSheetId="31">#REF!</definedName>
    <definedName name="G1地下廣場步道欄杆" localSheetId="32">#REF!</definedName>
    <definedName name="G1地下廣場步道欄杆" localSheetId="34">#REF!</definedName>
    <definedName name="G1地下廣場步道欄杆" localSheetId="38">#REF!</definedName>
    <definedName name="G1地下廣場步道欄杆" localSheetId="20">#REF!</definedName>
    <definedName name="G1地下廣場步道欄杆">#REF!</definedName>
    <definedName name="G1地下廣場樓梯欄杆" localSheetId="40">#REF!</definedName>
    <definedName name="G1地下廣場樓梯欄杆" localSheetId="56">#REF!</definedName>
    <definedName name="G1地下廣場樓梯欄杆" localSheetId="33">#REF!</definedName>
    <definedName name="G1地下廣場樓梯欄杆" localSheetId="55">#REF!</definedName>
    <definedName name="G1地下廣場樓梯欄杆" localSheetId="36">#REF!</definedName>
    <definedName name="G1地下廣場樓梯欄杆" localSheetId="4">#REF!</definedName>
    <definedName name="G1地下廣場樓梯欄杆" localSheetId="19">#REF!</definedName>
    <definedName name="G1地下廣場樓梯欄杆" localSheetId="21">#REF!</definedName>
    <definedName name="G1地下廣場樓梯欄杆" localSheetId="22">#REF!</definedName>
    <definedName name="G1地下廣場樓梯欄杆" localSheetId="23">#REF!</definedName>
    <definedName name="G1地下廣場樓梯欄杆" localSheetId="24">#REF!</definedName>
    <definedName name="G1地下廣場樓梯欄杆" localSheetId="25">#REF!</definedName>
    <definedName name="G1地下廣場樓梯欄杆" localSheetId="42">#REF!</definedName>
    <definedName name="G1地下廣場樓梯欄杆" localSheetId="18">#REF!</definedName>
    <definedName name="G1地下廣場樓梯欄杆" localSheetId="47">#REF!</definedName>
    <definedName name="G1地下廣場樓梯欄杆" localSheetId="15">#REF!</definedName>
    <definedName name="G1地下廣場樓梯欄杆" localSheetId="14">#REF!</definedName>
    <definedName name="G1地下廣場樓梯欄杆" localSheetId="46">#REF!</definedName>
    <definedName name="G1地下廣場樓梯欄杆" localSheetId="3">#REF!</definedName>
    <definedName name="G1地下廣場樓梯欄杆" localSheetId="2">#REF!</definedName>
    <definedName name="G1地下廣場樓梯欄杆" localSheetId="54">#REF!</definedName>
    <definedName name="G1地下廣場樓梯欄杆" localSheetId="30">#REF!</definedName>
    <definedName name="G1地下廣場樓梯欄杆" localSheetId="26">#REF!</definedName>
    <definedName name="G1地下廣場樓梯欄杆" localSheetId="29">#REF!</definedName>
    <definedName name="G1地下廣場樓梯欄杆" localSheetId="53">#REF!</definedName>
    <definedName name="G1地下廣場樓梯欄杆" localSheetId="43">#REF!</definedName>
    <definedName name="G1地下廣場樓梯欄杆" localSheetId="9">#REF!</definedName>
    <definedName name="G1地下廣場樓梯欄杆" localSheetId="8">#REF!</definedName>
    <definedName name="G1地下廣場樓梯欄杆" localSheetId="11">#REF!</definedName>
    <definedName name="G1地下廣場樓梯欄杆" localSheetId="10">#REF!</definedName>
    <definedName name="G1地下廣場樓梯欄杆" localSheetId="13">#REF!</definedName>
    <definedName name="G1地下廣場樓梯欄杆" localSheetId="12">#REF!</definedName>
    <definedName name="G1地下廣場樓梯欄杆" localSheetId="7">#REF!</definedName>
    <definedName name="G1地下廣場樓梯欄杆" localSheetId="6">#REF!</definedName>
    <definedName name="G1地下廣場樓梯欄杆" localSheetId="48">#REF!</definedName>
    <definedName name="G1地下廣場樓梯欄杆" localSheetId="49">#REF!</definedName>
    <definedName name="G1地下廣場樓梯欄杆" localSheetId="16">#REF!</definedName>
    <definedName name="G1地下廣場樓梯欄杆" localSheetId="27">#REF!</definedName>
    <definedName name="G1地下廣場樓梯欄杆" localSheetId="28">#REF!</definedName>
    <definedName name="G1地下廣場樓梯欄杆" localSheetId="44">#REF!</definedName>
    <definedName name="G1地下廣場樓梯欄杆" localSheetId="45">#REF!</definedName>
    <definedName name="G1地下廣場樓梯欄杆" localSheetId="51">#REF!</definedName>
    <definedName name="G1地下廣場樓梯欄杆" localSheetId="41">#REF!</definedName>
    <definedName name="G1地下廣場樓梯欄杆" localSheetId="35">#REF!</definedName>
    <definedName name="G1地下廣場樓梯欄杆" localSheetId="39">#REF!</definedName>
    <definedName name="G1地下廣場樓梯欄杆" localSheetId="37">#REF!</definedName>
    <definedName name="G1地下廣場樓梯欄杆" localSheetId="17">#REF!</definedName>
    <definedName name="G1地下廣場樓梯欄杆" localSheetId="50">#REF!</definedName>
    <definedName name="G1地下廣場樓梯欄杆" localSheetId="52">#REF!</definedName>
    <definedName name="G1地下廣場樓梯欄杆" localSheetId="31">#REF!</definedName>
    <definedName name="G1地下廣場樓梯欄杆" localSheetId="32">#REF!</definedName>
    <definedName name="G1地下廣場樓梯欄杆" localSheetId="34">#REF!</definedName>
    <definedName name="G1地下廣場樓梯欄杆" localSheetId="38">#REF!</definedName>
    <definedName name="G1地下廣場樓梯欄杆" localSheetId="20">#REF!</definedName>
    <definedName name="G1地下廣場樓梯欄杆">#REF!</definedName>
    <definedName name="G2地下廣場樓梯欄杆" localSheetId="40">#REF!</definedName>
    <definedName name="G2地下廣場樓梯欄杆" localSheetId="56">#REF!</definedName>
    <definedName name="G2地下廣場樓梯欄杆" localSheetId="33">#REF!</definedName>
    <definedName name="G2地下廣場樓梯欄杆" localSheetId="55">#REF!</definedName>
    <definedName name="G2地下廣場樓梯欄杆" localSheetId="36">#REF!</definedName>
    <definedName name="G2地下廣場樓梯欄杆" localSheetId="4">#REF!</definedName>
    <definedName name="G2地下廣場樓梯欄杆" localSheetId="19">#REF!</definedName>
    <definedName name="G2地下廣場樓梯欄杆" localSheetId="21">#REF!</definedName>
    <definedName name="G2地下廣場樓梯欄杆" localSheetId="22">#REF!</definedName>
    <definedName name="G2地下廣場樓梯欄杆" localSheetId="23">#REF!</definedName>
    <definedName name="G2地下廣場樓梯欄杆" localSheetId="24">#REF!</definedName>
    <definedName name="G2地下廣場樓梯欄杆" localSheetId="25">#REF!</definedName>
    <definedName name="G2地下廣場樓梯欄杆" localSheetId="42">#REF!</definedName>
    <definedName name="G2地下廣場樓梯欄杆" localSheetId="18">#REF!</definedName>
    <definedName name="G2地下廣場樓梯欄杆" localSheetId="47">#REF!</definedName>
    <definedName name="G2地下廣場樓梯欄杆" localSheetId="15">#REF!</definedName>
    <definedName name="G2地下廣場樓梯欄杆" localSheetId="14">#REF!</definedName>
    <definedName name="G2地下廣場樓梯欄杆" localSheetId="46">#REF!</definedName>
    <definedName name="G2地下廣場樓梯欄杆" localSheetId="3">#REF!</definedName>
    <definedName name="G2地下廣場樓梯欄杆" localSheetId="2">#REF!</definedName>
    <definedName name="G2地下廣場樓梯欄杆" localSheetId="54">#REF!</definedName>
    <definedName name="G2地下廣場樓梯欄杆" localSheetId="30">#REF!</definedName>
    <definedName name="G2地下廣場樓梯欄杆" localSheetId="26">#REF!</definedName>
    <definedName name="G2地下廣場樓梯欄杆" localSheetId="29">#REF!</definedName>
    <definedName name="G2地下廣場樓梯欄杆" localSheetId="53">#REF!</definedName>
    <definedName name="G2地下廣場樓梯欄杆" localSheetId="43">#REF!</definedName>
    <definedName name="G2地下廣場樓梯欄杆" localSheetId="9">#REF!</definedName>
    <definedName name="G2地下廣場樓梯欄杆" localSheetId="8">#REF!</definedName>
    <definedName name="G2地下廣場樓梯欄杆" localSheetId="11">#REF!</definedName>
    <definedName name="G2地下廣場樓梯欄杆" localSheetId="10">#REF!</definedName>
    <definedName name="G2地下廣場樓梯欄杆" localSheetId="13">#REF!</definedName>
    <definedName name="G2地下廣場樓梯欄杆" localSheetId="12">#REF!</definedName>
    <definedName name="G2地下廣場樓梯欄杆" localSheetId="7">#REF!</definedName>
    <definedName name="G2地下廣場樓梯欄杆" localSheetId="6">#REF!</definedName>
    <definedName name="G2地下廣場樓梯欄杆" localSheetId="48">#REF!</definedName>
    <definedName name="G2地下廣場樓梯欄杆" localSheetId="49">#REF!</definedName>
    <definedName name="G2地下廣場樓梯欄杆" localSheetId="16">#REF!</definedName>
    <definedName name="G2地下廣場樓梯欄杆" localSheetId="27">#REF!</definedName>
    <definedName name="G2地下廣場樓梯欄杆" localSheetId="28">#REF!</definedName>
    <definedName name="G2地下廣場樓梯欄杆" localSheetId="44">#REF!</definedName>
    <definedName name="G2地下廣場樓梯欄杆" localSheetId="45">#REF!</definedName>
    <definedName name="G2地下廣場樓梯欄杆" localSheetId="51">#REF!</definedName>
    <definedName name="G2地下廣場樓梯欄杆" localSheetId="41">#REF!</definedName>
    <definedName name="G2地下廣場樓梯欄杆" localSheetId="35">#REF!</definedName>
    <definedName name="G2地下廣場樓梯欄杆" localSheetId="39">#REF!</definedName>
    <definedName name="G2地下廣場樓梯欄杆" localSheetId="37">#REF!</definedName>
    <definedName name="G2地下廣場樓梯欄杆" localSheetId="17">#REF!</definedName>
    <definedName name="G2地下廣場樓梯欄杆" localSheetId="50">#REF!</definedName>
    <definedName name="G2地下廣場樓梯欄杆" localSheetId="52">#REF!</definedName>
    <definedName name="G2地下廣場樓梯欄杆" localSheetId="31">#REF!</definedName>
    <definedName name="G2地下廣場樓梯欄杆" localSheetId="32">#REF!</definedName>
    <definedName name="G2地下廣場樓梯欄杆" localSheetId="34">#REF!</definedName>
    <definedName name="G2地下廣場樓梯欄杆" localSheetId="38">#REF!</definedName>
    <definedName name="G2地下廣場樓梯欄杆" localSheetId="20">#REF!</definedName>
    <definedName name="G2地下廣場樓梯欄杆">#REF!</definedName>
    <definedName name="gg">[8]AAA5!$W$2:$Z$98</definedName>
    <definedName name="H" localSheetId="40">#REF!</definedName>
    <definedName name="H" localSheetId="56">#REF!</definedName>
    <definedName name="H" localSheetId="33">#REF!</definedName>
    <definedName name="H" localSheetId="55">#REF!</definedName>
    <definedName name="H" localSheetId="36">#REF!</definedName>
    <definedName name="H" localSheetId="4">#REF!</definedName>
    <definedName name="H" localSheetId="19">#REF!</definedName>
    <definedName name="H" localSheetId="21">#REF!</definedName>
    <definedName name="H" localSheetId="22">#REF!</definedName>
    <definedName name="H" localSheetId="23">#REF!</definedName>
    <definedName name="H" localSheetId="24">#REF!</definedName>
    <definedName name="H" localSheetId="25">#REF!</definedName>
    <definedName name="H" localSheetId="42">#REF!</definedName>
    <definedName name="H" localSheetId="18">#REF!</definedName>
    <definedName name="H" localSheetId="47">#REF!</definedName>
    <definedName name="H" localSheetId="15">#REF!</definedName>
    <definedName name="H" localSheetId="14">#REF!</definedName>
    <definedName name="H" localSheetId="46">#REF!</definedName>
    <definedName name="H" localSheetId="3">#REF!</definedName>
    <definedName name="H" localSheetId="2">#REF!</definedName>
    <definedName name="H" localSheetId="54">#REF!</definedName>
    <definedName name="H" localSheetId="30">#REF!</definedName>
    <definedName name="H" localSheetId="26">#REF!</definedName>
    <definedName name="H" localSheetId="29">#REF!</definedName>
    <definedName name="H" localSheetId="53">#REF!</definedName>
    <definedName name="H" localSheetId="43">#REF!</definedName>
    <definedName name="H" localSheetId="9">#REF!</definedName>
    <definedName name="H" localSheetId="8">#REF!</definedName>
    <definedName name="H" localSheetId="11">#REF!</definedName>
    <definedName name="H" localSheetId="10">#REF!</definedName>
    <definedName name="H" localSheetId="13">#REF!</definedName>
    <definedName name="H" localSheetId="12">#REF!</definedName>
    <definedName name="H" localSheetId="7">#REF!</definedName>
    <definedName name="H" localSheetId="6">#REF!</definedName>
    <definedName name="H" localSheetId="48">#REF!</definedName>
    <definedName name="H" localSheetId="49">#REF!</definedName>
    <definedName name="H" localSheetId="16">#REF!</definedName>
    <definedName name="H" localSheetId="27">#REF!</definedName>
    <definedName name="H" localSheetId="28">#REF!</definedName>
    <definedName name="H" localSheetId="44">#REF!</definedName>
    <definedName name="H" localSheetId="45">#REF!</definedName>
    <definedName name="H" localSheetId="51">#REF!</definedName>
    <definedName name="H" localSheetId="41">#REF!</definedName>
    <definedName name="H" localSheetId="35">#REF!</definedName>
    <definedName name="H" localSheetId="39">#REF!</definedName>
    <definedName name="H" localSheetId="37">#REF!</definedName>
    <definedName name="H" localSheetId="17">#REF!</definedName>
    <definedName name="H" localSheetId="50">#REF!</definedName>
    <definedName name="H" localSheetId="52">#REF!</definedName>
    <definedName name="H" localSheetId="31">#REF!</definedName>
    <definedName name="H" localSheetId="32">#REF!</definedName>
    <definedName name="H" localSheetId="34">#REF!</definedName>
    <definedName name="H" localSheetId="38">#REF!</definedName>
    <definedName name="H" localSheetId="20">#REF!</definedName>
    <definedName name="H">#REF!</definedName>
    <definedName name="H1_" localSheetId="40">[2]單價2!#REF!</definedName>
    <definedName name="H1_" localSheetId="56">[2]單價2!#REF!</definedName>
    <definedName name="H1_" localSheetId="33">[2]單價2!#REF!</definedName>
    <definedName name="H1_" localSheetId="55">[2]單價2!#REF!</definedName>
    <definedName name="H1_" localSheetId="36">[2]單價2!#REF!</definedName>
    <definedName name="H1_" localSheetId="4">[3]單價2!#REF!</definedName>
    <definedName name="H1_" localSheetId="19">[2]單價2!#REF!</definedName>
    <definedName name="H1_" localSheetId="21">[2]單價2!#REF!</definedName>
    <definedName name="H1_" localSheetId="22">[2]單價2!#REF!</definedName>
    <definedName name="H1_" localSheetId="23">[2]單價2!#REF!</definedName>
    <definedName name="H1_" localSheetId="24">[2]單價2!#REF!</definedName>
    <definedName name="H1_" localSheetId="25">[2]單價2!#REF!</definedName>
    <definedName name="H1_" localSheetId="42">[2]單價2!#REF!</definedName>
    <definedName name="H1_" localSheetId="18">[2]單價2!#REF!</definedName>
    <definedName name="H1_" localSheetId="47">[2]單價2!#REF!</definedName>
    <definedName name="H1_" localSheetId="15">[2]單價2!#REF!</definedName>
    <definedName name="H1_" localSheetId="14">[2]單價2!#REF!</definedName>
    <definedName name="H1_" localSheetId="46">[2]單價2!#REF!</definedName>
    <definedName name="H1_" localSheetId="3">[3]單價2!#REF!</definedName>
    <definedName name="H1_" localSheetId="2">[3]單價2!#REF!</definedName>
    <definedName name="H1_" localSheetId="54">[2]單價2!#REF!</definedName>
    <definedName name="H1_" localSheetId="30">[2]單價2!#REF!</definedName>
    <definedName name="H1_" localSheetId="26">[2]單價2!#REF!</definedName>
    <definedName name="H1_" localSheetId="29">[2]單價2!#REF!</definedName>
    <definedName name="H1_" localSheetId="53">[2]單價2!#REF!</definedName>
    <definedName name="H1_" localSheetId="43">[2]單價2!#REF!</definedName>
    <definedName name="H1_" localSheetId="9">[2]單價2!#REF!</definedName>
    <definedName name="H1_" localSheetId="8">[2]單價2!#REF!</definedName>
    <definedName name="H1_" localSheetId="11">[2]單價2!#REF!</definedName>
    <definedName name="H1_" localSheetId="10">[2]單價2!#REF!</definedName>
    <definedName name="H1_" localSheetId="13">[2]單價2!#REF!</definedName>
    <definedName name="H1_" localSheetId="12">[2]單價2!#REF!</definedName>
    <definedName name="H1_" localSheetId="7">[2]單價2!#REF!</definedName>
    <definedName name="H1_" localSheetId="6">[2]單價2!#REF!</definedName>
    <definedName name="H1_" localSheetId="48">[2]單價2!#REF!</definedName>
    <definedName name="H1_" localSheetId="49">[2]單價2!#REF!</definedName>
    <definedName name="H1_" localSheetId="16">[2]單價2!#REF!</definedName>
    <definedName name="H1_" localSheetId="27">[2]單價2!#REF!</definedName>
    <definedName name="H1_" localSheetId="28">[2]單價2!#REF!</definedName>
    <definedName name="H1_" localSheetId="44">[2]單價2!#REF!</definedName>
    <definedName name="H1_" localSheetId="45">[2]單價2!#REF!</definedName>
    <definedName name="H1_" localSheetId="51">[2]單價2!#REF!</definedName>
    <definedName name="H1_" localSheetId="41">[2]單價2!#REF!</definedName>
    <definedName name="H1_" localSheetId="35">[2]單價2!#REF!</definedName>
    <definedName name="H1_" localSheetId="39">[2]單價2!#REF!</definedName>
    <definedName name="H1_" localSheetId="37">[2]單價2!#REF!</definedName>
    <definedName name="H1_" localSheetId="17">[2]單價2!#REF!</definedName>
    <definedName name="H1_" localSheetId="50">[2]單價2!#REF!</definedName>
    <definedName name="H1_" localSheetId="52">[2]單價2!#REF!</definedName>
    <definedName name="H1_" localSheetId="31">[2]單價2!#REF!</definedName>
    <definedName name="H1_" localSheetId="32">[2]單價2!#REF!</definedName>
    <definedName name="H1_" localSheetId="34">[2]單價2!#REF!</definedName>
    <definedName name="H1_" localSheetId="38">[2]單價2!#REF!</definedName>
    <definedName name="H1_" localSheetId="20">[2]單價2!#REF!</definedName>
    <definedName name="H1_">[3]單價2!#REF!</definedName>
    <definedName name="H1H" localSheetId="40">#REF!</definedName>
    <definedName name="H1H" localSheetId="56">#REF!</definedName>
    <definedName name="H1H" localSheetId="33">#REF!</definedName>
    <definedName name="H1H" localSheetId="55">#REF!</definedName>
    <definedName name="H1H" localSheetId="36">#REF!</definedName>
    <definedName name="H1H" localSheetId="4">#REF!</definedName>
    <definedName name="H1H" localSheetId="19">#REF!</definedName>
    <definedName name="H1H" localSheetId="21">#REF!</definedName>
    <definedName name="H1H" localSheetId="22">#REF!</definedName>
    <definedName name="H1H" localSheetId="23">#REF!</definedName>
    <definedName name="H1H" localSheetId="24">#REF!</definedName>
    <definedName name="H1H" localSheetId="25">#REF!</definedName>
    <definedName name="H1H" localSheetId="42">#REF!</definedName>
    <definedName name="H1H" localSheetId="18">#REF!</definedName>
    <definedName name="H1H" localSheetId="47">#REF!</definedName>
    <definedName name="H1H" localSheetId="15">#REF!</definedName>
    <definedName name="H1H" localSheetId="14">#REF!</definedName>
    <definedName name="H1H" localSheetId="46">#REF!</definedName>
    <definedName name="H1H" localSheetId="3">#REF!</definedName>
    <definedName name="H1H" localSheetId="2">#REF!</definedName>
    <definedName name="H1H" localSheetId="54">#REF!</definedName>
    <definedName name="H1H" localSheetId="30">#REF!</definedName>
    <definedName name="H1H" localSheetId="26">#REF!</definedName>
    <definedName name="H1H" localSheetId="29">#REF!</definedName>
    <definedName name="H1H" localSheetId="53">#REF!</definedName>
    <definedName name="H1H" localSheetId="43">#REF!</definedName>
    <definedName name="H1H" localSheetId="9">#REF!</definedName>
    <definedName name="H1H" localSheetId="8">#REF!</definedName>
    <definedName name="H1H" localSheetId="11">#REF!</definedName>
    <definedName name="H1H" localSheetId="10">#REF!</definedName>
    <definedName name="H1H" localSheetId="13">#REF!</definedName>
    <definedName name="H1H" localSheetId="12">#REF!</definedName>
    <definedName name="H1H" localSheetId="7">#REF!</definedName>
    <definedName name="H1H" localSheetId="6">#REF!</definedName>
    <definedName name="H1H" localSheetId="48">#REF!</definedName>
    <definedName name="H1H" localSheetId="49">#REF!</definedName>
    <definedName name="H1H" localSheetId="16">#REF!</definedName>
    <definedName name="H1H" localSheetId="27">#REF!</definedName>
    <definedName name="H1H" localSheetId="28">#REF!</definedName>
    <definedName name="H1H" localSheetId="44">#REF!</definedName>
    <definedName name="H1H" localSheetId="45">#REF!</definedName>
    <definedName name="H1H" localSheetId="51">#REF!</definedName>
    <definedName name="H1H" localSheetId="41">#REF!</definedName>
    <definedName name="H1H" localSheetId="35">#REF!</definedName>
    <definedName name="H1H" localSheetId="39">#REF!</definedName>
    <definedName name="H1H" localSheetId="37">#REF!</definedName>
    <definedName name="H1H" localSheetId="17">#REF!</definedName>
    <definedName name="H1H" localSheetId="50">#REF!</definedName>
    <definedName name="H1H" localSheetId="52">#REF!</definedName>
    <definedName name="H1H" localSheetId="31">#REF!</definedName>
    <definedName name="H1H" localSheetId="32">#REF!</definedName>
    <definedName name="H1H" localSheetId="34">#REF!</definedName>
    <definedName name="H1H" localSheetId="38">#REF!</definedName>
    <definedName name="H1H" localSheetId="20">#REF!</definedName>
    <definedName name="H1H">#REF!</definedName>
    <definedName name="H2_" localSheetId="40">[2]單價2!#REF!</definedName>
    <definedName name="H2_" localSheetId="56">[2]單價2!#REF!</definedName>
    <definedName name="H2_" localSheetId="33">[2]單價2!#REF!</definedName>
    <definedName name="H2_" localSheetId="55">[2]單價2!#REF!</definedName>
    <definedName name="H2_" localSheetId="36">[2]單價2!#REF!</definedName>
    <definedName name="H2_" localSheetId="4">[3]單價2!#REF!</definedName>
    <definedName name="H2_" localSheetId="19">[2]單價2!#REF!</definedName>
    <definedName name="H2_" localSheetId="21">[2]單價2!#REF!</definedName>
    <definedName name="H2_" localSheetId="22">[2]單價2!#REF!</definedName>
    <definedName name="H2_" localSheetId="23">[2]單價2!#REF!</definedName>
    <definedName name="H2_" localSheetId="24">[2]單價2!#REF!</definedName>
    <definedName name="H2_" localSheetId="25">[2]單價2!#REF!</definedName>
    <definedName name="H2_" localSheetId="42">[2]單價2!#REF!</definedName>
    <definedName name="H2_" localSheetId="18">[2]單價2!#REF!</definedName>
    <definedName name="H2_" localSheetId="47">[2]單價2!#REF!</definedName>
    <definedName name="H2_" localSheetId="15">[2]單價2!#REF!</definedName>
    <definedName name="H2_" localSheetId="14">[2]單價2!#REF!</definedName>
    <definedName name="H2_" localSheetId="46">[2]單價2!#REF!</definedName>
    <definedName name="H2_" localSheetId="3">[3]單價2!#REF!</definedName>
    <definedName name="H2_" localSheetId="2">[3]單價2!#REF!</definedName>
    <definedName name="H2_" localSheetId="54">[2]單價2!#REF!</definedName>
    <definedName name="H2_" localSheetId="30">[2]單價2!#REF!</definedName>
    <definedName name="H2_" localSheetId="26">[2]單價2!#REF!</definedName>
    <definedName name="H2_" localSheetId="29">[2]單價2!#REF!</definedName>
    <definedName name="H2_" localSheetId="53">[2]單價2!#REF!</definedName>
    <definedName name="H2_" localSheetId="43">[2]單價2!#REF!</definedName>
    <definedName name="H2_" localSheetId="9">[2]單價2!#REF!</definedName>
    <definedName name="H2_" localSheetId="8">[2]單價2!#REF!</definedName>
    <definedName name="H2_" localSheetId="11">[2]單價2!#REF!</definedName>
    <definedName name="H2_" localSheetId="10">[2]單價2!#REF!</definedName>
    <definedName name="H2_" localSheetId="13">[2]單價2!#REF!</definedName>
    <definedName name="H2_" localSheetId="12">[2]單價2!#REF!</definedName>
    <definedName name="H2_" localSheetId="7">[2]單價2!#REF!</definedName>
    <definedName name="H2_" localSheetId="6">[2]單價2!#REF!</definedName>
    <definedName name="H2_" localSheetId="48">[2]單價2!#REF!</definedName>
    <definedName name="H2_" localSheetId="49">[2]單價2!#REF!</definedName>
    <definedName name="H2_" localSheetId="16">[2]單價2!#REF!</definedName>
    <definedName name="H2_" localSheetId="27">[2]單價2!#REF!</definedName>
    <definedName name="H2_" localSheetId="28">[2]單價2!#REF!</definedName>
    <definedName name="H2_" localSheetId="44">[2]單價2!#REF!</definedName>
    <definedName name="H2_" localSheetId="45">[2]單價2!#REF!</definedName>
    <definedName name="H2_" localSheetId="51">[2]單價2!#REF!</definedName>
    <definedName name="H2_" localSheetId="41">[2]單價2!#REF!</definedName>
    <definedName name="H2_" localSheetId="35">[2]單價2!#REF!</definedName>
    <definedName name="H2_" localSheetId="39">[2]單價2!#REF!</definedName>
    <definedName name="H2_" localSheetId="37">[2]單價2!#REF!</definedName>
    <definedName name="H2_" localSheetId="17">[2]單價2!#REF!</definedName>
    <definedName name="H2_" localSheetId="50">[2]單價2!#REF!</definedName>
    <definedName name="H2_" localSheetId="52">[2]單價2!#REF!</definedName>
    <definedName name="H2_" localSheetId="31">[2]單價2!#REF!</definedName>
    <definedName name="H2_" localSheetId="32">[2]單價2!#REF!</definedName>
    <definedName name="H2_" localSheetId="34">[2]單價2!#REF!</definedName>
    <definedName name="H2_" localSheetId="38">[2]單價2!#REF!</definedName>
    <definedName name="H2_" localSheetId="20">[2]單價2!#REF!</definedName>
    <definedName name="H2_">[3]單價2!#REF!</definedName>
    <definedName name="H2H" localSheetId="40">#REF!</definedName>
    <definedName name="H2H" localSheetId="56">#REF!</definedName>
    <definedName name="H2H" localSheetId="33">#REF!</definedName>
    <definedName name="H2H" localSheetId="55">#REF!</definedName>
    <definedName name="H2H" localSheetId="36">#REF!</definedName>
    <definedName name="H2H" localSheetId="4">#REF!</definedName>
    <definedName name="H2H" localSheetId="19">#REF!</definedName>
    <definedName name="H2H" localSheetId="21">#REF!</definedName>
    <definedName name="H2H" localSheetId="22">#REF!</definedName>
    <definedName name="H2H" localSheetId="23">#REF!</definedName>
    <definedName name="H2H" localSheetId="24">#REF!</definedName>
    <definedName name="H2H" localSheetId="25">#REF!</definedName>
    <definedName name="H2H" localSheetId="42">#REF!</definedName>
    <definedName name="H2H" localSheetId="18">#REF!</definedName>
    <definedName name="H2H" localSheetId="47">#REF!</definedName>
    <definedName name="H2H" localSheetId="15">#REF!</definedName>
    <definedName name="H2H" localSheetId="14">#REF!</definedName>
    <definedName name="H2H" localSheetId="46">#REF!</definedName>
    <definedName name="H2H" localSheetId="3">#REF!</definedName>
    <definedName name="H2H" localSheetId="2">#REF!</definedName>
    <definedName name="H2H" localSheetId="54">#REF!</definedName>
    <definedName name="H2H" localSheetId="30">#REF!</definedName>
    <definedName name="H2H" localSheetId="26">#REF!</definedName>
    <definedName name="H2H" localSheetId="29">#REF!</definedName>
    <definedName name="H2H" localSheetId="53">#REF!</definedName>
    <definedName name="H2H" localSheetId="43">#REF!</definedName>
    <definedName name="H2H" localSheetId="9">#REF!</definedName>
    <definedName name="H2H" localSheetId="8">#REF!</definedName>
    <definedName name="H2H" localSheetId="11">#REF!</definedName>
    <definedName name="H2H" localSheetId="10">#REF!</definedName>
    <definedName name="H2H" localSheetId="13">#REF!</definedName>
    <definedName name="H2H" localSheetId="12">#REF!</definedName>
    <definedName name="H2H" localSheetId="7">#REF!</definedName>
    <definedName name="H2H" localSheetId="6">#REF!</definedName>
    <definedName name="H2H" localSheetId="48">#REF!</definedName>
    <definedName name="H2H" localSheetId="49">#REF!</definedName>
    <definedName name="H2H" localSheetId="16">#REF!</definedName>
    <definedName name="H2H" localSheetId="27">#REF!</definedName>
    <definedName name="H2H" localSheetId="28">#REF!</definedName>
    <definedName name="H2H" localSheetId="44">#REF!</definedName>
    <definedName name="H2H" localSheetId="45">#REF!</definedName>
    <definedName name="H2H" localSheetId="51">#REF!</definedName>
    <definedName name="H2H" localSheetId="41">#REF!</definedName>
    <definedName name="H2H" localSheetId="35">#REF!</definedName>
    <definedName name="H2H" localSheetId="39">#REF!</definedName>
    <definedName name="H2H" localSheetId="37">#REF!</definedName>
    <definedName name="H2H" localSheetId="17">#REF!</definedName>
    <definedName name="H2H" localSheetId="50">#REF!</definedName>
    <definedName name="H2H" localSheetId="52">#REF!</definedName>
    <definedName name="H2H" localSheetId="31">#REF!</definedName>
    <definedName name="H2H" localSheetId="32">#REF!</definedName>
    <definedName name="H2H" localSheetId="34">#REF!</definedName>
    <definedName name="H2H" localSheetId="38">#REF!</definedName>
    <definedName name="H2H" localSheetId="20">#REF!</definedName>
    <definedName name="H2H">#REF!</definedName>
    <definedName name="H3_" localSheetId="40">[2]單價2!#REF!</definedName>
    <definedName name="H3_" localSheetId="56">[2]單價2!#REF!</definedName>
    <definedName name="H3_" localSheetId="33">[2]單價2!#REF!</definedName>
    <definedName name="H3_" localSheetId="55">[2]單價2!#REF!</definedName>
    <definedName name="H3_" localSheetId="36">[2]單價2!#REF!</definedName>
    <definedName name="H3_" localSheetId="4">[3]單價2!#REF!</definedName>
    <definedName name="H3_" localSheetId="19">[2]單價2!#REF!</definedName>
    <definedName name="H3_" localSheetId="21">[2]單價2!#REF!</definedName>
    <definedName name="H3_" localSheetId="22">[2]單價2!#REF!</definedName>
    <definedName name="H3_" localSheetId="23">[2]單價2!#REF!</definedName>
    <definedName name="H3_" localSheetId="24">[2]單價2!#REF!</definedName>
    <definedName name="H3_" localSheetId="25">[2]單價2!#REF!</definedName>
    <definedName name="H3_" localSheetId="42">[2]單價2!#REF!</definedName>
    <definedName name="H3_" localSheetId="18">[2]單價2!#REF!</definedName>
    <definedName name="H3_" localSheetId="47">[2]單價2!#REF!</definedName>
    <definedName name="H3_" localSheetId="15">[2]單價2!#REF!</definedName>
    <definedName name="H3_" localSheetId="14">[2]單價2!#REF!</definedName>
    <definedName name="H3_" localSheetId="46">[2]單價2!#REF!</definedName>
    <definedName name="H3_" localSheetId="3">[3]單價2!#REF!</definedName>
    <definedName name="H3_" localSheetId="2">[3]單價2!#REF!</definedName>
    <definedName name="H3_" localSheetId="54">[2]單價2!#REF!</definedName>
    <definedName name="H3_" localSheetId="30">[2]單價2!#REF!</definedName>
    <definedName name="H3_" localSheetId="26">[2]單價2!#REF!</definedName>
    <definedName name="H3_" localSheetId="29">[2]單價2!#REF!</definedName>
    <definedName name="H3_" localSheetId="53">[2]單價2!#REF!</definedName>
    <definedName name="H3_" localSheetId="43">[2]單價2!#REF!</definedName>
    <definedName name="H3_" localSheetId="9">[2]單價2!#REF!</definedName>
    <definedName name="H3_" localSheetId="8">[2]單價2!#REF!</definedName>
    <definedName name="H3_" localSheetId="11">[2]單價2!#REF!</definedName>
    <definedName name="H3_" localSheetId="10">[2]單價2!#REF!</definedName>
    <definedName name="H3_" localSheetId="13">[2]單價2!#REF!</definedName>
    <definedName name="H3_" localSheetId="12">[2]單價2!#REF!</definedName>
    <definedName name="H3_" localSheetId="7">[2]單價2!#REF!</definedName>
    <definedName name="H3_" localSheetId="6">[2]單價2!#REF!</definedName>
    <definedName name="H3_" localSheetId="48">[2]單價2!#REF!</definedName>
    <definedName name="H3_" localSheetId="49">[2]單價2!#REF!</definedName>
    <definedName name="H3_" localSheetId="16">[2]單價2!#REF!</definedName>
    <definedName name="H3_" localSheetId="27">[2]單價2!#REF!</definedName>
    <definedName name="H3_" localSheetId="28">[2]單價2!#REF!</definedName>
    <definedName name="H3_" localSheetId="44">[2]單價2!#REF!</definedName>
    <definedName name="H3_" localSheetId="45">[2]單價2!#REF!</definedName>
    <definedName name="H3_" localSheetId="51">[2]單價2!#REF!</definedName>
    <definedName name="H3_" localSheetId="41">[2]單價2!#REF!</definedName>
    <definedName name="H3_" localSheetId="35">[2]單價2!#REF!</definedName>
    <definedName name="H3_" localSheetId="39">[2]單價2!#REF!</definedName>
    <definedName name="H3_" localSheetId="37">[2]單價2!#REF!</definedName>
    <definedName name="H3_" localSheetId="17">[2]單價2!#REF!</definedName>
    <definedName name="H3_" localSheetId="50">[2]單價2!#REF!</definedName>
    <definedName name="H3_" localSheetId="52">[2]單價2!#REF!</definedName>
    <definedName name="H3_" localSheetId="31">[2]單價2!#REF!</definedName>
    <definedName name="H3_" localSheetId="32">[2]單價2!#REF!</definedName>
    <definedName name="H3_" localSheetId="34">[2]單價2!#REF!</definedName>
    <definedName name="H3_" localSheetId="38">[2]單價2!#REF!</definedName>
    <definedName name="H3_" localSheetId="20">[2]單價2!#REF!</definedName>
    <definedName name="H3_">[3]單價2!#REF!</definedName>
    <definedName name="H3H" localSheetId="40">#REF!</definedName>
    <definedName name="H3H" localSheetId="56">#REF!</definedName>
    <definedName name="H3H" localSheetId="33">#REF!</definedName>
    <definedName name="H3H" localSheetId="55">#REF!</definedName>
    <definedName name="H3H" localSheetId="36">#REF!</definedName>
    <definedName name="H3H" localSheetId="4">#REF!</definedName>
    <definedName name="H3H" localSheetId="19">#REF!</definedName>
    <definedName name="H3H" localSheetId="21">#REF!</definedName>
    <definedName name="H3H" localSheetId="22">#REF!</definedName>
    <definedName name="H3H" localSheetId="23">#REF!</definedName>
    <definedName name="H3H" localSheetId="24">#REF!</definedName>
    <definedName name="H3H" localSheetId="25">#REF!</definedName>
    <definedName name="H3H" localSheetId="42">#REF!</definedName>
    <definedName name="H3H" localSheetId="18">#REF!</definedName>
    <definedName name="H3H" localSheetId="47">#REF!</definedName>
    <definedName name="H3H" localSheetId="15">#REF!</definedName>
    <definedName name="H3H" localSheetId="14">#REF!</definedName>
    <definedName name="H3H" localSheetId="46">#REF!</definedName>
    <definedName name="H3H" localSheetId="3">#REF!</definedName>
    <definedName name="H3H" localSheetId="2">#REF!</definedName>
    <definedName name="H3H" localSheetId="54">#REF!</definedName>
    <definedName name="H3H" localSheetId="30">#REF!</definedName>
    <definedName name="H3H" localSheetId="26">#REF!</definedName>
    <definedName name="H3H" localSheetId="29">#REF!</definedName>
    <definedName name="H3H" localSheetId="53">#REF!</definedName>
    <definedName name="H3H" localSheetId="43">#REF!</definedName>
    <definedName name="H3H" localSheetId="9">#REF!</definedName>
    <definedName name="H3H" localSheetId="8">#REF!</definedName>
    <definedName name="H3H" localSheetId="11">#REF!</definedName>
    <definedName name="H3H" localSheetId="10">#REF!</definedName>
    <definedName name="H3H" localSheetId="13">#REF!</definedName>
    <definedName name="H3H" localSheetId="12">#REF!</definedName>
    <definedName name="H3H" localSheetId="7">#REF!</definedName>
    <definedName name="H3H" localSheetId="6">#REF!</definedName>
    <definedName name="H3H" localSheetId="48">#REF!</definedName>
    <definedName name="H3H" localSheetId="49">#REF!</definedName>
    <definedName name="H3H" localSheetId="16">#REF!</definedName>
    <definedName name="H3H" localSheetId="27">#REF!</definedName>
    <definedName name="H3H" localSheetId="28">#REF!</definedName>
    <definedName name="H3H" localSheetId="44">#REF!</definedName>
    <definedName name="H3H" localSheetId="45">#REF!</definedName>
    <definedName name="H3H" localSheetId="51">#REF!</definedName>
    <definedName name="H3H" localSheetId="41">#REF!</definedName>
    <definedName name="H3H" localSheetId="35">#REF!</definedName>
    <definedName name="H3H" localSheetId="39">#REF!</definedName>
    <definedName name="H3H" localSheetId="37">#REF!</definedName>
    <definedName name="H3H" localSheetId="17">#REF!</definedName>
    <definedName name="H3H" localSheetId="50">#REF!</definedName>
    <definedName name="H3H" localSheetId="52">#REF!</definedName>
    <definedName name="H3H" localSheetId="31">#REF!</definedName>
    <definedName name="H3H" localSheetId="32">#REF!</definedName>
    <definedName name="H3H" localSheetId="34">#REF!</definedName>
    <definedName name="H3H" localSheetId="38">#REF!</definedName>
    <definedName name="H3H" localSheetId="20">#REF!</definedName>
    <definedName name="H3H">#REF!</definedName>
    <definedName name="H4H" localSheetId="40">#REF!</definedName>
    <definedName name="H4H" localSheetId="56">#REF!</definedName>
    <definedName name="H4H" localSheetId="33">#REF!</definedName>
    <definedName name="H4H" localSheetId="55">#REF!</definedName>
    <definedName name="H4H" localSheetId="36">#REF!</definedName>
    <definedName name="H4H" localSheetId="4">#REF!</definedName>
    <definedName name="H4H" localSheetId="19">#REF!</definedName>
    <definedName name="H4H" localSheetId="21">#REF!</definedName>
    <definedName name="H4H" localSheetId="22">#REF!</definedName>
    <definedName name="H4H" localSheetId="23">#REF!</definedName>
    <definedName name="H4H" localSheetId="24">#REF!</definedName>
    <definedName name="H4H" localSheetId="25">#REF!</definedName>
    <definedName name="H4H" localSheetId="42">#REF!</definedName>
    <definedName name="H4H" localSheetId="18">#REF!</definedName>
    <definedName name="H4H" localSheetId="47">#REF!</definedName>
    <definedName name="H4H" localSheetId="15">#REF!</definedName>
    <definedName name="H4H" localSheetId="14">#REF!</definedName>
    <definedName name="H4H" localSheetId="46">#REF!</definedName>
    <definedName name="H4H" localSheetId="3">#REF!</definedName>
    <definedName name="H4H" localSheetId="2">#REF!</definedName>
    <definedName name="H4H" localSheetId="54">#REF!</definedName>
    <definedName name="H4H" localSheetId="30">#REF!</definedName>
    <definedName name="H4H" localSheetId="26">#REF!</definedName>
    <definedName name="H4H" localSheetId="29">#REF!</definedName>
    <definedName name="H4H" localSheetId="53">#REF!</definedName>
    <definedName name="H4H" localSheetId="43">#REF!</definedName>
    <definedName name="H4H" localSheetId="9">#REF!</definedName>
    <definedName name="H4H" localSheetId="8">#REF!</definedName>
    <definedName name="H4H" localSheetId="11">#REF!</definedName>
    <definedName name="H4H" localSheetId="10">#REF!</definedName>
    <definedName name="H4H" localSheetId="13">#REF!</definedName>
    <definedName name="H4H" localSheetId="12">#REF!</definedName>
    <definedName name="H4H" localSheetId="7">#REF!</definedName>
    <definedName name="H4H" localSheetId="6">#REF!</definedName>
    <definedName name="H4H" localSheetId="48">#REF!</definedName>
    <definedName name="H4H" localSheetId="49">#REF!</definedName>
    <definedName name="H4H" localSheetId="16">#REF!</definedName>
    <definedName name="H4H" localSheetId="27">#REF!</definedName>
    <definedName name="H4H" localSheetId="28">#REF!</definedName>
    <definedName name="H4H" localSheetId="44">#REF!</definedName>
    <definedName name="H4H" localSheetId="45">#REF!</definedName>
    <definedName name="H4H" localSheetId="51">#REF!</definedName>
    <definedName name="H4H" localSheetId="41">#REF!</definedName>
    <definedName name="H4H" localSheetId="35">#REF!</definedName>
    <definedName name="H4H" localSheetId="39">#REF!</definedName>
    <definedName name="H4H" localSheetId="37">#REF!</definedName>
    <definedName name="H4H" localSheetId="17">#REF!</definedName>
    <definedName name="H4H" localSheetId="50">#REF!</definedName>
    <definedName name="H4H" localSheetId="52">#REF!</definedName>
    <definedName name="H4H" localSheetId="31">#REF!</definedName>
    <definedName name="H4H" localSheetId="32">#REF!</definedName>
    <definedName name="H4H" localSheetId="34">#REF!</definedName>
    <definedName name="H4H" localSheetId="38">#REF!</definedName>
    <definedName name="H4H" localSheetId="20">#REF!</definedName>
    <definedName name="H4H">#REF!</definedName>
    <definedName name="HH" localSheetId="40">#REF!</definedName>
    <definedName name="HH" localSheetId="56">#REF!</definedName>
    <definedName name="HH" localSheetId="33">#REF!</definedName>
    <definedName name="HH" localSheetId="55">#REF!</definedName>
    <definedName name="HH" localSheetId="36">#REF!</definedName>
    <definedName name="HH" localSheetId="4">#REF!</definedName>
    <definedName name="HH" localSheetId="19">#REF!</definedName>
    <definedName name="HH" localSheetId="21">#REF!</definedName>
    <definedName name="HH" localSheetId="22">#REF!</definedName>
    <definedName name="HH" localSheetId="23">#REF!</definedName>
    <definedName name="HH" localSheetId="24">#REF!</definedName>
    <definedName name="HH" localSheetId="25">#REF!</definedName>
    <definedName name="HH" localSheetId="42">#REF!</definedName>
    <definedName name="HH" localSheetId="18">#REF!</definedName>
    <definedName name="HH" localSheetId="47">#REF!</definedName>
    <definedName name="HH" localSheetId="15">#REF!</definedName>
    <definedName name="HH" localSheetId="14">#REF!</definedName>
    <definedName name="HH" localSheetId="46">#REF!</definedName>
    <definedName name="HH" localSheetId="3">#REF!</definedName>
    <definedName name="HH" localSheetId="2">#REF!</definedName>
    <definedName name="HH" localSheetId="54">#REF!</definedName>
    <definedName name="HH" localSheetId="30">#REF!</definedName>
    <definedName name="HH" localSheetId="26">#REF!</definedName>
    <definedName name="HH" localSheetId="29">#REF!</definedName>
    <definedName name="HH" localSheetId="53">#REF!</definedName>
    <definedName name="HH" localSheetId="43">#REF!</definedName>
    <definedName name="HH" localSheetId="9">#REF!</definedName>
    <definedName name="HH" localSheetId="8">#REF!</definedName>
    <definedName name="HH" localSheetId="11">#REF!</definedName>
    <definedName name="HH" localSheetId="10">#REF!</definedName>
    <definedName name="HH" localSheetId="13">#REF!</definedName>
    <definedName name="HH" localSheetId="12">#REF!</definedName>
    <definedName name="HH" localSheetId="7">#REF!</definedName>
    <definedName name="HH" localSheetId="6">#REF!</definedName>
    <definedName name="HH" localSheetId="48">#REF!</definedName>
    <definedName name="HH" localSheetId="49">#REF!</definedName>
    <definedName name="HH" localSheetId="16">#REF!</definedName>
    <definedName name="HH" localSheetId="27">#REF!</definedName>
    <definedName name="HH" localSheetId="28">#REF!</definedName>
    <definedName name="HH" localSheetId="44">#REF!</definedName>
    <definedName name="HH" localSheetId="45">#REF!</definedName>
    <definedName name="HH" localSheetId="51">#REF!</definedName>
    <definedName name="HH" localSheetId="41">#REF!</definedName>
    <definedName name="HH" localSheetId="35">#REF!</definedName>
    <definedName name="HH" localSheetId="39">#REF!</definedName>
    <definedName name="HH" localSheetId="37">#REF!</definedName>
    <definedName name="HH" localSheetId="17">#REF!</definedName>
    <definedName name="HH" localSheetId="50">#REF!</definedName>
    <definedName name="HH" localSheetId="52">#REF!</definedName>
    <definedName name="HH" localSheetId="31">#REF!</definedName>
    <definedName name="HH" localSheetId="32">#REF!</definedName>
    <definedName name="HH" localSheetId="34">#REF!</definedName>
    <definedName name="HH" localSheetId="38">#REF!</definedName>
    <definedName name="HH" localSheetId="20">#REF!</definedName>
    <definedName name="HH">#REF!</definedName>
    <definedName name="HTML_CodePage" hidden="1">950</definedName>
    <definedName name="HTML_Control" localSheetId="40" hidden="1">{"'週報'!$A$1:$U$33"}</definedName>
    <definedName name="HTML_Control" localSheetId="56" hidden="1">{"'週報'!$A$1:$U$33"}</definedName>
    <definedName name="HTML_Control" localSheetId="33" hidden="1">{"'週報'!$A$1:$U$33"}</definedName>
    <definedName name="HTML_Control" localSheetId="55" hidden="1">{"'週報'!$A$1:$U$33"}</definedName>
    <definedName name="HTML_Control" localSheetId="36" hidden="1">{"'週報'!$A$1:$U$33"}</definedName>
    <definedName name="HTML_Control" localSheetId="19" hidden="1">{"'週報'!$A$1:$U$33"}</definedName>
    <definedName name="HTML_Control" localSheetId="21" hidden="1">{"'週報'!$A$1:$U$33"}</definedName>
    <definedName name="HTML_Control" localSheetId="22" hidden="1">{"'週報'!$A$1:$U$33"}</definedName>
    <definedName name="HTML_Control" localSheetId="23" hidden="1">{"'週報'!$A$1:$U$33"}</definedName>
    <definedName name="HTML_Control" localSheetId="24" hidden="1">{"'週報'!$A$1:$U$33"}</definedName>
    <definedName name="HTML_Control" localSheetId="25" hidden="1">{"'週報'!$A$1:$U$33"}</definedName>
    <definedName name="HTML_Control" localSheetId="42" hidden="1">{"'週報'!$A$1:$U$33"}</definedName>
    <definedName name="HTML_Control" localSheetId="18" hidden="1">{"'週報'!$A$1:$U$33"}</definedName>
    <definedName name="HTML_Control" localSheetId="47" hidden="1">{"'週報'!$A$1:$U$33"}</definedName>
    <definedName name="HTML_Control" localSheetId="15" hidden="1">{"'週報'!$A$1:$U$33"}</definedName>
    <definedName name="HTML_Control" localSheetId="14" hidden="1">{"'週報'!$A$1:$U$33"}</definedName>
    <definedName name="HTML_Control" localSheetId="46" hidden="1">{"'週報'!$A$1:$U$33"}</definedName>
    <definedName name="HTML_Control" localSheetId="54" hidden="1">{"'週報'!$A$1:$U$33"}</definedName>
    <definedName name="HTML_Control" localSheetId="30" hidden="1">{"'週報'!$A$1:$U$33"}</definedName>
    <definedName name="HTML_Control" localSheetId="26" hidden="1">{"'週報'!$A$1:$U$33"}</definedName>
    <definedName name="HTML_Control" localSheetId="29" hidden="1">{"'週報'!$A$1:$U$33"}</definedName>
    <definedName name="HTML_Control" localSheetId="53" hidden="1">{"'週報'!$A$1:$U$33"}</definedName>
    <definedName name="HTML_Control" localSheetId="43" hidden="1">{"'週報'!$A$1:$U$33"}</definedName>
    <definedName name="HTML_Control" localSheetId="9" hidden="1">{"'週報'!$A$1:$U$33"}</definedName>
    <definedName name="HTML_Control" localSheetId="8" hidden="1">{"'週報'!$A$1:$U$33"}</definedName>
    <definedName name="HTML_Control" localSheetId="11" hidden="1">{"'週報'!$A$1:$U$33"}</definedName>
    <definedName name="HTML_Control" localSheetId="10" hidden="1">{"'週報'!$A$1:$U$33"}</definedName>
    <definedName name="HTML_Control" localSheetId="13" hidden="1">{"'週報'!$A$1:$U$33"}</definedName>
    <definedName name="HTML_Control" localSheetId="12" hidden="1">{"'週報'!$A$1:$U$33"}</definedName>
    <definedName name="HTML_Control" localSheetId="7" hidden="1">{"'週報'!$A$1:$U$33"}</definedName>
    <definedName name="HTML_Control" localSheetId="6" hidden="1">{"'週報'!$A$1:$U$33"}</definedName>
    <definedName name="HTML_Control" localSheetId="48" hidden="1">{"'週報'!$A$1:$U$33"}</definedName>
    <definedName name="HTML_Control" localSheetId="49" hidden="1">{"'週報'!$A$1:$U$33"}</definedName>
    <definedName name="HTML_Control" localSheetId="16" hidden="1">{"'週報'!$A$1:$U$33"}</definedName>
    <definedName name="HTML_Control" localSheetId="27" hidden="1">{"'週報'!$A$1:$U$33"}</definedName>
    <definedName name="HTML_Control" localSheetId="28" hidden="1">{"'週報'!$A$1:$U$33"}</definedName>
    <definedName name="HTML_Control" localSheetId="44" hidden="1">{"'週報'!$A$1:$U$33"}</definedName>
    <definedName name="HTML_Control" localSheetId="45" hidden="1">{"'週報'!$A$1:$U$33"}</definedName>
    <definedName name="HTML_Control" localSheetId="51" hidden="1">{"'週報'!$A$1:$U$33"}</definedName>
    <definedName name="HTML_Control" localSheetId="41" hidden="1">{"'週報'!$A$1:$U$33"}</definedName>
    <definedName name="HTML_Control" localSheetId="35" hidden="1">{"'週報'!$A$1:$U$33"}</definedName>
    <definedName name="HTML_Control" localSheetId="39" hidden="1">{"'週報'!$A$1:$U$33"}</definedName>
    <definedName name="HTML_Control" localSheetId="37" hidden="1">{"'週報'!$A$1:$U$33"}</definedName>
    <definedName name="HTML_Control" localSheetId="17" hidden="1">{"'週報'!$A$1:$U$33"}</definedName>
    <definedName name="HTML_Control" localSheetId="50" hidden="1">{"'週報'!$A$1:$U$33"}</definedName>
    <definedName name="HTML_Control" localSheetId="52" hidden="1">{"'週報'!$A$1:$U$33"}</definedName>
    <definedName name="HTML_Control" localSheetId="31" hidden="1">{"'週報'!$A$1:$U$33"}</definedName>
    <definedName name="HTML_Control" localSheetId="32" hidden="1">{"'週報'!$A$1:$U$33"}</definedName>
    <definedName name="HTML_Control" localSheetId="34" hidden="1">{"'週報'!$A$1:$U$33"}</definedName>
    <definedName name="HTML_Control" localSheetId="38" hidden="1">{"'週報'!$A$1:$U$33"}</definedName>
    <definedName name="HTML_Control" localSheetId="20" hidden="1">{"'週報'!$A$1:$U$33"}</definedName>
    <definedName name="HTML_Control" hidden="1">{"'週報'!$A$1:$U$33"}</definedName>
    <definedName name="HTML_Description" hidden="1">""</definedName>
    <definedName name="HTML_Email" hidden="1">""</definedName>
    <definedName name="HTML_Header" hidden="1">"各項達成率"</definedName>
    <definedName name="HTML_LastUpdate" hidden="1">"1999/9/16"</definedName>
    <definedName name="HTML_LineAfter" hidden="1">FALSE</definedName>
    <definedName name="HTML_LineBefore" hidden="1">FALSE</definedName>
    <definedName name="HTML_Name" hidden="1">"g"</definedName>
    <definedName name="HTML_OBDlg2" hidden="1">TRUE</definedName>
    <definedName name="HTML_OBDlg4" hidden="1">TRUE</definedName>
    <definedName name="HTML_OS" hidden="1">0</definedName>
    <definedName name="HTML_PathFile" hidden="1">"C:\GS工程應用系統\營建管理\週報\週報.htm"</definedName>
    <definedName name="HTML_Title" hidden="1">"週報880614"</definedName>
    <definedName name="H型鋼250_250租金_含運費_打拔" localSheetId="40">#REF!</definedName>
    <definedName name="H型鋼250_250租金_含運費_打拔" localSheetId="56">#REF!</definedName>
    <definedName name="H型鋼250_250租金_含運費_打拔" localSheetId="33">#REF!</definedName>
    <definedName name="H型鋼250_250租金_含運費_打拔" localSheetId="55">#REF!</definedName>
    <definedName name="H型鋼250_250租金_含運費_打拔" localSheetId="36">#REF!</definedName>
    <definedName name="H型鋼250_250租金_含運費_打拔" localSheetId="4">#REF!</definedName>
    <definedName name="H型鋼250_250租金_含運費_打拔" localSheetId="19">#REF!</definedName>
    <definedName name="H型鋼250_250租金_含運費_打拔" localSheetId="21">#REF!</definedName>
    <definedName name="H型鋼250_250租金_含運費_打拔" localSheetId="22">#REF!</definedName>
    <definedName name="H型鋼250_250租金_含運費_打拔" localSheetId="23">#REF!</definedName>
    <definedName name="H型鋼250_250租金_含運費_打拔" localSheetId="24">#REF!</definedName>
    <definedName name="H型鋼250_250租金_含運費_打拔" localSheetId="25">#REF!</definedName>
    <definedName name="H型鋼250_250租金_含運費_打拔" localSheetId="42">#REF!</definedName>
    <definedName name="H型鋼250_250租金_含運費_打拔" localSheetId="18">#REF!</definedName>
    <definedName name="H型鋼250_250租金_含運費_打拔" localSheetId="47">#REF!</definedName>
    <definedName name="H型鋼250_250租金_含運費_打拔" localSheetId="15">#REF!</definedName>
    <definedName name="H型鋼250_250租金_含運費_打拔" localSheetId="14">#REF!</definedName>
    <definedName name="H型鋼250_250租金_含運費_打拔" localSheetId="46">#REF!</definedName>
    <definedName name="H型鋼250_250租金_含運費_打拔" localSheetId="3">#REF!</definedName>
    <definedName name="H型鋼250_250租金_含運費_打拔" localSheetId="2">#REF!</definedName>
    <definedName name="H型鋼250_250租金_含運費_打拔" localSheetId="54">#REF!</definedName>
    <definedName name="H型鋼250_250租金_含運費_打拔" localSheetId="30">#REF!</definedName>
    <definedName name="H型鋼250_250租金_含運費_打拔" localSheetId="26">#REF!</definedName>
    <definedName name="H型鋼250_250租金_含運費_打拔" localSheetId="29">#REF!</definedName>
    <definedName name="H型鋼250_250租金_含運費_打拔" localSheetId="53">#REF!</definedName>
    <definedName name="H型鋼250_250租金_含運費_打拔" localSheetId="43">#REF!</definedName>
    <definedName name="H型鋼250_250租金_含運費_打拔" localSheetId="9">#REF!</definedName>
    <definedName name="H型鋼250_250租金_含運費_打拔" localSheetId="8">#REF!</definedName>
    <definedName name="H型鋼250_250租金_含運費_打拔" localSheetId="11">#REF!</definedName>
    <definedName name="H型鋼250_250租金_含運費_打拔" localSheetId="10">#REF!</definedName>
    <definedName name="H型鋼250_250租金_含運費_打拔" localSheetId="13">#REF!</definedName>
    <definedName name="H型鋼250_250租金_含運費_打拔" localSheetId="12">#REF!</definedName>
    <definedName name="H型鋼250_250租金_含運費_打拔" localSheetId="7">#REF!</definedName>
    <definedName name="H型鋼250_250租金_含運費_打拔" localSheetId="6">#REF!</definedName>
    <definedName name="H型鋼250_250租金_含運費_打拔" localSheetId="48">#REF!</definedName>
    <definedName name="H型鋼250_250租金_含運費_打拔" localSheetId="49">#REF!</definedName>
    <definedName name="H型鋼250_250租金_含運費_打拔" localSheetId="16">#REF!</definedName>
    <definedName name="H型鋼250_250租金_含運費_打拔" localSheetId="27">#REF!</definedName>
    <definedName name="H型鋼250_250租金_含運費_打拔" localSheetId="28">#REF!</definedName>
    <definedName name="H型鋼250_250租金_含運費_打拔" localSheetId="44">#REF!</definedName>
    <definedName name="H型鋼250_250租金_含運費_打拔" localSheetId="45">#REF!</definedName>
    <definedName name="H型鋼250_250租金_含運費_打拔" localSheetId="51">#REF!</definedName>
    <definedName name="H型鋼250_250租金_含運費_打拔" localSheetId="41">#REF!</definedName>
    <definedName name="H型鋼250_250租金_含運費_打拔" localSheetId="35">#REF!</definedName>
    <definedName name="H型鋼250_250租金_含運費_打拔" localSheetId="39">#REF!</definedName>
    <definedName name="H型鋼250_250租金_含運費_打拔" localSheetId="37">#REF!</definedName>
    <definedName name="H型鋼250_250租金_含運費_打拔" localSheetId="17">#REF!</definedName>
    <definedName name="H型鋼250_250租金_含運費_打拔" localSheetId="50">#REF!</definedName>
    <definedName name="H型鋼250_250租金_含運費_打拔" localSheetId="52">#REF!</definedName>
    <definedName name="H型鋼250_250租金_含運費_打拔" localSheetId="31">#REF!</definedName>
    <definedName name="H型鋼250_250租金_含運費_打拔" localSheetId="32">#REF!</definedName>
    <definedName name="H型鋼250_250租金_含運費_打拔" localSheetId="34">#REF!</definedName>
    <definedName name="H型鋼250_250租金_含運費_打拔" localSheetId="38">#REF!</definedName>
    <definedName name="H型鋼250_250租金_含運費_打拔" localSheetId="20">#REF!</definedName>
    <definedName name="H型鋼250_250租金_含運費_打拔">#REF!</definedName>
    <definedName name="H型鋼350_350_12_19___L_33m租金" localSheetId="40">#REF!</definedName>
    <definedName name="H型鋼350_350_12_19___L_33m租金" localSheetId="56">#REF!</definedName>
    <definedName name="H型鋼350_350_12_19___L_33m租金" localSheetId="33">#REF!</definedName>
    <definedName name="H型鋼350_350_12_19___L_33m租金" localSheetId="55">#REF!</definedName>
    <definedName name="H型鋼350_350_12_19___L_33m租金" localSheetId="36">#REF!</definedName>
    <definedName name="H型鋼350_350_12_19___L_33m租金" localSheetId="4">#REF!</definedName>
    <definedName name="H型鋼350_350_12_19___L_33m租金" localSheetId="19">#REF!</definedName>
    <definedName name="H型鋼350_350_12_19___L_33m租金" localSheetId="21">#REF!</definedName>
    <definedName name="H型鋼350_350_12_19___L_33m租金" localSheetId="22">#REF!</definedName>
    <definedName name="H型鋼350_350_12_19___L_33m租金" localSheetId="23">#REF!</definedName>
    <definedName name="H型鋼350_350_12_19___L_33m租金" localSheetId="24">#REF!</definedName>
    <definedName name="H型鋼350_350_12_19___L_33m租金" localSheetId="25">#REF!</definedName>
    <definedName name="H型鋼350_350_12_19___L_33m租金" localSheetId="42">#REF!</definedName>
    <definedName name="H型鋼350_350_12_19___L_33m租金" localSheetId="18">#REF!</definedName>
    <definedName name="H型鋼350_350_12_19___L_33m租金" localSheetId="47">#REF!</definedName>
    <definedName name="H型鋼350_350_12_19___L_33m租金" localSheetId="15">#REF!</definedName>
    <definedName name="H型鋼350_350_12_19___L_33m租金" localSheetId="14">#REF!</definedName>
    <definedName name="H型鋼350_350_12_19___L_33m租金" localSheetId="46">#REF!</definedName>
    <definedName name="H型鋼350_350_12_19___L_33m租金" localSheetId="3">#REF!</definedName>
    <definedName name="H型鋼350_350_12_19___L_33m租金" localSheetId="2">#REF!</definedName>
    <definedName name="H型鋼350_350_12_19___L_33m租金" localSheetId="54">#REF!</definedName>
    <definedName name="H型鋼350_350_12_19___L_33m租金" localSheetId="30">#REF!</definedName>
    <definedName name="H型鋼350_350_12_19___L_33m租金" localSheetId="26">#REF!</definedName>
    <definedName name="H型鋼350_350_12_19___L_33m租金" localSheetId="29">#REF!</definedName>
    <definedName name="H型鋼350_350_12_19___L_33m租金" localSheetId="53">#REF!</definedName>
    <definedName name="H型鋼350_350_12_19___L_33m租金" localSheetId="43">#REF!</definedName>
    <definedName name="H型鋼350_350_12_19___L_33m租金" localSheetId="9">#REF!</definedName>
    <definedName name="H型鋼350_350_12_19___L_33m租金" localSheetId="8">#REF!</definedName>
    <definedName name="H型鋼350_350_12_19___L_33m租金" localSheetId="11">#REF!</definedName>
    <definedName name="H型鋼350_350_12_19___L_33m租金" localSheetId="10">#REF!</definedName>
    <definedName name="H型鋼350_350_12_19___L_33m租金" localSheetId="13">#REF!</definedName>
    <definedName name="H型鋼350_350_12_19___L_33m租金" localSheetId="12">#REF!</definedName>
    <definedName name="H型鋼350_350_12_19___L_33m租金" localSheetId="7">#REF!</definedName>
    <definedName name="H型鋼350_350_12_19___L_33m租金" localSheetId="6">#REF!</definedName>
    <definedName name="H型鋼350_350_12_19___L_33m租金" localSheetId="48">#REF!</definedName>
    <definedName name="H型鋼350_350_12_19___L_33m租金" localSheetId="49">#REF!</definedName>
    <definedName name="H型鋼350_350_12_19___L_33m租金" localSheetId="16">#REF!</definedName>
    <definedName name="H型鋼350_350_12_19___L_33m租金" localSheetId="27">#REF!</definedName>
    <definedName name="H型鋼350_350_12_19___L_33m租金" localSheetId="28">#REF!</definedName>
    <definedName name="H型鋼350_350_12_19___L_33m租金" localSheetId="44">#REF!</definedName>
    <definedName name="H型鋼350_350_12_19___L_33m租金" localSheetId="45">#REF!</definedName>
    <definedName name="H型鋼350_350_12_19___L_33m租金" localSheetId="51">#REF!</definedName>
    <definedName name="H型鋼350_350_12_19___L_33m租金" localSheetId="41">#REF!</definedName>
    <definedName name="H型鋼350_350_12_19___L_33m租金" localSheetId="35">#REF!</definedName>
    <definedName name="H型鋼350_350_12_19___L_33m租金" localSheetId="39">#REF!</definedName>
    <definedName name="H型鋼350_350_12_19___L_33m租金" localSheetId="37">#REF!</definedName>
    <definedName name="H型鋼350_350_12_19___L_33m租金" localSheetId="17">#REF!</definedName>
    <definedName name="H型鋼350_350_12_19___L_33m租金" localSheetId="50">#REF!</definedName>
    <definedName name="H型鋼350_350_12_19___L_33m租金" localSheetId="52">#REF!</definedName>
    <definedName name="H型鋼350_350_12_19___L_33m租金" localSheetId="31">#REF!</definedName>
    <definedName name="H型鋼350_350_12_19___L_33m租金" localSheetId="32">#REF!</definedName>
    <definedName name="H型鋼350_350_12_19___L_33m租金" localSheetId="34">#REF!</definedName>
    <definedName name="H型鋼350_350_12_19___L_33m租金" localSheetId="38">#REF!</definedName>
    <definedName name="H型鋼350_350_12_19___L_33m租金" localSheetId="20">#REF!</definedName>
    <definedName name="H型鋼350_350_12_19___L_33m租金">#REF!</definedName>
    <definedName name="key" localSheetId="4">#REF!</definedName>
    <definedName name="key" localSheetId="19">#REF!</definedName>
    <definedName name="key" localSheetId="21">#REF!</definedName>
    <definedName name="key" localSheetId="3">#REF!</definedName>
    <definedName name="key" localSheetId="2">#REF!</definedName>
    <definedName name="key" localSheetId="27">#REF!</definedName>
    <definedName name="key" localSheetId="28">#REF!</definedName>
    <definedName name="key" localSheetId="20">#REF!</definedName>
    <definedName name="key">#REF!</definedName>
    <definedName name="L" localSheetId="40">#REF!</definedName>
    <definedName name="L" localSheetId="56">#REF!</definedName>
    <definedName name="L" localSheetId="33">#REF!</definedName>
    <definedName name="L" localSheetId="55">#REF!</definedName>
    <definedName name="L" localSheetId="36">#REF!</definedName>
    <definedName name="L" localSheetId="4">#REF!</definedName>
    <definedName name="L" localSheetId="19">#REF!</definedName>
    <definedName name="L" localSheetId="21">#REF!</definedName>
    <definedName name="L" localSheetId="22">#REF!</definedName>
    <definedName name="L" localSheetId="23">#REF!</definedName>
    <definedName name="L" localSheetId="24">#REF!</definedName>
    <definedName name="L" localSheetId="25">#REF!</definedName>
    <definedName name="L" localSheetId="42">#REF!</definedName>
    <definedName name="L" localSheetId="18">#REF!</definedName>
    <definedName name="L" localSheetId="47">#REF!</definedName>
    <definedName name="L" localSheetId="15">#REF!</definedName>
    <definedName name="L" localSheetId="14">#REF!</definedName>
    <definedName name="L" localSheetId="46">#REF!</definedName>
    <definedName name="L" localSheetId="3">#REF!</definedName>
    <definedName name="L" localSheetId="2">#REF!</definedName>
    <definedName name="L" localSheetId="54">#REF!</definedName>
    <definedName name="L" localSheetId="30">#REF!</definedName>
    <definedName name="L" localSheetId="26">#REF!</definedName>
    <definedName name="L" localSheetId="29">#REF!</definedName>
    <definedName name="L" localSheetId="53">#REF!</definedName>
    <definedName name="L" localSheetId="43">#REF!</definedName>
    <definedName name="L" localSheetId="9">#REF!</definedName>
    <definedName name="L" localSheetId="8">#REF!</definedName>
    <definedName name="L" localSheetId="11">#REF!</definedName>
    <definedName name="L" localSheetId="10">#REF!</definedName>
    <definedName name="L" localSheetId="13">#REF!</definedName>
    <definedName name="L" localSheetId="12">#REF!</definedName>
    <definedName name="L" localSheetId="7">#REF!</definedName>
    <definedName name="L" localSheetId="6">#REF!</definedName>
    <definedName name="L" localSheetId="48">#REF!</definedName>
    <definedName name="L" localSheetId="49">#REF!</definedName>
    <definedName name="L" localSheetId="16">#REF!</definedName>
    <definedName name="L" localSheetId="27">#REF!</definedName>
    <definedName name="L" localSheetId="28">#REF!</definedName>
    <definedName name="L" localSheetId="44">#REF!</definedName>
    <definedName name="L" localSheetId="45">#REF!</definedName>
    <definedName name="L" localSheetId="51">#REF!</definedName>
    <definedName name="L" localSheetId="41">#REF!</definedName>
    <definedName name="L" localSheetId="35">#REF!</definedName>
    <definedName name="L" localSheetId="39">#REF!</definedName>
    <definedName name="L" localSheetId="37">#REF!</definedName>
    <definedName name="L" localSheetId="17">#REF!</definedName>
    <definedName name="L" localSheetId="50">#REF!</definedName>
    <definedName name="L" localSheetId="52">#REF!</definedName>
    <definedName name="L" localSheetId="31">#REF!</definedName>
    <definedName name="L" localSheetId="32">#REF!</definedName>
    <definedName name="L" localSheetId="34">#REF!</definedName>
    <definedName name="L" localSheetId="38">#REF!</definedName>
    <definedName name="L" localSheetId="20">#REF!</definedName>
    <definedName name="L">#REF!</definedName>
    <definedName name="L1L" localSheetId="40">#REF!</definedName>
    <definedName name="L1L" localSheetId="56">#REF!</definedName>
    <definedName name="L1L" localSheetId="33">#REF!</definedName>
    <definedName name="L1L" localSheetId="55">#REF!</definedName>
    <definedName name="L1L" localSheetId="36">#REF!</definedName>
    <definedName name="L1L" localSheetId="4">#REF!</definedName>
    <definedName name="L1L" localSheetId="19">#REF!</definedName>
    <definedName name="L1L" localSheetId="21">#REF!</definedName>
    <definedName name="L1L" localSheetId="22">#REF!</definedName>
    <definedName name="L1L" localSheetId="23">#REF!</definedName>
    <definedName name="L1L" localSheetId="24">#REF!</definedName>
    <definedName name="L1L" localSheetId="25">#REF!</definedName>
    <definedName name="L1L" localSheetId="42">#REF!</definedName>
    <definedName name="L1L" localSheetId="18">#REF!</definedName>
    <definedName name="L1L" localSheetId="47">#REF!</definedName>
    <definedName name="L1L" localSheetId="15">#REF!</definedName>
    <definedName name="L1L" localSheetId="14">#REF!</definedName>
    <definedName name="L1L" localSheetId="46">#REF!</definedName>
    <definedName name="L1L" localSheetId="3">#REF!</definedName>
    <definedName name="L1L" localSheetId="2">#REF!</definedName>
    <definedName name="L1L" localSheetId="54">#REF!</definedName>
    <definedName name="L1L" localSheetId="30">#REF!</definedName>
    <definedName name="L1L" localSheetId="26">#REF!</definedName>
    <definedName name="L1L" localSheetId="29">#REF!</definedName>
    <definedName name="L1L" localSheetId="53">#REF!</definedName>
    <definedName name="L1L" localSheetId="43">#REF!</definedName>
    <definedName name="L1L" localSheetId="9">#REF!</definedName>
    <definedName name="L1L" localSheetId="8">#REF!</definedName>
    <definedName name="L1L" localSheetId="11">#REF!</definedName>
    <definedName name="L1L" localSheetId="10">#REF!</definedName>
    <definedName name="L1L" localSheetId="13">#REF!</definedName>
    <definedName name="L1L" localSheetId="12">#REF!</definedName>
    <definedName name="L1L" localSheetId="7">#REF!</definedName>
    <definedName name="L1L" localSheetId="6">#REF!</definedName>
    <definedName name="L1L" localSheetId="48">#REF!</definedName>
    <definedName name="L1L" localSheetId="49">#REF!</definedName>
    <definedName name="L1L" localSheetId="16">#REF!</definedName>
    <definedName name="L1L" localSheetId="27">#REF!</definedName>
    <definedName name="L1L" localSheetId="28">#REF!</definedName>
    <definedName name="L1L" localSheetId="44">#REF!</definedName>
    <definedName name="L1L" localSheetId="45">#REF!</definedName>
    <definedName name="L1L" localSheetId="51">#REF!</definedName>
    <definedName name="L1L" localSheetId="41">#REF!</definedName>
    <definedName name="L1L" localSheetId="35">#REF!</definedName>
    <definedName name="L1L" localSheetId="39">#REF!</definedName>
    <definedName name="L1L" localSheetId="37">#REF!</definedName>
    <definedName name="L1L" localSheetId="17">#REF!</definedName>
    <definedName name="L1L" localSheetId="50">#REF!</definedName>
    <definedName name="L1L" localSheetId="52">#REF!</definedName>
    <definedName name="L1L" localSheetId="31">#REF!</definedName>
    <definedName name="L1L" localSheetId="32">#REF!</definedName>
    <definedName name="L1L" localSheetId="34">#REF!</definedName>
    <definedName name="L1L" localSheetId="38">#REF!</definedName>
    <definedName name="L1L" localSheetId="20">#REF!</definedName>
    <definedName name="L1L">#REF!</definedName>
    <definedName name="L200×90×15" localSheetId="40">#REF!</definedName>
    <definedName name="L200×90×15" localSheetId="56">#REF!</definedName>
    <definedName name="L200×90×15" localSheetId="33">#REF!</definedName>
    <definedName name="L200×90×15" localSheetId="55">#REF!</definedName>
    <definedName name="L200×90×15" localSheetId="36">#REF!</definedName>
    <definedName name="L200×90×15" localSheetId="4">#REF!</definedName>
    <definedName name="L200×90×15" localSheetId="19">#REF!</definedName>
    <definedName name="L200×90×15" localSheetId="21">#REF!</definedName>
    <definedName name="L200×90×15" localSheetId="22">#REF!</definedName>
    <definedName name="L200×90×15" localSheetId="23">#REF!</definedName>
    <definedName name="L200×90×15" localSheetId="24">#REF!</definedName>
    <definedName name="L200×90×15" localSheetId="25">#REF!</definedName>
    <definedName name="L200×90×15" localSheetId="42">#REF!</definedName>
    <definedName name="L200×90×15" localSheetId="18">#REF!</definedName>
    <definedName name="L200×90×15" localSheetId="47">#REF!</definedName>
    <definedName name="L200×90×15" localSheetId="15">#REF!</definedName>
    <definedName name="L200×90×15" localSheetId="14">#REF!</definedName>
    <definedName name="L200×90×15" localSheetId="46">#REF!</definedName>
    <definedName name="L200×90×15" localSheetId="3">#REF!</definedName>
    <definedName name="L200×90×15" localSheetId="2">#REF!</definedName>
    <definedName name="L200×90×15" localSheetId="54">#REF!</definedName>
    <definedName name="L200×90×15" localSheetId="30">#REF!</definedName>
    <definedName name="L200×90×15" localSheetId="26">#REF!</definedName>
    <definedName name="L200×90×15" localSheetId="29">#REF!</definedName>
    <definedName name="L200×90×15" localSheetId="53">#REF!</definedName>
    <definedName name="L200×90×15" localSheetId="43">#REF!</definedName>
    <definedName name="L200×90×15" localSheetId="9">#REF!</definedName>
    <definedName name="L200×90×15" localSheetId="8">#REF!</definedName>
    <definedName name="L200×90×15" localSheetId="11">#REF!</definedName>
    <definedName name="L200×90×15" localSheetId="10">#REF!</definedName>
    <definedName name="L200×90×15" localSheetId="13">#REF!</definedName>
    <definedName name="L200×90×15" localSheetId="12">#REF!</definedName>
    <definedName name="L200×90×15" localSheetId="7">#REF!</definedName>
    <definedName name="L200×90×15" localSheetId="6">#REF!</definedName>
    <definedName name="L200×90×15" localSheetId="48">#REF!</definedName>
    <definedName name="L200×90×15" localSheetId="49">#REF!</definedName>
    <definedName name="L200×90×15" localSheetId="16">#REF!</definedName>
    <definedName name="L200×90×15" localSheetId="27">#REF!</definedName>
    <definedName name="L200×90×15" localSheetId="28">#REF!</definedName>
    <definedName name="L200×90×15" localSheetId="44">#REF!</definedName>
    <definedName name="L200×90×15" localSheetId="45">#REF!</definedName>
    <definedName name="L200×90×15" localSheetId="51">#REF!</definedName>
    <definedName name="L200×90×15" localSheetId="41">#REF!</definedName>
    <definedName name="L200×90×15" localSheetId="35">#REF!</definedName>
    <definedName name="L200×90×15" localSheetId="39">#REF!</definedName>
    <definedName name="L200×90×15" localSheetId="37">#REF!</definedName>
    <definedName name="L200×90×15" localSheetId="17">#REF!</definedName>
    <definedName name="L200×90×15" localSheetId="50">#REF!</definedName>
    <definedName name="L200×90×15" localSheetId="52">#REF!</definedName>
    <definedName name="L200×90×15" localSheetId="31">#REF!</definedName>
    <definedName name="L200×90×15" localSheetId="32">#REF!</definedName>
    <definedName name="L200×90×15" localSheetId="34">#REF!</definedName>
    <definedName name="L200×90×15" localSheetId="38">#REF!</definedName>
    <definedName name="L200×90×15" localSheetId="20">#REF!</definedName>
    <definedName name="L200×90×15">#REF!</definedName>
    <definedName name="L200×90×15mm" localSheetId="40">#REF!</definedName>
    <definedName name="L200×90×15mm" localSheetId="56">#REF!</definedName>
    <definedName name="L200×90×15mm" localSheetId="33">#REF!</definedName>
    <definedName name="L200×90×15mm" localSheetId="55">#REF!</definedName>
    <definedName name="L200×90×15mm" localSheetId="36">#REF!</definedName>
    <definedName name="L200×90×15mm" localSheetId="4">#REF!</definedName>
    <definedName name="L200×90×15mm" localSheetId="19">#REF!</definedName>
    <definedName name="L200×90×15mm" localSheetId="21">#REF!</definedName>
    <definedName name="L200×90×15mm" localSheetId="22">#REF!</definedName>
    <definedName name="L200×90×15mm" localSheetId="23">#REF!</definedName>
    <definedName name="L200×90×15mm" localSheetId="24">#REF!</definedName>
    <definedName name="L200×90×15mm" localSheetId="25">#REF!</definedName>
    <definedName name="L200×90×15mm" localSheetId="42">#REF!</definedName>
    <definedName name="L200×90×15mm" localSheetId="18">#REF!</definedName>
    <definedName name="L200×90×15mm" localSheetId="47">#REF!</definedName>
    <definedName name="L200×90×15mm" localSheetId="15">#REF!</definedName>
    <definedName name="L200×90×15mm" localSheetId="14">#REF!</definedName>
    <definedName name="L200×90×15mm" localSheetId="46">#REF!</definedName>
    <definedName name="L200×90×15mm" localSheetId="3">#REF!</definedName>
    <definedName name="L200×90×15mm" localSheetId="2">#REF!</definedName>
    <definedName name="L200×90×15mm" localSheetId="54">#REF!</definedName>
    <definedName name="L200×90×15mm" localSheetId="30">#REF!</definedName>
    <definedName name="L200×90×15mm" localSheetId="26">#REF!</definedName>
    <definedName name="L200×90×15mm" localSheetId="29">#REF!</definedName>
    <definedName name="L200×90×15mm" localSheetId="53">#REF!</definedName>
    <definedName name="L200×90×15mm" localSheetId="43">#REF!</definedName>
    <definedName name="L200×90×15mm" localSheetId="9">#REF!</definedName>
    <definedName name="L200×90×15mm" localSheetId="8">#REF!</definedName>
    <definedName name="L200×90×15mm" localSheetId="11">#REF!</definedName>
    <definedName name="L200×90×15mm" localSheetId="10">#REF!</definedName>
    <definedName name="L200×90×15mm" localSheetId="13">#REF!</definedName>
    <definedName name="L200×90×15mm" localSheetId="12">#REF!</definedName>
    <definedName name="L200×90×15mm" localSheetId="7">#REF!</definedName>
    <definedName name="L200×90×15mm" localSheetId="6">#REF!</definedName>
    <definedName name="L200×90×15mm" localSheetId="48">#REF!</definedName>
    <definedName name="L200×90×15mm" localSheetId="49">#REF!</definedName>
    <definedName name="L200×90×15mm" localSheetId="16">#REF!</definedName>
    <definedName name="L200×90×15mm" localSheetId="27">#REF!</definedName>
    <definedName name="L200×90×15mm" localSheetId="28">#REF!</definedName>
    <definedName name="L200×90×15mm" localSheetId="44">#REF!</definedName>
    <definedName name="L200×90×15mm" localSheetId="45">#REF!</definedName>
    <definedName name="L200×90×15mm" localSheetId="51">#REF!</definedName>
    <definedName name="L200×90×15mm" localSheetId="41">#REF!</definedName>
    <definedName name="L200×90×15mm" localSheetId="35">#REF!</definedName>
    <definedName name="L200×90×15mm" localSheetId="39">#REF!</definedName>
    <definedName name="L200×90×15mm" localSheetId="37">#REF!</definedName>
    <definedName name="L200×90×15mm" localSheetId="17">#REF!</definedName>
    <definedName name="L200×90×15mm" localSheetId="50">#REF!</definedName>
    <definedName name="L200×90×15mm" localSheetId="52">#REF!</definedName>
    <definedName name="L200×90×15mm" localSheetId="31">#REF!</definedName>
    <definedName name="L200×90×15mm" localSheetId="32">#REF!</definedName>
    <definedName name="L200×90×15mm" localSheetId="34">#REF!</definedName>
    <definedName name="L200×90×15mm" localSheetId="38">#REF!</definedName>
    <definedName name="L200×90×15mm" localSheetId="20">#REF!</definedName>
    <definedName name="L200×90×15mm">#REF!</definedName>
    <definedName name="L2L" localSheetId="40">#REF!</definedName>
    <definedName name="L2L" localSheetId="56">#REF!</definedName>
    <definedName name="L2L" localSheetId="33">#REF!</definedName>
    <definedName name="L2L" localSheetId="55">#REF!</definedName>
    <definedName name="L2L" localSheetId="36">#REF!</definedName>
    <definedName name="L2L" localSheetId="4">#REF!</definedName>
    <definedName name="L2L" localSheetId="19">#REF!</definedName>
    <definedName name="L2L" localSheetId="21">#REF!</definedName>
    <definedName name="L2L" localSheetId="22">#REF!</definedName>
    <definedName name="L2L" localSheetId="23">#REF!</definedName>
    <definedName name="L2L" localSheetId="24">#REF!</definedName>
    <definedName name="L2L" localSheetId="25">#REF!</definedName>
    <definedName name="L2L" localSheetId="42">#REF!</definedName>
    <definedName name="L2L" localSheetId="18">#REF!</definedName>
    <definedName name="L2L" localSheetId="47">#REF!</definedName>
    <definedName name="L2L" localSheetId="15">#REF!</definedName>
    <definedName name="L2L" localSheetId="14">#REF!</definedName>
    <definedName name="L2L" localSheetId="46">#REF!</definedName>
    <definedName name="L2L" localSheetId="3">#REF!</definedName>
    <definedName name="L2L" localSheetId="2">#REF!</definedName>
    <definedName name="L2L" localSheetId="54">#REF!</definedName>
    <definedName name="L2L" localSheetId="30">#REF!</definedName>
    <definedName name="L2L" localSheetId="26">#REF!</definedName>
    <definedName name="L2L" localSheetId="29">#REF!</definedName>
    <definedName name="L2L" localSheetId="53">#REF!</definedName>
    <definedName name="L2L" localSheetId="43">#REF!</definedName>
    <definedName name="L2L" localSheetId="9">#REF!</definedName>
    <definedName name="L2L" localSheetId="8">#REF!</definedName>
    <definedName name="L2L" localSheetId="11">#REF!</definedName>
    <definedName name="L2L" localSheetId="10">#REF!</definedName>
    <definedName name="L2L" localSheetId="13">#REF!</definedName>
    <definedName name="L2L" localSheetId="12">#REF!</definedName>
    <definedName name="L2L" localSheetId="7">#REF!</definedName>
    <definedName name="L2L" localSheetId="6">#REF!</definedName>
    <definedName name="L2L" localSheetId="48">#REF!</definedName>
    <definedName name="L2L" localSheetId="49">#REF!</definedName>
    <definedName name="L2L" localSheetId="16">#REF!</definedName>
    <definedName name="L2L" localSheetId="27">#REF!</definedName>
    <definedName name="L2L" localSheetId="28">#REF!</definedName>
    <definedName name="L2L" localSheetId="44">#REF!</definedName>
    <definedName name="L2L" localSheetId="45">#REF!</definedName>
    <definedName name="L2L" localSheetId="51">#REF!</definedName>
    <definedName name="L2L" localSheetId="41">#REF!</definedName>
    <definedName name="L2L" localSheetId="35">#REF!</definedName>
    <definedName name="L2L" localSheetId="39">#REF!</definedName>
    <definedName name="L2L" localSheetId="37">#REF!</definedName>
    <definedName name="L2L" localSheetId="17">#REF!</definedName>
    <definedName name="L2L" localSheetId="50">#REF!</definedName>
    <definedName name="L2L" localSheetId="52">#REF!</definedName>
    <definedName name="L2L" localSheetId="31">#REF!</definedName>
    <definedName name="L2L" localSheetId="32">#REF!</definedName>
    <definedName name="L2L" localSheetId="34">#REF!</definedName>
    <definedName name="L2L" localSheetId="38">#REF!</definedName>
    <definedName name="L2L" localSheetId="20">#REF!</definedName>
    <definedName name="L2L">#REF!</definedName>
    <definedName name="L3L" localSheetId="40">#REF!</definedName>
    <definedName name="L3L" localSheetId="56">#REF!</definedName>
    <definedName name="L3L" localSheetId="33">#REF!</definedName>
    <definedName name="L3L" localSheetId="55">#REF!</definedName>
    <definedName name="L3L" localSheetId="36">#REF!</definedName>
    <definedName name="L3L" localSheetId="4">#REF!</definedName>
    <definedName name="L3L" localSheetId="19">#REF!</definedName>
    <definedName name="L3L" localSheetId="21">#REF!</definedName>
    <definedName name="L3L" localSheetId="22">#REF!</definedName>
    <definedName name="L3L" localSheetId="23">#REF!</definedName>
    <definedName name="L3L" localSheetId="24">#REF!</definedName>
    <definedName name="L3L" localSheetId="25">#REF!</definedName>
    <definedName name="L3L" localSheetId="42">#REF!</definedName>
    <definedName name="L3L" localSheetId="18">#REF!</definedName>
    <definedName name="L3L" localSheetId="47">#REF!</definedName>
    <definedName name="L3L" localSheetId="15">#REF!</definedName>
    <definedName name="L3L" localSheetId="14">#REF!</definedName>
    <definedName name="L3L" localSheetId="46">#REF!</definedName>
    <definedName name="L3L" localSheetId="3">#REF!</definedName>
    <definedName name="L3L" localSheetId="2">#REF!</definedName>
    <definedName name="L3L" localSheetId="54">#REF!</definedName>
    <definedName name="L3L" localSheetId="30">#REF!</definedName>
    <definedName name="L3L" localSheetId="26">#REF!</definedName>
    <definedName name="L3L" localSheetId="29">#REF!</definedName>
    <definedName name="L3L" localSheetId="53">#REF!</definedName>
    <definedName name="L3L" localSheetId="43">#REF!</definedName>
    <definedName name="L3L" localSheetId="9">#REF!</definedName>
    <definedName name="L3L" localSheetId="8">#REF!</definedName>
    <definedName name="L3L" localSheetId="11">#REF!</definedName>
    <definedName name="L3L" localSheetId="10">#REF!</definedName>
    <definedName name="L3L" localSheetId="13">#REF!</definedName>
    <definedName name="L3L" localSheetId="12">#REF!</definedName>
    <definedName name="L3L" localSheetId="7">#REF!</definedName>
    <definedName name="L3L" localSheetId="6">#REF!</definedName>
    <definedName name="L3L" localSheetId="48">#REF!</definedName>
    <definedName name="L3L" localSheetId="49">#REF!</definedName>
    <definedName name="L3L" localSheetId="16">#REF!</definedName>
    <definedName name="L3L" localSheetId="27">#REF!</definedName>
    <definedName name="L3L" localSheetId="28">#REF!</definedName>
    <definedName name="L3L" localSheetId="44">#REF!</definedName>
    <definedName name="L3L" localSheetId="45">#REF!</definedName>
    <definedName name="L3L" localSheetId="51">#REF!</definedName>
    <definedName name="L3L" localSheetId="41">#REF!</definedName>
    <definedName name="L3L" localSheetId="35">#REF!</definedName>
    <definedName name="L3L" localSheetId="39">#REF!</definedName>
    <definedName name="L3L" localSheetId="37">#REF!</definedName>
    <definedName name="L3L" localSheetId="17">#REF!</definedName>
    <definedName name="L3L" localSheetId="50">#REF!</definedName>
    <definedName name="L3L" localSheetId="52">#REF!</definedName>
    <definedName name="L3L" localSheetId="31">#REF!</definedName>
    <definedName name="L3L" localSheetId="32">#REF!</definedName>
    <definedName name="L3L" localSheetId="34">#REF!</definedName>
    <definedName name="L3L" localSheetId="38">#REF!</definedName>
    <definedName name="L3L" localSheetId="20">#REF!</definedName>
    <definedName name="L3L">#REF!</definedName>
    <definedName name="L4L" localSheetId="40">#REF!</definedName>
    <definedName name="L4L" localSheetId="56">#REF!</definedName>
    <definedName name="L4L" localSheetId="33">#REF!</definedName>
    <definedName name="L4L" localSheetId="55">#REF!</definedName>
    <definedName name="L4L" localSheetId="36">#REF!</definedName>
    <definedName name="L4L" localSheetId="4">#REF!</definedName>
    <definedName name="L4L" localSheetId="19">#REF!</definedName>
    <definedName name="L4L" localSheetId="21">#REF!</definedName>
    <definedName name="L4L" localSheetId="22">#REF!</definedName>
    <definedName name="L4L" localSheetId="23">#REF!</definedName>
    <definedName name="L4L" localSheetId="24">#REF!</definedName>
    <definedName name="L4L" localSheetId="25">#REF!</definedName>
    <definedName name="L4L" localSheetId="42">#REF!</definedName>
    <definedName name="L4L" localSheetId="18">#REF!</definedName>
    <definedName name="L4L" localSheetId="47">#REF!</definedName>
    <definedName name="L4L" localSheetId="15">#REF!</definedName>
    <definedName name="L4L" localSheetId="14">#REF!</definedName>
    <definedName name="L4L" localSheetId="46">#REF!</definedName>
    <definedName name="L4L" localSheetId="3">#REF!</definedName>
    <definedName name="L4L" localSheetId="2">#REF!</definedName>
    <definedName name="L4L" localSheetId="54">#REF!</definedName>
    <definedName name="L4L" localSheetId="30">#REF!</definedName>
    <definedName name="L4L" localSheetId="26">#REF!</definedName>
    <definedName name="L4L" localSheetId="29">#REF!</definedName>
    <definedName name="L4L" localSheetId="53">#REF!</definedName>
    <definedName name="L4L" localSheetId="43">#REF!</definedName>
    <definedName name="L4L" localSheetId="9">#REF!</definedName>
    <definedName name="L4L" localSheetId="8">#REF!</definedName>
    <definedName name="L4L" localSheetId="11">#REF!</definedName>
    <definedName name="L4L" localSheetId="10">#REF!</definedName>
    <definedName name="L4L" localSheetId="13">#REF!</definedName>
    <definedName name="L4L" localSheetId="12">#REF!</definedName>
    <definedName name="L4L" localSheetId="7">#REF!</definedName>
    <definedName name="L4L" localSheetId="6">#REF!</definedName>
    <definedName name="L4L" localSheetId="48">#REF!</definedName>
    <definedName name="L4L" localSheetId="49">#REF!</definedName>
    <definedName name="L4L" localSheetId="16">#REF!</definedName>
    <definedName name="L4L" localSheetId="27">#REF!</definedName>
    <definedName name="L4L" localSheetId="28">#REF!</definedName>
    <definedName name="L4L" localSheetId="44">#REF!</definedName>
    <definedName name="L4L" localSheetId="45">#REF!</definedName>
    <definedName name="L4L" localSheetId="51">#REF!</definedName>
    <definedName name="L4L" localSheetId="41">#REF!</definedName>
    <definedName name="L4L" localSheetId="35">#REF!</definedName>
    <definedName name="L4L" localSheetId="39">#REF!</definedName>
    <definedName name="L4L" localSheetId="37">#REF!</definedName>
    <definedName name="L4L" localSheetId="17">#REF!</definedName>
    <definedName name="L4L" localSheetId="50">#REF!</definedName>
    <definedName name="L4L" localSheetId="52">#REF!</definedName>
    <definedName name="L4L" localSheetId="31">#REF!</definedName>
    <definedName name="L4L" localSheetId="32">#REF!</definedName>
    <definedName name="L4L" localSheetId="34">#REF!</definedName>
    <definedName name="L4L" localSheetId="38">#REF!</definedName>
    <definedName name="L4L" localSheetId="20">#REF!</definedName>
    <definedName name="L4L">#REF!</definedName>
    <definedName name="L50×50×6mm" localSheetId="40">#REF!</definedName>
    <definedName name="L50×50×6mm" localSheetId="56">#REF!</definedName>
    <definedName name="L50×50×6mm" localSheetId="33">#REF!</definedName>
    <definedName name="L50×50×6mm" localSheetId="55">#REF!</definedName>
    <definedName name="L50×50×6mm" localSheetId="36">#REF!</definedName>
    <definedName name="L50×50×6mm" localSheetId="4">#REF!</definedName>
    <definedName name="L50×50×6mm" localSheetId="19">#REF!</definedName>
    <definedName name="L50×50×6mm" localSheetId="21">#REF!</definedName>
    <definedName name="L50×50×6mm" localSheetId="22">#REF!</definedName>
    <definedName name="L50×50×6mm" localSheetId="23">#REF!</definedName>
    <definedName name="L50×50×6mm" localSheetId="24">#REF!</definedName>
    <definedName name="L50×50×6mm" localSheetId="25">#REF!</definedName>
    <definedName name="L50×50×6mm" localSheetId="42">#REF!</definedName>
    <definedName name="L50×50×6mm" localSheetId="18">#REF!</definedName>
    <definedName name="L50×50×6mm" localSheetId="47">#REF!</definedName>
    <definedName name="L50×50×6mm" localSheetId="15">#REF!</definedName>
    <definedName name="L50×50×6mm" localSheetId="14">#REF!</definedName>
    <definedName name="L50×50×6mm" localSheetId="46">#REF!</definedName>
    <definedName name="L50×50×6mm" localSheetId="3">#REF!</definedName>
    <definedName name="L50×50×6mm" localSheetId="2">#REF!</definedName>
    <definedName name="L50×50×6mm" localSheetId="54">#REF!</definedName>
    <definedName name="L50×50×6mm" localSheetId="30">#REF!</definedName>
    <definedName name="L50×50×6mm" localSheetId="26">#REF!</definedName>
    <definedName name="L50×50×6mm" localSheetId="29">#REF!</definedName>
    <definedName name="L50×50×6mm" localSheetId="53">#REF!</definedName>
    <definedName name="L50×50×6mm" localSheetId="43">#REF!</definedName>
    <definedName name="L50×50×6mm" localSheetId="9">#REF!</definedName>
    <definedName name="L50×50×6mm" localSheetId="8">#REF!</definedName>
    <definedName name="L50×50×6mm" localSheetId="11">#REF!</definedName>
    <definedName name="L50×50×6mm" localSheetId="10">#REF!</definedName>
    <definedName name="L50×50×6mm" localSheetId="13">#REF!</definedName>
    <definedName name="L50×50×6mm" localSheetId="12">#REF!</definedName>
    <definedName name="L50×50×6mm" localSheetId="7">#REF!</definedName>
    <definedName name="L50×50×6mm" localSheetId="6">#REF!</definedName>
    <definedName name="L50×50×6mm" localSheetId="48">#REF!</definedName>
    <definedName name="L50×50×6mm" localSheetId="49">#REF!</definedName>
    <definedName name="L50×50×6mm" localSheetId="16">#REF!</definedName>
    <definedName name="L50×50×6mm" localSheetId="27">#REF!</definedName>
    <definedName name="L50×50×6mm" localSheetId="28">#REF!</definedName>
    <definedName name="L50×50×6mm" localSheetId="44">#REF!</definedName>
    <definedName name="L50×50×6mm" localSheetId="45">#REF!</definedName>
    <definedName name="L50×50×6mm" localSheetId="51">#REF!</definedName>
    <definedName name="L50×50×6mm" localSheetId="41">#REF!</definedName>
    <definedName name="L50×50×6mm" localSheetId="35">#REF!</definedName>
    <definedName name="L50×50×6mm" localSheetId="39">#REF!</definedName>
    <definedName name="L50×50×6mm" localSheetId="37">#REF!</definedName>
    <definedName name="L50×50×6mm" localSheetId="17">#REF!</definedName>
    <definedName name="L50×50×6mm" localSheetId="50">#REF!</definedName>
    <definedName name="L50×50×6mm" localSheetId="52">#REF!</definedName>
    <definedName name="L50×50×6mm" localSheetId="31">#REF!</definedName>
    <definedName name="L50×50×6mm" localSheetId="32">#REF!</definedName>
    <definedName name="L50×50×6mm" localSheetId="34">#REF!</definedName>
    <definedName name="L50×50×6mm" localSheetId="38">#REF!</definedName>
    <definedName name="L50×50×6mm" localSheetId="20">#REF!</definedName>
    <definedName name="L50×50×6mm">#REF!</definedName>
    <definedName name="L90×90×13" localSheetId="40">#REF!</definedName>
    <definedName name="L90×90×13" localSheetId="56">#REF!</definedName>
    <definedName name="L90×90×13" localSheetId="33">#REF!</definedName>
    <definedName name="L90×90×13" localSheetId="55">#REF!</definedName>
    <definedName name="L90×90×13" localSheetId="36">#REF!</definedName>
    <definedName name="L90×90×13" localSheetId="4">#REF!</definedName>
    <definedName name="L90×90×13" localSheetId="19">#REF!</definedName>
    <definedName name="L90×90×13" localSheetId="21">#REF!</definedName>
    <definedName name="L90×90×13" localSheetId="22">#REF!</definedName>
    <definedName name="L90×90×13" localSheetId="23">#REF!</definedName>
    <definedName name="L90×90×13" localSheetId="24">#REF!</definedName>
    <definedName name="L90×90×13" localSheetId="25">#REF!</definedName>
    <definedName name="L90×90×13" localSheetId="42">#REF!</definedName>
    <definedName name="L90×90×13" localSheetId="18">#REF!</definedName>
    <definedName name="L90×90×13" localSheetId="47">#REF!</definedName>
    <definedName name="L90×90×13" localSheetId="15">#REF!</definedName>
    <definedName name="L90×90×13" localSheetId="14">#REF!</definedName>
    <definedName name="L90×90×13" localSheetId="46">#REF!</definedName>
    <definedName name="L90×90×13" localSheetId="3">#REF!</definedName>
    <definedName name="L90×90×13" localSheetId="2">#REF!</definedName>
    <definedName name="L90×90×13" localSheetId="54">#REF!</definedName>
    <definedName name="L90×90×13" localSheetId="30">#REF!</definedName>
    <definedName name="L90×90×13" localSheetId="26">#REF!</definedName>
    <definedName name="L90×90×13" localSheetId="29">#REF!</definedName>
    <definedName name="L90×90×13" localSheetId="53">#REF!</definedName>
    <definedName name="L90×90×13" localSheetId="43">#REF!</definedName>
    <definedName name="L90×90×13" localSheetId="9">#REF!</definedName>
    <definedName name="L90×90×13" localSheetId="8">#REF!</definedName>
    <definedName name="L90×90×13" localSheetId="11">#REF!</definedName>
    <definedName name="L90×90×13" localSheetId="10">#REF!</definedName>
    <definedName name="L90×90×13" localSheetId="13">#REF!</definedName>
    <definedName name="L90×90×13" localSheetId="12">#REF!</definedName>
    <definedName name="L90×90×13" localSheetId="7">#REF!</definedName>
    <definedName name="L90×90×13" localSheetId="6">#REF!</definedName>
    <definedName name="L90×90×13" localSheetId="48">#REF!</definedName>
    <definedName name="L90×90×13" localSheetId="49">#REF!</definedName>
    <definedName name="L90×90×13" localSheetId="16">#REF!</definedName>
    <definedName name="L90×90×13" localSheetId="27">#REF!</definedName>
    <definedName name="L90×90×13" localSheetId="28">#REF!</definedName>
    <definedName name="L90×90×13" localSheetId="44">#REF!</definedName>
    <definedName name="L90×90×13" localSheetId="45">#REF!</definedName>
    <definedName name="L90×90×13" localSheetId="51">#REF!</definedName>
    <definedName name="L90×90×13" localSheetId="41">#REF!</definedName>
    <definedName name="L90×90×13" localSheetId="35">#REF!</definedName>
    <definedName name="L90×90×13" localSheetId="39">#REF!</definedName>
    <definedName name="L90×90×13" localSheetId="37">#REF!</definedName>
    <definedName name="L90×90×13" localSheetId="17">#REF!</definedName>
    <definedName name="L90×90×13" localSheetId="50">#REF!</definedName>
    <definedName name="L90×90×13" localSheetId="52">#REF!</definedName>
    <definedName name="L90×90×13" localSheetId="31">#REF!</definedName>
    <definedName name="L90×90×13" localSheetId="32">#REF!</definedName>
    <definedName name="L90×90×13" localSheetId="34">#REF!</definedName>
    <definedName name="L90×90×13" localSheetId="38">#REF!</definedName>
    <definedName name="L90×90×13" localSheetId="20">#REF!</definedName>
    <definedName name="L90×90×13">#REF!</definedName>
    <definedName name="leng" localSheetId="40">#REF!</definedName>
    <definedName name="leng" localSheetId="56">#REF!</definedName>
    <definedName name="leng" localSheetId="33">#REF!</definedName>
    <definedName name="leng" localSheetId="55">#REF!</definedName>
    <definedName name="leng" localSheetId="36">#REF!</definedName>
    <definedName name="leng" localSheetId="4">#REF!</definedName>
    <definedName name="leng" localSheetId="19">#REF!</definedName>
    <definedName name="leng" localSheetId="21">#REF!</definedName>
    <definedName name="leng" localSheetId="22">#REF!</definedName>
    <definedName name="leng" localSheetId="23">#REF!</definedName>
    <definedName name="leng" localSheetId="24">#REF!</definedName>
    <definedName name="leng" localSheetId="25">#REF!</definedName>
    <definedName name="leng" localSheetId="42">#REF!</definedName>
    <definedName name="leng" localSheetId="18">#REF!</definedName>
    <definedName name="leng" localSheetId="47">#REF!</definedName>
    <definedName name="leng" localSheetId="15">#REF!</definedName>
    <definedName name="leng" localSheetId="14">#REF!</definedName>
    <definedName name="leng" localSheetId="46">#REF!</definedName>
    <definedName name="leng" localSheetId="3">#REF!</definedName>
    <definedName name="leng" localSheetId="2">#REF!</definedName>
    <definedName name="leng" localSheetId="54">#REF!</definedName>
    <definedName name="leng" localSheetId="30">#REF!</definedName>
    <definedName name="leng" localSheetId="26">#REF!</definedName>
    <definedName name="leng" localSheetId="29">#REF!</definedName>
    <definedName name="leng" localSheetId="53">#REF!</definedName>
    <definedName name="leng" localSheetId="43">#REF!</definedName>
    <definedName name="leng" localSheetId="9">#REF!</definedName>
    <definedName name="leng" localSheetId="8">#REF!</definedName>
    <definedName name="leng" localSheetId="11">#REF!</definedName>
    <definedName name="leng" localSheetId="10">#REF!</definedName>
    <definedName name="leng" localSheetId="13">#REF!</definedName>
    <definedName name="leng" localSheetId="12">#REF!</definedName>
    <definedName name="leng" localSheetId="7">#REF!</definedName>
    <definedName name="leng" localSheetId="6">#REF!</definedName>
    <definedName name="leng" localSheetId="48">#REF!</definedName>
    <definedName name="leng" localSheetId="49">#REF!</definedName>
    <definedName name="leng" localSheetId="16">#REF!</definedName>
    <definedName name="leng" localSheetId="27">#REF!</definedName>
    <definedName name="leng" localSheetId="28">#REF!</definedName>
    <definedName name="leng" localSheetId="44">#REF!</definedName>
    <definedName name="leng" localSheetId="45">#REF!</definedName>
    <definedName name="leng" localSheetId="51">#REF!</definedName>
    <definedName name="leng" localSheetId="41">#REF!</definedName>
    <definedName name="leng" localSheetId="35">#REF!</definedName>
    <definedName name="leng" localSheetId="39">#REF!</definedName>
    <definedName name="leng" localSheetId="37">#REF!</definedName>
    <definedName name="leng" localSheetId="17">#REF!</definedName>
    <definedName name="leng" localSheetId="50">#REF!</definedName>
    <definedName name="leng" localSheetId="52">#REF!</definedName>
    <definedName name="leng" localSheetId="31">#REF!</definedName>
    <definedName name="leng" localSheetId="32">#REF!</definedName>
    <definedName name="leng" localSheetId="34">#REF!</definedName>
    <definedName name="leng" localSheetId="38">#REF!</definedName>
    <definedName name="leng" localSheetId="20">#REF!</definedName>
    <definedName name="leng">#REF!</definedName>
    <definedName name="leng2" localSheetId="40">#REF!</definedName>
    <definedName name="leng2" localSheetId="56">#REF!</definedName>
    <definedName name="leng2" localSheetId="33">#REF!</definedName>
    <definedName name="leng2" localSheetId="55">#REF!</definedName>
    <definedName name="leng2" localSheetId="36">#REF!</definedName>
    <definedName name="leng2" localSheetId="4">#REF!</definedName>
    <definedName name="leng2" localSheetId="19">#REF!</definedName>
    <definedName name="leng2" localSheetId="21">#REF!</definedName>
    <definedName name="leng2" localSheetId="22">#REF!</definedName>
    <definedName name="leng2" localSheetId="23">#REF!</definedName>
    <definedName name="leng2" localSheetId="24">#REF!</definedName>
    <definedName name="leng2" localSheetId="25">#REF!</definedName>
    <definedName name="leng2" localSheetId="42">#REF!</definedName>
    <definedName name="leng2" localSheetId="18">#REF!</definedName>
    <definedName name="leng2" localSheetId="47">#REF!</definedName>
    <definedName name="leng2" localSheetId="15">#REF!</definedName>
    <definedName name="leng2" localSheetId="14">#REF!</definedName>
    <definedName name="leng2" localSheetId="46">#REF!</definedName>
    <definedName name="leng2" localSheetId="3">#REF!</definedName>
    <definedName name="leng2" localSheetId="2">#REF!</definedName>
    <definedName name="leng2" localSheetId="54">#REF!</definedName>
    <definedName name="leng2" localSheetId="30">#REF!</definedName>
    <definedName name="leng2" localSheetId="26">#REF!</definedName>
    <definedName name="leng2" localSheetId="29">#REF!</definedName>
    <definedName name="leng2" localSheetId="53">#REF!</definedName>
    <definedName name="leng2" localSheetId="43">#REF!</definedName>
    <definedName name="leng2" localSheetId="9">#REF!</definedName>
    <definedName name="leng2" localSheetId="8">#REF!</definedName>
    <definedName name="leng2" localSheetId="11">#REF!</definedName>
    <definedName name="leng2" localSheetId="10">#REF!</definedName>
    <definedName name="leng2" localSheetId="13">#REF!</definedName>
    <definedName name="leng2" localSheetId="12">#REF!</definedName>
    <definedName name="leng2" localSheetId="7">#REF!</definedName>
    <definedName name="leng2" localSheetId="6">#REF!</definedName>
    <definedName name="leng2" localSheetId="48">#REF!</definedName>
    <definedName name="leng2" localSheetId="49">#REF!</definedName>
    <definedName name="leng2" localSheetId="16">#REF!</definedName>
    <definedName name="leng2" localSheetId="27">#REF!</definedName>
    <definedName name="leng2" localSheetId="28">#REF!</definedName>
    <definedName name="leng2" localSheetId="44">#REF!</definedName>
    <definedName name="leng2" localSheetId="45">#REF!</definedName>
    <definedName name="leng2" localSheetId="51">#REF!</definedName>
    <definedName name="leng2" localSheetId="41">#REF!</definedName>
    <definedName name="leng2" localSheetId="35">#REF!</definedName>
    <definedName name="leng2" localSheetId="39">#REF!</definedName>
    <definedName name="leng2" localSheetId="37">#REF!</definedName>
    <definedName name="leng2" localSheetId="17">#REF!</definedName>
    <definedName name="leng2" localSheetId="50">#REF!</definedName>
    <definedName name="leng2" localSheetId="52">#REF!</definedName>
    <definedName name="leng2" localSheetId="31">#REF!</definedName>
    <definedName name="leng2" localSheetId="32">#REF!</definedName>
    <definedName name="leng2" localSheetId="34">#REF!</definedName>
    <definedName name="leng2" localSheetId="38">#REF!</definedName>
    <definedName name="leng2" localSheetId="20">#REF!</definedName>
    <definedName name="leng2">#REF!</definedName>
    <definedName name="leng3" localSheetId="40">#REF!</definedName>
    <definedName name="leng3" localSheetId="56">#REF!</definedName>
    <definedName name="leng3" localSheetId="33">#REF!</definedName>
    <definedName name="leng3" localSheetId="55">#REF!</definedName>
    <definedName name="leng3" localSheetId="36">#REF!</definedName>
    <definedName name="leng3" localSheetId="4">#REF!</definedName>
    <definedName name="leng3" localSheetId="19">#REF!</definedName>
    <definedName name="leng3" localSheetId="21">#REF!</definedName>
    <definedName name="leng3" localSheetId="22">#REF!</definedName>
    <definedName name="leng3" localSheetId="23">#REF!</definedName>
    <definedName name="leng3" localSheetId="24">#REF!</definedName>
    <definedName name="leng3" localSheetId="25">#REF!</definedName>
    <definedName name="leng3" localSheetId="42">#REF!</definedName>
    <definedName name="leng3" localSheetId="18">#REF!</definedName>
    <definedName name="leng3" localSheetId="47">#REF!</definedName>
    <definedName name="leng3" localSheetId="15">#REF!</definedName>
    <definedName name="leng3" localSheetId="14">#REF!</definedName>
    <definedName name="leng3" localSheetId="46">#REF!</definedName>
    <definedName name="leng3" localSheetId="3">#REF!</definedName>
    <definedName name="leng3" localSheetId="2">#REF!</definedName>
    <definedName name="leng3" localSheetId="54">#REF!</definedName>
    <definedName name="leng3" localSheetId="30">#REF!</definedName>
    <definedName name="leng3" localSheetId="26">#REF!</definedName>
    <definedName name="leng3" localSheetId="29">#REF!</definedName>
    <definedName name="leng3" localSheetId="53">#REF!</definedName>
    <definedName name="leng3" localSheetId="43">#REF!</definedName>
    <definedName name="leng3" localSheetId="9">#REF!</definedName>
    <definedName name="leng3" localSheetId="8">#REF!</definedName>
    <definedName name="leng3" localSheetId="11">#REF!</definedName>
    <definedName name="leng3" localSheetId="10">#REF!</definedName>
    <definedName name="leng3" localSheetId="13">#REF!</definedName>
    <definedName name="leng3" localSheetId="12">#REF!</definedName>
    <definedName name="leng3" localSheetId="7">#REF!</definedName>
    <definedName name="leng3" localSheetId="6">#REF!</definedName>
    <definedName name="leng3" localSheetId="48">#REF!</definedName>
    <definedName name="leng3" localSheetId="49">#REF!</definedName>
    <definedName name="leng3" localSheetId="16">#REF!</definedName>
    <definedName name="leng3" localSheetId="27">#REF!</definedName>
    <definedName name="leng3" localSheetId="28">#REF!</definedName>
    <definedName name="leng3" localSheetId="44">#REF!</definedName>
    <definedName name="leng3" localSheetId="45">#REF!</definedName>
    <definedName name="leng3" localSheetId="51">#REF!</definedName>
    <definedName name="leng3" localSheetId="41">#REF!</definedName>
    <definedName name="leng3" localSheetId="35">#REF!</definedName>
    <definedName name="leng3" localSheetId="39">#REF!</definedName>
    <definedName name="leng3" localSheetId="37">#REF!</definedName>
    <definedName name="leng3" localSheetId="17">#REF!</definedName>
    <definedName name="leng3" localSheetId="50">#REF!</definedName>
    <definedName name="leng3" localSheetId="52">#REF!</definedName>
    <definedName name="leng3" localSheetId="31">#REF!</definedName>
    <definedName name="leng3" localSheetId="32">#REF!</definedName>
    <definedName name="leng3" localSheetId="34">#REF!</definedName>
    <definedName name="leng3" localSheetId="38">#REF!</definedName>
    <definedName name="leng3" localSheetId="20">#REF!</definedName>
    <definedName name="leng3">#REF!</definedName>
    <definedName name="leng4" localSheetId="40">#REF!</definedName>
    <definedName name="leng4" localSheetId="56">#REF!</definedName>
    <definedName name="leng4" localSheetId="33">#REF!</definedName>
    <definedName name="leng4" localSheetId="55">#REF!</definedName>
    <definedName name="leng4" localSheetId="36">#REF!</definedName>
    <definedName name="leng4" localSheetId="4">#REF!</definedName>
    <definedName name="leng4" localSheetId="19">#REF!</definedName>
    <definedName name="leng4" localSheetId="21">#REF!</definedName>
    <definedName name="leng4" localSheetId="22">#REF!</definedName>
    <definedName name="leng4" localSheetId="23">#REF!</definedName>
    <definedName name="leng4" localSheetId="24">#REF!</definedName>
    <definedName name="leng4" localSheetId="25">#REF!</definedName>
    <definedName name="leng4" localSheetId="42">#REF!</definedName>
    <definedName name="leng4" localSheetId="18">#REF!</definedName>
    <definedName name="leng4" localSheetId="47">#REF!</definedName>
    <definedName name="leng4" localSheetId="15">#REF!</definedName>
    <definedName name="leng4" localSheetId="14">#REF!</definedName>
    <definedName name="leng4" localSheetId="46">#REF!</definedName>
    <definedName name="leng4" localSheetId="3">#REF!</definedName>
    <definedName name="leng4" localSheetId="2">#REF!</definedName>
    <definedName name="leng4" localSheetId="54">#REF!</definedName>
    <definedName name="leng4" localSheetId="30">#REF!</definedName>
    <definedName name="leng4" localSheetId="26">#REF!</definedName>
    <definedName name="leng4" localSheetId="29">#REF!</definedName>
    <definedName name="leng4" localSheetId="53">#REF!</definedName>
    <definedName name="leng4" localSheetId="43">#REF!</definedName>
    <definedName name="leng4" localSheetId="9">#REF!</definedName>
    <definedName name="leng4" localSheetId="8">#REF!</definedName>
    <definedName name="leng4" localSheetId="11">#REF!</definedName>
    <definedName name="leng4" localSheetId="10">#REF!</definedName>
    <definedName name="leng4" localSheetId="13">#REF!</definedName>
    <definedName name="leng4" localSheetId="12">#REF!</definedName>
    <definedName name="leng4" localSheetId="7">#REF!</definedName>
    <definedName name="leng4" localSheetId="6">#REF!</definedName>
    <definedName name="leng4" localSheetId="48">#REF!</definedName>
    <definedName name="leng4" localSheetId="49">#REF!</definedName>
    <definedName name="leng4" localSheetId="16">#REF!</definedName>
    <definedName name="leng4" localSheetId="27">#REF!</definedName>
    <definedName name="leng4" localSheetId="28">#REF!</definedName>
    <definedName name="leng4" localSheetId="44">#REF!</definedName>
    <definedName name="leng4" localSheetId="45">#REF!</definedName>
    <definedName name="leng4" localSheetId="51">#REF!</definedName>
    <definedName name="leng4" localSheetId="41">#REF!</definedName>
    <definedName name="leng4" localSheetId="35">#REF!</definedName>
    <definedName name="leng4" localSheetId="39">#REF!</definedName>
    <definedName name="leng4" localSheetId="37">#REF!</definedName>
    <definedName name="leng4" localSheetId="17">#REF!</definedName>
    <definedName name="leng4" localSheetId="50">#REF!</definedName>
    <definedName name="leng4" localSheetId="52">#REF!</definedName>
    <definedName name="leng4" localSheetId="31">#REF!</definedName>
    <definedName name="leng4" localSheetId="32">#REF!</definedName>
    <definedName name="leng4" localSheetId="34">#REF!</definedName>
    <definedName name="leng4" localSheetId="38">#REF!</definedName>
    <definedName name="leng4" localSheetId="20">#REF!</definedName>
    <definedName name="leng4">#REF!</definedName>
    <definedName name="leng6" localSheetId="40">#REF!</definedName>
    <definedName name="leng6" localSheetId="56">#REF!</definedName>
    <definedName name="leng6" localSheetId="33">#REF!</definedName>
    <definedName name="leng6" localSheetId="55">#REF!</definedName>
    <definedName name="leng6" localSheetId="36">#REF!</definedName>
    <definedName name="leng6" localSheetId="4">#REF!</definedName>
    <definedName name="leng6" localSheetId="19">#REF!</definedName>
    <definedName name="leng6" localSheetId="21">#REF!</definedName>
    <definedName name="leng6" localSheetId="22">#REF!</definedName>
    <definedName name="leng6" localSheetId="23">#REF!</definedName>
    <definedName name="leng6" localSheetId="24">#REF!</definedName>
    <definedName name="leng6" localSheetId="25">#REF!</definedName>
    <definedName name="leng6" localSheetId="42">#REF!</definedName>
    <definedName name="leng6" localSheetId="18">#REF!</definedName>
    <definedName name="leng6" localSheetId="47">#REF!</definedName>
    <definedName name="leng6" localSheetId="15">#REF!</definedName>
    <definedName name="leng6" localSheetId="14">#REF!</definedName>
    <definedName name="leng6" localSheetId="46">#REF!</definedName>
    <definedName name="leng6" localSheetId="3">#REF!</definedName>
    <definedName name="leng6" localSheetId="2">#REF!</definedName>
    <definedName name="leng6" localSheetId="54">#REF!</definedName>
    <definedName name="leng6" localSheetId="30">#REF!</definedName>
    <definedName name="leng6" localSheetId="26">#REF!</definedName>
    <definedName name="leng6" localSheetId="29">#REF!</definedName>
    <definedName name="leng6" localSheetId="53">#REF!</definedName>
    <definedName name="leng6" localSheetId="43">#REF!</definedName>
    <definedName name="leng6" localSheetId="9">#REF!</definedName>
    <definedName name="leng6" localSheetId="8">#REF!</definedName>
    <definedName name="leng6" localSheetId="11">#REF!</definedName>
    <definedName name="leng6" localSheetId="10">#REF!</definedName>
    <definedName name="leng6" localSheetId="13">#REF!</definedName>
    <definedName name="leng6" localSheetId="12">#REF!</definedName>
    <definedName name="leng6" localSheetId="7">#REF!</definedName>
    <definedName name="leng6" localSheetId="6">#REF!</definedName>
    <definedName name="leng6" localSheetId="48">#REF!</definedName>
    <definedName name="leng6" localSheetId="49">#REF!</definedName>
    <definedName name="leng6" localSheetId="16">#REF!</definedName>
    <definedName name="leng6" localSheetId="27">#REF!</definedName>
    <definedName name="leng6" localSheetId="28">#REF!</definedName>
    <definedName name="leng6" localSheetId="44">#REF!</definedName>
    <definedName name="leng6" localSheetId="45">#REF!</definedName>
    <definedName name="leng6" localSheetId="51">#REF!</definedName>
    <definedName name="leng6" localSheetId="41">#REF!</definedName>
    <definedName name="leng6" localSheetId="35">#REF!</definedName>
    <definedName name="leng6" localSheetId="39">#REF!</definedName>
    <definedName name="leng6" localSheetId="37">#REF!</definedName>
    <definedName name="leng6" localSheetId="17">#REF!</definedName>
    <definedName name="leng6" localSheetId="50">#REF!</definedName>
    <definedName name="leng6" localSheetId="52">#REF!</definedName>
    <definedName name="leng6" localSheetId="31">#REF!</definedName>
    <definedName name="leng6" localSheetId="32">#REF!</definedName>
    <definedName name="leng6" localSheetId="34">#REF!</definedName>
    <definedName name="leng6" localSheetId="38">#REF!</definedName>
    <definedName name="leng6" localSheetId="20">#REF!</definedName>
    <definedName name="leng6">#REF!</definedName>
    <definedName name="leng7" localSheetId="40">#REF!</definedName>
    <definedName name="leng7" localSheetId="56">#REF!</definedName>
    <definedName name="leng7" localSheetId="33">#REF!</definedName>
    <definedName name="leng7" localSheetId="55">#REF!</definedName>
    <definedName name="leng7" localSheetId="36">#REF!</definedName>
    <definedName name="leng7" localSheetId="4">#REF!</definedName>
    <definedName name="leng7" localSheetId="19">#REF!</definedName>
    <definedName name="leng7" localSheetId="21">#REF!</definedName>
    <definedName name="leng7" localSheetId="22">#REF!</definedName>
    <definedName name="leng7" localSheetId="23">#REF!</definedName>
    <definedName name="leng7" localSheetId="24">#REF!</definedName>
    <definedName name="leng7" localSheetId="25">#REF!</definedName>
    <definedName name="leng7" localSheetId="42">#REF!</definedName>
    <definedName name="leng7" localSheetId="18">#REF!</definedName>
    <definedName name="leng7" localSheetId="47">#REF!</definedName>
    <definedName name="leng7" localSheetId="15">#REF!</definedName>
    <definedName name="leng7" localSheetId="14">#REF!</definedName>
    <definedName name="leng7" localSheetId="46">#REF!</definedName>
    <definedName name="leng7" localSheetId="3">#REF!</definedName>
    <definedName name="leng7" localSheetId="2">#REF!</definedName>
    <definedName name="leng7" localSheetId="54">#REF!</definedName>
    <definedName name="leng7" localSheetId="30">#REF!</definedName>
    <definedName name="leng7" localSheetId="26">#REF!</definedName>
    <definedName name="leng7" localSheetId="29">#REF!</definedName>
    <definedName name="leng7" localSheetId="53">#REF!</definedName>
    <definedName name="leng7" localSheetId="43">#REF!</definedName>
    <definedName name="leng7" localSheetId="9">#REF!</definedName>
    <definedName name="leng7" localSheetId="8">#REF!</definedName>
    <definedName name="leng7" localSheetId="11">#REF!</definedName>
    <definedName name="leng7" localSheetId="10">#REF!</definedName>
    <definedName name="leng7" localSheetId="13">#REF!</definedName>
    <definedName name="leng7" localSheetId="12">#REF!</definedName>
    <definedName name="leng7" localSheetId="7">#REF!</definedName>
    <definedName name="leng7" localSheetId="6">#REF!</definedName>
    <definedName name="leng7" localSheetId="48">#REF!</definedName>
    <definedName name="leng7" localSheetId="49">#REF!</definedName>
    <definedName name="leng7" localSheetId="16">#REF!</definedName>
    <definedName name="leng7" localSheetId="27">#REF!</definedName>
    <definedName name="leng7" localSheetId="28">#REF!</definedName>
    <definedName name="leng7" localSheetId="44">#REF!</definedName>
    <definedName name="leng7" localSheetId="45">#REF!</definedName>
    <definedName name="leng7" localSheetId="51">#REF!</definedName>
    <definedName name="leng7" localSheetId="41">#REF!</definedName>
    <definedName name="leng7" localSheetId="35">#REF!</definedName>
    <definedName name="leng7" localSheetId="39">#REF!</definedName>
    <definedName name="leng7" localSheetId="37">#REF!</definedName>
    <definedName name="leng7" localSheetId="17">#REF!</definedName>
    <definedName name="leng7" localSheetId="50">#REF!</definedName>
    <definedName name="leng7" localSheetId="52">#REF!</definedName>
    <definedName name="leng7" localSheetId="31">#REF!</definedName>
    <definedName name="leng7" localSheetId="32">#REF!</definedName>
    <definedName name="leng7" localSheetId="34">#REF!</definedName>
    <definedName name="leng7" localSheetId="38">#REF!</definedName>
    <definedName name="leng7" localSheetId="20">#REF!</definedName>
    <definedName name="leng7">#REF!</definedName>
    <definedName name="LIST" localSheetId="40">#REF!</definedName>
    <definedName name="LIST" localSheetId="56">#REF!</definedName>
    <definedName name="LIST" localSheetId="33">#REF!</definedName>
    <definedName name="LIST" localSheetId="55">#REF!</definedName>
    <definedName name="LIST" localSheetId="36">#REF!</definedName>
    <definedName name="LIST" localSheetId="4">#REF!</definedName>
    <definedName name="LIST" localSheetId="19">#REF!</definedName>
    <definedName name="LIST" localSheetId="21">#REF!</definedName>
    <definedName name="LIST" localSheetId="22">#REF!</definedName>
    <definedName name="LIST" localSheetId="23">#REF!</definedName>
    <definedName name="LIST" localSheetId="24">#REF!</definedName>
    <definedName name="LIST" localSheetId="25">#REF!</definedName>
    <definedName name="LIST" localSheetId="42">#REF!</definedName>
    <definedName name="LIST" localSheetId="18">#REF!</definedName>
    <definedName name="LIST" localSheetId="47">#REF!</definedName>
    <definedName name="LIST" localSheetId="15">#REF!</definedName>
    <definedName name="LIST" localSheetId="14">#REF!</definedName>
    <definedName name="LIST" localSheetId="46">#REF!</definedName>
    <definedName name="LIST" localSheetId="3">#REF!</definedName>
    <definedName name="LIST" localSheetId="2">#REF!</definedName>
    <definedName name="LIST" localSheetId="54">#REF!</definedName>
    <definedName name="LIST" localSheetId="30">#REF!</definedName>
    <definedName name="LIST" localSheetId="26">#REF!</definedName>
    <definedName name="LIST" localSheetId="29">#REF!</definedName>
    <definedName name="LIST" localSheetId="53">#REF!</definedName>
    <definedName name="LIST" localSheetId="43">#REF!</definedName>
    <definedName name="LIST" localSheetId="9">#REF!</definedName>
    <definedName name="LIST" localSheetId="8">#REF!</definedName>
    <definedName name="LIST" localSheetId="11">#REF!</definedName>
    <definedName name="LIST" localSheetId="10">#REF!</definedName>
    <definedName name="LIST" localSheetId="13">#REF!</definedName>
    <definedName name="LIST" localSheetId="12">#REF!</definedName>
    <definedName name="LIST" localSheetId="7">#REF!</definedName>
    <definedName name="LIST" localSheetId="6">#REF!</definedName>
    <definedName name="LIST" localSheetId="48">#REF!</definedName>
    <definedName name="LIST" localSheetId="49">#REF!</definedName>
    <definedName name="LIST" localSheetId="16">#REF!</definedName>
    <definedName name="LIST" localSheetId="27">#REF!</definedName>
    <definedName name="LIST" localSheetId="28">#REF!</definedName>
    <definedName name="LIST" localSheetId="44">#REF!</definedName>
    <definedName name="LIST" localSheetId="45">#REF!</definedName>
    <definedName name="LIST" localSheetId="51">#REF!</definedName>
    <definedName name="LIST" localSheetId="41">#REF!</definedName>
    <definedName name="LIST" localSheetId="35">#REF!</definedName>
    <definedName name="LIST" localSheetId="39">#REF!</definedName>
    <definedName name="LIST" localSheetId="37">#REF!</definedName>
    <definedName name="LIST" localSheetId="17">#REF!</definedName>
    <definedName name="LIST" localSheetId="50">#REF!</definedName>
    <definedName name="LIST" localSheetId="52">#REF!</definedName>
    <definedName name="LIST" localSheetId="31">#REF!</definedName>
    <definedName name="LIST" localSheetId="32">#REF!</definedName>
    <definedName name="LIST" localSheetId="34">#REF!</definedName>
    <definedName name="LIST" localSheetId="38">#REF!</definedName>
    <definedName name="LIST" localSheetId="20">#REF!</definedName>
    <definedName name="LIST">#REF!</definedName>
    <definedName name="LL" localSheetId="40">#REF!</definedName>
    <definedName name="LL" localSheetId="56">#REF!</definedName>
    <definedName name="LL" localSheetId="33">#REF!</definedName>
    <definedName name="LL" localSheetId="55">#REF!</definedName>
    <definedName name="LL" localSheetId="36">#REF!</definedName>
    <definedName name="LL" localSheetId="4">#REF!</definedName>
    <definedName name="LL" localSheetId="19">#REF!</definedName>
    <definedName name="LL" localSheetId="21">#REF!</definedName>
    <definedName name="LL" localSheetId="22">#REF!</definedName>
    <definedName name="LL" localSheetId="23">#REF!</definedName>
    <definedName name="LL" localSheetId="24">#REF!</definedName>
    <definedName name="LL" localSheetId="25">#REF!</definedName>
    <definedName name="LL" localSheetId="42">#REF!</definedName>
    <definedName name="LL" localSheetId="18">#REF!</definedName>
    <definedName name="LL" localSheetId="47">#REF!</definedName>
    <definedName name="LL" localSheetId="15">#REF!</definedName>
    <definedName name="LL" localSheetId="14">#REF!</definedName>
    <definedName name="LL" localSheetId="46">#REF!</definedName>
    <definedName name="LL" localSheetId="3">#REF!</definedName>
    <definedName name="LL" localSheetId="2">#REF!</definedName>
    <definedName name="LL" localSheetId="54">#REF!</definedName>
    <definedName name="LL" localSheetId="30">#REF!</definedName>
    <definedName name="LL" localSheetId="26">#REF!</definedName>
    <definedName name="LL" localSheetId="29">#REF!</definedName>
    <definedName name="LL" localSheetId="53">#REF!</definedName>
    <definedName name="LL" localSheetId="43">#REF!</definedName>
    <definedName name="LL" localSheetId="9">#REF!</definedName>
    <definedName name="LL" localSheetId="8">#REF!</definedName>
    <definedName name="LL" localSheetId="11">#REF!</definedName>
    <definedName name="LL" localSheetId="10">#REF!</definedName>
    <definedName name="LL" localSheetId="13">#REF!</definedName>
    <definedName name="LL" localSheetId="12">#REF!</definedName>
    <definedName name="LL" localSheetId="7">#REF!</definedName>
    <definedName name="LL" localSheetId="6">#REF!</definedName>
    <definedName name="LL" localSheetId="48">#REF!</definedName>
    <definedName name="LL" localSheetId="49">#REF!</definedName>
    <definedName name="LL" localSheetId="16">#REF!</definedName>
    <definedName name="LL" localSheetId="27">#REF!</definedName>
    <definedName name="LL" localSheetId="28">#REF!</definedName>
    <definedName name="LL" localSheetId="44">#REF!</definedName>
    <definedName name="LL" localSheetId="45">#REF!</definedName>
    <definedName name="LL" localSheetId="51">#REF!</definedName>
    <definedName name="LL" localSheetId="41">#REF!</definedName>
    <definedName name="LL" localSheetId="35">#REF!</definedName>
    <definedName name="LL" localSheetId="39">#REF!</definedName>
    <definedName name="LL" localSheetId="37">#REF!</definedName>
    <definedName name="LL" localSheetId="17">#REF!</definedName>
    <definedName name="LL" localSheetId="50">#REF!</definedName>
    <definedName name="LL" localSheetId="52">#REF!</definedName>
    <definedName name="LL" localSheetId="31">#REF!</definedName>
    <definedName name="LL" localSheetId="32">#REF!</definedName>
    <definedName name="LL" localSheetId="34">#REF!</definedName>
    <definedName name="LL" localSheetId="38">#REF!</definedName>
    <definedName name="LL" localSheetId="20">#REF!</definedName>
    <definedName name="LL">#REF!</definedName>
    <definedName name="LONI" localSheetId="40">[17]健保DEMO!$B$6:$J$19,[17]健保DEMO!$B$22:$J$36,[17]健保DEMO!$B$39:$J$53,[17]健保DEMO!$B$56:$J$70,[17]健保DEMO!$B$73:$J$87,[17]健保DEMO!$B$90:$J$104,[17]健保DEMO!$B$107:$J$121,[17]健保DEMO!$B$124:$J$138,[17]健保DEMO!$B$141:$J$155,[17]健保DEMO!$B$158:$J$172,[17]健保DEMO!#REF!,[17]健保DEMO!#REF!</definedName>
    <definedName name="LONI" localSheetId="56">[17]健保DEMO!$B$6:$J$19,[17]健保DEMO!$B$22:$J$36,[17]健保DEMO!$B$39:$J$53,[17]健保DEMO!$B$56:$J$70,[17]健保DEMO!$B$73:$J$87,[17]健保DEMO!$B$90:$J$104,[17]健保DEMO!$B$107:$J$121,[17]健保DEMO!$B$124:$J$138,[17]健保DEMO!$B$141:$J$155,[17]健保DEMO!$B$158:$J$172,[17]健保DEMO!#REF!,[17]健保DEMO!#REF!</definedName>
    <definedName name="LONI" localSheetId="33">[17]健保DEMO!$B$6:$J$19,[17]健保DEMO!$B$22:$J$36,[17]健保DEMO!$B$39:$J$53,[17]健保DEMO!$B$56:$J$70,[17]健保DEMO!$B$73:$J$87,[17]健保DEMO!$B$90:$J$104,[17]健保DEMO!$B$107:$J$121,[17]健保DEMO!$B$124:$J$138,[17]健保DEMO!$B$141:$J$155,[17]健保DEMO!$B$158:$J$172,[17]健保DEMO!#REF!,[17]健保DEMO!#REF!</definedName>
    <definedName name="LONI" localSheetId="55">[17]健保DEMO!$B$6:$J$19,[17]健保DEMO!$B$22:$J$36,[17]健保DEMO!$B$39:$J$53,[17]健保DEMO!$B$56:$J$70,[17]健保DEMO!$B$73:$J$87,[17]健保DEMO!$B$90:$J$104,[17]健保DEMO!$B$107:$J$121,[17]健保DEMO!$B$124:$J$138,[17]健保DEMO!$B$141:$J$155,[17]健保DEMO!$B$158:$J$172,[17]健保DEMO!#REF!,[17]健保DEMO!#REF!</definedName>
    <definedName name="LONI" localSheetId="36">[17]健保DEMO!$B$6:$J$19,[17]健保DEMO!$B$22:$J$36,[17]健保DEMO!$B$39:$J$53,[17]健保DEMO!$B$56:$J$70,[17]健保DEMO!$B$73:$J$87,[17]健保DEMO!$B$90:$J$104,[17]健保DEMO!$B$107:$J$121,[17]健保DEMO!$B$124:$J$138,[17]健保DEMO!$B$141:$J$155,[17]健保DEMO!$B$158:$J$172,[17]健保DEMO!#REF!,[17]健保DEMO!#REF!</definedName>
    <definedName name="LONI" localSheetId="4">[17]健保DEMO!$B$6:$J$19,[17]健保DEMO!$B$22:$J$36,[17]健保DEMO!$B$39:$J$53,[17]健保DEMO!$B$56:$J$70,[17]健保DEMO!$B$73:$J$87,[17]健保DEMO!$B$90:$J$104,[17]健保DEMO!$B$107:$J$121,[17]健保DEMO!$B$124:$J$138,[17]健保DEMO!$B$141:$J$155,[17]健保DEMO!$B$158:$J$172,[17]健保DEMO!#REF!,[17]健保DEMO!#REF!</definedName>
    <definedName name="LONI" localSheetId="19">[17]健保DEMO!$B$6:$J$19,[17]健保DEMO!$B$22:$J$36,[17]健保DEMO!$B$39:$J$53,[17]健保DEMO!$B$56:$J$70,[17]健保DEMO!$B$73:$J$87,[17]健保DEMO!$B$90:$J$104,[17]健保DEMO!$B$107:$J$121,[17]健保DEMO!$B$124:$J$138,[17]健保DEMO!$B$141:$J$155,[17]健保DEMO!$B$158:$J$172,[17]健保DEMO!#REF!,[17]健保DEMO!#REF!</definedName>
    <definedName name="LONI" localSheetId="21">[17]健保DEMO!$B$6:$J$19,[17]健保DEMO!$B$22:$J$36,[17]健保DEMO!$B$39:$J$53,[17]健保DEMO!$B$56:$J$70,[17]健保DEMO!$B$73:$J$87,[17]健保DEMO!$B$90:$J$104,[17]健保DEMO!$B$107:$J$121,[17]健保DEMO!$B$124:$J$138,[17]健保DEMO!$B$141:$J$155,[17]健保DEMO!$B$158:$J$172,[17]健保DEMO!#REF!,[17]健保DEMO!#REF!</definedName>
    <definedName name="LONI" localSheetId="22">[17]健保DEMO!$B$6:$J$19,[17]健保DEMO!$B$22:$J$36,[17]健保DEMO!$B$39:$J$53,[17]健保DEMO!$B$56:$J$70,[17]健保DEMO!$B$73:$J$87,[17]健保DEMO!$B$90:$J$104,[17]健保DEMO!$B$107:$J$121,[17]健保DEMO!$B$124:$J$138,[17]健保DEMO!$B$141:$J$155,[17]健保DEMO!$B$158:$J$172,[17]健保DEMO!#REF!,[17]健保DEMO!#REF!</definedName>
    <definedName name="LONI" localSheetId="23">[17]健保DEMO!$B$6:$J$19,[17]健保DEMO!$B$22:$J$36,[17]健保DEMO!$B$39:$J$53,[17]健保DEMO!$B$56:$J$70,[17]健保DEMO!$B$73:$J$87,[17]健保DEMO!$B$90:$J$104,[17]健保DEMO!$B$107:$J$121,[17]健保DEMO!$B$124:$J$138,[17]健保DEMO!$B$141:$J$155,[17]健保DEMO!$B$158:$J$172,[17]健保DEMO!#REF!,[17]健保DEMO!#REF!</definedName>
    <definedName name="LONI" localSheetId="24">[17]健保DEMO!$B$6:$J$19,[17]健保DEMO!$B$22:$J$36,[17]健保DEMO!$B$39:$J$53,[17]健保DEMO!$B$56:$J$70,[17]健保DEMO!$B$73:$J$87,[17]健保DEMO!$B$90:$J$104,[17]健保DEMO!$B$107:$J$121,[17]健保DEMO!$B$124:$J$138,[17]健保DEMO!$B$141:$J$155,[17]健保DEMO!$B$158:$J$172,[17]健保DEMO!#REF!,[17]健保DEMO!#REF!</definedName>
    <definedName name="LONI" localSheetId="25">[17]健保DEMO!$B$6:$J$19,[17]健保DEMO!$B$22:$J$36,[17]健保DEMO!$B$39:$J$53,[17]健保DEMO!$B$56:$J$70,[17]健保DEMO!$B$73:$J$87,[17]健保DEMO!$B$90:$J$104,[17]健保DEMO!$B$107:$J$121,[17]健保DEMO!$B$124:$J$138,[17]健保DEMO!$B$141:$J$155,[17]健保DEMO!$B$158:$J$172,[17]健保DEMO!#REF!,[17]健保DEMO!#REF!</definedName>
    <definedName name="LONI" localSheetId="42">[17]健保DEMO!$B$6:$J$19,[17]健保DEMO!$B$22:$J$36,[17]健保DEMO!$B$39:$J$53,[17]健保DEMO!$B$56:$J$70,[17]健保DEMO!$B$73:$J$87,[17]健保DEMO!$B$90:$J$104,[17]健保DEMO!$B$107:$J$121,[17]健保DEMO!$B$124:$J$138,[17]健保DEMO!$B$141:$J$155,[17]健保DEMO!$B$158:$J$172,[17]健保DEMO!#REF!,[17]健保DEMO!#REF!</definedName>
    <definedName name="LONI" localSheetId="18">[17]健保DEMO!$B$6:$J$19,[17]健保DEMO!$B$22:$J$36,[17]健保DEMO!$B$39:$J$53,[17]健保DEMO!$B$56:$J$70,[17]健保DEMO!$B$73:$J$87,[17]健保DEMO!$B$90:$J$104,[17]健保DEMO!$B$107:$J$121,[17]健保DEMO!$B$124:$J$138,[17]健保DEMO!$B$141:$J$155,[17]健保DEMO!$B$158:$J$172,[17]健保DEMO!#REF!,[17]健保DEMO!#REF!</definedName>
    <definedName name="LONI" localSheetId="47">[17]健保DEMO!$B$6:$J$19,[17]健保DEMO!$B$22:$J$36,[17]健保DEMO!$B$39:$J$53,[17]健保DEMO!$B$56:$J$70,[17]健保DEMO!$B$73:$J$87,[17]健保DEMO!$B$90:$J$104,[17]健保DEMO!$B$107:$J$121,[17]健保DEMO!$B$124:$J$138,[17]健保DEMO!$B$141:$J$155,[17]健保DEMO!$B$158:$J$172,[17]健保DEMO!#REF!,[17]健保DEMO!#REF!</definedName>
    <definedName name="LONI" localSheetId="15">[17]健保DEMO!$B$6:$J$19,[17]健保DEMO!$B$22:$J$36,[17]健保DEMO!$B$39:$J$53,[17]健保DEMO!$B$56:$J$70,[17]健保DEMO!$B$73:$J$87,[17]健保DEMO!$B$90:$J$104,[17]健保DEMO!$B$107:$J$121,[17]健保DEMO!$B$124:$J$138,[17]健保DEMO!$B$141:$J$155,[17]健保DEMO!$B$158:$J$172,[17]健保DEMO!#REF!,[17]健保DEMO!#REF!</definedName>
    <definedName name="LONI" localSheetId="14">[17]健保DEMO!$B$6:$J$19,[17]健保DEMO!$B$22:$J$36,[17]健保DEMO!$B$39:$J$53,[17]健保DEMO!$B$56:$J$70,[17]健保DEMO!$B$73:$J$87,[17]健保DEMO!$B$90:$J$104,[17]健保DEMO!$B$107:$J$121,[17]健保DEMO!$B$124:$J$138,[17]健保DEMO!$B$141:$J$155,[17]健保DEMO!$B$158:$J$172,[17]健保DEMO!#REF!,[17]健保DEMO!#REF!</definedName>
    <definedName name="LONI" localSheetId="46">[17]健保DEMO!$B$6:$J$19,[17]健保DEMO!$B$22:$J$36,[17]健保DEMO!$B$39:$J$53,[17]健保DEMO!$B$56:$J$70,[17]健保DEMO!$B$73:$J$87,[17]健保DEMO!$B$90:$J$104,[17]健保DEMO!$B$107:$J$121,[17]健保DEMO!$B$124:$J$138,[17]健保DEMO!$B$141:$J$155,[17]健保DEMO!$B$158:$J$172,[17]健保DEMO!#REF!,[17]健保DEMO!#REF!</definedName>
    <definedName name="LONI" localSheetId="3">[17]健保DEMO!$B$6:$J$19,[17]健保DEMO!$B$22:$J$36,[17]健保DEMO!$B$39:$J$53,[17]健保DEMO!$B$56:$J$70,[17]健保DEMO!$B$73:$J$87,[17]健保DEMO!$B$90:$J$104,[17]健保DEMO!$B$107:$J$121,[17]健保DEMO!$B$124:$J$138,[17]健保DEMO!$B$141:$J$155,[17]健保DEMO!$B$158:$J$172,[17]健保DEMO!#REF!,[17]健保DEMO!#REF!</definedName>
    <definedName name="LONI" localSheetId="2">[17]健保DEMO!$B$6:$J$19,[17]健保DEMO!$B$22:$J$36,[17]健保DEMO!$B$39:$J$53,[17]健保DEMO!$B$56:$J$70,[17]健保DEMO!$B$73:$J$87,[17]健保DEMO!$B$90:$J$104,[17]健保DEMO!$B$107:$J$121,[17]健保DEMO!$B$124:$J$138,[17]健保DEMO!$B$141:$J$155,[17]健保DEMO!$B$158:$J$172,[17]健保DEMO!#REF!,[17]健保DEMO!#REF!</definedName>
    <definedName name="LONI" localSheetId="54">[17]健保DEMO!$B$6:$J$19,[17]健保DEMO!$B$22:$J$36,[17]健保DEMO!$B$39:$J$53,[17]健保DEMO!$B$56:$J$70,[17]健保DEMO!$B$73:$J$87,[17]健保DEMO!$B$90:$J$104,[17]健保DEMO!$B$107:$J$121,[17]健保DEMO!$B$124:$J$138,[17]健保DEMO!$B$141:$J$155,[17]健保DEMO!$B$158:$J$172,[17]健保DEMO!#REF!,[17]健保DEMO!#REF!</definedName>
    <definedName name="LONI" localSheetId="30">[17]健保DEMO!$B$6:$J$19,[17]健保DEMO!$B$22:$J$36,[17]健保DEMO!$B$39:$J$53,[17]健保DEMO!$B$56:$J$70,[17]健保DEMO!$B$73:$J$87,[17]健保DEMO!$B$90:$J$104,[17]健保DEMO!$B$107:$J$121,[17]健保DEMO!$B$124:$J$138,[17]健保DEMO!$B$141:$J$155,[17]健保DEMO!$B$158:$J$172,[17]健保DEMO!#REF!,[17]健保DEMO!#REF!</definedName>
    <definedName name="LONI" localSheetId="26">[17]健保DEMO!$B$6:$J$19,[17]健保DEMO!$B$22:$J$36,[17]健保DEMO!$B$39:$J$53,[17]健保DEMO!$B$56:$J$70,[17]健保DEMO!$B$73:$J$87,[17]健保DEMO!$B$90:$J$104,[17]健保DEMO!$B$107:$J$121,[17]健保DEMO!$B$124:$J$138,[17]健保DEMO!$B$141:$J$155,[17]健保DEMO!$B$158:$J$172,[17]健保DEMO!#REF!,[17]健保DEMO!#REF!</definedName>
    <definedName name="LONI" localSheetId="29">[17]健保DEMO!$B$6:$J$19,[17]健保DEMO!$B$22:$J$36,[17]健保DEMO!$B$39:$J$53,[17]健保DEMO!$B$56:$J$70,[17]健保DEMO!$B$73:$J$87,[17]健保DEMO!$B$90:$J$104,[17]健保DEMO!$B$107:$J$121,[17]健保DEMO!$B$124:$J$138,[17]健保DEMO!$B$141:$J$155,[17]健保DEMO!$B$158:$J$172,[17]健保DEMO!#REF!,[17]健保DEMO!#REF!</definedName>
    <definedName name="LONI" localSheetId="53">[17]健保DEMO!$B$6:$J$19,[17]健保DEMO!$B$22:$J$36,[17]健保DEMO!$B$39:$J$53,[17]健保DEMO!$B$56:$J$70,[17]健保DEMO!$B$73:$J$87,[17]健保DEMO!$B$90:$J$104,[17]健保DEMO!$B$107:$J$121,[17]健保DEMO!$B$124:$J$138,[17]健保DEMO!$B$141:$J$155,[17]健保DEMO!$B$158:$J$172,[17]健保DEMO!#REF!,[17]健保DEMO!#REF!</definedName>
    <definedName name="LONI" localSheetId="43">[17]健保DEMO!$B$6:$J$19,[17]健保DEMO!$B$22:$J$36,[17]健保DEMO!$B$39:$J$53,[17]健保DEMO!$B$56:$J$70,[17]健保DEMO!$B$73:$J$87,[17]健保DEMO!$B$90:$J$104,[17]健保DEMO!$B$107:$J$121,[17]健保DEMO!$B$124:$J$138,[17]健保DEMO!$B$141:$J$155,[17]健保DEMO!$B$158:$J$172,[17]健保DEMO!#REF!,[17]健保DEMO!#REF!</definedName>
    <definedName name="LONI" localSheetId="9">[17]健保DEMO!$B$6:$J$19,[17]健保DEMO!$B$22:$J$36,[17]健保DEMO!$B$39:$J$53,[17]健保DEMO!$B$56:$J$70,[17]健保DEMO!$B$73:$J$87,[17]健保DEMO!$B$90:$J$104,[17]健保DEMO!$B$107:$J$121,[17]健保DEMO!$B$124:$J$138,[17]健保DEMO!$B$141:$J$155,[17]健保DEMO!$B$158:$J$172,[17]健保DEMO!#REF!,[17]健保DEMO!#REF!</definedName>
    <definedName name="LONI" localSheetId="8">[17]健保DEMO!$B$6:$J$19,[17]健保DEMO!$B$22:$J$36,[17]健保DEMO!$B$39:$J$53,[17]健保DEMO!$B$56:$J$70,[17]健保DEMO!$B$73:$J$87,[17]健保DEMO!$B$90:$J$104,[17]健保DEMO!$B$107:$J$121,[17]健保DEMO!$B$124:$J$138,[17]健保DEMO!$B$141:$J$155,[17]健保DEMO!$B$158:$J$172,[17]健保DEMO!#REF!,[17]健保DEMO!#REF!</definedName>
    <definedName name="LONI" localSheetId="11">[17]健保DEMO!$B$6:$J$19,[17]健保DEMO!$B$22:$J$36,[17]健保DEMO!$B$39:$J$53,[17]健保DEMO!$B$56:$J$70,[17]健保DEMO!$B$73:$J$87,[17]健保DEMO!$B$90:$J$104,[17]健保DEMO!$B$107:$J$121,[17]健保DEMO!$B$124:$J$138,[17]健保DEMO!$B$141:$J$155,[17]健保DEMO!$B$158:$J$172,[17]健保DEMO!#REF!,[17]健保DEMO!#REF!</definedName>
    <definedName name="LONI" localSheetId="10">[17]健保DEMO!$B$6:$J$19,[17]健保DEMO!$B$22:$J$36,[17]健保DEMO!$B$39:$J$53,[17]健保DEMO!$B$56:$J$70,[17]健保DEMO!$B$73:$J$87,[17]健保DEMO!$B$90:$J$104,[17]健保DEMO!$B$107:$J$121,[17]健保DEMO!$B$124:$J$138,[17]健保DEMO!$B$141:$J$155,[17]健保DEMO!$B$158:$J$172,[17]健保DEMO!#REF!,[17]健保DEMO!#REF!</definedName>
    <definedName name="LONI" localSheetId="13">[17]健保DEMO!$B$6:$J$19,[17]健保DEMO!$B$22:$J$36,[17]健保DEMO!$B$39:$J$53,[17]健保DEMO!$B$56:$J$70,[17]健保DEMO!$B$73:$J$87,[17]健保DEMO!$B$90:$J$104,[17]健保DEMO!$B$107:$J$121,[17]健保DEMO!$B$124:$J$138,[17]健保DEMO!$B$141:$J$155,[17]健保DEMO!$B$158:$J$172,[17]健保DEMO!#REF!,[17]健保DEMO!#REF!</definedName>
    <definedName name="LONI" localSheetId="12">[17]健保DEMO!$B$6:$J$19,[17]健保DEMO!$B$22:$J$36,[17]健保DEMO!$B$39:$J$53,[17]健保DEMO!$B$56:$J$70,[17]健保DEMO!$B$73:$J$87,[17]健保DEMO!$B$90:$J$104,[17]健保DEMO!$B$107:$J$121,[17]健保DEMO!$B$124:$J$138,[17]健保DEMO!$B$141:$J$155,[17]健保DEMO!$B$158:$J$172,[17]健保DEMO!#REF!,[17]健保DEMO!#REF!</definedName>
    <definedName name="LONI" localSheetId="7">[17]健保DEMO!$B$6:$J$19,[17]健保DEMO!$B$22:$J$36,[17]健保DEMO!$B$39:$J$53,[17]健保DEMO!$B$56:$J$70,[17]健保DEMO!$B$73:$J$87,[17]健保DEMO!$B$90:$J$104,[17]健保DEMO!$B$107:$J$121,[17]健保DEMO!$B$124:$J$138,[17]健保DEMO!$B$141:$J$155,[17]健保DEMO!$B$158:$J$172,[17]健保DEMO!#REF!,[17]健保DEMO!#REF!</definedName>
    <definedName name="LONI" localSheetId="6">[17]健保DEMO!$B$6:$J$19,[17]健保DEMO!$B$22:$J$36,[17]健保DEMO!$B$39:$J$53,[17]健保DEMO!$B$56:$J$70,[17]健保DEMO!$B$73:$J$87,[17]健保DEMO!$B$90:$J$104,[17]健保DEMO!$B$107:$J$121,[17]健保DEMO!$B$124:$J$138,[17]健保DEMO!$B$141:$J$155,[17]健保DEMO!$B$158:$J$172,[17]健保DEMO!#REF!,[17]健保DEMO!#REF!</definedName>
    <definedName name="LONI" localSheetId="48">[17]健保DEMO!$B$6:$J$19,[17]健保DEMO!$B$22:$J$36,[17]健保DEMO!$B$39:$J$53,[17]健保DEMO!$B$56:$J$70,[17]健保DEMO!$B$73:$J$87,[17]健保DEMO!$B$90:$J$104,[17]健保DEMO!$B$107:$J$121,[17]健保DEMO!$B$124:$J$138,[17]健保DEMO!$B$141:$J$155,[17]健保DEMO!$B$158:$J$172,[17]健保DEMO!#REF!,[17]健保DEMO!#REF!</definedName>
    <definedName name="LONI" localSheetId="49">[17]健保DEMO!$B$6:$J$19,[17]健保DEMO!$B$22:$J$36,[17]健保DEMO!$B$39:$J$53,[17]健保DEMO!$B$56:$J$70,[17]健保DEMO!$B$73:$J$87,[17]健保DEMO!$B$90:$J$104,[17]健保DEMO!$B$107:$J$121,[17]健保DEMO!$B$124:$J$138,[17]健保DEMO!$B$141:$J$155,[17]健保DEMO!$B$158:$J$172,[17]健保DEMO!#REF!,[17]健保DEMO!#REF!</definedName>
    <definedName name="LONI" localSheetId="16">[17]健保DEMO!$B$6:$J$19,[17]健保DEMO!$B$22:$J$36,[17]健保DEMO!$B$39:$J$53,[17]健保DEMO!$B$56:$J$70,[17]健保DEMO!$B$73:$J$87,[17]健保DEMO!$B$90:$J$104,[17]健保DEMO!$B$107:$J$121,[17]健保DEMO!$B$124:$J$138,[17]健保DEMO!$B$141:$J$155,[17]健保DEMO!$B$158:$J$172,[17]健保DEMO!#REF!,[17]健保DEMO!#REF!</definedName>
    <definedName name="LONI" localSheetId="27">[17]健保DEMO!$B$6:$J$19,[17]健保DEMO!$B$22:$J$36,[17]健保DEMO!$B$39:$J$53,[17]健保DEMO!$B$56:$J$70,[17]健保DEMO!$B$73:$J$87,[17]健保DEMO!$B$90:$J$104,[17]健保DEMO!$B$107:$J$121,[17]健保DEMO!$B$124:$J$138,[17]健保DEMO!$B$141:$J$155,[17]健保DEMO!$B$158:$J$172,[17]健保DEMO!#REF!,[17]健保DEMO!#REF!</definedName>
    <definedName name="LONI" localSheetId="28">[17]健保DEMO!$B$6:$J$19,[17]健保DEMO!$B$22:$J$36,[17]健保DEMO!$B$39:$J$53,[17]健保DEMO!$B$56:$J$70,[17]健保DEMO!$B$73:$J$87,[17]健保DEMO!$B$90:$J$104,[17]健保DEMO!$B$107:$J$121,[17]健保DEMO!$B$124:$J$138,[17]健保DEMO!$B$141:$J$155,[17]健保DEMO!$B$158:$J$172,[17]健保DEMO!#REF!,[17]健保DEMO!#REF!</definedName>
    <definedName name="LONI" localSheetId="44">[17]健保DEMO!$B$6:$J$19,[17]健保DEMO!$B$22:$J$36,[17]健保DEMO!$B$39:$J$53,[17]健保DEMO!$B$56:$J$70,[17]健保DEMO!$B$73:$J$87,[17]健保DEMO!$B$90:$J$104,[17]健保DEMO!$B$107:$J$121,[17]健保DEMO!$B$124:$J$138,[17]健保DEMO!$B$141:$J$155,[17]健保DEMO!$B$158:$J$172,[17]健保DEMO!#REF!,[17]健保DEMO!#REF!</definedName>
    <definedName name="LONI" localSheetId="45">[17]健保DEMO!$B$6:$J$19,[17]健保DEMO!$B$22:$J$36,[17]健保DEMO!$B$39:$J$53,[17]健保DEMO!$B$56:$J$70,[17]健保DEMO!$B$73:$J$87,[17]健保DEMO!$B$90:$J$104,[17]健保DEMO!$B$107:$J$121,[17]健保DEMO!$B$124:$J$138,[17]健保DEMO!$B$141:$J$155,[17]健保DEMO!$B$158:$J$172,[17]健保DEMO!#REF!,[17]健保DEMO!#REF!</definedName>
    <definedName name="LONI" localSheetId="51">[17]健保DEMO!$B$6:$J$19,[17]健保DEMO!$B$22:$J$36,[17]健保DEMO!$B$39:$J$53,[17]健保DEMO!$B$56:$J$70,[17]健保DEMO!$B$73:$J$87,[17]健保DEMO!$B$90:$J$104,[17]健保DEMO!$B$107:$J$121,[17]健保DEMO!$B$124:$J$138,[17]健保DEMO!$B$141:$J$155,[17]健保DEMO!$B$158:$J$172,[17]健保DEMO!#REF!,[17]健保DEMO!#REF!</definedName>
    <definedName name="LONI" localSheetId="41">[17]健保DEMO!$B$6:$J$19,[17]健保DEMO!$B$22:$J$36,[17]健保DEMO!$B$39:$J$53,[17]健保DEMO!$B$56:$J$70,[17]健保DEMO!$B$73:$J$87,[17]健保DEMO!$B$90:$J$104,[17]健保DEMO!$B$107:$J$121,[17]健保DEMO!$B$124:$J$138,[17]健保DEMO!$B$141:$J$155,[17]健保DEMO!$B$158:$J$172,[17]健保DEMO!#REF!,[17]健保DEMO!#REF!</definedName>
    <definedName name="LONI" localSheetId="35">[17]健保DEMO!$B$6:$J$19,[17]健保DEMO!$B$22:$J$36,[17]健保DEMO!$B$39:$J$53,[17]健保DEMO!$B$56:$J$70,[17]健保DEMO!$B$73:$J$87,[17]健保DEMO!$B$90:$J$104,[17]健保DEMO!$B$107:$J$121,[17]健保DEMO!$B$124:$J$138,[17]健保DEMO!$B$141:$J$155,[17]健保DEMO!$B$158:$J$172,[17]健保DEMO!#REF!,[17]健保DEMO!#REF!</definedName>
    <definedName name="LONI" localSheetId="39">[17]健保DEMO!$B$6:$J$19,[17]健保DEMO!$B$22:$J$36,[17]健保DEMO!$B$39:$J$53,[17]健保DEMO!$B$56:$J$70,[17]健保DEMO!$B$73:$J$87,[17]健保DEMO!$B$90:$J$104,[17]健保DEMO!$B$107:$J$121,[17]健保DEMO!$B$124:$J$138,[17]健保DEMO!$B$141:$J$155,[17]健保DEMO!$B$158:$J$172,[17]健保DEMO!#REF!,[17]健保DEMO!#REF!</definedName>
    <definedName name="LONI" localSheetId="37">[17]健保DEMO!$B$6:$J$19,[17]健保DEMO!$B$22:$J$36,[17]健保DEMO!$B$39:$J$53,[17]健保DEMO!$B$56:$J$70,[17]健保DEMO!$B$73:$J$87,[17]健保DEMO!$B$90:$J$104,[17]健保DEMO!$B$107:$J$121,[17]健保DEMO!$B$124:$J$138,[17]健保DEMO!$B$141:$J$155,[17]健保DEMO!$B$158:$J$172,[17]健保DEMO!#REF!,[17]健保DEMO!#REF!</definedName>
    <definedName name="LONI" localSheetId="17">[17]健保DEMO!$B$6:$J$19,[17]健保DEMO!$B$22:$J$36,[17]健保DEMO!$B$39:$J$53,[17]健保DEMO!$B$56:$J$70,[17]健保DEMO!$B$73:$J$87,[17]健保DEMO!$B$90:$J$104,[17]健保DEMO!$B$107:$J$121,[17]健保DEMO!$B$124:$J$138,[17]健保DEMO!$B$141:$J$155,[17]健保DEMO!$B$158:$J$172,[17]健保DEMO!#REF!,[17]健保DEMO!#REF!</definedName>
    <definedName name="LONI" localSheetId="50">[17]健保DEMO!$B$6:$J$19,[17]健保DEMO!$B$22:$J$36,[17]健保DEMO!$B$39:$J$53,[17]健保DEMO!$B$56:$J$70,[17]健保DEMO!$B$73:$J$87,[17]健保DEMO!$B$90:$J$104,[17]健保DEMO!$B$107:$J$121,[17]健保DEMO!$B$124:$J$138,[17]健保DEMO!$B$141:$J$155,[17]健保DEMO!$B$158:$J$172,[17]健保DEMO!#REF!,[17]健保DEMO!#REF!</definedName>
    <definedName name="LONI" localSheetId="52">[17]健保DEMO!$B$6:$J$19,[17]健保DEMO!$B$22:$J$36,[17]健保DEMO!$B$39:$J$53,[17]健保DEMO!$B$56:$J$70,[17]健保DEMO!$B$73:$J$87,[17]健保DEMO!$B$90:$J$104,[17]健保DEMO!$B$107:$J$121,[17]健保DEMO!$B$124:$J$138,[17]健保DEMO!$B$141:$J$155,[17]健保DEMO!$B$158:$J$172,[17]健保DEMO!#REF!,[17]健保DEMO!#REF!</definedName>
    <definedName name="LONI" localSheetId="31">[17]健保DEMO!$B$6:$J$19,[17]健保DEMO!$B$22:$J$36,[17]健保DEMO!$B$39:$J$53,[17]健保DEMO!$B$56:$J$70,[17]健保DEMO!$B$73:$J$87,[17]健保DEMO!$B$90:$J$104,[17]健保DEMO!$B$107:$J$121,[17]健保DEMO!$B$124:$J$138,[17]健保DEMO!$B$141:$J$155,[17]健保DEMO!$B$158:$J$172,[17]健保DEMO!#REF!,[17]健保DEMO!#REF!</definedName>
    <definedName name="LONI" localSheetId="32">[17]健保DEMO!$B$6:$J$19,[17]健保DEMO!$B$22:$J$36,[17]健保DEMO!$B$39:$J$53,[17]健保DEMO!$B$56:$J$70,[17]健保DEMO!$B$73:$J$87,[17]健保DEMO!$B$90:$J$104,[17]健保DEMO!$B$107:$J$121,[17]健保DEMO!$B$124:$J$138,[17]健保DEMO!$B$141:$J$155,[17]健保DEMO!$B$158:$J$172,[17]健保DEMO!#REF!,[17]健保DEMO!#REF!</definedName>
    <definedName name="LONI" localSheetId="34">[17]健保DEMO!$B$6:$J$19,[17]健保DEMO!$B$22:$J$36,[17]健保DEMO!$B$39:$J$53,[17]健保DEMO!$B$56:$J$70,[17]健保DEMO!$B$73:$J$87,[17]健保DEMO!$B$90:$J$104,[17]健保DEMO!$B$107:$J$121,[17]健保DEMO!$B$124:$J$138,[17]健保DEMO!$B$141:$J$155,[17]健保DEMO!$B$158:$J$172,[17]健保DEMO!#REF!,[17]健保DEMO!#REF!</definedName>
    <definedName name="LONI" localSheetId="38">[17]健保DEMO!$B$6:$J$19,[17]健保DEMO!$B$22:$J$36,[17]健保DEMO!$B$39:$J$53,[17]健保DEMO!$B$56:$J$70,[17]健保DEMO!$B$73:$J$87,[17]健保DEMO!$B$90:$J$104,[17]健保DEMO!$B$107:$J$121,[17]健保DEMO!$B$124:$J$138,[17]健保DEMO!$B$141:$J$155,[17]健保DEMO!$B$158:$J$172,[17]健保DEMO!#REF!,[17]健保DEMO!#REF!</definedName>
    <definedName name="LONI" localSheetId="20">[17]健保DEMO!$B$6:$J$19,[17]健保DEMO!$B$22:$J$36,[17]健保DEMO!$B$39:$J$53,[17]健保DEMO!$B$56:$J$70,[17]健保DEMO!$B$73:$J$87,[17]健保DEMO!$B$90:$J$104,[17]健保DEMO!$B$107:$J$121,[17]健保DEMO!$B$124:$J$138,[17]健保DEMO!$B$141:$J$155,[17]健保DEMO!$B$158:$J$172,[17]健保DEMO!#REF!,[17]健保DEMO!#REF!</definedName>
    <definedName name="LONI">[17]健保DEMO!$B$6:$J$19,[17]健保DEMO!$B$22:$J$36,[17]健保DEMO!$B$39:$J$53,[17]健保DEMO!$B$56:$J$70,[17]健保DEMO!$B$73:$J$87,[17]健保DEMO!$B$90:$J$104,[17]健保DEMO!$B$107:$J$121,[17]健保DEMO!$B$124:$J$138,[17]健保DEMO!$B$141:$J$155,[17]健保DEMO!$B$158:$J$172,[17]健保DEMO!#REF!,[17]健保DEMO!#REF!</definedName>
    <definedName name="LOOP_START">#N/A</definedName>
    <definedName name="L型接頭" localSheetId="40">#REF!</definedName>
    <definedName name="L型接頭" localSheetId="56">#REF!</definedName>
    <definedName name="L型接頭" localSheetId="33">#REF!</definedName>
    <definedName name="L型接頭" localSheetId="55">#REF!</definedName>
    <definedName name="L型接頭" localSheetId="36">#REF!</definedName>
    <definedName name="L型接頭" localSheetId="4">#REF!</definedName>
    <definedName name="L型接頭" localSheetId="19">#REF!</definedName>
    <definedName name="L型接頭" localSheetId="21">#REF!</definedName>
    <definedName name="L型接頭" localSheetId="22">#REF!</definedName>
    <definedName name="L型接頭" localSheetId="23">#REF!</definedName>
    <definedName name="L型接頭" localSheetId="24">#REF!</definedName>
    <definedName name="L型接頭" localSheetId="25">#REF!</definedName>
    <definedName name="L型接頭" localSheetId="42">#REF!</definedName>
    <definedName name="L型接頭" localSheetId="18">#REF!</definedName>
    <definedName name="L型接頭" localSheetId="47">#REF!</definedName>
    <definedName name="L型接頭" localSheetId="15">#REF!</definedName>
    <definedName name="L型接頭" localSheetId="14">#REF!</definedName>
    <definedName name="L型接頭" localSheetId="46">#REF!</definedName>
    <definedName name="L型接頭" localSheetId="3">#REF!</definedName>
    <definedName name="L型接頭" localSheetId="2">#REF!</definedName>
    <definedName name="L型接頭" localSheetId="54">#REF!</definedName>
    <definedName name="L型接頭" localSheetId="30">#REF!</definedName>
    <definedName name="L型接頭" localSheetId="26">#REF!</definedName>
    <definedName name="L型接頭" localSheetId="29">#REF!</definedName>
    <definedName name="L型接頭" localSheetId="53">#REF!</definedName>
    <definedName name="L型接頭" localSheetId="43">#REF!</definedName>
    <definedName name="L型接頭" localSheetId="9">#REF!</definedName>
    <definedName name="L型接頭" localSheetId="8">#REF!</definedName>
    <definedName name="L型接頭" localSheetId="11">#REF!</definedName>
    <definedName name="L型接頭" localSheetId="10">#REF!</definedName>
    <definedName name="L型接頭" localSheetId="13">#REF!</definedName>
    <definedName name="L型接頭" localSheetId="12">#REF!</definedName>
    <definedName name="L型接頭" localSheetId="7">#REF!</definedName>
    <definedName name="L型接頭" localSheetId="6">#REF!</definedName>
    <definedName name="L型接頭" localSheetId="48">#REF!</definedName>
    <definedName name="L型接頭" localSheetId="49">#REF!</definedName>
    <definedName name="L型接頭" localSheetId="16">#REF!</definedName>
    <definedName name="L型接頭" localSheetId="27">#REF!</definedName>
    <definedName name="L型接頭" localSheetId="28">#REF!</definedName>
    <definedName name="L型接頭" localSheetId="44">#REF!</definedName>
    <definedName name="L型接頭" localSheetId="45">#REF!</definedName>
    <definedName name="L型接頭" localSheetId="51">#REF!</definedName>
    <definedName name="L型接頭" localSheetId="41">#REF!</definedName>
    <definedName name="L型接頭" localSheetId="35">#REF!</definedName>
    <definedName name="L型接頭" localSheetId="39">#REF!</definedName>
    <definedName name="L型接頭" localSheetId="37">#REF!</definedName>
    <definedName name="L型接頭" localSheetId="17">#REF!</definedName>
    <definedName name="L型接頭" localSheetId="50">#REF!</definedName>
    <definedName name="L型接頭" localSheetId="52">#REF!</definedName>
    <definedName name="L型接頭" localSheetId="31">#REF!</definedName>
    <definedName name="L型接頭" localSheetId="32">#REF!</definedName>
    <definedName name="L型接頭" localSheetId="34">#REF!</definedName>
    <definedName name="L型接頭" localSheetId="38">#REF!</definedName>
    <definedName name="L型接頭" localSheetId="20">#REF!</definedName>
    <definedName name="L型接頭">#REF!</definedName>
    <definedName name="mm" localSheetId="4">#REF!</definedName>
    <definedName name="mm" localSheetId="19">#REF!</definedName>
    <definedName name="mm" localSheetId="21">#REF!</definedName>
    <definedName name="mm" localSheetId="3">#REF!</definedName>
    <definedName name="mm" localSheetId="2">#REF!</definedName>
    <definedName name="mm" localSheetId="27">#REF!</definedName>
    <definedName name="mm" localSheetId="28">#REF!</definedName>
    <definedName name="mm" localSheetId="20">#REF!</definedName>
    <definedName name="mm">#REF!</definedName>
    <definedName name="MON_AREA1" localSheetId="40">[17]薪資DEMO!$A$3:$A$16,[17]薪資DEMO!$A$17:$A$32,[17]薪資DEMO!$A$33:$A$47,[17]薪資DEMO!$A$48:$A$63,[17]薪資DEMO!$A$64:$A$79,[17]薪資DEMO!$A$80:$A$94,[17]薪資DEMO!$A$95:$A$109,[17]薪資DEMO!$A$110:$A$124,[17]薪資DEMO!$A$125:$A$140,[17]薪資DEMO!$A$141:$A$154,[17]薪資DEMO!#REF!,[17]薪資DEMO!#REF!</definedName>
    <definedName name="MON_AREA1" localSheetId="56">[17]薪資DEMO!$A$3:$A$16,[17]薪資DEMO!$A$17:$A$32,[17]薪資DEMO!$A$33:$A$47,[17]薪資DEMO!$A$48:$A$63,[17]薪資DEMO!$A$64:$A$79,[17]薪資DEMO!$A$80:$A$94,[17]薪資DEMO!$A$95:$A$109,[17]薪資DEMO!$A$110:$A$124,[17]薪資DEMO!$A$125:$A$140,[17]薪資DEMO!$A$141:$A$154,[17]薪資DEMO!#REF!,[17]薪資DEMO!#REF!</definedName>
    <definedName name="MON_AREA1" localSheetId="33">[17]薪資DEMO!$A$3:$A$16,[17]薪資DEMO!$A$17:$A$32,[17]薪資DEMO!$A$33:$A$47,[17]薪資DEMO!$A$48:$A$63,[17]薪資DEMO!$A$64:$A$79,[17]薪資DEMO!$A$80:$A$94,[17]薪資DEMO!$A$95:$A$109,[17]薪資DEMO!$A$110:$A$124,[17]薪資DEMO!$A$125:$A$140,[17]薪資DEMO!$A$141:$A$154,[17]薪資DEMO!#REF!,[17]薪資DEMO!#REF!</definedName>
    <definedName name="MON_AREA1" localSheetId="55">[17]薪資DEMO!$A$3:$A$16,[17]薪資DEMO!$A$17:$A$32,[17]薪資DEMO!$A$33:$A$47,[17]薪資DEMO!$A$48:$A$63,[17]薪資DEMO!$A$64:$A$79,[17]薪資DEMO!$A$80:$A$94,[17]薪資DEMO!$A$95:$A$109,[17]薪資DEMO!$A$110:$A$124,[17]薪資DEMO!$A$125:$A$140,[17]薪資DEMO!$A$141:$A$154,[17]薪資DEMO!#REF!,[17]薪資DEMO!#REF!</definedName>
    <definedName name="MON_AREA1" localSheetId="36">[17]薪資DEMO!$A$3:$A$16,[17]薪資DEMO!$A$17:$A$32,[17]薪資DEMO!$A$33:$A$47,[17]薪資DEMO!$A$48:$A$63,[17]薪資DEMO!$A$64:$A$79,[17]薪資DEMO!$A$80:$A$94,[17]薪資DEMO!$A$95:$A$109,[17]薪資DEMO!$A$110:$A$124,[17]薪資DEMO!$A$125:$A$140,[17]薪資DEMO!$A$141:$A$154,[17]薪資DEMO!#REF!,[17]薪資DEMO!#REF!</definedName>
    <definedName name="MON_AREA1" localSheetId="4">[17]薪資DEMO!$A$3:$A$16,[17]薪資DEMO!$A$17:$A$32,[17]薪資DEMO!$A$33:$A$47,[17]薪資DEMO!$A$48:$A$63,[17]薪資DEMO!$A$64:$A$79,[17]薪資DEMO!$A$80:$A$94,[17]薪資DEMO!$A$95:$A$109,[17]薪資DEMO!$A$110:$A$124,[17]薪資DEMO!$A$125:$A$140,[17]薪資DEMO!$A$141:$A$154,[17]薪資DEMO!#REF!,[17]薪資DEMO!#REF!</definedName>
    <definedName name="MON_AREA1" localSheetId="19">[17]薪資DEMO!$A$3:$A$16,[17]薪資DEMO!$A$17:$A$32,[17]薪資DEMO!$A$33:$A$47,[17]薪資DEMO!$A$48:$A$63,[17]薪資DEMO!$A$64:$A$79,[17]薪資DEMO!$A$80:$A$94,[17]薪資DEMO!$A$95:$A$109,[17]薪資DEMO!$A$110:$A$124,[17]薪資DEMO!$A$125:$A$140,[17]薪資DEMO!$A$141:$A$154,[17]薪資DEMO!#REF!,[17]薪資DEMO!#REF!</definedName>
    <definedName name="MON_AREA1" localSheetId="21">[17]薪資DEMO!$A$3:$A$16,[17]薪資DEMO!$A$17:$A$32,[17]薪資DEMO!$A$33:$A$47,[17]薪資DEMO!$A$48:$A$63,[17]薪資DEMO!$A$64:$A$79,[17]薪資DEMO!$A$80:$A$94,[17]薪資DEMO!$A$95:$A$109,[17]薪資DEMO!$A$110:$A$124,[17]薪資DEMO!$A$125:$A$140,[17]薪資DEMO!$A$141:$A$154,[17]薪資DEMO!#REF!,[17]薪資DEMO!#REF!</definedName>
    <definedName name="MON_AREA1" localSheetId="22">[17]薪資DEMO!$A$3:$A$16,[17]薪資DEMO!$A$17:$A$32,[17]薪資DEMO!$A$33:$A$47,[17]薪資DEMO!$A$48:$A$63,[17]薪資DEMO!$A$64:$A$79,[17]薪資DEMO!$A$80:$A$94,[17]薪資DEMO!$A$95:$A$109,[17]薪資DEMO!$A$110:$A$124,[17]薪資DEMO!$A$125:$A$140,[17]薪資DEMO!$A$141:$A$154,[17]薪資DEMO!#REF!,[17]薪資DEMO!#REF!</definedName>
    <definedName name="MON_AREA1" localSheetId="23">[17]薪資DEMO!$A$3:$A$16,[17]薪資DEMO!$A$17:$A$32,[17]薪資DEMO!$A$33:$A$47,[17]薪資DEMO!$A$48:$A$63,[17]薪資DEMO!$A$64:$A$79,[17]薪資DEMO!$A$80:$A$94,[17]薪資DEMO!$A$95:$A$109,[17]薪資DEMO!$A$110:$A$124,[17]薪資DEMO!$A$125:$A$140,[17]薪資DEMO!$A$141:$A$154,[17]薪資DEMO!#REF!,[17]薪資DEMO!#REF!</definedName>
    <definedName name="MON_AREA1" localSheetId="24">[17]薪資DEMO!$A$3:$A$16,[17]薪資DEMO!$A$17:$A$32,[17]薪資DEMO!$A$33:$A$47,[17]薪資DEMO!$A$48:$A$63,[17]薪資DEMO!$A$64:$A$79,[17]薪資DEMO!$A$80:$A$94,[17]薪資DEMO!$A$95:$A$109,[17]薪資DEMO!$A$110:$A$124,[17]薪資DEMO!$A$125:$A$140,[17]薪資DEMO!$A$141:$A$154,[17]薪資DEMO!#REF!,[17]薪資DEMO!#REF!</definedName>
    <definedName name="MON_AREA1" localSheetId="25">[17]薪資DEMO!$A$3:$A$16,[17]薪資DEMO!$A$17:$A$32,[17]薪資DEMO!$A$33:$A$47,[17]薪資DEMO!$A$48:$A$63,[17]薪資DEMO!$A$64:$A$79,[17]薪資DEMO!$A$80:$A$94,[17]薪資DEMO!$A$95:$A$109,[17]薪資DEMO!$A$110:$A$124,[17]薪資DEMO!$A$125:$A$140,[17]薪資DEMO!$A$141:$A$154,[17]薪資DEMO!#REF!,[17]薪資DEMO!#REF!</definedName>
    <definedName name="MON_AREA1" localSheetId="42">[17]薪資DEMO!$A$3:$A$16,[17]薪資DEMO!$A$17:$A$32,[17]薪資DEMO!$A$33:$A$47,[17]薪資DEMO!$A$48:$A$63,[17]薪資DEMO!$A$64:$A$79,[17]薪資DEMO!$A$80:$A$94,[17]薪資DEMO!$A$95:$A$109,[17]薪資DEMO!$A$110:$A$124,[17]薪資DEMO!$A$125:$A$140,[17]薪資DEMO!$A$141:$A$154,[17]薪資DEMO!#REF!,[17]薪資DEMO!#REF!</definedName>
    <definedName name="MON_AREA1" localSheetId="18">[17]薪資DEMO!$A$3:$A$16,[17]薪資DEMO!$A$17:$A$32,[17]薪資DEMO!$A$33:$A$47,[17]薪資DEMO!$A$48:$A$63,[17]薪資DEMO!$A$64:$A$79,[17]薪資DEMO!$A$80:$A$94,[17]薪資DEMO!$A$95:$A$109,[17]薪資DEMO!$A$110:$A$124,[17]薪資DEMO!$A$125:$A$140,[17]薪資DEMO!$A$141:$A$154,[17]薪資DEMO!#REF!,[17]薪資DEMO!#REF!</definedName>
    <definedName name="MON_AREA1" localSheetId="47">[17]薪資DEMO!$A$3:$A$16,[17]薪資DEMO!$A$17:$A$32,[17]薪資DEMO!$A$33:$A$47,[17]薪資DEMO!$A$48:$A$63,[17]薪資DEMO!$A$64:$A$79,[17]薪資DEMO!$A$80:$A$94,[17]薪資DEMO!$A$95:$A$109,[17]薪資DEMO!$A$110:$A$124,[17]薪資DEMO!$A$125:$A$140,[17]薪資DEMO!$A$141:$A$154,[17]薪資DEMO!#REF!,[17]薪資DEMO!#REF!</definedName>
    <definedName name="MON_AREA1" localSheetId="15">[17]薪資DEMO!$A$3:$A$16,[17]薪資DEMO!$A$17:$A$32,[17]薪資DEMO!$A$33:$A$47,[17]薪資DEMO!$A$48:$A$63,[17]薪資DEMO!$A$64:$A$79,[17]薪資DEMO!$A$80:$A$94,[17]薪資DEMO!$A$95:$A$109,[17]薪資DEMO!$A$110:$A$124,[17]薪資DEMO!$A$125:$A$140,[17]薪資DEMO!$A$141:$A$154,[17]薪資DEMO!#REF!,[17]薪資DEMO!#REF!</definedName>
    <definedName name="MON_AREA1" localSheetId="14">[17]薪資DEMO!$A$3:$A$16,[17]薪資DEMO!$A$17:$A$32,[17]薪資DEMO!$A$33:$A$47,[17]薪資DEMO!$A$48:$A$63,[17]薪資DEMO!$A$64:$A$79,[17]薪資DEMO!$A$80:$A$94,[17]薪資DEMO!$A$95:$A$109,[17]薪資DEMO!$A$110:$A$124,[17]薪資DEMO!$A$125:$A$140,[17]薪資DEMO!$A$141:$A$154,[17]薪資DEMO!#REF!,[17]薪資DEMO!#REF!</definedName>
    <definedName name="MON_AREA1" localSheetId="46">[17]薪資DEMO!$A$3:$A$16,[17]薪資DEMO!$A$17:$A$32,[17]薪資DEMO!$A$33:$A$47,[17]薪資DEMO!$A$48:$A$63,[17]薪資DEMO!$A$64:$A$79,[17]薪資DEMO!$A$80:$A$94,[17]薪資DEMO!$A$95:$A$109,[17]薪資DEMO!$A$110:$A$124,[17]薪資DEMO!$A$125:$A$140,[17]薪資DEMO!$A$141:$A$154,[17]薪資DEMO!#REF!,[17]薪資DEMO!#REF!</definedName>
    <definedName name="MON_AREA1" localSheetId="3">[17]薪資DEMO!$A$3:$A$16,[17]薪資DEMO!$A$17:$A$32,[17]薪資DEMO!$A$33:$A$47,[17]薪資DEMO!$A$48:$A$63,[17]薪資DEMO!$A$64:$A$79,[17]薪資DEMO!$A$80:$A$94,[17]薪資DEMO!$A$95:$A$109,[17]薪資DEMO!$A$110:$A$124,[17]薪資DEMO!$A$125:$A$140,[17]薪資DEMO!$A$141:$A$154,[17]薪資DEMO!#REF!,[17]薪資DEMO!#REF!</definedName>
    <definedName name="MON_AREA1" localSheetId="2">[17]薪資DEMO!$A$3:$A$16,[17]薪資DEMO!$A$17:$A$32,[17]薪資DEMO!$A$33:$A$47,[17]薪資DEMO!$A$48:$A$63,[17]薪資DEMO!$A$64:$A$79,[17]薪資DEMO!$A$80:$A$94,[17]薪資DEMO!$A$95:$A$109,[17]薪資DEMO!$A$110:$A$124,[17]薪資DEMO!$A$125:$A$140,[17]薪資DEMO!$A$141:$A$154,[17]薪資DEMO!#REF!,[17]薪資DEMO!#REF!</definedName>
    <definedName name="MON_AREA1" localSheetId="54">[17]薪資DEMO!$A$3:$A$16,[17]薪資DEMO!$A$17:$A$32,[17]薪資DEMO!$A$33:$A$47,[17]薪資DEMO!$A$48:$A$63,[17]薪資DEMO!$A$64:$A$79,[17]薪資DEMO!$A$80:$A$94,[17]薪資DEMO!$A$95:$A$109,[17]薪資DEMO!$A$110:$A$124,[17]薪資DEMO!$A$125:$A$140,[17]薪資DEMO!$A$141:$A$154,[17]薪資DEMO!#REF!,[17]薪資DEMO!#REF!</definedName>
    <definedName name="MON_AREA1" localSheetId="30">[17]薪資DEMO!$A$3:$A$16,[17]薪資DEMO!$A$17:$A$32,[17]薪資DEMO!$A$33:$A$47,[17]薪資DEMO!$A$48:$A$63,[17]薪資DEMO!$A$64:$A$79,[17]薪資DEMO!$A$80:$A$94,[17]薪資DEMO!$A$95:$A$109,[17]薪資DEMO!$A$110:$A$124,[17]薪資DEMO!$A$125:$A$140,[17]薪資DEMO!$A$141:$A$154,[17]薪資DEMO!#REF!,[17]薪資DEMO!#REF!</definedName>
    <definedName name="MON_AREA1" localSheetId="26">[17]薪資DEMO!$A$3:$A$16,[17]薪資DEMO!$A$17:$A$32,[17]薪資DEMO!$A$33:$A$47,[17]薪資DEMO!$A$48:$A$63,[17]薪資DEMO!$A$64:$A$79,[17]薪資DEMO!$A$80:$A$94,[17]薪資DEMO!$A$95:$A$109,[17]薪資DEMO!$A$110:$A$124,[17]薪資DEMO!$A$125:$A$140,[17]薪資DEMO!$A$141:$A$154,[17]薪資DEMO!#REF!,[17]薪資DEMO!#REF!</definedName>
    <definedName name="MON_AREA1" localSheetId="29">[17]薪資DEMO!$A$3:$A$16,[17]薪資DEMO!$A$17:$A$32,[17]薪資DEMO!$A$33:$A$47,[17]薪資DEMO!$A$48:$A$63,[17]薪資DEMO!$A$64:$A$79,[17]薪資DEMO!$A$80:$A$94,[17]薪資DEMO!$A$95:$A$109,[17]薪資DEMO!$A$110:$A$124,[17]薪資DEMO!$A$125:$A$140,[17]薪資DEMO!$A$141:$A$154,[17]薪資DEMO!#REF!,[17]薪資DEMO!#REF!</definedName>
    <definedName name="MON_AREA1" localSheetId="53">[17]薪資DEMO!$A$3:$A$16,[17]薪資DEMO!$A$17:$A$32,[17]薪資DEMO!$A$33:$A$47,[17]薪資DEMO!$A$48:$A$63,[17]薪資DEMO!$A$64:$A$79,[17]薪資DEMO!$A$80:$A$94,[17]薪資DEMO!$A$95:$A$109,[17]薪資DEMO!$A$110:$A$124,[17]薪資DEMO!$A$125:$A$140,[17]薪資DEMO!$A$141:$A$154,[17]薪資DEMO!#REF!,[17]薪資DEMO!#REF!</definedName>
    <definedName name="MON_AREA1" localSheetId="43">[17]薪資DEMO!$A$3:$A$16,[17]薪資DEMO!$A$17:$A$32,[17]薪資DEMO!$A$33:$A$47,[17]薪資DEMO!$A$48:$A$63,[17]薪資DEMO!$A$64:$A$79,[17]薪資DEMO!$A$80:$A$94,[17]薪資DEMO!$A$95:$A$109,[17]薪資DEMO!$A$110:$A$124,[17]薪資DEMO!$A$125:$A$140,[17]薪資DEMO!$A$141:$A$154,[17]薪資DEMO!#REF!,[17]薪資DEMO!#REF!</definedName>
    <definedName name="MON_AREA1" localSheetId="9">[17]薪資DEMO!$A$3:$A$16,[17]薪資DEMO!$A$17:$A$32,[17]薪資DEMO!$A$33:$A$47,[17]薪資DEMO!$A$48:$A$63,[17]薪資DEMO!$A$64:$A$79,[17]薪資DEMO!$A$80:$A$94,[17]薪資DEMO!$A$95:$A$109,[17]薪資DEMO!$A$110:$A$124,[17]薪資DEMO!$A$125:$A$140,[17]薪資DEMO!$A$141:$A$154,[17]薪資DEMO!#REF!,[17]薪資DEMO!#REF!</definedName>
    <definedName name="MON_AREA1" localSheetId="8">[17]薪資DEMO!$A$3:$A$16,[17]薪資DEMO!$A$17:$A$32,[17]薪資DEMO!$A$33:$A$47,[17]薪資DEMO!$A$48:$A$63,[17]薪資DEMO!$A$64:$A$79,[17]薪資DEMO!$A$80:$A$94,[17]薪資DEMO!$A$95:$A$109,[17]薪資DEMO!$A$110:$A$124,[17]薪資DEMO!$A$125:$A$140,[17]薪資DEMO!$A$141:$A$154,[17]薪資DEMO!#REF!,[17]薪資DEMO!#REF!</definedName>
    <definedName name="MON_AREA1" localSheetId="11">[17]薪資DEMO!$A$3:$A$16,[17]薪資DEMO!$A$17:$A$32,[17]薪資DEMO!$A$33:$A$47,[17]薪資DEMO!$A$48:$A$63,[17]薪資DEMO!$A$64:$A$79,[17]薪資DEMO!$A$80:$A$94,[17]薪資DEMO!$A$95:$A$109,[17]薪資DEMO!$A$110:$A$124,[17]薪資DEMO!$A$125:$A$140,[17]薪資DEMO!$A$141:$A$154,[17]薪資DEMO!#REF!,[17]薪資DEMO!#REF!</definedName>
    <definedName name="MON_AREA1" localSheetId="10">[17]薪資DEMO!$A$3:$A$16,[17]薪資DEMO!$A$17:$A$32,[17]薪資DEMO!$A$33:$A$47,[17]薪資DEMO!$A$48:$A$63,[17]薪資DEMO!$A$64:$A$79,[17]薪資DEMO!$A$80:$A$94,[17]薪資DEMO!$A$95:$A$109,[17]薪資DEMO!$A$110:$A$124,[17]薪資DEMO!$A$125:$A$140,[17]薪資DEMO!$A$141:$A$154,[17]薪資DEMO!#REF!,[17]薪資DEMO!#REF!</definedName>
    <definedName name="MON_AREA1" localSheetId="13">[17]薪資DEMO!$A$3:$A$16,[17]薪資DEMO!$A$17:$A$32,[17]薪資DEMO!$A$33:$A$47,[17]薪資DEMO!$A$48:$A$63,[17]薪資DEMO!$A$64:$A$79,[17]薪資DEMO!$A$80:$A$94,[17]薪資DEMO!$A$95:$A$109,[17]薪資DEMO!$A$110:$A$124,[17]薪資DEMO!$A$125:$A$140,[17]薪資DEMO!$A$141:$A$154,[17]薪資DEMO!#REF!,[17]薪資DEMO!#REF!</definedName>
    <definedName name="MON_AREA1" localSheetId="12">[17]薪資DEMO!$A$3:$A$16,[17]薪資DEMO!$A$17:$A$32,[17]薪資DEMO!$A$33:$A$47,[17]薪資DEMO!$A$48:$A$63,[17]薪資DEMO!$A$64:$A$79,[17]薪資DEMO!$A$80:$A$94,[17]薪資DEMO!$A$95:$A$109,[17]薪資DEMO!$A$110:$A$124,[17]薪資DEMO!$A$125:$A$140,[17]薪資DEMO!$A$141:$A$154,[17]薪資DEMO!#REF!,[17]薪資DEMO!#REF!</definedName>
    <definedName name="MON_AREA1" localSheetId="7">[17]薪資DEMO!$A$3:$A$16,[17]薪資DEMO!$A$17:$A$32,[17]薪資DEMO!$A$33:$A$47,[17]薪資DEMO!$A$48:$A$63,[17]薪資DEMO!$A$64:$A$79,[17]薪資DEMO!$A$80:$A$94,[17]薪資DEMO!$A$95:$A$109,[17]薪資DEMO!$A$110:$A$124,[17]薪資DEMO!$A$125:$A$140,[17]薪資DEMO!$A$141:$A$154,[17]薪資DEMO!#REF!,[17]薪資DEMO!#REF!</definedName>
    <definedName name="MON_AREA1" localSheetId="6">[17]薪資DEMO!$A$3:$A$16,[17]薪資DEMO!$A$17:$A$32,[17]薪資DEMO!$A$33:$A$47,[17]薪資DEMO!$A$48:$A$63,[17]薪資DEMO!$A$64:$A$79,[17]薪資DEMO!$A$80:$A$94,[17]薪資DEMO!$A$95:$A$109,[17]薪資DEMO!$A$110:$A$124,[17]薪資DEMO!$A$125:$A$140,[17]薪資DEMO!$A$141:$A$154,[17]薪資DEMO!#REF!,[17]薪資DEMO!#REF!</definedName>
    <definedName name="MON_AREA1" localSheetId="48">[17]薪資DEMO!$A$3:$A$16,[17]薪資DEMO!$A$17:$A$32,[17]薪資DEMO!$A$33:$A$47,[17]薪資DEMO!$A$48:$A$63,[17]薪資DEMO!$A$64:$A$79,[17]薪資DEMO!$A$80:$A$94,[17]薪資DEMO!$A$95:$A$109,[17]薪資DEMO!$A$110:$A$124,[17]薪資DEMO!$A$125:$A$140,[17]薪資DEMO!$A$141:$A$154,[17]薪資DEMO!#REF!,[17]薪資DEMO!#REF!</definedName>
    <definedName name="MON_AREA1" localSheetId="49">[17]薪資DEMO!$A$3:$A$16,[17]薪資DEMO!$A$17:$A$32,[17]薪資DEMO!$A$33:$A$47,[17]薪資DEMO!$A$48:$A$63,[17]薪資DEMO!$A$64:$A$79,[17]薪資DEMO!$A$80:$A$94,[17]薪資DEMO!$A$95:$A$109,[17]薪資DEMO!$A$110:$A$124,[17]薪資DEMO!$A$125:$A$140,[17]薪資DEMO!$A$141:$A$154,[17]薪資DEMO!#REF!,[17]薪資DEMO!#REF!</definedName>
    <definedName name="MON_AREA1" localSheetId="16">[17]薪資DEMO!$A$3:$A$16,[17]薪資DEMO!$A$17:$A$32,[17]薪資DEMO!$A$33:$A$47,[17]薪資DEMO!$A$48:$A$63,[17]薪資DEMO!$A$64:$A$79,[17]薪資DEMO!$A$80:$A$94,[17]薪資DEMO!$A$95:$A$109,[17]薪資DEMO!$A$110:$A$124,[17]薪資DEMO!$A$125:$A$140,[17]薪資DEMO!$A$141:$A$154,[17]薪資DEMO!#REF!,[17]薪資DEMO!#REF!</definedName>
    <definedName name="MON_AREA1" localSheetId="27">[17]薪資DEMO!$A$3:$A$16,[17]薪資DEMO!$A$17:$A$32,[17]薪資DEMO!$A$33:$A$47,[17]薪資DEMO!$A$48:$A$63,[17]薪資DEMO!$A$64:$A$79,[17]薪資DEMO!$A$80:$A$94,[17]薪資DEMO!$A$95:$A$109,[17]薪資DEMO!$A$110:$A$124,[17]薪資DEMO!$A$125:$A$140,[17]薪資DEMO!$A$141:$A$154,[17]薪資DEMO!#REF!,[17]薪資DEMO!#REF!</definedName>
    <definedName name="MON_AREA1" localSheetId="28">[17]薪資DEMO!$A$3:$A$16,[17]薪資DEMO!$A$17:$A$32,[17]薪資DEMO!$A$33:$A$47,[17]薪資DEMO!$A$48:$A$63,[17]薪資DEMO!$A$64:$A$79,[17]薪資DEMO!$A$80:$A$94,[17]薪資DEMO!$A$95:$A$109,[17]薪資DEMO!$A$110:$A$124,[17]薪資DEMO!$A$125:$A$140,[17]薪資DEMO!$A$141:$A$154,[17]薪資DEMO!#REF!,[17]薪資DEMO!#REF!</definedName>
    <definedName name="MON_AREA1" localSheetId="44">[17]薪資DEMO!$A$3:$A$16,[17]薪資DEMO!$A$17:$A$32,[17]薪資DEMO!$A$33:$A$47,[17]薪資DEMO!$A$48:$A$63,[17]薪資DEMO!$A$64:$A$79,[17]薪資DEMO!$A$80:$A$94,[17]薪資DEMO!$A$95:$A$109,[17]薪資DEMO!$A$110:$A$124,[17]薪資DEMO!$A$125:$A$140,[17]薪資DEMO!$A$141:$A$154,[17]薪資DEMO!#REF!,[17]薪資DEMO!#REF!</definedName>
    <definedName name="MON_AREA1" localSheetId="45">[17]薪資DEMO!$A$3:$A$16,[17]薪資DEMO!$A$17:$A$32,[17]薪資DEMO!$A$33:$A$47,[17]薪資DEMO!$A$48:$A$63,[17]薪資DEMO!$A$64:$A$79,[17]薪資DEMO!$A$80:$A$94,[17]薪資DEMO!$A$95:$A$109,[17]薪資DEMO!$A$110:$A$124,[17]薪資DEMO!$A$125:$A$140,[17]薪資DEMO!$A$141:$A$154,[17]薪資DEMO!#REF!,[17]薪資DEMO!#REF!</definedName>
    <definedName name="MON_AREA1" localSheetId="51">[17]薪資DEMO!$A$3:$A$16,[17]薪資DEMO!$A$17:$A$32,[17]薪資DEMO!$A$33:$A$47,[17]薪資DEMO!$A$48:$A$63,[17]薪資DEMO!$A$64:$A$79,[17]薪資DEMO!$A$80:$A$94,[17]薪資DEMO!$A$95:$A$109,[17]薪資DEMO!$A$110:$A$124,[17]薪資DEMO!$A$125:$A$140,[17]薪資DEMO!$A$141:$A$154,[17]薪資DEMO!#REF!,[17]薪資DEMO!#REF!</definedName>
    <definedName name="MON_AREA1" localSheetId="41">[17]薪資DEMO!$A$3:$A$16,[17]薪資DEMO!$A$17:$A$32,[17]薪資DEMO!$A$33:$A$47,[17]薪資DEMO!$A$48:$A$63,[17]薪資DEMO!$A$64:$A$79,[17]薪資DEMO!$A$80:$A$94,[17]薪資DEMO!$A$95:$A$109,[17]薪資DEMO!$A$110:$A$124,[17]薪資DEMO!$A$125:$A$140,[17]薪資DEMO!$A$141:$A$154,[17]薪資DEMO!#REF!,[17]薪資DEMO!#REF!</definedName>
    <definedName name="MON_AREA1" localSheetId="35">[17]薪資DEMO!$A$3:$A$16,[17]薪資DEMO!$A$17:$A$32,[17]薪資DEMO!$A$33:$A$47,[17]薪資DEMO!$A$48:$A$63,[17]薪資DEMO!$A$64:$A$79,[17]薪資DEMO!$A$80:$A$94,[17]薪資DEMO!$A$95:$A$109,[17]薪資DEMO!$A$110:$A$124,[17]薪資DEMO!$A$125:$A$140,[17]薪資DEMO!$A$141:$A$154,[17]薪資DEMO!#REF!,[17]薪資DEMO!#REF!</definedName>
    <definedName name="MON_AREA1" localSheetId="39">[17]薪資DEMO!$A$3:$A$16,[17]薪資DEMO!$A$17:$A$32,[17]薪資DEMO!$A$33:$A$47,[17]薪資DEMO!$A$48:$A$63,[17]薪資DEMO!$A$64:$A$79,[17]薪資DEMO!$A$80:$A$94,[17]薪資DEMO!$A$95:$A$109,[17]薪資DEMO!$A$110:$A$124,[17]薪資DEMO!$A$125:$A$140,[17]薪資DEMO!$A$141:$A$154,[17]薪資DEMO!#REF!,[17]薪資DEMO!#REF!</definedName>
    <definedName name="MON_AREA1" localSheetId="37">[17]薪資DEMO!$A$3:$A$16,[17]薪資DEMO!$A$17:$A$32,[17]薪資DEMO!$A$33:$A$47,[17]薪資DEMO!$A$48:$A$63,[17]薪資DEMO!$A$64:$A$79,[17]薪資DEMO!$A$80:$A$94,[17]薪資DEMO!$A$95:$A$109,[17]薪資DEMO!$A$110:$A$124,[17]薪資DEMO!$A$125:$A$140,[17]薪資DEMO!$A$141:$A$154,[17]薪資DEMO!#REF!,[17]薪資DEMO!#REF!</definedName>
    <definedName name="MON_AREA1" localSheetId="17">[17]薪資DEMO!$A$3:$A$16,[17]薪資DEMO!$A$17:$A$32,[17]薪資DEMO!$A$33:$A$47,[17]薪資DEMO!$A$48:$A$63,[17]薪資DEMO!$A$64:$A$79,[17]薪資DEMO!$A$80:$A$94,[17]薪資DEMO!$A$95:$A$109,[17]薪資DEMO!$A$110:$A$124,[17]薪資DEMO!$A$125:$A$140,[17]薪資DEMO!$A$141:$A$154,[17]薪資DEMO!#REF!,[17]薪資DEMO!#REF!</definedName>
    <definedName name="MON_AREA1" localSheetId="50">[17]薪資DEMO!$A$3:$A$16,[17]薪資DEMO!$A$17:$A$32,[17]薪資DEMO!$A$33:$A$47,[17]薪資DEMO!$A$48:$A$63,[17]薪資DEMO!$A$64:$A$79,[17]薪資DEMO!$A$80:$A$94,[17]薪資DEMO!$A$95:$A$109,[17]薪資DEMO!$A$110:$A$124,[17]薪資DEMO!$A$125:$A$140,[17]薪資DEMO!$A$141:$A$154,[17]薪資DEMO!#REF!,[17]薪資DEMO!#REF!</definedName>
    <definedName name="MON_AREA1" localSheetId="52">[17]薪資DEMO!$A$3:$A$16,[17]薪資DEMO!$A$17:$A$32,[17]薪資DEMO!$A$33:$A$47,[17]薪資DEMO!$A$48:$A$63,[17]薪資DEMO!$A$64:$A$79,[17]薪資DEMO!$A$80:$A$94,[17]薪資DEMO!$A$95:$A$109,[17]薪資DEMO!$A$110:$A$124,[17]薪資DEMO!$A$125:$A$140,[17]薪資DEMO!$A$141:$A$154,[17]薪資DEMO!#REF!,[17]薪資DEMO!#REF!</definedName>
    <definedName name="MON_AREA1" localSheetId="31">[17]薪資DEMO!$A$3:$A$16,[17]薪資DEMO!$A$17:$A$32,[17]薪資DEMO!$A$33:$A$47,[17]薪資DEMO!$A$48:$A$63,[17]薪資DEMO!$A$64:$A$79,[17]薪資DEMO!$A$80:$A$94,[17]薪資DEMO!$A$95:$A$109,[17]薪資DEMO!$A$110:$A$124,[17]薪資DEMO!$A$125:$A$140,[17]薪資DEMO!$A$141:$A$154,[17]薪資DEMO!#REF!,[17]薪資DEMO!#REF!</definedName>
    <definedName name="MON_AREA1" localSheetId="32">[17]薪資DEMO!$A$3:$A$16,[17]薪資DEMO!$A$17:$A$32,[17]薪資DEMO!$A$33:$A$47,[17]薪資DEMO!$A$48:$A$63,[17]薪資DEMO!$A$64:$A$79,[17]薪資DEMO!$A$80:$A$94,[17]薪資DEMO!$A$95:$A$109,[17]薪資DEMO!$A$110:$A$124,[17]薪資DEMO!$A$125:$A$140,[17]薪資DEMO!$A$141:$A$154,[17]薪資DEMO!#REF!,[17]薪資DEMO!#REF!</definedName>
    <definedName name="MON_AREA1" localSheetId="34">[17]薪資DEMO!$A$3:$A$16,[17]薪資DEMO!$A$17:$A$32,[17]薪資DEMO!$A$33:$A$47,[17]薪資DEMO!$A$48:$A$63,[17]薪資DEMO!$A$64:$A$79,[17]薪資DEMO!$A$80:$A$94,[17]薪資DEMO!$A$95:$A$109,[17]薪資DEMO!$A$110:$A$124,[17]薪資DEMO!$A$125:$A$140,[17]薪資DEMO!$A$141:$A$154,[17]薪資DEMO!#REF!,[17]薪資DEMO!#REF!</definedName>
    <definedName name="MON_AREA1" localSheetId="38">[17]薪資DEMO!$A$3:$A$16,[17]薪資DEMO!$A$17:$A$32,[17]薪資DEMO!$A$33:$A$47,[17]薪資DEMO!$A$48:$A$63,[17]薪資DEMO!$A$64:$A$79,[17]薪資DEMO!$A$80:$A$94,[17]薪資DEMO!$A$95:$A$109,[17]薪資DEMO!$A$110:$A$124,[17]薪資DEMO!$A$125:$A$140,[17]薪資DEMO!$A$141:$A$154,[17]薪資DEMO!#REF!,[17]薪資DEMO!#REF!</definedName>
    <definedName name="MON_AREA1" localSheetId="20">[17]薪資DEMO!$A$3:$A$16,[17]薪資DEMO!$A$17:$A$32,[17]薪資DEMO!$A$33:$A$47,[17]薪資DEMO!$A$48:$A$63,[17]薪資DEMO!$A$64:$A$79,[17]薪資DEMO!$A$80:$A$94,[17]薪資DEMO!$A$95:$A$109,[17]薪資DEMO!$A$110:$A$124,[17]薪資DEMO!$A$125:$A$140,[17]薪資DEMO!$A$141:$A$154,[17]薪資DEMO!#REF!,[17]薪資DEMO!#REF!</definedName>
    <definedName name="MON_AREA1">[17]薪資DEMO!$A$3:$A$16,[17]薪資DEMO!$A$17:$A$32,[17]薪資DEMO!$A$33:$A$47,[17]薪資DEMO!$A$48:$A$63,[17]薪資DEMO!$A$64:$A$79,[17]薪資DEMO!$A$80:$A$94,[17]薪資DEMO!$A$95:$A$109,[17]薪資DEMO!$A$110:$A$124,[17]薪資DEMO!$A$125:$A$140,[17]薪資DEMO!$A$141:$A$154,[17]薪資DEMO!#REF!,[17]薪資DEMO!#REF!</definedName>
    <definedName name="MON_AREA2" localSheetId="40">[17]薪資DEMO!$F$3:$F$16,[17]薪資DEMO!$F$17:$F$32,[17]薪資DEMO!$F$33:$F$47,[17]薪資DEMO!$F$48:$F$63,[17]薪資DEMO!$F$64:$F$79,[17]薪資DEMO!$F$80:$F$94,[17]薪資DEMO!$F$95:$F$109,[17]薪資DEMO!$F$110:$F$124,[17]薪資DEMO!$F$125:$F$140,[17]薪資DEMO!$F$141:$F$154,[17]薪資DEMO!#REF!,[17]薪資DEMO!#REF!</definedName>
    <definedName name="MON_AREA2" localSheetId="56">[17]薪資DEMO!$F$3:$F$16,[17]薪資DEMO!$F$17:$F$32,[17]薪資DEMO!$F$33:$F$47,[17]薪資DEMO!$F$48:$F$63,[17]薪資DEMO!$F$64:$F$79,[17]薪資DEMO!$F$80:$F$94,[17]薪資DEMO!$F$95:$F$109,[17]薪資DEMO!$F$110:$F$124,[17]薪資DEMO!$F$125:$F$140,[17]薪資DEMO!$F$141:$F$154,[17]薪資DEMO!#REF!,[17]薪資DEMO!#REF!</definedName>
    <definedName name="MON_AREA2" localSheetId="33">[17]薪資DEMO!$F$3:$F$16,[17]薪資DEMO!$F$17:$F$32,[17]薪資DEMO!$F$33:$F$47,[17]薪資DEMO!$F$48:$F$63,[17]薪資DEMO!$F$64:$F$79,[17]薪資DEMO!$F$80:$F$94,[17]薪資DEMO!$F$95:$F$109,[17]薪資DEMO!$F$110:$F$124,[17]薪資DEMO!$F$125:$F$140,[17]薪資DEMO!$F$141:$F$154,[17]薪資DEMO!#REF!,[17]薪資DEMO!#REF!</definedName>
    <definedName name="MON_AREA2" localSheetId="55">[17]薪資DEMO!$F$3:$F$16,[17]薪資DEMO!$F$17:$F$32,[17]薪資DEMO!$F$33:$F$47,[17]薪資DEMO!$F$48:$F$63,[17]薪資DEMO!$F$64:$F$79,[17]薪資DEMO!$F$80:$F$94,[17]薪資DEMO!$F$95:$F$109,[17]薪資DEMO!$F$110:$F$124,[17]薪資DEMO!$F$125:$F$140,[17]薪資DEMO!$F$141:$F$154,[17]薪資DEMO!#REF!,[17]薪資DEMO!#REF!</definedName>
    <definedName name="MON_AREA2" localSheetId="36">[17]薪資DEMO!$F$3:$F$16,[17]薪資DEMO!$F$17:$F$32,[17]薪資DEMO!$F$33:$F$47,[17]薪資DEMO!$F$48:$F$63,[17]薪資DEMO!$F$64:$F$79,[17]薪資DEMO!$F$80:$F$94,[17]薪資DEMO!$F$95:$F$109,[17]薪資DEMO!$F$110:$F$124,[17]薪資DEMO!$F$125:$F$140,[17]薪資DEMO!$F$141:$F$154,[17]薪資DEMO!#REF!,[17]薪資DEMO!#REF!</definedName>
    <definedName name="MON_AREA2" localSheetId="4">[17]薪資DEMO!$F$3:$F$16,[17]薪資DEMO!$F$17:$F$32,[17]薪資DEMO!$F$33:$F$47,[17]薪資DEMO!$F$48:$F$63,[17]薪資DEMO!$F$64:$F$79,[17]薪資DEMO!$F$80:$F$94,[17]薪資DEMO!$F$95:$F$109,[17]薪資DEMO!$F$110:$F$124,[17]薪資DEMO!$F$125:$F$140,[17]薪資DEMO!$F$141:$F$154,[17]薪資DEMO!#REF!,[17]薪資DEMO!#REF!</definedName>
    <definedName name="MON_AREA2" localSheetId="19">[17]薪資DEMO!$F$3:$F$16,[17]薪資DEMO!$F$17:$F$32,[17]薪資DEMO!$F$33:$F$47,[17]薪資DEMO!$F$48:$F$63,[17]薪資DEMO!$F$64:$F$79,[17]薪資DEMO!$F$80:$F$94,[17]薪資DEMO!$F$95:$F$109,[17]薪資DEMO!$F$110:$F$124,[17]薪資DEMO!$F$125:$F$140,[17]薪資DEMO!$F$141:$F$154,[17]薪資DEMO!#REF!,[17]薪資DEMO!#REF!</definedName>
    <definedName name="MON_AREA2" localSheetId="21">[17]薪資DEMO!$F$3:$F$16,[17]薪資DEMO!$F$17:$F$32,[17]薪資DEMO!$F$33:$F$47,[17]薪資DEMO!$F$48:$F$63,[17]薪資DEMO!$F$64:$F$79,[17]薪資DEMO!$F$80:$F$94,[17]薪資DEMO!$F$95:$F$109,[17]薪資DEMO!$F$110:$F$124,[17]薪資DEMO!$F$125:$F$140,[17]薪資DEMO!$F$141:$F$154,[17]薪資DEMO!#REF!,[17]薪資DEMO!#REF!</definedName>
    <definedName name="MON_AREA2" localSheetId="22">[17]薪資DEMO!$F$3:$F$16,[17]薪資DEMO!$F$17:$F$32,[17]薪資DEMO!$F$33:$F$47,[17]薪資DEMO!$F$48:$F$63,[17]薪資DEMO!$F$64:$F$79,[17]薪資DEMO!$F$80:$F$94,[17]薪資DEMO!$F$95:$F$109,[17]薪資DEMO!$F$110:$F$124,[17]薪資DEMO!$F$125:$F$140,[17]薪資DEMO!$F$141:$F$154,[17]薪資DEMO!#REF!,[17]薪資DEMO!#REF!</definedName>
    <definedName name="MON_AREA2" localSheetId="23">[17]薪資DEMO!$F$3:$F$16,[17]薪資DEMO!$F$17:$F$32,[17]薪資DEMO!$F$33:$F$47,[17]薪資DEMO!$F$48:$F$63,[17]薪資DEMO!$F$64:$F$79,[17]薪資DEMO!$F$80:$F$94,[17]薪資DEMO!$F$95:$F$109,[17]薪資DEMO!$F$110:$F$124,[17]薪資DEMO!$F$125:$F$140,[17]薪資DEMO!$F$141:$F$154,[17]薪資DEMO!#REF!,[17]薪資DEMO!#REF!</definedName>
    <definedName name="MON_AREA2" localSheetId="24">[17]薪資DEMO!$F$3:$F$16,[17]薪資DEMO!$F$17:$F$32,[17]薪資DEMO!$F$33:$F$47,[17]薪資DEMO!$F$48:$F$63,[17]薪資DEMO!$F$64:$F$79,[17]薪資DEMO!$F$80:$F$94,[17]薪資DEMO!$F$95:$F$109,[17]薪資DEMO!$F$110:$F$124,[17]薪資DEMO!$F$125:$F$140,[17]薪資DEMO!$F$141:$F$154,[17]薪資DEMO!#REF!,[17]薪資DEMO!#REF!</definedName>
    <definedName name="MON_AREA2" localSheetId="25">[17]薪資DEMO!$F$3:$F$16,[17]薪資DEMO!$F$17:$F$32,[17]薪資DEMO!$F$33:$F$47,[17]薪資DEMO!$F$48:$F$63,[17]薪資DEMO!$F$64:$F$79,[17]薪資DEMO!$F$80:$F$94,[17]薪資DEMO!$F$95:$F$109,[17]薪資DEMO!$F$110:$F$124,[17]薪資DEMO!$F$125:$F$140,[17]薪資DEMO!$F$141:$F$154,[17]薪資DEMO!#REF!,[17]薪資DEMO!#REF!</definedName>
    <definedName name="MON_AREA2" localSheetId="42">[17]薪資DEMO!$F$3:$F$16,[17]薪資DEMO!$F$17:$F$32,[17]薪資DEMO!$F$33:$F$47,[17]薪資DEMO!$F$48:$F$63,[17]薪資DEMO!$F$64:$F$79,[17]薪資DEMO!$F$80:$F$94,[17]薪資DEMO!$F$95:$F$109,[17]薪資DEMO!$F$110:$F$124,[17]薪資DEMO!$F$125:$F$140,[17]薪資DEMO!$F$141:$F$154,[17]薪資DEMO!#REF!,[17]薪資DEMO!#REF!</definedName>
    <definedName name="MON_AREA2" localSheetId="18">[17]薪資DEMO!$F$3:$F$16,[17]薪資DEMO!$F$17:$F$32,[17]薪資DEMO!$F$33:$F$47,[17]薪資DEMO!$F$48:$F$63,[17]薪資DEMO!$F$64:$F$79,[17]薪資DEMO!$F$80:$F$94,[17]薪資DEMO!$F$95:$F$109,[17]薪資DEMO!$F$110:$F$124,[17]薪資DEMO!$F$125:$F$140,[17]薪資DEMO!$F$141:$F$154,[17]薪資DEMO!#REF!,[17]薪資DEMO!#REF!</definedName>
    <definedName name="MON_AREA2" localSheetId="47">[17]薪資DEMO!$F$3:$F$16,[17]薪資DEMO!$F$17:$F$32,[17]薪資DEMO!$F$33:$F$47,[17]薪資DEMO!$F$48:$F$63,[17]薪資DEMO!$F$64:$F$79,[17]薪資DEMO!$F$80:$F$94,[17]薪資DEMO!$F$95:$F$109,[17]薪資DEMO!$F$110:$F$124,[17]薪資DEMO!$F$125:$F$140,[17]薪資DEMO!$F$141:$F$154,[17]薪資DEMO!#REF!,[17]薪資DEMO!#REF!</definedName>
    <definedName name="MON_AREA2" localSheetId="15">[17]薪資DEMO!$F$3:$F$16,[17]薪資DEMO!$F$17:$F$32,[17]薪資DEMO!$F$33:$F$47,[17]薪資DEMO!$F$48:$F$63,[17]薪資DEMO!$F$64:$F$79,[17]薪資DEMO!$F$80:$F$94,[17]薪資DEMO!$F$95:$F$109,[17]薪資DEMO!$F$110:$F$124,[17]薪資DEMO!$F$125:$F$140,[17]薪資DEMO!$F$141:$F$154,[17]薪資DEMO!#REF!,[17]薪資DEMO!#REF!</definedName>
    <definedName name="MON_AREA2" localSheetId="14">[17]薪資DEMO!$F$3:$F$16,[17]薪資DEMO!$F$17:$F$32,[17]薪資DEMO!$F$33:$F$47,[17]薪資DEMO!$F$48:$F$63,[17]薪資DEMO!$F$64:$F$79,[17]薪資DEMO!$F$80:$F$94,[17]薪資DEMO!$F$95:$F$109,[17]薪資DEMO!$F$110:$F$124,[17]薪資DEMO!$F$125:$F$140,[17]薪資DEMO!$F$141:$F$154,[17]薪資DEMO!#REF!,[17]薪資DEMO!#REF!</definedName>
    <definedName name="MON_AREA2" localSheetId="46">[17]薪資DEMO!$F$3:$F$16,[17]薪資DEMO!$F$17:$F$32,[17]薪資DEMO!$F$33:$F$47,[17]薪資DEMO!$F$48:$F$63,[17]薪資DEMO!$F$64:$F$79,[17]薪資DEMO!$F$80:$F$94,[17]薪資DEMO!$F$95:$F$109,[17]薪資DEMO!$F$110:$F$124,[17]薪資DEMO!$F$125:$F$140,[17]薪資DEMO!$F$141:$F$154,[17]薪資DEMO!#REF!,[17]薪資DEMO!#REF!</definedName>
    <definedName name="MON_AREA2" localSheetId="3">[17]薪資DEMO!$F$3:$F$16,[17]薪資DEMO!$F$17:$F$32,[17]薪資DEMO!$F$33:$F$47,[17]薪資DEMO!$F$48:$F$63,[17]薪資DEMO!$F$64:$F$79,[17]薪資DEMO!$F$80:$F$94,[17]薪資DEMO!$F$95:$F$109,[17]薪資DEMO!$F$110:$F$124,[17]薪資DEMO!$F$125:$F$140,[17]薪資DEMO!$F$141:$F$154,[17]薪資DEMO!#REF!,[17]薪資DEMO!#REF!</definedName>
    <definedName name="MON_AREA2" localSheetId="2">[17]薪資DEMO!$F$3:$F$16,[17]薪資DEMO!$F$17:$F$32,[17]薪資DEMO!$F$33:$F$47,[17]薪資DEMO!$F$48:$F$63,[17]薪資DEMO!$F$64:$F$79,[17]薪資DEMO!$F$80:$F$94,[17]薪資DEMO!$F$95:$F$109,[17]薪資DEMO!$F$110:$F$124,[17]薪資DEMO!$F$125:$F$140,[17]薪資DEMO!$F$141:$F$154,[17]薪資DEMO!#REF!,[17]薪資DEMO!#REF!</definedName>
    <definedName name="MON_AREA2" localSheetId="54">[17]薪資DEMO!$F$3:$F$16,[17]薪資DEMO!$F$17:$F$32,[17]薪資DEMO!$F$33:$F$47,[17]薪資DEMO!$F$48:$F$63,[17]薪資DEMO!$F$64:$F$79,[17]薪資DEMO!$F$80:$F$94,[17]薪資DEMO!$F$95:$F$109,[17]薪資DEMO!$F$110:$F$124,[17]薪資DEMO!$F$125:$F$140,[17]薪資DEMO!$F$141:$F$154,[17]薪資DEMO!#REF!,[17]薪資DEMO!#REF!</definedName>
    <definedName name="MON_AREA2" localSheetId="30">[17]薪資DEMO!$F$3:$F$16,[17]薪資DEMO!$F$17:$F$32,[17]薪資DEMO!$F$33:$F$47,[17]薪資DEMO!$F$48:$F$63,[17]薪資DEMO!$F$64:$F$79,[17]薪資DEMO!$F$80:$F$94,[17]薪資DEMO!$F$95:$F$109,[17]薪資DEMO!$F$110:$F$124,[17]薪資DEMO!$F$125:$F$140,[17]薪資DEMO!$F$141:$F$154,[17]薪資DEMO!#REF!,[17]薪資DEMO!#REF!</definedName>
    <definedName name="MON_AREA2" localSheetId="26">[17]薪資DEMO!$F$3:$F$16,[17]薪資DEMO!$F$17:$F$32,[17]薪資DEMO!$F$33:$F$47,[17]薪資DEMO!$F$48:$F$63,[17]薪資DEMO!$F$64:$F$79,[17]薪資DEMO!$F$80:$F$94,[17]薪資DEMO!$F$95:$F$109,[17]薪資DEMO!$F$110:$F$124,[17]薪資DEMO!$F$125:$F$140,[17]薪資DEMO!$F$141:$F$154,[17]薪資DEMO!#REF!,[17]薪資DEMO!#REF!</definedName>
    <definedName name="MON_AREA2" localSheetId="29">[17]薪資DEMO!$F$3:$F$16,[17]薪資DEMO!$F$17:$F$32,[17]薪資DEMO!$F$33:$F$47,[17]薪資DEMO!$F$48:$F$63,[17]薪資DEMO!$F$64:$F$79,[17]薪資DEMO!$F$80:$F$94,[17]薪資DEMO!$F$95:$F$109,[17]薪資DEMO!$F$110:$F$124,[17]薪資DEMO!$F$125:$F$140,[17]薪資DEMO!$F$141:$F$154,[17]薪資DEMO!#REF!,[17]薪資DEMO!#REF!</definedName>
    <definedName name="MON_AREA2" localSheetId="53">[17]薪資DEMO!$F$3:$F$16,[17]薪資DEMO!$F$17:$F$32,[17]薪資DEMO!$F$33:$F$47,[17]薪資DEMO!$F$48:$F$63,[17]薪資DEMO!$F$64:$F$79,[17]薪資DEMO!$F$80:$F$94,[17]薪資DEMO!$F$95:$F$109,[17]薪資DEMO!$F$110:$F$124,[17]薪資DEMO!$F$125:$F$140,[17]薪資DEMO!$F$141:$F$154,[17]薪資DEMO!#REF!,[17]薪資DEMO!#REF!</definedName>
    <definedName name="MON_AREA2" localSheetId="43">[17]薪資DEMO!$F$3:$F$16,[17]薪資DEMO!$F$17:$F$32,[17]薪資DEMO!$F$33:$F$47,[17]薪資DEMO!$F$48:$F$63,[17]薪資DEMO!$F$64:$F$79,[17]薪資DEMO!$F$80:$F$94,[17]薪資DEMO!$F$95:$F$109,[17]薪資DEMO!$F$110:$F$124,[17]薪資DEMO!$F$125:$F$140,[17]薪資DEMO!$F$141:$F$154,[17]薪資DEMO!#REF!,[17]薪資DEMO!#REF!</definedName>
    <definedName name="MON_AREA2" localSheetId="9">[17]薪資DEMO!$F$3:$F$16,[17]薪資DEMO!$F$17:$F$32,[17]薪資DEMO!$F$33:$F$47,[17]薪資DEMO!$F$48:$F$63,[17]薪資DEMO!$F$64:$F$79,[17]薪資DEMO!$F$80:$F$94,[17]薪資DEMO!$F$95:$F$109,[17]薪資DEMO!$F$110:$F$124,[17]薪資DEMO!$F$125:$F$140,[17]薪資DEMO!$F$141:$F$154,[17]薪資DEMO!#REF!,[17]薪資DEMO!#REF!</definedName>
    <definedName name="MON_AREA2" localSheetId="8">[17]薪資DEMO!$F$3:$F$16,[17]薪資DEMO!$F$17:$F$32,[17]薪資DEMO!$F$33:$F$47,[17]薪資DEMO!$F$48:$F$63,[17]薪資DEMO!$F$64:$F$79,[17]薪資DEMO!$F$80:$F$94,[17]薪資DEMO!$F$95:$F$109,[17]薪資DEMO!$F$110:$F$124,[17]薪資DEMO!$F$125:$F$140,[17]薪資DEMO!$F$141:$F$154,[17]薪資DEMO!#REF!,[17]薪資DEMO!#REF!</definedName>
    <definedName name="MON_AREA2" localSheetId="11">[17]薪資DEMO!$F$3:$F$16,[17]薪資DEMO!$F$17:$F$32,[17]薪資DEMO!$F$33:$F$47,[17]薪資DEMO!$F$48:$F$63,[17]薪資DEMO!$F$64:$F$79,[17]薪資DEMO!$F$80:$F$94,[17]薪資DEMO!$F$95:$F$109,[17]薪資DEMO!$F$110:$F$124,[17]薪資DEMO!$F$125:$F$140,[17]薪資DEMO!$F$141:$F$154,[17]薪資DEMO!#REF!,[17]薪資DEMO!#REF!</definedName>
    <definedName name="MON_AREA2" localSheetId="10">[17]薪資DEMO!$F$3:$F$16,[17]薪資DEMO!$F$17:$F$32,[17]薪資DEMO!$F$33:$F$47,[17]薪資DEMO!$F$48:$F$63,[17]薪資DEMO!$F$64:$F$79,[17]薪資DEMO!$F$80:$F$94,[17]薪資DEMO!$F$95:$F$109,[17]薪資DEMO!$F$110:$F$124,[17]薪資DEMO!$F$125:$F$140,[17]薪資DEMO!$F$141:$F$154,[17]薪資DEMO!#REF!,[17]薪資DEMO!#REF!</definedName>
    <definedName name="MON_AREA2" localSheetId="13">[17]薪資DEMO!$F$3:$F$16,[17]薪資DEMO!$F$17:$F$32,[17]薪資DEMO!$F$33:$F$47,[17]薪資DEMO!$F$48:$F$63,[17]薪資DEMO!$F$64:$F$79,[17]薪資DEMO!$F$80:$F$94,[17]薪資DEMO!$F$95:$F$109,[17]薪資DEMO!$F$110:$F$124,[17]薪資DEMO!$F$125:$F$140,[17]薪資DEMO!$F$141:$F$154,[17]薪資DEMO!#REF!,[17]薪資DEMO!#REF!</definedName>
    <definedName name="MON_AREA2" localSheetId="12">[17]薪資DEMO!$F$3:$F$16,[17]薪資DEMO!$F$17:$F$32,[17]薪資DEMO!$F$33:$F$47,[17]薪資DEMO!$F$48:$F$63,[17]薪資DEMO!$F$64:$F$79,[17]薪資DEMO!$F$80:$F$94,[17]薪資DEMO!$F$95:$F$109,[17]薪資DEMO!$F$110:$F$124,[17]薪資DEMO!$F$125:$F$140,[17]薪資DEMO!$F$141:$F$154,[17]薪資DEMO!#REF!,[17]薪資DEMO!#REF!</definedName>
    <definedName name="MON_AREA2" localSheetId="7">[17]薪資DEMO!$F$3:$F$16,[17]薪資DEMO!$F$17:$F$32,[17]薪資DEMO!$F$33:$F$47,[17]薪資DEMO!$F$48:$F$63,[17]薪資DEMO!$F$64:$F$79,[17]薪資DEMO!$F$80:$F$94,[17]薪資DEMO!$F$95:$F$109,[17]薪資DEMO!$F$110:$F$124,[17]薪資DEMO!$F$125:$F$140,[17]薪資DEMO!$F$141:$F$154,[17]薪資DEMO!#REF!,[17]薪資DEMO!#REF!</definedName>
    <definedName name="MON_AREA2" localSheetId="6">[17]薪資DEMO!$F$3:$F$16,[17]薪資DEMO!$F$17:$F$32,[17]薪資DEMO!$F$33:$F$47,[17]薪資DEMO!$F$48:$F$63,[17]薪資DEMO!$F$64:$F$79,[17]薪資DEMO!$F$80:$F$94,[17]薪資DEMO!$F$95:$F$109,[17]薪資DEMO!$F$110:$F$124,[17]薪資DEMO!$F$125:$F$140,[17]薪資DEMO!$F$141:$F$154,[17]薪資DEMO!#REF!,[17]薪資DEMO!#REF!</definedName>
    <definedName name="MON_AREA2" localSheetId="48">[17]薪資DEMO!$F$3:$F$16,[17]薪資DEMO!$F$17:$F$32,[17]薪資DEMO!$F$33:$F$47,[17]薪資DEMO!$F$48:$F$63,[17]薪資DEMO!$F$64:$F$79,[17]薪資DEMO!$F$80:$F$94,[17]薪資DEMO!$F$95:$F$109,[17]薪資DEMO!$F$110:$F$124,[17]薪資DEMO!$F$125:$F$140,[17]薪資DEMO!$F$141:$F$154,[17]薪資DEMO!#REF!,[17]薪資DEMO!#REF!</definedName>
    <definedName name="MON_AREA2" localSheetId="49">[17]薪資DEMO!$F$3:$F$16,[17]薪資DEMO!$F$17:$F$32,[17]薪資DEMO!$F$33:$F$47,[17]薪資DEMO!$F$48:$F$63,[17]薪資DEMO!$F$64:$F$79,[17]薪資DEMO!$F$80:$F$94,[17]薪資DEMO!$F$95:$F$109,[17]薪資DEMO!$F$110:$F$124,[17]薪資DEMO!$F$125:$F$140,[17]薪資DEMO!$F$141:$F$154,[17]薪資DEMO!#REF!,[17]薪資DEMO!#REF!</definedName>
    <definedName name="MON_AREA2" localSheetId="16">[17]薪資DEMO!$F$3:$F$16,[17]薪資DEMO!$F$17:$F$32,[17]薪資DEMO!$F$33:$F$47,[17]薪資DEMO!$F$48:$F$63,[17]薪資DEMO!$F$64:$F$79,[17]薪資DEMO!$F$80:$F$94,[17]薪資DEMO!$F$95:$F$109,[17]薪資DEMO!$F$110:$F$124,[17]薪資DEMO!$F$125:$F$140,[17]薪資DEMO!$F$141:$F$154,[17]薪資DEMO!#REF!,[17]薪資DEMO!#REF!</definedName>
    <definedName name="MON_AREA2" localSheetId="27">[17]薪資DEMO!$F$3:$F$16,[17]薪資DEMO!$F$17:$F$32,[17]薪資DEMO!$F$33:$F$47,[17]薪資DEMO!$F$48:$F$63,[17]薪資DEMO!$F$64:$F$79,[17]薪資DEMO!$F$80:$F$94,[17]薪資DEMO!$F$95:$F$109,[17]薪資DEMO!$F$110:$F$124,[17]薪資DEMO!$F$125:$F$140,[17]薪資DEMO!$F$141:$F$154,[17]薪資DEMO!#REF!,[17]薪資DEMO!#REF!</definedName>
    <definedName name="MON_AREA2" localSheetId="28">[17]薪資DEMO!$F$3:$F$16,[17]薪資DEMO!$F$17:$F$32,[17]薪資DEMO!$F$33:$F$47,[17]薪資DEMO!$F$48:$F$63,[17]薪資DEMO!$F$64:$F$79,[17]薪資DEMO!$F$80:$F$94,[17]薪資DEMO!$F$95:$F$109,[17]薪資DEMO!$F$110:$F$124,[17]薪資DEMO!$F$125:$F$140,[17]薪資DEMO!$F$141:$F$154,[17]薪資DEMO!#REF!,[17]薪資DEMO!#REF!</definedName>
    <definedName name="MON_AREA2" localSheetId="44">[17]薪資DEMO!$F$3:$F$16,[17]薪資DEMO!$F$17:$F$32,[17]薪資DEMO!$F$33:$F$47,[17]薪資DEMO!$F$48:$F$63,[17]薪資DEMO!$F$64:$F$79,[17]薪資DEMO!$F$80:$F$94,[17]薪資DEMO!$F$95:$F$109,[17]薪資DEMO!$F$110:$F$124,[17]薪資DEMO!$F$125:$F$140,[17]薪資DEMO!$F$141:$F$154,[17]薪資DEMO!#REF!,[17]薪資DEMO!#REF!</definedName>
    <definedName name="MON_AREA2" localSheetId="45">[17]薪資DEMO!$F$3:$F$16,[17]薪資DEMO!$F$17:$F$32,[17]薪資DEMO!$F$33:$F$47,[17]薪資DEMO!$F$48:$F$63,[17]薪資DEMO!$F$64:$F$79,[17]薪資DEMO!$F$80:$F$94,[17]薪資DEMO!$F$95:$F$109,[17]薪資DEMO!$F$110:$F$124,[17]薪資DEMO!$F$125:$F$140,[17]薪資DEMO!$F$141:$F$154,[17]薪資DEMO!#REF!,[17]薪資DEMO!#REF!</definedName>
    <definedName name="MON_AREA2" localSheetId="51">[17]薪資DEMO!$F$3:$F$16,[17]薪資DEMO!$F$17:$F$32,[17]薪資DEMO!$F$33:$F$47,[17]薪資DEMO!$F$48:$F$63,[17]薪資DEMO!$F$64:$F$79,[17]薪資DEMO!$F$80:$F$94,[17]薪資DEMO!$F$95:$F$109,[17]薪資DEMO!$F$110:$F$124,[17]薪資DEMO!$F$125:$F$140,[17]薪資DEMO!$F$141:$F$154,[17]薪資DEMO!#REF!,[17]薪資DEMO!#REF!</definedName>
    <definedName name="MON_AREA2" localSheetId="41">[17]薪資DEMO!$F$3:$F$16,[17]薪資DEMO!$F$17:$F$32,[17]薪資DEMO!$F$33:$F$47,[17]薪資DEMO!$F$48:$F$63,[17]薪資DEMO!$F$64:$F$79,[17]薪資DEMO!$F$80:$F$94,[17]薪資DEMO!$F$95:$F$109,[17]薪資DEMO!$F$110:$F$124,[17]薪資DEMO!$F$125:$F$140,[17]薪資DEMO!$F$141:$F$154,[17]薪資DEMO!#REF!,[17]薪資DEMO!#REF!</definedName>
    <definedName name="MON_AREA2" localSheetId="35">[17]薪資DEMO!$F$3:$F$16,[17]薪資DEMO!$F$17:$F$32,[17]薪資DEMO!$F$33:$F$47,[17]薪資DEMO!$F$48:$F$63,[17]薪資DEMO!$F$64:$F$79,[17]薪資DEMO!$F$80:$F$94,[17]薪資DEMO!$F$95:$F$109,[17]薪資DEMO!$F$110:$F$124,[17]薪資DEMO!$F$125:$F$140,[17]薪資DEMO!$F$141:$F$154,[17]薪資DEMO!#REF!,[17]薪資DEMO!#REF!</definedName>
    <definedName name="MON_AREA2" localSheetId="39">[17]薪資DEMO!$F$3:$F$16,[17]薪資DEMO!$F$17:$F$32,[17]薪資DEMO!$F$33:$F$47,[17]薪資DEMO!$F$48:$F$63,[17]薪資DEMO!$F$64:$F$79,[17]薪資DEMO!$F$80:$F$94,[17]薪資DEMO!$F$95:$F$109,[17]薪資DEMO!$F$110:$F$124,[17]薪資DEMO!$F$125:$F$140,[17]薪資DEMO!$F$141:$F$154,[17]薪資DEMO!#REF!,[17]薪資DEMO!#REF!</definedName>
    <definedName name="MON_AREA2" localSheetId="37">[17]薪資DEMO!$F$3:$F$16,[17]薪資DEMO!$F$17:$F$32,[17]薪資DEMO!$F$33:$F$47,[17]薪資DEMO!$F$48:$F$63,[17]薪資DEMO!$F$64:$F$79,[17]薪資DEMO!$F$80:$F$94,[17]薪資DEMO!$F$95:$F$109,[17]薪資DEMO!$F$110:$F$124,[17]薪資DEMO!$F$125:$F$140,[17]薪資DEMO!$F$141:$F$154,[17]薪資DEMO!#REF!,[17]薪資DEMO!#REF!</definedName>
    <definedName name="MON_AREA2" localSheetId="17">[17]薪資DEMO!$F$3:$F$16,[17]薪資DEMO!$F$17:$F$32,[17]薪資DEMO!$F$33:$F$47,[17]薪資DEMO!$F$48:$F$63,[17]薪資DEMO!$F$64:$F$79,[17]薪資DEMO!$F$80:$F$94,[17]薪資DEMO!$F$95:$F$109,[17]薪資DEMO!$F$110:$F$124,[17]薪資DEMO!$F$125:$F$140,[17]薪資DEMO!$F$141:$F$154,[17]薪資DEMO!#REF!,[17]薪資DEMO!#REF!</definedName>
    <definedName name="MON_AREA2" localSheetId="50">[17]薪資DEMO!$F$3:$F$16,[17]薪資DEMO!$F$17:$F$32,[17]薪資DEMO!$F$33:$F$47,[17]薪資DEMO!$F$48:$F$63,[17]薪資DEMO!$F$64:$F$79,[17]薪資DEMO!$F$80:$F$94,[17]薪資DEMO!$F$95:$F$109,[17]薪資DEMO!$F$110:$F$124,[17]薪資DEMO!$F$125:$F$140,[17]薪資DEMO!$F$141:$F$154,[17]薪資DEMO!#REF!,[17]薪資DEMO!#REF!</definedName>
    <definedName name="MON_AREA2" localSheetId="52">[17]薪資DEMO!$F$3:$F$16,[17]薪資DEMO!$F$17:$F$32,[17]薪資DEMO!$F$33:$F$47,[17]薪資DEMO!$F$48:$F$63,[17]薪資DEMO!$F$64:$F$79,[17]薪資DEMO!$F$80:$F$94,[17]薪資DEMO!$F$95:$F$109,[17]薪資DEMO!$F$110:$F$124,[17]薪資DEMO!$F$125:$F$140,[17]薪資DEMO!$F$141:$F$154,[17]薪資DEMO!#REF!,[17]薪資DEMO!#REF!</definedName>
    <definedName name="MON_AREA2" localSheetId="31">[17]薪資DEMO!$F$3:$F$16,[17]薪資DEMO!$F$17:$F$32,[17]薪資DEMO!$F$33:$F$47,[17]薪資DEMO!$F$48:$F$63,[17]薪資DEMO!$F$64:$F$79,[17]薪資DEMO!$F$80:$F$94,[17]薪資DEMO!$F$95:$F$109,[17]薪資DEMO!$F$110:$F$124,[17]薪資DEMO!$F$125:$F$140,[17]薪資DEMO!$F$141:$F$154,[17]薪資DEMO!#REF!,[17]薪資DEMO!#REF!</definedName>
    <definedName name="MON_AREA2" localSheetId="32">[17]薪資DEMO!$F$3:$F$16,[17]薪資DEMO!$F$17:$F$32,[17]薪資DEMO!$F$33:$F$47,[17]薪資DEMO!$F$48:$F$63,[17]薪資DEMO!$F$64:$F$79,[17]薪資DEMO!$F$80:$F$94,[17]薪資DEMO!$F$95:$F$109,[17]薪資DEMO!$F$110:$F$124,[17]薪資DEMO!$F$125:$F$140,[17]薪資DEMO!$F$141:$F$154,[17]薪資DEMO!#REF!,[17]薪資DEMO!#REF!</definedName>
    <definedName name="MON_AREA2" localSheetId="34">[17]薪資DEMO!$F$3:$F$16,[17]薪資DEMO!$F$17:$F$32,[17]薪資DEMO!$F$33:$F$47,[17]薪資DEMO!$F$48:$F$63,[17]薪資DEMO!$F$64:$F$79,[17]薪資DEMO!$F$80:$F$94,[17]薪資DEMO!$F$95:$F$109,[17]薪資DEMO!$F$110:$F$124,[17]薪資DEMO!$F$125:$F$140,[17]薪資DEMO!$F$141:$F$154,[17]薪資DEMO!#REF!,[17]薪資DEMO!#REF!</definedName>
    <definedName name="MON_AREA2" localSheetId="38">[17]薪資DEMO!$F$3:$F$16,[17]薪資DEMO!$F$17:$F$32,[17]薪資DEMO!$F$33:$F$47,[17]薪資DEMO!$F$48:$F$63,[17]薪資DEMO!$F$64:$F$79,[17]薪資DEMO!$F$80:$F$94,[17]薪資DEMO!$F$95:$F$109,[17]薪資DEMO!$F$110:$F$124,[17]薪資DEMO!$F$125:$F$140,[17]薪資DEMO!$F$141:$F$154,[17]薪資DEMO!#REF!,[17]薪資DEMO!#REF!</definedName>
    <definedName name="MON_AREA2" localSheetId="20">[17]薪資DEMO!$F$3:$F$16,[17]薪資DEMO!$F$17:$F$32,[17]薪資DEMO!$F$33:$F$47,[17]薪資DEMO!$F$48:$F$63,[17]薪資DEMO!$F$64:$F$79,[17]薪資DEMO!$F$80:$F$94,[17]薪資DEMO!$F$95:$F$109,[17]薪資DEMO!$F$110:$F$124,[17]薪資DEMO!$F$125:$F$140,[17]薪資DEMO!$F$141:$F$154,[17]薪資DEMO!#REF!,[17]薪資DEMO!#REF!</definedName>
    <definedName name="MON_AREA2">[17]薪資DEMO!$F$3:$F$16,[17]薪資DEMO!$F$17:$F$32,[17]薪資DEMO!$F$33:$F$47,[17]薪資DEMO!$F$48:$F$63,[17]薪資DEMO!$F$64:$F$79,[17]薪資DEMO!$F$80:$F$94,[17]薪資DEMO!$F$95:$F$109,[17]薪資DEMO!$F$110:$F$124,[17]薪資DEMO!$F$125:$F$140,[17]薪資DEMO!$F$141:$F$154,[17]薪資DEMO!#REF!,[17]薪資DEMO!#REF!</definedName>
    <definedName name="NA" localSheetId="40">#REF!</definedName>
    <definedName name="NA" localSheetId="56">#REF!</definedName>
    <definedName name="NA" localSheetId="33">#REF!</definedName>
    <definedName name="NA" localSheetId="55">#REF!</definedName>
    <definedName name="NA" localSheetId="36">#REF!</definedName>
    <definedName name="NA" localSheetId="4">#REF!</definedName>
    <definedName name="NA" localSheetId="19">#REF!</definedName>
    <definedName name="NA" localSheetId="21">#REF!</definedName>
    <definedName name="NA" localSheetId="22">#REF!</definedName>
    <definedName name="NA" localSheetId="23">#REF!</definedName>
    <definedName name="NA" localSheetId="24">#REF!</definedName>
    <definedName name="NA" localSheetId="25">#REF!</definedName>
    <definedName name="NA" localSheetId="42">#REF!</definedName>
    <definedName name="NA" localSheetId="18">#REF!</definedName>
    <definedName name="NA" localSheetId="47">#REF!</definedName>
    <definedName name="NA" localSheetId="15">#REF!</definedName>
    <definedName name="NA" localSheetId="14">#REF!</definedName>
    <definedName name="NA" localSheetId="46">#REF!</definedName>
    <definedName name="NA" localSheetId="3">#REF!</definedName>
    <definedName name="NA" localSheetId="2">#REF!</definedName>
    <definedName name="NA" localSheetId="54">#REF!</definedName>
    <definedName name="NA" localSheetId="30">#REF!</definedName>
    <definedName name="NA" localSheetId="26">#REF!</definedName>
    <definedName name="NA" localSheetId="29">#REF!</definedName>
    <definedName name="NA" localSheetId="53">#REF!</definedName>
    <definedName name="NA" localSheetId="43">#REF!</definedName>
    <definedName name="NA" localSheetId="9">#REF!</definedName>
    <definedName name="NA" localSheetId="8">#REF!</definedName>
    <definedName name="NA" localSheetId="11">#REF!</definedName>
    <definedName name="NA" localSheetId="10">#REF!</definedName>
    <definedName name="NA" localSheetId="13">#REF!</definedName>
    <definedName name="NA" localSheetId="12">#REF!</definedName>
    <definedName name="NA" localSheetId="7">#REF!</definedName>
    <definedName name="NA" localSheetId="6">#REF!</definedName>
    <definedName name="NA" localSheetId="48">#REF!</definedName>
    <definedName name="NA" localSheetId="49">#REF!</definedName>
    <definedName name="NA" localSheetId="16">#REF!</definedName>
    <definedName name="NA" localSheetId="27">#REF!</definedName>
    <definedName name="NA" localSheetId="28">#REF!</definedName>
    <definedName name="NA" localSheetId="44">#REF!</definedName>
    <definedName name="NA" localSheetId="45">#REF!</definedName>
    <definedName name="NA" localSheetId="51">#REF!</definedName>
    <definedName name="NA" localSheetId="41">#REF!</definedName>
    <definedName name="NA" localSheetId="35">#REF!</definedName>
    <definedName name="NA" localSheetId="39">#REF!</definedName>
    <definedName name="NA" localSheetId="37">#REF!</definedName>
    <definedName name="NA" localSheetId="17">#REF!</definedName>
    <definedName name="NA" localSheetId="50">#REF!</definedName>
    <definedName name="NA" localSheetId="52">#REF!</definedName>
    <definedName name="NA" localSheetId="31">#REF!</definedName>
    <definedName name="NA" localSheetId="32">#REF!</definedName>
    <definedName name="NA" localSheetId="34">#REF!</definedName>
    <definedName name="NA" localSheetId="38">#REF!</definedName>
    <definedName name="NA" localSheetId="20">#REF!</definedName>
    <definedName name="NA">#REF!</definedName>
    <definedName name="NB" localSheetId="40">#REF!</definedName>
    <definedName name="NB" localSheetId="56">#REF!</definedName>
    <definedName name="NB" localSheetId="33">#REF!</definedName>
    <definedName name="NB" localSheetId="55">#REF!</definedName>
    <definedName name="NB" localSheetId="36">#REF!</definedName>
    <definedName name="NB" localSheetId="4">#REF!</definedName>
    <definedName name="NB" localSheetId="19">#REF!</definedName>
    <definedName name="NB" localSheetId="21">#REF!</definedName>
    <definedName name="NB" localSheetId="22">#REF!</definedName>
    <definedName name="NB" localSheetId="23">#REF!</definedName>
    <definedName name="NB" localSheetId="24">#REF!</definedName>
    <definedName name="NB" localSheetId="25">#REF!</definedName>
    <definedName name="NB" localSheetId="42">#REF!</definedName>
    <definedName name="NB" localSheetId="18">#REF!</definedName>
    <definedName name="NB" localSheetId="47">#REF!</definedName>
    <definedName name="NB" localSheetId="15">#REF!</definedName>
    <definedName name="NB" localSheetId="14">#REF!</definedName>
    <definedName name="NB" localSheetId="46">#REF!</definedName>
    <definedName name="NB" localSheetId="3">#REF!</definedName>
    <definedName name="NB" localSheetId="2">#REF!</definedName>
    <definedName name="NB" localSheetId="54">#REF!</definedName>
    <definedName name="NB" localSheetId="30">#REF!</definedName>
    <definedName name="NB" localSheetId="26">#REF!</definedName>
    <definedName name="NB" localSheetId="29">#REF!</definedName>
    <definedName name="NB" localSheetId="53">#REF!</definedName>
    <definedName name="NB" localSheetId="43">#REF!</definedName>
    <definedName name="NB" localSheetId="9">#REF!</definedName>
    <definedName name="NB" localSheetId="8">#REF!</definedName>
    <definedName name="NB" localSheetId="11">#REF!</definedName>
    <definedName name="NB" localSheetId="10">#REF!</definedName>
    <definedName name="NB" localSheetId="13">#REF!</definedName>
    <definedName name="NB" localSheetId="12">#REF!</definedName>
    <definedName name="NB" localSheetId="7">#REF!</definedName>
    <definedName name="NB" localSheetId="6">#REF!</definedName>
    <definedName name="NB" localSheetId="48">#REF!</definedName>
    <definedName name="NB" localSheetId="49">#REF!</definedName>
    <definedName name="NB" localSheetId="16">#REF!</definedName>
    <definedName name="NB" localSheetId="27">#REF!</definedName>
    <definedName name="NB" localSheetId="28">#REF!</definedName>
    <definedName name="NB" localSheetId="44">#REF!</definedName>
    <definedName name="NB" localSheetId="45">#REF!</definedName>
    <definedName name="NB" localSheetId="51">#REF!</definedName>
    <definedName name="NB" localSheetId="41">#REF!</definedName>
    <definedName name="NB" localSheetId="35">#REF!</definedName>
    <definedName name="NB" localSheetId="39">#REF!</definedName>
    <definedName name="NB" localSheetId="37">#REF!</definedName>
    <definedName name="NB" localSheetId="17">#REF!</definedName>
    <definedName name="NB" localSheetId="50">#REF!</definedName>
    <definedName name="NB" localSheetId="52">#REF!</definedName>
    <definedName name="NB" localSheetId="31">#REF!</definedName>
    <definedName name="NB" localSheetId="32">#REF!</definedName>
    <definedName name="NB" localSheetId="34">#REF!</definedName>
    <definedName name="NB" localSheetId="38">#REF!</definedName>
    <definedName name="NB" localSheetId="20">#REF!</definedName>
    <definedName name="NB">#REF!</definedName>
    <definedName name="NP" localSheetId="40">#REF!</definedName>
    <definedName name="NP" localSheetId="56">#REF!</definedName>
    <definedName name="NP" localSheetId="33">#REF!</definedName>
    <definedName name="NP" localSheetId="55">#REF!</definedName>
    <definedName name="NP" localSheetId="36">#REF!</definedName>
    <definedName name="NP" localSheetId="4">#REF!</definedName>
    <definedName name="NP" localSheetId="19">#REF!</definedName>
    <definedName name="NP" localSheetId="21">#REF!</definedName>
    <definedName name="NP" localSheetId="22">#REF!</definedName>
    <definedName name="NP" localSheetId="23">#REF!</definedName>
    <definedName name="NP" localSheetId="24">#REF!</definedName>
    <definedName name="NP" localSheetId="25">#REF!</definedName>
    <definedName name="NP" localSheetId="42">#REF!</definedName>
    <definedName name="NP" localSheetId="18">#REF!</definedName>
    <definedName name="NP" localSheetId="47">#REF!</definedName>
    <definedName name="NP" localSheetId="15">#REF!</definedName>
    <definedName name="NP" localSheetId="14">#REF!</definedName>
    <definedName name="NP" localSheetId="46">#REF!</definedName>
    <definedName name="NP" localSheetId="3">#REF!</definedName>
    <definedName name="NP" localSheetId="2">#REF!</definedName>
    <definedName name="NP" localSheetId="54">#REF!</definedName>
    <definedName name="NP" localSheetId="30">#REF!</definedName>
    <definedName name="NP" localSheetId="26">#REF!</definedName>
    <definedName name="NP" localSheetId="29">#REF!</definedName>
    <definedName name="NP" localSheetId="53">#REF!</definedName>
    <definedName name="NP" localSheetId="43">#REF!</definedName>
    <definedName name="NP" localSheetId="9">#REF!</definedName>
    <definedName name="NP" localSheetId="8">#REF!</definedName>
    <definedName name="NP" localSheetId="11">#REF!</definedName>
    <definedName name="NP" localSheetId="10">#REF!</definedName>
    <definedName name="NP" localSheetId="13">#REF!</definedName>
    <definedName name="NP" localSheetId="12">#REF!</definedName>
    <definedName name="NP" localSheetId="7">#REF!</definedName>
    <definedName name="NP" localSheetId="6">#REF!</definedName>
    <definedName name="NP" localSheetId="48">#REF!</definedName>
    <definedName name="NP" localSheetId="49">#REF!</definedName>
    <definedName name="NP" localSheetId="16">#REF!</definedName>
    <definedName name="NP" localSheetId="27">#REF!</definedName>
    <definedName name="NP" localSheetId="28">#REF!</definedName>
    <definedName name="NP" localSheetId="44">#REF!</definedName>
    <definedName name="NP" localSheetId="45">#REF!</definedName>
    <definedName name="NP" localSheetId="51">#REF!</definedName>
    <definedName name="NP" localSheetId="41">#REF!</definedName>
    <definedName name="NP" localSheetId="35">#REF!</definedName>
    <definedName name="NP" localSheetId="39">#REF!</definedName>
    <definedName name="NP" localSheetId="37">#REF!</definedName>
    <definedName name="NP" localSheetId="17">#REF!</definedName>
    <definedName name="NP" localSheetId="50">#REF!</definedName>
    <definedName name="NP" localSheetId="52">#REF!</definedName>
    <definedName name="NP" localSheetId="31">#REF!</definedName>
    <definedName name="NP" localSheetId="32">#REF!</definedName>
    <definedName name="NP" localSheetId="34">#REF!</definedName>
    <definedName name="NP" localSheetId="38">#REF!</definedName>
    <definedName name="NP" localSheetId="20">#REF!</definedName>
    <definedName name="NP">#REF!</definedName>
    <definedName name="NS" localSheetId="40">#REF!</definedName>
    <definedName name="NS" localSheetId="56">#REF!</definedName>
    <definedName name="NS" localSheetId="33">#REF!</definedName>
    <definedName name="NS" localSheetId="55">#REF!</definedName>
    <definedName name="NS" localSheetId="36">#REF!</definedName>
    <definedName name="NS" localSheetId="4">#REF!</definedName>
    <definedName name="NS" localSheetId="19">#REF!</definedName>
    <definedName name="NS" localSheetId="21">#REF!</definedName>
    <definedName name="NS" localSheetId="22">#REF!</definedName>
    <definedName name="NS" localSheetId="23">#REF!</definedName>
    <definedName name="NS" localSheetId="24">#REF!</definedName>
    <definedName name="NS" localSheetId="25">#REF!</definedName>
    <definedName name="NS" localSheetId="42">#REF!</definedName>
    <definedName name="NS" localSheetId="18">#REF!</definedName>
    <definedName name="NS" localSheetId="47">#REF!</definedName>
    <definedName name="NS" localSheetId="15">#REF!</definedName>
    <definedName name="NS" localSheetId="14">#REF!</definedName>
    <definedName name="NS" localSheetId="46">#REF!</definedName>
    <definedName name="NS" localSheetId="3">#REF!</definedName>
    <definedName name="NS" localSheetId="2">#REF!</definedName>
    <definedName name="NS" localSheetId="54">#REF!</definedName>
    <definedName name="NS" localSheetId="30">#REF!</definedName>
    <definedName name="NS" localSheetId="26">#REF!</definedName>
    <definedName name="NS" localSheetId="29">#REF!</definedName>
    <definedName name="NS" localSheetId="53">#REF!</definedName>
    <definedName name="NS" localSheetId="43">#REF!</definedName>
    <definedName name="NS" localSheetId="9">#REF!</definedName>
    <definedName name="NS" localSheetId="8">#REF!</definedName>
    <definedName name="NS" localSheetId="11">#REF!</definedName>
    <definedName name="NS" localSheetId="10">#REF!</definedName>
    <definedName name="NS" localSheetId="13">#REF!</definedName>
    <definedName name="NS" localSheetId="12">#REF!</definedName>
    <definedName name="NS" localSheetId="7">#REF!</definedName>
    <definedName name="NS" localSheetId="6">#REF!</definedName>
    <definedName name="NS" localSheetId="48">#REF!</definedName>
    <definedName name="NS" localSheetId="49">#REF!</definedName>
    <definedName name="NS" localSheetId="16">#REF!</definedName>
    <definedName name="NS" localSheetId="27">#REF!</definedName>
    <definedName name="NS" localSheetId="28">#REF!</definedName>
    <definedName name="NS" localSheetId="44">#REF!</definedName>
    <definedName name="NS" localSheetId="45">#REF!</definedName>
    <definedName name="NS" localSheetId="51">#REF!</definedName>
    <definedName name="NS" localSheetId="41">#REF!</definedName>
    <definedName name="NS" localSheetId="35">#REF!</definedName>
    <definedName name="NS" localSheetId="39">#REF!</definedName>
    <definedName name="NS" localSheetId="37">#REF!</definedName>
    <definedName name="NS" localSheetId="17">#REF!</definedName>
    <definedName name="NS" localSheetId="50">#REF!</definedName>
    <definedName name="NS" localSheetId="52">#REF!</definedName>
    <definedName name="NS" localSheetId="31">#REF!</definedName>
    <definedName name="NS" localSheetId="32">#REF!</definedName>
    <definedName name="NS" localSheetId="34">#REF!</definedName>
    <definedName name="NS" localSheetId="38">#REF!</definedName>
    <definedName name="NS" localSheetId="20">#REF!</definedName>
    <definedName name="NS">#REF!</definedName>
    <definedName name="NSL" localSheetId="40">#REF!</definedName>
    <definedName name="NSL" localSheetId="56">#REF!</definedName>
    <definedName name="NSL" localSheetId="33">#REF!</definedName>
    <definedName name="NSL" localSheetId="55">#REF!</definedName>
    <definedName name="NSL" localSheetId="36">#REF!</definedName>
    <definedName name="NSL" localSheetId="4">#REF!</definedName>
    <definedName name="NSL" localSheetId="19">#REF!</definedName>
    <definedName name="NSL" localSheetId="21">#REF!</definedName>
    <definedName name="NSL" localSheetId="22">#REF!</definedName>
    <definedName name="NSL" localSheetId="23">#REF!</definedName>
    <definedName name="NSL" localSheetId="24">#REF!</definedName>
    <definedName name="NSL" localSheetId="25">#REF!</definedName>
    <definedName name="NSL" localSheetId="42">#REF!</definedName>
    <definedName name="NSL" localSheetId="18">#REF!</definedName>
    <definedName name="NSL" localSheetId="47">#REF!</definedName>
    <definedName name="NSL" localSheetId="15">#REF!</definedName>
    <definedName name="NSL" localSheetId="14">#REF!</definedName>
    <definedName name="NSL" localSheetId="46">#REF!</definedName>
    <definedName name="NSL" localSheetId="3">#REF!</definedName>
    <definedName name="NSL" localSheetId="2">#REF!</definedName>
    <definedName name="NSL" localSheetId="54">#REF!</definedName>
    <definedName name="NSL" localSheetId="30">#REF!</definedName>
    <definedName name="NSL" localSheetId="26">#REF!</definedName>
    <definedName name="NSL" localSheetId="29">#REF!</definedName>
    <definedName name="NSL" localSheetId="53">#REF!</definedName>
    <definedName name="NSL" localSheetId="43">#REF!</definedName>
    <definedName name="NSL" localSheetId="9">#REF!</definedName>
    <definedName name="NSL" localSheetId="8">#REF!</definedName>
    <definedName name="NSL" localSheetId="11">#REF!</definedName>
    <definedName name="NSL" localSheetId="10">#REF!</definedName>
    <definedName name="NSL" localSheetId="13">#REF!</definedName>
    <definedName name="NSL" localSheetId="12">#REF!</definedName>
    <definedName name="NSL" localSheetId="7">#REF!</definedName>
    <definedName name="NSL" localSheetId="6">#REF!</definedName>
    <definedName name="NSL" localSheetId="48">#REF!</definedName>
    <definedName name="NSL" localSheetId="49">#REF!</definedName>
    <definedName name="NSL" localSheetId="16">#REF!</definedName>
    <definedName name="NSL" localSheetId="27">#REF!</definedName>
    <definedName name="NSL" localSheetId="28">#REF!</definedName>
    <definedName name="NSL" localSheetId="44">#REF!</definedName>
    <definedName name="NSL" localSheetId="45">#REF!</definedName>
    <definedName name="NSL" localSheetId="51">#REF!</definedName>
    <definedName name="NSL" localSheetId="41">#REF!</definedName>
    <definedName name="NSL" localSheetId="35">#REF!</definedName>
    <definedName name="NSL" localSheetId="39">#REF!</definedName>
    <definedName name="NSL" localSheetId="37">#REF!</definedName>
    <definedName name="NSL" localSheetId="17">#REF!</definedName>
    <definedName name="NSL" localSheetId="50">#REF!</definedName>
    <definedName name="NSL" localSheetId="52">#REF!</definedName>
    <definedName name="NSL" localSheetId="31">#REF!</definedName>
    <definedName name="NSL" localSheetId="32">#REF!</definedName>
    <definedName name="NSL" localSheetId="34">#REF!</definedName>
    <definedName name="NSL" localSheetId="38">#REF!</definedName>
    <definedName name="NSL" localSheetId="20">#REF!</definedName>
    <definedName name="NSL">#REF!</definedName>
    <definedName name="NSLI" localSheetId="40">#REF!</definedName>
    <definedName name="NSLI" localSheetId="56">#REF!</definedName>
    <definedName name="NSLI" localSheetId="33">#REF!</definedName>
    <definedName name="NSLI" localSheetId="55">#REF!</definedName>
    <definedName name="NSLI" localSheetId="36">#REF!</definedName>
    <definedName name="NSLI" localSheetId="4">#REF!</definedName>
    <definedName name="NSLI" localSheetId="19">#REF!</definedName>
    <definedName name="NSLI" localSheetId="21">#REF!</definedName>
    <definedName name="NSLI" localSheetId="22">#REF!</definedName>
    <definedName name="NSLI" localSheetId="23">#REF!</definedName>
    <definedName name="NSLI" localSheetId="24">#REF!</definedName>
    <definedName name="NSLI" localSheetId="25">#REF!</definedName>
    <definedName name="NSLI" localSheetId="42">#REF!</definedName>
    <definedName name="NSLI" localSheetId="18">#REF!</definedName>
    <definedName name="NSLI" localSheetId="47">#REF!</definedName>
    <definedName name="NSLI" localSheetId="15">#REF!</definedName>
    <definedName name="NSLI" localSheetId="14">#REF!</definedName>
    <definedName name="NSLI" localSheetId="46">#REF!</definedName>
    <definedName name="NSLI" localSheetId="3">#REF!</definedName>
    <definedName name="NSLI" localSheetId="2">#REF!</definedName>
    <definedName name="NSLI" localSheetId="54">#REF!</definedName>
    <definedName name="NSLI" localSheetId="30">#REF!</definedName>
    <definedName name="NSLI" localSheetId="26">#REF!</definedName>
    <definedName name="NSLI" localSheetId="29">#REF!</definedName>
    <definedName name="NSLI" localSheetId="53">#REF!</definedName>
    <definedName name="NSLI" localSheetId="43">#REF!</definedName>
    <definedName name="NSLI" localSheetId="9">#REF!</definedName>
    <definedName name="NSLI" localSheetId="8">#REF!</definedName>
    <definedName name="NSLI" localSheetId="11">#REF!</definedName>
    <definedName name="NSLI" localSheetId="10">#REF!</definedName>
    <definedName name="NSLI" localSheetId="13">#REF!</definedName>
    <definedName name="NSLI" localSheetId="12">#REF!</definedName>
    <definedName name="NSLI" localSheetId="7">#REF!</definedName>
    <definedName name="NSLI" localSheetId="6">#REF!</definedName>
    <definedName name="NSLI" localSheetId="48">#REF!</definedName>
    <definedName name="NSLI" localSheetId="49">#REF!</definedName>
    <definedName name="NSLI" localSheetId="16">#REF!</definedName>
    <definedName name="NSLI" localSheetId="27">#REF!</definedName>
    <definedName name="NSLI" localSheetId="28">#REF!</definedName>
    <definedName name="NSLI" localSheetId="44">#REF!</definedName>
    <definedName name="NSLI" localSheetId="45">#REF!</definedName>
    <definedName name="NSLI" localSheetId="51">#REF!</definedName>
    <definedName name="NSLI" localSheetId="41">#REF!</definedName>
    <definedName name="NSLI" localSheetId="35">#REF!</definedName>
    <definedName name="NSLI" localSheetId="39">#REF!</definedName>
    <definedName name="NSLI" localSheetId="37">#REF!</definedName>
    <definedName name="NSLI" localSheetId="17">#REF!</definedName>
    <definedName name="NSLI" localSheetId="50">#REF!</definedName>
    <definedName name="NSLI" localSheetId="52">#REF!</definedName>
    <definedName name="NSLI" localSheetId="31">#REF!</definedName>
    <definedName name="NSLI" localSheetId="32">#REF!</definedName>
    <definedName name="NSLI" localSheetId="34">#REF!</definedName>
    <definedName name="NSLI" localSheetId="38">#REF!</definedName>
    <definedName name="NSLI" localSheetId="20">#REF!</definedName>
    <definedName name="NSLI">#REF!</definedName>
    <definedName name="NSR" localSheetId="40">#REF!</definedName>
    <definedName name="NSR" localSheetId="56">#REF!</definedName>
    <definedName name="NSR" localSheetId="33">#REF!</definedName>
    <definedName name="NSR" localSheetId="55">#REF!</definedName>
    <definedName name="NSR" localSheetId="36">#REF!</definedName>
    <definedName name="NSR" localSheetId="4">#REF!</definedName>
    <definedName name="NSR" localSheetId="19">#REF!</definedName>
    <definedName name="NSR" localSheetId="21">#REF!</definedName>
    <definedName name="NSR" localSheetId="22">#REF!</definedName>
    <definedName name="NSR" localSheetId="23">#REF!</definedName>
    <definedName name="NSR" localSheetId="24">#REF!</definedName>
    <definedName name="NSR" localSheetId="25">#REF!</definedName>
    <definedName name="NSR" localSheetId="42">#REF!</definedName>
    <definedName name="NSR" localSheetId="18">#REF!</definedName>
    <definedName name="NSR" localSheetId="47">#REF!</definedName>
    <definedName name="NSR" localSheetId="15">#REF!</definedName>
    <definedName name="NSR" localSheetId="14">#REF!</definedName>
    <definedName name="NSR" localSheetId="46">#REF!</definedName>
    <definedName name="NSR" localSheetId="3">#REF!</definedName>
    <definedName name="NSR" localSheetId="2">#REF!</definedName>
    <definedName name="NSR" localSheetId="54">#REF!</definedName>
    <definedName name="NSR" localSheetId="30">#REF!</definedName>
    <definedName name="NSR" localSheetId="26">#REF!</definedName>
    <definedName name="NSR" localSheetId="29">#REF!</definedName>
    <definedName name="NSR" localSheetId="53">#REF!</definedName>
    <definedName name="NSR" localSheetId="43">#REF!</definedName>
    <definedName name="NSR" localSheetId="9">#REF!</definedName>
    <definedName name="NSR" localSheetId="8">#REF!</definedName>
    <definedName name="NSR" localSheetId="11">#REF!</definedName>
    <definedName name="NSR" localSheetId="10">#REF!</definedName>
    <definedName name="NSR" localSheetId="13">#REF!</definedName>
    <definedName name="NSR" localSheetId="12">#REF!</definedName>
    <definedName name="NSR" localSheetId="7">#REF!</definedName>
    <definedName name="NSR" localSheetId="6">#REF!</definedName>
    <definedName name="NSR" localSheetId="48">#REF!</definedName>
    <definedName name="NSR" localSheetId="49">#REF!</definedName>
    <definedName name="NSR" localSheetId="16">#REF!</definedName>
    <definedName name="NSR" localSheetId="27">#REF!</definedName>
    <definedName name="NSR" localSheetId="28">#REF!</definedName>
    <definedName name="NSR" localSheetId="44">#REF!</definedName>
    <definedName name="NSR" localSheetId="45">#REF!</definedName>
    <definedName name="NSR" localSheetId="51">#REF!</definedName>
    <definedName name="NSR" localSheetId="41">#REF!</definedName>
    <definedName name="NSR" localSheetId="35">#REF!</definedName>
    <definedName name="NSR" localSheetId="39">#REF!</definedName>
    <definedName name="NSR" localSheetId="37">#REF!</definedName>
    <definedName name="NSR" localSheetId="17">#REF!</definedName>
    <definedName name="NSR" localSheetId="50">#REF!</definedName>
    <definedName name="NSR" localSheetId="52">#REF!</definedName>
    <definedName name="NSR" localSheetId="31">#REF!</definedName>
    <definedName name="NSR" localSheetId="32">#REF!</definedName>
    <definedName name="NSR" localSheetId="34">#REF!</definedName>
    <definedName name="NSR" localSheetId="38">#REF!</definedName>
    <definedName name="NSR" localSheetId="20">#REF!</definedName>
    <definedName name="NSR">#REF!</definedName>
    <definedName name="NST" localSheetId="40">#REF!</definedName>
    <definedName name="NST" localSheetId="56">#REF!</definedName>
    <definedName name="NST" localSheetId="33">#REF!</definedName>
    <definedName name="NST" localSheetId="55">#REF!</definedName>
    <definedName name="NST" localSheetId="36">#REF!</definedName>
    <definedName name="NST" localSheetId="4">#REF!</definedName>
    <definedName name="NST" localSheetId="19">#REF!</definedName>
    <definedName name="NST" localSheetId="21">#REF!</definedName>
    <definedName name="NST" localSheetId="22">#REF!</definedName>
    <definedName name="NST" localSheetId="23">#REF!</definedName>
    <definedName name="NST" localSheetId="24">#REF!</definedName>
    <definedName name="NST" localSheetId="25">#REF!</definedName>
    <definedName name="NST" localSheetId="42">#REF!</definedName>
    <definedName name="NST" localSheetId="18">#REF!</definedName>
    <definedName name="NST" localSheetId="47">#REF!</definedName>
    <definedName name="NST" localSheetId="15">#REF!</definedName>
    <definedName name="NST" localSheetId="14">#REF!</definedName>
    <definedName name="NST" localSheetId="46">#REF!</definedName>
    <definedName name="NST" localSheetId="3">#REF!</definedName>
    <definedName name="NST" localSheetId="2">#REF!</definedName>
    <definedName name="NST" localSheetId="54">#REF!</definedName>
    <definedName name="NST" localSheetId="30">#REF!</definedName>
    <definedName name="NST" localSheetId="26">#REF!</definedName>
    <definedName name="NST" localSheetId="29">#REF!</definedName>
    <definedName name="NST" localSheetId="53">#REF!</definedName>
    <definedName name="NST" localSheetId="43">#REF!</definedName>
    <definedName name="NST" localSheetId="9">#REF!</definedName>
    <definedName name="NST" localSheetId="8">#REF!</definedName>
    <definedName name="NST" localSheetId="11">#REF!</definedName>
    <definedName name="NST" localSheetId="10">#REF!</definedName>
    <definedName name="NST" localSheetId="13">#REF!</definedName>
    <definedName name="NST" localSheetId="12">#REF!</definedName>
    <definedName name="NST" localSheetId="7">#REF!</definedName>
    <definedName name="NST" localSheetId="6">#REF!</definedName>
    <definedName name="NST" localSheetId="48">#REF!</definedName>
    <definedName name="NST" localSheetId="49">#REF!</definedName>
    <definedName name="NST" localSheetId="16">#REF!</definedName>
    <definedName name="NST" localSheetId="27">#REF!</definedName>
    <definedName name="NST" localSheetId="28">#REF!</definedName>
    <definedName name="NST" localSheetId="44">#REF!</definedName>
    <definedName name="NST" localSheetId="45">#REF!</definedName>
    <definedName name="NST" localSheetId="51">#REF!</definedName>
    <definedName name="NST" localSheetId="41">#REF!</definedName>
    <definedName name="NST" localSheetId="35">#REF!</definedName>
    <definedName name="NST" localSheetId="39">#REF!</definedName>
    <definedName name="NST" localSheetId="37">#REF!</definedName>
    <definedName name="NST" localSheetId="17">#REF!</definedName>
    <definedName name="NST" localSheetId="50">#REF!</definedName>
    <definedName name="NST" localSheetId="52">#REF!</definedName>
    <definedName name="NST" localSheetId="31">#REF!</definedName>
    <definedName name="NST" localSheetId="32">#REF!</definedName>
    <definedName name="NST" localSheetId="34">#REF!</definedName>
    <definedName name="NST" localSheetId="38">#REF!</definedName>
    <definedName name="NST" localSheetId="20">#REF!</definedName>
    <definedName name="NST">#REF!</definedName>
    <definedName name="oa" localSheetId="40">[11]單價2!#REF!</definedName>
    <definedName name="oa" localSheetId="56">[11]單價2!#REF!</definedName>
    <definedName name="oa" localSheetId="33">[11]單價2!#REF!</definedName>
    <definedName name="oa" localSheetId="55">[11]單價2!#REF!</definedName>
    <definedName name="oa" localSheetId="36">[11]單價2!#REF!</definedName>
    <definedName name="oa" localSheetId="4">[11]單價2!#REF!</definedName>
    <definedName name="oa" localSheetId="19">[11]單價2!#REF!</definedName>
    <definedName name="oa" localSheetId="21">[11]單價2!#REF!</definedName>
    <definedName name="oa" localSheetId="22">[11]單價2!#REF!</definedName>
    <definedName name="oa" localSheetId="23">[11]單價2!#REF!</definedName>
    <definedName name="oa" localSheetId="24">[11]單價2!#REF!</definedName>
    <definedName name="oa" localSheetId="25">[11]單價2!#REF!</definedName>
    <definedName name="oa" localSheetId="42">[11]單價2!#REF!</definedName>
    <definedName name="oa" localSheetId="18">[11]單價2!#REF!</definedName>
    <definedName name="oa" localSheetId="47">[11]單價2!#REF!</definedName>
    <definedName name="oa" localSheetId="15">[11]單價2!#REF!</definedName>
    <definedName name="oa" localSheetId="14">[11]單價2!#REF!</definedName>
    <definedName name="oa" localSheetId="46">[11]單價2!#REF!</definedName>
    <definedName name="oa" localSheetId="3">[11]單價2!#REF!</definedName>
    <definedName name="oa" localSheetId="2">[11]單價2!#REF!</definedName>
    <definedName name="oa" localSheetId="54">[11]單價2!#REF!</definedName>
    <definedName name="oa" localSheetId="30">[11]單價2!#REF!</definedName>
    <definedName name="oa" localSheetId="26">[11]單價2!#REF!</definedName>
    <definedName name="oa" localSheetId="29">[11]單價2!#REF!</definedName>
    <definedName name="oa" localSheetId="53">[11]單價2!#REF!</definedName>
    <definedName name="oa" localSheetId="43">[11]單價2!#REF!</definedName>
    <definedName name="oa" localSheetId="9">[11]單價2!#REF!</definedName>
    <definedName name="oa" localSheetId="8">[11]單價2!#REF!</definedName>
    <definedName name="oa" localSheetId="11">[11]單價2!#REF!</definedName>
    <definedName name="oa" localSheetId="10">[11]單價2!#REF!</definedName>
    <definedName name="oa" localSheetId="13">[11]單價2!#REF!</definedName>
    <definedName name="oa" localSheetId="12">[11]單價2!#REF!</definedName>
    <definedName name="oa" localSheetId="7">[11]單價2!#REF!</definedName>
    <definedName name="oa" localSheetId="6">[11]單價2!#REF!</definedName>
    <definedName name="oa" localSheetId="48">[11]單價2!#REF!</definedName>
    <definedName name="oa" localSheetId="49">[11]單價2!#REF!</definedName>
    <definedName name="oa" localSheetId="16">[11]單價2!#REF!</definedName>
    <definedName name="oa" localSheetId="27">[11]單價2!#REF!</definedName>
    <definedName name="oa" localSheetId="28">[11]單價2!#REF!</definedName>
    <definedName name="oa" localSheetId="44">[11]單價2!#REF!</definedName>
    <definedName name="oa" localSheetId="45">[11]單價2!#REF!</definedName>
    <definedName name="oa" localSheetId="51">[11]單價2!#REF!</definedName>
    <definedName name="oa" localSheetId="41">[11]單價2!#REF!</definedName>
    <definedName name="oa" localSheetId="35">[11]單價2!#REF!</definedName>
    <definedName name="oa" localSheetId="39">[11]單價2!#REF!</definedName>
    <definedName name="oa" localSheetId="37">[11]單價2!#REF!</definedName>
    <definedName name="oa" localSheetId="17">[11]單價2!#REF!</definedName>
    <definedName name="oa" localSheetId="50">[11]單價2!#REF!</definedName>
    <definedName name="oa" localSheetId="52">[11]單價2!#REF!</definedName>
    <definedName name="oa" localSheetId="31">[11]單價2!#REF!</definedName>
    <definedName name="oa" localSheetId="32">[11]單價2!#REF!</definedName>
    <definedName name="oa" localSheetId="34">[11]單價2!#REF!</definedName>
    <definedName name="oa" localSheetId="38">[11]單價2!#REF!</definedName>
    <definedName name="oa" localSheetId="20">[11]單價2!#REF!</definedName>
    <definedName name="oa">[11]單價2!#REF!</definedName>
    <definedName name="ONE_PAPER" localSheetId="40">#REF!</definedName>
    <definedName name="ONE_PAPER" localSheetId="56">#REF!</definedName>
    <definedName name="ONE_PAPER" localSheetId="33">#REF!</definedName>
    <definedName name="ONE_PAPER" localSheetId="55">#REF!</definedName>
    <definedName name="ONE_PAPER" localSheetId="36">#REF!</definedName>
    <definedName name="ONE_PAPER" localSheetId="4">#REF!</definedName>
    <definedName name="ONE_PAPER" localSheetId="19">#REF!</definedName>
    <definedName name="ONE_PAPER" localSheetId="21">#REF!</definedName>
    <definedName name="ONE_PAPER" localSheetId="22">#REF!</definedName>
    <definedName name="ONE_PAPER" localSheetId="23">#REF!</definedName>
    <definedName name="ONE_PAPER" localSheetId="24">#REF!</definedName>
    <definedName name="ONE_PAPER" localSheetId="25">#REF!</definedName>
    <definedName name="ONE_PAPER" localSheetId="42">#REF!</definedName>
    <definedName name="ONE_PAPER" localSheetId="18">#REF!</definedName>
    <definedName name="ONE_PAPER" localSheetId="47">#REF!</definedName>
    <definedName name="ONE_PAPER" localSheetId="15">#REF!</definedName>
    <definedName name="ONE_PAPER" localSheetId="14">#REF!</definedName>
    <definedName name="ONE_PAPER" localSheetId="46">#REF!</definedName>
    <definedName name="ONE_PAPER" localSheetId="3">#REF!</definedName>
    <definedName name="ONE_PAPER" localSheetId="2">#REF!</definedName>
    <definedName name="ONE_PAPER" localSheetId="54">#REF!</definedName>
    <definedName name="ONE_PAPER" localSheetId="30">#REF!</definedName>
    <definedName name="ONE_PAPER" localSheetId="26">#REF!</definedName>
    <definedName name="ONE_PAPER" localSheetId="29">#REF!</definedName>
    <definedName name="ONE_PAPER" localSheetId="53">#REF!</definedName>
    <definedName name="ONE_PAPER" localSheetId="43">#REF!</definedName>
    <definedName name="ONE_PAPER" localSheetId="9">#REF!</definedName>
    <definedName name="ONE_PAPER" localSheetId="8">#REF!</definedName>
    <definedName name="ONE_PAPER" localSheetId="11">#REF!</definedName>
    <definedName name="ONE_PAPER" localSheetId="10">#REF!</definedName>
    <definedName name="ONE_PAPER" localSheetId="13">#REF!</definedName>
    <definedName name="ONE_PAPER" localSheetId="12">#REF!</definedName>
    <definedName name="ONE_PAPER" localSheetId="7">#REF!</definedName>
    <definedName name="ONE_PAPER" localSheetId="6">#REF!</definedName>
    <definedName name="ONE_PAPER" localSheetId="48">#REF!</definedName>
    <definedName name="ONE_PAPER" localSheetId="49">#REF!</definedName>
    <definedName name="ONE_PAPER" localSheetId="16">#REF!</definedName>
    <definedName name="ONE_PAPER" localSheetId="27">#REF!</definedName>
    <definedName name="ONE_PAPER" localSheetId="28">#REF!</definedName>
    <definedName name="ONE_PAPER" localSheetId="44">#REF!</definedName>
    <definedName name="ONE_PAPER" localSheetId="45">#REF!</definedName>
    <definedName name="ONE_PAPER" localSheetId="51">#REF!</definedName>
    <definedName name="ONE_PAPER" localSheetId="41">#REF!</definedName>
    <definedName name="ONE_PAPER" localSheetId="35">#REF!</definedName>
    <definedName name="ONE_PAPER" localSheetId="39">#REF!</definedName>
    <definedName name="ONE_PAPER" localSheetId="37">#REF!</definedName>
    <definedName name="ONE_PAPER" localSheetId="17">#REF!</definedName>
    <definedName name="ONE_PAPER" localSheetId="50">#REF!</definedName>
    <definedName name="ONE_PAPER" localSheetId="52">#REF!</definedName>
    <definedName name="ONE_PAPER" localSheetId="31">#REF!</definedName>
    <definedName name="ONE_PAPER" localSheetId="32">#REF!</definedName>
    <definedName name="ONE_PAPER" localSheetId="34">#REF!</definedName>
    <definedName name="ONE_PAPER" localSheetId="38">#REF!</definedName>
    <definedName name="ONE_PAPER" localSheetId="20">#REF!</definedName>
    <definedName name="ONE_PAPER">#REF!</definedName>
    <definedName name="OP" localSheetId="40">[2]單價2!#REF!</definedName>
    <definedName name="OP" localSheetId="56">[2]單價2!#REF!</definedName>
    <definedName name="OP" localSheetId="33">[2]單價2!#REF!</definedName>
    <definedName name="OP" localSheetId="55">[2]單價2!#REF!</definedName>
    <definedName name="OP" localSheetId="36">[2]單價2!#REF!</definedName>
    <definedName name="OP" localSheetId="4">[3]單價2!#REF!</definedName>
    <definedName name="OP" localSheetId="19">[2]單價2!#REF!</definedName>
    <definedName name="OP" localSheetId="21">[2]單價2!#REF!</definedName>
    <definedName name="OP" localSheetId="22">[2]單價2!#REF!</definedName>
    <definedName name="OP" localSheetId="23">[2]單價2!#REF!</definedName>
    <definedName name="OP" localSheetId="24">[2]單價2!#REF!</definedName>
    <definedName name="OP" localSheetId="25">[2]單價2!#REF!</definedName>
    <definedName name="OP" localSheetId="42">[2]單價2!#REF!</definedName>
    <definedName name="OP" localSheetId="18">[2]單價2!#REF!</definedName>
    <definedName name="OP" localSheetId="47">[2]單價2!#REF!</definedName>
    <definedName name="OP" localSheetId="15">[2]單價2!#REF!</definedName>
    <definedName name="OP" localSheetId="14">[2]單價2!#REF!</definedName>
    <definedName name="OP" localSheetId="46">[2]單價2!#REF!</definedName>
    <definedName name="OP" localSheetId="3">[3]單價2!#REF!</definedName>
    <definedName name="OP" localSheetId="2">[3]單價2!#REF!</definedName>
    <definedName name="OP" localSheetId="54">[2]單價2!#REF!</definedName>
    <definedName name="OP" localSheetId="30">[2]單價2!#REF!</definedName>
    <definedName name="OP" localSheetId="26">[2]單價2!#REF!</definedName>
    <definedName name="OP" localSheetId="29">[2]單價2!#REF!</definedName>
    <definedName name="OP" localSheetId="53">[2]單價2!#REF!</definedName>
    <definedName name="OP" localSheetId="43">[2]單價2!#REF!</definedName>
    <definedName name="OP" localSheetId="9">[2]單價2!#REF!</definedName>
    <definedName name="OP" localSheetId="8">[2]單價2!#REF!</definedName>
    <definedName name="OP" localSheetId="11">[2]單價2!#REF!</definedName>
    <definedName name="OP" localSheetId="10">[2]單價2!#REF!</definedName>
    <definedName name="OP" localSheetId="13">[2]單價2!#REF!</definedName>
    <definedName name="OP" localSheetId="12">[2]單價2!#REF!</definedName>
    <definedName name="OP" localSheetId="7">[2]單價2!#REF!</definedName>
    <definedName name="OP" localSheetId="6">[2]單價2!#REF!</definedName>
    <definedName name="OP" localSheetId="48">[2]單價2!#REF!</definedName>
    <definedName name="OP" localSheetId="49">[2]單價2!#REF!</definedName>
    <definedName name="OP" localSheetId="16">[2]單價2!#REF!</definedName>
    <definedName name="OP" localSheetId="27">[2]單價2!#REF!</definedName>
    <definedName name="OP" localSheetId="28">[2]單價2!#REF!</definedName>
    <definedName name="OP" localSheetId="44">[2]單價2!#REF!</definedName>
    <definedName name="OP" localSheetId="45">[2]單價2!#REF!</definedName>
    <definedName name="OP" localSheetId="51">[2]單價2!#REF!</definedName>
    <definedName name="OP" localSheetId="41">[2]單價2!#REF!</definedName>
    <definedName name="OP" localSheetId="35">[2]單價2!#REF!</definedName>
    <definedName name="OP" localSheetId="39">[2]單價2!#REF!</definedName>
    <definedName name="OP" localSheetId="37">[2]單價2!#REF!</definedName>
    <definedName name="OP" localSheetId="17">[2]單價2!#REF!</definedName>
    <definedName name="OP" localSheetId="50">[2]單價2!#REF!</definedName>
    <definedName name="OP" localSheetId="52">[2]單價2!#REF!</definedName>
    <definedName name="OP" localSheetId="31">[2]單價2!#REF!</definedName>
    <definedName name="OP" localSheetId="32">[2]單價2!#REF!</definedName>
    <definedName name="OP" localSheetId="34">[2]單價2!#REF!</definedName>
    <definedName name="OP" localSheetId="38">[2]單價2!#REF!</definedName>
    <definedName name="OP" localSheetId="20">[2]單價2!#REF!</definedName>
    <definedName name="OP">[3]單價2!#REF!</definedName>
    <definedName name="PBG總價" localSheetId="40">#REF!</definedName>
    <definedName name="PBG總價" localSheetId="56">#REF!</definedName>
    <definedName name="PBG總價" localSheetId="33">#REF!</definedName>
    <definedName name="PBG總價" localSheetId="55">#REF!</definedName>
    <definedName name="PBG總價" localSheetId="36">#REF!</definedName>
    <definedName name="PBG總價" localSheetId="4">#REF!</definedName>
    <definedName name="PBG總價" localSheetId="19">#REF!</definedName>
    <definedName name="PBG總價" localSheetId="21">#REF!</definedName>
    <definedName name="PBG總價" localSheetId="22">#REF!</definedName>
    <definedName name="PBG總價" localSheetId="23">#REF!</definedName>
    <definedName name="PBG總價" localSheetId="24">#REF!</definedName>
    <definedName name="PBG總價" localSheetId="25">#REF!</definedName>
    <definedName name="PBG總價" localSheetId="42">#REF!</definedName>
    <definedName name="PBG總價" localSheetId="18">#REF!</definedName>
    <definedName name="PBG總價" localSheetId="47">#REF!</definedName>
    <definedName name="PBG總價" localSheetId="15">#REF!</definedName>
    <definedName name="PBG總價" localSheetId="14">#REF!</definedName>
    <definedName name="PBG總價" localSheetId="46">#REF!</definedName>
    <definedName name="PBG總價" localSheetId="3">#REF!</definedName>
    <definedName name="PBG總價" localSheetId="2">#REF!</definedName>
    <definedName name="PBG總價" localSheetId="54">#REF!</definedName>
    <definedName name="PBG總價" localSheetId="30">#REF!</definedName>
    <definedName name="PBG總價" localSheetId="26">#REF!</definedName>
    <definedName name="PBG總價" localSheetId="29">#REF!</definedName>
    <definedName name="PBG總價" localSheetId="53">#REF!</definedName>
    <definedName name="PBG總價" localSheetId="43">#REF!</definedName>
    <definedName name="PBG總價" localSheetId="9">#REF!</definedName>
    <definedName name="PBG總價" localSheetId="8">#REF!</definedName>
    <definedName name="PBG總價" localSheetId="11">#REF!</definedName>
    <definedName name="PBG總價" localSheetId="10">#REF!</definedName>
    <definedName name="PBG總價" localSheetId="13">#REF!</definedName>
    <definedName name="PBG總價" localSheetId="12">#REF!</definedName>
    <definedName name="PBG總價" localSheetId="7">#REF!</definedName>
    <definedName name="PBG總價" localSheetId="6">#REF!</definedName>
    <definedName name="PBG總價" localSheetId="48">#REF!</definedName>
    <definedName name="PBG總價" localSheetId="49">#REF!</definedName>
    <definedName name="PBG總價" localSheetId="16">#REF!</definedName>
    <definedName name="PBG總價" localSheetId="27">#REF!</definedName>
    <definedName name="PBG總價" localSheetId="28">#REF!</definedName>
    <definedName name="PBG總價" localSheetId="44">#REF!</definedName>
    <definedName name="PBG總價" localSheetId="45">#REF!</definedName>
    <definedName name="PBG總價" localSheetId="51">#REF!</definedName>
    <definedName name="PBG總價" localSheetId="41">#REF!</definedName>
    <definedName name="PBG總價" localSheetId="35">#REF!</definedName>
    <definedName name="PBG總價" localSheetId="39">#REF!</definedName>
    <definedName name="PBG總價" localSheetId="37">#REF!</definedName>
    <definedName name="PBG總價" localSheetId="17">#REF!</definedName>
    <definedName name="PBG總價" localSheetId="50">#REF!</definedName>
    <definedName name="PBG總價" localSheetId="52">#REF!</definedName>
    <definedName name="PBG總價" localSheetId="31">#REF!</definedName>
    <definedName name="PBG總價" localSheetId="32">#REF!</definedName>
    <definedName name="PBG總價" localSheetId="34">#REF!</definedName>
    <definedName name="PBG總價" localSheetId="38">#REF!</definedName>
    <definedName name="PBG總價" localSheetId="20">#REF!</definedName>
    <definedName name="PBG總價">#REF!</definedName>
    <definedName name="PC1H" localSheetId="40">#REF!</definedName>
    <definedName name="PC1H" localSheetId="56">#REF!</definedName>
    <definedName name="PC1H" localSheetId="33">#REF!</definedName>
    <definedName name="PC1H" localSheetId="55">#REF!</definedName>
    <definedName name="PC1H" localSheetId="36">#REF!</definedName>
    <definedName name="PC1H" localSheetId="4">#REF!</definedName>
    <definedName name="PC1H" localSheetId="19">#REF!</definedName>
    <definedName name="PC1H" localSheetId="21">#REF!</definedName>
    <definedName name="PC1H" localSheetId="22">#REF!</definedName>
    <definedName name="PC1H" localSheetId="23">#REF!</definedName>
    <definedName name="PC1H" localSheetId="24">#REF!</definedName>
    <definedName name="PC1H" localSheetId="25">#REF!</definedName>
    <definedName name="PC1H" localSheetId="42">#REF!</definedName>
    <definedName name="PC1H" localSheetId="18">#REF!</definedName>
    <definedName name="PC1H" localSheetId="47">#REF!</definedName>
    <definedName name="PC1H" localSheetId="15">#REF!</definedName>
    <definedName name="PC1H" localSheetId="14">#REF!</definedName>
    <definedName name="PC1H" localSheetId="46">#REF!</definedName>
    <definedName name="PC1H" localSheetId="3">#REF!</definedName>
    <definedName name="PC1H" localSheetId="2">#REF!</definedName>
    <definedName name="PC1H" localSheetId="54">#REF!</definedName>
    <definedName name="PC1H" localSheetId="30">#REF!</definedName>
    <definedName name="PC1H" localSheetId="26">#REF!</definedName>
    <definedName name="PC1H" localSheetId="29">#REF!</definedName>
    <definedName name="PC1H" localSheetId="53">#REF!</definedName>
    <definedName name="PC1H" localSheetId="43">#REF!</definedName>
    <definedName name="PC1H" localSheetId="9">#REF!</definedName>
    <definedName name="PC1H" localSheetId="8">#REF!</definedName>
    <definedName name="PC1H" localSheetId="11">#REF!</definedName>
    <definedName name="PC1H" localSheetId="10">#REF!</definedName>
    <definedName name="PC1H" localSheetId="13">#REF!</definedName>
    <definedName name="PC1H" localSheetId="12">#REF!</definedName>
    <definedName name="PC1H" localSheetId="7">#REF!</definedName>
    <definedName name="PC1H" localSheetId="6">#REF!</definedName>
    <definedName name="PC1H" localSheetId="48">#REF!</definedName>
    <definedName name="PC1H" localSheetId="49">#REF!</definedName>
    <definedName name="PC1H" localSheetId="16">#REF!</definedName>
    <definedName name="PC1H" localSheetId="27">#REF!</definedName>
    <definedName name="PC1H" localSheetId="28">#REF!</definedName>
    <definedName name="PC1H" localSheetId="44">#REF!</definedName>
    <definedName name="PC1H" localSheetId="45">#REF!</definedName>
    <definedName name="PC1H" localSheetId="51">#REF!</definedName>
    <definedName name="PC1H" localSheetId="41">#REF!</definedName>
    <definedName name="PC1H" localSheetId="35">#REF!</definedName>
    <definedName name="PC1H" localSheetId="39">#REF!</definedName>
    <definedName name="PC1H" localSheetId="37">#REF!</definedName>
    <definedName name="PC1H" localSheetId="17">#REF!</definedName>
    <definedName name="PC1H" localSheetId="50">#REF!</definedName>
    <definedName name="PC1H" localSheetId="52">#REF!</definedName>
    <definedName name="PC1H" localSheetId="31">#REF!</definedName>
    <definedName name="PC1H" localSheetId="32">#REF!</definedName>
    <definedName name="PC1H" localSheetId="34">#REF!</definedName>
    <definedName name="PC1H" localSheetId="38">#REF!</definedName>
    <definedName name="PC1H" localSheetId="20">#REF!</definedName>
    <definedName name="PC1H">#REF!</definedName>
    <definedName name="PC1L" localSheetId="40">#REF!</definedName>
    <definedName name="PC1L" localSheetId="56">#REF!</definedName>
    <definedName name="PC1L" localSheetId="33">#REF!</definedName>
    <definedName name="PC1L" localSheetId="55">#REF!</definedName>
    <definedName name="PC1L" localSheetId="36">#REF!</definedName>
    <definedName name="PC1L" localSheetId="4">#REF!</definedName>
    <definedName name="PC1L" localSheetId="19">#REF!</definedName>
    <definedName name="PC1L" localSheetId="21">#REF!</definedName>
    <definedName name="PC1L" localSheetId="22">#REF!</definedName>
    <definedName name="PC1L" localSheetId="23">#REF!</definedName>
    <definedName name="PC1L" localSheetId="24">#REF!</definedName>
    <definedName name="PC1L" localSheetId="25">#REF!</definedName>
    <definedName name="PC1L" localSheetId="42">#REF!</definedName>
    <definedName name="PC1L" localSheetId="18">#REF!</definedName>
    <definedName name="PC1L" localSheetId="47">#REF!</definedName>
    <definedName name="PC1L" localSheetId="15">#REF!</definedName>
    <definedName name="PC1L" localSheetId="14">#REF!</definedName>
    <definedName name="PC1L" localSheetId="46">#REF!</definedName>
    <definedName name="PC1L" localSheetId="3">#REF!</definedName>
    <definedName name="PC1L" localSheetId="2">#REF!</definedName>
    <definedName name="PC1L" localSheetId="54">#REF!</definedName>
    <definedName name="PC1L" localSheetId="30">#REF!</definedName>
    <definedName name="PC1L" localSheetId="26">#REF!</definedName>
    <definedName name="PC1L" localSheetId="29">#REF!</definedName>
    <definedName name="PC1L" localSheetId="53">#REF!</definedName>
    <definedName name="PC1L" localSheetId="43">#REF!</definedName>
    <definedName name="PC1L" localSheetId="9">#REF!</definedName>
    <definedName name="PC1L" localSheetId="8">#REF!</definedName>
    <definedName name="PC1L" localSheetId="11">#REF!</definedName>
    <definedName name="PC1L" localSheetId="10">#REF!</definedName>
    <definedName name="PC1L" localSheetId="13">#REF!</definedName>
    <definedName name="PC1L" localSheetId="12">#REF!</definedName>
    <definedName name="PC1L" localSheetId="7">#REF!</definedName>
    <definedName name="PC1L" localSheetId="6">#REF!</definedName>
    <definedName name="PC1L" localSheetId="48">#REF!</definedName>
    <definedName name="PC1L" localSheetId="49">#REF!</definedName>
    <definedName name="PC1L" localSheetId="16">#REF!</definedName>
    <definedName name="PC1L" localSheetId="27">#REF!</definedName>
    <definedName name="PC1L" localSheetId="28">#REF!</definedName>
    <definedName name="PC1L" localSheetId="44">#REF!</definedName>
    <definedName name="PC1L" localSheetId="45">#REF!</definedName>
    <definedName name="PC1L" localSheetId="51">#REF!</definedName>
    <definedName name="PC1L" localSheetId="41">#REF!</definedName>
    <definedName name="PC1L" localSheetId="35">#REF!</definedName>
    <definedName name="PC1L" localSheetId="39">#REF!</definedName>
    <definedName name="PC1L" localSheetId="37">#REF!</definedName>
    <definedName name="PC1L" localSheetId="17">#REF!</definedName>
    <definedName name="PC1L" localSheetId="50">#REF!</definedName>
    <definedName name="PC1L" localSheetId="52">#REF!</definedName>
    <definedName name="PC1L" localSheetId="31">#REF!</definedName>
    <definedName name="PC1L" localSheetId="32">#REF!</definedName>
    <definedName name="PC1L" localSheetId="34">#REF!</definedName>
    <definedName name="PC1L" localSheetId="38">#REF!</definedName>
    <definedName name="PC1L" localSheetId="20">#REF!</definedName>
    <definedName name="PC1L">#REF!</definedName>
    <definedName name="PC2H" localSheetId="40">#REF!</definedName>
    <definedName name="PC2H" localSheetId="56">#REF!</definedName>
    <definedName name="PC2H" localSheetId="33">#REF!</definedName>
    <definedName name="PC2H" localSheetId="55">#REF!</definedName>
    <definedName name="PC2H" localSheetId="36">#REF!</definedName>
    <definedName name="PC2H" localSheetId="4">#REF!</definedName>
    <definedName name="PC2H" localSheetId="19">#REF!</definedName>
    <definedName name="PC2H" localSheetId="21">#REF!</definedName>
    <definedName name="PC2H" localSheetId="22">#REF!</definedName>
    <definedName name="PC2H" localSheetId="23">#REF!</definedName>
    <definedName name="PC2H" localSheetId="24">#REF!</definedName>
    <definedName name="PC2H" localSheetId="25">#REF!</definedName>
    <definedName name="PC2H" localSheetId="42">#REF!</definedName>
    <definedName name="PC2H" localSheetId="18">#REF!</definedName>
    <definedName name="PC2H" localSheetId="47">#REF!</definedName>
    <definedName name="PC2H" localSheetId="15">#REF!</definedName>
    <definedName name="PC2H" localSheetId="14">#REF!</definedName>
    <definedName name="PC2H" localSheetId="46">#REF!</definedName>
    <definedName name="PC2H" localSheetId="3">#REF!</definedName>
    <definedName name="PC2H" localSheetId="2">#REF!</definedName>
    <definedName name="PC2H" localSheetId="54">#REF!</definedName>
    <definedName name="PC2H" localSheetId="30">#REF!</definedName>
    <definedName name="PC2H" localSheetId="26">#REF!</definedName>
    <definedName name="PC2H" localSheetId="29">#REF!</definedName>
    <definedName name="PC2H" localSheetId="53">#REF!</definedName>
    <definedName name="PC2H" localSheetId="43">#REF!</definedName>
    <definedName name="PC2H" localSheetId="9">#REF!</definedName>
    <definedName name="PC2H" localSheetId="8">#REF!</definedName>
    <definedName name="PC2H" localSheetId="11">#REF!</definedName>
    <definedName name="PC2H" localSheetId="10">#REF!</definedName>
    <definedName name="PC2H" localSheetId="13">#REF!</definedName>
    <definedName name="PC2H" localSheetId="12">#REF!</definedName>
    <definedName name="PC2H" localSheetId="7">#REF!</definedName>
    <definedName name="PC2H" localSheetId="6">#REF!</definedName>
    <definedName name="PC2H" localSheetId="48">#REF!</definedName>
    <definedName name="PC2H" localSheetId="49">#REF!</definedName>
    <definedName name="PC2H" localSheetId="16">#REF!</definedName>
    <definedName name="PC2H" localSheetId="27">#REF!</definedName>
    <definedName name="PC2H" localSheetId="28">#REF!</definedName>
    <definedName name="PC2H" localSheetId="44">#REF!</definedName>
    <definedName name="PC2H" localSheetId="45">#REF!</definedName>
    <definedName name="PC2H" localSheetId="51">#REF!</definedName>
    <definedName name="PC2H" localSheetId="41">#REF!</definedName>
    <definedName name="PC2H" localSheetId="35">#REF!</definedName>
    <definedName name="PC2H" localSheetId="39">#REF!</definedName>
    <definedName name="PC2H" localSheetId="37">#REF!</definedName>
    <definedName name="PC2H" localSheetId="17">#REF!</definedName>
    <definedName name="PC2H" localSheetId="50">#REF!</definedName>
    <definedName name="PC2H" localSheetId="52">#REF!</definedName>
    <definedName name="PC2H" localSheetId="31">#REF!</definedName>
    <definedName name="PC2H" localSheetId="32">#REF!</definedName>
    <definedName name="PC2H" localSheetId="34">#REF!</definedName>
    <definedName name="PC2H" localSheetId="38">#REF!</definedName>
    <definedName name="PC2H" localSheetId="20">#REF!</definedName>
    <definedName name="PC2H">#REF!</definedName>
    <definedName name="PC2L" localSheetId="40">#REF!</definedName>
    <definedName name="PC2L" localSheetId="56">#REF!</definedName>
    <definedName name="PC2L" localSheetId="33">#REF!</definedName>
    <definedName name="PC2L" localSheetId="55">#REF!</definedName>
    <definedName name="PC2L" localSheetId="36">#REF!</definedName>
    <definedName name="PC2L" localSheetId="4">#REF!</definedName>
    <definedName name="PC2L" localSheetId="19">#REF!</definedName>
    <definedName name="PC2L" localSheetId="21">#REF!</definedName>
    <definedName name="PC2L" localSheetId="22">#REF!</definedName>
    <definedName name="PC2L" localSheetId="23">#REF!</definedName>
    <definedName name="PC2L" localSheetId="24">#REF!</definedName>
    <definedName name="PC2L" localSheetId="25">#REF!</definedName>
    <definedName name="PC2L" localSheetId="42">#REF!</definedName>
    <definedName name="PC2L" localSheetId="18">#REF!</definedName>
    <definedName name="PC2L" localSheetId="47">#REF!</definedName>
    <definedName name="PC2L" localSheetId="15">#REF!</definedName>
    <definedName name="PC2L" localSheetId="14">#REF!</definedName>
    <definedName name="PC2L" localSheetId="46">#REF!</definedName>
    <definedName name="PC2L" localSheetId="3">#REF!</definedName>
    <definedName name="PC2L" localSheetId="2">#REF!</definedName>
    <definedName name="PC2L" localSheetId="54">#REF!</definedName>
    <definedName name="PC2L" localSheetId="30">#REF!</definedName>
    <definedName name="PC2L" localSheetId="26">#REF!</definedName>
    <definedName name="PC2L" localSheetId="29">#REF!</definedName>
    <definedName name="PC2L" localSheetId="53">#REF!</definedName>
    <definedName name="PC2L" localSheetId="43">#REF!</definedName>
    <definedName name="PC2L" localSheetId="9">#REF!</definedName>
    <definedName name="PC2L" localSheetId="8">#REF!</definedName>
    <definedName name="PC2L" localSheetId="11">#REF!</definedName>
    <definedName name="PC2L" localSheetId="10">#REF!</definedName>
    <definedName name="PC2L" localSheetId="13">#REF!</definedName>
    <definedName name="PC2L" localSheetId="12">#REF!</definedName>
    <definedName name="PC2L" localSheetId="7">#REF!</definedName>
    <definedName name="PC2L" localSheetId="6">#REF!</definedName>
    <definedName name="PC2L" localSheetId="48">#REF!</definedName>
    <definedName name="PC2L" localSheetId="49">#REF!</definedName>
    <definedName name="PC2L" localSheetId="16">#REF!</definedName>
    <definedName name="PC2L" localSheetId="27">#REF!</definedName>
    <definedName name="PC2L" localSheetId="28">#REF!</definedName>
    <definedName name="PC2L" localSheetId="44">#REF!</definedName>
    <definedName name="PC2L" localSheetId="45">#REF!</definedName>
    <definedName name="PC2L" localSheetId="51">#REF!</definedName>
    <definedName name="PC2L" localSheetId="41">#REF!</definedName>
    <definedName name="PC2L" localSheetId="35">#REF!</definedName>
    <definedName name="PC2L" localSheetId="39">#REF!</definedName>
    <definedName name="PC2L" localSheetId="37">#REF!</definedName>
    <definedName name="PC2L" localSheetId="17">#REF!</definedName>
    <definedName name="PC2L" localSheetId="50">#REF!</definedName>
    <definedName name="PC2L" localSheetId="52">#REF!</definedName>
    <definedName name="PC2L" localSheetId="31">#REF!</definedName>
    <definedName name="PC2L" localSheetId="32">#REF!</definedName>
    <definedName name="PC2L" localSheetId="34">#REF!</definedName>
    <definedName name="PC2L" localSheetId="38">#REF!</definedName>
    <definedName name="PC2L" localSheetId="20">#REF!</definedName>
    <definedName name="PC2L">#REF!</definedName>
    <definedName name="PE膜0.3mm_聚脂纖維3mm_工料" localSheetId="40">#REF!</definedName>
    <definedName name="PE膜0.3mm_聚脂纖維3mm_工料" localSheetId="56">#REF!</definedName>
    <definedName name="PE膜0.3mm_聚脂纖維3mm_工料" localSheetId="33">#REF!</definedName>
    <definedName name="PE膜0.3mm_聚脂纖維3mm_工料" localSheetId="55">#REF!</definedName>
    <definedName name="PE膜0.3mm_聚脂纖維3mm_工料" localSheetId="36">#REF!</definedName>
    <definedName name="PE膜0.3mm_聚脂纖維3mm_工料" localSheetId="4">#REF!</definedName>
    <definedName name="PE膜0.3mm_聚脂纖維3mm_工料" localSheetId="19">#REF!</definedName>
    <definedName name="PE膜0.3mm_聚脂纖維3mm_工料" localSheetId="21">#REF!</definedName>
    <definedName name="PE膜0.3mm_聚脂纖維3mm_工料" localSheetId="22">#REF!</definedName>
    <definedName name="PE膜0.3mm_聚脂纖維3mm_工料" localSheetId="23">#REF!</definedName>
    <definedName name="PE膜0.3mm_聚脂纖維3mm_工料" localSheetId="24">#REF!</definedName>
    <definedName name="PE膜0.3mm_聚脂纖維3mm_工料" localSheetId="25">#REF!</definedName>
    <definedName name="PE膜0.3mm_聚脂纖維3mm_工料" localSheetId="42">#REF!</definedName>
    <definedName name="PE膜0.3mm_聚脂纖維3mm_工料" localSheetId="18">#REF!</definedName>
    <definedName name="PE膜0.3mm_聚脂纖維3mm_工料" localSheetId="47">#REF!</definedName>
    <definedName name="PE膜0.3mm_聚脂纖維3mm_工料" localSheetId="15">#REF!</definedName>
    <definedName name="PE膜0.3mm_聚脂纖維3mm_工料" localSheetId="14">#REF!</definedName>
    <definedName name="PE膜0.3mm_聚脂纖維3mm_工料" localSheetId="46">#REF!</definedName>
    <definedName name="PE膜0.3mm_聚脂纖維3mm_工料" localSheetId="3">#REF!</definedName>
    <definedName name="PE膜0.3mm_聚脂纖維3mm_工料" localSheetId="2">#REF!</definedName>
    <definedName name="PE膜0.3mm_聚脂纖維3mm_工料" localSheetId="54">#REF!</definedName>
    <definedName name="PE膜0.3mm_聚脂纖維3mm_工料" localSheetId="30">#REF!</definedName>
    <definedName name="PE膜0.3mm_聚脂纖維3mm_工料" localSheetId="26">#REF!</definedName>
    <definedName name="PE膜0.3mm_聚脂纖維3mm_工料" localSheetId="29">#REF!</definedName>
    <definedName name="PE膜0.3mm_聚脂纖維3mm_工料" localSheetId="53">#REF!</definedName>
    <definedName name="PE膜0.3mm_聚脂纖維3mm_工料" localSheetId="43">#REF!</definedName>
    <definedName name="PE膜0.3mm_聚脂纖維3mm_工料" localSheetId="9">#REF!</definedName>
    <definedName name="PE膜0.3mm_聚脂纖維3mm_工料" localSheetId="8">#REF!</definedName>
    <definedName name="PE膜0.3mm_聚脂纖維3mm_工料" localSheetId="11">#REF!</definedName>
    <definedName name="PE膜0.3mm_聚脂纖維3mm_工料" localSheetId="10">#REF!</definedName>
    <definedName name="PE膜0.3mm_聚脂纖維3mm_工料" localSheetId="13">#REF!</definedName>
    <definedName name="PE膜0.3mm_聚脂纖維3mm_工料" localSheetId="12">#REF!</definedName>
    <definedName name="PE膜0.3mm_聚脂纖維3mm_工料" localSheetId="7">#REF!</definedName>
    <definedName name="PE膜0.3mm_聚脂纖維3mm_工料" localSheetId="6">#REF!</definedName>
    <definedName name="PE膜0.3mm_聚脂纖維3mm_工料" localSheetId="48">#REF!</definedName>
    <definedName name="PE膜0.3mm_聚脂纖維3mm_工料" localSheetId="49">#REF!</definedName>
    <definedName name="PE膜0.3mm_聚脂纖維3mm_工料" localSheetId="16">#REF!</definedName>
    <definedName name="PE膜0.3mm_聚脂纖維3mm_工料" localSheetId="27">#REF!</definedName>
    <definedName name="PE膜0.3mm_聚脂纖維3mm_工料" localSheetId="28">#REF!</definedName>
    <definedName name="PE膜0.3mm_聚脂纖維3mm_工料" localSheetId="44">#REF!</definedName>
    <definedName name="PE膜0.3mm_聚脂纖維3mm_工料" localSheetId="45">#REF!</definedName>
    <definedName name="PE膜0.3mm_聚脂纖維3mm_工料" localSheetId="51">#REF!</definedName>
    <definedName name="PE膜0.3mm_聚脂纖維3mm_工料" localSheetId="41">#REF!</definedName>
    <definedName name="PE膜0.3mm_聚脂纖維3mm_工料" localSheetId="35">#REF!</definedName>
    <definedName name="PE膜0.3mm_聚脂纖維3mm_工料" localSheetId="39">#REF!</definedName>
    <definedName name="PE膜0.3mm_聚脂纖維3mm_工料" localSheetId="37">#REF!</definedName>
    <definedName name="PE膜0.3mm_聚脂纖維3mm_工料" localSheetId="17">#REF!</definedName>
    <definedName name="PE膜0.3mm_聚脂纖維3mm_工料" localSheetId="50">#REF!</definedName>
    <definedName name="PE膜0.3mm_聚脂纖維3mm_工料" localSheetId="52">#REF!</definedName>
    <definedName name="PE膜0.3mm_聚脂纖維3mm_工料" localSheetId="31">#REF!</definedName>
    <definedName name="PE膜0.3mm_聚脂纖維3mm_工料" localSheetId="32">#REF!</definedName>
    <definedName name="PE膜0.3mm_聚脂纖維3mm_工料" localSheetId="34">#REF!</definedName>
    <definedName name="PE膜0.3mm_聚脂纖維3mm_工料" localSheetId="38">#REF!</definedName>
    <definedName name="PE膜0.3mm_聚脂纖維3mm_工料" localSheetId="20">#REF!</definedName>
    <definedName name="PE膜0.3mm_聚脂纖維3mm_工料">#REF!</definedName>
    <definedName name="PH" localSheetId="40">[2]單價2!#REF!</definedName>
    <definedName name="PH" localSheetId="56">[2]單價2!#REF!</definedName>
    <definedName name="PH" localSheetId="33">[2]單價2!#REF!</definedName>
    <definedName name="PH" localSheetId="55">[2]單價2!#REF!</definedName>
    <definedName name="PH" localSheetId="36">[2]單價2!#REF!</definedName>
    <definedName name="PH" localSheetId="4">[3]單價2!#REF!</definedName>
    <definedName name="PH" localSheetId="19">[2]單價2!#REF!</definedName>
    <definedName name="PH" localSheetId="21">[2]單價2!#REF!</definedName>
    <definedName name="PH" localSheetId="22">[2]單價2!#REF!</definedName>
    <definedName name="PH" localSheetId="23">[2]單價2!#REF!</definedName>
    <definedName name="PH" localSheetId="24">[2]單價2!#REF!</definedName>
    <definedName name="PH" localSheetId="25">[2]單價2!#REF!</definedName>
    <definedName name="PH" localSheetId="42">[2]單價2!#REF!</definedName>
    <definedName name="PH" localSheetId="18">[2]單價2!#REF!</definedName>
    <definedName name="PH" localSheetId="47">[2]單價2!#REF!</definedName>
    <definedName name="PH" localSheetId="15">[2]單價2!#REF!</definedName>
    <definedName name="PH" localSheetId="14">[2]單價2!#REF!</definedName>
    <definedName name="PH" localSheetId="46">[2]單價2!#REF!</definedName>
    <definedName name="PH" localSheetId="3">[3]單價2!#REF!</definedName>
    <definedName name="PH" localSheetId="2">[3]單價2!#REF!</definedName>
    <definedName name="PH" localSheetId="54">[2]單價2!#REF!</definedName>
    <definedName name="PH" localSheetId="30">[2]單價2!#REF!</definedName>
    <definedName name="PH" localSheetId="26">[2]單價2!#REF!</definedName>
    <definedName name="PH" localSheetId="29">[2]單價2!#REF!</definedName>
    <definedName name="PH" localSheetId="53">[2]單價2!#REF!</definedName>
    <definedName name="PH" localSheetId="43">[2]單價2!#REF!</definedName>
    <definedName name="PH" localSheetId="9">[2]單價2!#REF!</definedName>
    <definedName name="PH" localSheetId="8">[2]單價2!#REF!</definedName>
    <definedName name="PH" localSheetId="11">[2]單價2!#REF!</definedName>
    <definedName name="PH" localSheetId="10">[2]單價2!#REF!</definedName>
    <definedName name="PH" localSheetId="13">[2]單價2!#REF!</definedName>
    <definedName name="PH" localSheetId="12">[2]單價2!#REF!</definedName>
    <definedName name="PH" localSheetId="7">[2]單價2!#REF!</definedName>
    <definedName name="PH" localSheetId="6">[2]單價2!#REF!</definedName>
    <definedName name="PH" localSheetId="48">[2]單價2!#REF!</definedName>
    <definedName name="PH" localSheetId="49">[2]單價2!#REF!</definedName>
    <definedName name="PH" localSheetId="16">[2]單價2!#REF!</definedName>
    <definedName name="PH" localSheetId="27">[2]單價2!#REF!</definedName>
    <definedName name="PH" localSheetId="28">[2]單價2!#REF!</definedName>
    <definedName name="PH" localSheetId="44">[2]單價2!#REF!</definedName>
    <definedName name="PH" localSheetId="45">[2]單價2!#REF!</definedName>
    <definedName name="PH" localSheetId="51">[2]單價2!#REF!</definedName>
    <definedName name="PH" localSheetId="41">[2]單價2!#REF!</definedName>
    <definedName name="PH" localSheetId="35">[2]單價2!#REF!</definedName>
    <definedName name="PH" localSheetId="39">[2]單價2!#REF!</definedName>
    <definedName name="PH" localSheetId="37">[2]單價2!#REF!</definedName>
    <definedName name="PH" localSheetId="17">[2]單價2!#REF!</definedName>
    <definedName name="PH" localSheetId="50">[2]單價2!#REF!</definedName>
    <definedName name="PH" localSheetId="52">[2]單價2!#REF!</definedName>
    <definedName name="PH" localSheetId="31">[2]單價2!#REF!</definedName>
    <definedName name="PH" localSheetId="32">[2]單價2!#REF!</definedName>
    <definedName name="PH" localSheetId="34">[2]單價2!#REF!</definedName>
    <definedName name="PH" localSheetId="38">[2]單價2!#REF!</definedName>
    <definedName name="PH" localSheetId="20">[2]單價2!#REF!</definedName>
    <definedName name="PH">[3]單價2!#REF!</definedName>
    <definedName name="PL_150×10mm" localSheetId="40">#REF!</definedName>
    <definedName name="PL_150×10mm" localSheetId="56">#REF!</definedName>
    <definedName name="PL_150×10mm" localSheetId="33">#REF!</definedName>
    <definedName name="PL_150×10mm" localSheetId="55">#REF!</definedName>
    <definedName name="PL_150×10mm" localSheetId="36">#REF!</definedName>
    <definedName name="PL_150×10mm" localSheetId="4">#REF!</definedName>
    <definedName name="PL_150×10mm" localSheetId="19">#REF!</definedName>
    <definedName name="PL_150×10mm" localSheetId="21">#REF!</definedName>
    <definedName name="PL_150×10mm" localSheetId="22">#REF!</definedName>
    <definedName name="PL_150×10mm" localSheetId="23">#REF!</definedName>
    <definedName name="PL_150×10mm" localSheetId="24">#REF!</definedName>
    <definedName name="PL_150×10mm" localSheetId="25">#REF!</definedName>
    <definedName name="PL_150×10mm" localSheetId="42">#REF!</definedName>
    <definedName name="PL_150×10mm" localSheetId="18">#REF!</definedName>
    <definedName name="PL_150×10mm" localSheetId="47">#REF!</definedName>
    <definedName name="PL_150×10mm" localSheetId="15">#REF!</definedName>
    <definedName name="PL_150×10mm" localSheetId="14">#REF!</definedName>
    <definedName name="PL_150×10mm" localSheetId="46">#REF!</definedName>
    <definedName name="PL_150×10mm" localSheetId="3">#REF!</definedName>
    <definedName name="PL_150×10mm" localSheetId="2">#REF!</definedName>
    <definedName name="PL_150×10mm" localSheetId="54">#REF!</definedName>
    <definedName name="PL_150×10mm" localSheetId="30">#REF!</definedName>
    <definedName name="PL_150×10mm" localSheetId="26">#REF!</definedName>
    <definedName name="PL_150×10mm" localSheetId="29">#REF!</definedName>
    <definedName name="PL_150×10mm" localSheetId="53">#REF!</definedName>
    <definedName name="PL_150×10mm" localSheetId="43">#REF!</definedName>
    <definedName name="PL_150×10mm" localSheetId="9">#REF!</definedName>
    <definedName name="PL_150×10mm" localSheetId="8">#REF!</definedName>
    <definedName name="PL_150×10mm" localSheetId="11">#REF!</definedName>
    <definedName name="PL_150×10mm" localSheetId="10">#REF!</definedName>
    <definedName name="PL_150×10mm" localSheetId="13">#REF!</definedName>
    <definedName name="PL_150×10mm" localSheetId="12">#REF!</definedName>
    <definedName name="PL_150×10mm" localSheetId="7">#REF!</definedName>
    <definedName name="PL_150×10mm" localSheetId="6">#REF!</definedName>
    <definedName name="PL_150×10mm" localSheetId="48">#REF!</definedName>
    <definedName name="PL_150×10mm" localSheetId="49">#REF!</definedName>
    <definedName name="PL_150×10mm" localSheetId="16">#REF!</definedName>
    <definedName name="PL_150×10mm" localSheetId="27">#REF!</definedName>
    <definedName name="PL_150×10mm" localSheetId="28">#REF!</definedName>
    <definedName name="PL_150×10mm" localSheetId="44">#REF!</definedName>
    <definedName name="PL_150×10mm" localSheetId="45">#REF!</definedName>
    <definedName name="PL_150×10mm" localSheetId="51">#REF!</definedName>
    <definedName name="PL_150×10mm" localSheetId="41">#REF!</definedName>
    <definedName name="PL_150×10mm" localSheetId="35">#REF!</definedName>
    <definedName name="PL_150×10mm" localSheetId="39">#REF!</definedName>
    <definedName name="PL_150×10mm" localSheetId="37">#REF!</definedName>
    <definedName name="PL_150×10mm" localSheetId="17">#REF!</definedName>
    <definedName name="PL_150×10mm" localSheetId="50">#REF!</definedName>
    <definedName name="PL_150×10mm" localSheetId="52">#REF!</definedName>
    <definedName name="PL_150×10mm" localSheetId="31">#REF!</definedName>
    <definedName name="PL_150×10mm" localSheetId="32">#REF!</definedName>
    <definedName name="PL_150×10mm" localSheetId="34">#REF!</definedName>
    <definedName name="PL_150×10mm" localSheetId="38">#REF!</definedName>
    <definedName name="PL_150×10mm" localSheetId="20">#REF!</definedName>
    <definedName name="PL_150×10mm">#REF!</definedName>
    <definedName name="PL_200×200×10mm" localSheetId="40">#REF!</definedName>
    <definedName name="PL_200×200×10mm" localSheetId="56">#REF!</definedName>
    <definedName name="PL_200×200×10mm" localSheetId="33">#REF!</definedName>
    <definedName name="PL_200×200×10mm" localSheetId="55">#REF!</definedName>
    <definedName name="PL_200×200×10mm" localSheetId="36">#REF!</definedName>
    <definedName name="PL_200×200×10mm" localSheetId="4">#REF!</definedName>
    <definedName name="PL_200×200×10mm" localSheetId="19">#REF!</definedName>
    <definedName name="PL_200×200×10mm" localSheetId="21">#REF!</definedName>
    <definedName name="PL_200×200×10mm" localSheetId="22">#REF!</definedName>
    <definedName name="PL_200×200×10mm" localSheetId="23">#REF!</definedName>
    <definedName name="PL_200×200×10mm" localSheetId="24">#REF!</definedName>
    <definedName name="PL_200×200×10mm" localSheetId="25">#REF!</definedName>
    <definedName name="PL_200×200×10mm" localSheetId="42">#REF!</definedName>
    <definedName name="PL_200×200×10mm" localSheetId="18">#REF!</definedName>
    <definedName name="PL_200×200×10mm" localSheetId="47">#REF!</definedName>
    <definedName name="PL_200×200×10mm" localSheetId="15">#REF!</definedName>
    <definedName name="PL_200×200×10mm" localSheetId="14">#REF!</definedName>
    <definedName name="PL_200×200×10mm" localSheetId="46">#REF!</definedName>
    <definedName name="PL_200×200×10mm" localSheetId="3">#REF!</definedName>
    <definedName name="PL_200×200×10mm" localSheetId="2">#REF!</definedName>
    <definedName name="PL_200×200×10mm" localSheetId="54">#REF!</definedName>
    <definedName name="PL_200×200×10mm" localSheetId="30">#REF!</definedName>
    <definedName name="PL_200×200×10mm" localSheetId="26">#REF!</definedName>
    <definedName name="PL_200×200×10mm" localSheetId="29">#REF!</definedName>
    <definedName name="PL_200×200×10mm" localSheetId="53">#REF!</definedName>
    <definedName name="PL_200×200×10mm" localSheetId="43">#REF!</definedName>
    <definedName name="PL_200×200×10mm" localSheetId="9">#REF!</definedName>
    <definedName name="PL_200×200×10mm" localSheetId="8">#REF!</definedName>
    <definedName name="PL_200×200×10mm" localSheetId="11">#REF!</definedName>
    <definedName name="PL_200×200×10mm" localSheetId="10">#REF!</definedName>
    <definedName name="PL_200×200×10mm" localSheetId="13">#REF!</definedName>
    <definedName name="PL_200×200×10mm" localSheetId="12">#REF!</definedName>
    <definedName name="PL_200×200×10mm" localSheetId="7">#REF!</definedName>
    <definedName name="PL_200×200×10mm" localSheetId="6">#REF!</definedName>
    <definedName name="PL_200×200×10mm" localSheetId="48">#REF!</definedName>
    <definedName name="PL_200×200×10mm" localSheetId="49">#REF!</definedName>
    <definedName name="PL_200×200×10mm" localSheetId="16">#REF!</definedName>
    <definedName name="PL_200×200×10mm" localSheetId="27">#REF!</definedName>
    <definedName name="PL_200×200×10mm" localSheetId="28">#REF!</definedName>
    <definedName name="PL_200×200×10mm" localSheetId="44">#REF!</definedName>
    <definedName name="PL_200×200×10mm" localSheetId="45">#REF!</definedName>
    <definedName name="PL_200×200×10mm" localSheetId="51">#REF!</definedName>
    <definedName name="PL_200×200×10mm" localSheetId="41">#REF!</definedName>
    <definedName name="PL_200×200×10mm" localSheetId="35">#REF!</definedName>
    <definedName name="PL_200×200×10mm" localSheetId="39">#REF!</definedName>
    <definedName name="PL_200×200×10mm" localSheetId="37">#REF!</definedName>
    <definedName name="PL_200×200×10mm" localSheetId="17">#REF!</definedName>
    <definedName name="PL_200×200×10mm" localSheetId="50">#REF!</definedName>
    <definedName name="PL_200×200×10mm" localSheetId="52">#REF!</definedName>
    <definedName name="PL_200×200×10mm" localSheetId="31">#REF!</definedName>
    <definedName name="PL_200×200×10mm" localSheetId="32">#REF!</definedName>
    <definedName name="PL_200×200×10mm" localSheetId="34">#REF!</definedName>
    <definedName name="PL_200×200×10mm" localSheetId="38">#REF!</definedName>
    <definedName name="PL_200×200×10mm" localSheetId="20">#REF!</definedName>
    <definedName name="PL_200×200×10mm">#REF!</definedName>
    <definedName name="PRIMER_0.3L_m2" localSheetId="40">#REF!</definedName>
    <definedName name="PRIMER_0.3L_m2" localSheetId="56">#REF!</definedName>
    <definedName name="PRIMER_0.3L_m2" localSheetId="33">#REF!</definedName>
    <definedName name="PRIMER_0.3L_m2" localSheetId="55">#REF!</definedName>
    <definedName name="PRIMER_0.3L_m2" localSheetId="36">#REF!</definedName>
    <definedName name="PRIMER_0.3L_m2" localSheetId="4">#REF!</definedName>
    <definedName name="PRIMER_0.3L_m2" localSheetId="19">#REF!</definedName>
    <definedName name="PRIMER_0.3L_m2" localSheetId="21">#REF!</definedName>
    <definedName name="PRIMER_0.3L_m2" localSheetId="22">#REF!</definedName>
    <definedName name="PRIMER_0.3L_m2" localSheetId="23">#REF!</definedName>
    <definedName name="PRIMER_0.3L_m2" localSheetId="24">#REF!</definedName>
    <definedName name="PRIMER_0.3L_m2" localSheetId="25">#REF!</definedName>
    <definedName name="PRIMER_0.3L_m2" localSheetId="42">#REF!</definedName>
    <definedName name="PRIMER_0.3L_m2" localSheetId="18">#REF!</definedName>
    <definedName name="PRIMER_0.3L_m2" localSheetId="47">#REF!</definedName>
    <definedName name="PRIMER_0.3L_m2" localSheetId="15">#REF!</definedName>
    <definedName name="PRIMER_0.3L_m2" localSheetId="14">#REF!</definedName>
    <definedName name="PRIMER_0.3L_m2" localSheetId="46">#REF!</definedName>
    <definedName name="PRIMER_0.3L_m2" localSheetId="3">#REF!</definedName>
    <definedName name="PRIMER_0.3L_m2" localSheetId="2">#REF!</definedName>
    <definedName name="PRIMER_0.3L_m2" localSheetId="54">#REF!</definedName>
    <definedName name="PRIMER_0.3L_m2" localSheetId="30">#REF!</definedName>
    <definedName name="PRIMER_0.3L_m2" localSheetId="26">#REF!</definedName>
    <definedName name="PRIMER_0.3L_m2" localSheetId="29">#REF!</definedName>
    <definedName name="PRIMER_0.3L_m2" localSheetId="53">#REF!</definedName>
    <definedName name="PRIMER_0.3L_m2" localSheetId="43">#REF!</definedName>
    <definedName name="PRIMER_0.3L_m2" localSheetId="9">#REF!</definedName>
    <definedName name="PRIMER_0.3L_m2" localSheetId="8">#REF!</definedName>
    <definedName name="PRIMER_0.3L_m2" localSheetId="11">#REF!</definedName>
    <definedName name="PRIMER_0.3L_m2" localSheetId="10">#REF!</definedName>
    <definedName name="PRIMER_0.3L_m2" localSheetId="13">#REF!</definedName>
    <definedName name="PRIMER_0.3L_m2" localSheetId="12">#REF!</definedName>
    <definedName name="PRIMER_0.3L_m2" localSheetId="7">#REF!</definedName>
    <definedName name="PRIMER_0.3L_m2" localSheetId="6">#REF!</definedName>
    <definedName name="PRIMER_0.3L_m2" localSheetId="48">#REF!</definedName>
    <definedName name="PRIMER_0.3L_m2" localSheetId="49">#REF!</definedName>
    <definedName name="PRIMER_0.3L_m2" localSheetId="16">#REF!</definedName>
    <definedName name="PRIMER_0.3L_m2" localSheetId="27">#REF!</definedName>
    <definedName name="PRIMER_0.3L_m2" localSheetId="28">#REF!</definedName>
    <definedName name="PRIMER_0.3L_m2" localSheetId="44">#REF!</definedName>
    <definedName name="PRIMER_0.3L_m2" localSheetId="45">#REF!</definedName>
    <definedName name="PRIMER_0.3L_m2" localSheetId="51">#REF!</definedName>
    <definedName name="PRIMER_0.3L_m2" localSheetId="41">#REF!</definedName>
    <definedName name="PRIMER_0.3L_m2" localSheetId="35">#REF!</definedName>
    <definedName name="PRIMER_0.3L_m2" localSheetId="39">#REF!</definedName>
    <definedName name="PRIMER_0.3L_m2" localSheetId="37">#REF!</definedName>
    <definedName name="PRIMER_0.3L_m2" localSheetId="17">#REF!</definedName>
    <definedName name="PRIMER_0.3L_m2" localSheetId="50">#REF!</definedName>
    <definedName name="PRIMER_0.3L_m2" localSheetId="52">#REF!</definedName>
    <definedName name="PRIMER_0.3L_m2" localSheetId="31">#REF!</definedName>
    <definedName name="PRIMER_0.3L_m2" localSheetId="32">#REF!</definedName>
    <definedName name="PRIMER_0.3L_m2" localSheetId="34">#REF!</definedName>
    <definedName name="PRIMER_0.3L_m2" localSheetId="38">#REF!</definedName>
    <definedName name="PRIMER_0.3L_m2" localSheetId="20">#REF!</definedName>
    <definedName name="PRIMER_0.3L_m2">#REF!</definedName>
    <definedName name="_xlnm.Print_Area" localSheetId="40">'200mmPVC排水管'!$A$1:$N$5</definedName>
    <definedName name="_xlnm.Print_Area" localSheetId="56">'20210222'!$A$1:$N$685</definedName>
    <definedName name="_xlnm.Print_Area" localSheetId="33">'610mm混凝土鋼管樁'!$A$1:$N$25</definedName>
    <definedName name="_xlnm.Print_Area" localSheetId="55">'610mm鋼管樁'!$A$1:$N$85</definedName>
    <definedName name="_xlnm.Print_Area" localSheetId="57">一.2施工數量統計表!$A$1:$L$147</definedName>
    <definedName name="_xlnm.Print_Area" localSheetId="36">人造橡膠防震板!$A$1:$N$9</definedName>
    <definedName name="_xlnm.Print_Area" localSheetId="4">'三個月材料檢試驗管控表20240801~0831'!$A$1:$I$57</definedName>
    <definedName name="_xlnm.Print_Area" localSheetId="19">'化學黏著錨筋 16mm'!$A$1:$O$330</definedName>
    <definedName name="_xlnm.Print_Area" localSheetId="21">'化學黏著錨筋 19mm '!$A$1:$O$215</definedName>
    <definedName name="_xlnm.Print_Area" localSheetId="22">'化學黏著錨筋 22mm'!$A$1:$O$79</definedName>
    <definedName name="_xlnm.Print_Area" localSheetId="23">'化學黏著錨筋 25mm'!$A$1:$O$43</definedName>
    <definedName name="_xlnm.Print_Area" localSheetId="24">'化學黏著錨筋 29mm'!$A$1:$O$21</definedName>
    <definedName name="_xlnm.Print_Area" localSheetId="25">'化學黏著錨筋 32mm '!$A$1:$O$31</definedName>
    <definedName name="_xlnm.Print_Area" localSheetId="42">反光熱處理聚脂標線!$A$1:$N$5</definedName>
    <definedName name="_xlnm.Print_Area" localSheetId="18">'全套管鑽掘樁 鋼筋 SD420W '!$A$1:$N$5</definedName>
    <definedName name="_xlnm.Print_Area" localSheetId="47">全套管鑽掘樁鋼筋剛套環!$A$1:$N$5</definedName>
    <definedName name="_xlnm.Print_Area" localSheetId="15">'自充填混凝土 350 KGF CM3 竑榮官田廠'!$A$1:$N$93</definedName>
    <definedName name="_xlnm.Print_Area" localSheetId="14">'自充填混凝土 350 KGF CM3 贊洲'!$A$1:$O$194</definedName>
    <definedName name="_xlnm.Print_Area" localSheetId="46">串方塊混凝土護坡!$A$1:$N$5</definedName>
    <definedName name="_xlnm.Print_Area" localSheetId="1">'材料 設備檢(試)驗管制總表 202112'!$A$1:$N$163</definedName>
    <definedName name="_xlnm.Print_Area" localSheetId="3">材料設備送審及進場時程管制總表!$A$1:$N$161</definedName>
    <definedName name="_xlnm.Print_Area" localSheetId="0">材料設備送審管制總表202112!$A$1:$N$135</definedName>
    <definedName name="_xlnm.Print_Area" localSheetId="2">材料與設備試驗管制總表!$A$1:$N$1150</definedName>
    <definedName name="_xlnm.Print_Area" localSheetId="54">高強度微型樁!$A$1:$N$83</definedName>
    <definedName name="_xlnm.Print_Area" localSheetId="30">高強度鋼棒36mm!$A$1:$N$40</definedName>
    <definedName name="_xlnm.Print_Area" localSheetId="26">'高強度螺栓32mm '!$A$1:$N$5</definedName>
    <definedName name="_xlnm.Print_Area" localSheetId="29">'高強度螺栓38mm '!$A$1:$N$5</definedName>
    <definedName name="_xlnm.Print_Area" localSheetId="53">基樁載重試驗150cm!$A$1:$N$5</definedName>
    <definedName name="_xlnm.Print_Area" localSheetId="43">密級配瀝青混凝土!$A$1:$N$5</definedName>
    <definedName name="_xlnm.Print_Area" localSheetId="9">'混凝土 245KGF CM3 竑榮官田廠'!$A$1:$O$71</definedName>
    <definedName name="_xlnm.Print_Area" localSheetId="8">'混凝土 245KGF CM3 贊洲'!$A$1:$O$135</definedName>
    <definedName name="_xlnm.Print_Area" localSheetId="11">'混凝土 280KGF CM3 竑榮官田廠 '!$A$1:$O$452</definedName>
    <definedName name="_xlnm.Print_Area" localSheetId="10">'混凝土 280KGF CM3 贊洲 '!$A$1:$O$181</definedName>
    <definedName name="_xlnm.Print_Area" localSheetId="13">'混凝土 315W KGF CM3 竑榮官田廠'!$A$1:$O$444</definedName>
    <definedName name="_xlnm.Print_Area" localSheetId="12">'混凝土 315W KGF CM3 贊洲  '!$A$1:$O$687</definedName>
    <definedName name="_xlnm.Print_Area" localSheetId="7">'混凝土 80KGF CM3 竑榮官田廠'!$A$1:$O$79</definedName>
    <definedName name="_xlnm.Print_Area" localSheetId="6">'混凝土 80KGF CM3 贊洲'!$A$1:$N$131</definedName>
    <definedName name="_xlnm.Print_Area" localSheetId="48">混凝土養護劑!$A$1:$N$5</definedName>
    <definedName name="_xlnm.Print_Area" localSheetId="49">焊條材料!$A$1:$N$7</definedName>
    <definedName name="_xlnm.Print_Area" localSheetId="16">無收縮水泥砂漿!$A$1:$O$572</definedName>
    <definedName name="_xlnm.Print_Area" localSheetId="27">'無收縮水泥砂漿 (2)'!$A$1:$O$28</definedName>
    <definedName name="_xlnm.Print_Area" localSheetId="28">'無收縮水泥砂漿 (3)'!$A$1:$O$28</definedName>
    <definedName name="_xlnm.Print_Area" localSheetId="44">'開放級配瀝青混凝土 '!$A$1:$N$5</definedName>
    <definedName name="_xlnm.Print_Area" localSheetId="45">碎石級配!$A$1:$N$5</definedName>
    <definedName name="_xlnm.Print_Area" localSheetId="51">構造物回填土取樣!$A$1:$N$7</definedName>
    <definedName name="_xlnm.Print_Area" localSheetId="41">漏水斗!$A$1:$N$5</definedName>
    <definedName name="_xlnm.Print_Area" localSheetId="35">盤式支承!$A$1:$N$5</definedName>
    <definedName name="_xlnm.Print_Area" localSheetId="39">箱型石龍!$A$1:$N$35</definedName>
    <definedName name="_xlnm.Print_Area" localSheetId="37">橋台維修檢測平台!$A$1:$N$5</definedName>
    <definedName name="_xlnm.Print_Area" localSheetId="17">'鋼筋 SD420W'!$A$1:$N$201</definedName>
    <definedName name="_xlnm.Print_Area" localSheetId="50">鋼筋焊條拉拔!$A$1:$N$7</definedName>
    <definedName name="_xlnm.Print_Area" localSheetId="52">'鋼筋續接器 25mm'!$A$1:$N$5</definedName>
    <definedName name="_xlnm.Print_Area" localSheetId="31">'鋼筋續接器22mm '!$A$1:$N$27</definedName>
    <definedName name="_xlnm.Print_Area" localSheetId="32">'鋼筋續接器25mm '!$A$1:$N$25</definedName>
    <definedName name="_xlnm.Print_Area" localSheetId="34">環氧樹脂塗佈!$A$1:$N$26</definedName>
    <definedName name="_xlnm.Print_Area" localSheetId="38">臨時性欲力剛鍵地錨!$A$1:$N$5</definedName>
    <definedName name="_xlnm.Print_Area" localSheetId="20">錨栓16mm!$A$1:$O$27</definedName>
    <definedName name="_xlnm.Print_Area">#REF!</definedName>
    <definedName name="PRINT_AREA_MI" localSheetId="40">#REF!</definedName>
    <definedName name="PRINT_AREA_MI" localSheetId="56">#REF!</definedName>
    <definedName name="PRINT_AREA_MI" localSheetId="33">#REF!</definedName>
    <definedName name="PRINT_AREA_MI" localSheetId="55">#REF!</definedName>
    <definedName name="PRINT_AREA_MI" localSheetId="36">#REF!</definedName>
    <definedName name="PRINT_AREA_MI" localSheetId="4">#REF!</definedName>
    <definedName name="PRINT_AREA_MI" localSheetId="19">#REF!</definedName>
    <definedName name="PRINT_AREA_MI" localSheetId="21">#REF!</definedName>
    <definedName name="PRINT_AREA_MI" localSheetId="22">#REF!</definedName>
    <definedName name="PRINT_AREA_MI" localSheetId="23">#REF!</definedName>
    <definedName name="PRINT_AREA_MI" localSheetId="24">#REF!</definedName>
    <definedName name="PRINT_AREA_MI" localSheetId="25">#REF!</definedName>
    <definedName name="PRINT_AREA_MI" localSheetId="42">#REF!</definedName>
    <definedName name="PRINT_AREA_MI" localSheetId="18">#REF!</definedName>
    <definedName name="PRINT_AREA_MI" localSheetId="47">#REF!</definedName>
    <definedName name="PRINT_AREA_MI" localSheetId="15">#REF!</definedName>
    <definedName name="PRINT_AREA_MI" localSheetId="14">#REF!</definedName>
    <definedName name="PRINT_AREA_MI" localSheetId="46">#REF!</definedName>
    <definedName name="PRINT_AREA_MI" localSheetId="1">#REF!</definedName>
    <definedName name="PRINT_AREA_MI" localSheetId="3">#REF!</definedName>
    <definedName name="PRINT_AREA_MI" localSheetId="0">#REF!</definedName>
    <definedName name="PRINT_AREA_MI" localSheetId="2">#REF!</definedName>
    <definedName name="PRINT_AREA_MI" localSheetId="54">#REF!</definedName>
    <definedName name="PRINT_AREA_MI" localSheetId="30">#REF!</definedName>
    <definedName name="PRINT_AREA_MI" localSheetId="26">#REF!</definedName>
    <definedName name="PRINT_AREA_MI" localSheetId="29">#REF!</definedName>
    <definedName name="PRINT_AREA_MI" localSheetId="53">#REF!</definedName>
    <definedName name="PRINT_AREA_MI" localSheetId="43">#REF!</definedName>
    <definedName name="PRINT_AREA_MI" localSheetId="9">#REF!</definedName>
    <definedName name="PRINT_AREA_MI" localSheetId="8">#REF!</definedName>
    <definedName name="PRINT_AREA_MI" localSheetId="11">#REF!</definedName>
    <definedName name="PRINT_AREA_MI" localSheetId="10">#REF!</definedName>
    <definedName name="PRINT_AREA_MI" localSheetId="13">#REF!</definedName>
    <definedName name="PRINT_AREA_MI" localSheetId="12">#REF!</definedName>
    <definedName name="PRINT_AREA_MI" localSheetId="7">#REF!</definedName>
    <definedName name="PRINT_AREA_MI" localSheetId="6">#REF!</definedName>
    <definedName name="PRINT_AREA_MI" localSheetId="48">#REF!</definedName>
    <definedName name="PRINT_AREA_MI" localSheetId="49">#REF!</definedName>
    <definedName name="PRINT_AREA_MI" localSheetId="16">#REF!</definedName>
    <definedName name="PRINT_AREA_MI" localSheetId="27">#REF!</definedName>
    <definedName name="PRINT_AREA_MI" localSheetId="28">#REF!</definedName>
    <definedName name="PRINT_AREA_MI" localSheetId="44">#REF!</definedName>
    <definedName name="PRINT_AREA_MI" localSheetId="45">#REF!</definedName>
    <definedName name="PRINT_AREA_MI" localSheetId="51">#REF!</definedName>
    <definedName name="PRINT_AREA_MI" localSheetId="41">#REF!</definedName>
    <definedName name="PRINT_AREA_MI" localSheetId="35">#REF!</definedName>
    <definedName name="PRINT_AREA_MI" localSheetId="39">#REF!</definedName>
    <definedName name="PRINT_AREA_MI" localSheetId="37">#REF!</definedName>
    <definedName name="PRINT_AREA_MI" localSheetId="17">#REF!</definedName>
    <definedName name="PRINT_AREA_MI" localSheetId="50">#REF!</definedName>
    <definedName name="PRINT_AREA_MI" localSheetId="52">#REF!</definedName>
    <definedName name="PRINT_AREA_MI" localSheetId="31">#REF!</definedName>
    <definedName name="PRINT_AREA_MI" localSheetId="32">#REF!</definedName>
    <definedName name="PRINT_AREA_MI" localSheetId="34">#REF!</definedName>
    <definedName name="PRINT_AREA_MI" localSheetId="38">#REF!</definedName>
    <definedName name="PRINT_AREA_MI" localSheetId="20">#REF!</definedName>
    <definedName name="PRINT_AREA_MI">#REF!</definedName>
    <definedName name="Print_litil" localSheetId="4">#REF!</definedName>
    <definedName name="Print_litil" localSheetId="19">#REF!</definedName>
    <definedName name="Print_litil" localSheetId="21">#REF!</definedName>
    <definedName name="Print_litil" localSheetId="3">#REF!</definedName>
    <definedName name="Print_litil" localSheetId="2">#REF!</definedName>
    <definedName name="Print_litil" localSheetId="27">#REF!</definedName>
    <definedName name="Print_litil" localSheetId="28">#REF!</definedName>
    <definedName name="Print_litil" localSheetId="20">#REF!</definedName>
    <definedName name="Print_litil">#REF!</definedName>
    <definedName name="Print_litilt" localSheetId="4">#REF!</definedName>
    <definedName name="Print_litilt" localSheetId="19">#REF!</definedName>
    <definedName name="Print_litilt" localSheetId="21">#REF!</definedName>
    <definedName name="Print_litilt" localSheetId="3">#REF!</definedName>
    <definedName name="Print_litilt" localSheetId="2">#REF!</definedName>
    <definedName name="Print_litilt" localSheetId="27">#REF!</definedName>
    <definedName name="Print_litilt" localSheetId="28">#REF!</definedName>
    <definedName name="Print_litilt" localSheetId="20">#REF!</definedName>
    <definedName name="Print_litilt">#REF!</definedName>
    <definedName name="print_title" localSheetId="4">#REF!</definedName>
    <definedName name="print_title" localSheetId="19">#REF!</definedName>
    <definedName name="print_title" localSheetId="21">#REF!</definedName>
    <definedName name="print_title" localSheetId="3">#REF!</definedName>
    <definedName name="print_title" localSheetId="2">#REF!</definedName>
    <definedName name="print_title" localSheetId="27">#REF!</definedName>
    <definedName name="print_title" localSheetId="28">#REF!</definedName>
    <definedName name="print_title" localSheetId="20">#REF!</definedName>
    <definedName name="print_title">#REF!</definedName>
    <definedName name="_xlnm.Print_Titles" localSheetId="40">'200mmPVC排水管'!$1:$3</definedName>
    <definedName name="_xlnm.Print_Titles" localSheetId="56">'20210222'!$1:$3</definedName>
    <definedName name="_xlnm.Print_Titles" localSheetId="33">'610mm混凝土鋼管樁'!$1:$3</definedName>
    <definedName name="_xlnm.Print_Titles" localSheetId="55">'610mm鋼管樁'!$1:$3</definedName>
    <definedName name="_xlnm.Print_Titles" localSheetId="36">人造橡膠防震板!$1:$3</definedName>
    <definedName name="_xlnm.Print_Titles" localSheetId="4">'三個月材料檢試驗管控表20240801~0831'!$1:$4</definedName>
    <definedName name="_xlnm.Print_Titles" localSheetId="19">'化學黏著錨筋 16mm'!$1:$3</definedName>
    <definedName name="_xlnm.Print_Titles" localSheetId="21">'化學黏著錨筋 19mm '!$1:$3</definedName>
    <definedName name="_xlnm.Print_Titles" localSheetId="22">'化學黏著錨筋 22mm'!$1:$3</definedName>
    <definedName name="_xlnm.Print_Titles" localSheetId="23">'化學黏著錨筋 25mm'!$1:$3</definedName>
    <definedName name="_xlnm.Print_Titles" localSheetId="24">'化學黏著錨筋 29mm'!$1:$3</definedName>
    <definedName name="_xlnm.Print_Titles" localSheetId="25">'化學黏著錨筋 32mm '!$1:$3</definedName>
    <definedName name="_xlnm.Print_Titles" localSheetId="42">反光熱處理聚脂標線!$1:$3</definedName>
    <definedName name="_xlnm.Print_Titles" localSheetId="18">'全套管鑽掘樁 鋼筋 SD420W '!$1:$3</definedName>
    <definedName name="_xlnm.Print_Titles" localSheetId="47">全套管鑽掘樁鋼筋剛套環!$1:$3</definedName>
    <definedName name="_xlnm.Print_Titles" localSheetId="15">'自充填混凝土 350 KGF CM3 竑榮官田廠'!$1:$3</definedName>
    <definedName name="_xlnm.Print_Titles" localSheetId="14">'自充填混凝土 350 KGF CM3 贊洲'!$1:$3</definedName>
    <definedName name="_xlnm.Print_Titles" localSheetId="46">串方塊混凝土護坡!$1:$3</definedName>
    <definedName name="_xlnm.Print_Titles" localSheetId="1">'材料 設備檢(試)驗管制總表 202112'!$1:$3</definedName>
    <definedName name="_xlnm.Print_Titles" localSheetId="3">材料設備送審及進場時程管制總表!$1:$5</definedName>
    <definedName name="_xlnm.Print_Titles" localSheetId="0">材料設備送審管制總表202112!$1:$5</definedName>
    <definedName name="_xlnm.Print_Titles" localSheetId="2">材料與設備試驗管制總表!$1:$3</definedName>
    <definedName name="_xlnm.Print_Titles" localSheetId="54">高強度微型樁!$1:$3</definedName>
    <definedName name="_xlnm.Print_Titles" localSheetId="30">高強度鋼棒36mm!$1:$3</definedName>
    <definedName name="_xlnm.Print_Titles" localSheetId="26">'高強度螺栓32mm '!$1:$3</definedName>
    <definedName name="_xlnm.Print_Titles" localSheetId="29">'高強度螺栓38mm '!$1:$3</definedName>
    <definedName name="_xlnm.Print_Titles" localSheetId="53">基樁載重試驗150cm!$1:$3</definedName>
    <definedName name="_xlnm.Print_Titles" localSheetId="43">密級配瀝青混凝土!$1:$3</definedName>
    <definedName name="_xlnm.Print_Titles" localSheetId="9">'混凝土 245KGF CM3 竑榮官田廠'!$1:$3</definedName>
    <definedName name="_xlnm.Print_Titles" localSheetId="8">'混凝土 245KGF CM3 贊洲'!$1:$3</definedName>
    <definedName name="_xlnm.Print_Titles" localSheetId="11">'混凝土 280KGF CM3 竑榮官田廠 '!$1:$3</definedName>
    <definedName name="_xlnm.Print_Titles" localSheetId="10">'混凝土 280KGF CM3 贊洲 '!$1:$3</definedName>
    <definedName name="_xlnm.Print_Titles" localSheetId="13">'混凝土 315W KGF CM3 竑榮官田廠'!$1:$3</definedName>
    <definedName name="_xlnm.Print_Titles" localSheetId="12">'混凝土 315W KGF CM3 贊洲  '!$1:$3</definedName>
    <definedName name="_xlnm.Print_Titles" localSheetId="7">'混凝土 80KGF CM3 竑榮官田廠'!$1:$3</definedName>
    <definedName name="_xlnm.Print_Titles" localSheetId="6">'混凝土 80KGF CM3 贊洲'!$1:$3</definedName>
    <definedName name="_xlnm.Print_Titles" localSheetId="48">混凝土養護劑!$1:$3</definedName>
    <definedName name="_xlnm.Print_Titles" localSheetId="49">焊條材料!$1:$3</definedName>
    <definedName name="_xlnm.Print_Titles" localSheetId="16">無收縮水泥砂漿!$1:$3</definedName>
    <definedName name="_xlnm.Print_Titles" localSheetId="27">'無收縮水泥砂漿 (2)'!$1:$3</definedName>
    <definedName name="_xlnm.Print_Titles" localSheetId="28">'無收縮水泥砂漿 (3)'!$1:$3</definedName>
    <definedName name="_xlnm.Print_Titles" localSheetId="44">'開放級配瀝青混凝土 '!$1:$3</definedName>
    <definedName name="_xlnm.Print_Titles" localSheetId="45">碎石級配!$1:$3</definedName>
    <definedName name="_xlnm.Print_Titles" localSheetId="51">構造物回填土取樣!$1:$3</definedName>
    <definedName name="_xlnm.Print_Titles" localSheetId="41">漏水斗!$1:$3</definedName>
    <definedName name="_xlnm.Print_Titles" localSheetId="35">盤式支承!$1:$3</definedName>
    <definedName name="_xlnm.Print_Titles" localSheetId="39">箱型石龍!$1:$3</definedName>
    <definedName name="_xlnm.Print_Titles" localSheetId="37">橋台維修檢測平台!$1:$3</definedName>
    <definedName name="_xlnm.Print_Titles" localSheetId="17">'鋼筋 SD420W'!$1:$3</definedName>
    <definedName name="_xlnm.Print_Titles" localSheetId="50">鋼筋焊條拉拔!$1:$3</definedName>
    <definedName name="_xlnm.Print_Titles" localSheetId="52">'鋼筋續接器 25mm'!$1:$3</definedName>
    <definedName name="_xlnm.Print_Titles" localSheetId="31">'鋼筋續接器22mm '!$1:$3</definedName>
    <definedName name="_xlnm.Print_Titles" localSheetId="32">'鋼筋續接器25mm '!$1:$3</definedName>
    <definedName name="_xlnm.Print_Titles" localSheetId="34">環氧樹脂塗佈!$1:$3</definedName>
    <definedName name="_xlnm.Print_Titles" localSheetId="38">臨時性欲力剛鍵地錨!$1:$3</definedName>
    <definedName name="_xlnm.Print_Titles" localSheetId="20">錨栓16mm!$1:$3</definedName>
    <definedName name="PS隔熱板10cm連工帶料" localSheetId="40">#REF!</definedName>
    <definedName name="PS隔熱板10cm連工帶料" localSheetId="56">#REF!</definedName>
    <definedName name="PS隔熱板10cm連工帶料" localSheetId="33">#REF!</definedName>
    <definedName name="PS隔熱板10cm連工帶料" localSheetId="55">#REF!</definedName>
    <definedName name="PS隔熱板10cm連工帶料" localSheetId="36">#REF!</definedName>
    <definedName name="PS隔熱板10cm連工帶料" localSheetId="4">#REF!</definedName>
    <definedName name="PS隔熱板10cm連工帶料" localSheetId="19">#REF!</definedName>
    <definedName name="PS隔熱板10cm連工帶料" localSheetId="21">#REF!</definedName>
    <definedName name="PS隔熱板10cm連工帶料" localSheetId="22">#REF!</definedName>
    <definedName name="PS隔熱板10cm連工帶料" localSheetId="23">#REF!</definedName>
    <definedName name="PS隔熱板10cm連工帶料" localSheetId="24">#REF!</definedName>
    <definedName name="PS隔熱板10cm連工帶料" localSheetId="25">#REF!</definedName>
    <definedName name="PS隔熱板10cm連工帶料" localSheetId="42">#REF!</definedName>
    <definedName name="PS隔熱板10cm連工帶料" localSheetId="18">#REF!</definedName>
    <definedName name="PS隔熱板10cm連工帶料" localSheetId="47">#REF!</definedName>
    <definedName name="PS隔熱板10cm連工帶料" localSheetId="15">#REF!</definedName>
    <definedName name="PS隔熱板10cm連工帶料" localSheetId="14">#REF!</definedName>
    <definedName name="PS隔熱板10cm連工帶料" localSheetId="46">#REF!</definedName>
    <definedName name="PS隔熱板10cm連工帶料" localSheetId="3">#REF!</definedName>
    <definedName name="PS隔熱板10cm連工帶料" localSheetId="2">#REF!</definedName>
    <definedName name="PS隔熱板10cm連工帶料" localSheetId="54">#REF!</definedName>
    <definedName name="PS隔熱板10cm連工帶料" localSheetId="30">#REF!</definedName>
    <definedName name="PS隔熱板10cm連工帶料" localSheetId="26">#REF!</definedName>
    <definedName name="PS隔熱板10cm連工帶料" localSheetId="29">#REF!</definedName>
    <definedName name="PS隔熱板10cm連工帶料" localSheetId="53">#REF!</definedName>
    <definedName name="PS隔熱板10cm連工帶料" localSheetId="43">#REF!</definedName>
    <definedName name="PS隔熱板10cm連工帶料" localSheetId="9">#REF!</definedName>
    <definedName name="PS隔熱板10cm連工帶料" localSheetId="8">#REF!</definedName>
    <definedName name="PS隔熱板10cm連工帶料" localSheetId="11">#REF!</definedName>
    <definedName name="PS隔熱板10cm連工帶料" localSheetId="10">#REF!</definedName>
    <definedName name="PS隔熱板10cm連工帶料" localSheetId="13">#REF!</definedName>
    <definedName name="PS隔熱板10cm連工帶料" localSheetId="12">#REF!</definedName>
    <definedName name="PS隔熱板10cm連工帶料" localSheetId="7">#REF!</definedName>
    <definedName name="PS隔熱板10cm連工帶料" localSheetId="6">#REF!</definedName>
    <definedName name="PS隔熱板10cm連工帶料" localSheetId="48">#REF!</definedName>
    <definedName name="PS隔熱板10cm連工帶料" localSheetId="49">#REF!</definedName>
    <definedName name="PS隔熱板10cm連工帶料" localSheetId="16">#REF!</definedName>
    <definedName name="PS隔熱板10cm連工帶料" localSheetId="27">#REF!</definedName>
    <definedName name="PS隔熱板10cm連工帶料" localSheetId="28">#REF!</definedName>
    <definedName name="PS隔熱板10cm連工帶料" localSheetId="44">#REF!</definedName>
    <definedName name="PS隔熱板10cm連工帶料" localSheetId="45">#REF!</definedName>
    <definedName name="PS隔熱板10cm連工帶料" localSheetId="51">#REF!</definedName>
    <definedName name="PS隔熱板10cm連工帶料" localSheetId="41">#REF!</definedName>
    <definedName name="PS隔熱板10cm連工帶料" localSheetId="35">#REF!</definedName>
    <definedName name="PS隔熱板10cm連工帶料" localSheetId="39">#REF!</definedName>
    <definedName name="PS隔熱板10cm連工帶料" localSheetId="37">#REF!</definedName>
    <definedName name="PS隔熱板10cm連工帶料" localSheetId="17">#REF!</definedName>
    <definedName name="PS隔熱板10cm連工帶料" localSheetId="50">#REF!</definedName>
    <definedName name="PS隔熱板10cm連工帶料" localSheetId="52">#REF!</definedName>
    <definedName name="PS隔熱板10cm連工帶料" localSheetId="31">#REF!</definedName>
    <definedName name="PS隔熱板10cm連工帶料" localSheetId="32">#REF!</definedName>
    <definedName name="PS隔熱板10cm連工帶料" localSheetId="34">#REF!</definedName>
    <definedName name="PS隔熱板10cm連工帶料" localSheetId="38">#REF!</definedName>
    <definedName name="PS隔熱板10cm連工帶料" localSheetId="20">#REF!</definedName>
    <definedName name="PS隔熱板10cm連工帶料">#REF!</definedName>
    <definedName name="PU防水層" localSheetId="40">#REF!</definedName>
    <definedName name="PU防水層" localSheetId="56">#REF!</definedName>
    <definedName name="PU防水層" localSheetId="33">#REF!</definedName>
    <definedName name="PU防水層" localSheetId="55">#REF!</definedName>
    <definedName name="PU防水層" localSheetId="36">#REF!</definedName>
    <definedName name="PU防水層" localSheetId="4">#REF!</definedName>
    <definedName name="PU防水層" localSheetId="19">#REF!</definedName>
    <definedName name="PU防水層" localSheetId="21">#REF!</definedName>
    <definedName name="PU防水層" localSheetId="22">#REF!</definedName>
    <definedName name="PU防水層" localSheetId="23">#REF!</definedName>
    <definedName name="PU防水層" localSheetId="24">#REF!</definedName>
    <definedName name="PU防水層" localSheetId="25">#REF!</definedName>
    <definedName name="PU防水層" localSheetId="42">#REF!</definedName>
    <definedName name="PU防水層" localSheetId="18">#REF!</definedName>
    <definedName name="PU防水層" localSheetId="47">#REF!</definedName>
    <definedName name="PU防水層" localSheetId="15">#REF!</definedName>
    <definedName name="PU防水層" localSheetId="14">#REF!</definedName>
    <definedName name="PU防水層" localSheetId="46">#REF!</definedName>
    <definedName name="PU防水層" localSheetId="3">#REF!</definedName>
    <definedName name="PU防水層" localSheetId="2">#REF!</definedName>
    <definedName name="PU防水層" localSheetId="54">#REF!</definedName>
    <definedName name="PU防水層" localSheetId="30">#REF!</definedName>
    <definedName name="PU防水層" localSheetId="26">#REF!</definedName>
    <definedName name="PU防水層" localSheetId="29">#REF!</definedName>
    <definedName name="PU防水層" localSheetId="53">#REF!</definedName>
    <definedName name="PU防水層" localSheetId="43">#REF!</definedName>
    <definedName name="PU防水層" localSheetId="9">#REF!</definedName>
    <definedName name="PU防水層" localSheetId="8">#REF!</definedName>
    <definedName name="PU防水層" localSheetId="11">#REF!</definedName>
    <definedName name="PU防水層" localSheetId="10">#REF!</definedName>
    <definedName name="PU防水層" localSheetId="13">#REF!</definedName>
    <definedName name="PU防水層" localSheetId="12">#REF!</definedName>
    <definedName name="PU防水層" localSheetId="7">#REF!</definedName>
    <definedName name="PU防水層" localSheetId="6">#REF!</definedName>
    <definedName name="PU防水層" localSheetId="48">#REF!</definedName>
    <definedName name="PU防水層" localSheetId="49">#REF!</definedName>
    <definedName name="PU防水層" localSheetId="16">#REF!</definedName>
    <definedName name="PU防水層" localSheetId="27">#REF!</definedName>
    <definedName name="PU防水層" localSheetId="28">#REF!</definedName>
    <definedName name="PU防水層" localSheetId="44">#REF!</definedName>
    <definedName name="PU防水層" localSheetId="45">#REF!</definedName>
    <definedName name="PU防水層" localSheetId="51">#REF!</definedName>
    <definedName name="PU防水層" localSheetId="41">#REF!</definedName>
    <definedName name="PU防水層" localSheetId="35">#REF!</definedName>
    <definedName name="PU防水層" localSheetId="39">#REF!</definedName>
    <definedName name="PU防水層" localSheetId="37">#REF!</definedName>
    <definedName name="PU防水層" localSheetId="17">#REF!</definedName>
    <definedName name="PU防水層" localSheetId="50">#REF!</definedName>
    <definedName name="PU防水層" localSheetId="52">#REF!</definedName>
    <definedName name="PU防水層" localSheetId="31">#REF!</definedName>
    <definedName name="PU防水層" localSheetId="32">#REF!</definedName>
    <definedName name="PU防水層" localSheetId="34">#REF!</definedName>
    <definedName name="PU防水層" localSheetId="38">#REF!</definedName>
    <definedName name="PU防水層" localSheetId="20">#REF!</definedName>
    <definedName name="PU防水層">#REF!</definedName>
    <definedName name="PU防水層連工帶料">[23]工料單價!$G$52</definedName>
    <definedName name="PU發泡吸音天花" localSheetId="40">#REF!</definedName>
    <definedName name="PU發泡吸音天花" localSheetId="56">#REF!</definedName>
    <definedName name="PU發泡吸音天花" localSheetId="33">#REF!</definedName>
    <definedName name="PU發泡吸音天花" localSheetId="55">#REF!</definedName>
    <definedName name="PU發泡吸音天花" localSheetId="36">#REF!</definedName>
    <definedName name="PU發泡吸音天花" localSheetId="4">#REF!</definedName>
    <definedName name="PU發泡吸音天花" localSheetId="19">#REF!</definedName>
    <definedName name="PU發泡吸音天花" localSheetId="21">#REF!</definedName>
    <definedName name="PU發泡吸音天花" localSheetId="22">#REF!</definedName>
    <definedName name="PU發泡吸音天花" localSheetId="23">#REF!</definedName>
    <definedName name="PU發泡吸音天花" localSheetId="24">#REF!</definedName>
    <definedName name="PU發泡吸音天花" localSheetId="25">#REF!</definedName>
    <definedName name="PU發泡吸音天花" localSheetId="42">#REF!</definedName>
    <definedName name="PU發泡吸音天花" localSheetId="18">#REF!</definedName>
    <definedName name="PU發泡吸音天花" localSheetId="47">#REF!</definedName>
    <definedName name="PU發泡吸音天花" localSheetId="15">#REF!</definedName>
    <definedName name="PU發泡吸音天花" localSheetId="14">#REF!</definedName>
    <definedName name="PU發泡吸音天花" localSheetId="46">#REF!</definedName>
    <definedName name="PU發泡吸音天花" localSheetId="3">#REF!</definedName>
    <definedName name="PU發泡吸音天花" localSheetId="2">#REF!</definedName>
    <definedName name="PU發泡吸音天花" localSheetId="54">#REF!</definedName>
    <definedName name="PU發泡吸音天花" localSheetId="30">#REF!</definedName>
    <definedName name="PU發泡吸音天花" localSheetId="26">#REF!</definedName>
    <definedName name="PU發泡吸音天花" localSheetId="29">#REF!</definedName>
    <definedName name="PU發泡吸音天花" localSheetId="53">#REF!</definedName>
    <definedName name="PU發泡吸音天花" localSheetId="43">#REF!</definedName>
    <definedName name="PU發泡吸音天花" localSheetId="9">#REF!</definedName>
    <definedName name="PU發泡吸音天花" localSheetId="8">#REF!</definedName>
    <definedName name="PU發泡吸音天花" localSheetId="11">#REF!</definedName>
    <definedName name="PU發泡吸音天花" localSheetId="10">#REF!</definedName>
    <definedName name="PU發泡吸音天花" localSheetId="13">#REF!</definedName>
    <definedName name="PU發泡吸音天花" localSheetId="12">#REF!</definedName>
    <definedName name="PU發泡吸音天花" localSheetId="7">#REF!</definedName>
    <definedName name="PU發泡吸音天花" localSheetId="6">#REF!</definedName>
    <definedName name="PU發泡吸音天花" localSheetId="48">#REF!</definedName>
    <definedName name="PU發泡吸音天花" localSheetId="49">#REF!</definedName>
    <definedName name="PU發泡吸音天花" localSheetId="16">#REF!</definedName>
    <definedName name="PU發泡吸音天花" localSheetId="27">#REF!</definedName>
    <definedName name="PU發泡吸音天花" localSheetId="28">#REF!</definedName>
    <definedName name="PU發泡吸音天花" localSheetId="44">#REF!</definedName>
    <definedName name="PU發泡吸音天花" localSheetId="45">#REF!</definedName>
    <definedName name="PU發泡吸音天花" localSheetId="51">#REF!</definedName>
    <definedName name="PU發泡吸音天花" localSheetId="41">#REF!</definedName>
    <definedName name="PU發泡吸音天花" localSheetId="35">#REF!</definedName>
    <definedName name="PU發泡吸音天花" localSheetId="39">#REF!</definedName>
    <definedName name="PU發泡吸音天花" localSheetId="37">#REF!</definedName>
    <definedName name="PU發泡吸音天花" localSheetId="17">#REF!</definedName>
    <definedName name="PU發泡吸音天花" localSheetId="50">#REF!</definedName>
    <definedName name="PU發泡吸音天花" localSheetId="52">#REF!</definedName>
    <definedName name="PU發泡吸音天花" localSheetId="31">#REF!</definedName>
    <definedName name="PU發泡吸音天花" localSheetId="32">#REF!</definedName>
    <definedName name="PU發泡吸音天花" localSheetId="34">#REF!</definedName>
    <definedName name="PU發泡吸音天花" localSheetId="38">#REF!</definedName>
    <definedName name="PU發泡吸音天花" localSheetId="20">#REF!</definedName>
    <definedName name="PU發泡吸音天花">#REF!</definedName>
    <definedName name="PU發泡吸音牆面1.4_61_61cm" localSheetId="40">#REF!</definedName>
    <definedName name="PU發泡吸音牆面1.4_61_61cm" localSheetId="56">#REF!</definedName>
    <definedName name="PU發泡吸音牆面1.4_61_61cm" localSheetId="33">#REF!</definedName>
    <definedName name="PU發泡吸音牆面1.4_61_61cm" localSheetId="55">#REF!</definedName>
    <definedName name="PU發泡吸音牆面1.4_61_61cm" localSheetId="36">#REF!</definedName>
    <definedName name="PU發泡吸音牆面1.4_61_61cm" localSheetId="4">#REF!</definedName>
    <definedName name="PU發泡吸音牆面1.4_61_61cm" localSheetId="19">#REF!</definedName>
    <definedName name="PU發泡吸音牆面1.4_61_61cm" localSheetId="21">#REF!</definedName>
    <definedName name="PU發泡吸音牆面1.4_61_61cm" localSheetId="22">#REF!</definedName>
    <definedName name="PU發泡吸音牆面1.4_61_61cm" localSheetId="23">#REF!</definedName>
    <definedName name="PU發泡吸音牆面1.4_61_61cm" localSheetId="24">#REF!</definedName>
    <definedName name="PU發泡吸音牆面1.4_61_61cm" localSheetId="25">#REF!</definedName>
    <definedName name="PU發泡吸音牆面1.4_61_61cm" localSheetId="42">#REF!</definedName>
    <definedName name="PU發泡吸音牆面1.4_61_61cm" localSheetId="18">#REF!</definedName>
    <definedName name="PU發泡吸音牆面1.4_61_61cm" localSheetId="47">#REF!</definedName>
    <definedName name="PU發泡吸音牆面1.4_61_61cm" localSheetId="15">#REF!</definedName>
    <definedName name="PU發泡吸音牆面1.4_61_61cm" localSheetId="14">#REF!</definedName>
    <definedName name="PU發泡吸音牆面1.4_61_61cm" localSheetId="46">#REF!</definedName>
    <definedName name="PU發泡吸音牆面1.4_61_61cm" localSheetId="3">#REF!</definedName>
    <definedName name="PU發泡吸音牆面1.4_61_61cm" localSheetId="2">#REF!</definedName>
    <definedName name="PU發泡吸音牆面1.4_61_61cm" localSheetId="54">#REF!</definedName>
    <definedName name="PU發泡吸音牆面1.4_61_61cm" localSheetId="30">#REF!</definedName>
    <definedName name="PU發泡吸音牆面1.4_61_61cm" localSheetId="26">#REF!</definedName>
    <definedName name="PU發泡吸音牆面1.4_61_61cm" localSheetId="29">#REF!</definedName>
    <definedName name="PU發泡吸音牆面1.4_61_61cm" localSheetId="53">#REF!</definedName>
    <definedName name="PU發泡吸音牆面1.4_61_61cm" localSheetId="43">#REF!</definedName>
    <definedName name="PU發泡吸音牆面1.4_61_61cm" localSheetId="9">#REF!</definedName>
    <definedName name="PU發泡吸音牆面1.4_61_61cm" localSheetId="8">#REF!</definedName>
    <definedName name="PU發泡吸音牆面1.4_61_61cm" localSheetId="11">#REF!</definedName>
    <definedName name="PU發泡吸音牆面1.4_61_61cm" localSheetId="10">#REF!</definedName>
    <definedName name="PU發泡吸音牆面1.4_61_61cm" localSheetId="13">#REF!</definedName>
    <definedName name="PU發泡吸音牆面1.4_61_61cm" localSheetId="12">#REF!</definedName>
    <definedName name="PU發泡吸音牆面1.4_61_61cm" localSheetId="7">#REF!</definedName>
    <definedName name="PU發泡吸音牆面1.4_61_61cm" localSheetId="6">#REF!</definedName>
    <definedName name="PU發泡吸音牆面1.4_61_61cm" localSheetId="48">#REF!</definedName>
    <definedName name="PU發泡吸音牆面1.4_61_61cm" localSheetId="49">#REF!</definedName>
    <definedName name="PU發泡吸音牆面1.4_61_61cm" localSheetId="16">#REF!</definedName>
    <definedName name="PU發泡吸音牆面1.4_61_61cm" localSheetId="27">#REF!</definedName>
    <definedName name="PU發泡吸音牆面1.4_61_61cm" localSheetId="28">#REF!</definedName>
    <definedName name="PU發泡吸音牆面1.4_61_61cm" localSheetId="44">#REF!</definedName>
    <definedName name="PU發泡吸音牆面1.4_61_61cm" localSheetId="45">#REF!</definedName>
    <definedName name="PU發泡吸音牆面1.4_61_61cm" localSheetId="51">#REF!</definedName>
    <definedName name="PU發泡吸音牆面1.4_61_61cm" localSheetId="41">#REF!</definedName>
    <definedName name="PU發泡吸音牆面1.4_61_61cm" localSheetId="35">#REF!</definedName>
    <definedName name="PU發泡吸音牆面1.4_61_61cm" localSheetId="39">#REF!</definedName>
    <definedName name="PU發泡吸音牆面1.4_61_61cm" localSheetId="37">#REF!</definedName>
    <definedName name="PU發泡吸音牆面1.4_61_61cm" localSheetId="17">#REF!</definedName>
    <definedName name="PU發泡吸音牆面1.4_61_61cm" localSheetId="50">#REF!</definedName>
    <definedName name="PU發泡吸音牆面1.4_61_61cm" localSheetId="52">#REF!</definedName>
    <definedName name="PU發泡吸音牆面1.4_61_61cm" localSheetId="31">#REF!</definedName>
    <definedName name="PU發泡吸音牆面1.4_61_61cm" localSheetId="32">#REF!</definedName>
    <definedName name="PU發泡吸音牆面1.4_61_61cm" localSheetId="34">#REF!</definedName>
    <definedName name="PU發泡吸音牆面1.4_61_61cm" localSheetId="38">#REF!</definedName>
    <definedName name="PU發泡吸音牆面1.4_61_61cm" localSheetId="20">#REF!</definedName>
    <definedName name="PU發泡吸音牆面1.4_61_61cm">#REF!</definedName>
    <definedName name="PVC止滑條" localSheetId="40">#REF!</definedName>
    <definedName name="PVC止滑條" localSheetId="56">#REF!</definedName>
    <definedName name="PVC止滑條" localSheetId="33">#REF!</definedName>
    <definedName name="PVC止滑條" localSheetId="55">#REF!</definedName>
    <definedName name="PVC止滑條" localSheetId="36">#REF!</definedName>
    <definedName name="PVC止滑條" localSheetId="4">#REF!</definedName>
    <definedName name="PVC止滑條" localSheetId="19">#REF!</definedName>
    <definedName name="PVC止滑條" localSheetId="21">#REF!</definedName>
    <definedName name="PVC止滑條" localSheetId="22">#REF!</definedName>
    <definedName name="PVC止滑條" localSheetId="23">#REF!</definedName>
    <definedName name="PVC止滑條" localSheetId="24">#REF!</definedName>
    <definedName name="PVC止滑條" localSheetId="25">#REF!</definedName>
    <definedName name="PVC止滑條" localSheetId="42">#REF!</definedName>
    <definedName name="PVC止滑條" localSheetId="18">#REF!</definedName>
    <definedName name="PVC止滑條" localSheetId="47">#REF!</definedName>
    <definedName name="PVC止滑條" localSheetId="15">#REF!</definedName>
    <definedName name="PVC止滑條" localSheetId="14">#REF!</definedName>
    <definedName name="PVC止滑條" localSheetId="46">#REF!</definedName>
    <definedName name="PVC止滑條" localSheetId="3">#REF!</definedName>
    <definedName name="PVC止滑條" localSheetId="2">#REF!</definedName>
    <definedName name="PVC止滑條" localSheetId="54">#REF!</definedName>
    <definedName name="PVC止滑條" localSheetId="30">#REF!</definedName>
    <definedName name="PVC止滑條" localSheetId="26">#REF!</definedName>
    <definedName name="PVC止滑條" localSheetId="29">#REF!</definedName>
    <definedName name="PVC止滑條" localSheetId="53">#REF!</definedName>
    <definedName name="PVC止滑條" localSheetId="43">#REF!</definedName>
    <definedName name="PVC止滑條" localSheetId="9">#REF!</definedName>
    <definedName name="PVC止滑條" localSheetId="8">#REF!</definedName>
    <definedName name="PVC止滑條" localSheetId="11">#REF!</definedName>
    <definedName name="PVC止滑條" localSheetId="10">#REF!</definedName>
    <definedName name="PVC止滑條" localSheetId="13">#REF!</definedName>
    <definedName name="PVC止滑條" localSheetId="12">#REF!</definedName>
    <definedName name="PVC止滑條" localSheetId="7">#REF!</definedName>
    <definedName name="PVC止滑條" localSheetId="6">#REF!</definedName>
    <definedName name="PVC止滑條" localSheetId="48">#REF!</definedName>
    <definedName name="PVC止滑條" localSheetId="49">#REF!</definedName>
    <definedName name="PVC止滑條" localSheetId="16">#REF!</definedName>
    <definedName name="PVC止滑條" localSheetId="27">#REF!</definedName>
    <definedName name="PVC止滑條" localSheetId="28">#REF!</definedName>
    <definedName name="PVC止滑條" localSheetId="44">#REF!</definedName>
    <definedName name="PVC止滑條" localSheetId="45">#REF!</definedName>
    <definedName name="PVC止滑條" localSheetId="51">#REF!</definedName>
    <definedName name="PVC止滑條" localSheetId="41">#REF!</definedName>
    <definedName name="PVC止滑條" localSheetId="35">#REF!</definedName>
    <definedName name="PVC止滑條" localSheetId="39">#REF!</definedName>
    <definedName name="PVC止滑條" localSheetId="37">#REF!</definedName>
    <definedName name="PVC止滑條" localSheetId="17">#REF!</definedName>
    <definedName name="PVC止滑條" localSheetId="50">#REF!</definedName>
    <definedName name="PVC止滑條" localSheetId="52">#REF!</definedName>
    <definedName name="PVC止滑條" localSheetId="31">#REF!</definedName>
    <definedName name="PVC止滑條" localSheetId="32">#REF!</definedName>
    <definedName name="PVC止滑條" localSheetId="34">#REF!</definedName>
    <definedName name="PVC止滑條" localSheetId="38">#REF!</definedName>
    <definedName name="PVC止滑條" localSheetId="20">#REF!</definedName>
    <definedName name="PVC止滑條">#REF!</definedName>
    <definedName name="PVC防潮膠布" localSheetId="40">#REF!</definedName>
    <definedName name="PVC防潮膠布" localSheetId="56">#REF!</definedName>
    <definedName name="PVC防潮膠布" localSheetId="33">#REF!</definedName>
    <definedName name="PVC防潮膠布" localSheetId="55">#REF!</definedName>
    <definedName name="PVC防潮膠布" localSheetId="36">#REF!</definedName>
    <definedName name="PVC防潮膠布" localSheetId="4">#REF!</definedName>
    <definedName name="PVC防潮膠布" localSheetId="19">#REF!</definedName>
    <definedName name="PVC防潮膠布" localSheetId="21">#REF!</definedName>
    <definedName name="PVC防潮膠布" localSheetId="22">#REF!</definedName>
    <definedName name="PVC防潮膠布" localSheetId="23">#REF!</definedName>
    <definedName name="PVC防潮膠布" localSheetId="24">#REF!</definedName>
    <definedName name="PVC防潮膠布" localSheetId="25">#REF!</definedName>
    <definedName name="PVC防潮膠布" localSheetId="42">#REF!</definedName>
    <definedName name="PVC防潮膠布" localSheetId="18">#REF!</definedName>
    <definedName name="PVC防潮膠布" localSheetId="47">#REF!</definedName>
    <definedName name="PVC防潮膠布" localSheetId="15">#REF!</definedName>
    <definedName name="PVC防潮膠布" localSheetId="14">#REF!</definedName>
    <definedName name="PVC防潮膠布" localSheetId="46">#REF!</definedName>
    <definedName name="PVC防潮膠布" localSheetId="3">#REF!</definedName>
    <definedName name="PVC防潮膠布" localSheetId="2">#REF!</definedName>
    <definedName name="PVC防潮膠布" localSheetId="54">#REF!</definedName>
    <definedName name="PVC防潮膠布" localSheetId="30">#REF!</definedName>
    <definedName name="PVC防潮膠布" localSheetId="26">#REF!</definedName>
    <definedName name="PVC防潮膠布" localSheetId="29">#REF!</definedName>
    <definedName name="PVC防潮膠布" localSheetId="53">#REF!</definedName>
    <definedName name="PVC防潮膠布" localSheetId="43">#REF!</definedName>
    <definedName name="PVC防潮膠布" localSheetId="9">#REF!</definedName>
    <definedName name="PVC防潮膠布" localSheetId="8">#REF!</definedName>
    <definedName name="PVC防潮膠布" localSheetId="11">#REF!</definedName>
    <definedName name="PVC防潮膠布" localSheetId="10">#REF!</definedName>
    <definedName name="PVC防潮膠布" localSheetId="13">#REF!</definedName>
    <definedName name="PVC防潮膠布" localSheetId="12">#REF!</definedName>
    <definedName name="PVC防潮膠布" localSheetId="7">#REF!</definedName>
    <definedName name="PVC防潮膠布" localSheetId="6">#REF!</definedName>
    <definedName name="PVC防潮膠布" localSheetId="48">#REF!</definedName>
    <definedName name="PVC防潮膠布" localSheetId="49">#REF!</definedName>
    <definedName name="PVC防潮膠布" localSheetId="16">#REF!</definedName>
    <definedName name="PVC防潮膠布" localSheetId="27">#REF!</definedName>
    <definedName name="PVC防潮膠布" localSheetId="28">#REF!</definedName>
    <definedName name="PVC防潮膠布" localSheetId="44">#REF!</definedName>
    <definedName name="PVC防潮膠布" localSheetId="45">#REF!</definedName>
    <definedName name="PVC防潮膠布" localSheetId="51">#REF!</definedName>
    <definedName name="PVC防潮膠布" localSheetId="41">#REF!</definedName>
    <definedName name="PVC防潮膠布" localSheetId="35">#REF!</definedName>
    <definedName name="PVC防潮膠布" localSheetId="39">#REF!</definedName>
    <definedName name="PVC防潮膠布" localSheetId="37">#REF!</definedName>
    <definedName name="PVC防潮膠布" localSheetId="17">#REF!</definedName>
    <definedName name="PVC防潮膠布" localSheetId="50">#REF!</definedName>
    <definedName name="PVC防潮膠布" localSheetId="52">#REF!</definedName>
    <definedName name="PVC防潮膠布" localSheetId="31">#REF!</definedName>
    <definedName name="PVC防潮膠布" localSheetId="32">#REF!</definedName>
    <definedName name="PVC防潮膠布" localSheetId="34">#REF!</definedName>
    <definedName name="PVC防潮膠布" localSheetId="38">#REF!</definedName>
    <definedName name="PVC防潮膠布" localSheetId="20">#REF!</definedName>
    <definedName name="PVC防潮膠布">#REF!</definedName>
    <definedName name="PVC洩水孔" localSheetId="40">#REF!</definedName>
    <definedName name="PVC洩水孔" localSheetId="56">#REF!</definedName>
    <definedName name="PVC洩水孔" localSheetId="33">#REF!</definedName>
    <definedName name="PVC洩水孔" localSheetId="55">#REF!</definedName>
    <definedName name="PVC洩水孔" localSheetId="36">#REF!</definedName>
    <definedName name="PVC洩水孔" localSheetId="4">#REF!</definedName>
    <definedName name="PVC洩水孔" localSheetId="19">#REF!</definedName>
    <definedName name="PVC洩水孔" localSheetId="21">#REF!</definedName>
    <definedName name="PVC洩水孔" localSheetId="22">#REF!</definedName>
    <definedName name="PVC洩水孔" localSheetId="23">#REF!</definedName>
    <definedName name="PVC洩水孔" localSheetId="24">#REF!</definedName>
    <definedName name="PVC洩水孔" localSheetId="25">#REF!</definedName>
    <definedName name="PVC洩水孔" localSheetId="42">#REF!</definedName>
    <definedName name="PVC洩水孔" localSheetId="18">#REF!</definedName>
    <definedName name="PVC洩水孔" localSheetId="47">#REF!</definedName>
    <definedName name="PVC洩水孔" localSheetId="15">#REF!</definedName>
    <definedName name="PVC洩水孔" localSheetId="14">#REF!</definedName>
    <definedName name="PVC洩水孔" localSheetId="46">#REF!</definedName>
    <definedName name="PVC洩水孔" localSheetId="3">#REF!</definedName>
    <definedName name="PVC洩水孔" localSheetId="2">#REF!</definedName>
    <definedName name="PVC洩水孔" localSheetId="54">#REF!</definedName>
    <definedName name="PVC洩水孔" localSheetId="30">#REF!</definedName>
    <definedName name="PVC洩水孔" localSheetId="26">#REF!</definedName>
    <definedName name="PVC洩水孔" localSheetId="29">#REF!</definedName>
    <definedName name="PVC洩水孔" localSheetId="53">#REF!</definedName>
    <definedName name="PVC洩水孔" localSheetId="43">#REF!</definedName>
    <definedName name="PVC洩水孔" localSheetId="9">#REF!</definedName>
    <definedName name="PVC洩水孔" localSheetId="8">#REF!</definedName>
    <definedName name="PVC洩水孔" localSheetId="11">#REF!</definedName>
    <definedName name="PVC洩水孔" localSheetId="10">#REF!</definedName>
    <definedName name="PVC洩水孔" localSheetId="13">#REF!</definedName>
    <definedName name="PVC洩水孔" localSheetId="12">#REF!</definedName>
    <definedName name="PVC洩水孔" localSheetId="7">#REF!</definedName>
    <definedName name="PVC洩水孔" localSheetId="6">#REF!</definedName>
    <definedName name="PVC洩水孔" localSheetId="48">#REF!</definedName>
    <definedName name="PVC洩水孔" localSheetId="49">#REF!</definedName>
    <definedName name="PVC洩水孔" localSheetId="16">#REF!</definedName>
    <definedName name="PVC洩水孔" localSheetId="27">#REF!</definedName>
    <definedName name="PVC洩水孔" localSheetId="28">#REF!</definedName>
    <definedName name="PVC洩水孔" localSheetId="44">#REF!</definedName>
    <definedName name="PVC洩水孔" localSheetId="45">#REF!</definedName>
    <definedName name="PVC洩水孔" localSheetId="51">#REF!</definedName>
    <definedName name="PVC洩水孔" localSheetId="41">#REF!</definedName>
    <definedName name="PVC洩水孔" localSheetId="35">#REF!</definedName>
    <definedName name="PVC洩水孔" localSheetId="39">#REF!</definedName>
    <definedName name="PVC洩水孔" localSheetId="37">#REF!</definedName>
    <definedName name="PVC洩水孔" localSheetId="17">#REF!</definedName>
    <definedName name="PVC洩水孔" localSheetId="50">#REF!</definedName>
    <definedName name="PVC洩水孔" localSheetId="52">#REF!</definedName>
    <definedName name="PVC洩水孔" localSheetId="31">#REF!</definedName>
    <definedName name="PVC洩水孔" localSheetId="32">#REF!</definedName>
    <definedName name="PVC洩水孔" localSheetId="34">#REF!</definedName>
    <definedName name="PVC洩水孔" localSheetId="38">#REF!</definedName>
    <definedName name="PVC洩水孔" localSheetId="20">#REF!</definedName>
    <definedName name="PVC洩水孔">#REF!</definedName>
    <definedName name="PVC踢腳板" localSheetId="40">#REF!</definedName>
    <definedName name="PVC踢腳板" localSheetId="56">#REF!</definedName>
    <definedName name="PVC踢腳板" localSheetId="33">#REF!</definedName>
    <definedName name="PVC踢腳板" localSheetId="55">#REF!</definedName>
    <definedName name="PVC踢腳板" localSheetId="36">#REF!</definedName>
    <definedName name="PVC踢腳板" localSheetId="4">#REF!</definedName>
    <definedName name="PVC踢腳板" localSheetId="19">#REF!</definedName>
    <definedName name="PVC踢腳板" localSheetId="21">#REF!</definedName>
    <definedName name="PVC踢腳板" localSheetId="22">#REF!</definedName>
    <definedName name="PVC踢腳板" localSheetId="23">#REF!</definedName>
    <definedName name="PVC踢腳板" localSheetId="24">#REF!</definedName>
    <definedName name="PVC踢腳板" localSheetId="25">#REF!</definedName>
    <definedName name="PVC踢腳板" localSheetId="42">#REF!</definedName>
    <definedName name="PVC踢腳板" localSheetId="18">#REF!</definedName>
    <definedName name="PVC踢腳板" localSheetId="47">#REF!</definedName>
    <definedName name="PVC踢腳板" localSheetId="15">#REF!</definedName>
    <definedName name="PVC踢腳板" localSheetId="14">#REF!</definedName>
    <definedName name="PVC踢腳板" localSheetId="46">#REF!</definedName>
    <definedName name="PVC踢腳板" localSheetId="3">#REF!</definedName>
    <definedName name="PVC踢腳板" localSheetId="2">#REF!</definedName>
    <definedName name="PVC踢腳板" localSheetId="54">#REF!</definedName>
    <definedName name="PVC踢腳板" localSheetId="30">#REF!</definedName>
    <definedName name="PVC踢腳板" localSheetId="26">#REF!</definedName>
    <definedName name="PVC踢腳板" localSheetId="29">#REF!</definedName>
    <definedName name="PVC踢腳板" localSheetId="53">#REF!</definedName>
    <definedName name="PVC踢腳板" localSheetId="43">#REF!</definedName>
    <definedName name="PVC踢腳板" localSheetId="9">#REF!</definedName>
    <definedName name="PVC踢腳板" localSheetId="8">#REF!</definedName>
    <definedName name="PVC踢腳板" localSheetId="11">#REF!</definedName>
    <definedName name="PVC踢腳板" localSheetId="10">#REF!</definedName>
    <definedName name="PVC踢腳板" localSheetId="13">#REF!</definedName>
    <definedName name="PVC踢腳板" localSheetId="12">#REF!</definedName>
    <definedName name="PVC踢腳板" localSheetId="7">#REF!</definedName>
    <definedName name="PVC踢腳板" localSheetId="6">#REF!</definedName>
    <definedName name="PVC踢腳板" localSheetId="48">#REF!</definedName>
    <definedName name="PVC踢腳板" localSheetId="49">#REF!</definedName>
    <definedName name="PVC踢腳板" localSheetId="16">#REF!</definedName>
    <definedName name="PVC踢腳板" localSheetId="27">#REF!</definedName>
    <definedName name="PVC踢腳板" localSheetId="28">#REF!</definedName>
    <definedName name="PVC踢腳板" localSheetId="44">#REF!</definedName>
    <definedName name="PVC踢腳板" localSheetId="45">#REF!</definedName>
    <definedName name="PVC踢腳板" localSheetId="51">#REF!</definedName>
    <definedName name="PVC踢腳板" localSheetId="41">#REF!</definedName>
    <definedName name="PVC踢腳板" localSheetId="35">#REF!</definedName>
    <definedName name="PVC踢腳板" localSheetId="39">#REF!</definedName>
    <definedName name="PVC踢腳板" localSheetId="37">#REF!</definedName>
    <definedName name="PVC踢腳板" localSheetId="17">#REF!</definedName>
    <definedName name="PVC踢腳板" localSheetId="50">#REF!</definedName>
    <definedName name="PVC踢腳板" localSheetId="52">#REF!</definedName>
    <definedName name="PVC踢腳板" localSheetId="31">#REF!</definedName>
    <definedName name="PVC踢腳板" localSheetId="32">#REF!</definedName>
    <definedName name="PVC踢腳板" localSheetId="34">#REF!</definedName>
    <definedName name="PVC踢腳板" localSheetId="38">#REF!</definedName>
    <definedName name="PVC踢腳板" localSheetId="20">#REF!</definedName>
    <definedName name="PVC踢腳板">#REF!</definedName>
    <definedName name="qqq" localSheetId="40">[13]薪資DEMO!$I$6:$Q$19,[13]薪資DEMO!$I$22:$Q$36,[13]薪資DEMO!$I$39:$Q$53,[13]薪資DEMO!$I$56:$Q$70,[13]薪資DEMO!$I$73:$Q$87,[13]薪資DEMO!$I$90:$Q$104,[13]薪資DEMO!$I$107:$Q$121,[13]薪資DEMO!$I$124:$Q$138,[13]薪資DEMO!$I$141:$Q$155,[13]薪資DEMO!#REF!,[13]薪資DEMO!#REF!,[13]薪資DEMO!#REF!</definedName>
    <definedName name="qqq" localSheetId="56">[13]薪資DEMO!$I$6:$Q$19,[13]薪資DEMO!$I$22:$Q$36,[13]薪資DEMO!$I$39:$Q$53,[13]薪資DEMO!$I$56:$Q$70,[13]薪資DEMO!$I$73:$Q$87,[13]薪資DEMO!$I$90:$Q$104,[13]薪資DEMO!$I$107:$Q$121,[13]薪資DEMO!$I$124:$Q$138,[13]薪資DEMO!$I$141:$Q$155,[13]薪資DEMO!#REF!,[13]薪資DEMO!#REF!,[13]薪資DEMO!#REF!</definedName>
    <definedName name="qqq" localSheetId="33">[13]薪資DEMO!$I$6:$Q$19,[13]薪資DEMO!$I$22:$Q$36,[13]薪資DEMO!$I$39:$Q$53,[13]薪資DEMO!$I$56:$Q$70,[13]薪資DEMO!$I$73:$Q$87,[13]薪資DEMO!$I$90:$Q$104,[13]薪資DEMO!$I$107:$Q$121,[13]薪資DEMO!$I$124:$Q$138,[13]薪資DEMO!$I$141:$Q$155,[13]薪資DEMO!#REF!,[13]薪資DEMO!#REF!,[13]薪資DEMO!#REF!</definedName>
    <definedName name="qqq" localSheetId="55">[13]薪資DEMO!$I$6:$Q$19,[13]薪資DEMO!$I$22:$Q$36,[13]薪資DEMO!$I$39:$Q$53,[13]薪資DEMO!$I$56:$Q$70,[13]薪資DEMO!$I$73:$Q$87,[13]薪資DEMO!$I$90:$Q$104,[13]薪資DEMO!$I$107:$Q$121,[13]薪資DEMO!$I$124:$Q$138,[13]薪資DEMO!$I$141:$Q$155,[13]薪資DEMO!#REF!,[13]薪資DEMO!#REF!,[13]薪資DEMO!#REF!</definedName>
    <definedName name="qqq" localSheetId="36">[13]薪資DEMO!$I$6:$Q$19,[13]薪資DEMO!$I$22:$Q$36,[13]薪資DEMO!$I$39:$Q$53,[13]薪資DEMO!$I$56:$Q$70,[13]薪資DEMO!$I$73:$Q$87,[13]薪資DEMO!$I$90:$Q$104,[13]薪資DEMO!$I$107:$Q$121,[13]薪資DEMO!$I$124:$Q$138,[13]薪資DEMO!$I$141:$Q$155,[13]薪資DEMO!#REF!,[13]薪資DEMO!#REF!,[13]薪資DEMO!#REF!</definedName>
    <definedName name="qqq" localSheetId="4">[13]薪資DEMO!$I$6:$Q$19,[13]薪資DEMO!$I$22:$Q$36,[13]薪資DEMO!$I$39:$Q$53,[13]薪資DEMO!$I$56:$Q$70,[13]薪資DEMO!$I$73:$Q$87,[13]薪資DEMO!$I$90:$Q$104,[13]薪資DEMO!$I$107:$Q$121,[13]薪資DEMO!$I$124:$Q$138,[13]薪資DEMO!$I$141:$Q$155,[13]薪資DEMO!#REF!,[13]薪資DEMO!#REF!,[13]薪資DEMO!#REF!</definedName>
    <definedName name="qqq" localSheetId="19">[13]薪資DEMO!$I$6:$Q$19,[13]薪資DEMO!$I$22:$Q$36,[13]薪資DEMO!$I$39:$Q$53,[13]薪資DEMO!$I$56:$Q$70,[13]薪資DEMO!$I$73:$Q$87,[13]薪資DEMO!$I$90:$Q$104,[13]薪資DEMO!$I$107:$Q$121,[13]薪資DEMO!$I$124:$Q$138,[13]薪資DEMO!$I$141:$Q$155,[13]薪資DEMO!#REF!,[13]薪資DEMO!#REF!,[13]薪資DEMO!#REF!</definedName>
    <definedName name="qqq" localSheetId="21">[13]薪資DEMO!$I$6:$Q$19,[13]薪資DEMO!$I$22:$Q$36,[13]薪資DEMO!$I$39:$Q$53,[13]薪資DEMO!$I$56:$Q$70,[13]薪資DEMO!$I$73:$Q$87,[13]薪資DEMO!$I$90:$Q$104,[13]薪資DEMO!$I$107:$Q$121,[13]薪資DEMO!$I$124:$Q$138,[13]薪資DEMO!$I$141:$Q$155,[13]薪資DEMO!#REF!,[13]薪資DEMO!#REF!,[13]薪資DEMO!#REF!</definedName>
    <definedName name="qqq" localSheetId="22">[13]薪資DEMO!$I$6:$Q$19,[13]薪資DEMO!$I$22:$Q$36,[13]薪資DEMO!$I$39:$Q$53,[13]薪資DEMO!$I$56:$Q$70,[13]薪資DEMO!$I$73:$Q$87,[13]薪資DEMO!$I$90:$Q$104,[13]薪資DEMO!$I$107:$Q$121,[13]薪資DEMO!$I$124:$Q$138,[13]薪資DEMO!$I$141:$Q$155,[13]薪資DEMO!#REF!,[13]薪資DEMO!#REF!,[13]薪資DEMO!#REF!</definedName>
    <definedName name="qqq" localSheetId="23">[13]薪資DEMO!$I$6:$Q$19,[13]薪資DEMO!$I$22:$Q$36,[13]薪資DEMO!$I$39:$Q$53,[13]薪資DEMO!$I$56:$Q$70,[13]薪資DEMO!$I$73:$Q$87,[13]薪資DEMO!$I$90:$Q$104,[13]薪資DEMO!$I$107:$Q$121,[13]薪資DEMO!$I$124:$Q$138,[13]薪資DEMO!$I$141:$Q$155,[13]薪資DEMO!#REF!,[13]薪資DEMO!#REF!,[13]薪資DEMO!#REF!</definedName>
    <definedName name="qqq" localSheetId="24">[13]薪資DEMO!$I$6:$Q$19,[13]薪資DEMO!$I$22:$Q$36,[13]薪資DEMO!$I$39:$Q$53,[13]薪資DEMO!$I$56:$Q$70,[13]薪資DEMO!$I$73:$Q$87,[13]薪資DEMO!$I$90:$Q$104,[13]薪資DEMO!$I$107:$Q$121,[13]薪資DEMO!$I$124:$Q$138,[13]薪資DEMO!$I$141:$Q$155,[13]薪資DEMO!#REF!,[13]薪資DEMO!#REF!,[13]薪資DEMO!#REF!</definedName>
    <definedName name="qqq" localSheetId="25">[13]薪資DEMO!$I$6:$Q$19,[13]薪資DEMO!$I$22:$Q$36,[13]薪資DEMO!$I$39:$Q$53,[13]薪資DEMO!$I$56:$Q$70,[13]薪資DEMO!$I$73:$Q$87,[13]薪資DEMO!$I$90:$Q$104,[13]薪資DEMO!$I$107:$Q$121,[13]薪資DEMO!$I$124:$Q$138,[13]薪資DEMO!$I$141:$Q$155,[13]薪資DEMO!#REF!,[13]薪資DEMO!#REF!,[13]薪資DEMO!#REF!</definedName>
    <definedName name="qqq" localSheetId="42">[13]薪資DEMO!$I$6:$Q$19,[13]薪資DEMO!$I$22:$Q$36,[13]薪資DEMO!$I$39:$Q$53,[13]薪資DEMO!$I$56:$Q$70,[13]薪資DEMO!$I$73:$Q$87,[13]薪資DEMO!$I$90:$Q$104,[13]薪資DEMO!$I$107:$Q$121,[13]薪資DEMO!$I$124:$Q$138,[13]薪資DEMO!$I$141:$Q$155,[13]薪資DEMO!#REF!,[13]薪資DEMO!#REF!,[13]薪資DEMO!#REF!</definedName>
    <definedName name="qqq" localSheetId="18">[13]薪資DEMO!$I$6:$Q$19,[13]薪資DEMO!$I$22:$Q$36,[13]薪資DEMO!$I$39:$Q$53,[13]薪資DEMO!$I$56:$Q$70,[13]薪資DEMO!$I$73:$Q$87,[13]薪資DEMO!$I$90:$Q$104,[13]薪資DEMO!$I$107:$Q$121,[13]薪資DEMO!$I$124:$Q$138,[13]薪資DEMO!$I$141:$Q$155,[13]薪資DEMO!#REF!,[13]薪資DEMO!#REF!,[13]薪資DEMO!#REF!</definedName>
    <definedName name="qqq" localSheetId="47">[13]薪資DEMO!$I$6:$Q$19,[13]薪資DEMO!$I$22:$Q$36,[13]薪資DEMO!$I$39:$Q$53,[13]薪資DEMO!$I$56:$Q$70,[13]薪資DEMO!$I$73:$Q$87,[13]薪資DEMO!$I$90:$Q$104,[13]薪資DEMO!$I$107:$Q$121,[13]薪資DEMO!$I$124:$Q$138,[13]薪資DEMO!$I$141:$Q$155,[13]薪資DEMO!#REF!,[13]薪資DEMO!#REF!,[13]薪資DEMO!#REF!</definedName>
    <definedName name="qqq" localSheetId="15">[13]薪資DEMO!$I$6:$Q$19,[13]薪資DEMO!$I$22:$Q$36,[13]薪資DEMO!$I$39:$Q$53,[13]薪資DEMO!$I$56:$Q$70,[13]薪資DEMO!$I$73:$Q$87,[13]薪資DEMO!$I$90:$Q$104,[13]薪資DEMO!$I$107:$Q$121,[13]薪資DEMO!$I$124:$Q$138,[13]薪資DEMO!$I$141:$Q$155,[13]薪資DEMO!#REF!,[13]薪資DEMO!#REF!,[13]薪資DEMO!#REF!</definedName>
    <definedName name="qqq" localSheetId="14">[13]薪資DEMO!$I$6:$Q$19,[13]薪資DEMO!$I$22:$Q$36,[13]薪資DEMO!$I$39:$Q$53,[13]薪資DEMO!$I$56:$Q$70,[13]薪資DEMO!$I$73:$Q$87,[13]薪資DEMO!$I$90:$Q$104,[13]薪資DEMO!$I$107:$Q$121,[13]薪資DEMO!$I$124:$Q$138,[13]薪資DEMO!$I$141:$Q$155,[13]薪資DEMO!#REF!,[13]薪資DEMO!#REF!,[13]薪資DEMO!#REF!</definedName>
    <definedName name="qqq" localSheetId="46">[13]薪資DEMO!$I$6:$Q$19,[13]薪資DEMO!$I$22:$Q$36,[13]薪資DEMO!$I$39:$Q$53,[13]薪資DEMO!$I$56:$Q$70,[13]薪資DEMO!$I$73:$Q$87,[13]薪資DEMO!$I$90:$Q$104,[13]薪資DEMO!$I$107:$Q$121,[13]薪資DEMO!$I$124:$Q$138,[13]薪資DEMO!$I$141:$Q$155,[13]薪資DEMO!#REF!,[13]薪資DEMO!#REF!,[13]薪資DEMO!#REF!</definedName>
    <definedName name="qqq" localSheetId="3">[13]薪資DEMO!$I$6:$Q$19,[13]薪資DEMO!$I$22:$Q$36,[13]薪資DEMO!$I$39:$Q$53,[13]薪資DEMO!$I$56:$Q$70,[13]薪資DEMO!$I$73:$Q$87,[13]薪資DEMO!$I$90:$Q$104,[13]薪資DEMO!$I$107:$Q$121,[13]薪資DEMO!$I$124:$Q$138,[13]薪資DEMO!$I$141:$Q$155,[13]薪資DEMO!#REF!,[13]薪資DEMO!#REF!,[13]薪資DEMO!#REF!</definedName>
    <definedName name="qqq" localSheetId="2">[13]薪資DEMO!$I$6:$Q$19,[13]薪資DEMO!$I$22:$Q$36,[13]薪資DEMO!$I$39:$Q$53,[13]薪資DEMO!$I$56:$Q$70,[13]薪資DEMO!$I$73:$Q$87,[13]薪資DEMO!$I$90:$Q$104,[13]薪資DEMO!$I$107:$Q$121,[13]薪資DEMO!$I$124:$Q$138,[13]薪資DEMO!$I$141:$Q$155,[13]薪資DEMO!#REF!,[13]薪資DEMO!#REF!,[13]薪資DEMO!#REF!</definedName>
    <definedName name="qqq" localSheetId="54">[13]薪資DEMO!$I$6:$Q$19,[13]薪資DEMO!$I$22:$Q$36,[13]薪資DEMO!$I$39:$Q$53,[13]薪資DEMO!$I$56:$Q$70,[13]薪資DEMO!$I$73:$Q$87,[13]薪資DEMO!$I$90:$Q$104,[13]薪資DEMO!$I$107:$Q$121,[13]薪資DEMO!$I$124:$Q$138,[13]薪資DEMO!$I$141:$Q$155,[13]薪資DEMO!#REF!,[13]薪資DEMO!#REF!,[13]薪資DEMO!#REF!</definedName>
    <definedName name="qqq" localSheetId="30">[13]薪資DEMO!$I$6:$Q$19,[13]薪資DEMO!$I$22:$Q$36,[13]薪資DEMO!$I$39:$Q$53,[13]薪資DEMO!$I$56:$Q$70,[13]薪資DEMO!$I$73:$Q$87,[13]薪資DEMO!$I$90:$Q$104,[13]薪資DEMO!$I$107:$Q$121,[13]薪資DEMO!$I$124:$Q$138,[13]薪資DEMO!$I$141:$Q$155,[13]薪資DEMO!#REF!,[13]薪資DEMO!#REF!,[13]薪資DEMO!#REF!</definedName>
    <definedName name="qqq" localSheetId="26">[13]薪資DEMO!$I$6:$Q$19,[13]薪資DEMO!$I$22:$Q$36,[13]薪資DEMO!$I$39:$Q$53,[13]薪資DEMO!$I$56:$Q$70,[13]薪資DEMO!$I$73:$Q$87,[13]薪資DEMO!$I$90:$Q$104,[13]薪資DEMO!$I$107:$Q$121,[13]薪資DEMO!$I$124:$Q$138,[13]薪資DEMO!$I$141:$Q$155,[13]薪資DEMO!#REF!,[13]薪資DEMO!#REF!,[13]薪資DEMO!#REF!</definedName>
    <definedName name="qqq" localSheetId="29">[13]薪資DEMO!$I$6:$Q$19,[13]薪資DEMO!$I$22:$Q$36,[13]薪資DEMO!$I$39:$Q$53,[13]薪資DEMO!$I$56:$Q$70,[13]薪資DEMO!$I$73:$Q$87,[13]薪資DEMO!$I$90:$Q$104,[13]薪資DEMO!$I$107:$Q$121,[13]薪資DEMO!$I$124:$Q$138,[13]薪資DEMO!$I$141:$Q$155,[13]薪資DEMO!#REF!,[13]薪資DEMO!#REF!,[13]薪資DEMO!#REF!</definedName>
    <definedName name="qqq" localSheetId="53">[13]薪資DEMO!$I$6:$Q$19,[13]薪資DEMO!$I$22:$Q$36,[13]薪資DEMO!$I$39:$Q$53,[13]薪資DEMO!$I$56:$Q$70,[13]薪資DEMO!$I$73:$Q$87,[13]薪資DEMO!$I$90:$Q$104,[13]薪資DEMO!$I$107:$Q$121,[13]薪資DEMO!$I$124:$Q$138,[13]薪資DEMO!$I$141:$Q$155,[13]薪資DEMO!#REF!,[13]薪資DEMO!#REF!,[13]薪資DEMO!#REF!</definedName>
    <definedName name="qqq" localSheetId="43">[13]薪資DEMO!$I$6:$Q$19,[13]薪資DEMO!$I$22:$Q$36,[13]薪資DEMO!$I$39:$Q$53,[13]薪資DEMO!$I$56:$Q$70,[13]薪資DEMO!$I$73:$Q$87,[13]薪資DEMO!$I$90:$Q$104,[13]薪資DEMO!$I$107:$Q$121,[13]薪資DEMO!$I$124:$Q$138,[13]薪資DEMO!$I$141:$Q$155,[13]薪資DEMO!#REF!,[13]薪資DEMO!#REF!,[13]薪資DEMO!#REF!</definedName>
    <definedName name="qqq" localSheetId="9">[13]薪資DEMO!$I$6:$Q$19,[13]薪資DEMO!$I$22:$Q$36,[13]薪資DEMO!$I$39:$Q$53,[13]薪資DEMO!$I$56:$Q$70,[13]薪資DEMO!$I$73:$Q$87,[13]薪資DEMO!$I$90:$Q$104,[13]薪資DEMO!$I$107:$Q$121,[13]薪資DEMO!$I$124:$Q$138,[13]薪資DEMO!$I$141:$Q$155,[13]薪資DEMO!#REF!,[13]薪資DEMO!#REF!,[13]薪資DEMO!#REF!</definedName>
    <definedName name="qqq" localSheetId="8">[13]薪資DEMO!$I$6:$Q$19,[13]薪資DEMO!$I$22:$Q$36,[13]薪資DEMO!$I$39:$Q$53,[13]薪資DEMO!$I$56:$Q$70,[13]薪資DEMO!$I$73:$Q$87,[13]薪資DEMO!$I$90:$Q$104,[13]薪資DEMO!$I$107:$Q$121,[13]薪資DEMO!$I$124:$Q$138,[13]薪資DEMO!$I$141:$Q$155,[13]薪資DEMO!#REF!,[13]薪資DEMO!#REF!,[13]薪資DEMO!#REF!</definedName>
    <definedName name="qqq" localSheetId="11">[13]薪資DEMO!$I$6:$Q$19,[13]薪資DEMO!$I$22:$Q$36,[13]薪資DEMO!$I$39:$Q$53,[13]薪資DEMO!$I$56:$Q$70,[13]薪資DEMO!$I$73:$Q$87,[13]薪資DEMO!$I$90:$Q$104,[13]薪資DEMO!$I$107:$Q$121,[13]薪資DEMO!$I$124:$Q$138,[13]薪資DEMO!$I$141:$Q$155,[13]薪資DEMO!#REF!,[13]薪資DEMO!#REF!,[13]薪資DEMO!#REF!</definedName>
    <definedName name="qqq" localSheetId="10">[13]薪資DEMO!$I$6:$Q$19,[13]薪資DEMO!$I$22:$Q$36,[13]薪資DEMO!$I$39:$Q$53,[13]薪資DEMO!$I$56:$Q$70,[13]薪資DEMO!$I$73:$Q$87,[13]薪資DEMO!$I$90:$Q$104,[13]薪資DEMO!$I$107:$Q$121,[13]薪資DEMO!$I$124:$Q$138,[13]薪資DEMO!$I$141:$Q$155,[13]薪資DEMO!#REF!,[13]薪資DEMO!#REF!,[13]薪資DEMO!#REF!</definedName>
    <definedName name="qqq" localSheetId="13">[13]薪資DEMO!$I$6:$Q$19,[13]薪資DEMO!$I$22:$Q$36,[13]薪資DEMO!$I$39:$Q$53,[13]薪資DEMO!$I$56:$Q$70,[13]薪資DEMO!$I$73:$Q$87,[13]薪資DEMO!$I$90:$Q$104,[13]薪資DEMO!$I$107:$Q$121,[13]薪資DEMO!$I$124:$Q$138,[13]薪資DEMO!$I$141:$Q$155,[13]薪資DEMO!#REF!,[13]薪資DEMO!#REF!,[13]薪資DEMO!#REF!</definedName>
    <definedName name="qqq" localSheetId="12">[13]薪資DEMO!$I$6:$Q$19,[13]薪資DEMO!$I$22:$Q$36,[13]薪資DEMO!$I$39:$Q$53,[13]薪資DEMO!$I$56:$Q$70,[13]薪資DEMO!$I$73:$Q$87,[13]薪資DEMO!$I$90:$Q$104,[13]薪資DEMO!$I$107:$Q$121,[13]薪資DEMO!$I$124:$Q$138,[13]薪資DEMO!$I$141:$Q$155,[13]薪資DEMO!#REF!,[13]薪資DEMO!#REF!,[13]薪資DEMO!#REF!</definedName>
    <definedName name="qqq" localSheetId="7">[13]薪資DEMO!$I$6:$Q$19,[13]薪資DEMO!$I$22:$Q$36,[13]薪資DEMO!$I$39:$Q$53,[13]薪資DEMO!$I$56:$Q$70,[13]薪資DEMO!$I$73:$Q$87,[13]薪資DEMO!$I$90:$Q$104,[13]薪資DEMO!$I$107:$Q$121,[13]薪資DEMO!$I$124:$Q$138,[13]薪資DEMO!$I$141:$Q$155,[13]薪資DEMO!#REF!,[13]薪資DEMO!#REF!,[13]薪資DEMO!#REF!</definedName>
    <definedName name="qqq" localSheetId="6">[13]薪資DEMO!$I$6:$Q$19,[13]薪資DEMO!$I$22:$Q$36,[13]薪資DEMO!$I$39:$Q$53,[13]薪資DEMO!$I$56:$Q$70,[13]薪資DEMO!$I$73:$Q$87,[13]薪資DEMO!$I$90:$Q$104,[13]薪資DEMO!$I$107:$Q$121,[13]薪資DEMO!$I$124:$Q$138,[13]薪資DEMO!$I$141:$Q$155,[13]薪資DEMO!#REF!,[13]薪資DEMO!#REF!,[13]薪資DEMO!#REF!</definedName>
    <definedName name="qqq" localSheetId="48">[13]薪資DEMO!$I$6:$Q$19,[13]薪資DEMO!$I$22:$Q$36,[13]薪資DEMO!$I$39:$Q$53,[13]薪資DEMO!$I$56:$Q$70,[13]薪資DEMO!$I$73:$Q$87,[13]薪資DEMO!$I$90:$Q$104,[13]薪資DEMO!$I$107:$Q$121,[13]薪資DEMO!$I$124:$Q$138,[13]薪資DEMO!$I$141:$Q$155,[13]薪資DEMO!#REF!,[13]薪資DEMO!#REF!,[13]薪資DEMO!#REF!</definedName>
    <definedName name="qqq" localSheetId="49">[13]薪資DEMO!$I$6:$Q$19,[13]薪資DEMO!$I$22:$Q$36,[13]薪資DEMO!$I$39:$Q$53,[13]薪資DEMO!$I$56:$Q$70,[13]薪資DEMO!$I$73:$Q$87,[13]薪資DEMO!$I$90:$Q$104,[13]薪資DEMO!$I$107:$Q$121,[13]薪資DEMO!$I$124:$Q$138,[13]薪資DEMO!$I$141:$Q$155,[13]薪資DEMO!#REF!,[13]薪資DEMO!#REF!,[13]薪資DEMO!#REF!</definedName>
    <definedName name="qqq" localSheetId="16">[13]薪資DEMO!$I$6:$Q$19,[13]薪資DEMO!$I$22:$Q$36,[13]薪資DEMO!$I$39:$Q$53,[13]薪資DEMO!$I$56:$Q$70,[13]薪資DEMO!$I$73:$Q$87,[13]薪資DEMO!$I$90:$Q$104,[13]薪資DEMO!$I$107:$Q$121,[13]薪資DEMO!$I$124:$Q$138,[13]薪資DEMO!$I$141:$Q$155,[13]薪資DEMO!#REF!,[13]薪資DEMO!#REF!,[13]薪資DEMO!#REF!</definedName>
    <definedName name="qqq" localSheetId="27">[13]薪資DEMO!$I$6:$Q$19,[13]薪資DEMO!$I$22:$Q$36,[13]薪資DEMO!$I$39:$Q$53,[13]薪資DEMO!$I$56:$Q$70,[13]薪資DEMO!$I$73:$Q$87,[13]薪資DEMO!$I$90:$Q$104,[13]薪資DEMO!$I$107:$Q$121,[13]薪資DEMO!$I$124:$Q$138,[13]薪資DEMO!$I$141:$Q$155,[13]薪資DEMO!#REF!,[13]薪資DEMO!#REF!,[13]薪資DEMO!#REF!</definedName>
    <definedName name="qqq" localSheetId="28">[13]薪資DEMO!$I$6:$Q$19,[13]薪資DEMO!$I$22:$Q$36,[13]薪資DEMO!$I$39:$Q$53,[13]薪資DEMO!$I$56:$Q$70,[13]薪資DEMO!$I$73:$Q$87,[13]薪資DEMO!$I$90:$Q$104,[13]薪資DEMO!$I$107:$Q$121,[13]薪資DEMO!$I$124:$Q$138,[13]薪資DEMO!$I$141:$Q$155,[13]薪資DEMO!#REF!,[13]薪資DEMO!#REF!,[13]薪資DEMO!#REF!</definedName>
    <definedName name="qqq" localSheetId="44">[13]薪資DEMO!$I$6:$Q$19,[13]薪資DEMO!$I$22:$Q$36,[13]薪資DEMO!$I$39:$Q$53,[13]薪資DEMO!$I$56:$Q$70,[13]薪資DEMO!$I$73:$Q$87,[13]薪資DEMO!$I$90:$Q$104,[13]薪資DEMO!$I$107:$Q$121,[13]薪資DEMO!$I$124:$Q$138,[13]薪資DEMO!$I$141:$Q$155,[13]薪資DEMO!#REF!,[13]薪資DEMO!#REF!,[13]薪資DEMO!#REF!</definedName>
    <definedName name="qqq" localSheetId="45">[13]薪資DEMO!$I$6:$Q$19,[13]薪資DEMO!$I$22:$Q$36,[13]薪資DEMO!$I$39:$Q$53,[13]薪資DEMO!$I$56:$Q$70,[13]薪資DEMO!$I$73:$Q$87,[13]薪資DEMO!$I$90:$Q$104,[13]薪資DEMO!$I$107:$Q$121,[13]薪資DEMO!$I$124:$Q$138,[13]薪資DEMO!$I$141:$Q$155,[13]薪資DEMO!#REF!,[13]薪資DEMO!#REF!,[13]薪資DEMO!#REF!</definedName>
    <definedName name="qqq" localSheetId="51">[13]薪資DEMO!$I$6:$Q$19,[13]薪資DEMO!$I$22:$Q$36,[13]薪資DEMO!$I$39:$Q$53,[13]薪資DEMO!$I$56:$Q$70,[13]薪資DEMO!$I$73:$Q$87,[13]薪資DEMO!$I$90:$Q$104,[13]薪資DEMO!$I$107:$Q$121,[13]薪資DEMO!$I$124:$Q$138,[13]薪資DEMO!$I$141:$Q$155,[13]薪資DEMO!#REF!,[13]薪資DEMO!#REF!,[13]薪資DEMO!#REF!</definedName>
    <definedName name="qqq" localSheetId="41">[13]薪資DEMO!$I$6:$Q$19,[13]薪資DEMO!$I$22:$Q$36,[13]薪資DEMO!$I$39:$Q$53,[13]薪資DEMO!$I$56:$Q$70,[13]薪資DEMO!$I$73:$Q$87,[13]薪資DEMO!$I$90:$Q$104,[13]薪資DEMO!$I$107:$Q$121,[13]薪資DEMO!$I$124:$Q$138,[13]薪資DEMO!$I$141:$Q$155,[13]薪資DEMO!#REF!,[13]薪資DEMO!#REF!,[13]薪資DEMO!#REF!</definedName>
    <definedName name="qqq" localSheetId="35">[13]薪資DEMO!$I$6:$Q$19,[13]薪資DEMO!$I$22:$Q$36,[13]薪資DEMO!$I$39:$Q$53,[13]薪資DEMO!$I$56:$Q$70,[13]薪資DEMO!$I$73:$Q$87,[13]薪資DEMO!$I$90:$Q$104,[13]薪資DEMO!$I$107:$Q$121,[13]薪資DEMO!$I$124:$Q$138,[13]薪資DEMO!$I$141:$Q$155,[13]薪資DEMO!#REF!,[13]薪資DEMO!#REF!,[13]薪資DEMO!#REF!</definedName>
    <definedName name="qqq" localSheetId="39">[13]薪資DEMO!$I$6:$Q$19,[13]薪資DEMO!$I$22:$Q$36,[13]薪資DEMO!$I$39:$Q$53,[13]薪資DEMO!$I$56:$Q$70,[13]薪資DEMO!$I$73:$Q$87,[13]薪資DEMO!$I$90:$Q$104,[13]薪資DEMO!$I$107:$Q$121,[13]薪資DEMO!$I$124:$Q$138,[13]薪資DEMO!$I$141:$Q$155,[13]薪資DEMO!#REF!,[13]薪資DEMO!#REF!,[13]薪資DEMO!#REF!</definedName>
    <definedName name="qqq" localSheetId="37">[13]薪資DEMO!$I$6:$Q$19,[13]薪資DEMO!$I$22:$Q$36,[13]薪資DEMO!$I$39:$Q$53,[13]薪資DEMO!$I$56:$Q$70,[13]薪資DEMO!$I$73:$Q$87,[13]薪資DEMO!$I$90:$Q$104,[13]薪資DEMO!$I$107:$Q$121,[13]薪資DEMO!$I$124:$Q$138,[13]薪資DEMO!$I$141:$Q$155,[13]薪資DEMO!#REF!,[13]薪資DEMO!#REF!,[13]薪資DEMO!#REF!</definedName>
    <definedName name="qqq" localSheetId="17">[13]薪資DEMO!$I$6:$Q$19,[13]薪資DEMO!$I$22:$Q$36,[13]薪資DEMO!$I$39:$Q$53,[13]薪資DEMO!$I$56:$Q$70,[13]薪資DEMO!$I$73:$Q$87,[13]薪資DEMO!$I$90:$Q$104,[13]薪資DEMO!$I$107:$Q$121,[13]薪資DEMO!$I$124:$Q$138,[13]薪資DEMO!$I$141:$Q$155,[13]薪資DEMO!#REF!,[13]薪資DEMO!#REF!,[13]薪資DEMO!#REF!</definedName>
    <definedName name="qqq" localSheetId="50">[13]薪資DEMO!$I$6:$Q$19,[13]薪資DEMO!$I$22:$Q$36,[13]薪資DEMO!$I$39:$Q$53,[13]薪資DEMO!$I$56:$Q$70,[13]薪資DEMO!$I$73:$Q$87,[13]薪資DEMO!$I$90:$Q$104,[13]薪資DEMO!$I$107:$Q$121,[13]薪資DEMO!$I$124:$Q$138,[13]薪資DEMO!$I$141:$Q$155,[13]薪資DEMO!#REF!,[13]薪資DEMO!#REF!,[13]薪資DEMO!#REF!</definedName>
    <definedName name="qqq" localSheetId="52">[13]薪資DEMO!$I$6:$Q$19,[13]薪資DEMO!$I$22:$Q$36,[13]薪資DEMO!$I$39:$Q$53,[13]薪資DEMO!$I$56:$Q$70,[13]薪資DEMO!$I$73:$Q$87,[13]薪資DEMO!$I$90:$Q$104,[13]薪資DEMO!$I$107:$Q$121,[13]薪資DEMO!$I$124:$Q$138,[13]薪資DEMO!$I$141:$Q$155,[13]薪資DEMO!#REF!,[13]薪資DEMO!#REF!,[13]薪資DEMO!#REF!</definedName>
    <definedName name="qqq" localSheetId="31">[13]薪資DEMO!$I$6:$Q$19,[13]薪資DEMO!$I$22:$Q$36,[13]薪資DEMO!$I$39:$Q$53,[13]薪資DEMO!$I$56:$Q$70,[13]薪資DEMO!$I$73:$Q$87,[13]薪資DEMO!$I$90:$Q$104,[13]薪資DEMO!$I$107:$Q$121,[13]薪資DEMO!$I$124:$Q$138,[13]薪資DEMO!$I$141:$Q$155,[13]薪資DEMO!#REF!,[13]薪資DEMO!#REF!,[13]薪資DEMO!#REF!</definedName>
    <definedName name="qqq" localSheetId="32">[13]薪資DEMO!$I$6:$Q$19,[13]薪資DEMO!$I$22:$Q$36,[13]薪資DEMO!$I$39:$Q$53,[13]薪資DEMO!$I$56:$Q$70,[13]薪資DEMO!$I$73:$Q$87,[13]薪資DEMO!$I$90:$Q$104,[13]薪資DEMO!$I$107:$Q$121,[13]薪資DEMO!$I$124:$Q$138,[13]薪資DEMO!$I$141:$Q$155,[13]薪資DEMO!#REF!,[13]薪資DEMO!#REF!,[13]薪資DEMO!#REF!</definedName>
    <definedName name="qqq" localSheetId="34">[13]薪資DEMO!$I$6:$Q$19,[13]薪資DEMO!$I$22:$Q$36,[13]薪資DEMO!$I$39:$Q$53,[13]薪資DEMO!$I$56:$Q$70,[13]薪資DEMO!$I$73:$Q$87,[13]薪資DEMO!$I$90:$Q$104,[13]薪資DEMO!$I$107:$Q$121,[13]薪資DEMO!$I$124:$Q$138,[13]薪資DEMO!$I$141:$Q$155,[13]薪資DEMO!#REF!,[13]薪資DEMO!#REF!,[13]薪資DEMO!#REF!</definedName>
    <definedName name="qqq" localSheetId="38">[13]薪資DEMO!$I$6:$Q$19,[13]薪資DEMO!$I$22:$Q$36,[13]薪資DEMO!$I$39:$Q$53,[13]薪資DEMO!$I$56:$Q$70,[13]薪資DEMO!$I$73:$Q$87,[13]薪資DEMO!$I$90:$Q$104,[13]薪資DEMO!$I$107:$Q$121,[13]薪資DEMO!$I$124:$Q$138,[13]薪資DEMO!$I$141:$Q$155,[13]薪資DEMO!#REF!,[13]薪資DEMO!#REF!,[13]薪資DEMO!#REF!</definedName>
    <definedName name="qqq" localSheetId="20">[13]薪資DEMO!$I$6:$Q$19,[13]薪資DEMO!$I$22:$Q$36,[13]薪資DEMO!$I$39:$Q$53,[13]薪資DEMO!$I$56:$Q$70,[13]薪資DEMO!$I$73:$Q$87,[13]薪資DEMO!$I$90:$Q$104,[13]薪資DEMO!$I$107:$Q$121,[13]薪資DEMO!$I$124:$Q$138,[13]薪資DEMO!$I$141:$Q$155,[13]薪資DEMO!#REF!,[13]薪資DEMO!#REF!,[13]薪資DEMO!#REF!</definedName>
    <definedName name="qqq">[13]薪資DEMO!$I$6:$Q$19,[13]薪資DEMO!$I$22:$Q$36,[13]薪資DEMO!$I$39:$Q$53,[13]薪資DEMO!$I$56:$Q$70,[13]薪資DEMO!$I$73:$Q$87,[13]薪資DEMO!$I$90:$Q$104,[13]薪資DEMO!$I$107:$Q$121,[13]薪資DEMO!$I$124:$Q$138,[13]薪資DEMO!$I$141:$Q$155,[13]薪資DEMO!#REF!,[13]薪資DEMO!#REF!,[13]薪資DEMO!#REF!</definedName>
    <definedName name="QRKS090105" localSheetId="40">#REF!</definedName>
    <definedName name="QRKS090105" localSheetId="56">#REF!</definedName>
    <definedName name="QRKS090105" localSheetId="33">#REF!</definedName>
    <definedName name="QRKS090105" localSheetId="55">#REF!</definedName>
    <definedName name="QRKS090105" localSheetId="36">#REF!</definedName>
    <definedName name="QRKS090105" localSheetId="4">#REF!</definedName>
    <definedName name="QRKS090105" localSheetId="19">#REF!</definedName>
    <definedName name="QRKS090105" localSheetId="21">#REF!</definedName>
    <definedName name="QRKS090105" localSheetId="22">#REF!</definedName>
    <definedName name="QRKS090105" localSheetId="23">#REF!</definedName>
    <definedName name="QRKS090105" localSheetId="24">#REF!</definedName>
    <definedName name="QRKS090105" localSheetId="25">#REF!</definedName>
    <definedName name="QRKS090105" localSheetId="42">#REF!</definedName>
    <definedName name="QRKS090105" localSheetId="18">#REF!</definedName>
    <definedName name="QRKS090105" localSheetId="47">#REF!</definedName>
    <definedName name="QRKS090105" localSheetId="15">#REF!</definedName>
    <definedName name="QRKS090105" localSheetId="14">#REF!</definedName>
    <definedName name="QRKS090105" localSheetId="46">#REF!</definedName>
    <definedName name="QRKS090105" localSheetId="3">#REF!</definedName>
    <definedName name="QRKS090105" localSheetId="2">#REF!</definedName>
    <definedName name="QRKS090105" localSheetId="54">#REF!</definedName>
    <definedName name="QRKS090105" localSheetId="30">#REF!</definedName>
    <definedName name="QRKS090105" localSheetId="26">#REF!</definedName>
    <definedName name="QRKS090105" localSheetId="29">#REF!</definedName>
    <definedName name="QRKS090105" localSheetId="53">#REF!</definedName>
    <definedName name="QRKS090105" localSheetId="43">#REF!</definedName>
    <definedName name="QRKS090105" localSheetId="9">#REF!</definedName>
    <definedName name="QRKS090105" localSheetId="8">#REF!</definedName>
    <definedName name="QRKS090105" localSheetId="11">#REF!</definedName>
    <definedName name="QRKS090105" localSheetId="10">#REF!</definedName>
    <definedName name="QRKS090105" localSheetId="13">#REF!</definedName>
    <definedName name="QRKS090105" localSheetId="12">#REF!</definedName>
    <definedName name="QRKS090105" localSheetId="7">#REF!</definedName>
    <definedName name="QRKS090105" localSheetId="6">#REF!</definedName>
    <definedName name="QRKS090105" localSheetId="48">#REF!</definedName>
    <definedName name="QRKS090105" localSheetId="49">#REF!</definedName>
    <definedName name="QRKS090105" localSheetId="16">#REF!</definedName>
    <definedName name="QRKS090105" localSheetId="27">#REF!</definedName>
    <definedName name="QRKS090105" localSheetId="28">#REF!</definedName>
    <definedName name="QRKS090105" localSheetId="44">#REF!</definedName>
    <definedName name="QRKS090105" localSheetId="45">#REF!</definedName>
    <definedName name="QRKS090105" localSheetId="51">#REF!</definedName>
    <definedName name="QRKS090105" localSheetId="41">#REF!</definedName>
    <definedName name="QRKS090105" localSheetId="35">#REF!</definedName>
    <definedName name="QRKS090105" localSheetId="39">#REF!</definedName>
    <definedName name="QRKS090105" localSheetId="37">#REF!</definedName>
    <definedName name="QRKS090105" localSheetId="17">#REF!</definedName>
    <definedName name="QRKS090105" localSheetId="50">#REF!</definedName>
    <definedName name="QRKS090105" localSheetId="52">#REF!</definedName>
    <definedName name="QRKS090105" localSheetId="31">#REF!</definedName>
    <definedName name="QRKS090105" localSheetId="32">#REF!</definedName>
    <definedName name="QRKS090105" localSheetId="34">#REF!</definedName>
    <definedName name="QRKS090105" localSheetId="38">#REF!</definedName>
    <definedName name="QRKS090105" localSheetId="20">#REF!</definedName>
    <definedName name="QRKS090105">#REF!</definedName>
    <definedName name="RE" localSheetId="40">[2]單價2!#REF!</definedName>
    <definedName name="RE" localSheetId="56">[2]單價2!#REF!</definedName>
    <definedName name="RE" localSheetId="33">[2]單價2!#REF!</definedName>
    <definedName name="RE" localSheetId="55">[2]單價2!#REF!</definedName>
    <definedName name="RE" localSheetId="36">[2]單價2!#REF!</definedName>
    <definedName name="RE" localSheetId="4">[3]單價2!#REF!</definedName>
    <definedName name="RE" localSheetId="19">[2]單價2!#REF!</definedName>
    <definedName name="RE" localSheetId="21">[2]單價2!#REF!</definedName>
    <definedName name="RE" localSheetId="22">[2]單價2!#REF!</definedName>
    <definedName name="RE" localSheetId="23">[2]單價2!#REF!</definedName>
    <definedName name="RE" localSheetId="24">[2]單價2!#REF!</definedName>
    <definedName name="RE" localSheetId="25">[2]單價2!#REF!</definedName>
    <definedName name="RE" localSheetId="42">[2]單價2!#REF!</definedName>
    <definedName name="RE" localSheetId="18">[2]單價2!#REF!</definedName>
    <definedName name="RE" localSheetId="47">[2]單價2!#REF!</definedName>
    <definedName name="RE" localSheetId="15">[2]單價2!#REF!</definedName>
    <definedName name="RE" localSheetId="14">[2]單價2!#REF!</definedName>
    <definedName name="RE" localSheetId="46">[2]單價2!#REF!</definedName>
    <definedName name="RE" localSheetId="3">[3]單價2!#REF!</definedName>
    <definedName name="RE" localSheetId="2">[3]單價2!#REF!</definedName>
    <definedName name="RE" localSheetId="54">[2]單價2!#REF!</definedName>
    <definedName name="RE" localSheetId="30">[2]單價2!#REF!</definedName>
    <definedName name="RE" localSheetId="26">[2]單價2!#REF!</definedName>
    <definedName name="RE" localSheetId="29">[2]單價2!#REF!</definedName>
    <definedName name="RE" localSheetId="53">[2]單價2!#REF!</definedName>
    <definedName name="RE" localSheetId="43">[2]單價2!#REF!</definedName>
    <definedName name="RE" localSheetId="9">[2]單價2!#REF!</definedName>
    <definedName name="RE" localSheetId="8">[2]單價2!#REF!</definedName>
    <definedName name="RE" localSheetId="11">[2]單價2!#REF!</definedName>
    <definedName name="RE" localSheetId="10">[2]單價2!#REF!</definedName>
    <definedName name="RE" localSheetId="13">[2]單價2!#REF!</definedName>
    <definedName name="RE" localSheetId="12">[2]單價2!#REF!</definedName>
    <definedName name="RE" localSheetId="7">[2]單價2!#REF!</definedName>
    <definedName name="RE" localSheetId="6">[2]單價2!#REF!</definedName>
    <definedName name="RE" localSheetId="48">[2]單價2!#REF!</definedName>
    <definedName name="RE" localSheetId="49">[2]單價2!#REF!</definedName>
    <definedName name="RE" localSheetId="16">[2]單價2!#REF!</definedName>
    <definedName name="RE" localSheetId="27">[2]單價2!#REF!</definedName>
    <definedName name="RE" localSheetId="28">[2]單價2!#REF!</definedName>
    <definedName name="RE" localSheetId="44">[2]單價2!#REF!</definedName>
    <definedName name="RE" localSheetId="45">[2]單價2!#REF!</definedName>
    <definedName name="RE" localSheetId="51">[2]單價2!#REF!</definedName>
    <definedName name="RE" localSheetId="41">[2]單價2!#REF!</definedName>
    <definedName name="RE" localSheetId="35">[2]單價2!#REF!</definedName>
    <definedName name="RE" localSheetId="39">[2]單價2!#REF!</definedName>
    <definedName name="RE" localSheetId="37">[2]單價2!#REF!</definedName>
    <definedName name="RE" localSheetId="17">[2]單價2!#REF!</definedName>
    <definedName name="RE" localSheetId="50">[2]單價2!#REF!</definedName>
    <definedName name="RE" localSheetId="52">[2]單價2!#REF!</definedName>
    <definedName name="RE" localSheetId="31">[2]單價2!#REF!</definedName>
    <definedName name="RE" localSheetId="32">[2]單價2!#REF!</definedName>
    <definedName name="RE" localSheetId="34">[2]單價2!#REF!</definedName>
    <definedName name="RE" localSheetId="38">[2]單價2!#REF!</definedName>
    <definedName name="RE" localSheetId="20">[2]單價2!#REF!</definedName>
    <definedName name="RE">[3]單價2!#REF!</definedName>
    <definedName name="_xlnm.Recorder" localSheetId="40">#REF!</definedName>
    <definedName name="_xlnm.Recorder" localSheetId="56">#REF!</definedName>
    <definedName name="_xlnm.Recorder" localSheetId="33">#REF!</definedName>
    <definedName name="_xlnm.Recorder" localSheetId="55">#REF!</definedName>
    <definedName name="_xlnm.Recorder" localSheetId="36">#REF!</definedName>
    <definedName name="_xlnm.Recorder" localSheetId="4">#REF!</definedName>
    <definedName name="_xlnm.Recorder" localSheetId="19">#REF!</definedName>
    <definedName name="_xlnm.Recorder" localSheetId="21">#REF!</definedName>
    <definedName name="_xlnm.Recorder" localSheetId="22">#REF!</definedName>
    <definedName name="_xlnm.Recorder" localSheetId="23">#REF!</definedName>
    <definedName name="_xlnm.Recorder" localSheetId="24">#REF!</definedName>
    <definedName name="_xlnm.Recorder" localSheetId="25">#REF!</definedName>
    <definedName name="_xlnm.Recorder" localSheetId="42">#REF!</definedName>
    <definedName name="_xlnm.Recorder" localSheetId="18">#REF!</definedName>
    <definedName name="_xlnm.Recorder" localSheetId="47">#REF!</definedName>
    <definedName name="_xlnm.Recorder" localSheetId="15">#REF!</definedName>
    <definedName name="_xlnm.Recorder" localSheetId="14">#REF!</definedName>
    <definedName name="_xlnm.Recorder" localSheetId="46">#REF!</definedName>
    <definedName name="_xlnm.Recorder" localSheetId="3">#REF!</definedName>
    <definedName name="_xlnm.Recorder" localSheetId="2">#REF!</definedName>
    <definedName name="_xlnm.Recorder" localSheetId="54">#REF!</definedName>
    <definedName name="_xlnm.Recorder" localSheetId="30">#REF!</definedName>
    <definedName name="_xlnm.Recorder" localSheetId="26">#REF!</definedName>
    <definedName name="_xlnm.Recorder" localSheetId="29">#REF!</definedName>
    <definedName name="_xlnm.Recorder" localSheetId="53">#REF!</definedName>
    <definedName name="_xlnm.Recorder" localSheetId="43">#REF!</definedName>
    <definedName name="_xlnm.Recorder" localSheetId="9">#REF!</definedName>
    <definedName name="_xlnm.Recorder" localSheetId="8">#REF!</definedName>
    <definedName name="_xlnm.Recorder" localSheetId="11">#REF!</definedName>
    <definedName name="_xlnm.Recorder" localSheetId="10">#REF!</definedName>
    <definedName name="_xlnm.Recorder" localSheetId="13">#REF!</definedName>
    <definedName name="_xlnm.Recorder" localSheetId="12">#REF!</definedName>
    <definedName name="_xlnm.Recorder" localSheetId="7">#REF!</definedName>
    <definedName name="_xlnm.Recorder" localSheetId="6">#REF!</definedName>
    <definedName name="_xlnm.Recorder" localSheetId="48">#REF!</definedName>
    <definedName name="_xlnm.Recorder" localSheetId="49">#REF!</definedName>
    <definedName name="_xlnm.Recorder" localSheetId="16">#REF!</definedName>
    <definedName name="_xlnm.Recorder" localSheetId="27">#REF!</definedName>
    <definedName name="_xlnm.Recorder" localSheetId="28">#REF!</definedName>
    <definedName name="_xlnm.Recorder" localSheetId="44">#REF!</definedName>
    <definedName name="_xlnm.Recorder" localSheetId="45">#REF!</definedName>
    <definedName name="_xlnm.Recorder" localSheetId="51">#REF!</definedName>
    <definedName name="_xlnm.Recorder" localSheetId="41">#REF!</definedName>
    <definedName name="_xlnm.Recorder" localSheetId="35">#REF!</definedName>
    <definedName name="_xlnm.Recorder" localSheetId="39">#REF!</definedName>
    <definedName name="_xlnm.Recorder" localSheetId="37">#REF!</definedName>
    <definedName name="_xlnm.Recorder" localSheetId="17">#REF!</definedName>
    <definedName name="_xlnm.Recorder" localSheetId="50">#REF!</definedName>
    <definedName name="_xlnm.Recorder" localSheetId="52">#REF!</definedName>
    <definedName name="_xlnm.Recorder" localSheetId="31">#REF!</definedName>
    <definedName name="_xlnm.Recorder" localSheetId="32">#REF!</definedName>
    <definedName name="_xlnm.Recorder" localSheetId="34">#REF!</definedName>
    <definedName name="_xlnm.Recorder" localSheetId="38">#REF!</definedName>
    <definedName name="_xlnm.Recorder" localSheetId="20">#REF!</definedName>
    <definedName name="_xlnm.Recorder">#REF!</definedName>
    <definedName name="RIG" localSheetId="40">#REF!</definedName>
    <definedName name="RIG" localSheetId="56">#REF!</definedName>
    <definedName name="RIG" localSheetId="33">#REF!</definedName>
    <definedName name="RIG" localSheetId="55">#REF!</definedName>
    <definedName name="RIG" localSheetId="36">#REF!</definedName>
    <definedName name="RIG" localSheetId="4">#REF!</definedName>
    <definedName name="RIG" localSheetId="19">#REF!</definedName>
    <definedName name="RIG" localSheetId="21">#REF!</definedName>
    <definedName name="RIG" localSheetId="22">#REF!</definedName>
    <definedName name="RIG" localSheetId="23">#REF!</definedName>
    <definedName name="RIG" localSheetId="24">#REF!</definedName>
    <definedName name="RIG" localSheetId="25">#REF!</definedName>
    <definedName name="RIG" localSheetId="42">#REF!</definedName>
    <definedName name="RIG" localSheetId="18">#REF!</definedName>
    <definedName name="RIG" localSheetId="47">#REF!</definedName>
    <definedName name="RIG" localSheetId="15">#REF!</definedName>
    <definedName name="RIG" localSheetId="14">#REF!</definedName>
    <definedName name="RIG" localSheetId="46">#REF!</definedName>
    <definedName name="RIG" localSheetId="3">#REF!</definedName>
    <definedName name="RIG" localSheetId="2">#REF!</definedName>
    <definedName name="RIG" localSheetId="54">#REF!</definedName>
    <definedName name="RIG" localSheetId="30">#REF!</definedName>
    <definedName name="RIG" localSheetId="26">#REF!</definedName>
    <definedName name="RIG" localSheetId="29">#REF!</definedName>
    <definedName name="RIG" localSheetId="53">#REF!</definedName>
    <definedName name="RIG" localSheetId="43">#REF!</definedName>
    <definedName name="RIG" localSheetId="9">#REF!</definedName>
    <definedName name="RIG" localSheetId="8">#REF!</definedName>
    <definedName name="RIG" localSheetId="11">#REF!</definedName>
    <definedName name="RIG" localSheetId="10">#REF!</definedName>
    <definedName name="RIG" localSheetId="13">#REF!</definedName>
    <definedName name="RIG" localSheetId="12">#REF!</definedName>
    <definedName name="RIG" localSheetId="7">#REF!</definedName>
    <definedName name="RIG" localSheetId="6">#REF!</definedName>
    <definedName name="RIG" localSheetId="48">#REF!</definedName>
    <definedName name="RIG" localSheetId="49">#REF!</definedName>
    <definedName name="RIG" localSheetId="16">#REF!</definedName>
    <definedName name="RIG" localSheetId="27">#REF!</definedName>
    <definedName name="RIG" localSheetId="28">#REF!</definedName>
    <definedName name="RIG" localSheetId="44">#REF!</definedName>
    <definedName name="RIG" localSheetId="45">#REF!</definedName>
    <definedName name="RIG" localSheetId="51">#REF!</definedName>
    <definedName name="RIG" localSheetId="41">#REF!</definedName>
    <definedName name="RIG" localSheetId="35">#REF!</definedName>
    <definedName name="RIG" localSheetId="39">#REF!</definedName>
    <definedName name="RIG" localSheetId="37">#REF!</definedName>
    <definedName name="RIG" localSheetId="17">#REF!</definedName>
    <definedName name="RIG" localSheetId="50">#REF!</definedName>
    <definedName name="RIG" localSheetId="52">#REF!</definedName>
    <definedName name="RIG" localSheetId="31">#REF!</definedName>
    <definedName name="RIG" localSheetId="32">#REF!</definedName>
    <definedName name="RIG" localSheetId="34">#REF!</definedName>
    <definedName name="RIG" localSheetId="38">#REF!</definedName>
    <definedName name="RIG" localSheetId="20">#REF!</definedName>
    <definedName name="RIG">#REF!</definedName>
    <definedName name="RIGID" localSheetId="40">#REF!</definedName>
    <definedName name="RIGID" localSheetId="56">#REF!</definedName>
    <definedName name="RIGID" localSheetId="33">#REF!</definedName>
    <definedName name="RIGID" localSheetId="55">#REF!</definedName>
    <definedName name="RIGID" localSheetId="36">#REF!</definedName>
    <definedName name="RIGID" localSheetId="4">#REF!</definedName>
    <definedName name="RIGID" localSheetId="19">#REF!</definedName>
    <definedName name="RIGID" localSheetId="21">#REF!</definedName>
    <definedName name="RIGID" localSheetId="22">#REF!</definedName>
    <definedName name="RIGID" localSheetId="23">#REF!</definedName>
    <definedName name="RIGID" localSheetId="24">#REF!</definedName>
    <definedName name="RIGID" localSheetId="25">#REF!</definedName>
    <definedName name="RIGID" localSheetId="42">#REF!</definedName>
    <definedName name="RIGID" localSheetId="18">#REF!</definedName>
    <definedName name="RIGID" localSheetId="47">#REF!</definedName>
    <definedName name="RIGID" localSheetId="15">#REF!</definedName>
    <definedName name="RIGID" localSheetId="14">#REF!</definedName>
    <definedName name="RIGID" localSheetId="46">#REF!</definedName>
    <definedName name="RIGID" localSheetId="3">#REF!</definedName>
    <definedName name="RIGID" localSheetId="2">#REF!</definedName>
    <definedName name="RIGID" localSheetId="54">#REF!</definedName>
    <definedName name="RIGID" localSheetId="30">#REF!</definedName>
    <definedName name="RIGID" localSheetId="26">#REF!</definedName>
    <definedName name="RIGID" localSheetId="29">#REF!</definedName>
    <definedName name="RIGID" localSheetId="53">#REF!</definedName>
    <definedName name="RIGID" localSheetId="43">#REF!</definedName>
    <definedName name="RIGID" localSheetId="9">#REF!</definedName>
    <definedName name="RIGID" localSheetId="8">#REF!</definedName>
    <definedName name="RIGID" localSheetId="11">#REF!</definedName>
    <definedName name="RIGID" localSheetId="10">#REF!</definedName>
    <definedName name="RIGID" localSheetId="13">#REF!</definedName>
    <definedName name="RIGID" localSheetId="12">#REF!</definedName>
    <definedName name="RIGID" localSheetId="7">#REF!</definedName>
    <definedName name="RIGID" localSheetId="6">#REF!</definedName>
    <definedName name="RIGID" localSheetId="48">#REF!</definedName>
    <definedName name="RIGID" localSheetId="49">#REF!</definedName>
    <definedName name="RIGID" localSheetId="16">#REF!</definedName>
    <definedName name="RIGID" localSheetId="27">#REF!</definedName>
    <definedName name="RIGID" localSheetId="28">#REF!</definedName>
    <definedName name="RIGID" localSheetId="44">#REF!</definedName>
    <definedName name="RIGID" localSheetId="45">#REF!</definedName>
    <definedName name="RIGID" localSheetId="51">#REF!</definedName>
    <definedName name="RIGID" localSheetId="41">#REF!</definedName>
    <definedName name="RIGID" localSheetId="35">#REF!</definedName>
    <definedName name="RIGID" localSheetId="39">#REF!</definedName>
    <definedName name="RIGID" localSheetId="37">#REF!</definedName>
    <definedName name="RIGID" localSheetId="17">#REF!</definedName>
    <definedName name="RIGID" localSheetId="50">#REF!</definedName>
    <definedName name="RIGID" localSheetId="52">#REF!</definedName>
    <definedName name="RIGID" localSheetId="31">#REF!</definedName>
    <definedName name="RIGID" localSheetId="32">#REF!</definedName>
    <definedName name="RIGID" localSheetId="34">#REF!</definedName>
    <definedName name="RIGID" localSheetId="38">#REF!</definedName>
    <definedName name="RIGID" localSheetId="20">#REF!</definedName>
    <definedName name="RIGID">#REF!</definedName>
    <definedName name="RP" localSheetId="40">#REF!</definedName>
    <definedName name="RP" localSheetId="56">#REF!</definedName>
    <definedName name="RP" localSheetId="33">#REF!</definedName>
    <definedName name="RP" localSheetId="55">#REF!</definedName>
    <definedName name="RP" localSheetId="36">#REF!</definedName>
    <definedName name="RP" localSheetId="4">#REF!</definedName>
    <definedName name="RP" localSheetId="19">#REF!</definedName>
    <definedName name="RP" localSheetId="21">#REF!</definedName>
    <definedName name="RP" localSheetId="22">#REF!</definedName>
    <definedName name="RP" localSheetId="23">#REF!</definedName>
    <definedName name="RP" localSheetId="24">#REF!</definedName>
    <definedName name="RP" localSheetId="25">#REF!</definedName>
    <definedName name="RP" localSheetId="42">#REF!</definedName>
    <definedName name="RP" localSheetId="18">#REF!</definedName>
    <definedName name="RP" localSheetId="47">#REF!</definedName>
    <definedName name="RP" localSheetId="15">#REF!</definedName>
    <definedName name="RP" localSheetId="14">#REF!</definedName>
    <definedName name="RP" localSheetId="46">#REF!</definedName>
    <definedName name="RP" localSheetId="3">#REF!</definedName>
    <definedName name="RP" localSheetId="2">#REF!</definedName>
    <definedName name="RP" localSheetId="54">#REF!</definedName>
    <definedName name="RP" localSheetId="30">#REF!</definedName>
    <definedName name="RP" localSheetId="26">#REF!</definedName>
    <definedName name="RP" localSheetId="29">#REF!</definedName>
    <definedName name="RP" localSheetId="53">#REF!</definedName>
    <definedName name="RP" localSheetId="43">#REF!</definedName>
    <definedName name="RP" localSheetId="9">#REF!</definedName>
    <definedName name="RP" localSheetId="8">#REF!</definedName>
    <definedName name="RP" localSheetId="11">#REF!</definedName>
    <definedName name="RP" localSheetId="10">#REF!</definedName>
    <definedName name="RP" localSheetId="13">#REF!</definedName>
    <definedName name="RP" localSheetId="12">#REF!</definedName>
    <definedName name="RP" localSheetId="7">#REF!</definedName>
    <definedName name="RP" localSheetId="6">#REF!</definedName>
    <definedName name="RP" localSheetId="48">#REF!</definedName>
    <definedName name="RP" localSheetId="49">#REF!</definedName>
    <definedName name="RP" localSheetId="16">#REF!</definedName>
    <definedName name="RP" localSheetId="27">#REF!</definedName>
    <definedName name="RP" localSheetId="28">#REF!</definedName>
    <definedName name="RP" localSheetId="44">#REF!</definedName>
    <definedName name="RP" localSheetId="45">#REF!</definedName>
    <definedName name="RP" localSheetId="51">#REF!</definedName>
    <definedName name="RP" localSheetId="41">#REF!</definedName>
    <definedName name="RP" localSheetId="35">#REF!</definedName>
    <definedName name="RP" localSheetId="39">#REF!</definedName>
    <definedName name="RP" localSheetId="37">#REF!</definedName>
    <definedName name="RP" localSheetId="17">#REF!</definedName>
    <definedName name="RP" localSheetId="50">#REF!</definedName>
    <definedName name="RP" localSheetId="52">#REF!</definedName>
    <definedName name="RP" localSheetId="31">#REF!</definedName>
    <definedName name="RP" localSheetId="32">#REF!</definedName>
    <definedName name="RP" localSheetId="34">#REF!</definedName>
    <definedName name="RP" localSheetId="38">#REF!</definedName>
    <definedName name="RP" localSheetId="20">#REF!</definedName>
    <definedName name="RP">#REF!</definedName>
    <definedName name="RR" localSheetId="40">[24]單價2!#REF!</definedName>
    <definedName name="RR" localSheetId="56">[24]單價2!#REF!</definedName>
    <definedName name="RR" localSheetId="33">[24]單價2!#REF!</definedName>
    <definedName name="RR" localSheetId="55">[24]單價2!#REF!</definedName>
    <definedName name="RR" localSheetId="36">[24]單價2!#REF!</definedName>
    <definedName name="RR" localSheetId="4">[24]單價2!#REF!</definedName>
    <definedName name="RR" localSheetId="19">[24]單價2!#REF!</definedName>
    <definedName name="RR" localSheetId="21">[24]單價2!#REF!</definedName>
    <definedName name="RR" localSheetId="22">[24]單價2!#REF!</definedName>
    <definedName name="RR" localSheetId="23">[24]單價2!#REF!</definedName>
    <definedName name="RR" localSheetId="24">[24]單價2!#REF!</definedName>
    <definedName name="RR" localSheetId="25">[24]單價2!#REF!</definedName>
    <definedName name="RR" localSheetId="42">[24]單價2!#REF!</definedName>
    <definedName name="RR" localSheetId="18">[24]單價2!#REF!</definedName>
    <definedName name="RR" localSheetId="47">[24]單價2!#REF!</definedName>
    <definedName name="RR" localSheetId="15">[24]單價2!#REF!</definedName>
    <definedName name="RR" localSheetId="14">[24]單價2!#REF!</definedName>
    <definedName name="RR" localSheetId="46">[24]單價2!#REF!</definedName>
    <definedName name="RR" localSheetId="3">[24]單價2!#REF!</definedName>
    <definedName name="RR" localSheetId="2">[24]單價2!#REF!</definedName>
    <definedName name="RR" localSheetId="54">[24]單價2!#REF!</definedName>
    <definedName name="RR" localSheetId="30">[24]單價2!#REF!</definedName>
    <definedName name="RR" localSheetId="26">[24]單價2!#REF!</definedName>
    <definedName name="RR" localSheetId="29">[24]單價2!#REF!</definedName>
    <definedName name="RR" localSheetId="53">[24]單價2!#REF!</definedName>
    <definedName name="RR" localSheetId="43">[24]單價2!#REF!</definedName>
    <definedName name="RR" localSheetId="9">[24]單價2!#REF!</definedName>
    <definedName name="RR" localSheetId="8">[24]單價2!#REF!</definedName>
    <definedName name="RR" localSheetId="11">[24]單價2!#REF!</definedName>
    <definedName name="RR" localSheetId="10">[24]單價2!#REF!</definedName>
    <definedName name="RR" localSheetId="13">[24]單價2!#REF!</definedName>
    <definedName name="RR" localSheetId="12">[24]單價2!#REF!</definedName>
    <definedName name="RR" localSheetId="7">[24]單價2!#REF!</definedName>
    <definedName name="RR" localSheetId="6">[24]單價2!#REF!</definedName>
    <definedName name="RR" localSheetId="48">[24]單價2!#REF!</definedName>
    <definedName name="RR" localSheetId="49">[24]單價2!#REF!</definedName>
    <definedName name="RR" localSheetId="16">[24]單價2!#REF!</definedName>
    <definedName name="RR" localSheetId="27">[24]單價2!#REF!</definedName>
    <definedName name="RR" localSheetId="28">[24]單價2!#REF!</definedName>
    <definedName name="RR" localSheetId="44">[24]單價2!#REF!</definedName>
    <definedName name="RR" localSheetId="45">[24]單價2!#REF!</definedName>
    <definedName name="RR" localSheetId="51">[24]單價2!#REF!</definedName>
    <definedName name="RR" localSheetId="41">[24]單價2!#REF!</definedName>
    <definedName name="RR" localSheetId="35">[24]單價2!#REF!</definedName>
    <definedName name="RR" localSheetId="39">[24]單價2!#REF!</definedName>
    <definedName name="RR" localSheetId="37">[24]單價2!#REF!</definedName>
    <definedName name="RR" localSheetId="17">[24]單價2!#REF!</definedName>
    <definedName name="RR" localSheetId="50">[24]單價2!#REF!</definedName>
    <definedName name="RR" localSheetId="52">[24]單價2!#REF!</definedName>
    <definedName name="RR" localSheetId="31">[24]單價2!#REF!</definedName>
    <definedName name="RR" localSheetId="32">[24]單價2!#REF!</definedName>
    <definedName name="RR" localSheetId="34">[24]單價2!#REF!</definedName>
    <definedName name="RR" localSheetId="38">[24]單價2!#REF!</definedName>
    <definedName name="RR" localSheetId="20">[24]單價2!#REF!</definedName>
    <definedName name="RR">[24]單價2!#REF!</definedName>
    <definedName name="rsch">[25]估驗總表!$C$13</definedName>
    <definedName name="SD280W">[4]鋼筋材料!$M$13</definedName>
    <definedName name="SD420W">[4]鋼筋材料!$M$14</definedName>
    <definedName name="SL" localSheetId="40">#REF!</definedName>
    <definedName name="SL" localSheetId="56">#REF!</definedName>
    <definedName name="SL" localSheetId="33">#REF!</definedName>
    <definedName name="SL" localSheetId="55">#REF!</definedName>
    <definedName name="SL" localSheetId="36">#REF!</definedName>
    <definedName name="SL" localSheetId="4">#REF!</definedName>
    <definedName name="SL" localSheetId="19">#REF!</definedName>
    <definedName name="SL" localSheetId="21">#REF!</definedName>
    <definedName name="SL" localSheetId="22">#REF!</definedName>
    <definedName name="SL" localSheetId="23">#REF!</definedName>
    <definedName name="SL" localSheetId="24">#REF!</definedName>
    <definedName name="SL" localSheetId="25">#REF!</definedName>
    <definedName name="SL" localSheetId="42">#REF!</definedName>
    <definedName name="SL" localSheetId="18">#REF!</definedName>
    <definedName name="SL" localSheetId="47">#REF!</definedName>
    <definedName name="SL" localSheetId="15">#REF!</definedName>
    <definedName name="SL" localSheetId="14">#REF!</definedName>
    <definedName name="SL" localSheetId="46">#REF!</definedName>
    <definedName name="SL" localSheetId="3">#REF!</definedName>
    <definedName name="SL" localSheetId="2">#REF!</definedName>
    <definedName name="SL" localSheetId="54">#REF!</definedName>
    <definedName name="SL" localSheetId="30">#REF!</definedName>
    <definedName name="SL" localSheetId="26">#REF!</definedName>
    <definedName name="SL" localSheetId="29">#REF!</definedName>
    <definedName name="SL" localSheetId="53">#REF!</definedName>
    <definedName name="SL" localSheetId="43">#REF!</definedName>
    <definedName name="SL" localSheetId="9">#REF!</definedName>
    <definedName name="SL" localSheetId="8">#REF!</definedName>
    <definedName name="SL" localSheetId="11">#REF!</definedName>
    <definedName name="SL" localSheetId="10">#REF!</definedName>
    <definedName name="SL" localSheetId="13">#REF!</definedName>
    <definedName name="SL" localSheetId="12">#REF!</definedName>
    <definedName name="SL" localSheetId="7">#REF!</definedName>
    <definedName name="SL" localSheetId="6">#REF!</definedName>
    <definedName name="SL" localSheetId="48">#REF!</definedName>
    <definedName name="SL" localSheetId="49">#REF!</definedName>
    <definedName name="SL" localSheetId="16">#REF!</definedName>
    <definedName name="SL" localSheetId="27">#REF!</definedName>
    <definedName name="SL" localSheetId="28">#REF!</definedName>
    <definedName name="SL" localSheetId="44">#REF!</definedName>
    <definedName name="SL" localSheetId="45">#REF!</definedName>
    <definedName name="SL" localSheetId="51">#REF!</definedName>
    <definedName name="SL" localSheetId="41">#REF!</definedName>
    <definedName name="SL" localSheetId="35">#REF!</definedName>
    <definedName name="SL" localSheetId="39">#REF!</definedName>
    <definedName name="SL" localSheetId="37">#REF!</definedName>
    <definedName name="SL" localSheetId="17">#REF!</definedName>
    <definedName name="SL" localSheetId="50">#REF!</definedName>
    <definedName name="SL" localSheetId="52">#REF!</definedName>
    <definedName name="SL" localSheetId="31">#REF!</definedName>
    <definedName name="SL" localSheetId="32">#REF!</definedName>
    <definedName name="SL" localSheetId="34">#REF!</definedName>
    <definedName name="SL" localSheetId="38">#REF!</definedName>
    <definedName name="SL" localSheetId="20">#REF!</definedName>
    <definedName name="SL">#REF!</definedName>
    <definedName name="SLABW">[16]梁輸入!$G$8</definedName>
    <definedName name="SLI" localSheetId="40">#REF!</definedName>
    <definedName name="SLI" localSheetId="56">#REF!</definedName>
    <definedName name="SLI" localSheetId="33">#REF!</definedName>
    <definedName name="SLI" localSheetId="55">#REF!</definedName>
    <definedName name="SLI" localSheetId="36">#REF!</definedName>
    <definedName name="SLI" localSheetId="4">#REF!</definedName>
    <definedName name="SLI" localSheetId="19">#REF!</definedName>
    <definedName name="SLI" localSheetId="21">#REF!</definedName>
    <definedName name="SLI" localSheetId="22">#REF!</definedName>
    <definedName name="SLI" localSheetId="23">#REF!</definedName>
    <definedName name="SLI" localSheetId="24">#REF!</definedName>
    <definedName name="SLI" localSheetId="25">#REF!</definedName>
    <definedName name="SLI" localSheetId="42">#REF!</definedName>
    <definedName name="SLI" localSheetId="18">#REF!</definedName>
    <definedName name="SLI" localSheetId="47">#REF!</definedName>
    <definedName name="SLI" localSheetId="15">#REF!</definedName>
    <definedName name="SLI" localSheetId="14">#REF!</definedName>
    <definedName name="SLI" localSheetId="46">#REF!</definedName>
    <definedName name="SLI" localSheetId="3">#REF!</definedName>
    <definedName name="SLI" localSheetId="2">#REF!</definedName>
    <definedName name="SLI" localSheetId="54">#REF!</definedName>
    <definedName name="SLI" localSheetId="30">#REF!</definedName>
    <definedName name="SLI" localSheetId="26">#REF!</definedName>
    <definedName name="SLI" localSheetId="29">#REF!</definedName>
    <definedName name="SLI" localSheetId="53">#REF!</definedName>
    <definedName name="SLI" localSheetId="43">#REF!</definedName>
    <definedName name="SLI" localSheetId="9">#REF!</definedName>
    <definedName name="SLI" localSheetId="8">#REF!</definedName>
    <definedName name="SLI" localSheetId="11">#REF!</definedName>
    <definedName name="SLI" localSheetId="10">#REF!</definedName>
    <definedName name="SLI" localSheetId="13">#REF!</definedName>
    <definedName name="SLI" localSheetId="12">#REF!</definedName>
    <definedName name="SLI" localSheetId="7">#REF!</definedName>
    <definedName name="SLI" localSheetId="6">#REF!</definedName>
    <definedName name="SLI" localSheetId="48">#REF!</definedName>
    <definedName name="SLI" localSheetId="49">#REF!</definedName>
    <definedName name="SLI" localSheetId="16">#REF!</definedName>
    <definedName name="SLI" localSheetId="27">#REF!</definedName>
    <definedName name="SLI" localSheetId="28">#REF!</definedName>
    <definedName name="SLI" localSheetId="44">#REF!</definedName>
    <definedName name="SLI" localSheetId="45">#REF!</definedName>
    <definedName name="SLI" localSheetId="51">#REF!</definedName>
    <definedName name="SLI" localSheetId="41">#REF!</definedName>
    <definedName name="SLI" localSheetId="35">#REF!</definedName>
    <definedName name="SLI" localSheetId="39">#REF!</definedName>
    <definedName name="SLI" localSheetId="37">#REF!</definedName>
    <definedName name="SLI" localSheetId="17">#REF!</definedName>
    <definedName name="SLI" localSheetId="50">#REF!</definedName>
    <definedName name="SLI" localSheetId="52">#REF!</definedName>
    <definedName name="SLI" localSheetId="31">#REF!</definedName>
    <definedName name="SLI" localSheetId="32">#REF!</definedName>
    <definedName name="SLI" localSheetId="34">#REF!</definedName>
    <definedName name="SLI" localSheetId="38">#REF!</definedName>
    <definedName name="SLI" localSheetId="20">#REF!</definedName>
    <definedName name="SLI">#REF!</definedName>
    <definedName name="SLO" localSheetId="40">#REF!</definedName>
    <definedName name="SLO" localSheetId="56">#REF!</definedName>
    <definedName name="SLO" localSheetId="33">#REF!</definedName>
    <definedName name="SLO" localSheetId="55">#REF!</definedName>
    <definedName name="SLO" localSheetId="36">#REF!</definedName>
    <definedName name="SLO" localSheetId="4">#REF!</definedName>
    <definedName name="SLO" localSheetId="19">#REF!</definedName>
    <definedName name="SLO" localSheetId="21">#REF!</definedName>
    <definedName name="SLO" localSheetId="22">#REF!</definedName>
    <definedName name="SLO" localSheetId="23">#REF!</definedName>
    <definedName name="SLO" localSheetId="24">#REF!</definedName>
    <definedName name="SLO" localSheetId="25">#REF!</definedName>
    <definedName name="SLO" localSheetId="42">#REF!</definedName>
    <definedName name="SLO" localSheetId="18">#REF!</definedName>
    <definedName name="SLO" localSheetId="47">#REF!</definedName>
    <definedName name="SLO" localSheetId="15">#REF!</definedName>
    <definedName name="SLO" localSheetId="14">#REF!</definedName>
    <definedName name="SLO" localSheetId="46">#REF!</definedName>
    <definedName name="SLO" localSheetId="3">#REF!</definedName>
    <definedName name="SLO" localSheetId="2">#REF!</definedName>
    <definedName name="SLO" localSheetId="54">#REF!</definedName>
    <definedName name="SLO" localSheetId="30">#REF!</definedName>
    <definedName name="SLO" localSheetId="26">#REF!</definedName>
    <definedName name="SLO" localSheetId="29">#REF!</definedName>
    <definedName name="SLO" localSheetId="53">#REF!</definedName>
    <definedName name="SLO" localSheetId="43">#REF!</definedName>
    <definedName name="SLO" localSheetId="9">#REF!</definedName>
    <definedName name="SLO" localSheetId="8">#REF!</definedName>
    <definedName name="SLO" localSheetId="11">#REF!</definedName>
    <definedName name="SLO" localSheetId="10">#REF!</definedName>
    <definedName name="SLO" localSheetId="13">#REF!</definedName>
    <definedName name="SLO" localSheetId="12">#REF!</definedName>
    <definedName name="SLO" localSheetId="7">#REF!</definedName>
    <definedName name="SLO" localSheetId="6">#REF!</definedName>
    <definedName name="SLO" localSheetId="48">#REF!</definedName>
    <definedName name="SLO" localSheetId="49">#REF!</definedName>
    <definedName name="SLO" localSheetId="16">#REF!</definedName>
    <definedName name="SLO" localSheetId="27">#REF!</definedName>
    <definedName name="SLO" localSheetId="28">#REF!</definedName>
    <definedName name="SLO" localSheetId="44">#REF!</definedName>
    <definedName name="SLO" localSheetId="45">#REF!</definedName>
    <definedName name="SLO" localSheetId="51">#REF!</definedName>
    <definedName name="SLO" localSheetId="41">#REF!</definedName>
    <definedName name="SLO" localSheetId="35">#REF!</definedName>
    <definedName name="SLO" localSheetId="39">#REF!</definedName>
    <definedName name="SLO" localSheetId="37">#REF!</definedName>
    <definedName name="SLO" localSheetId="17">#REF!</definedName>
    <definedName name="SLO" localSheetId="50">#REF!</definedName>
    <definedName name="SLO" localSheetId="52">#REF!</definedName>
    <definedName name="SLO" localSheetId="31">#REF!</definedName>
    <definedName name="SLO" localSheetId="32">#REF!</definedName>
    <definedName name="SLO" localSheetId="34">#REF!</definedName>
    <definedName name="SLO" localSheetId="38">#REF!</definedName>
    <definedName name="SLO" localSheetId="20">#REF!</definedName>
    <definedName name="SLO">#REF!</definedName>
    <definedName name="STEELTABLE">'[26]STEEL TABLE'!$A$2:$K$10</definedName>
    <definedName name="SUB_1" localSheetId="40">[2]單價2!#REF!</definedName>
    <definedName name="SUB_1" localSheetId="56">[2]單價2!#REF!</definedName>
    <definedName name="SUB_1" localSheetId="33">[2]單價2!#REF!</definedName>
    <definedName name="SUB_1" localSheetId="55">[2]單價2!#REF!</definedName>
    <definedName name="SUB_1" localSheetId="36">[2]單價2!#REF!</definedName>
    <definedName name="SUB_1" localSheetId="4">[3]單價2!#REF!</definedName>
    <definedName name="SUB_1" localSheetId="19">[2]單價2!#REF!</definedName>
    <definedName name="SUB_1" localSheetId="21">[2]單價2!#REF!</definedName>
    <definedName name="SUB_1" localSheetId="22">[2]單價2!#REF!</definedName>
    <definedName name="SUB_1" localSheetId="23">[2]單價2!#REF!</definedName>
    <definedName name="SUB_1" localSheetId="24">[2]單價2!#REF!</definedName>
    <definedName name="SUB_1" localSheetId="25">[2]單價2!#REF!</definedName>
    <definedName name="SUB_1" localSheetId="42">[2]單價2!#REF!</definedName>
    <definedName name="SUB_1" localSheetId="18">[2]單價2!#REF!</definedName>
    <definedName name="SUB_1" localSheetId="47">[2]單價2!#REF!</definedName>
    <definedName name="SUB_1" localSheetId="15">[2]單價2!#REF!</definedName>
    <definedName name="SUB_1" localSheetId="14">[2]單價2!#REF!</definedName>
    <definedName name="SUB_1" localSheetId="46">[2]單價2!#REF!</definedName>
    <definedName name="SUB_1" localSheetId="3">[3]單價2!#REF!</definedName>
    <definedName name="SUB_1" localSheetId="2">[3]單價2!#REF!</definedName>
    <definedName name="SUB_1" localSheetId="54">[2]單價2!#REF!</definedName>
    <definedName name="SUB_1" localSheetId="30">[2]單價2!#REF!</definedName>
    <definedName name="SUB_1" localSheetId="26">[2]單價2!#REF!</definedName>
    <definedName name="SUB_1" localSheetId="29">[2]單價2!#REF!</definedName>
    <definedName name="SUB_1" localSheetId="53">[2]單價2!#REF!</definedName>
    <definedName name="SUB_1" localSheetId="43">[2]單價2!#REF!</definedName>
    <definedName name="SUB_1" localSheetId="9">[2]單價2!#REF!</definedName>
    <definedName name="SUB_1" localSheetId="8">[2]單價2!#REF!</definedName>
    <definedName name="SUB_1" localSheetId="11">[2]單價2!#REF!</definedName>
    <definedName name="SUB_1" localSheetId="10">[2]單價2!#REF!</definedName>
    <definedName name="SUB_1" localSheetId="13">[2]單價2!#REF!</definedName>
    <definedName name="SUB_1" localSheetId="12">[2]單價2!#REF!</definedName>
    <definedName name="SUB_1" localSheetId="7">[2]單價2!#REF!</definedName>
    <definedName name="SUB_1" localSheetId="6">[2]單價2!#REF!</definedName>
    <definedName name="SUB_1" localSheetId="48">[2]單價2!#REF!</definedName>
    <definedName name="SUB_1" localSheetId="49">[2]單價2!#REF!</definedName>
    <definedName name="SUB_1" localSheetId="16">[2]單價2!#REF!</definedName>
    <definedName name="SUB_1" localSheetId="27">[2]單價2!#REF!</definedName>
    <definedName name="SUB_1" localSheetId="28">[2]單價2!#REF!</definedName>
    <definedName name="SUB_1" localSheetId="44">[2]單價2!#REF!</definedName>
    <definedName name="SUB_1" localSheetId="45">[2]單價2!#REF!</definedName>
    <definedName name="SUB_1" localSheetId="51">[2]單價2!#REF!</definedName>
    <definedName name="SUB_1" localSheetId="41">[2]單價2!#REF!</definedName>
    <definedName name="SUB_1" localSheetId="35">[2]單價2!#REF!</definedName>
    <definedName name="SUB_1" localSheetId="39">[2]單價2!#REF!</definedName>
    <definedName name="SUB_1" localSheetId="37">[2]單價2!#REF!</definedName>
    <definedName name="SUB_1" localSheetId="17">[2]單價2!#REF!</definedName>
    <definedName name="SUB_1" localSheetId="50">[2]單價2!#REF!</definedName>
    <definedName name="SUB_1" localSheetId="52">[2]單價2!#REF!</definedName>
    <definedName name="SUB_1" localSheetId="31">[2]單價2!#REF!</definedName>
    <definedName name="SUB_1" localSheetId="32">[2]單價2!#REF!</definedName>
    <definedName name="SUB_1" localSheetId="34">[2]單價2!#REF!</definedName>
    <definedName name="SUB_1" localSheetId="38">[2]單價2!#REF!</definedName>
    <definedName name="SUB_1" localSheetId="20">[2]單價2!#REF!</definedName>
    <definedName name="SUB_1">[3]單價2!#REF!</definedName>
    <definedName name="SUB_2" localSheetId="40">[2]單價2!#REF!</definedName>
    <definedName name="SUB_2" localSheetId="56">[2]單價2!#REF!</definedName>
    <definedName name="SUB_2" localSheetId="33">[2]單價2!#REF!</definedName>
    <definedName name="SUB_2" localSheetId="55">[2]單價2!#REF!</definedName>
    <definedName name="SUB_2" localSheetId="36">[2]單價2!#REF!</definedName>
    <definedName name="SUB_2" localSheetId="4">[3]單價2!#REF!</definedName>
    <definedName name="SUB_2" localSheetId="19">[2]單價2!#REF!</definedName>
    <definedName name="SUB_2" localSheetId="21">[2]單價2!#REF!</definedName>
    <definedName name="SUB_2" localSheetId="22">[2]單價2!#REF!</definedName>
    <definedName name="SUB_2" localSheetId="23">[2]單價2!#REF!</definedName>
    <definedName name="SUB_2" localSheetId="24">[2]單價2!#REF!</definedName>
    <definedName name="SUB_2" localSheetId="25">[2]單價2!#REF!</definedName>
    <definedName name="SUB_2" localSheetId="42">[2]單價2!#REF!</definedName>
    <definedName name="SUB_2" localSheetId="18">[2]單價2!#REF!</definedName>
    <definedName name="SUB_2" localSheetId="47">[2]單價2!#REF!</definedName>
    <definedName name="SUB_2" localSheetId="15">[2]單價2!#REF!</definedName>
    <definedName name="SUB_2" localSheetId="14">[2]單價2!#REF!</definedName>
    <definedName name="SUB_2" localSheetId="46">[2]單價2!#REF!</definedName>
    <definedName name="SUB_2" localSheetId="3">[3]單價2!#REF!</definedName>
    <definedName name="SUB_2" localSheetId="2">[3]單價2!#REF!</definedName>
    <definedName name="SUB_2" localSheetId="54">[2]單價2!#REF!</definedName>
    <definedName name="SUB_2" localSheetId="30">[2]單價2!#REF!</definedName>
    <definedName name="SUB_2" localSheetId="26">[2]單價2!#REF!</definedName>
    <definedName name="SUB_2" localSheetId="29">[2]單價2!#REF!</definedName>
    <definedName name="SUB_2" localSheetId="53">[2]單價2!#REF!</definedName>
    <definedName name="SUB_2" localSheetId="43">[2]單價2!#REF!</definedName>
    <definedName name="SUB_2" localSheetId="9">[2]單價2!#REF!</definedName>
    <definedName name="SUB_2" localSheetId="8">[2]單價2!#REF!</definedName>
    <definedName name="SUB_2" localSheetId="11">[2]單價2!#REF!</definedName>
    <definedName name="SUB_2" localSheetId="10">[2]單價2!#REF!</definedName>
    <definedName name="SUB_2" localSheetId="13">[2]單價2!#REF!</definedName>
    <definedName name="SUB_2" localSheetId="12">[2]單價2!#REF!</definedName>
    <definedName name="SUB_2" localSheetId="7">[2]單價2!#REF!</definedName>
    <definedName name="SUB_2" localSheetId="6">[2]單價2!#REF!</definedName>
    <definedName name="SUB_2" localSheetId="48">[2]單價2!#REF!</definedName>
    <definedName name="SUB_2" localSheetId="49">[2]單價2!#REF!</definedName>
    <definedName name="SUB_2" localSheetId="16">[2]單價2!#REF!</definedName>
    <definedName name="SUB_2" localSheetId="27">[2]單價2!#REF!</definedName>
    <definedName name="SUB_2" localSheetId="28">[2]單價2!#REF!</definedName>
    <definedName name="SUB_2" localSheetId="44">[2]單價2!#REF!</definedName>
    <definedName name="SUB_2" localSheetId="45">[2]單價2!#REF!</definedName>
    <definedName name="SUB_2" localSheetId="51">[2]單價2!#REF!</definedName>
    <definedName name="SUB_2" localSheetId="41">[2]單價2!#REF!</definedName>
    <definedName name="SUB_2" localSheetId="35">[2]單價2!#REF!</definedName>
    <definedName name="SUB_2" localSheetId="39">[2]單價2!#REF!</definedName>
    <definedName name="SUB_2" localSheetId="37">[2]單價2!#REF!</definedName>
    <definedName name="SUB_2" localSheetId="17">[2]單價2!#REF!</definedName>
    <definedName name="SUB_2" localSheetId="50">[2]單價2!#REF!</definedName>
    <definedName name="SUB_2" localSheetId="52">[2]單價2!#REF!</definedName>
    <definedName name="SUB_2" localSheetId="31">[2]單價2!#REF!</definedName>
    <definedName name="SUB_2" localSheetId="32">[2]單價2!#REF!</definedName>
    <definedName name="SUB_2" localSheetId="34">[2]單價2!#REF!</definedName>
    <definedName name="SUB_2" localSheetId="38">[2]單價2!#REF!</definedName>
    <definedName name="SUB_2" localSheetId="20">[2]單價2!#REF!</definedName>
    <definedName name="SUB_2">[3]單價2!#REF!</definedName>
    <definedName name="SUB_3" localSheetId="40">[2]單價2!#REF!</definedName>
    <definedName name="SUB_3" localSheetId="56">[2]單價2!#REF!</definedName>
    <definedName name="SUB_3" localSheetId="33">[2]單價2!#REF!</definedName>
    <definedName name="SUB_3" localSheetId="55">[2]單價2!#REF!</definedName>
    <definedName name="SUB_3" localSheetId="36">[2]單價2!#REF!</definedName>
    <definedName name="SUB_3" localSheetId="4">[3]單價2!#REF!</definedName>
    <definedName name="SUB_3" localSheetId="19">[2]單價2!#REF!</definedName>
    <definedName name="SUB_3" localSheetId="21">[2]單價2!#REF!</definedName>
    <definedName name="SUB_3" localSheetId="22">[2]單價2!#REF!</definedName>
    <definedName name="SUB_3" localSheetId="23">[2]單價2!#REF!</definedName>
    <definedName name="SUB_3" localSheetId="24">[2]單價2!#REF!</definedName>
    <definedName name="SUB_3" localSheetId="25">[2]單價2!#REF!</definedName>
    <definedName name="SUB_3" localSheetId="42">[2]單價2!#REF!</definedName>
    <definedName name="SUB_3" localSheetId="18">[2]單價2!#REF!</definedName>
    <definedName name="SUB_3" localSheetId="47">[2]單價2!#REF!</definedName>
    <definedName name="SUB_3" localSheetId="15">[2]單價2!#REF!</definedName>
    <definedName name="SUB_3" localSheetId="14">[2]單價2!#REF!</definedName>
    <definedName name="SUB_3" localSheetId="46">[2]單價2!#REF!</definedName>
    <definedName name="SUB_3" localSheetId="3">[3]單價2!#REF!</definedName>
    <definedName name="SUB_3" localSheetId="2">[3]單價2!#REF!</definedName>
    <definedName name="SUB_3" localSheetId="54">[2]單價2!#REF!</definedName>
    <definedName name="SUB_3" localSheetId="30">[2]單價2!#REF!</definedName>
    <definedName name="SUB_3" localSheetId="26">[2]單價2!#REF!</definedName>
    <definedName name="SUB_3" localSheetId="29">[2]單價2!#REF!</definedName>
    <definedName name="SUB_3" localSheetId="53">[2]單價2!#REF!</definedName>
    <definedName name="SUB_3" localSheetId="43">[2]單價2!#REF!</definedName>
    <definedName name="SUB_3" localSheetId="9">[2]單價2!#REF!</definedName>
    <definedName name="SUB_3" localSheetId="8">[2]單價2!#REF!</definedName>
    <definedName name="SUB_3" localSheetId="11">[2]單價2!#REF!</definedName>
    <definedName name="SUB_3" localSheetId="10">[2]單價2!#REF!</definedName>
    <definedName name="SUB_3" localSheetId="13">[2]單價2!#REF!</definedName>
    <definedName name="SUB_3" localSheetId="12">[2]單價2!#REF!</definedName>
    <definedName name="SUB_3" localSheetId="7">[2]單價2!#REF!</definedName>
    <definedName name="SUB_3" localSheetId="6">[2]單價2!#REF!</definedName>
    <definedName name="SUB_3" localSheetId="48">[2]單價2!#REF!</definedName>
    <definedName name="SUB_3" localSheetId="49">[2]單價2!#REF!</definedName>
    <definedName name="SUB_3" localSheetId="16">[2]單價2!#REF!</definedName>
    <definedName name="SUB_3" localSheetId="27">[2]單價2!#REF!</definedName>
    <definedName name="SUB_3" localSheetId="28">[2]單價2!#REF!</definedName>
    <definedName name="SUB_3" localSheetId="44">[2]單價2!#REF!</definedName>
    <definedName name="SUB_3" localSheetId="45">[2]單價2!#REF!</definedName>
    <definedName name="SUB_3" localSheetId="51">[2]單價2!#REF!</definedName>
    <definedName name="SUB_3" localSheetId="41">[2]單價2!#REF!</definedName>
    <definedName name="SUB_3" localSheetId="35">[2]單價2!#REF!</definedName>
    <definedName name="SUB_3" localSheetId="39">[2]單價2!#REF!</definedName>
    <definedName name="SUB_3" localSheetId="37">[2]單價2!#REF!</definedName>
    <definedName name="SUB_3" localSheetId="17">[2]單價2!#REF!</definedName>
    <definedName name="SUB_3" localSheetId="50">[2]單價2!#REF!</definedName>
    <definedName name="SUB_3" localSheetId="52">[2]單價2!#REF!</definedName>
    <definedName name="SUB_3" localSheetId="31">[2]單價2!#REF!</definedName>
    <definedName name="SUB_3" localSheetId="32">[2]單價2!#REF!</definedName>
    <definedName name="SUB_3" localSheetId="34">[2]單價2!#REF!</definedName>
    <definedName name="SUB_3" localSheetId="38">[2]單價2!#REF!</definedName>
    <definedName name="SUB_3" localSheetId="20">[2]單價2!#REF!</definedName>
    <definedName name="SUB_3">[3]單價2!#REF!</definedName>
    <definedName name="SUB_4" localSheetId="40">[2]單價2!#REF!</definedName>
    <definedName name="SUB_4" localSheetId="56">[2]單價2!#REF!</definedName>
    <definedName name="SUB_4" localSheetId="33">[2]單價2!#REF!</definedName>
    <definedName name="SUB_4" localSheetId="55">[2]單價2!#REF!</definedName>
    <definedName name="SUB_4" localSheetId="36">[2]單價2!#REF!</definedName>
    <definedName name="SUB_4" localSheetId="4">[3]單價2!#REF!</definedName>
    <definedName name="SUB_4" localSheetId="19">[2]單價2!#REF!</definedName>
    <definedName name="SUB_4" localSheetId="21">[2]單價2!#REF!</definedName>
    <definedName name="SUB_4" localSheetId="22">[2]單價2!#REF!</definedName>
    <definedName name="SUB_4" localSheetId="23">[2]單價2!#REF!</definedName>
    <definedName name="SUB_4" localSheetId="24">[2]單價2!#REF!</definedName>
    <definedName name="SUB_4" localSheetId="25">[2]單價2!#REF!</definedName>
    <definedName name="SUB_4" localSheetId="42">[2]單價2!#REF!</definedName>
    <definedName name="SUB_4" localSheetId="18">[2]單價2!#REF!</definedName>
    <definedName name="SUB_4" localSheetId="47">[2]單價2!#REF!</definedName>
    <definedName name="SUB_4" localSheetId="15">[2]單價2!#REF!</definedName>
    <definedName name="SUB_4" localSheetId="14">[2]單價2!#REF!</definedName>
    <definedName name="SUB_4" localSheetId="46">[2]單價2!#REF!</definedName>
    <definedName name="SUB_4" localSheetId="3">[3]單價2!#REF!</definedName>
    <definedName name="SUB_4" localSheetId="2">[3]單價2!#REF!</definedName>
    <definedName name="SUB_4" localSheetId="54">[2]單價2!#REF!</definedName>
    <definedName name="SUB_4" localSheetId="30">[2]單價2!#REF!</definedName>
    <definedName name="SUB_4" localSheetId="26">[2]單價2!#REF!</definedName>
    <definedName name="SUB_4" localSheetId="29">[2]單價2!#REF!</definedName>
    <definedName name="SUB_4" localSheetId="53">[2]單價2!#REF!</definedName>
    <definedName name="SUB_4" localSheetId="43">[2]單價2!#REF!</definedName>
    <definedName name="SUB_4" localSheetId="9">[2]單價2!#REF!</definedName>
    <definedName name="SUB_4" localSheetId="8">[2]單價2!#REF!</definedName>
    <definedName name="SUB_4" localSheetId="11">[2]單價2!#REF!</definedName>
    <definedName name="SUB_4" localSheetId="10">[2]單價2!#REF!</definedName>
    <definedName name="SUB_4" localSheetId="13">[2]單價2!#REF!</definedName>
    <definedName name="SUB_4" localSheetId="12">[2]單價2!#REF!</definedName>
    <definedName name="SUB_4" localSheetId="7">[2]單價2!#REF!</definedName>
    <definedName name="SUB_4" localSheetId="6">[2]單價2!#REF!</definedName>
    <definedName name="SUB_4" localSheetId="48">[2]單價2!#REF!</definedName>
    <definedName name="SUB_4" localSheetId="49">[2]單價2!#REF!</definedName>
    <definedName name="SUB_4" localSheetId="16">[2]單價2!#REF!</definedName>
    <definedName name="SUB_4" localSheetId="27">[2]單價2!#REF!</definedName>
    <definedName name="SUB_4" localSheetId="28">[2]單價2!#REF!</definedName>
    <definedName name="SUB_4" localSheetId="44">[2]單價2!#REF!</definedName>
    <definedName name="SUB_4" localSheetId="45">[2]單價2!#REF!</definedName>
    <definedName name="SUB_4" localSheetId="51">[2]單價2!#REF!</definedName>
    <definedName name="SUB_4" localSheetId="41">[2]單價2!#REF!</definedName>
    <definedName name="SUB_4" localSheetId="35">[2]單價2!#REF!</definedName>
    <definedName name="SUB_4" localSheetId="39">[2]單價2!#REF!</definedName>
    <definedName name="SUB_4" localSheetId="37">[2]單價2!#REF!</definedName>
    <definedName name="SUB_4" localSheetId="17">[2]單價2!#REF!</definedName>
    <definedName name="SUB_4" localSheetId="50">[2]單價2!#REF!</definedName>
    <definedName name="SUB_4" localSheetId="52">[2]單價2!#REF!</definedName>
    <definedName name="SUB_4" localSheetId="31">[2]單價2!#REF!</definedName>
    <definedName name="SUB_4" localSheetId="32">[2]單價2!#REF!</definedName>
    <definedName name="SUB_4" localSheetId="34">[2]單價2!#REF!</definedName>
    <definedName name="SUB_4" localSheetId="38">[2]單價2!#REF!</definedName>
    <definedName name="SUB_4" localSheetId="20">[2]單價2!#REF!</definedName>
    <definedName name="SUB_4">[3]單價2!#REF!</definedName>
    <definedName name="SUS氣密點檢孔" localSheetId="40">#REF!</definedName>
    <definedName name="SUS氣密點檢孔" localSheetId="56">#REF!</definedName>
    <definedName name="SUS氣密點檢孔" localSheetId="33">#REF!</definedName>
    <definedName name="SUS氣密點檢孔" localSheetId="55">#REF!</definedName>
    <definedName name="SUS氣密點檢孔" localSheetId="36">#REF!</definedName>
    <definedName name="SUS氣密點檢孔" localSheetId="4">#REF!</definedName>
    <definedName name="SUS氣密點檢孔" localSheetId="19">#REF!</definedName>
    <definedName name="SUS氣密點檢孔" localSheetId="21">#REF!</definedName>
    <definedName name="SUS氣密點檢孔" localSheetId="22">#REF!</definedName>
    <definedName name="SUS氣密點檢孔" localSheetId="23">#REF!</definedName>
    <definedName name="SUS氣密點檢孔" localSheetId="24">#REF!</definedName>
    <definedName name="SUS氣密點檢孔" localSheetId="25">#REF!</definedName>
    <definedName name="SUS氣密點檢孔" localSheetId="42">#REF!</definedName>
    <definedName name="SUS氣密點檢孔" localSheetId="18">#REF!</definedName>
    <definedName name="SUS氣密點檢孔" localSheetId="47">#REF!</definedName>
    <definedName name="SUS氣密點檢孔" localSheetId="15">#REF!</definedName>
    <definedName name="SUS氣密點檢孔" localSheetId="14">#REF!</definedName>
    <definedName name="SUS氣密點檢孔" localSheetId="46">#REF!</definedName>
    <definedName name="SUS氣密點檢孔" localSheetId="3">#REF!</definedName>
    <definedName name="SUS氣密點檢孔" localSheetId="2">#REF!</definedName>
    <definedName name="SUS氣密點檢孔" localSheetId="54">#REF!</definedName>
    <definedName name="SUS氣密點檢孔" localSheetId="30">#REF!</definedName>
    <definedName name="SUS氣密點檢孔" localSheetId="26">#REF!</definedName>
    <definedName name="SUS氣密點檢孔" localSheetId="29">#REF!</definedName>
    <definedName name="SUS氣密點檢孔" localSheetId="53">#REF!</definedName>
    <definedName name="SUS氣密點檢孔" localSheetId="43">#REF!</definedName>
    <definedName name="SUS氣密點檢孔" localSheetId="9">#REF!</definedName>
    <definedName name="SUS氣密點檢孔" localSheetId="8">#REF!</definedName>
    <definedName name="SUS氣密點檢孔" localSheetId="11">#REF!</definedName>
    <definedName name="SUS氣密點檢孔" localSheetId="10">#REF!</definedName>
    <definedName name="SUS氣密點檢孔" localSheetId="13">#REF!</definedName>
    <definedName name="SUS氣密點檢孔" localSheetId="12">#REF!</definedName>
    <definedName name="SUS氣密點檢孔" localSheetId="7">#REF!</definedName>
    <definedName name="SUS氣密點檢孔" localSheetId="6">#REF!</definedName>
    <definedName name="SUS氣密點檢孔" localSheetId="48">#REF!</definedName>
    <definedName name="SUS氣密點檢孔" localSheetId="49">#REF!</definedName>
    <definedName name="SUS氣密點檢孔" localSheetId="16">#REF!</definedName>
    <definedName name="SUS氣密點檢孔" localSheetId="27">#REF!</definedName>
    <definedName name="SUS氣密點檢孔" localSheetId="28">#REF!</definedName>
    <definedName name="SUS氣密點檢孔" localSheetId="44">#REF!</definedName>
    <definedName name="SUS氣密點檢孔" localSheetId="45">#REF!</definedName>
    <definedName name="SUS氣密點檢孔" localSheetId="51">#REF!</definedName>
    <definedName name="SUS氣密點檢孔" localSheetId="41">#REF!</definedName>
    <definedName name="SUS氣密點檢孔" localSheetId="35">#REF!</definedName>
    <definedName name="SUS氣密點檢孔" localSheetId="39">#REF!</definedName>
    <definedName name="SUS氣密點檢孔" localSheetId="37">#REF!</definedName>
    <definedName name="SUS氣密點檢孔" localSheetId="17">#REF!</definedName>
    <definedName name="SUS氣密點檢孔" localSheetId="50">#REF!</definedName>
    <definedName name="SUS氣密點檢孔" localSheetId="52">#REF!</definedName>
    <definedName name="SUS氣密點檢孔" localSheetId="31">#REF!</definedName>
    <definedName name="SUS氣密點檢孔" localSheetId="32">#REF!</definedName>
    <definedName name="SUS氣密點檢孔" localSheetId="34">#REF!</definedName>
    <definedName name="SUS氣密點檢孔" localSheetId="38">#REF!</definedName>
    <definedName name="SUS氣密點檢孔" localSheetId="20">#REF!</definedName>
    <definedName name="SUS氣密點檢孔">#REF!</definedName>
    <definedName name="syt">[27]進度資料!$A$2:$I$18</definedName>
    <definedName name="T">'[28]鋼筋L(2)'!$F$4</definedName>
    <definedName name="T_33" localSheetId="40">#REF!</definedName>
    <definedName name="T_33" localSheetId="56">#REF!</definedName>
    <definedName name="T_33" localSheetId="33">#REF!</definedName>
    <definedName name="T_33" localSheetId="55">#REF!</definedName>
    <definedName name="T_33" localSheetId="36">#REF!</definedName>
    <definedName name="T_33" localSheetId="4">#REF!</definedName>
    <definedName name="T_33" localSheetId="19">#REF!</definedName>
    <definedName name="T_33" localSheetId="21">#REF!</definedName>
    <definedName name="T_33" localSheetId="22">#REF!</definedName>
    <definedName name="T_33" localSheetId="23">#REF!</definedName>
    <definedName name="T_33" localSheetId="24">#REF!</definedName>
    <definedName name="T_33" localSheetId="25">#REF!</definedName>
    <definedName name="T_33" localSheetId="42">#REF!</definedName>
    <definedName name="T_33" localSheetId="18">#REF!</definedName>
    <definedName name="T_33" localSheetId="47">#REF!</definedName>
    <definedName name="T_33" localSheetId="15">#REF!</definedName>
    <definedName name="T_33" localSheetId="14">#REF!</definedName>
    <definedName name="T_33" localSheetId="46">#REF!</definedName>
    <definedName name="T_33" localSheetId="3">#REF!</definedName>
    <definedName name="T_33" localSheetId="2">#REF!</definedName>
    <definedName name="T_33" localSheetId="54">#REF!</definedName>
    <definedName name="T_33" localSheetId="30">#REF!</definedName>
    <definedName name="T_33" localSheetId="26">#REF!</definedName>
    <definedName name="T_33" localSheetId="29">#REF!</definedName>
    <definedName name="T_33" localSheetId="53">#REF!</definedName>
    <definedName name="T_33" localSheetId="43">#REF!</definedName>
    <definedName name="T_33" localSheetId="9">#REF!</definedName>
    <definedName name="T_33" localSheetId="8">#REF!</definedName>
    <definedName name="T_33" localSheetId="11">#REF!</definedName>
    <definedName name="T_33" localSheetId="10">#REF!</definedName>
    <definedName name="T_33" localSheetId="13">#REF!</definedName>
    <definedName name="T_33" localSheetId="12">#REF!</definedName>
    <definedName name="T_33" localSheetId="7">#REF!</definedName>
    <definedName name="T_33" localSheetId="6">#REF!</definedName>
    <definedName name="T_33" localSheetId="48">#REF!</definedName>
    <definedName name="T_33" localSheetId="49">#REF!</definedName>
    <definedName name="T_33" localSheetId="16">#REF!</definedName>
    <definedName name="T_33" localSheetId="27">#REF!</definedName>
    <definedName name="T_33" localSheetId="28">#REF!</definedName>
    <definedName name="T_33" localSheetId="44">#REF!</definedName>
    <definedName name="T_33" localSheetId="45">#REF!</definedName>
    <definedName name="T_33" localSheetId="51">#REF!</definedName>
    <definedName name="T_33" localSheetId="41">#REF!</definedName>
    <definedName name="T_33" localSheetId="35">#REF!</definedName>
    <definedName name="T_33" localSheetId="39">#REF!</definedName>
    <definedName name="T_33" localSheetId="37">#REF!</definedName>
    <definedName name="T_33" localSheetId="17">#REF!</definedName>
    <definedName name="T_33" localSheetId="50">#REF!</definedName>
    <definedName name="T_33" localSheetId="52">#REF!</definedName>
    <definedName name="T_33" localSheetId="31">#REF!</definedName>
    <definedName name="T_33" localSheetId="32">#REF!</definedName>
    <definedName name="T_33" localSheetId="34">#REF!</definedName>
    <definedName name="T_33" localSheetId="38">#REF!</definedName>
    <definedName name="T_33" localSheetId="20">#REF!</definedName>
    <definedName name="T_33">#REF!</definedName>
    <definedName name="T_34" localSheetId="40">#REF!</definedName>
    <definedName name="T_34" localSheetId="56">#REF!</definedName>
    <definedName name="T_34" localSheetId="33">#REF!</definedName>
    <definedName name="T_34" localSheetId="55">#REF!</definedName>
    <definedName name="T_34" localSheetId="36">#REF!</definedName>
    <definedName name="T_34" localSheetId="4">#REF!</definedName>
    <definedName name="T_34" localSheetId="19">#REF!</definedName>
    <definedName name="T_34" localSheetId="21">#REF!</definedName>
    <definedName name="T_34" localSheetId="22">#REF!</definedName>
    <definedName name="T_34" localSheetId="23">#REF!</definedName>
    <definedName name="T_34" localSheetId="24">#REF!</definedName>
    <definedName name="T_34" localSheetId="25">#REF!</definedName>
    <definedName name="T_34" localSheetId="42">#REF!</definedName>
    <definedName name="T_34" localSheetId="18">#REF!</definedName>
    <definedName name="T_34" localSheetId="47">#REF!</definedName>
    <definedName name="T_34" localSheetId="15">#REF!</definedName>
    <definedName name="T_34" localSheetId="14">#REF!</definedName>
    <definedName name="T_34" localSheetId="46">#REF!</definedName>
    <definedName name="T_34" localSheetId="3">#REF!</definedName>
    <definedName name="T_34" localSheetId="2">#REF!</definedName>
    <definedName name="T_34" localSheetId="54">#REF!</definedName>
    <definedName name="T_34" localSheetId="30">#REF!</definedName>
    <definedName name="T_34" localSheetId="26">#REF!</definedName>
    <definedName name="T_34" localSheetId="29">#REF!</definedName>
    <definedName name="T_34" localSheetId="53">#REF!</definedName>
    <definedName name="T_34" localSheetId="43">#REF!</definedName>
    <definedName name="T_34" localSheetId="9">#REF!</definedName>
    <definedName name="T_34" localSheetId="8">#REF!</definedName>
    <definedName name="T_34" localSheetId="11">#REF!</definedName>
    <definedName name="T_34" localSheetId="10">#REF!</definedName>
    <definedName name="T_34" localSheetId="13">#REF!</definedName>
    <definedName name="T_34" localSheetId="12">#REF!</definedName>
    <definedName name="T_34" localSheetId="7">#REF!</definedName>
    <definedName name="T_34" localSheetId="6">#REF!</definedName>
    <definedName name="T_34" localSheetId="48">#REF!</definedName>
    <definedName name="T_34" localSheetId="49">#REF!</definedName>
    <definedName name="T_34" localSheetId="16">#REF!</definedName>
    <definedName name="T_34" localSheetId="27">#REF!</definedName>
    <definedName name="T_34" localSheetId="28">#REF!</definedName>
    <definedName name="T_34" localSheetId="44">#REF!</definedName>
    <definedName name="T_34" localSheetId="45">#REF!</definedName>
    <definedName name="T_34" localSheetId="51">#REF!</definedName>
    <definedName name="T_34" localSheetId="41">#REF!</definedName>
    <definedName name="T_34" localSheetId="35">#REF!</definedName>
    <definedName name="T_34" localSheetId="39">#REF!</definedName>
    <definedName name="T_34" localSheetId="37">#REF!</definedName>
    <definedName name="T_34" localSheetId="17">#REF!</definedName>
    <definedName name="T_34" localSheetId="50">#REF!</definedName>
    <definedName name="T_34" localSheetId="52">#REF!</definedName>
    <definedName name="T_34" localSheetId="31">#REF!</definedName>
    <definedName name="T_34" localSheetId="32">#REF!</definedName>
    <definedName name="T_34" localSheetId="34">#REF!</definedName>
    <definedName name="T_34" localSheetId="38">#REF!</definedName>
    <definedName name="T_34" localSheetId="20">#REF!</definedName>
    <definedName name="T_34">#REF!</definedName>
    <definedName name="T10_14" localSheetId="40">#REF!</definedName>
    <definedName name="T10_14" localSheetId="56">#REF!</definedName>
    <definedName name="T10_14" localSheetId="33">#REF!</definedName>
    <definedName name="T10_14" localSheetId="55">#REF!</definedName>
    <definedName name="T10_14" localSheetId="36">#REF!</definedName>
    <definedName name="T10_14" localSheetId="4">#REF!</definedName>
    <definedName name="T10_14" localSheetId="19">#REF!</definedName>
    <definedName name="T10_14" localSheetId="21">#REF!</definedName>
    <definedName name="T10_14" localSheetId="22">#REF!</definedName>
    <definedName name="T10_14" localSheetId="23">#REF!</definedName>
    <definedName name="T10_14" localSheetId="24">#REF!</definedName>
    <definedName name="T10_14" localSheetId="25">#REF!</definedName>
    <definedName name="T10_14" localSheetId="42">#REF!</definedName>
    <definedName name="T10_14" localSheetId="18">#REF!</definedName>
    <definedName name="T10_14" localSheetId="47">#REF!</definedName>
    <definedName name="T10_14" localSheetId="15">#REF!</definedName>
    <definedName name="T10_14" localSheetId="14">#REF!</definedName>
    <definedName name="T10_14" localSheetId="46">#REF!</definedName>
    <definedName name="T10_14" localSheetId="3">#REF!</definedName>
    <definedName name="T10_14" localSheetId="2">#REF!</definedName>
    <definedName name="T10_14" localSheetId="54">#REF!</definedName>
    <definedName name="T10_14" localSheetId="30">#REF!</definedName>
    <definedName name="T10_14" localSheetId="26">#REF!</definedName>
    <definedName name="T10_14" localSheetId="29">#REF!</definedName>
    <definedName name="T10_14" localSheetId="53">#REF!</definedName>
    <definedName name="T10_14" localSheetId="43">#REF!</definedName>
    <definedName name="T10_14" localSheetId="9">#REF!</definedName>
    <definedName name="T10_14" localSheetId="8">#REF!</definedName>
    <definedName name="T10_14" localSheetId="11">#REF!</definedName>
    <definedName name="T10_14" localSheetId="10">#REF!</definedName>
    <definedName name="T10_14" localSheetId="13">#REF!</definedName>
    <definedName name="T10_14" localSheetId="12">#REF!</definedName>
    <definedName name="T10_14" localSheetId="7">#REF!</definedName>
    <definedName name="T10_14" localSheetId="6">#REF!</definedName>
    <definedName name="T10_14" localSheetId="48">#REF!</definedName>
    <definedName name="T10_14" localSheetId="49">#REF!</definedName>
    <definedName name="T10_14" localSheetId="16">#REF!</definedName>
    <definedName name="T10_14" localSheetId="27">#REF!</definedName>
    <definedName name="T10_14" localSheetId="28">#REF!</definedName>
    <definedName name="T10_14" localSheetId="44">#REF!</definedName>
    <definedName name="T10_14" localSheetId="45">#REF!</definedName>
    <definedName name="T10_14" localSheetId="51">#REF!</definedName>
    <definedName name="T10_14" localSheetId="41">#REF!</definedName>
    <definedName name="T10_14" localSheetId="35">#REF!</definedName>
    <definedName name="T10_14" localSheetId="39">#REF!</definedName>
    <definedName name="T10_14" localSheetId="37">#REF!</definedName>
    <definedName name="T10_14" localSheetId="17">#REF!</definedName>
    <definedName name="T10_14" localSheetId="50">#REF!</definedName>
    <definedName name="T10_14" localSheetId="52">#REF!</definedName>
    <definedName name="T10_14" localSheetId="31">#REF!</definedName>
    <definedName name="T10_14" localSheetId="32">#REF!</definedName>
    <definedName name="T10_14" localSheetId="34">#REF!</definedName>
    <definedName name="T10_14" localSheetId="38">#REF!</definedName>
    <definedName name="T10_14" localSheetId="20">#REF!</definedName>
    <definedName name="T10_14">#REF!</definedName>
    <definedName name="T10_16" localSheetId="40">#REF!</definedName>
    <definedName name="T10_16" localSheetId="56">#REF!</definedName>
    <definedName name="T10_16" localSheetId="33">#REF!</definedName>
    <definedName name="T10_16" localSheetId="55">#REF!</definedName>
    <definedName name="T10_16" localSheetId="36">#REF!</definedName>
    <definedName name="T10_16" localSheetId="4">#REF!</definedName>
    <definedName name="T10_16" localSheetId="19">#REF!</definedName>
    <definedName name="T10_16" localSheetId="21">#REF!</definedName>
    <definedName name="T10_16" localSheetId="22">#REF!</definedName>
    <definedName name="T10_16" localSheetId="23">#REF!</definedName>
    <definedName name="T10_16" localSheetId="24">#REF!</definedName>
    <definedName name="T10_16" localSheetId="25">#REF!</definedName>
    <definedName name="T10_16" localSheetId="42">#REF!</definedName>
    <definedName name="T10_16" localSheetId="18">#REF!</definedName>
    <definedName name="T10_16" localSheetId="47">#REF!</definedName>
    <definedName name="T10_16" localSheetId="15">#REF!</definedName>
    <definedName name="T10_16" localSheetId="14">#REF!</definedName>
    <definedName name="T10_16" localSheetId="46">#REF!</definedName>
    <definedName name="T10_16" localSheetId="3">#REF!</definedName>
    <definedName name="T10_16" localSheetId="2">#REF!</definedName>
    <definedName name="T10_16" localSheetId="54">#REF!</definedName>
    <definedName name="T10_16" localSheetId="30">#REF!</definedName>
    <definedName name="T10_16" localSheetId="26">#REF!</definedName>
    <definedName name="T10_16" localSheetId="29">#REF!</definedName>
    <definedName name="T10_16" localSheetId="53">#REF!</definedName>
    <definedName name="T10_16" localSheetId="43">#REF!</definedName>
    <definedName name="T10_16" localSheetId="9">#REF!</definedName>
    <definedName name="T10_16" localSheetId="8">#REF!</definedName>
    <definedName name="T10_16" localSheetId="11">#REF!</definedName>
    <definedName name="T10_16" localSheetId="10">#REF!</definedName>
    <definedName name="T10_16" localSheetId="13">#REF!</definedName>
    <definedName name="T10_16" localSheetId="12">#REF!</definedName>
    <definedName name="T10_16" localSheetId="7">#REF!</definedName>
    <definedName name="T10_16" localSheetId="6">#REF!</definedName>
    <definedName name="T10_16" localSheetId="48">#REF!</definedName>
    <definedName name="T10_16" localSheetId="49">#REF!</definedName>
    <definedName name="T10_16" localSheetId="16">#REF!</definedName>
    <definedName name="T10_16" localSheetId="27">#REF!</definedName>
    <definedName name="T10_16" localSheetId="28">#REF!</definedName>
    <definedName name="T10_16" localSheetId="44">#REF!</definedName>
    <definedName name="T10_16" localSheetId="45">#REF!</definedName>
    <definedName name="T10_16" localSheetId="51">#REF!</definedName>
    <definedName name="T10_16" localSheetId="41">#REF!</definedName>
    <definedName name="T10_16" localSheetId="35">#REF!</definedName>
    <definedName name="T10_16" localSheetId="39">#REF!</definedName>
    <definedName name="T10_16" localSheetId="37">#REF!</definedName>
    <definedName name="T10_16" localSheetId="17">#REF!</definedName>
    <definedName name="T10_16" localSheetId="50">#REF!</definedName>
    <definedName name="T10_16" localSheetId="52">#REF!</definedName>
    <definedName name="T10_16" localSheetId="31">#REF!</definedName>
    <definedName name="T10_16" localSheetId="32">#REF!</definedName>
    <definedName name="T10_16" localSheetId="34">#REF!</definedName>
    <definedName name="T10_16" localSheetId="38">#REF!</definedName>
    <definedName name="T10_16" localSheetId="20">#REF!</definedName>
    <definedName name="T10_16">#REF!</definedName>
    <definedName name="T10_17" localSheetId="40">#REF!</definedName>
    <definedName name="T10_17" localSheetId="56">#REF!</definedName>
    <definedName name="T10_17" localSheetId="33">#REF!</definedName>
    <definedName name="T10_17" localSheetId="55">#REF!</definedName>
    <definedName name="T10_17" localSheetId="36">#REF!</definedName>
    <definedName name="T10_17" localSheetId="4">#REF!</definedName>
    <definedName name="T10_17" localSheetId="19">#REF!</definedName>
    <definedName name="T10_17" localSheetId="21">#REF!</definedName>
    <definedName name="T10_17" localSheetId="22">#REF!</definedName>
    <definedName name="T10_17" localSheetId="23">#REF!</definedName>
    <definedName name="T10_17" localSheetId="24">#REF!</definedName>
    <definedName name="T10_17" localSheetId="25">#REF!</definedName>
    <definedName name="T10_17" localSheetId="42">#REF!</definedName>
    <definedName name="T10_17" localSheetId="18">#REF!</definedName>
    <definedName name="T10_17" localSheetId="47">#REF!</definedName>
    <definedName name="T10_17" localSheetId="15">#REF!</definedName>
    <definedName name="T10_17" localSheetId="14">#REF!</definedName>
    <definedName name="T10_17" localSheetId="46">#REF!</definedName>
    <definedName name="T10_17" localSheetId="3">#REF!</definedName>
    <definedName name="T10_17" localSheetId="2">#REF!</definedName>
    <definedName name="T10_17" localSheetId="54">#REF!</definedName>
    <definedName name="T10_17" localSheetId="30">#REF!</definedName>
    <definedName name="T10_17" localSheetId="26">#REF!</definedName>
    <definedName name="T10_17" localSheetId="29">#REF!</definedName>
    <definedName name="T10_17" localSheetId="53">#REF!</definedName>
    <definedName name="T10_17" localSheetId="43">#REF!</definedName>
    <definedName name="T10_17" localSheetId="9">#REF!</definedName>
    <definedName name="T10_17" localSheetId="8">#REF!</definedName>
    <definedName name="T10_17" localSheetId="11">#REF!</definedName>
    <definedName name="T10_17" localSheetId="10">#REF!</definedName>
    <definedName name="T10_17" localSheetId="13">#REF!</definedName>
    <definedName name="T10_17" localSheetId="12">#REF!</definedName>
    <definedName name="T10_17" localSheetId="7">#REF!</definedName>
    <definedName name="T10_17" localSheetId="6">#REF!</definedName>
    <definedName name="T10_17" localSheetId="48">#REF!</definedName>
    <definedName name="T10_17" localSheetId="49">#REF!</definedName>
    <definedName name="T10_17" localSheetId="16">#REF!</definedName>
    <definedName name="T10_17" localSheetId="27">#REF!</definedName>
    <definedName name="T10_17" localSheetId="28">#REF!</definedName>
    <definedName name="T10_17" localSheetId="44">#REF!</definedName>
    <definedName name="T10_17" localSheetId="45">#REF!</definedName>
    <definedName name="T10_17" localSheetId="51">#REF!</definedName>
    <definedName name="T10_17" localSheetId="41">#REF!</definedName>
    <definedName name="T10_17" localSheetId="35">#REF!</definedName>
    <definedName name="T10_17" localSheetId="39">#REF!</definedName>
    <definedName name="T10_17" localSheetId="37">#REF!</definedName>
    <definedName name="T10_17" localSheetId="17">#REF!</definedName>
    <definedName name="T10_17" localSheetId="50">#REF!</definedName>
    <definedName name="T10_17" localSheetId="52">#REF!</definedName>
    <definedName name="T10_17" localSheetId="31">#REF!</definedName>
    <definedName name="T10_17" localSheetId="32">#REF!</definedName>
    <definedName name="T10_17" localSheetId="34">#REF!</definedName>
    <definedName name="T10_17" localSheetId="38">#REF!</definedName>
    <definedName name="T10_17" localSheetId="20">#REF!</definedName>
    <definedName name="T10_17">#REF!</definedName>
    <definedName name="T10_18" localSheetId="40">#REF!</definedName>
    <definedName name="T10_18" localSheetId="56">#REF!</definedName>
    <definedName name="T10_18" localSheetId="33">#REF!</definedName>
    <definedName name="T10_18" localSheetId="55">#REF!</definedName>
    <definedName name="T10_18" localSheetId="36">#REF!</definedName>
    <definedName name="T10_18" localSheetId="4">#REF!</definedName>
    <definedName name="T10_18" localSheetId="19">#REF!</definedName>
    <definedName name="T10_18" localSheetId="21">#REF!</definedName>
    <definedName name="T10_18" localSheetId="22">#REF!</definedName>
    <definedName name="T10_18" localSheetId="23">#REF!</definedName>
    <definedName name="T10_18" localSheetId="24">#REF!</definedName>
    <definedName name="T10_18" localSheetId="25">#REF!</definedName>
    <definedName name="T10_18" localSheetId="42">#REF!</definedName>
    <definedName name="T10_18" localSheetId="18">#REF!</definedName>
    <definedName name="T10_18" localSheetId="47">#REF!</definedName>
    <definedName name="T10_18" localSheetId="15">#REF!</definedName>
    <definedName name="T10_18" localSheetId="14">#REF!</definedName>
    <definedName name="T10_18" localSheetId="46">#REF!</definedName>
    <definedName name="T10_18" localSheetId="3">#REF!</definedName>
    <definedName name="T10_18" localSheetId="2">#REF!</definedName>
    <definedName name="T10_18" localSheetId="54">#REF!</definedName>
    <definedName name="T10_18" localSheetId="30">#REF!</definedName>
    <definedName name="T10_18" localSheetId="26">#REF!</definedName>
    <definedName name="T10_18" localSheetId="29">#REF!</definedName>
    <definedName name="T10_18" localSheetId="53">#REF!</definedName>
    <definedName name="T10_18" localSheetId="43">#REF!</definedName>
    <definedName name="T10_18" localSheetId="9">#REF!</definedName>
    <definedName name="T10_18" localSheetId="8">#REF!</definedName>
    <definedName name="T10_18" localSheetId="11">#REF!</definedName>
    <definedName name="T10_18" localSheetId="10">#REF!</definedName>
    <definedName name="T10_18" localSheetId="13">#REF!</definedName>
    <definedName name="T10_18" localSheetId="12">#REF!</definedName>
    <definedName name="T10_18" localSheetId="7">#REF!</definedName>
    <definedName name="T10_18" localSheetId="6">#REF!</definedName>
    <definedName name="T10_18" localSheetId="48">#REF!</definedName>
    <definedName name="T10_18" localSheetId="49">#REF!</definedName>
    <definedName name="T10_18" localSheetId="16">#REF!</definedName>
    <definedName name="T10_18" localSheetId="27">#REF!</definedName>
    <definedName name="T10_18" localSheetId="28">#REF!</definedName>
    <definedName name="T10_18" localSheetId="44">#REF!</definedName>
    <definedName name="T10_18" localSheetId="45">#REF!</definedName>
    <definedName name="T10_18" localSheetId="51">#REF!</definedName>
    <definedName name="T10_18" localSheetId="41">#REF!</definedName>
    <definedName name="T10_18" localSheetId="35">#REF!</definedName>
    <definedName name="T10_18" localSheetId="39">#REF!</definedName>
    <definedName name="T10_18" localSheetId="37">#REF!</definedName>
    <definedName name="T10_18" localSheetId="17">#REF!</definedName>
    <definedName name="T10_18" localSheetId="50">#REF!</definedName>
    <definedName name="T10_18" localSheetId="52">#REF!</definedName>
    <definedName name="T10_18" localSheetId="31">#REF!</definedName>
    <definedName name="T10_18" localSheetId="32">#REF!</definedName>
    <definedName name="T10_18" localSheetId="34">#REF!</definedName>
    <definedName name="T10_18" localSheetId="38">#REF!</definedName>
    <definedName name="T10_18" localSheetId="20">#REF!</definedName>
    <definedName name="T10_18">#REF!</definedName>
    <definedName name="T10_20" localSheetId="40">#REF!</definedName>
    <definedName name="T10_20" localSheetId="56">#REF!</definedName>
    <definedName name="T10_20" localSheetId="33">#REF!</definedName>
    <definedName name="T10_20" localSheetId="55">#REF!</definedName>
    <definedName name="T10_20" localSheetId="36">#REF!</definedName>
    <definedName name="T10_20" localSheetId="4">#REF!</definedName>
    <definedName name="T10_20" localSheetId="19">#REF!</definedName>
    <definedName name="T10_20" localSheetId="21">#REF!</definedName>
    <definedName name="T10_20" localSheetId="22">#REF!</definedName>
    <definedName name="T10_20" localSheetId="23">#REF!</definedName>
    <definedName name="T10_20" localSheetId="24">#REF!</definedName>
    <definedName name="T10_20" localSheetId="25">#REF!</definedName>
    <definedName name="T10_20" localSheetId="42">#REF!</definedName>
    <definedName name="T10_20" localSheetId="18">#REF!</definedName>
    <definedName name="T10_20" localSheetId="47">#REF!</definedName>
    <definedName name="T10_20" localSheetId="15">#REF!</definedName>
    <definedName name="T10_20" localSheetId="14">#REF!</definedName>
    <definedName name="T10_20" localSheetId="46">#REF!</definedName>
    <definedName name="T10_20" localSheetId="3">#REF!</definedName>
    <definedName name="T10_20" localSheetId="2">#REF!</definedName>
    <definedName name="T10_20" localSheetId="54">#REF!</definedName>
    <definedName name="T10_20" localSheetId="30">#REF!</definedName>
    <definedName name="T10_20" localSheetId="26">#REF!</definedName>
    <definedName name="T10_20" localSheetId="29">#REF!</definedName>
    <definedName name="T10_20" localSheetId="53">#REF!</definedName>
    <definedName name="T10_20" localSheetId="43">#REF!</definedName>
    <definedName name="T10_20" localSheetId="9">#REF!</definedName>
    <definedName name="T10_20" localSheetId="8">#REF!</definedName>
    <definedName name="T10_20" localSheetId="11">#REF!</definedName>
    <definedName name="T10_20" localSheetId="10">#REF!</definedName>
    <definedName name="T10_20" localSheetId="13">#REF!</definedName>
    <definedName name="T10_20" localSheetId="12">#REF!</definedName>
    <definedName name="T10_20" localSheetId="7">#REF!</definedName>
    <definedName name="T10_20" localSheetId="6">#REF!</definedName>
    <definedName name="T10_20" localSheetId="48">#REF!</definedName>
    <definedName name="T10_20" localSheetId="49">#REF!</definedName>
    <definedName name="T10_20" localSheetId="16">#REF!</definedName>
    <definedName name="T10_20" localSheetId="27">#REF!</definedName>
    <definedName name="T10_20" localSheetId="28">#REF!</definedName>
    <definedName name="T10_20" localSheetId="44">#REF!</definedName>
    <definedName name="T10_20" localSheetId="45">#REF!</definedName>
    <definedName name="T10_20" localSheetId="51">#REF!</definedName>
    <definedName name="T10_20" localSheetId="41">#REF!</definedName>
    <definedName name="T10_20" localSheetId="35">#REF!</definedName>
    <definedName name="T10_20" localSheetId="39">#REF!</definedName>
    <definedName name="T10_20" localSheetId="37">#REF!</definedName>
    <definedName name="T10_20" localSheetId="17">#REF!</definedName>
    <definedName name="T10_20" localSheetId="50">#REF!</definedName>
    <definedName name="T10_20" localSheetId="52">#REF!</definedName>
    <definedName name="T10_20" localSheetId="31">#REF!</definedName>
    <definedName name="T10_20" localSheetId="32">#REF!</definedName>
    <definedName name="T10_20" localSheetId="34">#REF!</definedName>
    <definedName name="T10_20" localSheetId="38">#REF!</definedName>
    <definedName name="T10_20" localSheetId="20">#REF!</definedName>
    <definedName name="T10_20">#REF!</definedName>
    <definedName name="T10_21" localSheetId="40">#REF!</definedName>
    <definedName name="T10_21" localSheetId="56">#REF!</definedName>
    <definedName name="T10_21" localSheetId="33">#REF!</definedName>
    <definedName name="T10_21" localSheetId="55">#REF!</definedName>
    <definedName name="T10_21" localSheetId="36">#REF!</definedName>
    <definedName name="T10_21" localSheetId="4">#REF!</definedName>
    <definedName name="T10_21" localSheetId="19">#REF!</definedName>
    <definedName name="T10_21" localSheetId="21">#REF!</definedName>
    <definedName name="T10_21" localSheetId="22">#REF!</definedName>
    <definedName name="T10_21" localSheetId="23">#REF!</definedName>
    <definedName name="T10_21" localSheetId="24">#REF!</definedName>
    <definedName name="T10_21" localSheetId="25">#REF!</definedName>
    <definedName name="T10_21" localSheetId="42">#REF!</definedName>
    <definedName name="T10_21" localSheetId="18">#REF!</definedName>
    <definedName name="T10_21" localSheetId="47">#REF!</definedName>
    <definedName name="T10_21" localSheetId="15">#REF!</definedName>
    <definedName name="T10_21" localSheetId="14">#REF!</definedName>
    <definedName name="T10_21" localSheetId="46">#REF!</definedName>
    <definedName name="T10_21" localSheetId="3">#REF!</definedName>
    <definedName name="T10_21" localSheetId="2">#REF!</definedName>
    <definedName name="T10_21" localSheetId="54">#REF!</definedName>
    <definedName name="T10_21" localSheetId="30">#REF!</definedName>
    <definedName name="T10_21" localSheetId="26">#REF!</definedName>
    <definedName name="T10_21" localSheetId="29">#REF!</definedName>
    <definedName name="T10_21" localSheetId="53">#REF!</definedName>
    <definedName name="T10_21" localSheetId="43">#REF!</definedName>
    <definedName name="T10_21" localSheetId="9">#REF!</definedName>
    <definedName name="T10_21" localSheetId="8">#REF!</definedName>
    <definedName name="T10_21" localSheetId="11">#REF!</definedName>
    <definedName name="T10_21" localSheetId="10">#REF!</definedName>
    <definedName name="T10_21" localSheetId="13">#REF!</definedName>
    <definedName name="T10_21" localSheetId="12">#REF!</definedName>
    <definedName name="T10_21" localSheetId="7">#REF!</definedName>
    <definedName name="T10_21" localSheetId="6">#REF!</definedName>
    <definedName name="T10_21" localSheetId="48">#REF!</definedName>
    <definedName name="T10_21" localSheetId="49">#REF!</definedName>
    <definedName name="T10_21" localSheetId="16">#REF!</definedName>
    <definedName name="T10_21" localSheetId="27">#REF!</definedName>
    <definedName name="T10_21" localSheetId="28">#REF!</definedName>
    <definedName name="T10_21" localSheetId="44">#REF!</definedName>
    <definedName name="T10_21" localSheetId="45">#REF!</definedName>
    <definedName name="T10_21" localSheetId="51">#REF!</definedName>
    <definedName name="T10_21" localSheetId="41">#REF!</definedName>
    <definedName name="T10_21" localSheetId="35">#REF!</definedName>
    <definedName name="T10_21" localSheetId="39">#REF!</definedName>
    <definedName name="T10_21" localSheetId="37">#REF!</definedName>
    <definedName name="T10_21" localSheetId="17">#REF!</definedName>
    <definedName name="T10_21" localSheetId="50">#REF!</definedName>
    <definedName name="T10_21" localSheetId="52">#REF!</definedName>
    <definedName name="T10_21" localSheetId="31">#REF!</definedName>
    <definedName name="T10_21" localSheetId="32">#REF!</definedName>
    <definedName name="T10_21" localSheetId="34">#REF!</definedName>
    <definedName name="T10_21" localSheetId="38">#REF!</definedName>
    <definedName name="T10_21" localSheetId="20">#REF!</definedName>
    <definedName name="T10_21">#REF!</definedName>
    <definedName name="T10_22" localSheetId="40">#REF!</definedName>
    <definedName name="T10_22" localSheetId="56">#REF!</definedName>
    <definedName name="T10_22" localSheetId="33">#REF!</definedName>
    <definedName name="T10_22" localSheetId="55">#REF!</definedName>
    <definedName name="T10_22" localSheetId="36">#REF!</definedName>
    <definedName name="T10_22" localSheetId="4">#REF!</definedName>
    <definedName name="T10_22" localSheetId="19">#REF!</definedName>
    <definedName name="T10_22" localSheetId="21">#REF!</definedName>
    <definedName name="T10_22" localSheetId="22">#REF!</definedName>
    <definedName name="T10_22" localSheetId="23">#REF!</definedName>
    <definedName name="T10_22" localSheetId="24">#REF!</definedName>
    <definedName name="T10_22" localSheetId="25">#REF!</definedName>
    <definedName name="T10_22" localSheetId="42">#REF!</definedName>
    <definedName name="T10_22" localSheetId="18">#REF!</definedName>
    <definedName name="T10_22" localSheetId="47">#REF!</definedName>
    <definedName name="T10_22" localSheetId="15">#REF!</definedName>
    <definedName name="T10_22" localSheetId="14">#REF!</definedName>
    <definedName name="T10_22" localSheetId="46">#REF!</definedName>
    <definedName name="T10_22" localSheetId="3">#REF!</definedName>
    <definedName name="T10_22" localSheetId="2">#REF!</definedName>
    <definedName name="T10_22" localSheetId="54">#REF!</definedName>
    <definedName name="T10_22" localSheetId="30">#REF!</definedName>
    <definedName name="T10_22" localSheetId="26">#REF!</definedName>
    <definedName name="T10_22" localSheetId="29">#REF!</definedName>
    <definedName name="T10_22" localSheetId="53">#REF!</definedName>
    <definedName name="T10_22" localSheetId="43">#REF!</definedName>
    <definedName name="T10_22" localSheetId="9">#REF!</definedName>
    <definedName name="T10_22" localSheetId="8">#REF!</definedName>
    <definedName name="T10_22" localSheetId="11">#REF!</definedName>
    <definedName name="T10_22" localSheetId="10">#REF!</definedName>
    <definedName name="T10_22" localSheetId="13">#REF!</definedName>
    <definedName name="T10_22" localSheetId="12">#REF!</definedName>
    <definedName name="T10_22" localSheetId="7">#REF!</definedName>
    <definedName name="T10_22" localSheetId="6">#REF!</definedName>
    <definedName name="T10_22" localSheetId="48">#REF!</definedName>
    <definedName name="T10_22" localSheetId="49">#REF!</definedName>
    <definedName name="T10_22" localSheetId="16">#REF!</definedName>
    <definedName name="T10_22" localSheetId="27">#REF!</definedName>
    <definedName name="T10_22" localSheetId="28">#REF!</definedName>
    <definedName name="T10_22" localSheetId="44">#REF!</definedName>
    <definedName name="T10_22" localSheetId="45">#REF!</definedName>
    <definedName name="T10_22" localSheetId="51">#REF!</definedName>
    <definedName name="T10_22" localSheetId="41">#REF!</definedName>
    <definedName name="T10_22" localSheetId="35">#REF!</definedName>
    <definedName name="T10_22" localSheetId="39">#REF!</definedName>
    <definedName name="T10_22" localSheetId="37">#REF!</definedName>
    <definedName name="T10_22" localSheetId="17">#REF!</definedName>
    <definedName name="T10_22" localSheetId="50">#REF!</definedName>
    <definedName name="T10_22" localSheetId="52">#REF!</definedName>
    <definedName name="T10_22" localSheetId="31">#REF!</definedName>
    <definedName name="T10_22" localSheetId="32">#REF!</definedName>
    <definedName name="T10_22" localSheetId="34">#REF!</definedName>
    <definedName name="T10_22" localSheetId="38">#REF!</definedName>
    <definedName name="T10_22" localSheetId="20">#REF!</definedName>
    <definedName name="T10_22">#REF!</definedName>
    <definedName name="T10_23" localSheetId="40">#REF!</definedName>
    <definedName name="T10_23" localSheetId="56">#REF!</definedName>
    <definedName name="T10_23" localSheetId="33">#REF!</definedName>
    <definedName name="T10_23" localSheetId="55">#REF!</definedName>
    <definedName name="T10_23" localSheetId="36">#REF!</definedName>
    <definedName name="T10_23" localSheetId="4">#REF!</definedName>
    <definedName name="T10_23" localSheetId="19">#REF!</definedName>
    <definedName name="T10_23" localSheetId="21">#REF!</definedName>
    <definedName name="T10_23" localSheetId="22">#REF!</definedName>
    <definedName name="T10_23" localSheetId="23">#REF!</definedName>
    <definedName name="T10_23" localSheetId="24">#REF!</definedName>
    <definedName name="T10_23" localSheetId="25">#REF!</definedName>
    <definedName name="T10_23" localSheetId="42">#REF!</definedName>
    <definedName name="T10_23" localSheetId="18">#REF!</definedName>
    <definedName name="T10_23" localSheetId="47">#REF!</definedName>
    <definedName name="T10_23" localSheetId="15">#REF!</definedName>
    <definedName name="T10_23" localSheetId="14">#REF!</definedName>
    <definedName name="T10_23" localSheetId="46">#REF!</definedName>
    <definedName name="T10_23" localSheetId="3">#REF!</definedName>
    <definedName name="T10_23" localSheetId="2">#REF!</definedName>
    <definedName name="T10_23" localSheetId="54">#REF!</definedName>
    <definedName name="T10_23" localSheetId="30">#REF!</definedName>
    <definedName name="T10_23" localSheetId="26">#REF!</definedName>
    <definedName name="T10_23" localSheetId="29">#REF!</definedName>
    <definedName name="T10_23" localSheetId="53">#REF!</definedName>
    <definedName name="T10_23" localSheetId="43">#REF!</definedName>
    <definedName name="T10_23" localSheetId="9">#REF!</definedName>
    <definedName name="T10_23" localSheetId="8">#REF!</definedName>
    <definedName name="T10_23" localSheetId="11">#REF!</definedName>
    <definedName name="T10_23" localSheetId="10">#REF!</definedName>
    <definedName name="T10_23" localSheetId="13">#REF!</definedName>
    <definedName name="T10_23" localSheetId="12">#REF!</definedName>
    <definedName name="T10_23" localSheetId="7">#REF!</definedName>
    <definedName name="T10_23" localSheetId="6">#REF!</definedName>
    <definedName name="T10_23" localSheetId="48">#REF!</definedName>
    <definedName name="T10_23" localSheetId="49">#REF!</definedName>
    <definedName name="T10_23" localSheetId="16">#REF!</definedName>
    <definedName name="T10_23" localSheetId="27">#REF!</definedName>
    <definedName name="T10_23" localSheetId="28">#REF!</definedName>
    <definedName name="T10_23" localSheetId="44">#REF!</definedName>
    <definedName name="T10_23" localSheetId="45">#REF!</definedName>
    <definedName name="T10_23" localSheetId="51">#REF!</definedName>
    <definedName name="T10_23" localSheetId="41">#REF!</definedName>
    <definedName name="T10_23" localSheetId="35">#REF!</definedName>
    <definedName name="T10_23" localSheetId="39">#REF!</definedName>
    <definedName name="T10_23" localSheetId="37">#REF!</definedName>
    <definedName name="T10_23" localSheetId="17">#REF!</definedName>
    <definedName name="T10_23" localSheetId="50">#REF!</definedName>
    <definedName name="T10_23" localSheetId="52">#REF!</definedName>
    <definedName name="T10_23" localSheetId="31">#REF!</definedName>
    <definedName name="T10_23" localSheetId="32">#REF!</definedName>
    <definedName name="T10_23" localSheetId="34">#REF!</definedName>
    <definedName name="T10_23" localSheetId="38">#REF!</definedName>
    <definedName name="T10_23" localSheetId="20">#REF!</definedName>
    <definedName name="T10_23">#REF!</definedName>
    <definedName name="T9_18" localSheetId="40">#REF!</definedName>
    <definedName name="T9_18" localSheetId="56">#REF!</definedName>
    <definedName name="T9_18" localSheetId="33">#REF!</definedName>
    <definedName name="T9_18" localSheetId="55">#REF!</definedName>
    <definedName name="T9_18" localSheetId="36">#REF!</definedName>
    <definedName name="T9_18" localSheetId="4">#REF!</definedName>
    <definedName name="T9_18" localSheetId="19">#REF!</definedName>
    <definedName name="T9_18" localSheetId="21">#REF!</definedName>
    <definedName name="T9_18" localSheetId="22">#REF!</definedName>
    <definedName name="T9_18" localSheetId="23">#REF!</definedName>
    <definedName name="T9_18" localSheetId="24">#REF!</definedName>
    <definedName name="T9_18" localSheetId="25">#REF!</definedName>
    <definedName name="T9_18" localSheetId="42">#REF!</definedName>
    <definedName name="T9_18" localSheetId="18">#REF!</definedName>
    <definedName name="T9_18" localSheetId="47">#REF!</definedName>
    <definedName name="T9_18" localSheetId="15">#REF!</definedName>
    <definedName name="T9_18" localSheetId="14">#REF!</definedName>
    <definedName name="T9_18" localSheetId="46">#REF!</definedName>
    <definedName name="T9_18" localSheetId="3">#REF!</definedName>
    <definedName name="T9_18" localSheetId="2">#REF!</definedName>
    <definedName name="T9_18" localSheetId="54">#REF!</definedName>
    <definedName name="T9_18" localSheetId="30">#REF!</definedName>
    <definedName name="T9_18" localSheetId="26">#REF!</definedName>
    <definedName name="T9_18" localSheetId="29">#REF!</definedName>
    <definedName name="T9_18" localSheetId="53">#REF!</definedName>
    <definedName name="T9_18" localSheetId="43">#REF!</definedName>
    <definedName name="T9_18" localSheetId="9">#REF!</definedName>
    <definedName name="T9_18" localSheetId="8">#REF!</definedName>
    <definedName name="T9_18" localSheetId="11">#REF!</definedName>
    <definedName name="T9_18" localSheetId="10">#REF!</definedName>
    <definedName name="T9_18" localSheetId="13">#REF!</definedName>
    <definedName name="T9_18" localSheetId="12">#REF!</definedName>
    <definedName name="T9_18" localSheetId="7">#REF!</definedName>
    <definedName name="T9_18" localSheetId="6">#REF!</definedName>
    <definedName name="T9_18" localSheetId="48">#REF!</definedName>
    <definedName name="T9_18" localSheetId="49">#REF!</definedName>
    <definedName name="T9_18" localSheetId="16">#REF!</definedName>
    <definedName name="T9_18" localSheetId="27">#REF!</definedName>
    <definedName name="T9_18" localSheetId="28">#REF!</definedName>
    <definedName name="T9_18" localSheetId="44">#REF!</definedName>
    <definedName name="T9_18" localSheetId="45">#REF!</definedName>
    <definedName name="T9_18" localSheetId="51">#REF!</definedName>
    <definedName name="T9_18" localSheetId="41">#REF!</definedName>
    <definedName name="T9_18" localSheetId="35">#REF!</definedName>
    <definedName name="T9_18" localSheetId="39">#REF!</definedName>
    <definedName name="T9_18" localSheetId="37">#REF!</definedName>
    <definedName name="T9_18" localSheetId="17">#REF!</definedName>
    <definedName name="T9_18" localSheetId="50">#REF!</definedName>
    <definedName name="T9_18" localSheetId="52">#REF!</definedName>
    <definedName name="T9_18" localSheetId="31">#REF!</definedName>
    <definedName name="T9_18" localSheetId="32">#REF!</definedName>
    <definedName name="T9_18" localSheetId="34">#REF!</definedName>
    <definedName name="T9_18" localSheetId="38">#REF!</definedName>
    <definedName name="T9_18" localSheetId="20">#REF!</definedName>
    <definedName name="T9_18">#REF!</definedName>
    <definedName name="T9_22" localSheetId="40">#REF!</definedName>
    <definedName name="T9_22" localSheetId="56">#REF!</definedName>
    <definedName name="T9_22" localSheetId="33">#REF!</definedName>
    <definedName name="T9_22" localSheetId="55">#REF!</definedName>
    <definedName name="T9_22" localSheetId="36">#REF!</definedName>
    <definedName name="T9_22" localSheetId="4">#REF!</definedName>
    <definedName name="T9_22" localSheetId="19">#REF!</definedName>
    <definedName name="T9_22" localSheetId="21">#REF!</definedName>
    <definedName name="T9_22" localSheetId="22">#REF!</definedName>
    <definedName name="T9_22" localSheetId="23">#REF!</definedName>
    <definedName name="T9_22" localSheetId="24">#REF!</definedName>
    <definedName name="T9_22" localSheetId="25">#REF!</definedName>
    <definedName name="T9_22" localSheetId="42">#REF!</definedName>
    <definedName name="T9_22" localSheetId="18">#REF!</definedName>
    <definedName name="T9_22" localSheetId="47">#REF!</definedName>
    <definedName name="T9_22" localSheetId="15">#REF!</definedName>
    <definedName name="T9_22" localSheetId="14">#REF!</definedName>
    <definedName name="T9_22" localSheetId="46">#REF!</definedName>
    <definedName name="T9_22" localSheetId="3">#REF!</definedName>
    <definedName name="T9_22" localSheetId="2">#REF!</definedName>
    <definedName name="T9_22" localSheetId="54">#REF!</definedName>
    <definedName name="T9_22" localSheetId="30">#REF!</definedName>
    <definedName name="T9_22" localSheetId="26">#REF!</definedName>
    <definedName name="T9_22" localSheetId="29">#REF!</definedName>
    <definedName name="T9_22" localSheetId="53">#REF!</definedName>
    <definedName name="T9_22" localSheetId="43">#REF!</definedName>
    <definedName name="T9_22" localSheetId="9">#REF!</definedName>
    <definedName name="T9_22" localSheetId="8">#REF!</definedName>
    <definedName name="T9_22" localSheetId="11">#REF!</definedName>
    <definedName name="T9_22" localSheetId="10">#REF!</definedName>
    <definedName name="T9_22" localSheetId="13">#REF!</definedName>
    <definedName name="T9_22" localSheetId="12">#REF!</definedName>
    <definedName name="T9_22" localSheetId="7">#REF!</definedName>
    <definedName name="T9_22" localSheetId="6">#REF!</definedName>
    <definedName name="T9_22" localSheetId="48">#REF!</definedName>
    <definedName name="T9_22" localSheetId="49">#REF!</definedName>
    <definedName name="T9_22" localSheetId="16">#REF!</definedName>
    <definedName name="T9_22" localSheetId="27">#REF!</definedName>
    <definedName name="T9_22" localSheetId="28">#REF!</definedName>
    <definedName name="T9_22" localSheetId="44">#REF!</definedName>
    <definedName name="T9_22" localSheetId="45">#REF!</definedName>
    <definedName name="T9_22" localSheetId="51">#REF!</definedName>
    <definedName name="T9_22" localSheetId="41">#REF!</definedName>
    <definedName name="T9_22" localSheetId="35">#REF!</definedName>
    <definedName name="T9_22" localSheetId="39">#REF!</definedName>
    <definedName name="T9_22" localSheetId="37">#REF!</definedName>
    <definedName name="T9_22" localSheetId="17">#REF!</definedName>
    <definedName name="T9_22" localSheetId="50">#REF!</definedName>
    <definedName name="T9_22" localSheetId="52">#REF!</definedName>
    <definedName name="T9_22" localSheetId="31">#REF!</definedName>
    <definedName name="T9_22" localSheetId="32">#REF!</definedName>
    <definedName name="T9_22" localSheetId="34">#REF!</definedName>
    <definedName name="T9_22" localSheetId="38">#REF!</definedName>
    <definedName name="T9_22" localSheetId="20">#REF!</definedName>
    <definedName name="T9_22">#REF!</definedName>
    <definedName name="T9_23" localSheetId="40">#REF!</definedName>
    <definedName name="T9_23" localSheetId="56">#REF!</definedName>
    <definedName name="T9_23" localSheetId="33">#REF!</definedName>
    <definedName name="T9_23" localSheetId="55">#REF!</definedName>
    <definedName name="T9_23" localSheetId="36">#REF!</definedName>
    <definedName name="T9_23" localSheetId="4">#REF!</definedName>
    <definedName name="T9_23" localSheetId="19">#REF!</definedName>
    <definedName name="T9_23" localSheetId="21">#REF!</definedName>
    <definedName name="T9_23" localSheetId="22">#REF!</definedName>
    <definedName name="T9_23" localSheetId="23">#REF!</definedName>
    <definedName name="T9_23" localSheetId="24">#REF!</definedName>
    <definedName name="T9_23" localSheetId="25">#REF!</definedName>
    <definedName name="T9_23" localSheetId="42">#REF!</definedName>
    <definedName name="T9_23" localSheetId="18">#REF!</definedName>
    <definedName name="T9_23" localSheetId="47">#REF!</definedName>
    <definedName name="T9_23" localSheetId="15">#REF!</definedName>
    <definedName name="T9_23" localSheetId="14">#REF!</definedName>
    <definedName name="T9_23" localSheetId="46">#REF!</definedName>
    <definedName name="T9_23" localSheetId="3">#REF!</definedName>
    <definedName name="T9_23" localSheetId="2">#REF!</definedName>
    <definedName name="T9_23" localSheetId="54">#REF!</definedName>
    <definedName name="T9_23" localSheetId="30">#REF!</definedName>
    <definedName name="T9_23" localSheetId="26">#REF!</definedName>
    <definedName name="T9_23" localSheetId="29">#REF!</definedName>
    <definedName name="T9_23" localSheetId="53">#REF!</definedName>
    <definedName name="T9_23" localSheetId="43">#REF!</definedName>
    <definedName name="T9_23" localSheetId="9">#REF!</definedName>
    <definedName name="T9_23" localSheetId="8">#REF!</definedName>
    <definedName name="T9_23" localSheetId="11">#REF!</definedName>
    <definedName name="T9_23" localSheetId="10">#REF!</definedName>
    <definedName name="T9_23" localSheetId="13">#REF!</definedName>
    <definedName name="T9_23" localSheetId="12">#REF!</definedName>
    <definedName name="T9_23" localSheetId="7">#REF!</definedName>
    <definedName name="T9_23" localSheetId="6">#REF!</definedName>
    <definedName name="T9_23" localSheetId="48">#REF!</definedName>
    <definedName name="T9_23" localSheetId="49">#REF!</definedName>
    <definedName name="T9_23" localSheetId="16">#REF!</definedName>
    <definedName name="T9_23" localSheetId="27">#REF!</definedName>
    <definedName name="T9_23" localSheetId="28">#REF!</definedName>
    <definedName name="T9_23" localSheetId="44">#REF!</definedName>
    <definedName name="T9_23" localSheetId="45">#REF!</definedName>
    <definedName name="T9_23" localSheetId="51">#REF!</definedName>
    <definedName name="T9_23" localSheetId="41">#REF!</definedName>
    <definedName name="T9_23" localSheetId="35">#REF!</definedName>
    <definedName name="T9_23" localSheetId="39">#REF!</definedName>
    <definedName name="T9_23" localSheetId="37">#REF!</definedName>
    <definedName name="T9_23" localSheetId="17">#REF!</definedName>
    <definedName name="T9_23" localSheetId="50">#REF!</definedName>
    <definedName name="T9_23" localSheetId="52">#REF!</definedName>
    <definedName name="T9_23" localSheetId="31">#REF!</definedName>
    <definedName name="T9_23" localSheetId="32">#REF!</definedName>
    <definedName name="T9_23" localSheetId="34">#REF!</definedName>
    <definedName name="T9_23" localSheetId="38">#REF!</definedName>
    <definedName name="T9_23" localSheetId="20">#REF!</definedName>
    <definedName name="T9_23">#REF!</definedName>
    <definedName name="T9_25" localSheetId="40">#REF!</definedName>
    <definedName name="T9_25" localSheetId="56">#REF!</definedName>
    <definedName name="T9_25" localSheetId="33">#REF!</definedName>
    <definedName name="T9_25" localSheetId="55">#REF!</definedName>
    <definedName name="T9_25" localSheetId="36">#REF!</definedName>
    <definedName name="T9_25" localSheetId="4">#REF!</definedName>
    <definedName name="T9_25" localSheetId="19">#REF!</definedName>
    <definedName name="T9_25" localSheetId="21">#REF!</definedName>
    <definedName name="T9_25" localSheetId="22">#REF!</definedName>
    <definedName name="T9_25" localSheetId="23">#REF!</definedName>
    <definedName name="T9_25" localSheetId="24">#REF!</definedName>
    <definedName name="T9_25" localSheetId="25">#REF!</definedName>
    <definedName name="T9_25" localSheetId="42">#REF!</definedName>
    <definedName name="T9_25" localSheetId="18">#REF!</definedName>
    <definedName name="T9_25" localSheetId="47">#REF!</definedName>
    <definedName name="T9_25" localSheetId="15">#REF!</definedName>
    <definedName name="T9_25" localSheetId="14">#REF!</definedName>
    <definedName name="T9_25" localSheetId="46">#REF!</definedName>
    <definedName name="T9_25" localSheetId="3">#REF!</definedName>
    <definedName name="T9_25" localSheetId="2">#REF!</definedName>
    <definedName name="T9_25" localSheetId="54">#REF!</definedName>
    <definedName name="T9_25" localSheetId="30">#REF!</definedName>
    <definedName name="T9_25" localSheetId="26">#REF!</definedName>
    <definedName name="T9_25" localSheetId="29">#REF!</definedName>
    <definedName name="T9_25" localSheetId="53">#REF!</definedName>
    <definedName name="T9_25" localSheetId="43">#REF!</definedName>
    <definedName name="T9_25" localSheetId="9">#REF!</definedName>
    <definedName name="T9_25" localSheetId="8">#REF!</definedName>
    <definedName name="T9_25" localSheetId="11">#REF!</definedName>
    <definedName name="T9_25" localSheetId="10">#REF!</definedName>
    <definedName name="T9_25" localSheetId="13">#REF!</definedName>
    <definedName name="T9_25" localSheetId="12">#REF!</definedName>
    <definedName name="T9_25" localSheetId="7">#REF!</definedName>
    <definedName name="T9_25" localSheetId="6">#REF!</definedName>
    <definedName name="T9_25" localSheetId="48">#REF!</definedName>
    <definedName name="T9_25" localSheetId="49">#REF!</definedName>
    <definedName name="T9_25" localSheetId="16">#REF!</definedName>
    <definedName name="T9_25" localSheetId="27">#REF!</definedName>
    <definedName name="T9_25" localSheetId="28">#REF!</definedName>
    <definedName name="T9_25" localSheetId="44">#REF!</definedName>
    <definedName name="T9_25" localSheetId="45">#REF!</definedName>
    <definedName name="T9_25" localSheetId="51">#REF!</definedName>
    <definedName name="T9_25" localSheetId="41">#REF!</definedName>
    <definedName name="T9_25" localSheetId="35">#REF!</definedName>
    <definedName name="T9_25" localSheetId="39">#REF!</definedName>
    <definedName name="T9_25" localSheetId="37">#REF!</definedName>
    <definedName name="T9_25" localSheetId="17">#REF!</definedName>
    <definedName name="T9_25" localSheetId="50">#REF!</definedName>
    <definedName name="T9_25" localSheetId="52">#REF!</definedName>
    <definedName name="T9_25" localSheetId="31">#REF!</definedName>
    <definedName name="T9_25" localSheetId="32">#REF!</definedName>
    <definedName name="T9_25" localSheetId="34">#REF!</definedName>
    <definedName name="T9_25" localSheetId="38">#REF!</definedName>
    <definedName name="T9_25" localSheetId="20">#REF!</definedName>
    <definedName name="T9_25">#REF!</definedName>
    <definedName name="T9_27" localSheetId="40">#REF!</definedName>
    <definedName name="T9_27" localSheetId="56">#REF!</definedName>
    <definedName name="T9_27" localSheetId="33">#REF!</definedName>
    <definedName name="T9_27" localSheetId="55">#REF!</definedName>
    <definedName name="T9_27" localSheetId="36">#REF!</definedName>
    <definedName name="T9_27" localSheetId="4">#REF!</definedName>
    <definedName name="T9_27" localSheetId="19">#REF!</definedName>
    <definedName name="T9_27" localSheetId="21">#REF!</definedName>
    <definedName name="T9_27" localSheetId="22">#REF!</definedName>
    <definedName name="T9_27" localSheetId="23">#REF!</definedName>
    <definedName name="T9_27" localSheetId="24">#REF!</definedName>
    <definedName name="T9_27" localSheetId="25">#REF!</definedName>
    <definedName name="T9_27" localSheetId="42">#REF!</definedName>
    <definedName name="T9_27" localSheetId="18">#REF!</definedName>
    <definedName name="T9_27" localSheetId="47">#REF!</definedName>
    <definedName name="T9_27" localSheetId="15">#REF!</definedName>
    <definedName name="T9_27" localSheetId="14">#REF!</definedName>
    <definedName name="T9_27" localSheetId="46">#REF!</definedName>
    <definedName name="T9_27" localSheetId="3">#REF!</definedName>
    <definedName name="T9_27" localSheetId="2">#REF!</definedName>
    <definedName name="T9_27" localSheetId="54">#REF!</definedName>
    <definedName name="T9_27" localSheetId="30">#REF!</definedName>
    <definedName name="T9_27" localSheetId="26">#REF!</definedName>
    <definedName name="T9_27" localSheetId="29">#REF!</definedName>
    <definedName name="T9_27" localSheetId="53">#REF!</definedName>
    <definedName name="T9_27" localSheetId="43">#REF!</definedName>
    <definedName name="T9_27" localSheetId="9">#REF!</definedName>
    <definedName name="T9_27" localSheetId="8">#REF!</definedName>
    <definedName name="T9_27" localSheetId="11">#REF!</definedName>
    <definedName name="T9_27" localSheetId="10">#REF!</definedName>
    <definedName name="T9_27" localSheetId="13">#REF!</definedName>
    <definedName name="T9_27" localSheetId="12">#REF!</definedName>
    <definedName name="T9_27" localSheetId="7">#REF!</definedName>
    <definedName name="T9_27" localSheetId="6">#REF!</definedName>
    <definedName name="T9_27" localSheetId="48">#REF!</definedName>
    <definedName name="T9_27" localSheetId="49">#REF!</definedName>
    <definedName name="T9_27" localSheetId="16">#REF!</definedName>
    <definedName name="T9_27" localSheetId="27">#REF!</definedName>
    <definedName name="T9_27" localSheetId="28">#REF!</definedName>
    <definedName name="T9_27" localSheetId="44">#REF!</definedName>
    <definedName name="T9_27" localSheetId="45">#REF!</definedName>
    <definedName name="T9_27" localSheetId="51">#REF!</definedName>
    <definedName name="T9_27" localSheetId="41">#REF!</definedName>
    <definedName name="T9_27" localSheetId="35">#REF!</definedName>
    <definedName name="T9_27" localSheetId="39">#REF!</definedName>
    <definedName name="T9_27" localSheetId="37">#REF!</definedName>
    <definedName name="T9_27" localSheetId="17">#REF!</definedName>
    <definedName name="T9_27" localSheetId="50">#REF!</definedName>
    <definedName name="T9_27" localSheetId="52">#REF!</definedName>
    <definedName name="T9_27" localSheetId="31">#REF!</definedName>
    <definedName name="T9_27" localSheetId="32">#REF!</definedName>
    <definedName name="T9_27" localSheetId="34">#REF!</definedName>
    <definedName name="T9_27" localSheetId="38">#REF!</definedName>
    <definedName name="T9_27" localSheetId="20">#REF!</definedName>
    <definedName name="T9_27">#REF!</definedName>
    <definedName name="t9_28" localSheetId="40">#REF!</definedName>
    <definedName name="t9_28" localSheetId="56">#REF!</definedName>
    <definedName name="t9_28" localSheetId="33">#REF!</definedName>
    <definedName name="t9_28" localSheetId="55">#REF!</definedName>
    <definedName name="t9_28" localSheetId="36">#REF!</definedName>
    <definedName name="t9_28" localSheetId="4">#REF!</definedName>
    <definedName name="t9_28" localSheetId="19">#REF!</definedName>
    <definedName name="t9_28" localSheetId="21">#REF!</definedName>
    <definedName name="t9_28" localSheetId="22">#REF!</definedName>
    <definedName name="t9_28" localSheetId="23">#REF!</definedName>
    <definedName name="t9_28" localSheetId="24">#REF!</definedName>
    <definedName name="t9_28" localSheetId="25">#REF!</definedName>
    <definedName name="t9_28" localSheetId="42">#REF!</definedName>
    <definedName name="t9_28" localSheetId="18">#REF!</definedName>
    <definedName name="t9_28" localSheetId="47">#REF!</definedName>
    <definedName name="t9_28" localSheetId="15">#REF!</definedName>
    <definedName name="t9_28" localSheetId="14">#REF!</definedName>
    <definedName name="t9_28" localSheetId="46">#REF!</definedName>
    <definedName name="t9_28" localSheetId="3">#REF!</definedName>
    <definedName name="t9_28" localSheetId="2">#REF!</definedName>
    <definedName name="t9_28" localSheetId="54">#REF!</definedName>
    <definedName name="t9_28" localSheetId="30">#REF!</definedName>
    <definedName name="t9_28" localSheetId="26">#REF!</definedName>
    <definedName name="t9_28" localSheetId="29">#REF!</definedName>
    <definedName name="t9_28" localSheetId="53">#REF!</definedName>
    <definedName name="t9_28" localSheetId="43">#REF!</definedName>
    <definedName name="t9_28" localSheetId="9">#REF!</definedName>
    <definedName name="t9_28" localSheetId="8">#REF!</definedName>
    <definedName name="t9_28" localSheetId="11">#REF!</definedName>
    <definedName name="t9_28" localSheetId="10">#REF!</definedName>
    <definedName name="t9_28" localSheetId="13">#REF!</definedName>
    <definedName name="t9_28" localSheetId="12">#REF!</definedName>
    <definedName name="t9_28" localSheetId="7">#REF!</definedName>
    <definedName name="t9_28" localSheetId="6">#REF!</definedName>
    <definedName name="t9_28" localSheetId="48">#REF!</definedName>
    <definedName name="t9_28" localSheetId="49">#REF!</definedName>
    <definedName name="t9_28" localSheetId="16">#REF!</definedName>
    <definedName name="t9_28" localSheetId="27">#REF!</definedName>
    <definedName name="t9_28" localSheetId="28">#REF!</definedName>
    <definedName name="t9_28" localSheetId="44">#REF!</definedName>
    <definedName name="t9_28" localSheetId="45">#REF!</definedName>
    <definedName name="t9_28" localSheetId="51">#REF!</definedName>
    <definedName name="t9_28" localSheetId="41">#REF!</definedName>
    <definedName name="t9_28" localSheetId="35">#REF!</definedName>
    <definedName name="t9_28" localSheetId="39">#REF!</definedName>
    <definedName name="t9_28" localSheetId="37">#REF!</definedName>
    <definedName name="t9_28" localSheetId="17">#REF!</definedName>
    <definedName name="t9_28" localSheetId="50">#REF!</definedName>
    <definedName name="t9_28" localSheetId="52">#REF!</definedName>
    <definedName name="t9_28" localSheetId="31">#REF!</definedName>
    <definedName name="t9_28" localSheetId="32">#REF!</definedName>
    <definedName name="t9_28" localSheetId="34">#REF!</definedName>
    <definedName name="t9_28" localSheetId="38">#REF!</definedName>
    <definedName name="t9_28" localSheetId="20">#REF!</definedName>
    <definedName name="t9_28">#REF!</definedName>
    <definedName name="T9_29" localSheetId="40">#REF!</definedName>
    <definedName name="T9_29" localSheetId="56">#REF!</definedName>
    <definedName name="T9_29" localSheetId="33">#REF!</definedName>
    <definedName name="T9_29" localSheetId="55">#REF!</definedName>
    <definedName name="T9_29" localSheetId="36">#REF!</definedName>
    <definedName name="T9_29" localSheetId="4">#REF!</definedName>
    <definedName name="T9_29" localSheetId="19">#REF!</definedName>
    <definedName name="T9_29" localSheetId="21">#REF!</definedName>
    <definedName name="T9_29" localSheetId="22">#REF!</definedName>
    <definedName name="T9_29" localSheetId="23">#REF!</definedName>
    <definedName name="T9_29" localSheetId="24">#REF!</definedName>
    <definedName name="T9_29" localSheetId="25">#REF!</definedName>
    <definedName name="T9_29" localSheetId="42">#REF!</definedName>
    <definedName name="T9_29" localSheetId="18">#REF!</definedName>
    <definedName name="T9_29" localSheetId="47">#REF!</definedName>
    <definedName name="T9_29" localSheetId="15">#REF!</definedName>
    <definedName name="T9_29" localSheetId="14">#REF!</definedName>
    <definedName name="T9_29" localSheetId="46">#REF!</definedName>
    <definedName name="T9_29" localSheetId="3">#REF!</definedName>
    <definedName name="T9_29" localSheetId="2">#REF!</definedName>
    <definedName name="T9_29" localSheetId="54">#REF!</definedName>
    <definedName name="T9_29" localSheetId="30">#REF!</definedName>
    <definedName name="T9_29" localSheetId="26">#REF!</definedName>
    <definedName name="T9_29" localSheetId="29">#REF!</definedName>
    <definedName name="T9_29" localSheetId="53">#REF!</definedName>
    <definedName name="T9_29" localSheetId="43">#REF!</definedName>
    <definedName name="T9_29" localSheetId="9">#REF!</definedName>
    <definedName name="T9_29" localSheetId="8">#REF!</definedName>
    <definedName name="T9_29" localSheetId="11">#REF!</definedName>
    <definedName name="T9_29" localSheetId="10">#REF!</definedName>
    <definedName name="T9_29" localSheetId="13">#REF!</definedName>
    <definedName name="T9_29" localSheetId="12">#REF!</definedName>
    <definedName name="T9_29" localSheetId="7">#REF!</definedName>
    <definedName name="T9_29" localSheetId="6">#REF!</definedName>
    <definedName name="T9_29" localSheetId="48">#REF!</definedName>
    <definedName name="T9_29" localSheetId="49">#REF!</definedName>
    <definedName name="T9_29" localSheetId="16">#REF!</definedName>
    <definedName name="T9_29" localSheetId="27">#REF!</definedName>
    <definedName name="T9_29" localSheetId="28">#REF!</definedName>
    <definedName name="T9_29" localSheetId="44">#REF!</definedName>
    <definedName name="T9_29" localSheetId="45">#REF!</definedName>
    <definedName name="T9_29" localSheetId="51">#REF!</definedName>
    <definedName name="T9_29" localSheetId="41">#REF!</definedName>
    <definedName name="T9_29" localSheetId="35">#REF!</definedName>
    <definedName name="T9_29" localSheetId="39">#REF!</definedName>
    <definedName name="T9_29" localSheetId="37">#REF!</definedName>
    <definedName name="T9_29" localSheetId="17">#REF!</definedName>
    <definedName name="T9_29" localSheetId="50">#REF!</definedName>
    <definedName name="T9_29" localSheetId="52">#REF!</definedName>
    <definedName name="T9_29" localSheetId="31">#REF!</definedName>
    <definedName name="T9_29" localSheetId="32">#REF!</definedName>
    <definedName name="T9_29" localSheetId="34">#REF!</definedName>
    <definedName name="T9_29" localSheetId="38">#REF!</definedName>
    <definedName name="T9_29" localSheetId="20">#REF!</definedName>
    <definedName name="T9_29">#REF!</definedName>
    <definedName name="T9_30" localSheetId="40">#REF!</definedName>
    <definedName name="T9_30" localSheetId="56">#REF!</definedName>
    <definedName name="T9_30" localSheetId="33">#REF!</definedName>
    <definedName name="T9_30" localSheetId="55">#REF!</definedName>
    <definedName name="T9_30" localSheetId="36">#REF!</definedName>
    <definedName name="T9_30" localSheetId="4">#REF!</definedName>
    <definedName name="T9_30" localSheetId="19">#REF!</definedName>
    <definedName name="T9_30" localSheetId="21">#REF!</definedName>
    <definedName name="T9_30" localSheetId="22">#REF!</definedName>
    <definedName name="T9_30" localSheetId="23">#REF!</definedName>
    <definedName name="T9_30" localSheetId="24">#REF!</definedName>
    <definedName name="T9_30" localSheetId="25">#REF!</definedName>
    <definedName name="T9_30" localSheetId="42">#REF!</definedName>
    <definedName name="T9_30" localSheetId="18">#REF!</definedName>
    <definedName name="T9_30" localSheetId="47">#REF!</definedName>
    <definedName name="T9_30" localSheetId="15">#REF!</definedName>
    <definedName name="T9_30" localSheetId="14">#REF!</definedName>
    <definedName name="T9_30" localSheetId="46">#REF!</definedName>
    <definedName name="T9_30" localSheetId="3">#REF!</definedName>
    <definedName name="T9_30" localSheetId="2">#REF!</definedName>
    <definedName name="T9_30" localSheetId="54">#REF!</definedName>
    <definedName name="T9_30" localSheetId="30">#REF!</definedName>
    <definedName name="T9_30" localSheetId="26">#REF!</definedName>
    <definedName name="T9_30" localSheetId="29">#REF!</definedName>
    <definedName name="T9_30" localSheetId="53">#REF!</definedName>
    <definedName name="T9_30" localSheetId="43">#REF!</definedName>
    <definedName name="T9_30" localSheetId="9">#REF!</definedName>
    <definedName name="T9_30" localSheetId="8">#REF!</definedName>
    <definedName name="T9_30" localSheetId="11">#REF!</definedName>
    <definedName name="T9_30" localSheetId="10">#REF!</definedName>
    <definedName name="T9_30" localSheetId="13">#REF!</definedName>
    <definedName name="T9_30" localSheetId="12">#REF!</definedName>
    <definedName name="T9_30" localSheetId="7">#REF!</definedName>
    <definedName name="T9_30" localSheetId="6">#REF!</definedName>
    <definedName name="T9_30" localSheetId="48">#REF!</definedName>
    <definedName name="T9_30" localSheetId="49">#REF!</definedName>
    <definedName name="T9_30" localSheetId="16">#REF!</definedName>
    <definedName name="T9_30" localSheetId="27">#REF!</definedName>
    <definedName name="T9_30" localSheetId="28">#REF!</definedName>
    <definedName name="T9_30" localSheetId="44">#REF!</definedName>
    <definedName name="T9_30" localSheetId="45">#REF!</definedName>
    <definedName name="T9_30" localSheetId="51">#REF!</definedName>
    <definedName name="T9_30" localSheetId="41">#REF!</definedName>
    <definedName name="T9_30" localSheetId="35">#REF!</definedName>
    <definedName name="T9_30" localSheetId="39">#REF!</definedName>
    <definedName name="T9_30" localSheetId="37">#REF!</definedName>
    <definedName name="T9_30" localSheetId="17">#REF!</definedName>
    <definedName name="T9_30" localSheetId="50">#REF!</definedName>
    <definedName name="T9_30" localSheetId="52">#REF!</definedName>
    <definedName name="T9_30" localSheetId="31">#REF!</definedName>
    <definedName name="T9_30" localSheetId="32">#REF!</definedName>
    <definedName name="T9_30" localSheetId="34">#REF!</definedName>
    <definedName name="T9_30" localSheetId="38">#REF!</definedName>
    <definedName name="T9_30" localSheetId="20">#REF!</definedName>
    <definedName name="T9_30">#REF!</definedName>
    <definedName name="T9_31" localSheetId="40">#REF!</definedName>
    <definedName name="T9_31" localSheetId="56">#REF!</definedName>
    <definedName name="T9_31" localSheetId="33">#REF!</definedName>
    <definedName name="T9_31" localSheetId="55">#REF!</definedName>
    <definedName name="T9_31" localSheetId="36">#REF!</definedName>
    <definedName name="T9_31" localSheetId="4">#REF!</definedName>
    <definedName name="T9_31" localSheetId="19">#REF!</definedName>
    <definedName name="T9_31" localSheetId="21">#REF!</definedName>
    <definedName name="T9_31" localSheetId="22">#REF!</definedName>
    <definedName name="T9_31" localSheetId="23">#REF!</definedName>
    <definedName name="T9_31" localSheetId="24">#REF!</definedName>
    <definedName name="T9_31" localSheetId="25">#REF!</definedName>
    <definedName name="T9_31" localSheetId="42">#REF!</definedName>
    <definedName name="T9_31" localSheetId="18">#REF!</definedName>
    <definedName name="T9_31" localSheetId="47">#REF!</definedName>
    <definedName name="T9_31" localSheetId="15">#REF!</definedName>
    <definedName name="T9_31" localSheetId="14">#REF!</definedName>
    <definedName name="T9_31" localSheetId="46">#REF!</definedName>
    <definedName name="T9_31" localSheetId="3">#REF!</definedName>
    <definedName name="T9_31" localSheetId="2">#REF!</definedName>
    <definedName name="T9_31" localSheetId="54">#REF!</definedName>
    <definedName name="T9_31" localSheetId="30">#REF!</definedName>
    <definedName name="T9_31" localSheetId="26">#REF!</definedName>
    <definedName name="T9_31" localSheetId="29">#REF!</definedName>
    <definedName name="T9_31" localSheetId="53">#REF!</definedName>
    <definedName name="T9_31" localSheetId="43">#REF!</definedName>
    <definedName name="T9_31" localSheetId="9">#REF!</definedName>
    <definedName name="T9_31" localSheetId="8">#REF!</definedName>
    <definedName name="T9_31" localSheetId="11">#REF!</definedName>
    <definedName name="T9_31" localSheetId="10">#REF!</definedName>
    <definedName name="T9_31" localSheetId="13">#REF!</definedName>
    <definedName name="T9_31" localSheetId="12">#REF!</definedName>
    <definedName name="T9_31" localSheetId="7">#REF!</definedName>
    <definedName name="T9_31" localSheetId="6">#REF!</definedName>
    <definedName name="T9_31" localSheetId="48">#REF!</definedName>
    <definedName name="T9_31" localSheetId="49">#REF!</definedName>
    <definedName name="T9_31" localSheetId="16">#REF!</definedName>
    <definedName name="T9_31" localSheetId="27">#REF!</definedName>
    <definedName name="T9_31" localSheetId="28">#REF!</definedName>
    <definedName name="T9_31" localSheetId="44">#REF!</definedName>
    <definedName name="T9_31" localSheetId="45">#REF!</definedName>
    <definedName name="T9_31" localSheetId="51">#REF!</definedName>
    <definedName name="T9_31" localSheetId="41">#REF!</definedName>
    <definedName name="T9_31" localSheetId="35">#REF!</definedName>
    <definedName name="T9_31" localSheetId="39">#REF!</definedName>
    <definedName name="T9_31" localSheetId="37">#REF!</definedName>
    <definedName name="T9_31" localSheetId="17">#REF!</definedName>
    <definedName name="T9_31" localSheetId="50">#REF!</definedName>
    <definedName name="T9_31" localSheetId="52">#REF!</definedName>
    <definedName name="T9_31" localSheetId="31">#REF!</definedName>
    <definedName name="T9_31" localSheetId="32">#REF!</definedName>
    <definedName name="T9_31" localSheetId="34">#REF!</definedName>
    <definedName name="T9_31" localSheetId="38">#REF!</definedName>
    <definedName name="T9_31" localSheetId="20">#REF!</definedName>
    <definedName name="T9_31">#REF!</definedName>
    <definedName name="T9_35" localSheetId="40">#REF!</definedName>
    <definedName name="T9_35" localSheetId="56">#REF!</definedName>
    <definedName name="T9_35" localSheetId="33">#REF!</definedName>
    <definedName name="T9_35" localSheetId="55">#REF!</definedName>
    <definedName name="T9_35" localSheetId="36">#REF!</definedName>
    <definedName name="T9_35" localSheetId="4">#REF!</definedName>
    <definedName name="T9_35" localSheetId="19">#REF!</definedName>
    <definedName name="T9_35" localSheetId="21">#REF!</definedName>
    <definedName name="T9_35" localSheetId="22">#REF!</definedName>
    <definedName name="T9_35" localSheetId="23">#REF!</definedName>
    <definedName name="T9_35" localSheetId="24">#REF!</definedName>
    <definedName name="T9_35" localSheetId="25">#REF!</definedName>
    <definedName name="T9_35" localSheetId="42">#REF!</definedName>
    <definedName name="T9_35" localSheetId="18">#REF!</definedName>
    <definedName name="T9_35" localSheetId="47">#REF!</definedName>
    <definedName name="T9_35" localSheetId="15">#REF!</definedName>
    <definedName name="T9_35" localSheetId="14">#REF!</definedName>
    <definedName name="T9_35" localSheetId="46">#REF!</definedName>
    <definedName name="T9_35" localSheetId="3">#REF!</definedName>
    <definedName name="T9_35" localSheetId="2">#REF!</definedName>
    <definedName name="T9_35" localSheetId="54">#REF!</definedName>
    <definedName name="T9_35" localSheetId="30">#REF!</definedName>
    <definedName name="T9_35" localSheetId="26">#REF!</definedName>
    <definedName name="T9_35" localSheetId="29">#REF!</definedName>
    <definedName name="T9_35" localSheetId="53">#REF!</definedName>
    <definedName name="T9_35" localSheetId="43">#REF!</definedName>
    <definedName name="T9_35" localSheetId="9">#REF!</definedName>
    <definedName name="T9_35" localSheetId="8">#REF!</definedName>
    <definedName name="T9_35" localSheetId="11">#REF!</definedName>
    <definedName name="T9_35" localSheetId="10">#REF!</definedName>
    <definedName name="T9_35" localSheetId="13">#REF!</definedName>
    <definedName name="T9_35" localSheetId="12">#REF!</definedName>
    <definedName name="T9_35" localSheetId="7">#REF!</definedName>
    <definedName name="T9_35" localSheetId="6">#REF!</definedName>
    <definedName name="T9_35" localSheetId="48">#REF!</definedName>
    <definedName name="T9_35" localSheetId="49">#REF!</definedName>
    <definedName name="T9_35" localSheetId="16">#REF!</definedName>
    <definedName name="T9_35" localSheetId="27">#REF!</definedName>
    <definedName name="T9_35" localSheetId="28">#REF!</definedName>
    <definedName name="T9_35" localSheetId="44">#REF!</definedName>
    <definedName name="T9_35" localSheetId="45">#REF!</definedName>
    <definedName name="T9_35" localSheetId="51">#REF!</definedName>
    <definedName name="T9_35" localSheetId="41">#REF!</definedName>
    <definedName name="T9_35" localSheetId="35">#REF!</definedName>
    <definedName name="T9_35" localSheetId="39">#REF!</definedName>
    <definedName name="T9_35" localSheetId="37">#REF!</definedName>
    <definedName name="T9_35" localSheetId="17">#REF!</definedName>
    <definedName name="T9_35" localSheetId="50">#REF!</definedName>
    <definedName name="T9_35" localSheetId="52">#REF!</definedName>
    <definedName name="T9_35" localSheetId="31">#REF!</definedName>
    <definedName name="T9_35" localSheetId="32">#REF!</definedName>
    <definedName name="T9_35" localSheetId="34">#REF!</definedName>
    <definedName name="T9_35" localSheetId="38">#REF!</definedName>
    <definedName name="T9_35" localSheetId="20">#REF!</definedName>
    <definedName name="T9_35">#REF!</definedName>
    <definedName name="T9_36" localSheetId="40">#REF!</definedName>
    <definedName name="T9_36" localSheetId="56">#REF!</definedName>
    <definedName name="T9_36" localSheetId="33">#REF!</definedName>
    <definedName name="T9_36" localSheetId="55">#REF!</definedName>
    <definedName name="T9_36" localSheetId="36">#REF!</definedName>
    <definedName name="T9_36" localSheetId="4">#REF!</definedName>
    <definedName name="T9_36" localSheetId="19">#REF!</definedName>
    <definedName name="T9_36" localSheetId="21">#REF!</definedName>
    <definedName name="T9_36" localSheetId="22">#REF!</definedName>
    <definedName name="T9_36" localSheetId="23">#REF!</definedName>
    <definedName name="T9_36" localSheetId="24">#REF!</definedName>
    <definedName name="T9_36" localSheetId="25">#REF!</definedName>
    <definedName name="T9_36" localSheetId="42">#REF!</definedName>
    <definedName name="T9_36" localSheetId="18">#REF!</definedName>
    <definedName name="T9_36" localSheetId="47">#REF!</definedName>
    <definedName name="T9_36" localSheetId="15">#REF!</definedName>
    <definedName name="T9_36" localSheetId="14">#REF!</definedName>
    <definedName name="T9_36" localSheetId="46">#REF!</definedName>
    <definedName name="T9_36" localSheetId="3">#REF!</definedName>
    <definedName name="T9_36" localSheetId="2">#REF!</definedName>
    <definedName name="T9_36" localSheetId="54">#REF!</definedName>
    <definedName name="T9_36" localSheetId="30">#REF!</definedName>
    <definedName name="T9_36" localSheetId="26">#REF!</definedName>
    <definedName name="T9_36" localSheetId="29">#REF!</definedName>
    <definedName name="T9_36" localSheetId="53">#REF!</definedName>
    <definedName name="T9_36" localSheetId="43">#REF!</definedName>
    <definedName name="T9_36" localSheetId="9">#REF!</definedName>
    <definedName name="T9_36" localSheetId="8">#REF!</definedName>
    <definedName name="T9_36" localSheetId="11">#REF!</definedName>
    <definedName name="T9_36" localSheetId="10">#REF!</definedName>
    <definedName name="T9_36" localSheetId="13">#REF!</definedName>
    <definedName name="T9_36" localSheetId="12">#REF!</definedName>
    <definedName name="T9_36" localSheetId="7">#REF!</definedName>
    <definedName name="T9_36" localSheetId="6">#REF!</definedName>
    <definedName name="T9_36" localSheetId="48">#REF!</definedName>
    <definedName name="T9_36" localSheetId="49">#REF!</definedName>
    <definedName name="T9_36" localSheetId="16">#REF!</definedName>
    <definedName name="T9_36" localSheetId="27">#REF!</definedName>
    <definedName name="T9_36" localSheetId="28">#REF!</definedName>
    <definedName name="T9_36" localSheetId="44">#REF!</definedName>
    <definedName name="T9_36" localSheetId="45">#REF!</definedName>
    <definedName name="T9_36" localSheetId="51">#REF!</definedName>
    <definedName name="T9_36" localSheetId="41">#REF!</definedName>
    <definedName name="T9_36" localSheetId="35">#REF!</definedName>
    <definedName name="T9_36" localSheetId="39">#REF!</definedName>
    <definedName name="T9_36" localSheetId="37">#REF!</definedName>
    <definedName name="T9_36" localSheetId="17">#REF!</definedName>
    <definedName name="T9_36" localSheetId="50">#REF!</definedName>
    <definedName name="T9_36" localSheetId="52">#REF!</definedName>
    <definedName name="T9_36" localSheetId="31">#REF!</definedName>
    <definedName name="T9_36" localSheetId="32">#REF!</definedName>
    <definedName name="T9_36" localSheetId="34">#REF!</definedName>
    <definedName name="T9_36" localSheetId="38">#REF!</definedName>
    <definedName name="T9_36" localSheetId="20">#REF!</definedName>
    <definedName name="T9_36">#REF!</definedName>
    <definedName name="T9_37" localSheetId="40">#REF!</definedName>
    <definedName name="T9_37" localSheetId="56">#REF!</definedName>
    <definedName name="T9_37" localSheetId="33">#REF!</definedName>
    <definedName name="T9_37" localSheetId="55">#REF!</definedName>
    <definedName name="T9_37" localSheetId="36">#REF!</definedName>
    <definedName name="T9_37" localSheetId="4">#REF!</definedName>
    <definedName name="T9_37" localSheetId="19">#REF!</definedName>
    <definedName name="T9_37" localSheetId="21">#REF!</definedName>
    <definedName name="T9_37" localSheetId="22">#REF!</definedName>
    <definedName name="T9_37" localSheetId="23">#REF!</definedName>
    <definedName name="T9_37" localSheetId="24">#REF!</definedName>
    <definedName name="T9_37" localSheetId="25">#REF!</definedName>
    <definedName name="T9_37" localSheetId="42">#REF!</definedName>
    <definedName name="T9_37" localSheetId="18">#REF!</definedName>
    <definedName name="T9_37" localSheetId="47">#REF!</definedName>
    <definedName name="T9_37" localSheetId="15">#REF!</definedName>
    <definedName name="T9_37" localSheetId="14">#REF!</definedName>
    <definedName name="T9_37" localSheetId="46">#REF!</definedName>
    <definedName name="T9_37" localSheetId="3">#REF!</definedName>
    <definedName name="T9_37" localSheetId="2">#REF!</definedName>
    <definedName name="T9_37" localSheetId="54">#REF!</definedName>
    <definedName name="T9_37" localSheetId="30">#REF!</definedName>
    <definedName name="T9_37" localSheetId="26">#REF!</definedName>
    <definedName name="T9_37" localSheetId="29">#REF!</definedName>
    <definedName name="T9_37" localSheetId="53">#REF!</definedName>
    <definedName name="T9_37" localSheetId="43">#REF!</definedName>
    <definedName name="T9_37" localSheetId="9">#REF!</definedName>
    <definedName name="T9_37" localSheetId="8">#REF!</definedName>
    <definedName name="T9_37" localSheetId="11">#REF!</definedName>
    <definedName name="T9_37" localSheetId="10">#REF!</definedName>
    <definedName name="T9_37" localSheetId="13">#REF!</definedName>
    <definedName name="T9_37" localSheetId="12">#REF!</definedName>
    <definedName name="T9_37" localSheetId="7">#REF!</definedName>
    <definedName name="T9_37" localSheetId="6">#REF!</definedName>
    <definedName name="T9_37" localSheetId="48">#REF!</definedName>
    <definedName name="T9_37" localSheetId="49">#REF!</definedName>
    <definedName name="T9_37" localSheetId="16">#REF!</definedName>
    <definedName name="T9_37" localSheetId="27">#REF!</definedName>
    <definedName name="T9_37" localSheetId="28">#REF!</definedName>
    <definedName name="T9_37" localSheetId="44">#REF!</definedName>
    <definedName name="T9_37" localSheetId="45">#REF!</definedName>
    <definedName name="T9_37" localSheetId="51">#REF!</definedName>
    <definedName name="T9_37" localSheetId="41">#REF!</definedName>
    <definedName name="T9_37" localSheetId="35">#REF!</definedName>
    <definedName name="T9_37" localSheetId="39">#REF!</definedName>
    <definedName name="T9_37" localSheetId="37">#REF!</definedName>
    <definedName name="T9_37" localSheetId="17">#REF!</definedName>
    <definedName name="T9_37" localSheetId="50">#REF!</definedName>
    <definedName name="T9_37" localSheetId="52">#REF!</definedName>
    <definedName name="T9_37" localSheetId="31">#REF!</definedName>
    <definedName name="T9_37" localSheetId="32">#REF!</definedName>
    <definedName name="T9_37" localSheetId="34">#REF!</definedName>
    <definedName name="T9_37" localSheetId="38">#REF!</definedName>
    <definedName name="T9_37" localSheetId="20">#REF!</definedName>
    <definedName name="T9_37">#REF!</definedName>
    <definedName name="T9_38" localSheetId="40">#REF!</definedName>
    <definedName name="T9_38" localSheetId="56">#REF!</definedName>
    <definedName name="T9_38" localSheetId="33">#REF!</definedName>
    <definedName name="T9_38" localSheetId="55">#REF!</definedName>
    <definedName name="T9_38" localSheetId="36">#REF!</definedName>
    <definedName name="T9_38" localSheetId="4">#REF!</definedName>
    <definedName name="T9_38" localSheetId="19">#REF!</definedName>
    <definedName name="T9_38" localSheetId="21">#REF!</definedName>
    <definedName name="T9_38" localSheetId="22">#REF!</definedName>
    <definedName name="T9_38" localSheetId="23">#REF!</definedName>
    <definedName name="T9_38" localSheetId="24">#REF!</definedName>
    <definedName name="T9_38" localSheetId="25">#REF!</definedName>
    <definedName name="T9_38" localSheetId="42">#REF!</definedName>
    <definedName name="T9_38" localSheetId="18">#REF!</definedName>
    <definedName name="T9_38" localSheetId="47">#REF!</definedName>
    <definedName name="T9_38" localSheetId="15">#REF!</definedName>
    <definedName name="T9_38" localSheetId="14">#REF!</definedName>
    <definedName name="T9_38" localSheetId="46">#REF!</definedName>
    <definedName name="T9_38" localSheetId="3">#REF!</definedName>
    <definedName name="T9_38" localSheetId="2">#REF!</definedName>
    <definedName name="T9_38" localSheetId="54">#REF!</definedName>
    <definedName name="T9_38" localSheetId="30">#REF!</definedName>
    <definedName name="T9_38" localSheetId="26">#REF!</definedName>
    <definedName name="T9_38" localSheetId="29">#REF!</definedName>
    <definedName name="T9_38" localSheetId="53">#REF!</definedName>
    <definedName name="T9_38" localSheetId="43">#REF!</definedName>
    <definedName name="T9_38" localSheetId="9">#REF!</definedName>
    <definedName name="T9_38" localSheetId="8">#REF!</definedName>
    <definedName name="T9_38" localSheetId="11">#REF!</definedName>
    <definedName name="T9_38" localSheetId="10">#REF!</definedName>
    <definedName name="T9_38" localSheetId="13">#REF!</definedName>
    <definedName name="T9_38" localSheetId="12">#REF!</definedName>
    <definedName name="T9_38" localSheetId="7">#REF!</definedName>
    <definedName name="T9_38" localSheetId="6">#REF!</definedName>
    <definedName name="T9_38" localSheetId="48">#REF!</definedName>
    <definedName name="T9_38" localSheetId="49">#REF!</definedName>
    <definedName name="T9_38" localSheetId="16">#REF!</definedName>
    <definedName name="T9_38" localSheetId="27">#REF!</definedName>
    <definedName name="T9_38" localSheetId="28">#REF!</definedName>
    <definedName name="T9_38" localSheetId="44">#REF!</definedName>
    <definedName name="T9_38" localSheetId="45">#REF!</definedName>
    <definedName name="T9_38" localSheetId="51">#REF!</definedName>
    <definedName name="T9_38" localSheetId="41">#REF!</definedName>
    <definedName name="T9_38" localSheetId="35">#REF!</definedName>
    <definedName name="T9_38" localSheetId="39">#REF!</definedName>
    <definedName name="T9_38" localSheetId="37">#REF!</definedName>
    <definedName name="T9_38" localSheetId="17">#REF!</definedName>
    <definedName name="T9_38" localSheetId="50">#REF!</definedName>
    <definedName name="T9_38" localSheetId="52">#REF!</definedName>
    <definedName name="T9_38" localSheetId="31">#REF!</definedName>
    <definedName name="T9_38" localSheetId="32">#REF!</definedName>
    <definedName name="T9_38" localSheetId="34">#REF!</definedName>
    <definedName name="T9_38" localSheetId="38">#REF!</definedName>
    <definedName name="T9_38" localSheetId="20">#REF!</definedName>
    <definedName name="T9_38">#REF!</definedName>
    <definedName name="T9_39" localSheetId="40">#REF!</definedName>
    <definedName name="T9_39" localSheetId="56">#REF!</definedName>
    <definedName name="T9_39" localSheetId="33">#REF!</definedName>
    <definedName name="T9_39" localSheetId="55">#REF!</definedName>
    <definedName name="T9_39" localSheetId="36">#REF!</definedName>
    <definedName name="T9_39" localSheetId="4">#REF!</definedName>
    <definedName name="T9_39" localSheetId="19">#REF!</definedName>
    <definedName name="T9_39" localSheetId="21">#REF!</definedName>
    <definedName name="T9_39" localSheetId="22">#REF!</definedName>
    <definedName name="T9_39" localSheetId="23">#REF!</definedName>
    <definedName name="T9_39" localSheetId="24">#REF!</definedName>
    <definedName name="T9_39" localSheetId="25">#REF!</definedName>
    <definedName name="T9_39" localSheetId="42">#REF!</definedName>
    <definedName name="T9_39" localSheetId="18">#REF!</definedName>
    <definedName name="T9_39" localSheetId="47">#REF!</definedName>
    <definedName name="T9_39" localSheetId="15">#REF!</definedName>
    <definedName name="T9_39" localSheetId="14">#REF!</definedName>
    <definedName name="T9_39" localSheetId="46">#REF!</definedName>
    <definedName name="T9_39" localSheetId="3">#REF!</definedName>
    <definedName name="T9_39" localSheetId="2">#REF!</definedName>
    <definedName name="T9_39" localSheetId="54">#REF!</definedName>
    <definedName name="T9_39" localSheetId="30">#REF!</definedName>
    <definedName name="T9_39" localSheetId="26">#REF!</definedName>
    <definedName name="T9_39" localSheetId="29">#REF!</definedName>
    <definedName name="T9_39" localSheetId="53">#REF!</definedName>
    <definedName name="T9_39" localSheetId="43">#REF!</definedName>
    <definedName name="T9_39" localSheetId="9">#REF!</definedName>
    <definedName name="T9_39" localSheetId="8">#REF!</definedName>
    <definedName name="T9_39" localSheetId="11">#REF!</definedName>
    <definedName name="T9_39" localSheetId="10">#REF!</definedName>
    <definedName name="T9_39" localSheetId="13">#REF!</definedName>
    <definedName name="T9_39" localSheetId="12">#REF!</definedName>
    <definedName name="T9_39" localSheetId="7">#REF!</definedName>
    <definedName name="T9_39" localSheetId="6">#REF!</definedName>
    <definedName name="T9_39" localSheetId="48">#REF!</definedName>
    <definedName name="T9_39" localSheetId="49">#REF!</definedName>
    <definedName name="T9_39" localSheetId="16">#REF!</definedName>
    <definedName name="T9_39" localSheetId="27">#REF!</definedName>
    <definedName name="T9_39" localSheetId="28">#REF!</definedName>
    <definedName name="T9_39" localSheetId="44">#REF!</definedName>
    <definedName name="T9_39" localSheetId="45">#REF!</definedName>
    <definedName name="T9_39" localSheetId="51">#REF!</definedName>
    <definedName name="T9_39" localSheetId="41">#REF!</definedName>
    <definedName name="T9_39" localSheetId="35">#REF!</definedName>
    <definedName name="T9_39" localSheetId="39">#REF!</definedName>
    <definedName name="T9_39" localSheetId="37">#REF!</definedName>
    <definedName name="T9_39" localSheetId="17">#REF!</definedName>
    <definedName name="T9_39" localSheetId="50">#REF!</definedName>
    <definedName name="T9_39" localSheetId="52">#REF!</definedName>
    <definedName name="T9_39" localSheetId="31">#REF!</definedName>
    <definedName name="T9_39" localSheetId="32">#REF!</definedName>
    <definedName name="T9_39" localSheetId="34">#REF!</definedName>
    <definedName name="T9_39" localSheetId="38">#REF!</definedName>
    <definedName name="T9_39" localSheetId="20">#REF!</definedName>
    <definedName name="T9_39">#REF!</definedName>
    <definedName name="TBL" localSheetId="40">#REF!</definedName>
    <definedName name="TBL" localSheetId="56">#REF!</definedName>
    <definedName name="TBL" localSheetId="33">#REF!</definedName>
    <definedName name="TBL" localSheetId="55">#REF!</definedName>
    <definedName name="TBL" localSheetId="36">#REF!</definedName>
    <definedName name="TBL" localSheetId="4">#REF!</definedName>
    <definedName name="TBL" localSheetId="19">#REF!</definedName>
    <definedName name="TBL" localSheetId="21">#REF!</definedName>
    <definedName name="TBL" localSheetId="22">#REF!</definedName>
    <definedName name="TBL" localSheetId="23">#REF!</definedName>
    <definedName name="TBL" localSheetId="24">#REF!</definedName>
    <definedName name="TBL" localSheetId="25">#REF!</definedName>
    <definedName name="TBL" localSheetId="42">#REF!</definedName>
    <definedName name="TBL" localSheetId="18">#REF!</definedName>
    <definedName name="TBL" localSheetId="47">#REF!</definedName>
    <definedName name="TBL" localSheetId="15">#REF!</definedName>
    <definedName name="TBL" localSheetId="14">#REF!</definedName>
    <definedName name="TBL" localSheetId="46">#REF!</definedName>
    <definedName name="TBL" localSheetId="3">#REF!</definedName>
    <definedName name="TBL" localSheetId="2">#REF!</definedName>
    <definedName name="TBL" localSheetId="54">#REF!</definedName>
    <definedName name="TBL" localSheetId="30">#REF!</definedName>
    <definedName name="TBL" localSheetId="26">#REF!</definedName>
    <definedName name="TBL" localSheetId="29">#REF!</definedName>
    <definedName name="TBL" localSheetId="53">#REF!</definedName>
    <definedName name="TBL" localSheetId="43">#REF!</definedName>
    <definedName name="TBL" localSheetId="9">#REF!</definedName>
    <definedName name="TBL" localSheetId="8">#REF!</definedName>
    <definedName name="TBL" localSheetId="11">#REF!</definedName>
    <definedName name="TBL" localSheetId="10">#REF!</definedName>
    <definedName name="TBL" localSheetId="13">#REF!</definedName>
    <definedName name="TBL" localSheetId="12">#REF!</definedName>
    <definedName name="TBL" localSheetId="7">#REF!</definedName>
    <definedName name="TBL" localSheetId="6">#REF!</definedName>
    <definedName name="TBL" localSheetId="48">#REF!</definedName>
    <definedName name="TBL" localSheetId="49">#REF!</definedName>
    <definedName name="TBL" localSheetId="16">#REF!</definedName>
    <definedName name="TBL" localSheetId="27">#REF!</definedName>
    <definedName name="TBL" localSheetId="28">#REF!</definedName>
    <definedName name="TBL" localSheetId="44">#REF!</definedName>
    <definedName name="TBL" localSheetId="45">#REF!</definedName>
    <definedName name="TBL" localSheetId="51">#REF!</definedName>
    <definedName name="TBL" localSheetId="41">#REF!</definedName>
    <definedName name="TBL" localSheetId="35">#REF!</definedName>
    <definedName name="TBL" localSheetId="39">#REF!</definedName>
    <definedName name="TBL" localSheetId="37">#REF!</definedName>
    <definedName name="TBL" localSheetId="17">#REF!</definedName>
    <definedName name="TBL" localSheetId="50">#REF!</definedName>
    <definedName name="TBL" localSheetId="52">#REF!</definedName>
    <definedName name="TBL" localSheetId="31">#REF!</definedName>
    <definedName name="TBL" localSheetId="32">#REF!</definedName>
    <definedName name="TBL" localSheetId="34">#REF!</definedName>
    <definedName name="TBL" localSheetId="38">#REF!</definedName>
    <definedName name="TBL" localSheetId="20">#REF!</definedName>
    <definedName name="TBL">#REF!</definedName>
    <definedName name="TDW" localSheetId="40">#REF!</definedName>
    <definedName name="TDW" localSheetId="56">#REF!</definedName>
    <definedName name="TDW" localSheetId="33">#REF!</definedName>
    <definedName name="TDW" localSheetId="55">#REF!</definedName>
    <definedName name="TDW" localSheetId="36">#REF!</definedName>
    <definedName name="TDW" localSheetId="4">#REF!</definedName>
    <definedName name="TDW" localSheetId="19">#REF!</definedName>
    <definedName name="TDW" localSheetId="21">#REF!</definedName>
    <definedName name="TDW" localSheetId="22">#REF!</definedName>
    <definedName name="TDW" localSheetId="23">#REF!</definedName>
    <definedName name="TDW" localSheetId="24">#REF!</definedName>
    <definedName name="TDW" localSheetId="25">#REF!</definedName>
    <definedName name="TDW" localSheetId="42">#REF!</definedName>
    <definedName name="TDW" localSheetId="18">#REF!</definedName>
    <definedName name="TDW" localSheetId="47">#REF!</definedName>
    <definedName name="TDW" localSheetId="15">#REF!</definedName>
    <definedName name="TDW" localSheetId="14">#REF!</definedName>
    <definedName name="TDW" localSheetId="46">#REF!</definedName>
    <definedName name="TDW" localSheetId="3">#REF!</definedName>
    <definedName name="TDW" localSheetId="2">#REF!</definedName>
    <definedName name="TDW" localSheetId="54">#REF!</definedName>
    <definedName name="TDW" localSheetId="30">#REF!</definedName>
    <definedName name="TDW" localSheetId="26">#REF!</definedName>
    <definedName name="TDW" localSheetId="29">#REF!</definedName>
    <definedName name="TDW" localSheetId="53">#REF!</definedName>
    <definedName name="TDW" localSheetId="43">#REF!</definedName>
    <definedName name="TDW" localSheetId="9">#REF!</definedName>
    <definedName name="TDW" localSheetId="8">#REF!</definedName>
    <definedName name="TDW" localSheetId="11">#REF!</definedName>
    <definedName name="TDW" localSheetId="10">#REF!</definedName>
    <definedName name="TDW" localSheetId="13">#REF!</definedName>
    <definedName name="TDW" localSheetId="12">#REF!</definedName>
    <definedName name="TDW" localSheetId="7">#REF!</definedName>
    <definedName name="TDW" localSheetId="6">#REF!</definedName>
    <definedName name="TDW" localSheetId="48">#REF!</definedName>
    <definedName name="TDW" localSheetId="49">#REF!</definedName>
    <definedName name="TDW" localSheetId="16">#REF!</definedName>
    <definedName name="TDW" localSheetId="27">#REF!</definedName>
    <definedName name="TDW" localSheetId="28">#REF!</definedName>
    <definedName name="TDW" localSheetId="44">#REF!</definedName>
    <definedName name="TDW" localSheetId="45">#REF!</definedName>
    <definedName name="TDW" localSheetId="51">#REF!</definedName>
    <definedName name="TDW" localSheetId="41">#REF!</definedName>
    <definedName name="TDW" localSheetId="35">#REF!</definedName>
    <definedName name="TDW" localSheetId="39">#REF!</definedName>
    <definedName name="TDW" localSheetId="37">#REF!</definedName>
    <definedName name="TDW" localSheetId="17">#REF!</definedName>
    <definedName name="TDW" localSheetId="50">#REF!</definedName>
    <definedName name="TDW" localSheetId="52">#REF!</definedName>
    <definedName name="TDW" localSheetId="31">#REF!</definedName>
    <definedName name="TDW" localSheetId="32">#REF!</definedName>
    <definedName name="TDW" localSheetId="34">#REF!</definedName>
    <definedName name="TDW" localSheetId="38">#REF!</definedName>
    <definedName name="TDW" localSheetId="20">#REF!</definedName>
    <definedName name="TDW">#REF!</definedName>
    <definedName name="TNS" localSheetId="40">#REF!</definedName>
    <definedName name="TNS" localSheetId="56">#REF!</definedName>
    <definedName name="TNS" localSheetId="33">#REF!</definedName>
    <definedName name="TNS" localSheetId="55">#REF!</definedName>
    <definedName name="TNS" localSheetId="36">#REF!</definedName>
    <definedName name="TNS" localSheetId="4">#REF!</definedName>
    <definedName name="TNS" localSheetId="19">#REF!</definedName>
    <definedName name="TNS" localSheetId="21">#REF!</definedName>
    <definedName name="TNS" localSheetId="22">#REF!</definedName>
    <definedName name="TNS" localSheetId="23">#REF!</definedName>
    <definedName name="TNS" localSheetId="24">#REF!</definedName>
    <definedName name="TNS" localSheetId="25">#REF!</definedName>
    <definedName name="TNS" localSheetId="42">#REF!</definedName>
    <definedName name="TNS" localSheetId="18">#REF!</definedName>
    <definedName name="TNS" localSheetId="47">#REF!</definedName>
    <definedName name="TNS" localSheetId="15">#REF!</definedName>
    <definedName name="TNS" localSheetId="14">#REF!</definedName>
    <definedName name="TNS" localSheetId="46">#REF!</definedName>
    <definedName name="TNS" localSheetId="3">#REF!</definedName>
    <definedName name="TNS" localSheetId="2">#REF!</definedName>
    <definedName name="TNS" localSheetId="54">#REF!</definedName>
    <definedName name="TNS" localSheetId="30">#REF!</definedName>
    <definedName name="TNS" localSheetId="26">#REF!</definedName>
    <definedName name="TNS" localSheetId="29">#REF!</definedName>
    <definedName name="TNS" localSheetId="53">#REF!</definedName>
    <definedName name="TNS" localSheetId="43">#REF!</definedName>
    <definedName name="TNS" localSheetId="9">#REF!</definedName>
    <definedName name="TNS" localSheetId="8">#REF!</definedName>
    <definedName name="TNS" localSheetId="11">#REF!</definedName>
    <definedName name="TNS" localSheetId="10">#REF!</definedName>
    <definedName name="TNS" localSheetId="13">#REF!</definedName>
    <definedName name="TNS" localSheetId="12">#REF!</definedName>
    <definedName name="TNS" localSheetId="7">#REF!</definedName>
    <definedName name="TNS" localSheetId="6">#REF!</definedName>
    <definedName name="TNS" localSheetId="48">#REF!</definedName>
    <definedName name="TNS" localSheetId="49">#REF!</definedName>
    <definedName name="TNS" localSheetId="16">#REF!</definedName>
    <definedName name="TNS" localSheetId="27">#REF!</definedName>
    <definedName name="TNS" localSheetId="28">#REF!</definedName>
    <definedName name="TNS" localSheetId="44">#REF!</definedName>
    <definedName name="TNS" localSheetId="45">#REF!</definedName>
    <definedName name="TNS" localSheetId="51">#REF!</definedName>
    <definedName name="TNS" localSheetId="41">#REF!</definedName>
    <definedName name="TNS" localSheetId="35">#REF!</definedName>
    <definedName name="TNS" localSheetId="39">#REF!</definedName>
    <definedName name="TNS" localSheetId="37">#REF!</definedName>
    <definedName name="TNS" localSheetId="17">#REF!</definedName>
    <definedName name="TNS" localSheetId="50">#REF!</definedName>
    <definedName name="TNS" localSheetId="52">#REF!</definedName>
    <definedName name="TNS" localSheetId="31">#REF!</definedName>
    <definedName name="TNS" localSheetId="32">#REF!</definedName>
    <definedName name="TNS" localSheetId="34">#REF!</definedName>
    <definedName name="TNS" localSheetId="38">#REF!</definedName>
    <definedName name="TNS" localSheetId="20">#REF!</definedName>
    <definedName name="TNS">#REF!</definedName>
    <definedName name="T型接頭" localSheetId="40">#REF!</definedName>
    <definedName name="T型接頭" localSheetId="56">#REF!</definedName>
    <definedName name="T型接頭" localSheetId="33">#REF!</definedName>
    <definedName name="T型接頭" localSheetId="55">#REF!</definedName>
    <definedName name="T型接頭" localSheetId="36">#REF!</definedName>
    <definedName name="T型接頭" localSheetId="4">#REF!</definedName>
    <definedName name="T型接頭" localSheetId="19">#REF!</definedName>
    <definedName name="T型接頭" localSheetId="21">#REF!</definedName>
    <definedName name="T型接頭" localSheetId="22">#REF!</definedName>
    <definedName name="T型接頭" localSheetId="23">#REF!</definedName>
    <definedName name="T型接頭" localSheetId="24">#REF!</definedName>
    <definedName name="T型接頭" localSheetId="25">#REF!</definedName>
    <definedName name="T型接頭" localSheetId="42">#REF!</definedName>
    <definedName name="T型接頭" localSheetId="18">#REF!</definedName>
    <definedName name="T型接頭" localSheetId="47">#REF!</definedName>
    <definedName name="T型接頭" localSheetId="15">#REF!</definedName>
    <definedName name="T型接頭" localSheetId="14">#REF!</definedName>
    <definedName name="T型接頭" localSheetId="46">#REF!</definedName>
    <definedName name="T型接頭" localSheetId="3">#REF!</definedName>
    <definedName name="T型接頭" localSheetId="2">#REF!</definedName>
    <definedName name="T型接頭" localSheetId="54">#REF!</definedName>
    <definedName name="T型接頭" localSheetId="30">#REF!</definedName>
    <definedName name="T型接頭" localSheetId="26">#REF!</definedName>
    <definedName name="T型接頭" localSheetId="29">#REF!</definedName>
    <definedName name="T型接頭" localSheetId="53">#REF!</definedName>
    <definedName name="T型接頭" localSheetId="43">#REF!</definedName>
    <definedName name="T型接頭" localSheetId="9">#REF!</definedName>
    <definedName name="T型接頭" localSheetId="8">#REF!</definedName>
    <definedName name="T型接頭" localSheetId="11">#REF!</definedName>
    <definedName name="T型接頭" localSheetId="10">#REF!</definedName>
    <definedName name="T型接頭" localSheetId="13">#REF!</definedName>
    <definedName name="T型接頭" localSheetId="12">#REF!</definedName>
    <definedName name="T型接頭" localSheetId="7">#REF!</definedName>
    <definedName name="T型接頭" localSheetId="6">#REF!</definedName>
    <definedName name="T型接頭" localSheetId="48">#REF!</definedName>
    <definedName name="T型接頭" localSheetId="49">#REF!</definedName>
    <definedName name="T型接頭" localSheetId="16">#REF!</definedName>
    <definedName name="T型接頭" localSheetId="27">#REF!</definedName>
    <definedName name="T型接頭" localSheetId="28">#REF!</definedName>
    <definedName name="T型接頭" localSheetId="44">#REF!</definedName>
    <definedName name="T型接頭" localSheetId="45">#REF!</definedName>
    <definedName name="T型接頭" localSheetId="51">#REF!</definedName>
    <definedName name="T型接頭" localSheetId="41">#REF!</definedName>
    <definedName name="T型接頭" localSheetId="35">#REF!</definedName>
    <definedName name="T型接頭" localSheetId="39">#REF!</definedName>
    <definedName name="T型接頭" localSheetId="37">#REF!</definedName>
    <definedName name="T型接頭" localSheetId="17">#REF!</definedName>
    <definedName name="T型接頭" localSheetId="50">#REF!</definedName>
    <definedName name="T型接頭" localSheetId="52">#REF!</definedName>
    <definedName name="T型接頭" localSheetId="31">#REF!</definedName>
    <definedName name="T型接頭" localSheetId="32">#REF!</definedName>
    <definedName name="T型接頭" localSheetId="34">#REF!</definedName>
    <definedName name="T型接頭" localSheetId="38">#REF!</definedName>
    <definedName name="T型接頭" localSheetId="20">#REF!</definedName>
    <definedName name="T型接頭">#REF!</definedName>
    <definedName name="UT超音波檢測" localSheetId="40">#REF!</definedName>
    <definedName name="UT超音波檢測" localSheetId="56">#REF!</definedName>
    <definedName name="UT超音波檢測" localSheetId="33">#REF!</definedName>
    <definedName name="UT超音波檢測" localSheetId="55">#REF!</definedName>
    <definedName name="UT超音波檢測" localSheetId="36">#REF!</definedName>
    <definedName name="UT超音波檢測" localSheetId="4">#REF!</definedName>
    <definedName name="UT超音波檢測" localSheetId="19">#REF!</definedName>
    <definedName name="UT超音波檢測" localSheetId="21">#REF!</definedName>
    <definedName name="UT超音波檢測" localSheetId="22">#REF!</definedName>
    <definedName name="UT超音波檢測" localSheetId="23">#REF!</definedName>
    <definedName name="UT超音波檢測" localSheetId="24">#REF!</definedName>
    <definedName name="UT超音波檢測" localSheetId="25">#REF!</definedName>
    <definedName name="UT超音波檢測" localSheetId="42">#REF!</definedName>
    <definedName name="UT超音波檢測" localSheetId="18">#REF!</definedName>
    <definedName name="UT超音波檢測" localSheetId="47">#REF!</definedName>
    <definedName name="UT超音波檢測" localSheetId="15">#REF!</definedName>
    <definedName name="UT超音波檢測" localSheetId="14">#REF!</definedName>
    <definedName name="UT超音波檢測" localSheetId="46">#REF!</definedName>
    <definedName name="UT超音波檢測" localSheetId="3">#REF!</definedName>
    <definedName name="UT超音波檢測" localSheetId="2">#REF!</definedName>
    <definedName name="UT超音波檢測" localSheetId="54">#REF!</definedName>
    <definedName name="UT超音波檢測" localSheetId="30">#REF!</definedName>
    <definedName name="UT超音波檢測" localSheetId="26">#REF!</definedName>
    <definedName name="UT超音波檢測" localSheetId="29">#REF!</definedName>
    <definedName name="UT超音波檢測" localSheetId="53">#REF!</definedName>
    <definedName name="UT超音波檢測" localSheetId="43">#REF!</definedName>
    <definedName name="UT超音波檢測" localSheetId="9">#REF!</definedName>
    <definedName name="UT超音波檢測" localSheetId="8">#REF!</definedName>
    <definedName name="UT超音波檢測" localSheetId="11">#REF!</definedName>
    <definedName name="UT超音波檢測" localSheetId="10">#REF!</definedName>
    <definedName name="UT超音波檢測" localSheetId="13">#REF!</definedName>
    <definedName name="UT超音波檢測" localSheetId="12">#REF!</definedName>
    <definedName name="UT超音波檢測" localSheetId="7">#REF!</definedName>
    <definedName name="UT超音波檢測" localSheetId="6">#REF!</definedName>
    <definedName name="UT超音波檢測" localSheetId="48">#REF!</definedName>
    <definedName name="UT超音波檢測" localSheetId="49">#REF!</definedName>
    <definedName name="UT超音波檢測" localSheetId="16">#REF!</definedName>
    <definedName name="UT超音波檢測" localSheetId="27">#REF!</definedName>
    <definedName name="UT超音波檢測" localSheetId="28">#REF!</definedName>
    <definedName name="UT超音波檢測" localSheetId="44">#REF!</definedName>
    <definedName name="UT超音波檢測" localSheetId="45">#REF!</definedName>
    <definedName name="UT超音波檢測" localSheetId="51">#REF!</definedName>
    <definedName name="UT超音波檢測" localSheetId="41">#REF!</definedName>
    <definedName name="UT超音波檢測" localSheetId="35">#REF!</definedName>
    <definedName name="UT超音波檢測" localSheetId="39">#REF!</definedName>
    <definedName name="UT超音波檢測" localSheetId="37">#REF!</definedName>
    <definedName name="UT超音波檢測" localSheetId="17">#REF!</definedName>
    <definedName name="UT超音波檢測" localSheetId="50">#REF!</definedName>
    <definedName name="UT超音波檢測" localSheetId="52">#REF!</definedName>
    <definedName name="UT超音波檢測" localSheetId="31">#REF!</definedName>
    <definedName name="UT超音波檢測" localSheetId="32">#REF!</definedName>
    <definedName name="UT超音波檢測" localSheetId="34">#REF!</definedName>
    <definedName name="UT超音波檢測" localSheetId="38">#REF!</definedName>
    <definedName name="UT超音波檢測" localSheetId="20">#REF!</definedName>
    <definedName name="UT超音波檢測">#REF!</definedName>
    <definedName name="vu" localSheetId="40" hidden="1">{"'週報'!$A$1:$U$33"}</definedName>
    <definedName name="vu" localSheetId="56" hidden="1">{"'週報'!$A$1:$U$33"}</definedName>
    <definedName name="vu" localSheetId="33" hidden="1">{"'週報'!$A$1:$U$33"}</definedName>
    <definedName name="vu" localSheetId="55" hidden="1">{"'週報'!$A$1:$U$33"}</definedName>
    <definedName name="vu" localSheetId="36" hidden="1">{"'週報'!$A$1:$U$33"}</definedName>
    <definedName name="vu" localSheetId="19" hidden="1">{"'週報'!$A$1:$U$33"}</definedName>
    <definedName name="vu" localSheetId="21" hidden="1">{"'週報'!$A$1:$U$33"}</definedName>
    <definedName name="vu" localSheetId="22" hidden="1">{"'週報'!$A$1:$U$33"}</definedName>
    <definedName name="vu" localSheetId="23" hidden="1">{"'週報'!$A$1:$U$33"}</definedName>
    <definedName name="vu" localSheetId="24" hidden="1">{"'週報'!$A$1:$U$33"}</definedName>
    <definedName name="vu" localSheetId="25" hidden="1">{"'週報'!$A$1:$U$33"}</definedName>
    <definedName name="vu" localSheetId="42" hidden="1">{"'週報'!$A$1:$U$33"}</definedName>
    <definedName name="vu" localSheetId="18" hidden="1">{"'週報'!$A$1:$U$33"}</definedName>
    <definedName name="vu" localSheetId="47" hidden="1">{"'週報'!$A$1:$U$33"}</definedName>
    <definedName name="vu" localSheetId="15" hidden="1">{"'週報'!$A$1:$U$33"}</definedName>
    <definedName name="vu" localSheetId="14" hidden="1">{"'週報'!$A$1:$U$33"}</definedName>
    <definedName name="vu" localSheetId="46" hidden="1">{"'週報'!$A$1:$U$33"}</definedName>
    <definedName name="vu" localSheetId="54" hidden="1">{"'週報'!$A$1:$U$33"}</definedName>
    <definedName name="vu" localSheetId="30" hidden="1">{"'週報'!$A$1:$U$33"}</definedName>
    <definedName name="vu" localSheetId="26" hidden="1">{"'週報'!$A$1:$U$33"}</definedName>
    <definedName name="vu" localSheetId="29" hidden="1">{"'週報'!$A$1:$U$33"}</definedName>
    <definedName name="vu" localSheetId="53" hidden="1">{"'週報'!$A$1:$U$33"}</definedName>
    <definedName name="vu" localSheetId="43" hidden="1">{"'週報'!$A$1:$U$33"}</definedName>
    <definedName name="vu" localSheetId="9" hidden="1">{"'週報'!$A$1:$U$33"}</definedName>
    <definedName name="vu" localSheetId="8" hidden="1">{"'週報'!$A$1:$U$33"}</definedName>
    <definedName name="vu" localSheetId="11" hidden="1">{"'週報'!$A$1:$U$33"}</definedName>
    <definedName name="vu" localSheetId="10" hidden="1">{"'週報'!$A$1:$U$33"}</definedName>
    <definedName name="vu" localSheetId="13" hidden="1">{"'週報'!$A$1:$U$33"}</definedName>
    <definedName name="vu" localSheetId="12" hidden="1">{"'週報'!$A$1:$U$33"}</definedName>
    <definedName name="vu" localSheetId="7" hidden="1">{"'週報'!$A$1:$U$33"}</definedName>
    <definedName name="vu" localSheetId="6" hidden="1">{"'週報'!$A$1:$U$33"}</definedName>
    <definedName name="vu" localSheetId="48" hidden="1">{"'週報'!$A$1:$U$33"}</definedName>
    <definedName name="vu" localSheetId="49" hidden="1">{"'週報'!$A$1:$U$33"}</definedName>
    <definedName name="vu" localSheetId="16" hidden="1">{"'週報'!$A$1:$U$33"}</definedName>
    <definedName name="vu" localSheetId="27" hidden="1">{"'週報'!$A$1:$U$33"}</definedName>
    <definedName name="vu" localSheetId="28" hidden="1">{"'週報'!$A$1:$U$33"}</definedName>
    <definedName name="vu" localSheetId="44" hidden="1">{"'週報'!$A$1:$U$33"}</definedName>
    <definedName name="vu" localSheetId="45" hidden="1">{"'週報'!$A$1:$U$33"}</definedName>
    <definedName name="vu" localSheetId="51" hidden="1">{"'週報'!$A$1:$U$33"}</definedName>
    <definedName name="vu" localSheetId="41" hidden="1">{"'週報'!$A$1:$U$33"}</definedName>
    <definedName name="vu" localSheetId="35" hidden="1">{"'週報'!$A$1:$U$33"}</definedName>
    <definedName name="vu" localSheetId="39" hidden="1">{"'週報'!$A$1:$U$33"}</definedName>
    <definedName name="vu" localSheetId="37" hidden="1">{"'週報'!$A$1:$U$33"}</definedName>
    <definedName name="vu" localSheetId="17" hidden="1">{"'週報'!$A$1:$U$33"}</definedName>
    <definedName name="vu" localSheetId="50" hidden="1">{"'週報'!$A$1:$U$33"}</definedName>
    <definedName name="vu" localSheetId="52" hidden="1">{"'週報'!$A$1:$U$33"}</definedName>
    <definedName name="vu" localSheetId="31" hidden="1">{"'週報'!$A$1:$U$33"}</definedName>
    <definedName name="vu" localSheetId="32" hidden="1">{"'週報'!$A$1:$U$33"}</definedName>
    <definedName name="vu" localSheetId="34" hidden="1">{"'週報'!$A$1:$U$33"}</definedName>
    <definedName name="vu" localSheetId="38" hidden="1">{"'週報'!$A$1:$U$33"}</definedName>
    <definedName name="vu" localSheetId="20" hidden="1">{"'週報'!$A$1:$U$33"}</definedName>
    <definedName name="vu" hidden="1">{"'週報'!$A$1:$U$33"}</definedName>
    <definedName name="VULKEM_450無毒防水膜" localSheetId="4">#REF!</definedName>
    <definedName name="VULKEM_450無毒防水膜" localSheetId="19">#REF!</definedName>
    <definedName name="VULKEM_450無毒防水膜" localSheetId="21">#REF!</definedName>
    <definedName name="VULKEM_450無毒防水膜" localSheetId="3">#REF!</definedName>
    <definedName name="VULKEM_450無毒防水膜" localSheetId="2">#REF!</definedName>
    <definedName name="VULKEM_450無毒防水膜" localSheetId="27">#REF!</definedName>
    <definedName name="VULKEM_450無毒防水膜" localSheetId="28">#REF!</definedName>
    <definedName name="VULKEM_450無毒防水膜" localSheetId="20">#REF!</definedName>
    <definedName name="VULKEM_450無毒防水膜">#REF!</definedName>
    <definedName name="WORKER_AREA" localSheetId="4">[17]勞保DEMO!$B$6,[17]勞保DEMO!$B$6:$J$19,[17]勞保DEMO!$B$22:$J$36,[17]勞保DEMO!$B$39:$J$53,[17]勞保DEMO!$B$56:$J$70,[17]勞保DEMO!$B$73:$J$87,[17]勞保DEMO!$B$90:$J$104,[17]勞保DEMO!$B$107:$J$120,[17]勞保DEMO!$B$121:$J$121,[17]勞保DEMO!$B$124:$J$138,[17]勞保DEMO!$B$141:$J$155,[17]勞保DEMO!$B$158:$J$172,[17]勞保DEMO!#REF!</definedName>
    <definedName name="WORKER_AREA" localSheetId="19">[17]勞保DEMO!$B$6,[17]勞保DEMO!$B$6:$J$19,[17]勞保DEMO!$B$22:$J$36,[17]勞保DEMO!$B$39:$J$53,[17]勞保DEMO!$B$56:$J$70,[17]勞保DEMO!$B$73:$J$87,[17]勞保DEMO!$B$90:$J$104,[17]勞保DEMO!$B$107:$J$120,[17]勞保DEMO!$B$121:$J$121,[17]勞保DEMO!$B$124:$J$138,[17]勞保DEMO!$B$141:$J$155,[17]勞保DEMO!$B$158:$J$172,[17]勞保DEMO!#REF!</definedName>
    <definedName name="WORKER_AREA" localSheetId="21">[17]勞保DEMO!$B$6,[17]勞保DEMO!$B$6:$J$19,[17]勞保DEMO!$B$22:$J$36,[17]勞保DEMO!$B$39:$J$53,[17]勞保DEMO!$B$56:$J$70,[17]勞保DEMO!$B$73:$J$87,[17]勞保DEMO!$B$90:$J$104,[17]勞保DEMO!$B$107:$J$120,[17]勞保DEMO!$B$121:$J$121,[17]勞保DEMO!$B$124:$J$138,[17]勞保DEMO!$B$141:$J$155,[17]勞保DEMO!$B$158:$J$172,[17]勞保DEMO!#REF!</definedName>
    <definedName name="WORKER_AREA" localSheetId="3">[17]勞保DEMO!$B$6,[17]勞保DEMO!$B$6:$J$19,[17]勞保DEMO!$B$22:$J$36,[17]勞保DEMO!$B$39:$J$53,[17]勞保DEMO!$B$56:$J$70,[17]勞保DEMO!$B$73:$J$87,[17]勞保DEMO!$B$90:$J$104,[17]勞保DEMO!$B$107:$J$120,[17]勞保DEMO!$B$121:$J$121,[17]勞保DEMO!$B$124:$J$138,[17]勞保DEMO!$B$141:$J$155,[17]勞保DEMO!$B$158:$J$172,[17]勞保DEMO!#REF!</definedName>
    <definedName name="WORKER_AREA" localSheetId="2">[17]勞保DEMO!$B$6,[17]勞保DEMO!$B$6:$J$19,[17]勞保DEMO!$B$22:$J$36,[17]勞保DEMO!$B$39:$J$53,[17]勞保DEMO!$B$56:$J$70,[17]勞保DEMO!$B$73:$J$87,[17]勞保DEMO!$B$90:$J$104,[17]勞保DEMO!$B$107:$J$120,[17]勞保DEMO!$B$121:$J$121,[17]勞保DEMO!$B$124:$J$138,[17]勞保DEMO!$B$141:$J$155,[17]勞保DEMO!$B$158:$J$172,[17]勞保DEMO!#REF!</definedName>
    <definedName name="WORKER_AREA" localSheetId="27">[17]勞保DEMO!$B$6,[17]勞保DEMO!$B$6:$J$19,[17]勞保DEMO!$B$22:$J$36,[17]勞保DEMO!$B$39:$J$53,[17]勞保DEMO!$B$56:$J$70,[17]勞保DEMO!$B$73:$J$87,[17]勞保DEMO!$B$90:$J$104,[17]勞保DEMO!$B$107:$J$120,[17]勞保DEMO!$B$121:$J$121,[17]勞保DEMO!$B$124:$J$138,[17]勞保DEMO!$B$141:$J$155,[17]勞保DEMO!$B$158:$J$172,[17]勞保DEMO!#REF!</definedName>
    <definedName name="WORKER_AREA" localSheetId="28">[17]勞保DEMO!$B$6,[17]勞保DEMO!$B$6:$J$19,[17]勞保DEMO!$B$22:$J$36,[17]勞保DEMO!$B$39:$J$53,[17]勞保DEMO!$B$56:$J$70,[17]勞保DEMO!$B$73:$J$87,[17]勞保DEMO!$B$90:$J$104,[17]勞保DEMO!$B$107:$J$120,[17]勞保DEMO!$B$121:$J$121,[17]勞保DEMO!$B$124:$J$138,[17]勞保DEMO!$B$141:$J$155,[17]勞保DEMO!$B$158:$J$172,[17]勞保DEMO!#REF!</definedName>
    <definedName name="WORKER_AREA" localSheetId="20">[17]勞保DEMO!$B$6,[17]勞保DEMO!$B$6:$J$19,[17]勞保DEMO!$B$22:$J$36,[17]勞保DEMO!$B$39:$J$53,[17]勞保DEMO!$B$56:$J$70,[17]勞保DEMO!$B$73:$J$87,[17]勞保DEMO!$B$90:$J$104,[17]勞保DEMO!$B$107:$J$120,[17]勞保DEMO!$B$121:$J$121,[17]勞保DEMO!$B$124:$J$138,[17]勞保DEMO!$B$141:$J$155,[17]勞保DEMO!$B$158:$J$172,[17]勞保DEMO!#REF!</definedName>
    <definedName name="WORKER_AREA">[17]勞保DEMO!$B$6,[17]勞保DEMO!$B$6:$J$19,[17]勞保DEMO!$B$22:$J$36,[17]勞保DEMO!$B$39:$J$53,[17]勞保DEMO!$B$56:$J$70,[17]勞保DEMO!$B$73:$J$87,[17]勞保DEMO!$B$90:$J$104,[17]勞保DEMO!$B$107:$J$120,[17]勞保DEMO!$B$121:$J$121,[17]勞保DEMO!$B$124:$J$138,[17]勞保DEMO!$B$141:$J$155,[17]勞保DEMO!$B$158:$J$172,[17]勞保DEMO!#REF!</definedName>
    <definedName name="yes" localSheetId="40">[13]勞保DEMO!$B$6,[13]勞保DEMO!$B$6:$J$19,[13]勞保DEMO!$B$22:$J$36,[13]勞保DEMO!$B$39:$J$53,[13]勞保DEMO!$B$56:$J$70,[13]勞保DEMO!$B$73:$J$87,[13]勞保DEMO!$B$90:$J$104,[13]勞保DEMO!$B$107:$J$120,[13]勞保DEMO!$B$121:$J$121,[13]勞保DEMO!$B$124:$J$138,[13]勞保DEMO!$B$141:$J$155,[13]勞保DEMO!#REF!,[13]勞保DEMO!#REF!</definedName>
    <definedName name="yes" localSheetId="56">[13]勞保DEMO!$B$6,[13]勞保DEMO!$B$6:$J$19,[13]勞保DEMO!$B$22:$J$36,[13]勞保DEMO!$B$39:$J$53,[13]勞保DEMO!$B$56:$J$70,[13]勞保DEMO!$B$73:$J$87,[13]勞保DEMO!$B$90:$J$104,[13]勞保DEMO!$B$107:$J$120,[13]勞保DEMO!$B$121:$J$121,[13]勞保DEMO!$B$124:$J$138,[13]勞保DEMO!$B$141:$J$155,[13]勞保DEMO!#REF!,[13]勞保DEMO!#REF!</definedName>
    <definedName name="yes" localSheetId="33">[13]勞保DEMO!$B$6,[13]勞保DEMO!$B$6:$J$19,[13]勞保DEMO!$B$22:$J$36,[13]勞保DEMO!$B$39:$J$53,[13]勞保DEMO!$B$56:$J$70,[13]勞保DEMO!$B$73:$J$87,[13]勞保DEMO!$B$90:$J$104,[13]勞保DEMO!$B$107:$J$120,[13]勞保DEMO!$B$121:$J$121,[13]勞保DEMO!$B$124:$J$138,[13]勞保DEMO!$B$141:$J$155,[13]勞保DEMO!#REF!,[13]勞保DEMO!#REF!</definedName>
    <definedName name="yes" localSheetId="55">[13]勞保DEMO!$B$6,[13]勞保DEMO!$B$6:$J$19,[13]勞保DEMO!$B$22:$J$36,[13]勞保DEMO!$B$39:$J$53,[13]勞保DEMO!$B$56:$J$70,[13]勞保DEMO!$B$73:$J$87,[13]勞保DEMO!$B$90:$J$104,[13]勞保DEMO!$B$107:$J$120,[13]勞保DEMO!$B$121:$J$121,[13]勞保DEMO!$B$124:$J$138,[13]勞保DEMO!$B$141:$J$155,[13]勞保DEMO!#REF!,[13]勞保DEMO!#REF!</definedName>
    <definedName name="yes" localSheetId="36">[13]勞保DEMO!$B$6,[13]勞保DEMO!$B$6:$J$19,[13]勞保DEMO!$B$22:$J$36,[13]勞保DEMO!$B$39:$J$53,[13]勞保DEMO!$B$56:$J$70,[13]勞保DEMO!$B$73:$J$87,[13]勞保DEMO!$B$90:$J$104,[13]勞保DEMO!$B$107:$J$120,[13]勞保DEMO!$B$121:$J$121,[13]勞保DEMO!$B$124:$J$138,[13]勞保DEMO!$B$141:$J$155,[13]勞保DEMO!#REF!,[13]勞保DEMO!#REF!</definedName>
    <definedName name="yes" localSheetId="4">[13]勞保DEMO!$B$6,[13]勞保DEMO!$B$6:$J$19,[13]勞保DEMO!$B$22:$J$36,[13]勞保DEMO!$B$39:$J$53,[13]勞保DEMO!$B$56:$J$70,[13]勞保DEMO!$B$73:$J$87,[13]勞保DEMO!$B$90:$J$104,[13]勞保DEMO!$B$107:$J$120,[13]勞保DEMO!$B$121:$J$121,[13]勞保DEMO!$B$124:$J$138,[13]勞保DEMO!$B$141:$J$155,[13]勞保DEMO!#REF!,[13]勞保DEMO!#REF!</definedName>
    <definedName name="yes" localSheetId="19">[13]勞保DEMO!$B$6,[13]勞保DEMO!$B$6:$J$19,[13]勞保DEMO!$B$22:$J$36,[13]勞保DEMO!$B$39:$J$53,[13]勞保DEMO!$B$56:$J$70,[13]勞保DEMO!$B$73:$J$87,[13]勞保DEMO!$B$90:$J$104,[13]勞保DEMO!$B$107:$J$120,[13]勞保DEMO!$B$121:$J$121,[13]勞保DEMO!$B$124:$J$138,[13]勞保DEMO!$B$141:$J$155,[13]勞保DEMO!#REF!,[13]勞保DEMO!#REF!</definedName>
    <definedName name="yes" localSheetId="21">[13]勞保DEMO!$B$6,[13]勞保DEMO!$B$6:$J$19,[13]勞保DEMO!$B$22:$J$36,[13]勞保DEMO!$B$39:$J$53,[13]勞保DEMO!$B$56:$J$70,[13]勞保DEMO!$B$73:$J$87,[13]勞保DEMO!$B$90:$J$104,[13]勞保DEMO!$B$107:$J$120,[13]勞保DEMO!$B$121:$J$121,[13]勞保DEMO!$B$124:$J$138,[13]勞保DEMO!$B$141:$J$155,[13]勞保DEMO!#REF!,[13]勞保DEMO!#REF!</definedName>
    <definedName name="yes" localSheetId="22">[13]勞保DEMO!$B$6,[13]勞保DEMO!$B$6:$J$19,[13]勞保DEMO!$B$22:$J$36,[13]勞保DEMO!$B$39:$J$53,[13]勞保DEMO!$B$56:$J$70,[13]勞保DEMO!$B$73:$J$87,[13]勞保DEMO!$B$90:$J$104,[13]勞保DEMO!$B$107:$J$120,[13]勞保DEMO!$B$121:$J$121,[13]勞保DEMO!$B$124:$J$138,[13]勞保DEMO!$B$141:$J$155,[13]勞保DEMO!#REF!,[13]勞保DEMO!#REF!</definedName>
    <definedName name="yes" localSheetId="23">[13]勞保DEMO!$B$6,[13]勞保DEMO!$B$6:$J$19,[13]勞保DEMO!$B$22:$J$36,[13]勞保DEMO!$B$39:$J$53,[13]勞保DEMO!$B$56:$J$70,[13]勞保DEMO!$B$73:$J$87,[13]勞保DEMO!$B$90:$J$104,[13]勞保DEMO!$B$107:$J$120,[13]勞保DEMO!$B$121:$J$121,[13]勞保DEMO!$B$124:$J$138,[13]勞保DEMO!$B$141:$J$155,[13]勞保DEMO!#REF!,[13]勞保DEMO!#REF!</definedName>
    <definedName name="yes" localSheetId="24">[13]勞保DEMO!$B$6,[13]勞保DEMO!$B$6:$J$19,[13]勞保DEMO!$B$22:$J$36,[13]勞保DEMO!$B$39:$J$53,[13]勞保DEMO!$B$56:$J$70,[13]勞保DEMO!$B$73:$J$87,[13]勞保DEMO!$B$90:$J$104,[13]勞保DEMO!$B$107:$J$120,[13]勞保DEMO!$B$121:$J$121,[13]勞保DEMO!$B$124:$J$138,[13]勞保DEMO!$B$141:$J$155,[13]勞保DEMO!#REF!,[13]勞保DEMO!#REF!</definedName>
    <definedName name="yes" localSheetId="25">[13]勞保DEMO!$B$6,[13]勞保DEMO!$B$6:$J$19,[13]勞保DEMO!$B$22:$J$36,[13]勞保DEMO!$B$39:$J$53,[13]勞保DEMO!$B$56:$J$70,[13]勞保DEMO!$B$73:$J$87,[13]勞保DEMO!$B$90:$J$104,[13]勞保DEMO!$B$107:$J$120,[13]勞保DEMO!$B$121:$J$121,[13]勞保DEMO!$B$124:$J$138,[13]勞保DEMO!$B$141:$J$155,[13]勞保DEMO!#REF!,[13]勞保DEMO!#REF!</definedName>
    <definedName name="yes" localSheetId="42">[13]勞保DEMO!$B$6,[13]勞保DEMO!$B$6:$J$19,[13]勞保DEMO!$B$22:$J$36,[13]勞保DEMO!$B$39:$J$53,[13]勞保DEMO!$B$56:$J$70,[13]勞保DEMO!$B$73:$J$87,[13]勞保DEMO!$B$90:$J$104,[13]勞保DEMO!$B$107:$J$120,[13]勞保DEMO!$B$121:$J$121,[13]勞保DEMO!$B$124:$J$138,[13]勞保DEMO!$B$141:$J$155,[13]勞保DEMO!#REF!,[13]勞保DEMO!#REF!</definedName>
    <definedName name="yes" localSheetId="18">[13]勞保DEMO!$B$6,[13]勞保DEMO!$B$6:$J$19,[13]勞保DEMO!$B$22:$J$36,[13]勞保DEMO!$B$39:$J$53,[13]勞保DEMO!$B$56:$J$70,[13]勞保DEMO!$B$73:$J$87,[13]勞保DEMO!$B$90:$J$104,[13]勞保DEMO!$B$107:$J$120,[13]勞保DEMO!$B$121:$J$121,[13]勞保DEMO!$B$124:$J$138,[13]勞保DEMO!$B$141:$J$155,[13]勞保DEMO!#REF!,[13]勞保DEMO!#REF!</definedName>
    <definedName name="yes" localSheetId="47">[13]勞保DEMO!$B$6,[13]勞保DEMO!$B$6:$J$19,[13]勞保DEMO!$B$22:$J$36,[13]勞保DEMO!$B$39:$J$53,[13]勞保DEMO!$B$56:$J$70,[13]勞保DEMO!$B$73:$J$87,[13]勞保DEMO!$B$90:$J$104,[13]勞保DEMO!$B$107:$J$120,[13]勞保DEMO!$B$121:$J$121,[13]勞保DEMO!$B$124:$J$138,[13]勞保DEMO!$B$141:$J$155,[13]勞保DEMO!#REF!,[13]勞保DEMO!#REF!</definedName>
    <definedName name="yes" localSheetId="15">[13]勞保DEMO!$B$6,[13]勞保DEMO!$B$6:$J$19,[13]勞保DEMO!$B$22:$J$36,[13]勞保DEMO!$B$39:$J$53,[13]勞保DEMO!$B$56:$J$70,[13]勞保DEMO!$B$73:$J$87,[13]勞保DEMO!$B$90:$J$104,[13]勞保DEMO!$B$107:$J$120,[13]勞保DEMO!$B$121:$J$121,[13]勞保DEMO!$B$124:$J$138,[13]勞保DEMO!$B$141:$J$155,[13]勞保DEMO!#REF!,[13]勞保DEMO!#REF!</definedName>
    <definedName name="yes" localSheetId="14">[13]勞保DEMO!$B$6,[13]勞保DEMO!$B$6:$J$19,[13]勞保DEMO!$B$22:$J$36,[13]勞保DEMO!$B$39:$J$53,[13]勞保DEMO!$B$56:$J$70,[13]勞保DEMO!$B$73:$J$87,[13]勞保DEMO!$B$90:$J$104,[13]勞保DEMO!$B$107:$J$120,[13]勞保DEMO!$B$121:$J$121,[13]勞保DEMO!$B$124:$J$138,[13]勞保DEMO!$B$141:$J$155,[13]勞保DEMO!#REF!,[13]勞保DEMO!#REF!</definedName>
    <definedName name="yes" localSheetId="46">[13]勞保DEMO!$B$6,[13]勞保DEMO!$B$6:$J$19,[13]勞保DEMO!$B$22:$J$36,[13]勞保DEMO!$B$39:$J$53,[13]勞保DEMO!$B$56:$J$70,[13]勞保DEMO!$B$73:$J$87,[13]勞保DEMO!$B$90:$J$104,[13]勞保DEMO!$B$107:$J$120,[13]勞保DEMO!$B$121:$J$121,[13]勞保DEMO!$B$124:$J$138,[13]勞保DEMO!$B$141:$J$155,[13]勞保DEMO!#REF!,[13]勞保DEMO!#REF!</definedName>
    <definedName name="yes" localSheetId="3">[13]勞保DEMO!$B$6,[13]勞保DEMO!$B$6:$J$19,[13]勞保DEMO!$B$22:$J$36,[13]勞保DEMO!$B$39:$J$53,[13]勞保DEMO!$B$56:$J$70,[13]勞保DEMO!$B$73:$J$87,[13]勞保DEMO!$B$90:$J$104,[13]勞保DEMO!$B$107:$J$120,[13]勞保DEMO!$B$121:$J$121,[13]勞保DEMO!$B$124:$J$138,[13]勞保DEMO!$B$141:$J$155,[13]勞保DEMO!#REF!,[13]勞保DEMO!#REF!</definedName>
    <definedName name="yes" localSheetId="2">[13]勞保DEMO!$B$6,[13]勞保DEMO!$B$6:$J$19,[13]勞保DEMO!$B$22:$J$36,[13]勞保DEMO!$B$39:$J$53,[13]勞保DEMO!$B$56:$J$70,[13]勞保DEMO!$B$73:$J$87,[13]勞保DEMO!$B$90:$J$104,[13]勞保DEMO!$B$107:$J$120,[13]勞保DEMO!$B$121:$J$121,[13]勞保DEMO!$B$124:$J$138,[13]勞保DEMO!$B$141:$J$155,[13]勞保DEMO!#REF!,[13]勞保DEMO!#REF!</definedName>
    <definedName name="yes" localSheetId="54">[13]勞保DEMO!$B$6,[13]勞保DEMO!$B$6:$J$19,[13]勞保DEMO!$B$22:$J$36,[13]勞保DEMO!$B$39:$J$53,[13]勞保DEMO!$B$56:$J$70,[13]勞保DEMO!$B$73:$J$87,[13]勞保DEMO!$B$90:$J$104,[13]勞保DEMO!$B$107:$J$120,[13]勞保DEMO!$B$121:$J$121,[13]勞保DEMO!$B$124:$J$138,[13]勞保DEMO!$B$141:$J$155,[13]勞保DEMO!#REF!,[13]勞保DEMO!#REF!</definedName>
    <definedName name="yes" localSheetId="30">[13]勞保DEMO!$B$6,[13]勞保DEMO!$B$6:$J$19,[13]勞保DEMO!$B$22:$J$36,[13]勞保DEMO!$B$39:$J$53,[13]勞保DEMO!$B$56:$J$70,[13]勞保DEMO!$B$73:$J$87,[13]勞保DEMO!$B$90:$J$104,[13]勞保DEMO!$B$107:$J$120,[13]勞保DEMO!$B$121:$J$121,[13]勞保DEMO!$B$124:$J$138,[13]勞保DEMO!$B$141:$J$155,[13]勞保DEMO!#REF!,[13]勞保DEMO!#REF!</definedName>
    <definedName name="yes" localSheetId="26">[13]勞保DEMO!$B$6,[13]勞保DEMO!$B$6:$J$19,[13]勞保DEMO!$B$22:$J$36,[13]勞保DEMO!$B$39:$J$53,[13]勞保DEMO!$B$56:$J$70,[13]勞保DEMO!$B$73:$J$87,[13]勞保DEMO!$B$90:$J$104,[13]勞保DEMO!$B$107:$J$120,[13]勞保DEMO!$B$121:$J$121,[13]勞保DEMO!$B$124:$J$138,[13]勞保DEMO!$B$141:$J$155,[13]勞保DEMO!#REF!,[13]勞保DEMO!#REF!</definedName>
    <definedName name="yes" localSheetId="29">[13]勞保DEMO!$B$6,[13]勞保DEMO!$B$6:$J$19,[13]勞保DEMO!$B$22:$J$36,[13]勞保DEMO!$B$39:$J$53,[13]勞保DEMO!$B$56:$J$70,[13]勞保DEMO!$B$73:$J$87,[13]勞保DEMO!$B$90:$J$104,[13]勞保DEMO!$B$107:$J$120,[13]勞保DEMO!$B$121:$J$121,[13]勞保DEMO!$B$124:$J$138,[13]勞保DEMO!$B$141:$J$155,[13]勞保DEMO!#REF!,[13]勞保DEMO!#REF!</definedName>
    <definedName name="yes" localSheetId="53">[13]勞保DEMO!$B$6,[13]勞保DEMO!$B$6:$J$19,[13]勞保DEMO!$B$22:$J$36,[13]勞保DEMO!$B$39:$J$53,[13]勞保DEMO!$B$56:$J$70,[13]勞保DEMO!$B$73:$J$87,[13]勞保DEMO!$B$90:$J$104,[13]勞保DEMO!$B$107:$J$120,[13]勞保DEMO!$B$121:$J$121,[13]勞保DEMO!$B$124:$J$138,[13]勞保DEMO!$B$141:$J$155,[13]勞保DEMO!#REF!,[13]勞保DEMO!#REF!</definedName>
    <definedName name="yes" localSheetId="43">[13]勞保DEMO!$B$6,[13]勞保DEMO!$B$6:$J$19,[13]勞保DEMO!$B$22:$J$36,[13]勞保DEMO!$B$39:$J$53,[13]勞保DEMO!$B$56:$J$70,[13]勞保DEMO!$B$73:$J$87,[13]勞保DEMO!$B$90:$J$104,[13]勞保DEMO!$B$107:$J$120,[13]勞保DEMO!$B$121:$J$121,[13]勞保DEMO!$B$124:$J$138,[13]勞保DEMO!$B$141:$J$155,[13]勞保DEMO!#REF!,[13]勞保DEMO!#REF!</definedName>
    <definedName name="yes" localSheetId="9">[13]勞保DEMO!$B$6,[13]勞保DEMO!$B$6:$J$19,[13]勞保DEMO!$B$22:$J$36,[13]勞保DEMO!$B$39:$J$53,[13]勞保DEMO!$B$56:$J$70,[13]勞保DEMO!$B$73:$J$87,[13]勞保DEMO!$B$90:$J$104,[13]勞保DEMO!$B$107:$J$120,[13]勞保DEMO!$B$121:$J$121,[13]勞保DEMO!$B$124:$J$138,[13]勞保DEMO!$B$141:$J$155,[13]勞保DEMO!#REF!,[13]勞保DEMO!#REF!</definedName>
    <definedName name="yes" localSheetId="8">[13]勞保DEMO!$B$6,[13]勞保DEMO!$B$6:$J$19,[13]勞保DEMO!$B$22:$J$36,[13]勞保DEMO!$B$39:$J$53,[13]勞保DEMO!$B$56:$J$70,[13]勞保DEMO!$B$73:$J$87,[13]勞保DEMO!$B$90:$J$104,[13]勞保DEMO!$B$107:$J$120,[13]勞保DEMO!$B$121:$J$121,[13]勞保DEMO!$B$124:$J$138,[13]勞保DEMO!$B$141:$J$155,[13]勞保DEMO!#REF!,[13]勞保DEMO!#REF!</definedName>
    <definedName name="yes" localSheetId="11">[13]勞保DEMO!$B$6,[13]勞保DEMO!$B$6:$J$19,[13]勞保DEMO!$B$22:$J$36,[13]勞保DEMO!$B$39:$J$53,[13]勞保DEMO!$B$56:$J$70,[13]勞保DEMO!$B$73:$J$87,[13]勞保DEMO!$B$90:$J$104,[13]勞保DEMO!$B$107:$J$120,[13]勞保DEMO!$B$121:$J$121,[13]勞保DEMO!$B$124:$J$138,[13]勞保DEMO!$B$141:$J$155,[13]勞保DEMO!#REF!,[13]勞保DEMO!#REF!</definedName>
    <definedName name="yes" localSheetId="10">[13]勞保DEMO!$B$6,[13]勞保DEMO!$B$6:$J$19,[13]勞保DEMO!$B$22:$J$36,[13]勞保DEMO!$B$39:$J$53,[13]勞保DEMO!$B$56:$J$70,[13]勞保DEMO!$B$73:$J$87,[13]勞保DEMO!$B$90:$J$104,[13]勞保DEMO!$B$107:$J$120,[13]勞保DEMO!$B$121:$J$121,[13]勞保DEMO!$B$124:$J$138,[13]勞保DEMO!$B$141:$J$155,[13]勞保DEMO!#REF!,[13]勞保DEMO!#REF!</definedName>
    <definedName name="yes" localSheetId="13">[13]勞保DEMO!$B$6,[13]勞保DEMO!$B$6:$J$19,[13]勞保DEMO!$B$22:$J$36,[13]勞保DEMO!$B$39:$J$53,[13]勞保DEMO!$B$56:$J$70,[13]勞保DEMO!$B$73:$J$87,[13]勞保DEMO!$B$90:$J$104,[13]勞保DEMO!$B$107:$J$120,[13]勞保DEMO!$B$121:$J$121,[13]勞保DEMO!$B$124:$J$138,[13]勞保DEMO!$B$141:$J$155,[13]勞保DEMO!#REF!,[13]勞保DEMO!#REF!</definedName>
    <definedName name="yes" localSheetId="12">[13]勞保DEMO!$B$6,[13]勞保DEMO!$B$6:$J$19,[13]勞保DEMO!$B$22:$J$36,[13]勞保DEMO!$B$39:$J$53,[13]勞保DEMO!$B$56:$J$70,[13]勞保DEMO!$B$73:$J$87,[13]勞保DEMO!$B$90:$J$104,[13]勞保DEMO!$B$107:$J$120,[13]勞保DEMO!$B$121:$J$121,[13]勞保DEMO!$B$124:$J$138,[13]勞保DEMO!$B$141:$J$155,[13]勞保DEMO!#REF!,[13]勞保DEMO!#REF!</definedName>
    <definedName name="yes" localSheetId="7">[13]勞保DEMO!$B$6,[13]勞保DEMO!$B$6:$J$19,[13]勞保DEMO!$B$22:$J$36,[13]勞保DEMO!$B$39:$J$53,[13]勞保DEMO!$B$56:$J$70,[13]勞保DEMO!$B$73:$J$87,[13]勞保DEMO!$B$90:$J$104,[13]勞保DEMO!$B$107:$J$120,[13]勞保DEMO!$B$121:$J$121,[13]勞保DEMO!$B$124:$J$138,[13]勞保DEMO!$B$141:$J$155,[13]勞保DEMO!#REF!,[13]勞保DEMO!#REF!</definedName>
    <definedName name="yes" localSheetId="6">[13]勞保DEMO!$B$6,[13]勞保DEMO!$B$6:$J$19,[13]勞保DEMO!$B$22:$J$36,[13]勞保DEMO!$B$39:$J$53,[13]勞保DEMO!$B$56:$J$70,[13]勞保DEMO!$B$73:$J$87,[13]勞保DEMO!$B$90:$J$104,[13]勞保DEMO!$B$107:$J$120,[13]勞保DEMO!$B$121:$J$121,[13]勞保DEMO!$B$124:$J$138,[13]勞保DEMO!$B$141:$J$155,[13]勞保DEMO!#REF!,[13]勞保DEMO!#REF!</definedName>
    <definedName name="yes" localSheetId="48">[13]勞保DEMO!$B$6,[13]勞保DEMO!$B$6:$J$19,[13]勞保DEMO!$B$22:$J$36,[13]勞保DEMO!$B$39:$J$53,[13]勞保DEMO!$B$56:$J$70,[13]勞保DEMO!$B$73:$J$87,[13]勞保DEMO!$B$90:$J$104,[13]勞保DEMO!$B$107:$J$120,[13]勞保DEMO!$B$121:$J$121,[13]勞保DEMO!$B$124:$J$138,[13]勞保DEMO!$B$141:$J$155,[13]勞保DEMO!#REF!,[13]勞保DEMO!#REF!</definedName>
    <definedName name="yes" localSheetId="49">[13]勞保DEMO!$B$6,[13]勞保DEMO!$B$6:$J$19,[13]勞保DEMO!$B$22:$J$36,[13]勞保DEMO!$B$39:$J$53,[13]勞保DEMO!$B$56:$J$70,[13]勞保DEMO!$B$73:$J$87,[13]勞保DEMO!$B$90:$J$104,[13]勞保DEMO!$B$107:$J$120,[13]勞保DEMO!$B$121:$J$121,[13]勞保DEMO!$B$124:$J$138,[13]勞保DEMO!$B$141:$J$155,[13]勞保DEMO!#REF!,[13]勞保DEMO!#REF!</definedName>
    <definedName name="yes" localSheetId="16">[13]勞保DEMO!$B$6,[13]勞保DEMO!$B$6:$J$19,[13]勞保DEMO!$B$22:$J$36,[13]勞保DEMO!$B$39:$J$53,[13]勞保DEMO!$B$56:$J$70,[13]勞保DEMO!$B$73:$J$87,[13]勞保DEMO!$B$90:$J$104,[13]勞保DEMO!$B$107:$J$120,[13]勞保DEMO!$B$121:$J$121,[13]勞保DEMO!$B$124:$J$138,[13]勞保DEMO!$B$141:$J$155,[13]勞保DEMO!#REF!,[13]勞保DEMO!#REF!</definedName>
    <definedName name="yes" localSheetId="27">[13]勞保DEMO!$B$6,[13]勞保DEMO!$B$6:$J$19,[13]勞保DEMO!$B$22:$J$36,[13]勞保DEMO!$B$39:$J$53,[13]勞保DEMO!$B$56:$J$70,[13]勞保DEMO!$B$73:$J$87,[13]勞保DEMO!$B$90:$J$104,[13]勞保DEMO!$B$107:$J$120,[13]勞保DEMO!$B$121:$J$121,[13]勞保DEMO!$B$124:$J$138,[13]勞保DEMO!$B$141:$J$155,[13]勞保DEMO!#REF!,[13]勞保DEMO!#REF!</definedName>
    <definedName name="yes" localSheetId="28">[13]勞保DEMO!$B$6,[13]勞保DEMO!$B$6:$J$19,[13]勞保DEMO!$B$22:$J$36,[13]勞保DEMO!$B$39:$J$53,[13]勞保DEMO!$B$56:$J$70,[13]勞保DEMO!$B$73:$J$87,[13]勞保DEMO!$B$90:$J$104,[13]勞保DEMO!$B$107:$J$120,[13]勞保DEMO!$B$121:$J$121,[13]勞保DEMO!$B$124:$J$138,[13]勞保DEMO!$B$141:$J$155,[13]勞保DEMO!#REF!,[13]勞保DEMO!#REF!</definedName>
    <definedName name="yes" localSheetId="44">[13]勞保DEMO!$B$6,[13]勞保DEMO!$B$6:$J$19,[13]勞保DEMO!$B$22:$J$36,[13]勞保DEMO!$B$39:$J$53,[13]勞保DEMO!$B$56:$J$70,[13]勞保DEMO!$B$73:$J$87,[13]勞保DEMO!$B$90:$J$104,[13]勞保DEMO!$B$107:$J$120,[13]勞保DEMO!$B$121:$J$121,[13]勞保DEMO!$B$124:$J$138,[13]勞保DEMO!$B$141:$J$155,[13]勞保DEMO!#REF!,[13]勞保DEMO!#REF!</definedName>
    <definedName name="yes" localSheetId="45">[13]勞保DEMO!$B$6,[13]勞保DEMO!$B$6:$J$19,[13]勞保DEMO!$B$22:$J$36,[13]勞保DEMO!$B$39:$J$53,[13]勞保DEMO!$B$56:$J$70,[13]勞保DEMO!$B$73:$J$87,[13]勞保DEMO!$B$90:$J$104,[13]勞保DEMO!$B$107:$J$120,[13]勞保DEMO!$B$121:$J$121,[13]勞保DEMO!$B$124:$J$138,[13]勞保DEMO!$B$141:$J$155,[13]勞保DEMO!#REF!,[13]勞保DEMO!#REF!</definedName>
    <definedName name="yes" localSheetId="51">[13]勞保DEMO!$B$6,[13]勞保DEMO!$B$6:$J$19,[13]勞保DEMO!$B$22:$J$36,[13]勞保DEMO!$B$39:$J$53,[13]勞保DEMO!$B$56:$J$70,[13]勞保DEMO!$B$73:$J$87,[13]勞保DEMO!$B$90:$J$104,[13]勞保DEMO!$B$107:$J$120,[13]勞保DEMO!$B$121:$J$121,[13]勞保DEMO!$B$124:$J$138,[13]勞保DEMO!$B$141:$J$155,[13]勞保DEMO!#REF!,[13]勞保DEMO!#REF!</definedName>
    <definedName name="yes" localSheetId="41">[13]勞保DEMO!$B$6,[13]勞保DEMO!$B$6:$J$19,[13]勞保DEMO!$B$22:$J$36,[13]勞保DEMO!$B$39:$J$53,[13]勞保DEMO!$B$56:$J$70,[13]勞保DEMO!$B$73:$J$87,[13]勞保DEMO!$B$90:$J$104,[13]勞保DEMO!$B$107:$J$120,[13]勞保DEMO!$B$121:$J$121,[13]勞保DEMO!$B$124:$J$138,[13]勞保DEMO!$B$141:$J$155,[13]勞保DEMO!#REF!,[13]勞保DEMO!#REF!</definedName>
    <definedName name="yes" localSheetId="35">[13]勞保DEMO!$B$6,[13]勞保DEMO!$B$6:$J$19,[13]勞保DEMO!$B$22:$J$36,[13]勞保DEMO!$B$39:$J$53,[13]勞保DEMO!$B$56:$J$70,[13]勞保DEMO!$B$73:$J$87,[13]勞保DEMO!$B$90:$J$104,[13]勞保DEMO!$B$107:$J$120,[13]勞保DEMO!$B$121:$J$121,[13]勞保DEMO!$B$124:$J$138,[13]勞保DEMO!$B$141:$J$155,[13]勞保DEMO!#REF!,[13]勞保DEMO!#REF!</definedName>
    <definedName name="yes" localSheetId="39">[13]勞保DEMO!$B$6,[13]勞保DEMO!$B$6:$J$19,[13]勞保DEMO!$B$22:$J$36,[13]勞保DEMO!$B$39:$J$53,[13]勞保DEMO!$B$56:$J$70,[13]勞保DEMO!$B$73:$J$87,[13]勞保DEMO!$B$90:$J$104,[13]勞保DEMO!$B$107:$J$120,[13]勞保DEMO!$B$121:$J$121,[13]勞保DEMO!$B$124:$J$138,[13]勞保DEMO!$B$141:$J$155,[13]勞保DEMO!#REF!,[13]勞保DEMO!#REF!</definedName>
    <definedName name="yes" localSheetId="37">[13]勞保DEMO!$B$6,[13]勞保DEMO!$B$6:$J$19,[13]勞保DEMO!$B$22:$J$36,[13]勞保DEMO!$B$39:$J$53,[13]勞保DEMO!$B$56:$J$70,[13]勞保DEMO!$B$73:$J$87,[13]勞保DEMO!$B$90:$J$104,[13]勞保DEMO!$B$107:$J$120,[13]勞保DEMO!$B$121:$J$121,[13]勞保DEMO!$B$124:$J$138,[13]勞保DEMO!$B$141:$J$155,[13]勞保DEMO!#REF!,[13]勞保DEMO!#REF!</definedName>
    <definedName name="yes" localSheetId="17">[13]勞保DEMO!$B$6,[13]勞保DEMO!$B$6:$J$19,[13]勞保DEMO!$B$22:$J$36,[13]勞保DEMO!$B$39:$J$53,[13]勞保DEMO!$B$56:$J$70,[13]勞保DEMO!$B$73:$J$87,[13]勞保DEMO!$B$90:$J$104,[13]勞保DEMO!$B$107:$J$120,[13]勞保DEMO!$B$121:$J$121,[13]勞保DEMO!$B$124:$J$138,[13]勞保DEMO!$B$141:$J$155,[13]勞保DEMO!#REF!,[13]勞保DEMO!#REF!</definedName>
    <definedName name="yes" localSheetId="50">[13]勞保DEMO!$B$6,[13]勞保DEMO!$B$6:$J$19,[13]勞保DEMO!$B$22:$J$36,[13]勞保DEMO!$B$39:$J$53,[13]勞保DEMO!$B$56:$J$70,[13]勞保DEMO!$B$73:$J$87,[13]勞保DEMO!$B$90:$J$104,[13]勞保DEMO!$B$107:$J$120,[13]勞保DEMO!$B$121:$J$121,[13]勞保DEMO!$B$124:$J$138,[13]勞保DEMO!$B$141:$J$155,[13]勞保DEMO!#REF!,[13]勞保DEMO!#REF!</definedName>
    <definedName name="yes" localSheetId="52">[13]勞保DEMO!$B$6,[13]勞保DEMO!$B$6:$J$19,[13]勞保DEMO!$B$22:$J$36,[13]勞保DEMO!$B$39:$J$53,[13]勞保DEMO!$B$56:$J$70,[13]勞保DEMO!$B$73:$J$87,[13]勞保DEMO!$B$90:$J$104,[13]勞保DEMO!$B$107:$J$120,[13]勞保DEMO!$B$121:$J$121,[13]勞保DEMO!$B$124:$J$138,[13]勞保DEMO!$B$141:$J$155,[13]勞保DEMO!#REF!,[13]勞保DEMO!#REF!</definedName>
    <definedName name="yes" localSheetId="31">[13]勞保DEMO!$B$6,[13]勞保DEMO!$B$6:$J$19,[13]勞保DEMO!$B$22:$J$36,[13]勞保DEMO!$B$39:$J$53,[13]勞保DEMO!$B$56:$J$70,[13]勞保DEMO!$B$73:$J$87,[13]勞保DEMO!$B$90:$J$104,[13]勞保DEMO!$B$107:$J$120,[13]勞保DEMO!$B$121:$J$121,[13]勞保DEMO!$B$124:$J$138,[13]勞保DEMO!$B$141:$J$155,[13]勞保DEMO!#REF!,[13]勞保DEMO!#REF!</definedName>
    <definedName name="yes" localSheetId="32">[13]勞保DEMO!$B$6,[13]勞保DEMO!$B$6:$J$19,[13]勞保DEMO!$B$22:$J$36,[13]勞保DEMO!$B$39:$J$53,[13]勞保DEMO!$B$56:$J$70,[13]勞保DEMO!$B$73:$J$87,[13]勞保DEMO!$B$90:$J$104,[13]勞保DEMO!$B$107:$J$120,[13]勞保DEMO!$B$121:$J$121,[13]勞保DEMO!$B$124:$J$138,[13]勞保DEMO!$B$141:$J$155,[13]勞保DEMO!#REF!,[13]勞保DEMO!#REF!</definedName>
    <definedName name="yes" localSheetId="34">[13]勞保DEMO!$B$6,[13]勞保DEMO!$B$6:$J$19,[13]勞保DEMO!$B$22:$J$36,[13]勞保DEMO!$B$39:$J$53,[13]勞保DEMO!$B$56:$J$70,[13]勞保DEMO!$B$73:$J$87,[13]勞保DEMO!$B$90:$J$104,[13]勞保DEMO!$B$107:$J$120,[13]勞保DEMO!$B$121:$J$121,[13]勞保DEMO!$B$124:$J$138,[13]勞保DEMO!$B$141:$J$155,[13]勞保DEMO!#REF!,[13]勞保DEMO!#REF!</definedName>
    <definedName name="yes" localSheetId="38">[13]勞保DEMO!$B$6,[13]勞保DEMO!$B$6:$J$19,[13]勞保DEMO!$B$22:$J$36,[13]勞保DEMO!$B$39:$J$53,[13]勞保DEMO!$B$56:$J$70,[13]勞保DEMO!$B$73:$J$87,[13]勞保DEMO!$B$90:$J$104,[13]勞保DEMO!$B$107:$J$120,[13]勞保DEMO!$B$121:$J$121,[13]勞保DEMO!$B$124:$J$138,[13]勞保DEMO!$B$141:$J$155,[13]勞保DEMO!#REF!,[13]勞保DEMO!#REF!</definedName>
    <definedName name="yes" localSheetId="20">[13]勞保DEMO!$B$6,[13]勞保DEMO!$B$6:$J$19,[13]勞保DEMO!$B$22:$J$36,[13]勞保DEMO!$B$39:$J$53,[13]勞保DEMO!$B$56:$J$70,[13]勞保DEMO!$B$73:$J$87,[13]勞保DEMO!$B$90:$J$104,[13]勞保DEMO!$B$107:$J$120,[13]勞保DEMO!$B$121:$J$121,[13]勞保DEMO!$B$124:$J$138,[13]勞保DEMO!$B$141:$J$155,[13]勞保DEMO!#REF!,[13]勞保DEMO!#REF!</definedName>
    <definedName name="yes">[13]勞保DEMO!$B$6,[13]勞保DEMO!$B$6:$J$19,[13]勞保DEMO!$B$22:$J$36,[13]勞保DEMO!$B$39:$J$53,[13]勞保DEMO!$B$56:$J$70,[13]勞保DEMO!$B$73:$J$87,[13]勞保DEMO!$B$90:$J$104,[13]勞保DEMO!$B$107:$J$120,[13]勞保DEMO!$B$121:$J$121,[13]勞保DEMO!$B$124:$J$138,[13]勞保DEMO!$B$141:$J$155,[13]勞保DEMO!#REF!,[13]勞保DEMO!#REF!</definedName>
    <definedName name="φ1_2_不銹鋼棒" localSheetId="40">#REF!</definedName>
    <definedName name="φ1_2_不銹鋼棒" localSheetId="56">#REF!</definedName>
    <definedName name="φ1_2_不銹鋼棒" localSheetId="33">#REF!</definedName>
    <definedName name="φ1_2_不銹鋼棒" localSheetId="55">#REF!</definedName>
    <definedName name="φ1_2_不銹鋼棒" localSheetId="36">#REF!</definedName>
    <definedName name="φ1_2_不銹鋼棒" localSheetId="4">#REF!</definedName>
    <definedName name="φ1_2_不銹鋼棒" localSheetId="19">#REF!</definedName>
    <definedName name="φ1_2_不銹鋼棒" localSheetId="21">#REF!</definedName>
    <definedName name="φ1_2_不銹鋼棒" localSheetId="22">#REF!</definedName>
    <definedName name="φ1_2_不銹鋼棒" localSheetId="23">#REF!</definedName>
    <definedName name="φ1_2_不銹鋼棒" localSheetId="24">#REF!</definedName>
    <definedName name="φ1_2_不銹鋼棒" localSheetId="25">#REF!</definedName>
    <definedName name="φ1_2_不銹鋼棒" localSheetId="42">#REF!</definedName>
    <definedName name="φ1_2_不銹鋼棒" localSheetId="18">#REF!</definedName>
    <definedName name="φ1_2_不銹鋼棒" localSheetId="47">#REF!</definedName>
    <definedName name="φ1_2_不銹鋼棒" localSheetId="15">#REF!</definedName>
    <definedName name="φ1_2_不銹鋼棒" localSheetId="14">#REF!</definedName>
    <definedName name="φ1_2_不銹鋼棒" localSheetId="46">#REF!</definedName>
    <definedName name="φ1_2_不銹鋼棒" localSheetId="3">#REF!</definedName>
    <definedName name="φ1_2_不銹鋼棒" localSheetId="2">#REF!</definedName>
    <definedName name="φ1_2_不銹鋼棒" localSheetId="54">#REF!</definedName>
    <definedName name="φ1_2_不銹鋼棒" localSheetId="30">#REF!</definedName>
    <definedName name="φ1_2_不銹鋼棒" localSheetId="26">#REF!</definedName>
    <definedName name="φ1_2_不銹鋼棒" localSheetId="29">#REF!</definedName>
    <definedName name="φ1_2_不銹鋼棒" localSheetId="53">#REF!</definedName>
    <definedName name="φ1_2_不銹鋼棒" localSheetId="43">#REF!</definedName>
    <definedName name="φ1_2_不銹鋼棒" localSheetId="9">#REF!</definedName>
    <definedName name="φ1_2_不銹鋼棒" localSheetId="8">#REF!</definedName>
    <definedName name="φ1_2_不銹鋼棒" localSheetId="11">#REF!</definedName>
    <definedName name="φ1_2_不銹鋼棒" localSheetId="10">#REF!</definedName>
    <definedName name="φ1_2_不銹鋼棒" localSheetId="13">#REF!</definedName>
    <definedName name="φ1_2_不銹鋼棒" localSheetId="12">#REF!</definedName>
    <definedName name="φ1_2_不銹鋼棒" localSheetId="7">#REF!</definedName>
    <definedName name="φ1_2_不銹鋼棒" localSheetId="6">#REF!</definedName>
    <definedName name="φ1_2_不銹鋼棒" localSheetId="48">#REF!</definedName>
    <definedName name="φ1_2_不銹鋼棒" localSheetId="49">#REF!</definedName>
    <definedName name="φ1_2_不銹鋼棒" localSheetId="16">#REF!</definedName>
    <definedName name="φ1_2_不銹鋼棒" localSheetId="27">#REF!</definedName>
    <definedName name="φ1_2_不銹鋼棒" localSheetId="28">#REF!</definedName>
    <definedName name="φ1_2_不銹鋼棒" localSheetId="44">#REF!</definedName>
    <definedName name="φ1_2_不銹鋼棒" localSheetId="45">#REF!</definedName>
    <definedName name="φ1_2_不銹鋼棒" localSheetId="51">#REF!</definedName>
    <definedName name="φ1_2_不銹鋼棒" localSheetId="41">#REF!</definedName>
    <definedName name="φ1_2_不銹鋼棒" localSheetId="35">#REF!</definedName>
    <definedName name="φ1_2_不銹鋼棒" localSheetId="39">#REF!</definedName>
    <definedName name="φ1_2_不銹鋼棒" localSheetId="37">#REF!</definedName>
    <definedName name="φ1_2_不銹鋼棒" localSheetId="17">#REF!</definedName>
    <definedName name="φ1_2_不銹鋼棒" localSheetId="50">#REF!</definedName>
    <definedName name="φ1_2_不銹鋼棒" localSheetId="52">#REF!</definedName>
    <definedName name="φ1_2_不銹鋼棒" localSheetId="31">#REF!</definedName>
    <definedName name="φ1_2_不銹鋼棒" localSheetId="32">#REF!</definedName>
    <definedName name="φ1_2_不銹鋼棒" localSheetId="34">#REF!</definedName>
    <definedName name="φ1_2_不銹鋼棒" localSheetId="38">#REF!</definedName>
    <definedName name="φ1_2_不銹鋼棒" localSheetId="20">#REF!</definedName>
    <definedName name="φ1_2_不銹鋼棒">#REF!</definedName>
    <definedName name="φ10×100cm連通管" localSheetId="40">#REF!</definedName>
    <definedName name="φ10×100cm連通管" localSheetId="56">#REF!</definedName>
    <definedName name="φ10×100cm連通管" localSheetId="33">#REF!</definedName>
    <definedName name="φ10×100cm連通管" localSheetId="55">#REF!</definedName>
    <definedName name="φ10×100cm連通管" localSheetId="36">#REF!</definedName>
    <definedName name="φ10×100cm連通管" localSheetId="4">#REF!</definedName>
    <definedName name="φ10×100cm連通管" localSheetId="19">#REF!</definedName>
    <definedName name="φ10×100cm連通管" localSheetId="21">#REF!</definedName>
    <definedName name="φ10×100cm連通管" localSheetId="22">#REF!</definedName>
    <definedName name="φ10×100cm連通管" localSheetId="23">#REF!</definedName>
    <definedName name="φ10×100cm連通管" localSheetId="24">#REF!</definedName>
    <definedName name="φ10×100cm連通管" localSheetId="25">#REF!</definedName>
    <definedName name="φ10×100cm連通管" localSheetId="42">#REF!</definedName>
    <definedName name="φ10×100cm連通管" localSheetId="18">#REF!</definedName>
    <definedName name="φ10×100cm連通管" localSheetId="47">#REF!</definedName>
    <definedName name="φ10×100cm連通管" localSheetId="15">#REF!</definedName>
    <definedName name="φ10×100cm連通管" localSheetId="14">#REF!</definedName>
    <definedName name="φ10×100cm連通管" localSheetId="46">#REF!</definedName>
    <definedName name="φ10×100cm連通管" localSheetId="3">#REF!</definedName>
    <definedName name="φ10×100cm連通管" localSheetId="2">#REF!</definedName>
    <definedName name="φ10×100cm連通管" localSheetId="54">#REF!</definedName>
    <definedName name="φ10×100cm連通管" localSheetId="30">#REF!</definedName>
    <definedName name="φ10×100cm連通管" localSheetId="26">#REF!</definedName>
    <definedName name="φ10×100cm連通管" localSheetId="29">#REF!</definedName>
    <definedName name="φ10×100cm連通管" localSheetId="53">#REF!</definedName>
    <definedName name="φ10×100cm連通管" localSheetId="43">#REF!</definedName>
    <definedName name="φ10×100cm連通管" localSheetId="9">#REF!</definedName>
    <definedName name="φ10×100cm連通管" localSheetId="8">#REF!</definedName>
    <definedName name="φ10×100cm連通管" localSheetId="11">#REF!</definedName>
    <definedName name="φ10×100cm連通管" localSheetId="10">#REF!</definedName>
    <definedName name="φ10×100cm連通管" localSheetId="13">#REF!</definedName>
    <definedName name="φ10×100cm連通管" localSheetId="12">#REF!</definedName>
    <definedName name="φ10×100cm連通管" localSheetId="7">#REF!</definedName>
    <definedName name="φ10×100cm連通管" localSheetId="6">#REF!</definedName>
    <definedName name="φ10×100cm連通管" localSheetId="48">#REF!</definedName>
    <definedName name="φ10×100cm連通管" localSheetId="49">#REF!</definedName>
    <definedName name="φ10×100cm連通管" localSheetId="16">#REF!</definedName>
    <definedName name="φ10×100cm連通管" localSheetId="27">#REF!</definedName>
    <definedName name="φ10×100cm連通管" localSheetId="28">#REF!</definedName>
    <definedName name="φ10×100cm連通管" localSheetId="44">#REF!</definedName>
    <definedName name="φ10×100cm連通管" localSheetId="45">#REF!</definedName>
    <definedName name="φ10×100cm連通管" localSheetId="51">#REF!</definedName>
    <definedName name="φ10×100cm連通管" localSheetId="41">#REF!</definedName>
    <definedName name="φ10×100cm連通管" localSheetId="35">#REF!</definedName>
    <definedName name="φ10×100cm連通管" localSheetId="39">#REF!</definedName>
    <definedName name="φ10×100cm連通管" localSheetId="37">#REF!</definedName>
    <definedName name="φ10×100cm連通管" localSheetId="17">#REF!</definedName>
    <definedName name="φ10×100cm連通管" localSheetId="50">#REF!</definedName>
    <definedName name="φ10×100cm連通管" localSheetId="52">#REF!</definedName>
    <definedName name="φ10×100cm連通管" localSheetId="31">#REF!</definedName>
    <definedName name="φ10×100cm連通管" localSheetId="32">#REF!</definedName>
    <definedName name="φ10×100cm連通管" localSheetId="34">#REF!</definedName>
    <definedName name="φ10×100cm連通管" localSheetId="38">#REF!</definedName>
    <definedName name="φ10×100cm連通管" localSheetId="20">#REF!</definedName>
    <definedName name="φ10×100cm連通管">#REF!</definedName>
    <definedName name="φ10×75cm連通管" localSheetId="40">#REF!</definedName>
    <definedName name="φ10×75cm連通管" localSheetId="56">#REF!</definedName>
    <definedName name="φ10×75cm連通管" localSheetId="33">#REF!</definedName>
    <definedName name="φ10×75cm連通管" localSheetId="55">#REF!</definedName>
    <definedName name="φ10×75cm連通管" localSheetId="36">#REF!</definedName>
    <definedName name="φ10×75cm連通管" localSheetId="4">#REF!</definedName>
    <definedName name="φ10×75cm連通管" localSheetId="19">#REF!</definedName>
    <definedName name="φ10×75cm連通管" localSheetId="21">#REF!</definedName>
    <definedName name="φ10×75cm連通管" localSheetId="22">#REF!</definedName>
    <definedName name="φ10×75cm連通管" localSheetId="23">#REF!</definedName>
    <definedName name="φ10×75cm連通管" localSheetId="24">#REF!</definedName>
    <definedName name="φ10×75cm連通管" localSheetId="25">#REF!</definedName>
    <definedName name="φ10×75cm連通管" localSheetId="42">#REF!</definedName>
    <definedName name="φ10×75cm連通管" localSheetId="18">#REF!</definedName>
    <definedName name="φ10×75cm連通管" localSheetId="47">#REF!</definedName>
    <definedName name="φ10×75cm連通管" localSheetId="15">#REF!</definedName>
    <definedName name="φ10×75cm連通管" localSheetId="14">#REF!</definedName>
    <definedName name="φ10×75cm連通管" localSheetId="46">#REF!</definedName>
    <definedName name="φ10×75cm連通管" localSheetId="3">#REF!</definedName>
    <definedName name="φ10×75cm連通管" localSheetId="2">#REF!</definedName>
    <definedName name="φ10×75cm連通管" localSheetId="54">#REF!</definedName>
    <definedName name="φ10×75cm連通管" localSheetId="30">#REF!</definedName>
    <definedName name="φ10×75cm連通管" localSheetId="26">#REF!</definedName>
    <definedName name="φ10×75cm連通管" localSheetId="29">#REF!</definedName>
    <definedName name="φ10×75cm連通管" localSheetId="53">#REF!</definedName>
    <definedName name="φ10×75cm連通管" localSheetId="43">#REF!</definedName>
    <definedName name="φ10×75cm連通管" localSheetId="9">#REF!</definedName>
    <definedName name="φ10×75cm連通管" localSheetId="8">#REF!</definedName>
    <definedName name="φ10×75cm連通管" localSheetId="11">#REF!</definedName>
    <definedName name="φ10×75cm連通管" localSheetId="10">#REF!</definedName>
    <definedName name="φ10×75cm連通管" localSheetId="13">#REF!</definedName>
    <definedName name="φ10×75cm連通管" localSheetId="12">#REF!</definedName>
    <definedName name="φ10×75cm連通管" localSheetId="7">#REF!</definedName>
    <definedName name="φ10×75cm連通管" localSheetId="6">#REF!</definedName>
    <definedName name="φ10×75cm連通管" localSheetId="48">#REF!</definedName>
    <definedName name="φ10×75cm連通管" localSheetId="49">#REF!</definedName>
    <definedName name="φ10×75cm連通管" localSheetId="16">#REF!</definedName>
    <definedName name="φ10×75cm連通管" localSheetId="27">#REF!</definedName>
    <definedName name="φ10×75cm連通管" localSheetId="28">#REF!</definedName>
    <definedName name="φ10×75cm連通管" localSheetId="44">#REF!</definedName>
    <definedName name="φ10×75cm連通管" localSheetId="45">#REF!</definedName>
    <definedName name="φ10×75cm連通管" localSheetId="51">#REF!</definedName>
    <definedName name="φ10×75cm連通管" localSheetId="41">#REF!</definedName>
    <definedName name="φ10×75cm連通管" localSheetId="35">#REF!</definedName>
    <definedName name="φ10×75cm連通管" localSheetId="39">#REF!</definedName>
    <definedName name="φ10×75cm連通管" localSheetId="37">#REF!</definedName>
    <definedName name="φ10×75cm連通管" localSheetId="17">#REF!</definedName>
    <definedName name="φ10×75cm連通管" localSheetId="50">#REF!</definedName>
    <definedName name="φ10×75cm連通管" localSheetId="52">#REF!</definedName>
    <definedName name="φ10×75cm連通管" localSheetId="31">#REF!</definedName>
    <definedName name="φ10×75cm連通管" localSheetId="32">#REF!</definedName>
    <definedName name="φ10×75cm連通管" localSheetId="34">#REF!</definedName>
    <definedName name="φ10×75cm連通管" localSheetId="38">#REF!</definedName>
    <definedName name="φ10×75cm連通管" localSheetId="20">#REF!</definedName>
    <definedName name="φ10×75cm連通管">#REF!</definedName>
    <definedName name="φ10×80cm連通管" localSheetId="40">#REF!</definedName>
    <definedName name="φ10×80cm連通管" localSheetId="56">#REF!</definedName>
    <definedName name="φ10×80cm連通管" localSheetId="33">#REF!</definedName>
    <definedName name="φ10×80cm連通管" localSheetId="55">#REF!</definedName>
    <definedName name="φ10×80cm連通管" localSheetId="36">#REF!</definedName>
    <definedName name="φ10×80cm連通管" localSheetId="4">#REF!</definedName>
    <definedName name="φ10×80cm連通管" localSheetId="19">#REF!</definedName>
    <definedName name="φ10×80cm連通管" localSheetId="21">#REF!</definedName>
    <definedName name="φ10×80cm連通管" localSheetId="22">#REF!</definedName>
    <definedName name="φ10×80cm連通管" localSheetId="23">#REF!</definedName>
    <definedName name="φ10×80cm連通管" localSheetId="24">#REF!</definedName>
    <definedName name="φ10×80cm連通管" localSheetId="25">#REF!</definedName>
    <definedName name="φ10×80cm連通管" localSheetId="42">#REF!</definedName>
    <definedName name="φ10×80cm連通管" localSheetId="18">#REF!</definedName>
    <definedName name="φ10×80cm連通管" localSheetId="47">#REF!</definedName>
    <definedName name="φ10×80cm連通管" localSheetId="15">#REF!</definedName>
    <definedName name="φ10×80cm連通管" localSheetId="14">#REF!</definedName>
    <definedName name="φ10×80cm連通管" localSheetId="46">#REF!</definedName>
    <definedName name="φ10×80cm連通管" localSheetId="3">#REF!</definedName>
    <definedName name="φ10×80cm連通管" localSheetId="2">#REF!</definedName>
    <definedName name="φ10×80cm連通管" localSheetId="54">#REF!</definedName>
    <definedName name="φ10×80cm連通管" localSheetId="30">#REF!</definedName>
    <definedName name="φ10×80cm連通管" localSheetId="26">#REF!</definedName>
    <definedName name="φ10×80cm連通管" localSheetId="29">#REF!</definedName>
    <definedName name="φ10×80cm連通管" localSheetId="53">#REF!</definedName>
    <definedName name="φ10×80cm連通管" localSheetId="43">#REF!</definedName>
    <definedName name="φ10×80cm連通管" localSheetId="9">#REF!</definedName>
    <definedName name="φ10×80cm連通管" localSheetId="8">#REF!</definedName>
    <definedName name="φ10×80cm連通管" localSheetId="11">#REF!</definedName>
    <definedName name="φ10×80cm連通管" localSheetId="10">#REF!</definedName>
    <definedName name="φ10×80cm連通管" localSheetId="13">#REF!</definedName>
    <definedName name="φ10×80cm連通管" localSheetId="12">#REF!</definedName>
    <definedName name="φ10×80cm連通管" localSheetId="7">#REF!</definedName>
    <definedName name="φ10×80cm連通管" localSheetId="6">#REF!</definedName>
    <definedName name="φ10×80cm連通管" localSheetId="48">#REF!</definedName>
    <definedName name="φ10×80cm連通管" localSheetId="49">#REF!</definedName>
    <definedName name="φ10×80cm連通管" localSheetId="16">#REF!</definedName>
    <definedName name="φ10×80cm連通管" localSheetId="27">#REF!</definedName>
    <definedName name="φ10×80cm連通管" localSheetId="28">#REF!</definedName>
    <definedName name="φ10×80cm連通管" localSheetId="44">#REF!</definedName>
    <definedName name="φ10×80cm連通管" localSheetId="45">#REF!</definedName>
    <definedName name="φ10×80cm連通管" localSheetId="51">#REF!</definedName>
    <definedName name="φ10×80cm連通管" localSheetId="41">#REF!</definedName>
    <definedName name="φ10×80cm連通管" localSheetId="35">#REF!</definedName>
    <definedName name="φ10×80cm連通管" localSheetId="39">#REF!</definedName>
    <definedName name="φ10×80cm連通管" localSheetId="37">#REF!</definedName>
    <definedName name="φ10×80cm連通管" localSheetId="17">#REF!</definedName>
    <definedName name="φ10×80cm連通管" localSheetId="50">#REF!</definedName>
    <definedName name="φ10×80cm連通管" localSheetId="52">#REF!</definedName>
    <definedName name="φ10×80cm連通管" localSheetId="31">#REF!</definedName>
    <definedName name="φ10×80cm連通管" localSheetId="32">#REF!</definedName>
    <definedName name="φ10×80cm連通管" localSheetId="34">#REF!</definedName>
    <definedName name="φ10×80cm連通管" localSheetId="38">#REF!</definedName>
    <definedName name="φ10×80cm連通管" localSheetId="20">#REF!</definedName>
    <definedName name="φ10×80cm連通管">#REF!</definedName>
    <definedName name="φ100mm落水管" localSheetId="40">#REF!</definedName>
    <definedName name="φ100mm落水管" localSheetId="56">#REF!</definedName>
    <definedName name="φ100mm落水管" localSheetId="33">#REF!</definedName>
    <definedName name="φ100mm落水管" localSheetId="55">#REF!</definedName>
    <definedName name="φ100mm落水管" localSheetId="36">#REF!</definedName>
    <definedName name="φ100mm落水管" localSheetId="4">#REF!</definedName>
    <definedName name="φ100mm落水管" localSheetId="19">#REF!</definedName>
    <definedName name="φ100mm落水管" localSheetId="21">#REF!</definedName>
    <definedName name="φ100mm落水管" localSheetId="22">#REF!</definedName>
    <definedName name="φ100mm落水管" localSheetId="23">#REF!</definedName>
    <definedName name="φ100mm落水管" localSheetId="24">#REF!</definedName>
    <definedName name="φ100mm落水管" localSheetId="25">#REF!</definedName>
    <definedName name="φ100mm落水管" localSheetId="42">#REF!</definedName>
    <definedName name="φ100mm落水管" localSheetId="18">#REF!</definedName>
    <definedName name="φ100mm落水管" localSheetId="47">#REF!</definedName>
    <definedName name="φ100mm落水管" localSheetId="15">#REF!</definedName>
    <definedName name="φ100mm落水管" localSheetId="14">#REF!</definedName>
    <definedName name="φ100mm落水管" localSheetId="46">#REF!</definedName>
    <definedName name="φ100mm落水管" localSheetId="3">#REF!</definedName>
    <definedName name="φ100mm落水管" localSheetId="2">#REF!</definedName>
    <definedName name="φ100mm落水管" localSheetId="54">#REF!</definedName>
    <definedName name="φ100mm落水管" localSheetId="30">#REF!</definedName>
    <definedName name="φ100mm落水管" localSheetId="26">#REF!</definedName>
    <definedName name="φ100mm落水管" localSheetId="29">#REF!</definedName>
    <definedName name="φ100mm落水管" localSheetId="53">#REF!</definedName>
    <definedName name="φ100mm落水管" localSheetId="43">#REF!</definedName>
    <definedName name="φ100mm落水管" localSheetId="9">#REF!</definedName>
    <definedName name="φ100mm落水管" localSheetId="8">#REF!</definedName>
    <definedName name="φ100mm落水管" localSheetId="11">#REF!</definedName>
    <definedName name="φ100mm落水管" localSheetId="10">#REF!</definedName>
    <definedName name="φ100mm落水管" localSheetId="13">#REF!</definedName>
    <definedName name="φ100mm落水管" localSheetId="12">#REF!</definedName>
    <definedName name="φ100mm落水管" localSheetId="7">#REF!</definedName>
    <definedName name="φ100mm落水管" localSheetId="6">#REF!</definedName>
    <definedName name="φ100mm落水管" localSheetId="48">#REF!</definedName>
    <definedName name="φ100mm落水管" localSheetId="49">#REF!</definedName>
    <definedName name="φ100mm落水管" localSheetId="16">#REF!</definedName>
    <definedName name="φ100mm落水管" localSheetId="27">#REF!</definedName>
    <definedName name="φ100mm落水管" localSheetId="28">#REF!</definedName>
    <definedName name="φ100mm落水管" localSheetId="44">#REF!</definedName>
    <definedName name="φ100mm落水管" localSheetId="45">#REF!</definedName>
    <definedName name="φ100mm落水管" localSheetId="51">#REF!</definedName>
    <definedName name="φ100mm落水管" localSheetId="41">#REF!</definedName>
    <definedName name="φ100mm落水管" localSheetId="35">#REF!</definedName>
    <definedName name="φ100mm落水管" localSheetId="39">#REF!</definedName>
    <definedName name="φ100mm落水管" localSheetId="37">#REF!</definedName>
    <definedName name="φ100mm落水管" localSheetId="17">#REF!</definedName>
    <definedName name="φ100mm落水管" localSheetId="50">#REF!</definedName>
    <definedName name="φ100mm落水管" localSheetId="52">#REF!</definedName>
    <definedName name="φ100mm落水管" localSheetId="31">#REF!</definedName>
    <definedName name="φ100mm落水管" localSheetId="32">#REF!</definedName>
    <definedName name="φ100mm落水管" localSheetId="34">#REF!</definedName>
    <definedName name="φ100mm落水管" localSheetId="38">#REF!</definedName>
    <definedName name="φ100mm落水管" localSheetId="20">#REF!</definedName>
    <definedName name="φ100mm落水管">#REF!</definedName>
    <definedName name="φ10cm排水管" localSheetId="40">#REF!</definedName>
    <definedName name="φ10cm排水管" localSheetId="56">#REF!</definedName>
    <definedName name="φ10cm排水管" localSheetId="33">#REF!</definedName>
    <definedName name="φ10cm排水管" localSheetId="55">#REF!</definedName>
    <definedName name="φ10cm排水管" localSheetId="36">#REF!</definedName>
    <definedName name="φ10cm排水管" localSheetId="4">#REF!</definedName>
    <definedName name="φ10cm排水管" localSheetId="19">#REF!</definedName>
    <definedName name="φ10cm排水管" localSheetId="21">#REF!</definedName>
    <definedName name="φ10cm排水管" localSheetId="22">#REF!</definedName>
    <definedName name="φ10cm排水管" localSheetId="23">#REF!</definedName>
    <definedName name="φ10cm排水管" localSheetId="24">#REF!</definedName>
    <definedName name="φ10cm排水管" localSheetId="25">#REF!</definedName>
    <definedName name="φ10cm排水管" localSheetId="42">#REF!</definedName>
    <definedName name="φ10cm排水管" localSheetId="18">#REF!</definedName>
    <definedName name="φ10cm排水管" localSheetId="47">#REF!</definedName>
    <definedName name="φ10cm排水管" localSheetId="15">#REF!</definedName>
    <definedName name="φ10cm排水管" localSheetId="14">#REF!</definedName>
    <definedName name="φ10cm排水管" localSheetId="46">#REF!</definedName>
    <definedName name="φ10cm排水管" localSheetId="3">#REF!</definedName>
    <definedName name="φ10cm排水管" localSheetId="2">#REF!</definedName>
    <definedName name="φ10cm排水管" localSheetId="54">#REF!</definedName>
    <definedName name="φ10cm排水管" localSheetId="30">#REF!</definedName>
    <definedName name="φ10cm排水管" localSheetId="26">#REF!</definedName>
    <definedName name="φ10cm排水管" localSheetId="29">#REF!</definedName>
    <definedName name="φ10cm排水管" localSheetId="53">#REF!</definedName>
    <definedName name="φ10cm排水管" localSheetId="43">#REF!</definedName>
    <definedName name="φ10cm排水管" localSheetId="9">#REF!</definedName>
    <definedName name="φ10cm排水管" localSheetId="8">#REF!</definedName>
    <definedName name="φ10cm排水管" localSheetId="11">#REF!</definedName>
    <definedName name="φ10cm排水管" localSheetId="10">#REF!</definedName>
    <definedName name="φ10cm排水管" localSheetId="13">#REF!</definedName>
    <definedName name="φ10cm排水管" localSheetId="12">#REF!</definedName>
    <definedName name="φ10cm排水管" localSheetId="7">#REF!</definedName>
    <definedName name="φ10cm排水管" localSheetId="6">#REF!</definedName>
    <definedName name="φ10cm排水管" localSheetId="48">#REF!</definedName>
    <definedName name="φ10cm排水管" localSheetId="49">#REF!</definedName>
    <definedName name="φ10cm排水管" localSheetId="16">#REF!</definedName>
    <definedName name="φ10cm排水管" localSheetId="27">#REF!</definedName>
    <definedName name="φ10cm排水管" localSheetId="28">#REF!</definedName>
    <definedName name="φ10cm排水管" localSheetId="44">#REF!</definedName>
    <definedName name="φ10cm排水管" localSheetId="45">#REF!</definedName>
    <definedName name="φ10cm排水管" localSheetId="51">#REF!</definedName>
    <definedName name="φ10cm排水管" localSheetId="41">#REF!</definedName>
    <definedName name="φ10cm排水管" localSheetId="35">#REF!</definedName>
    <definedName name="φ10cm排水管" localSheetId="39">#REF!</definedName>
    <definedName name="φ10cm排水管" localSheetId="37">#REF!</definedName>
    <definedName name="φ10cm排水管" localSheetId="17">#REF!</definedName>
    <definedName name="φ10cm排水管" localSheetId="50">#REF!</definedName>
    <definedName name="φ10cm排水管" localSheetId="52">#REF!</definedName>
    <definedName name="φ10cm排水管" localSheetId="31">#REF!</definedName>
    <definedName name="φ10cm排水管" localSheetId="32">#REF!</definedName>
    <definedName name="φ10cm排水管" localSheetId="34">#REF!</definedName>
    <definedName name="φ10cm排水管" localSheetId="38">#REF!</definedName>
    <definedName name="φ10cm排水管" localSheetId="20">#REF!</definedName>
    <definedName name="φ10cm排水管">#REF!</definedName>
    <definedName name="φ150mm落水管" localSheetId="40">#REF!</definedName>
    <definedName name="φ150mm落水管" localSheetId="56">#REF!</definedName>
    <definedName name="φ150mm落水管" localSheetId="33">#REF!</definedName>
    <definedName name="φ150mm落水管" localSheetId="55">#REF!</definedName>
    <definedName name="φ150mm落水管" localSheetId="36">#REF!</definedName>
    <definedName name="φ150mm落水管" localSheetId="4">#REF!</definedName>
    <definedName name="φ150mm落水管" localSheetId="19">#REF!</definedName>
    <definedName name="φ150mm落水管" localSheetId="21">#REF!</definedName>
    <definedName name="φ150mm落水管" localSheetId="22">#REF!</definedName>
    <definedName name="φ150mm落水管" localSheetId="23">#REF!</definedName>
    <definedName name="φ150mm落水管" localSheetId="24">#REF!</definedName>
    <definedName name="φ150mm落水管" localSheetId="25">#REF!</definedName>
    <definedName name="φ150mm落水管" localSheetId="42">#REF!</definedName>
    <definedName name="φ150mm落水管" localSheetId="18">#REF!</definedName>
    <definedName name="φ150mm落水管" localSheetId="47">#REF!</definedName>
    <definedName name="φ150mm落水管" localSheetId="15">#REF!</definedName>
    <definedName name="φ150mm落水管" localSheetId="14">#REF!</definedName>
    <definedName name="φ150mm落水管" localSheetId="46">#REF!</definedName>
    <definedName name="φ150mm落水管" localSheetId="3">#REF!</definedName>
    <definedName name="φ150mm落水管" localSheetId="2">#REF!</definedName>
    <definedName name="φ150mm落水管" localSheetId="54">#REF!</definedName>
    <definedName name="φ150mm落水管" localSheetId="30">#REF!</definedName>
    <definedName name="φ150mm落水管" localSheetId="26">#REF!</definedName>
    <definedName name="φ150mm落水管" localSheetId="29">#REF!</definedName>
    <definedName name="φ150mm落水管" localSheetId="53">#REF!</definedName>
    <definedName name="φ150mm落水管" localSheetId="43">#REF!</definedName>
    <definedName name="φ150mm落水管" localSheetId="9">#REF!</definedName>
    <definedName name="φ150mm落水管" localSheetId="8">#REF!</definedName>
    <definedName name="φ150mm落水管" localSheetId="11">#REF!</definedName>
    <definedName name="φ150mm落水管" localSheetId="10">#REF!</definedName>
    <definedName name="φ150mm落水管" localSheetId="13">#REF!</definedName>
    <definedName name="φ150mm落水管" localSheetId="12">#REF!</definedName>
    <definedName name="φ150mm落水管" localSheetId="7">#REF!</definedName>
    <definedName name="φ150mm落水管" localSheetId="6">#REF!</definedName>
    <definedName name="φ150mm落水管" localSheetId="48">#REF!</definedName>
    <definedName name="φ150mm落水管" localSheetId="49">#REF!</definedName>
    <definedName name="φ150mm落水管" localSheetId="16">#REF!</definedName>
    <definedName name="φ150mm落水管" localSheetId="27">#REF!</definedName>
    <definedName name="φ150mm落水管" localSheetId="28">#REF!</definedName>
    <definedName name="φ150mm落水管" localSheetId="44">#REF!</definedName>
    <definedName name="φ150mm落水管" localSheetId="45">#REF!</definedName>
    <definedName name="φ150mm落水管" localSheetId="51">#REF!</definedName>
    <definedName name="φ150mm落水管" localSheetId="41">#REF!</definedName>
    <definedName name="φ150mm落水管" localSheetId="35">#REF!</definedName>
    <definedName name="φ150mm落水管" localSheetId="39">#REF!</definedName>
    <definedName name="φ150mm落水管" localSheetId="37">#REF!</definedName>
    <definedName name="φ150mm落水管" localSheetId="17">#REF!</definedName>
    <definedName name="φ150mm落水管" localSheetId="50">#REF!</definedName>
    <definedName name="φ150mm落水管" localSheetId="52">#REF!</definedName>
    <definedName name="φ150mm落水管" localSheetId="31">#REF!</definedName>
    <definedName name="φ150mm落水管" localSheetId="32">#REF!</definedName>
    <definedName name="φ150mm落水管" localSheetId="34">#REF!</definedName>
    <definedName name="φ150mm落水管" localSheetId="38">#REF!</definedName>
    <definedName name="φ150mm落水管" localSheetId="20">#REF!</definedName>
    <definedName name="φ150mm落水管">#REF!</definedName>
    <definedName name="φ2_白卵石" localSheetId="40">#REF!</definedName>
    <definedName name="φ2_白卵石" localSheetId="56">#REF!</definedName>
    <definedName name="φ2_白卵石" localSheetId="33">#REF!</definedName>
    <definedName name="φ2_白卵石" localSheetId="55">#REF!</definedName>
    <definedName name="φ2_白卵石" localSheetId="36">#REF!</definedName>
    <definedName name="φ2_白卵石" localSheetId="4">#REF!</definedName>
    <definedName name="φ2_白卵石" localSheetId="19">#REF!</definedName>
    <definedName name="φ2_白卵石" localSheetId="21">#REF!</definedName>
    <definedName name="φ2_白卵石" localSheetId="22">#REF!</definedName>
    <definedName name="φ2_白卵石" localSheetId="23">#REF!</definedName>
    <definedName name="φ2_白卵石" localSheetId="24">#REF!</definedName>
    <definedName name="φ2_白卵石" localSheetId="25">#REF!</definedName>
    <definedName name="φ2_白卵石" localSheetId="42">#REF!</definedName>
    <definedName name="φ2_白卵石" localSheetId="18">#REF!</definedName>
    <definedName name="φ2_白卵石" localSheetId="47">#REF!</definedName>
    <definedName name="φ2_白卵石" localSheetId="15">#REF!</definedName>
    <definedName name="φ2_白卵石" localSheetId="14">#REF!</definedName>
    <definedName name="φ2_白卵石" localSheetId="46">#REF!</definedName>
    <definedName name="φ2_白卵石" localSheetId="3">#REF!</definedName>
    <definedName name="φ2_白卵石" localSheetId="2">#REF!</definedName>
    <definedName name="φ2_白卵石" localSheetId="54">#REF!</definedName>
    <definedName name="φ2_白卵石" localSheetId="30">#REF!</definedName>
    <definedName name="φ2_白卵石" localSheetId="26">#REF!</definedName>
    <definedName name="φ2_白卵石" localSheetId="29">#REF!</definedName>
    <definedName name="φ2_白卵石" localSheetId="53">#REF!</definedName>
    <definedName name="φ2_白卵石" localSheetId="43">#REF!</definedName>
    <definedName name="φ2_白卵石" localSheetId="9">#REF!</definedName>
    <definedName name="φ2_白卵石" localSheetId="8">#REF!</definedName>
    <definedName name="φ2_白卵石" localSheetId="11">#REF!</definedName>
    <definedName name="φ2_白卵石" localSheetId="10">#REF!</definedName>
    <definedName name="φ2_白卵石" localSheetId="13">#REF!</definedName>
    <definedName name="φ2_白卵石" localSheetId="12">#REF!</definedName>
    <definedName name="φ2_白卵石" localSheetId="7">#REF!</definedName>
    <definedName name="φ2_白卵石" localSheetId="6">#REF!</definedName>
    <definedName name="φ2_白卵石" localSheetId="48">#REF!</definedName>
    <definedName name="φ2_白卵石" localSheetId="49">#REF!</definedName>
    <definedName name="φ2_白卵石" localSheetId="16">#REF!</definedName>
    <definedName name="φ2_白卵石" localSheetId="27">#REF!</definedName>
    <definedName name="φ2_白卵石" localSheetId="28">#REF!</definedName>
    <definedName name="φ2_白卵石" localSheetId="44">#REF!</definedName>
    <definedName name="φ2_白卵石" localSheetId="45">#REF!</definedName>
    <definedName name="φ2_白卵石" localSheetId="51">#REF!</definedName>
    <definedName name="φ2_白卵石" localSheetId="41">#REF!</definedName>
    <definedName name="φ2_白卵石" localSheetId="35">#REF!</definedName>
    <definedName name="φ2_白卵石" localSheetId="39">#REF!</definedName>
    <definedName name="φ2_白卵石" localSheetId="37">#REF!</definedName>
    <definedName name="φ2_白卵石" localSheetId="17">#REF!</definedName>
    <definedName name="φ2_白卵石" localSheetId="50">#REF!</definedName>
    <definedName name="φ2_白卵石" localSheetId="52">#REF!</definedName>
    <definedName name="φ2_白卵石" localSheetId="31">#REF!</definedName>
    <definedName name="φ2_白卵石" localSheetId="32">#REF!</definedName>
    <definedName name="φ2_白卵石" localSheetId="34">#REF!</definedName>
    <definedName name="φ2_白卵石" localSheetId="38">#REF!</definedName>
    <definedName name="φ2_白卵石" localSheetId="20">#REF!</definedName>
    <definedName name="φ2_白卵石">#REF!</definedName>
    <definedName name="φ20×100cm連通管" localSheetId="40">#REF!</definedName>
    <definedName name="φ20×100cm連通管" localSheetId="56">#REF!</definedName>
    <definedName name="φ20×100cm連通管" localSheetId="33">#REF!</definedName>
    <definedName name="φ20×100cm連通管" localSheetId="55">#REF!</definedName>
    <definedName name="φ20×100cm連通管" localSheetId="36">#REF!</definedName>
    <definedName name="φ20×100cm連通管" localSheetId="4">#REF!</definedName>
    <definedName name="φ20×100cm連通管" localSheetId="19">#REF!</definedName>
    <definedName name="φ20×100cm連通管" localSheetId="21">#REF!</definedName>
    <definedName name="φ20×100cm連通管" localSheetId="22">#REF!</definedName>
    <definedName name="φ20×100cm連通管" localSheetId="23">#REF!</definedName>
    <definedName name="φ20×100cm連通管" localSheetId="24">#REF!</definedName>
    <definedName name="φ20×100cm連通管" localSheetId="25">#REF!</definedName>
    <definedName name="φ20×100cm連通管" localSheetId="42">#REF!</definedName>
    <definedName name="φ20×100cm連通管" localSheetId="18">#REF!</definedName>
    <definedName name="φ20×100cm連通管" localSheetId="47">#REF!</definedName>
    <definedName name="φ20×100cm連通管" localSheetId="15">#REF!</definedName>
    <definedName name="φ20×100cm連通管" localSheetId="14">#REF!</definedName>
    <definedName name="φ20×100cm連通管" localSheetId="46">#REF!</definedName>
    <definedName name="φ20×100cm連通管" localSheetId="3">#REF!</definedName>
    <definedName name="φ20×100cm連通管" localSheetId="2">#REF!</definedName>
    <definedName name="φ20×100cm連通管" localSheetId="54">#REF!</definedName>
    <definedName name="φ20×100cm連通管" localSheetId="30">#REF!</definedName>
    <definedName name="φ20×100cm連通管" localSheetId="26">#REF!</definedName>
    <definedName name="φ20×100cm連通管" localSheetId="29">#REF!</definedName>
    <definedName name="φ20×100cm連通管" localSheetId="53">#REF!</definedName>
    <definedName name="φ20×100cm連通管" localSheetId="43">#REF!</definedName>
    <definedName name="φ20×100cm連通管" localSheetId="9">#REF!</definedName>
    <definedName name="φ20×100cm連通管" localSheetId="8">#REF!</definedName>
    <definedName name="φ20×100cm連通管" localSheetId="11">#REF!</definedName>
    <definedName name="φ20×100cm連通管" localSheetId="10">#REF!</definedName>
    <definedName name="φ20×100cm連通管" localSheetId="13">#REF!</definedName>
    <definedName name="φ20×100cm連通管" localSheetId="12">#REF!</definedName>
    <definedName name="φ20×100cm連通管" localSheetId="7">#REF!</definedName>
    <definedName name="φ20×100cm連通管" localSheetId="6">#REF!</definedName>
    <definedName name="φ20×100cm連通管" localSheetId="48">#REF!</definedName>
    <definedName name="φ20×100cm連通管" localSheetId="49">#REF!</definedName>
    <definedName name="φ20×100cm連通管" localSheetId="16">#REF!</definedName>
    <definedName name="φ20×100cm連通管" localSheetId="27">#REF!</definedName>
    <definedName name="φ20×100cm連通管" localSheetId="28">#REF!</definedName>
    <definedName name="φ20×100cm連通管" localSheetId="44">#REF!</definedName>
    <definedName name="φ20×100cm連通管" localSheetId="45">#REF!</definedName>
    <definedName name="φ20×100cm連通管" localSheetId="51">#REF!</definedName>
    <definedName name="φ20×100cm連通管" localSheetId="41">#REF!</definedName>
    <definedName name="φ20×100cm連通管" localSheetId="35">#REF!</definedName>
    <definedName name="φ20×100cm連通管" localSheetId="39">#REF!</definedName>
    <definedName name="φ20×100cm連通管" localSheetId="37">#REF!</definedName>
    <definedName name="φ20×100cm連通管" localSheetId="17">#REF!</definedName>
    <definedName name="φ20×100cm連通管" localSheetId="50">#REF!</definedName>
    <definedName name="φ20×100cm連通管" localSheetId="52">#REF!</definedName>
    <definedName name="φ20×100cm連通管" localSheetId="31">#REF!</definedName>
    <definedName name="φ20×100cm連通管" localSheetId="32">#REF!</definedName>
    <definedName name="φ20×100cm連通管" localSheetId="34">#REF!</definedName>
    <definedName name="φ20×100cm連通管" localSheetId="38">#REF!</definedName>
    <definedName name="φ20×100cm連通管" localSheetId="20">#REF!</definedName>
    <definedName name="φ20×100cm連通管">#REF!</definedName>
    <definedName name="φ20×75cm連通管" localSheetId="40">#REF!</definedName>
    <definedName name="φ20×75cm連通管" localSheetId="56">#REF!</definedName>
    <definedName name="φ20×75cm連通管" localSheetId="33">#REF!</definedName>
    <definedName name="φ20×75cm連通管" localSheetId="55">#REF!</definedName>
    <definedName name="φ20×75cm連通管" localSheetId="36">#REF!</definedName>
    <definedName name="φ20×75cm連通管" localSheetId="4">#REF!</definedName>
    <definedName name="φ20×75cm連通管" localSheetId="19">#REF!</definedName>
    <definedName name="φ20×75cm連通管" localSheetId="21">#REF!</definedName>
    <definedName name="φ20×75cm連通管" localSheetId="22">#REF!</definedName>
    <definedName name="φ20×75cm連通管" localSheetId="23">#REF!</definedName>
    <definedName name="φ20×75cm連通管" localSheetId="24">#REF!</definedName>
    <definedName name="φ20×75cm連通管" localSheetId="25">#REF!</definedName>
    <definedName name="φ20×75cm連通管" localSheetId="42">#REF!</definedName>
    <definedName name="φ20×75cm連通管" localSheetId="18">#REF!</definedName>
    <definedName name="φ20×75cm連通管" localSheetId="47">#REF!</definedName>
    <definedName name="φ20×75cm連通管" localSheetId="15">#REF!</definedName>
    <definedName name="φ20×75cm連通管" localSheetId="14">#REF!</definedName>
    <definedName name="φ20×75cm連通管" localSheetId="46">#REF!</definedName>
    <definedName name="φ20×75cm連通管" localSheetId="3">#REF!</definedName>
    <definedName name="φ20×75cm連通管" localSheetId="2">#REF!</definedName>
    <definedName name="φ20×75cm連通管" localSheetId="54">#REF!</definedName>
    <definedName name="φ20×75cm連通管" localSheetId="30">#REF!</definedName>
    <definedName name="φ20×75cm連通管" localSheetId="26">#REF!</definedName>
    <definedName name="φ20×75cm連通管" localSheetId="29">#REF!</definedName>
    <definedName name="φ20×75cm連通管" localSheetId="53">#REF!</definedName>
    <definedName name="φ20×75cm連通管" localSheetId="43">#REF!</definedName>
    <definedName name="φ20×75cm連通管" localSheetId="9">#REF!</definedName>
    <definedName name="φ20×75cm連通管" localSheetId="8">#REF!</definedName>
    <definedName name="φ20×75cm連通管" localSheetId="11">#REF!</definedName>
    <definedName name="φ20×75cm連通管" localSheetId="10">#REF!</definedName>
    <definedName name="φ20×75cm連通管" localSheetId="13">#REF!</definedName>
    <definedName name="φ20×75cm連通管" localSheetId="12">#REF!</definedName>
    <definedName name="φ20×75cm連通管" localSheetId="7">#REF!</definedName>
    <definedName name="φ20×75cm連通管" localSheetId="6">#REF!</definedName>
    <definedName name="φ20×75cm連通管" localSheetId="48">#REF!</definedName>
    <definedName name="φ20×75cm連通管" localSheetId="49">#REF!</definedName>
    <definedName name="φ20×75cm連通管" localSheetId="16">#REF!</definedName>
    <definedName name="φ20×75cm連通管" localSheetId="27">#REF!</definedName>
    <definedName name="φ20×75cm連通管" localSheetId="28">#REF!</definedName>
    <definedName name="φ20×75cm連通管" localSheetId="44">#REF!</definedName>
    <definedName name="φ20×75cm連通管" localSheetId="45">#REF!</definedName>
    <definedName name="φ20×75cm連通管" localSheetId="51">#REF!</definedName>
    <definedName name="φ20×75cm連通管" localSheetId="41">#REF!</definedName>
    <definedName name="φ20×75cm連通管" localSheetId="35">#REF!</definedName>
    <definedName name="φ20×75cm連通管" localSheetId="39">#REF!</definedName>
    <definedName name="φ20×75cm連通管" localSheetId="37">#REF!</definedName>
    <definedName name="φ20×75cm連通管" localSheetId="17">#REF!</definedName>
    <definedName name="φ20×75cm連通管" localSheetId="50">#REF!</definedName>
    <definedName name="φ20×75cm連通管" localSheetId="52">#REF!</definedName>
    <definedName name="φ20×75cm連通管" localSheetId="31">#REF!</definedName>
    <definedName name="φ20×75cm連通管" localSheetId="32">#REF!</definedName>
    <definedName name="φ20×75cm連通管" localSheetId="34">#REF!</definedName>
    <definedName name="φ20×75cm連通管" localSheetId="38">#REF!</definedName>
    <definedName name="φ20×75cm連通管" localSheetId="20">#REF!</definedName>
    <definedName name="φ20×75cm連通管">#REF!</definedName>
    <definedName name="φ2cm螺栓" localSheetId="40">#REF!</definedName>
    <definedName name="φ2cm螺栓" localSheetId="56">#REF!</definedName>
    <definedName name="φ2cm螺栓" localSheetId="33">#REF!</definedName>
    <definedName name="φ2cm螺栓" localSheetId="55">#REF!</definedName>
    <definedName name="φ2cm螺栓" localSheetId="36">#REF!</definedName>
    <definedName name="φ2cm螺栓" localSheetId="4">#REF!</definedName>
    <definedName name="φ2cm螺栓" localSheetId="19">#REF!</definedName>
    <definedName name="φ2cm螺栓" localSheetId="21">#REF!</definedName>
    <definedName name="φ2cm螺栓" localSheetId="22">#REF!</definedName>
    <definedName name="φ2cm螺栓" localSheetId="23">#REF!</definedName>
    <definedName name="φ2cm螺栓" localSheetId="24">#REF!</definedName>
    <definedName name="φ2cm螺栓" localSheetId="25">#REF!</definedName>
    <definedName name="φ2cm螺栓" localSheetId="42">#REF!</definedName>
    <definedName name="φ2cm螺栓" localSheetId="18">#REF!</definedName>
    <definedName name="φ2cm螺栓" localSheetId="47">#REF!</definedName>
    <definedName name="φ2cm螺栓" localSheetId="15">#REF!</definedName>
    <definedName name="φ2cm螺栓" localSheetId="14">#REF!</definedName>
    <definedName name="φ2cm螺栓" localSheetId="46">#REF!</definedName>
    <definedName name="φ2cm螺栓" localSheetId="3">#REF!</definedName>
    <definedName name="φ2cm螺栓" localSheetId="2">#REF!</definedName>
    <definedName name="φ2cm螺栓" localSheetId="54">#REF!</definedName>
    <definedName name="φ2cm螺栓" localSheetId="30">#REF!</definedName>
    <definedName name="φ2cm螺栓" localSheetId="26">#REF!</definedName>
    <definedName name="φ2cm螺栓" localSheetId="29">#REF!</definedName>
    <definedName name="φ2cm螺栓" localSheetId="53">#REF!</definedName>
    <definedName name="φ2cm螺栓" localSheetId="43">#REF!</definedName>
    <definedName name="φ2cm螺栓" localSheetId="9">#REF!</definedName>
    <definedName name="φ2cm螺栓" localSheetId="8">#REF!</definedName>
    <definedName name="φ2cm螺栓" localSheetId="11">#REF!</definedName>
    <definedName name="φ2cm螺栓" localSheetId="10">#REF!</definedName>
    <definedName name="φ2cm螺栓" localSheetId="13">#REF!</definedName>
    <definedName name="φ2cm螺栓" localSheetId="12">#REF!</definedName>
    <definedName name="φ2cm螺栓" localSheetId="7">#REF!</definedName>
    <definedName name="φ2cm螺栓" localSheetId="6">#REF!</definedName>
    <definedName name="φ2cm螺栓" localSheetId="48">#REF!</definedName>
    <definedName name="φ2cm螺栓" localSheetId="49">#REF!</definedName>
    <definedName name="φ2cm螺栓" localSheetId="16">#REF!</definedName>
    <definedName name="φ2cm螺栓" localSheetId="27">#REF!</definedName>
    <definedName name="φ2cm螺栓" localSheetId="28">#REF!</definedName>
    <definedName name="φ2cm螺栓" localSheetId="44">#REF!</definedName>
    <definedName name="φ2cm螺栓" localSheetId="45">#REF!</definedName>
    <definedName name="φ2cm螺栓" localSheetId="51">#REF!</definedName>
    <definedName name="φ2cm螺栓" localSheetId="41">#REF!</definedName>
    <definedName name="φ2cm螺栓" localSheetId="35">#REF!</definedName>
    <definedName name="φ2cm螺栓" localSheetId="39">#REF!</definedName>
    <definedName name="φ2cm螺栓" localSheetId="37">#REF!</definedName>
    <definedName name="φ2cm螺栓" localSheetId="17">#REF!</definedName>
    <definedName name="φ2cm螺栓" localSheetId="50">#REF!</definedName>
    <definedName name="φ2cm螺栓" localSheetId="52">#REF!</definedName>
    <definedName name="φ2cm螺栓" localSheetId="31">#REF!</definedName>
    <definedName name="φ2cm螺栓" localSheetId="32">#REF!</definedName>
    <definedName name="φ2cm螺栓" localSheetId="34">#REF!</definedName>
    <definedName name="φ2cm螺栓" localSheetId="38">#REF!</definedName>
    <definedName name="φ2cm螺栓" localSheetId="20">#REF!</definedName>
    <definedName name="φ2cm螺栓">#REF!</definedName>
    <definedName name="φ60×100cm連通管" localSheetId="40">#REF!</definedName>
    <definedName name="φ60×100cm連通管" localSheetId="56">#REF!</definedName>
    <definedName name="φ60×100cm連通管" localSheetId="33">#REF!</definedName>
    <definedName name="φ60×100cm連通管" localSheetId="55">#REF!</definedName>
    <definedName name="φ60×100cm連通管" localSheetId="36">#REF!</definedName>
    <definedName name="φ60×100cm連通管" localSheetId="4">#REF!</definedName>
    <definedName name="φ60×100cm連通管" localSheetId="19">#REF!</definedName>
    <definedName name="φ60×100cm連通管" localSheetId="21">#REF!</definedName>
    <definedName name="φ60×100cm連通管" localSheetId="22">#REF!</definedName>
    <definedName name="φ60×100cm連通管" localSheetId="23">#REF!</definedName>
    <definedName name="φ60×100cm連通管" localSheetId="24">#REF!</definedName>
    <definedName name="φ60×100cm連通管" localSheetId="25">#REF!</definedName>
    <definedName name="φ60×100cm連通管" localSheetId="42">#REF!</definedName>
    <definedName name="φ60×100cm連通管" localSheetId="18">#REF!</definedName>
    <definedName name="φ60×100cm連通管" localSheetId="47">#REF!</definedName>
    <definedName name="φ60×100cm連通管" localSheetId="15">#REF!</definedName>
    <definedName name="φ60×100cm連通管" localSheetId="14">#REF!</definedName>
    <definedName name="φ60×100cm連通管" localSheetId="46">#REF!</definedName>
    <definedName name="φ60×100cm連通管" localSheetId="3">#REF!</definedName>
    <definedName name="φ60×100cm連通管" localSheetId="2">#REF!</definedName>
    <definedName name="φ60×100cm連通管" localSheetId="54">#REF!</definedName>
    <definedName name="φ60×100cm連通管" localSheetId="30">#REF!</definedName>
    <definedName name="φ60×100cm連通管" localSheetId="26">#REF!</definedName>
    <definedName name="φ60×100cm連通管" localSheetId="29">#REF!</definedName>
    <definedName name="φ60×100cm連通管" localSheetId="53">#REF!</definedName>
    <definedName name="φ60×100cm連通管" localSheetId="43">#REF!</definedName>
    <definedName name="φ60×100cm連通管" localSheetId="9">#REF!</definedName>
    <definedName name="φ60×100cm連通管" localSheetId="8">#REF!</definedName>
    <definedName name="φ60×100cm連通管" localSheetId="11">#REF!</definedName>
    <definedName name="φ60×100cm連通管" localSheetId="10">#REF!</definedName>
    <definedName name="φ60×100cm連通管" localSheetId="13">#REF!</definedName>
    <definedName name="φ60×100cm連通管" localSheetId="12">#REF!</definedName>
    <definedName name="φ60×100cm連通管" localSheetId="7">#REF!</definedName>
    <definedName name="φ60×100cm連通管" localSheetId="6">#REF!</definedName>
    <definedName name="φ60×100cm連通管" localSheetId="48">#REF!</definedName>
    <definedName name="φ60×100cm連通管" localSheetId="49">#REF!</definedName>
    <definedName name="φ60×100cm連通管" localSheetId="16">#REF!</definedName>
    <definedName name="φ60×100cm連通管" localSheetId="27">#REF!</definedName>
    <definedName name="φ60×100cm連通管" localSheetId="28">#REF!</definedName>
    <definedName name="φ60×100cm連通管" localSheetId="44">#REF!</definedName>
    <definedName name="φ60×100cm連通管" localSheetId="45">#REF!</definedName>
    <definedName name="φ60×100cm連通管" localSheetId="51">#REF!</definedName>
    <definedName name="φ60×100cm連通管" localSheetId="41">#REF!</definedName>
    <definedName name="φ60×100cm連通管" localSheetId="35">#REF!</definedName>
    <definedName name="φ60×100cm連通管" localSheetId="39">#REF!</definedName>
    <definedName name="φ60×100cm連通管" localSheetId="37">#REF!</definedName>
    <definedName name="φ60×100cm連通管" localSheetId="17">#REF!</definedName>
    <definedName name="φ60×100cm連通管" localSheetId="50">#REF!</definedName>
    <definedName name="φ60×100cm連通管" localSheetId="52">#REF!</definedName>
    <definedName name="φ60×100cm連通管" localSheetId="31">#REF!</definedName>
    <definedName name="φ60×100cm連通管" localSheetId="32">#REF!</definedName>
    <definedName name="φ60×100cm連通管" localSheetId="34">#REF!</definedName>
    <definedName name="φ60×100cm連通管" localSheetId="38">#REF!</definedName>
    <definedName name="φ60×100cm連通管" localSheetId="20">#REF!</definedName>
    <definedName name="φ60×100cm連通管">#REF!</definedName>
    <definedName name="φ60×75cm連通管" localSheetId="40">#REF!</definedName>
    <definedName name="φ60×75cm連通管" localSheetId="56">#REF!</definedName>
    <definedName name="φ60×75cm連通管" localSheetId="33">#REF!</definedName>
    <definedName name="φ60×75cm連通管" localSheetId="55">#REF!</definedName>
    <definedName name="φ60×75cm連通管" localSheetId="36">#REF!</definedName>
    <definedName name="φ60×75cm連通管" localSheetId="4">#REF!</definedName>
    <definedName name="φ60×75cm連通管" localSheetId="19">#REF!</definedName>
    <definedName name="φ60×75cm連通管" localSheetId="21">#REF!</definedName>
    <definedName name="φ60×75cm連通管" localSheetId="22">#REF!</definedName>
    <definedName name="φ60×75cm連通管" localSheetId="23">#REF!</definedName>
    <definedName name="φ60×75cm連通管" localSheetId="24">#REF!</definedName>
    <definedName name="φ60×75cm連通管" localSheetId="25">#REF!</definedName>
    <definedName name="φ60×75cm連通管" localSheetId="42">#REF!</definedName>
    <definedName name="φ60×75cm連通管" localSheetId="18">#REF!</definedName>
    <definedName name="φ60×75cm連通管" localSheetId="47">#REF!</definedName>
    <definedName name="φ60×75cm連通管" localSheetId="15">#REF!</definedName>
    <definedName name="φ60×75cm連通管" localSheetId="14">#REF!</definedName>
    <definedName name="φ60×75cm連通管" localSheetId="46">#REF!</definedName>
    <definedName name="φ60×75cm連通管" localSheetId="3">#REF!</definedName>
    <definedName name="φ60×75cm連通管" localSheetId="2">#REF!</definedName>
    <definedName name="φ60×75cm連通管" localSheetId="54">#REF!</definedName>
    <definedName name="φ60×75cm連通管" localSheetId="30">#REF!</definedName>
    <definedName name="φ60×75cm連通管" localSheetId="26">#REF!</definedName>
    <definedName name="φ60×75cm連通管" localSheetId="29">#REF!</definedName>
    <definedName name="φ60×75cm連通管" localSheetId="53">#REF!</definedName>
    <definedName name="φ60×75cm連通管" localSheetId="43">#REF!</definedName>
    <definedName name="φ60×75cm連通管" localSheetId="9">#REF!</definedName>
    <definedName name="φ60×75cm連通管" localSheetId="8">#REF!</definedName>
    <definedName name="φ60×75cm連通管" localSheetId="11">#REF!</definedName>
    <definedName name="φ60×75cm連通管" localSheetId="10">#REF!</definedName>
    <definedName name="φ60×75cm連通管" localSheetId="13">#REF!</definedName>
    <definedName name="φ60×75cm連通管" localSheetId="12">#REF!</definedName>
    <definedName name="φ60×75cm連通管" localSheetId="7">#REF!</definedName>
    <definedName name="φ60×75cm連通管" localSheetId="6">#REF!</definedName>
    <definedName name="φ60×75cm連通管" localSheetId="48">#REF!</definedName>
    <definedName name="φ60×75cm連通管" localSheetId="49">#REF!</definedName>
    <definedName name="φ60×75cm連通管" localSheetId="16">#REF!</definedName>
    <definedName name="φ60×75cm連通管" localSheetId="27">#REF!</definedName>
    <definedName name="φ60×75cm連通管" localSheetId="28">#REF!</definedName>
    <definedName name="φ60×75cm連通管" localSheetId="44">#REF!</definedName>
    <definedName name="φ60×75cm連通管" localSheetId="45">#REF!</definedName>
    <definedName name="φ60×75cm連通管" localSheetId="51">#REF!</definedName>
    <definedName name="φ60×75cm連通管" localSheetId="41">#REF!</definedName>
    <definedName name="φ60×75cm連通管" localSheetId="35">#REF!</definedName>
    <definedName name="φ60×75cm連通管" localSheetId="39">#REF!</definedName>
    <definedName name="φ60×75cm連通管" localSheetId="37">#REF!</definedName>
    <definedName name="φ60×75cm連通管" localSheetId="17">#REF!</definedName>
    <definedName name="φ60×75cm連通管" localSheetId="50">#REF!</definedName>
    <definedName name="φ60×75cm連通管" localSheetId="52">#REF!</definedName>
    <definedName name="φ60×75cm連通管" localSheetId="31">#REF!</definedName>
    <definedName name="φ60×75cm連通管" localSheetId="32">#REF!</definedName>
    <definedName name="φ60×75cm連通管" localSheetId="34">#REF!</definedName>
    <definedName name="φ60×75cm連通管" localSheetId="38">#REF!</definedName>
    <definedName name="φ60×75cm連通管" localSheetId="20">#REF!</definedName>
    <definedName name="φ60×75cm連通管">#REF!</definedName>
    <definedName name="φ7.5cm高腳落水頭" localSheetId="40">#REF!</definedName>
    <definedName name="φ7.5cm高腳落水頭" localSheetId="56">#REF!</definedName>
    <definedName name="φ7.5cm高腳落水頭" localSheetId="33">#REF!</definedName>
    <definedName name="φ7.5cm高腳落水頭" localSheetId="55">#REF!</definedName>
    <definedName name="φ7.5cm高腳落水頭" localSheetId="36">#REF!</definedName>
    <definedName name="φ7.5cm高腳落水頭" localSheetId="4">#REF!</definedName>
    <definedName name="φ7.5cm高腳落水頭" localSheetId="19">#REF!</definedName>
    <definedName name="φ7.5cm高腳落水頭" localSheetId="21">#REF!</definedName>
    <definedName name="φ7.5cm高腳落水頭" localSheetId="22">#REF!</definedName>
    <definedName name="φ7.5cm高腳落水頭" localSheetId="23">#REF!</definedName>
    <definedName name="φ7.5cm高腳落水頭" localSheetId="24">#REF!</definedName>
    <definedName name="φ7.5cm高腳落水頭" localSheetId="25">#REF!</definedName>
    <definedName name="φ7.5cm高腳落水頭" localSheetId="42">#REF!</definedName>
    <definedName name="φ7.5cm高腳落水頭" localSheetId="18">#REF!</definedName>
    <definedName name="φ7.5cm高腳落水頭" localSheetId="47">#REF!</definedName>
    <definedName name="φ7.5cm高腳落水頭" localSheetId="15">#REF!</definedName>
    <definedName name="φ7.5cm高腳落水頭" localSheetId="14">#REF!</definedName>
    <definedName name="φ7.5cm高腳落水頭" localSheetId="46">#REF!</definedName>
    <definedName name="φ7.5cm高腳落水頭" localSheetId="3">#REF!</definedName>
    <definedName name="φ7.5cm高腳落水頭" localSheetId="2">#REF!</definedName>
    <definedName name="φ7.5cm高腳落水頭" localSheetId="54">#REF!</definedName>
    <definedName name="φ7.5cm高腳落水頭" localSheetId="30">#REF!</definedName>
    <definedName name="φ7.5cm高腳落水頭" localSheetId="26">#REF!</definedName>
    <definedName name="φ7.5cm高腳落水頭" localSheetId="29">#REF!</definedName>
    <definedName name="φ7.5cm高腳落水頭" localSheetId="53">#REF!</definedName>
    <definedName name="φ7.5cm高腳落水頭" localSheetId="43">#REF!</definedName>
    <definedName name="φ7.5cm高腳落水頭" localSheetId="9">#REF!</definedName>
    <definedName name="φ7.5cm高腳落水頭" localSheetId="8">#REF!</definedName>
    <definedName name="φ7.5cm高腳落水頭" localSheetId="11">#REF!</definedName>
    <definedName name="φ7.5cm高腳落水頭" localSheetId="10">#REF!</definedName>
    <definedName name="φ7.5cm高腳落水頭" localSheetId="13">#REF!</definedName>
    <definedName name="φ7.5cm高腳落水頭" localSheetId="12">#REF!</definedName>
    <definedName name="φ7.5cm高腳落水頭" localSheetId="7">#REF!</definedName>
    <definedName name="φ7.5cm高腳落水頭" localSheetId="6">#REF!</definedName>
    <definedName name="φ7.5cm高腳落水頭" localSheetId="48">#REF!</definedName>
    <definedName name="φ7.5cm高腳落水頭" localSheetId="49">#REF!</definedName>
    <definedName name="φ7.5cm高腳落水頭" localSheetId="16">#REF!</definedName>
    <definedName name="φ7.5cm高腳落水頭" localSheetId="27">#REF!</definedName>
    <definedName name="φ7.5cm高腳落水頭" localSheetId="28">#REF!</definedName>
    <definedName name="φ7.5cm高腳落水頭" localSheetId="44">#REF!</definedName>
    <definedName name="φ7.5cm高腳落水頭" localSheetId="45">#REF!</definedName>
    <definedName name="φ7.5cm高腳落水頭" localSheetId="51">#REF!</definedName>
    <definedName name="φ7.5cm高腳落水頭" localSheetId="41">#REF!</definedName>
    <definedName name="φ7.5cm高腳落水頭" localSheetId="35">#REF!</definedName>
    <definedName name="φ7.5cm高腳落水頭" localSheetId="39">#REF!</definedName>
    <definedName name="φ7.5cm高腳落水頭" localSheetId="37">#REF!</definedName>
    <definedName name="φ7.5cm高腳落水頭" localSheetId="17">#REF!</definedName>
    <definedName name="φ7.5cm高腳落水頭" localSheetId="50">#REF!</definedName>
    <definedName name="φ7.5cm高腳落水頭" localSheetId="52">#REF!</definedName>
    <definedName name="φ7.5cm高腳落水頭" localSheetId="31">#REF!</definedName>
    <definedName name="φ7.5cm高腳落水頭" localSheetId="32">#REF!</definedName>
    <definedName name="φ7.5cm高腳落水頭" localSheetId="34">#REF!</definedName>
    <definedName name="φ7.5cm高腳落水頭" localSheetId="38">#REF!</definedName>
    <definedName name="φ7.5cm高腳落水頭" localSheetId="20">#REF!</definedName>
    <definedName name="φ7.5cm高腳落水頭">#REF!</definedName>
    <definedName name="一丁掛">[5]工料單價!$B$2</definedName>
    <definedName name="一般排架" localSheetId="40">#REF!</definedName>
    <definedName name="一般排架" localSheetId="56">#REF!</definedName>
    <definedName name="一般排架" localSheetId="33">#REF!</definedName>
    <definedName name="一般排架" localSheetId="55">#REF!</definedName>
    <definedName name="一般排架" localSheetId="36">#REF!</definedName>
    <definedName name="一般排架" localSheetId="4">#REF!</definedName>
    <definedName name="一般排架" localSheetId="19">#REF!</definedName>
    <definedName name="一般排架" localSheetId="21">#REF!</definedName>
    <definedName name="一般排架" localSheetId="22">#REF!</definedName>
    <definedName name="一般排架" localSheetId="23">#REF!</definedName>
    <definedName name="一般排架" localSheetId="24">#REF!</definedName>
    <definedName name="一般排架" localSheetId="25">#REF!</definedName>
    <definedName name="一般排架" localSheetId="42">#REF!</definedName>
    <definedName name="一般排架" localSheetId="18">#REF!</definedName>
    <definedName name="一般排架" localSheetId="47">#REF!</definedName>
    <definedName name="一般排架" localSheetId="15">#REF!</definedName>
    <definedName name="一般排架" localSheetId="14">#REF!</definedName>
    <definedName name="一般排架" localSheetId="46">#REF!</definedName>
    <definedName name="一般排架" localSheetId="3">#REF!</definedName>
    <definedName name="一般排架" localSheetId="2">#REF!</definedName>
    <definedName name="一般排架" localSheetId="54">#REF!</definedName>
    <definedName name="一般排架" localSheetId="30">#REF!</definedName>
    <definedName name="一般排架" localSheetId="26">#REF!</definedName>
    <definedName name="一般排架" localSheetId="29">#REF!</definedName>
    <definedName name="一般排架" localSheetId="53">#REF!</definedName>
    <definedName name="一般排架" localSheetId="43">#REF!</definedName>
    <definedName name="一般排架" localSheetId="9">#REF!</definedName>
    <definedName name="一般排架" localSheetId="8">#REF!</definedName>
    <definedName name="一般排架" localSheetId="11">#REF!</definedName>
    <definedName name="一般排架" localSheetId="10">#REF!</definedName>
    <definedName name="一般排架" localSheetId="13">#REF!</definedName>
    <definedName name="一般排架" localSheetId="12">#REF!</definedName>
    <definedName name="一般排架" localSheetId="7">#REF!</definedName>
    <definedName name="一般排架" localSheetId="6">#REF!</definedName>
    <definedName name="一般排架" localSheetId="48">#REF!</definedName>
    <definedName name="一般排架" localSheetId="49">#REF!</definedName>
    <definedName name="一般排架" localSheetId="16">#REF!</definedName>
    <definedName name="一般排架" localSheetId="27">#REF!</definedName>
    <definedName name="一般排架" localSheetId="28">#REF!</definedName>
    <definedName name="一般排架" localSheetId="44">#REF!</definedName>
    <definedName name="一般排架" localSheetId="45">#REF!</definedName>
    <definedName name="一般排架" localSheetId="51">#REF!</definedName>
    <definedName name="一般排架" localSheetId="41">#REF!</definedName>
    <definedName name="一般排架" localSheetId="35">#REF!</definedName>
    <definedName name="一般排架" localSheetId="39">#REF!</definedName>
    <definedName name="一般排架" localSheetId="37">#REF!</definedName>
    <definedName name="一般排架" localSheetId="17">#REF!</definedName>
    <definedName name="一般排架" localSheetId="50">#REF!</definedName>
    <definedName name="一般排架" localSheetId="52">#REF!</definedName>
    <definedName name="一般排架" localSheetId="31">#REF!</definedName>
    <definedName name="一般排架" localSheetId="32">#REF!</definedName>
    <definedName name="一般排架" localSheetId="34">#REF!</definedName>
    <definedName name="一般排架" localSheetId="38">#REF!</definedName>
    <definedName name="一般排架" localSheetId="20">#REF!</definedName>
    <definedName name="一般排架">#REF!</definedName>
    <definedName name="一般陰井100×100×180㎝" localSheetId="40">#REF!</definedName>
    <definedName name="一般陰井100×100×180㎝" localSheetId="56">#REF!</definedName>
    <definedName name="一般陰井100×100×180㎝" localSheetId="33">#REF!</definedName>
    <definedName name="一般陰井100×100×180㎝" localSheetId="55">#REF!</definedName>
    <definedName name="一般陰井100×100×180㎝" localSheetId="36">#REF!</definedName>
    <definedName name="一般陰井100×100×180㎝" localSheetId="4">#REF!</definedName>
    <definedName name="一般陰井100×100×180㎝" localSheetId="19">#REF!</definedName>
    <definedName name="一般陰井100×100×180㎝" localSheetId="21">#REF!</definedName>
    <definedName name="一般陰井100×100×180㎝" localSheetId="22">#REF!</definedName>
    <definedName name="一般陰井100×100×180㎝" localSheetId="23">#REF!</definedName>
    <definedName name="一般陰井100×100×180㎝" localSheetId="24">#REF!</definedName>
    <definedName name="一般陰井100×100×180㎝" localSheetId="25">#REF!</definedName>
    <definedName name="一般陰井100×100×180㎝" localSheetId="42">#REF!</definedName>
    <definedName name="一般陰井100×100×180㎝" localSheetId="18">#REF!</definedName>
    <definedName name="一般陰井100×100×180㎝" localSheetId="47">#REF!</definedName>
    <definedName name="一般陰井100×100×180㎝" localSheetId="15">#REF!</definedName>
    <definedName name="一般陰井100×100×180㎝" localSheetId="14">#REF!</definedName>
    <definedName name="一般陰井100×100×180㎝" localSheetId="46">#REF!</definedName>
    <definedName name="一般陰井100×100×180㎝" localSheetId="3">#REF!</definedName>
    <definedName name="一般陰井100×100×180㎝" localSheetId="2">#REF!</definedName>
    <definedName name="一般陰井100×100×180㎝" localSheetId="54">#REF!</definedName>
    <definedName name="一般陰井100×100×180㎝" localSheetId="30">#REF!</definedName>
    <definedName name="一般陰井100×100×180㎝" localSheetId="26">#REF!</definedName>
    <definedName name="一般陰井100×100×180㎝" localSheetId="29">#REF!</definedName>
    <definedName name="一般陰井100×100×180㎝" localSheetId="53">#REF!</definedName>
    <definedName name="一般陰井100×100×180㎝" localSheetId="43">#REF!</definedName>
    <definedName name="一般陰井100×100×180㎝" localSheetId="9">#REF!</definedName>
    <definedName name="一般陰井100×100×180㎝" localSheetId="8">#REF!</definedName>
    <definedName name="一般陰井100×100×180㎝" localSheetId="11">#REF!</definedName>
    <definedName name="一般陰井100×100×180㎝" localSheetId="10">#REF!</definedName>
    <definedName name="一般陰井100×100×180㎝" localSheetId="13">#REF!</definedName>
    <definedName name="一般陰井100×100×180㎝" localSheetId="12">#REF!</definedName>
    <definedName name="一般陰井100×100×180㎝" localSheetId="7">#REF!</definedName>
    <definedName name="一般陰井100×100×180㎝" localSheetId="6">#REF!</definedName>
    <definedName name="一般陰井100×100×180㎝" localSheetId="48">#REF!</definedName>
    <definedName name="一般陰井100×100×180㎝" localSheetId="49">#REF!</definedName>
    <definedName name="一般陰井100×100×180㎝" localSheetId="16">#REF!</definedName>
    <definedName name="一般陰井100×100×180㎝" localSheetId="27">#REF!</definedName>
    <definedName name="一般陰井100×100×180㎝" localSheetId="28">#REF!</definedName>
    <definedName name="一般陰井100×100×180㎝" localSheetId="44">#REF!</definedName>
    <definedName name="一般陰井100×100×180㎝" localSheetId="45">#REF!</definedName>
    <definedName name="一般陰井100×100×180㎝" localSheetId="51">#REF!</definedName>
    <definedName name="一般陰井100×100×180㎝" localSheetId="41">#REF!</definedName>
    <definedName name="一般陰井100×100×180㎝" localSheetId="35">#REF!</definedName>
    <definedName name="一般陰井100×100×180㎝" localSheetId="39">#REF!</definedName>
    <definedName name="一般陰井100×100×180㎝" localSheetId="37">#REF!</definedName>
    <definedName name="一般陰井100×100×180㎝" localSheetId="17">#REF!</definedName>
    <definedName name="一般陰井100×100×180㎝" localSheetId="50">#REF!</definedName>
    <definedName name="一般陰井100×100×180㎝" localSheetId="52">#REF!</definedName>
    <definedName name="一般陰井100×100×180㎝" localSheetId="31">#REF!</definedName>
    <definedName name="一般陰井100×100×180㎝" localSheetId="32">#REF!</definedName>
    <definedName name="一般陰井100×100×180㎝" localSheetId="34">#REF!</definedName>
    <definedName name="一般陰井100×100×180㎝" localSheetId="38">#REF!</definedName>
    <definedName name="一般陰井100×100×180㎝" localSheetId="20">#REF!</definedName>
    <definedName name="一般陰井100×100×180㎝">#REF!</definedName>
    <definedName name="一般陰井100×100×200㎝" localSheetId="40">#REF!</definedName>
    <definedName name="一般陰井100×100×200㎝" localSheetId="56">#REF!</definedName>
    <definedName name="一般陰井100×100×200㎝" localSheetId="33">#REF!</definedName>
    <definedName name="一般陰井100×100×200㎝" localSheetId="55">#REF!</definedName>
    <definedName name="一般陰井100×100×200㎝" localSheetId="36">#REF!</definedName>
    <definedName name="一般陰井100×100×200㎝" localSheetId="4">#REF!</definedName>
    <definedName name="一般陰井100×100×200㎝" localSheetId="19">#REF!</definedName>
    <definedName name="一般陰井100×100×200㎝" localSheetId="21">#REF!</definedName>
    <definedName name="一般陰井100×100×200㎝" localSheetId="22">#REF!</definedName>
    <definedName name="一般陰井100×100×200㎝" localSheetId="23">#REF!</definedName>
    <definedName name="一般陰井100×100×200㎝" localSheetId="24">#REF!</definedName>
    <definedName name="一般陰井100×100×200㎝" localSheetId="25">#REF!</definedName>
    <definedName name="一般陰井100×100×200㎝" localSheetId="42">#REF!</definedName>
    <definedName name="一般陰井100×100×200㎝" localSheetId="18">#REF!</definedName>
    <definedName name="一般陰井100×100×200㎝" localSheetId="47">#REF!</definedName>
    <definedName name="一般陰井100×100×200㎝" localSheetId="15">#REF!</definedName>
    <definedName name="一般陰井100×100×200㎝" localSheetId="14">#REF!</definedName>
    <definedName name="一般陰井100×100×200㎝" localSheetId="46">#REF!</definedName>
    <definedName name="一般陰井100×100×200㎝" localSheetId="3">#REF!</definedName>
    <definedName name="一般陰井100×100×200㎝" localSheetId="2">#REF!</definedName>
    <definedName name="一般陰井100×100×200㎝" localSheetId="54">#REF!</definedName>
    <definedName name="一般陰井100×100×200㎝" localSheetId="30">#REF!</definedName>
    <definedName name="一般陰井100×100×200㎝" localSheetId="26">#REF!</definedName>
    <definedName name="一般陰井100×100×200㎝" localSheetId="29">#REF!</definedName>
    <definedName name="一般陰井100×100×200㎝" localSheetId="53">#REF!</definedName>
    <definedName name="一般陰井100×100×200㎝" localSheetId="43">#REF!</definedName>
    <definedName name="一般陰井100×100×200㎝" localSheetId="9">#REF!</definedName>
    <definedName name="一般陰井100×100×200㎝" localSheetId="8">#REF!</definedName>
    <definedName name="一般陰井100×100×200㎝" localSheetId="11">#REF!</definedName>
    <definedName name="一般陰井100×100×200㎝" localSheetId="10">#REF!</definedName>
    <definedName name="一般陰井100×100×200㎝" localSheetId="13">#REF!</definedName>
    <definedName name="一般陰井100×100×200㎝" localSheetId="12">#REF!</definedName>
    <definedName name="一般陰井100×100×200㎝" localSheetId="7">#REF!</definedName>
    <definedName name="一般陰井100×100×200㎝" localSheetId="6">#REF!</definedName>
    <definedName name="一般陰井100×100×200㎝" localSheetId="48">#REF!</definedName>
    <definedName name="一般陰井100×100×200㎝" localSheetId="49">#REF!</definedName>
    <definedName name="一般陰井100×100×200㎝" localSheetId="16">#REF!</definedName>
    <definedName name="一般陰井100×100×200㎝" localSheetId="27">#REF!</definedName>
    <definedName name="一般陰井100×100×200㎝" localSheetId="28">#REF!</definedName>
    <definedName name="一般陰井100×100×200㎝" localSheetId="44">#REF!</definedName>
    <definedName name="一般陰井100×100×200㎝" localSheetId="45">#REF!</definedName>
    <definedName name="一般陰井100×100×200㎝" localSheetId="51">#REF!</definedName>
    <definedName name="一般陰井100×100×200㎝" localSheetId="41">#REF!</definedName>
    <definedName name="一般陰井100×100×200㎝" localSheetId="35">#REF!</definedName>
    <definedName name="一般陰井100×100×200㎝" localSheetId="39">#REF!</definedName>
    <definedName name="一般陰井100×100×200㎝" localSheetId="37">#REF!</definedName>
    <definedName name="一般陰井100×100×200㎝" localSheetId="17">#REF!</definedName>
    <definedName name="一般陰井100×100×200㎝" localSheetId="50">#REF!</definedName>
    <definedName name="一般陰井100×100×200㎝" localSheetId="52">#REF!</definedName>
    <definedName name="一般陰井100×100×200㎝" localSheetId="31">#REF!</definedName>
    <definedName name="一般陰井100×100×200㎝" localSheetId="32">#REF!</definedName>
    <definedName name="一般陰井100×100×200㎝" localSheetId="34">#REF!</definedName>
    <definedName name="一般陰井100×100×200㎝" localSheetId="38">#REF!</definedName>
    <definedName name="一般陰井100×100×200㎝" localSheetId="20">#REF!</definedName>
    <definedName name="一般陰井100×100×200㎝">#REF!</definedName>
    <definedName name="一般陰井100×100×240㎝" localSheetId="40">#REF!</definedName>
    <definedName name="一般陰井100×100×240㎝" localSheetId="56">#REF!</definedName>
    <definedName name="一般陰井100×100×240㎝" localSheetId="33">#REF!</definedName>
    <definedName name="一般陰井100×100×240㎝" localSheetId="55">#REF!</definedName>
    <definedName name="一般陰井100×100×240㎝" localSheetId="36">#REF!</definedName>
    <definedName name="一般陰井100×100×240㎝" localSheetId="4">#REF!</definedName>
    <definedName name="一般陰井100×100×240㎝" localSheetId="19">#REF!</definedName>
    <definedName name="一般陰井100×100×240㎝" localSheetId="21">#REF!</definedName>
    <definedName name="一般陰井100×100×240㎝" localSheetId="22">#REF!</definedName>
    <definedName name="一般陰井100×100×240㎝" localSheetId="23">#REF!</definedName>
    <definedName name="一般陰井100×100×240㎝" localSheetId="24">#REF!</definedName>
    <definedName name="一般陰井100×100×240㎝" localSheetId="25">#REF!</definedName>
    <definedName name="一般陰井100×100×240㎝" localSheetId="42">#REF!</definedName>
    <definedName name="一般陰井100×100×240㎝" localSheetId="18">#REF!</definedName>
    <definedName name="一般陰井100×100×240㎝" localSheetId="47">#REF!</definedName>
    <definedName name="一般陰井100×100×240㎝" localSheetId="15">#REF!</definedName>
    <definedName name="一般陰井100×100×240㎝" localSheetId="14">#REF!</definedName>
    <definedName name="一般陰井100×100×240㎝" localSheetId="46">#REF!</definedName>
    <definedName name="一般陰井100×100×240㎝" localSheetId="3">#REF!</definedName>
    <definedName name="一般陰井100×100×240㎝" localSheetId="2">#REF!</definedName>
    <definedName name="一般陰井100×100×240㎝" localSheetId="54">#REF!</definedName>
    <definedName name="一般陰井100×100×240㎝" localSheetId="30">#REF!</definedName>
    <definedName name="一般陰井100×100×240㎝" localSheetId="26">#REF!</definedName>
    <definedName name="一般陰井100×100×240㎝" localSheetId="29">#REF!</definedName>
    <definedName name="一般陰井100×100×240㎝" localSheetId="53">#REF!</definedName>
    <definedName name="一般陰井100×100×240㎝" localSheetId="43">#REF!</definedName>
    <definedName name="一般陰井100×100×240㎝" localSheetId="9">#REF!</definedName>
    <definedName name="一般陰井100×100×240㎝" localSheetId="8">#REF!</definedName>
    <definedName name="一般陰井100×100×240㎝" localSheetId="11">#REF!</definedName>
    <definedName name="一般陰井100×100×240㎝" localSheetId="10">#REF!</definedName>
    <definedName name="一般陰井100×100×240㎝" localSheetId="13">#REF!</definedName>
    <definedName name="一般陰井100×100×240㎝" localSheetId="12">#REF!</definedName>
    <definedName name="一般陰井100×100×240㎝" localSheetId="7">#REF!</definedName>
    <definedName name="一般陰井100×100×240㎝" localSheetId="6">#REF!</definedName>
    <definedName name="一般陰井100×100×240㎝" localSheetId="48">#REF!</definedName>
    <definedName name="一般陰井100×100×240㎝" localSheetId="49">#REF!</definedName>
    <definedName name="一般陰井100×100×240㎝" localSheetId="16">#REF!</definedName>
    <definedName name="一般陰井100×100×240㎝" localSheetId="27">#REF!</definedName>
    <definedName name="一般陰井100×100×240㎝" localSheetId="28">#REF!</definedName>
    <definedName name="一般陰井100×100×240㎝" localSheetId="44">#REF!</definedName>
    <definedName name="一般陰井100×100×240㎝" localSheetId="45">#REF!</definedName>
    <definedName name="一般陰井100×100×240㎝" localSheetId="51">#REF!</definedName>
    <definedName name="一般陰井100×100×240㎝" localSheetId="41">#REF!</definedName>
    <definedName name="一般陰井100×100×240㎝" localSheetId="35">#REF!</definedName>
    <definedName name="一般陰井100×100×240㎝" localSheetId="39">#REF!</definedName>
    <definedName name="一般陰井100×100×240㎝" localSheetId="37">#REF!</definedName>
    <definedName name="一般陰井100×100×240㎝" localSheetId="17">#REF!</definedName>
    <definedName name="一般陰井100×100×240㎝" localSheetId="50">#REF!</definedName>
    <definedName name="一般陰井100×100×240㎝" localSheetId="52">#REF!</definedName>
    <definedName name="一般陰井100×100×240㎝" localSheetId="31">#REF!</definedName>
    <definedName name="一般陰井100×100×240㎝" localSheetId="32">#REF!</definedName>
    <definedName name="一般陰井100×100×240㎝" localSheetId="34">#REF!</definedName>
    <definedName name="一般陰井100×100×240㎝" localSheetId="38">#REF!</definedName>
    <definedName name="一般陰井100×100×240㎝" localSheetId="20">#REF!</definedName>
    <definedName name="一般陰井100×100×240㎝">#REF!</definedName>
    <definedName name="一般陰井60×60×120㎝" localSheetId="40">#REF!</definedName>
    <definedName name="一般陰井60×60×120㎝" localSheetId="56">#REF!</definedName>
    <definedName name="一般陰井60×60×120㎝" localSheetId="33">#REF!</definedName>
    <definedName name="一般陰井60×60×120㎝" localSheetId="55">#REF!</definedName>
    <definedName name="一般陰井60×60×120㎝" localSheetId="36">#REF!</definedName>
    <definedName name="一般陰井60×60×120㎝" localSheetId="4">#REF!</definedName>
    <definedName name="一般陰井60×60×120㎝" localSheetId="19">#REF!</definedName>
    <definedName name="一般陰井60×60×120㎝" localSheetId="21">#REF!</definedName>
    <definedName name="一般陰井60×60×120㎝" localSheetId="22">#REF!</definedName>
    <definedName name="一般陰井60×60×120㎝" localSheetId="23">#REF!</definedName>
    <definedName name="一般陰井60×60×120㎝" localSheetId="24">#REF!</definedName>
    <definedName name="一般陰井60×60×120㎝" localSheetId="25">#REF!</definedName>
    <definedName name="一般陰井60×60×120㎝" localSheetId="42">#REF!</definedName>
    <definedName name="一般陰井60×60×120㎝" localSheetId="18">#REF!</definedName>
    <definedName name="一般陰井60×60×120㎝" localSheetId="47">#REF!</definedName>
    <definedName name="一般陰井60×60×120㎝" localSheetId="15">#REF!</definedName>
    <definedName name="一般陰井60×60×120㎝" localSheetId="14">#REF!</definedName>
    <definedName name="一般陰井60×60×120㎝" localSheetId="46">#REF!</definedName>
    <definedName name="一般陰井60×60×120㎝" localSheetId="3">#REF!</definedName>
    <definedName name="一般陰井60×60×120㎝" localSheetId="2">#REF!</definedName>
    <definedName name="一般陰井60×60×120㎝" localSheetId="54">#REF!</definedName>
    <definedName name="一般陰井60×60×120㎝" localSheetId="30">#REF!</definedName>
    <definedName name="一般陰井60×60×120㎝" localSheetId="26">#REF!</definedName>
    <definedName name="一般陰井60×60×120㎝" localSheetId="29">#REF!</definedName>
    <definedName name="一般陰井60×60×120㎝" localSheetId="53">#REF!</definedName>
    <definedName name="一般陰井60×60×120㎝" localSheetId="43">#REF!</definedName>
    <definedName name="一般陰井60×60×120㎝" localSheetId="9">#REF!</definedName>
    <definedName name="一般陰井60×60×120㎝" localSheetId="8">#REF!</definedName>
    <definedName name="一般陰井60×60×120㎝" localSheetId="11">#REF!</definedName>
    <definedName name="一般陰井60×60×120㎝" localSheetId="10">#REF!</definedName>
    <definedName name="一般陰井60×60×120㎝" localSheetId="13">#REF!</definedName>
    <definedName name="一般陰井60×60×120㎝" localSheetId="12">#REF!</definedName>
    <definedName name="一般陰井60×60×120㎝" localSheetId="7">#REF!</definedName>
    <definedName name="一般陰井60×60×120㎝" localSheetId="6">#REF!</definedName>
    <definedName name="一般陰井60×60×120㎝" localSheetId="48">#REF!</definedName>
    <definedName name="一般陰井60×60×120㎝" localSheetId="49">#REF!</definedName>
    <definedName name="一般陰井60×60×120㎝" localSheetId="16">#REF!</definedName>
    <definedName name="一般陰井60×60×120㎝" localSheetId="27">#REF!</definedName>
    <definedName name="一般陰井60×60×120㎝" localSheetId="28">#REF!</definedName>
    <definedName name="一般陰井60×60×120㎝" localSheetId="44">#REF!</definedName>
    <definedName name="一般陰井60×60×120㎝" localSheetId="45">#REF!</definedName>
    <definedName name="一般陰井60×60×120㎝" localSheetId="51">#REF!</definedName>
    <definedName name="一般陰井60×60×120㎝" localSheetId="41">#REF!</definedName>
    <definedName name="一般陰井60×60×120㎝" localSheetId="35">#REF!</definedName>
    <definedName name="一般陰井60×60×120㎝" localSheetId="39">#REF!</definedName>
    <definedName name="一般陰井60×60×120㎝" localSheetId="37">#REF!</definedName>
    <definedName name="一般陰井60×60×120㎝" localSheetId="17">#REF!</definedName>
    <definedName name="一般陰井60×60×120㎝" localSheetId="50">#REF!</definedName>
    <definedName name="一般陰井60×60×120㎝" localSheetId="52">#REF!</definedName>
    <definedName name="一般陰井60×60×120㎝" localSheetId="31">#REF!</definedName>
    <definedName name="一般陰井60×60×120㎝" localSheetId="32">#REF!</definedName>
    <definedName name="一般陰井60×60×120㎝" localSheetId="34">#REF!</definedName>
    <definedName name="一般陰井60×60×120㎝" localSheetId="38">#REF!</definedName>
    <definedName name="一般陰井60×60×120㎝" localSheetId="20">#REF!</definedName>
    <definedName name="一般陰井60×60×120㎝">#REF!</definedName>
    <definedName name="一般陰井60×60×60㎝" localSheetId="40">#REF!</definedName>
    <definedName name="一般陰井60×60×60㎝" localSheetId="56">#REF!</definedName>
    <definedName name="一般陰井60×60×60㎝" localSheetId="33">#REF!</definedName>
    <definedName name="一般陰井60×60×60㎝" localSheetId="55">#REF!</definedName>
    <definedName name="一般陰井60×60×60㎝" localSheetId="36">#REF!</definedName>
    <definedName name="一般陰井60×60×60㎝" localSheetId="4">#REF!</definedName>
    <definedName name="一般陰井60×60×60㎝" localSheetId="19">#REF!</definedName>
    <definedName name="一般陰井60×60×60㎝" localSheetId="21">#REF!</definedName>
    <definedName name="一般陰井60×60×60㎝" localSheetId="22">#REF!</definedName>
    <definedName name="一般陰井60×60×60㎝" localSheetId="23">#REF!</definedName>
    <definedName name="一般陰井60×60×60㎝" localSheetId="24">#REF!</definedName>
    <definedName name="一般陰井60×60×60㎝" localSheetId="25">#REF!</definedName>
    <definedName name="一般陰井60×60×60㎝" localSheetId="42">#REF!</definedName>
    <definedName name="一般陰井60×60×60㎝" localSheetId="18">#REF!</definedName>
    <definedName name="一般陰井60×60×60㎝" localSheetId="47">#REF!</definedName>
    <definedName name="一般陰井60×60×60㎝" localSheetId="15">#REF!</definedName>
    <definedName name="一般陰井60×60×60㎝" localSheetId="14">#REF!</definedName>
    <definedName name="一般陰井60×60×60㎝" localSheetId="46">#REF!</definedName>
    <definedName name="一般陰井60×60×60㎝" localSheetId="3">#REF!</definedName>
    <definedName name="一般陰井60×60×60㎝" localSheetId="2">#REF!</definedName>
    <definedName name="一般陰井60×60×60㎝" localSheetId="54">#REF!</definedName>
    <definedName name="一般陰井60×60×60㎝" localSheetId="30">#REF!</definedName>
    <definedName name="一般陰井60×60×60㎝" localSheetId="26">#REF!</definedName>
    <definedName name="一般陰井60×60×60㎝" localSheetId="29">#REF!</definedName>
    <definedName name="一般陰井60×60×60㎝" localSheetId="53">#REF!</definedName>
    <definedName name="一般陰井60×60×60㎝" localSheetId="43">#REF!</definedName>
    <definedName name="一般陰井60×60×60㎝" localSheetId="9">#REF!</definedName>
    <definedName name="一般陰井60×60×60㎝" localSheetId="8">#REF!</definedName>
    <definedName name="一般陰井60×60×60㎝" localSheetId="11">#REF!</definedName>
    <definedName name="一般陰井60×60×60㎝" localSheetId="10">#REF!</definedName>
    <definedName name="一般陰井60×60×60㎝" localSheetId="13">#REF!</definedName>
    <definedName name="一般陰井60×60×60㎝" localSheetId="12">#REF!</definedName>
    <definedName name="一般陰井60×60×60㎝" localSheetId="7">#REF!</definedName>
    <definedName name="一般陰井60×60×60㎝" localSheetId="6">#REF!</definedName>
    <definedName name="一般陰井60×60×60㎝" localSheetId="48">#REF!</definedName>
    <definedName name="一般陰井60×60×60㎝" localSheetId="49">#REF!</definedName>
    <definedName name="一般陰井60×60×60㎝" localSheetId="16">#REF!</definedName>
    <definedName name="一般陰井60×60×60㎝" localSheetId="27">#REF!</definedName>
    <definedName name="一般陰井60×60×60㎝" localSheetId="28">#REF!</definedName>
    <definedName name="一般陰井60×60×60㎝" localSheetId="44">#REF!</definedName>
    <definedName name="一般陰井60×60×60㎝" localSheetId="45">#REF!</definedName>
    <definedName name="一般陰井60×60×60㎝" localSheetId="51">#REF!</definedName>
    <definedName name="一般陰井60×60×60㎝" localSheetId="41">#REF!</definedName>
    <definedName name="一般陰井60×60×60㎝" localSheetId="35">#REF!</definedName>
    <definedName name="一般陰井60×60×60㎝" localSheetId="39">#REF!</definedName>
    <definedName name="一般陰井60×60×60㎝" localSheetId="37">#REF!</definedName>
    <definedName name="一般陰井60×60×60㎝" localSheetId="17">#REF!</definedName>
    <definedName name="一般陰井60×60×60㎝" localSheetId="50">#REF!</definedName>
    <definedName name="一般陰井60×60×60㎝" localSheetId="52">#REF!</definedName>
    <definedName name="一般陰井60×60×60㎝" localSheetId="31">#REF!</definedName>
    <definedName name="一般陰井60×60×60㎝" localSheetId="32">#REF!</definedName>
    <definedName name="一般陰井60×60×60㎝" localSheetId="34">#REF!</definedName>
    <definedName name="一般陰井60×60×60㎝" localSheetId="38">#REF!</definedName>
    <definedName name="一般陰井60×60×60㎝" localSheetId="20">#REF!</definedName>
    <definedName name="一般陰井60×60×60㎝">#REF!</definedName>
    <definedName name="一般陰井60×60×90㎝" localSheetId="40">#REF!</definedName>
    <definedName name="一般陰井60×60×90㎝" localSheetId="56">#REF!</definedName>
    <definedName name="一般陰井60×60×90㎝" localSheetId="33">#REF!</definedName>
    <definedName name="一般陰井60×60×90㎝" localSheetId="55">#REF!</definedName>
    <definedName name="一般陰井60×60×90㎝" localSheetId="36">#REF!</definedName>
    <definedName name="一般陰井60×60×90㎝" localSheetId="4">#REF!</definedName>
    <definedName name="一般陰井60×60×90㎝" localSheetId="19">#REF!</definedName>
    <definedName name="一般陰井60×60×90㎝" localSheetId="21">#REF!</definedName>
    <definedName name="一般陰井60×60×90㎝" localSheetId="22">#REF!</definedName>
    <definedName name="一般陰井60×60×90㎝" localSheetId="23">#REF!</definedName>
    <definedName name="一般陰井60×60×90㎝" localSheetId="24">#REF!</definedName>
    <definedName name="一般陰井60×60×90㎝" localSheetId="25">#REF!</definedName>
    <definedName name="一般陰井60×60×90㎝" localSheetId="42">#REF!</definedName>
    <definedName name="一般陰井60×60×90㎝" localSheetId="18">#REF!</definedName>
    <definedName name="一般陰井60×60×90㎝" localSheetId="47">#REF!</definedName>
    <definedName name="一般陰井60×60×90㎝" localSheetId="15">#REF!</definedName>
    <definedName name="一般陰井60×60×90㎝" localSheetId="14">#REF!</definedName>
    <definedName name="一般陰井60×60×90㎝" localSheetId="46">#REF!</definedName>
    <definedName name="一般陰井60×60×90㎝" localSheetId="3">#REF!</definedName>
    <definedName name="一般陰井60×60×90㎝" localSheetId="2">#REF!</definedName>
    <definedName name="一般陰井60×60×90㎝" localSheetId="54">#REF!</definedName>
    <definedName name="一般陰井60×60×90㎝" localSheetId="30">#REF!</definedName>
    <definedName name="一般陰井60×60×90㎝" localSheetId="26">#REF!</definedName>
    <definedName name="一般陰井60×60×90㎝" localSheetId="29">#REF!</definedName>
    <definedName name="一般陰井60×60×90㎝" localSheetId="53">#REF!</definedName>
    <definedName name="一般陰井60×60×90㎝" localSheetId="43">#REF!</definedName>
    <definedName name="一般陰井60×60×90㎝" localSheetId="9">#REF!</definedName>
    <definedName name="一般陰井60×60×90㎝" localSheetId="8">#REF!</definedName>
    <definedName name="一般陰井60×60×90㎝" localSheetId="11">#REF!</definedName>
    <definedName name="一般陰井60×60×90㎝" localSheetId="10">#REF!</definedName>
    <definedName name="一般陰井60×60×90㎝" localSheetId="13">#REF!</definedName>
    <definedName name="一般陰井60×60×90㎝" localSheetId="12">#REF!</definedName>
    <definedName name="一般陰井60×60×90㎝" localSheetId="7">#REF!</definedName>
    <definedName name="一般陰井60×60×90㎝" localSheetId="6">#REF!</definedName>
    <definedName name="一般陰井60×60×90㎝" localSheetId="48">#REF!</definedName>
    <definedName name="一般陰井60×60×90㎝" localSheetId="49">#REF!</definedName>
    <definedName name="一般陰井60×60×90㎝" localSheetId="16">#REF!</definedName>
    <definedName name="一般陰井60×60×90㎝" localSheetId="27">#REF!</definedName>
    <definedName name="一般陰井60×60×90㎝" localSheetId="28">#REF!</definedName>
    <definedName name="一般陰井60×60×90㎝" localSheetId="44">#REF!</definedName>
    <definedName name="一般陰井60×60×90㎝" localSheetId="45">#REF!</definedName>
    <definedName name="一般陰井60×60×90㎝" localSheetId="51">#REF!</definedName>
    <definedName name="一般陰井60×60×90㎝" localSheetId="41">#REF!</definedName>
    <definedName name="一般陰井60×60×90㎝" localSheetId="35">#REF!</definedName>
    <definedName name="一般陰井60×60×90㎝" localSheetId="39">#REF!</definedName>
    <definedName name="一般陰井60×60×90㎝" localSheetId="37">#REF!</definedName>
    <definedName name="一般陰井60×60×90㎝" localSheetId="17">#REF!</definedName>
    <definedName name="一般陰井60×60×90㎝" localSheetId="50">#REF!</definedName>
    <definedName name="一般陰井60×60×90㎝" localSheetId="52">#REF!</definedName>
    <definedName name="一般陰井60×60×90㎝" localSheetId="31">#REF!</definedName>
    <definedName name="一般陰井60×60×90㎝" localSheetId="32">#REF!</definedName>
    <definedName name="一般陰井60×60×90㎝" localSheetId="34">#REF!</definedName>
    <definedName name="一般陰井60×60×90㎝" localSheetId="38">#REF!</definedName>
    <definedName name="一般陰井60×60×90㎝" localSheetId="20">#REF!</definedName>
    <definedName name="一般陰井60×60×90㎝">#REF!</definedName>
    <definedName name="一般模板材料" localSheetId="40">#REF!</definedName>
    <definedName name="一般模板材料" localSheetId="56">#REF!</definedName>
    <definedName name="一般模板材料" localSheetId="33">#REF!</definedName>
    <definedName name="一般模板材料" localSheetId="55">#REF!</definedName>
    <definedName name="一般模板材料" localSheetId="36">#REF!</definedName>
    <definedName name="一般模板材料" localSheetId="4">#REF!</definedName>
    <definedName name="一般模板材料" localSheetId="19">#REF!</definedName>
    <definedName name="一般模板材料" localSheetId="21">#REF!</definedName>
    <definedName name="一般模板材料" localSheetId="22">#REF!</definedName>
    <definedName name="一般模板材料" localSheetId="23">#REF!</definedName>
    <definedName name="一般模板材料" localSheetId="24">#REF!</definedName>
    <definedName name="一般模板材料" localSheetId="25">#REF!</definedName>
    <definedName name="一般模板材料" localSheetId="42">#REF!</definedName>
    <definedName name="一般模板材料" localSheetId="18">#REF!</definedName>
    <definedName name="一般模板材料" localSheetId="47">#REF!</definedName>
    <definedName name="一般模板材料" localSheetId="15">#REF!</definedName>
    <definedName name="一般模板材料" localSheetId="14">#REF!</definedName>
    <definedName name="一般模板材料" localSheetId="46">#REF!</definedName>
    <definedName name="一般模板材料" localSheetId="3">#REF!</definedName>
    <definedName name="一般模板材料" localSheetId="2">#REF!</definedName>
    <definedName name="一般模板材料" localSheetId="54">#REF!</definedName>
    <definedName name="一般模板材料" localSheetId="30">#REF!</definedName>
    <definedName name="一般模板材料" localSheetId="26">#REF!</definedName>
    <definedName name="一般模板材料" localSheetId="29">#REF!</definedName>
    <definedName name="一般模板材料" localSheetId="53">#REF!</definedName>
    <definedName name="一般模板材料" localSheetId="43">#REF!</definedName>
    <definedName name="一般模板材料" localSheetId="9">#REF!</definedName>
    <definedName name="一般模板材料" localSheetId="8">#REF!</definedName>
    <definedName name="一般模板材料" localSheetId="11">#REF!</definedName>
    <definedName name="一般模板材料" localSheetId="10">#REF!</definedName>
    <definedName name="一般模板材料" localSheetId="13">#REF!</definedName>
    <definedName name="一般模板材料" localSheetId="12">#REF!</definedName>
    <definedName name="一般模板材料" localSheetId="7">#REF!</definedName>
    <definedName name="一般模板材料" localSheetId="6">#REF!</definedName>
    <definedName name="一般模板材料" localSheetId="48">#REF!</definedName>
    <definedName name="一般模板材料" localSheetId="49">#REF!</definedName>
    <definedName name="一般模板材料" localSheetId="16">#REF!</definedName>
    <definedName name="一般模板材料" localSheetId="27">#REF!</definedName>
    <definedName name="一般模板材料" localSheetId="28">#REF!</definedName>
    <definedName name="一般模板材料" localSheetId="44">#REF!</definedName>
    <definedName name="一般模板材料" localSheetId="45">#REF!</definedName>
    <definedName name="一般模板材料" localSheetId="51">#REF!</definedName>
    <definedName name="一般模板材料" localSheetId="41">#REF!</definedName>
    <definedName name="一般模板材料" localSheetId="35">#REF!</definedName>
    <definedName name="一般模板材料" localSheetId="39">#REF!</definedName>
    <definedName name="一般模板材料" localSheetId="37">#REF!</definedName>
    <definedName name="一般模板材料" localSheetId="17">#REF!</definedName>
    <definedName name="一般模板材料" localSheetId="50">#REF!</definedName>
    <definedName name="一般模板材料" localSheetId="52">#REF!</definedName>
    <definedName name="一般模板材料" localSheetId="31">#REF!</definedName>
    <definedName name="一般模板材料" localSheetId="32">#REF!</definedName>
    <definedName name="一般模板材料" localSheetId="34">#REF!</definedName>
    <definedName name="一般模板材料" localSheetId="38">#REF!</definedName>
    <definedName name="一般模板材料" localSheetId="20">#REF!</definedName>
    <definedName name="一般模板材料">#REF!</definedName>
    <definedName name="九芎_φ4cm_高2.5_3m" localSheetId="40">#REF!</definedName>
    <definedName name="九芎_φ4cm_高2.5_3m" localSheetId="56">#REF!</definedName>
    <definedName name="九芎_φ4cm_高2.5_3m" localSheetId="33">#REF!</definedName>
    <definedName name="九芎_φ4cm_高2.5_3m" localSheetId="55">#REF!</definedName>
    <definedName name="九芎_φ4cm_高2.5_3m" localSheetId="36">#REF!</definedName>
    <definedName name="九芎_φ4cm_高2.5_3m" localSheetId="4">#REF!</definedName>
    <definedName name="九芎_φ4cm_高2.5_3m" localSheetId="19">#REF!</definedName>
    <definedName name="九芎_φ4cm_高2.5_3m" localSheetId="21">#REF!</definedName>
    <definedName name="九芎_φ4cm_高2.5_3m" localSheetId="22">#REF!</definedName>
    <definedName name="九芎_φ4cm_高2.5_3m" localSheetId="23">#REF!</definedName>
    <definedName name="九芎_φ4cm_高2.5_3m" localSheetId="24">#REF!</definedName>
    <definedName name="九芎_φ4cm_高2.5_3m" localSheetId="25">#REF!</definedName>
    <definedName name="九芎_φ4cm_高2.5_3m" localSheetId="42">#REF!</definedName>
    <definedName name="九芎_φ4cm_高2.5_3m" localSheetId="18">#REF!</definedName>
    <definedName name="九芎_φ4cm_高2.5_3m" localSheetId="47">#REF!</definedName>
    <definedName name="九芎_φ4cm_高2.5_3m" localSheetId="15">#REF!</definedName>
    <definedName name="九芎_φ4cm_高2.5_3m" localSheetId="14">#REF!</definedName>
    <definedName name="九芎_φ4cm_高2.5_3m" localSheetId="46">#REF!</definedName>
    <definedName name="九芎_φ4cm_高2.5_3m" localSheetId="3">#REF!</definedName>
    <definedName name="九芎_φ4cm_高2.5_3m" localSheetId="2">#REF!</definedName>
    <definedName name="九芎_φ4cm_高2.5_3m" localSheetId="54">#REF!</definedName>
    <definedName name="九芎_φ4cm_高2.5_3m" localSheetId="30">#REF!</definedName>
    <definedName name="九芎_φ4cm_高2.5_3m" localSheetId="26">#REF!</definedName>
    <definedName name="九芎_φ4cm_高2.5_3m" localSheetId="29">#REF!</definedName>
    <definedName name="九芎_φ4cm_高2.5_3m" localSheetId="53">#REF!</definedName>
    <definedName name="九芎_φ4cm_高2.5_3m" localSheetId="43">#REF!</definedName>
    <definedName name="九芎_φ4cm_高2.5_3m" localSheetId="9">#REF!</definedName>
    <definedName name="九芎_φ4cm_高2.5_3m" localSheetId="8">#REF!</definedName>
    <definedName name="九芎_φ4cm_高2.5_3m" localSheetId="11">#REF!</definedName>
    <definedName name="九芎_φ4cm_高2.5_3m" localSheetId="10">#REF!</definedName>
    <definedName name="九芎_φ4cm_高2.5_3m" localSheetId="13">#REF!</definedName>
    <definedName name="九芎_φ4cm_高2.5_3m" localSheetId="12">#REF!</definedName>
    <definedName name="九芎_φ4cm_高2.5_3m" localSheetId="7">#REF!</definedName>
    <definedName name="九芎_φ4cm_高2.5_3m" localSheetId="6">#REF!</definedName>
    <definedName name="九芎_φ4cm_高2.5_3m" localSheetId="48">#REF!</definedName>
    <definedName name="九芎_φ4cm_高2.5_3m" localSheetId="49">#REF!</definedName>
    <definedName name="九芎_φ4cm_高2.5_3m" localSheetId="16">#REF!</definedName>
    <definedName name="九芎_φ4cm_高2.5_3m" localSheetId="27">#REF!</definedName>
    <definedName name="九芎_φ4cm_高2.5_3m" localSheetId="28">#REF!</definedName>
    <definedName name="九芎_φ4cm_高2.5_3m" localSheetId="44">#REF!</definedName>
    <definedName name="九芎_φ4cm_高2.5_3m" localSheetId="45">#REF!</definedName>
    <definedName name="九芎_φ4cm_高2.5_3m" localSheetId="51">#REF!</definedName>
    <definedName name="九芎_φ4cm_高2.5_3m" localSheetId="41">#REF!</definedName>
    <definedName name="九芎_φ4cm_高2.5_3m" localSheetId="35">#REF!</definedName>
    <definedName name="九芎_φ4cm_高2.5_3m" localSheetId="39">#REF!</definedName>
    <definedName name="九芎_φ4cm_高2.5_3m" localSheetId="37">#REF!</definedName>
    <definedName name="九芎_φ4cm_高2.5_3m" localSheetId="17">#REF!</definedName>
    <definedName name="九芎_φ4cm_高2.5_3m" localSheetId="50">#REF!</definedName>
    <definedName name="九芎_φ4cm_高2.5_3m" localSheetId="52">#REF!</definedName>
    <definedName name="九芎_φ4cm_高2.5_3m" localSheetId="31">#REF!</definedName>
    <definedName name="九芎_φ4cm_高2.5_3m" localSheetId="32">#REF!</definedName>
    <definedName name="九芎_φ4cm_高2.5_3m" localSheetId="34">#REF!</definedName>
    <definedName name="九芎_φ4cm_高2.5_3m" localSheetId="38">#REF!</definedName>
    <definedName name="九芎_φ4cm_高2.5_3m" localSheetId="20">#REF!</definedName>
    <definedName name="九芎_φ4cm_高2.5_3m">#REF!</definedName>
    <definedName name="九芎移植φ_10_20cm" localSheetId="40">#REF!</definedName>
    <definedName name="九芎移植φ_10_20cm" localSheetId="56">#REF!</definedName>
    <definedName name="九芎移植φ_10_20cm" localSheetId="33">#REF!</definedName>
    <definedName name="九芎移植φ_10_20cm" localSheetId="55">#REF!</definedName>
    <definedName name="九芎移植φ_10_20cm" localSheetId="36">#REF!</definedName>
    <definedName name="九芎移植φ_10_20cm" localSheetId="4">#REF!</definedName>
    <definedName name="九芎移植φ_10_20cm" localSheetId="19">#REF!</definedName>
    <definedName name="九芎移植φ_10_20cm" localSheetId="21">#REF!</definedName>
    <definedName name="九芎移植φ_10_20cm" localSheetId="22">#REF!</definedName>
    <definedName name="九芎移植φ_10_20cm" localSheetId="23">#REF!</definedName>
    <definedName name="九芎移植φ_10_20cm" localSheetId="24">#REF!</definedName>
    <definedName name="九芎移植φ_10_20cm" localSheetId="25">#REF!</definedName>
    <definedName name="九芎移植φ_10_20cm" localSheetId="42">#REF!</definedName>
    <definedName name="九芎移植φ_10_20cm" localSheetId="18">#REF!</definedName>
    <definedName name="九芎移植φ_10_20cm" localSheetId="47">#REF!</definedName>
    <definedName name="九芎移植φ_10_20cm" localSheetId="15">#REF!</definedName>
    <definedName name="九芎移植φ_10_20cm" localSheetId="14">#REF!</definedName>
    <definedName name="九芎移植φ_10_20cm" localSheetId="46">#REF!</definedName>
    <definedName name="九芎移植φ_10_20cm" localSheetId="3">#REF!</definedName>
    <definedName name="九芎移植φ_10_20cm" localSheetId="2">#REF!</definedName>
    <definedName name="九芎移植φ_10_20cm" localSheetId="54">#REF!</definedName>
    <definedName name="九芎移植φ_10_20cm" localSheetId="30">#REF!</definedName>
    <definedName name="九芎移植φ_10_20cm" localSheetId="26">#REF!</definedName>
    <definedName name="九芎移植φ_10_20cm" localSheetId="29">#REF!</definedName>
    <definedName name="九芎移植φ_10_20cm" localSheetId="53">#REF!</definedName>
    <definedName name="九芎移植φ_10_20cm" localSheetId="43">#REF!</definedName>
    <definedName name="九芎移植φ_10_20cm" localSheetId="9">#REF!</definedName>
    <definedName name="九芎移植φ_10_20cm" localSheetId="8">#REF!</definedName>
    <definedName name="九芎移植φ_10_20cm" localSheetId="11">#REF!</definedName>
    <definedName name="九芎移植φ_10_20cm" localSheetId="10">#REF!</definedName>
    <definedName name="九芎移植φ_10_20cm" localSheetId="13">#REF!</definedName>
    <definedName name="九芎移植φ_10_20cm" localSheetId="12">#REF!</definedName>
    <definedName name="九芎移植φ_10_20cm" localSheetId="7">#REF!</definedName>
    <definedName name="九芎移植φ_10_20cm" localSheetId="6">#REF!</definedName>
    <definedName name="九芎移植φ_10_20cm" localSheetId="48">#REF!</definedName>
    <definedName name="九芎移植φ_10_20cm" localSheetId="49">#REF!</definedName>
    <definedName name="九芎移植φ_10_20cm" localSheetId="16">#REF!</definedName>
    <definedName name="九芎移植φ_10_20cm" localSheetId="27">#REF!</definedName>
    <definedName name="九芎移植φ_10_20cm" localSheetId="28">#REF!</definedName>
    <definedName name="九芎移植φ_10_20cm" localSheetId="44">#REF!</definedName>
    <definedName name="九芎移植φ_10_20cm" localSheetId="45">#REF!</definedName>
    <definedName name="九芎移植φ_10_20cm" localSheetId="51">#REF!</definedName>
    <definedName name="九芎移植φ_10_20cm" localSheetId="41">#REF!</definedName>
    <definedName name="九芎移植φ_10_20cm" localSheetId="35">#REF!</definedName>
    <definedName name="九芎移植φ_10_20cm" localSheetId="39">#REF!</definedName>
    <definedName name="九芎移植φ_10_20cm" localSheetId="37">#REF!</definedName>
    <definedName name="九芎移植φ_10_20cm" localSheetId="17">#REF!</definedName>
    <definedName name="九芎移植φ_10_20cm" localSheetId="50">#REF!</definedName>
    <definedName name="九芎移植φ_10_20cm" localSheetId="52">#REF!</definedName>
    <definedName name="九芎移植φ_10_20cm" localSheetId="31">#REF!</definedName>
    <definedName name="九芎移植φ_10_20cm" localSheetId="32">#REF!</definedName>
    <definedName name="九芎移植φ_10_20cm" localSheetId="34">#REF!</definedName>
    <definedName name="九芎移植φ_10_20cm" localSheetId="38">#REF!</definedName>
    <definedName name="九芎移植φ_10_20cm" localSheetId="20">#REF!</definedName>
    <definedName name="九芎移植φ_10_20cm">#REF!</definedName>
    <definedName name="二丁掛">[22]工料單價!$B$3</definedName>
    <definedName name="二台北" localSheetId="40">#REF!</definedName>
    <definedName name="二台北" localSheetId="56">#REF!</definedName>
    <definedName name="二台北" localSheetId="33">#REF!</definedName>
    <definedName name="二台北" localSheetId="55">#REF!</definedName>
    <definedName name="二台北" localSheetId="36">#REF!</definedName>
    <definedName name="二台北" localSheetId="4">#REF!</definedName>
    <definedName name="二台北" localSheetId="19">#REF!</definedName>
    <definedName name="二台北" localSheetId="21">#REF!</definedName>
    <definedName name="二台北" localSheetId="22">#REF!</definedName>
    <definedName name="二台北" localSheetId="23">#REF!</definedName>
    <definedName name="二台北" localSheetId="24">#REF!</definedName>
    <definedName name="二台北" localSheetId="25">#REF!</definedName>
    <definedName name="二台北" localSheetId="42">#REF!</definedName>
    <definedName name="二台北" localSheetId="18">#REF!</definedName>
    <definedName name="二台北" localSheetId="47">#REF!</definedName>
    <definedName name="二台北" localSheetId="15">#REF!</definedName>
    <definedName name="二台北" localSheetId="14">#REF!</definedName>
    <definedName name="二台北" localSheetId="46">#REF!</definedName>
    <definedName name="二台北" localSheetId="3">#REF!</definedName>
    <definedName name="二台北" localSheetId="2">#REF!</definedName>
    <definedName name="二台北" localSheetId="54">#REF!</definedName>
    <definedName name="二台北" localSheetId="30">#REF!</definedName>
    <definedName name="二台北" localSheetId="26">#REF!</definedName>
    <definedName name="二台北" localSheetId="29">#REF!</definedName>
    <definedName name="二台北" localSheetId="53">#REF!</definedName>
    <definedName name="二台北" localSheetId="43">#REF!</definedName>
    <definedName name="二台北" localSheetId="9">#REF!</definedName>
    <definedName name="二台北" localSheetId="8">#REF!</definedName>
    <definedName name="二台北" localSheetId="11">#REF!</definedName>
    <definedName name="二台北" localSheetId="10">#REF!</definedName>
    <definedName name="二台北" localSheetId="13">#REF!</definedName>
    <definedName name="二台北" localSheetId="12">#REF!</definedName>
    <definedName name="二台北" localSheetId="7">#REF!</definedName>
    <definedName name="二台北" localSheetId="6">#REF!</definedName>
    <definedName name="二台北" localSheetId="48">#REF!</definedName>
    <definedName name="二台北" localSheetId="49">#REF!</definedName>
    <definedName name="二台北" localSheetId="16">#REF!</definedName>
    <definedName name="二台北" localSheetId="27">#REF!</definedName>
    <definedName name="二台北" localSheetId="28">#REF!</definedName>
    <definedName name="二台北" localSheetId="44">#REF!</definedName>
    <definedName name="二台北" localSheetId="45">#REF!</definedName>
    <definedName name="二台北" localSheetId="51">#REF!</definedName>
    <definedName name="二台北" localSheetId="41">#REF!</definedName>
    <definedName name="二台北" localSheetId="35">#REF!</definedName>
    <definedName name="二台北" localSheetId="39">#REF!</definedName>
    <definedName name="二台北" localSheetId="37">#REF!</definedName>
    <definedName name="二台北" localSheetId="17">#REF!</definedName>
    <definedName name="二台北" localSheetId="50">#REF!</definedName>
    <definedName name="二台北" localSheetId="52">#REF!</definedName>
    <definedName name="二台北" localSheetId="31">#REF!</definedName>
    <definedName name="二台北" localSheetId="32">#REF!</definedName>
    <definedName name="二台北" localSheetId="34">#REF!</definedName>
    <definedName name="二台北" localSheetId="38">#REF!</definedName>
    <definedName name="二台北" localSheetId="20">#REF!</definedName>
    <definedName name="二台北">#REF!</definedName>
    <definedName name="人員ˍ日" localSheetId="40">#REF!</definedName>
    <definedName name="人員ˍ日" localSheetId="56">#REF!</definedName>
    <definedName name="人員ˍ日" localSheetId="33">#REF!</definedName>
    <definedName name="人員ˍ日" localSheetId="55">#REF!</definedName>
    <definedName name="人員ˍ日" localSheetId="36">#REF!</definedName>
    <definedName name="人員ˍ日" localSheetId="4">#REF!</definedName>
    <definedName name="人員ˍ日" localSheetId="19">#REF!</definedName>
    <definedName name="人員ˍ日" localSheetId="21">#REF!</definedName>
    <definedName name="人員ˍ日" localSheetId="22">#REF!</definedName>
    <definedName name="人員ˍ日" localSheetId="23">#REF!</definedName>
    <definedName name="人員ˍ日" localSheetId="24">#REF!</definedName>
    <definedName name="人員ˍ日" localSheetId="25">#REF!</definedName>
    <definedName name="人員ˍ日" localSheetId="42">#REF!</definedName>
    <definedName name="人員ˍ日" localSheetId="18">#REF!</definedName>
    <definedName name="人員ˍ日" localSheetId="47">#REF!</definedName>
    <definedName name="人員ˍ日" localSheetId="15">#REF!</definedName>
    <definedName name="人員ˍ日" localSheetId="14">#REF!</definedName>
    <definedName name="人員ˍ日" localSheetId="46">#REF!</definedName>
    <definedName name="人員ˍ日" localSheetId="3">#REF!</definedName>
    <definedName name="人員ˍ日" localSheetId="2">#REF!</definedName>
    <definedName name="人員ˍ日" localSheetId="54">#REF!</definedName>
    <definedName name="人員ˍ日" localSheetId="30">#REF!</definedName>
    <definedName name="人員ˍ日" localSheetId="26">#REF!</definedName>
    <definedName name="人員ˍ日" localSheetId="29">#REF!</definedName>
    <definedName name="人員ˍ日" localSheetId="53">#REF!</definedName>
    <definedName name="人員ˍ日" localSheetId="43">#REF!</definedName>
    <definedName name="人員ˍ日" localSheetId="9">#REF!</definedName>
    <definedName name="人員ˍ日" localSheetId="8">#REF!</definedName>
    <definedName name="人員ˍ日" localSheetId="11">#REF!</definedName>
    <definedName name="人員ˍ日" localSheetId="10">#REF!</definedName>
    <definedName name="人員ˍ日" localSheetId="13">#REF!</definedName>
    <definedName name="人員ˍ日" localSheetId="12">#REF!</definedName>
    <definedName name="人員ˍ日" localSheetId="7">#REF!</definedName>
    <definedName name="人員ˍ日" localSheetId="6">#REF!</definedName>
    <definedName name="人員ˍ日" localSheetId="48">#REF!</definedName>
    <definedName name="人員ˍ日" localSheetId="49">#REF!</definedName>
    <definedName name="人員ˍ日" localSheetId="16">#REF!</definedName>
    <definedName name="人員ˍ日" localSheetId="27">#REF!</definedName>
    <definedName name="人員ˍ日" localSheetId="28">#REF!</definedName>
    <definedName name="人員ˍ日" localSheetId="44">#REF!</definedName>
    <definedName name="人員ˍ日" localSheetId="45">#REF!</definedName>
    <definedName name="人員ˍ日" localSheetId="51">#REF!</definedName>
    <definedName name="人員ˍ日" localSheetId="41">#REF!</definedName>
    <definedName name="人員ˍ日" localSheetId="35">#REF!</definedName>
    <definedName name="人員ˍ日" localSheetId="39">#REF!</definedName>
    <definedName name="人員ˍ日" localSheetId="37">#REF!</definedName>
    <definedName name="人員ˍ日" localSheetId="17">#REF!</definedName>
    <definedName name="人員ˍ日" localSheetId="50">#REF!</definedName>
    <definedName name="人員ˍ日" localSheetId="52">#REF!</definedName>
    <definedName name="人員ˍ日" localSheetId="31">#REF!</definedName>
    <definedName name="人員ˍ日" localSheetId="32">#REF!</definedName>
    <definedName name="人員ˍ日" localSheetId="34">#REF!</definedName>
    <definedName name="人員ˍ日" localSheetId="38">#REF!</definedName>
    <definedName name="人員ˍ日" localSheetId="20">#REF!</definedName>
    <definedName name="人員ˍ日">#REF!</definedName>
    <definedName name="人員ˍ累" localSheetId="40">#REF!</definedName>
    <definedName name="人員ˍ累" localSheetId="56">#REF!</definedName>
    <definedName name="人員ˍ累" localSheetId="33">#REF!</definedName>
    <definedName name="人員ˍ累" localSheetId="55">#REF!</definedName>
    <definedName name="人員ˍ累" localSheetId="36">#REF!</definedName>
    <definedName name="人員ˍ累" localSheetId="4">#REF!</definedName>
    <definedName name="人員ˍ累" localSheetId="19">#REF!</definedName>
    <definedName name="人員ˍ累" localSheetId="21">#REF!</definedName>
    <definedName name="人員ˍ累" localSheetId="22">#REF!</definedName>
    <definedName name="人員ˍ累" localSheetId="23">#REF!</definedName>
    <definedName name="人員ˍ累" localSheetId="24">#REF!</definedName>
    <definedName name="人員ˍ累" localSheetId="25">#REF!</definedName>
    <definedName name="人員ˍ累" localSheetId="42">#REF!</definedName>
    <definedName name="人員ˍ累" localSheetId="18">#REF!</definedName>
    <definedName name="人員ˍ累" localSheetId="47">#REF!</definedName>
    <definedName name="人員ˍ累" localSheetId="15">#REF!</definedName>
    <definedName name="人員ˍ累" localSheetId="14">#REF!</definedName>
    <definedName name="人員ˍ累" localSheetId="46">#REF!</definedName>
    <definedName name="人員ˍ累" localSheetId="3">#REF!</definedName>
    <definedName name="人員ˍ累" localSheetId="2">#REF!</definedName>
    <definedName name="人員ˍ累" localSheetId="54">#REF!</definedName>
    <definedName name="人員ˍ累" localSheetId="30">#REF!</definedName>
    <definedName name="人員ˍ累" localSheetId="26">#REF!</definedName>
    <definedName name="人員ˍ累" localSheetId="29">#REF!</definedName>
    <definedName name="人員ˍ累" localSheetId="53">#REF!</definedName>
    <definedName name="人員ˍ累" localSheetId="43">#REF!</definedName>
    <definedName name="人員ˍ累" localSheetId="9">#REF!</definedName>
    <definedName name="人員ˍ累" localSheetId="8">#REF!</definedName>
    <definedName name="人員ˍ累" localSheetId="11">#REF!</definedName>
    <definedName name="人員ˍ累" localSheetId="10">#REF!</definedName>
    <definedName name="人員ˍ累" localSheetId="13">#REF!</definedName>
    <definedName name="人員ˍ累" localSheetId="12">#REF!</definedName>
    <definedName name="人員ˍ累" localSheetId="7">#REF!</definedName>
    <definedName name="人員ˍ累" localSheetId="6">#REF!</definedName>
    <definedName name="人員ˍ累" localSheetId="48">#REF!</definedName>
    <definedName name="人員ˍ累" localSheetId="49">#REF!</definedName>
    <definedName name="人員ˍ累" localSheetId="16">#REF!</definedName>
    <definedName name="人員ˍ累" localSheetId="27">#REF!</definedName>
    <definedName name="人員ˍ累" localSheetId="28">#REF!</definedName>
    <definedName name="人員ˍ累" localSheetId="44">#REF!</definedName>
    <definedName name="人員ˍ累" localSheetId="45">#REF!</definedName>
    <definedName name="人員ˍ累" localSheetId="51">#REF!</definedName>
    <definedName name="人員ˍ累" localSheetId="41">#REF!</definedName>
    <definedName name="人員ˍ累" localSheetId="35">#REF!</definedName>
    <definedName name="人員ˍ累" localSheetId="39">#REF!</definedName>
    <definedName name="人員ˍ累" localSheetId="37">#REF!</definedName>
    <definedName name="人員ˍ累" localSheetId="17">#REF!</definedName>
    <definedName name="人員ˍ累" localSheetId="50">#REF!</definedName>
    <definedName name="人員ˍ累" localSheetId="52">#REF!</definedName>
    <definedName name="人員ˍ累" localSheetId="31">#REF!</definedName>
    <definedName name="人員ˍ累" localSheetId="32">#REF!</definedName>
    <definedName name="人員ˍ累" localSheetId="34">#REF!</definedName>
    <definedName name="人員ˍ累" localSheetId="38">#REF!</definedName>
    <definedName name="人員ˍ累" localSheetId="20">#REF!</definedName>
    <definedName name="人員ˍ累">#REF!</definedName>
    <definedName name="入口水池103.4×50×5cm花崗岩物料" localSheetId="40">#REF!</definedName>
    <definedName name="入口水池103.4×50×5cm花崗岩物料" localSheetId="56">#REF!</definedName>
    <definedName name="入口水池103.4×50×5cm花崗岩物料" localSheetId="33">#REF!</definedName>
    <definedName name="入口水池103.4×50×5cm花崗岩物料" localSheetId="55">#REF!</definedName>
    <definedName name="入口水池103.4×50×5cm花崗岩物料" localSheetId="36">#REF!</definedName>
    <definedName name="入口水池103.4×50×5cm花崗岩物料" localSheetId="4">#REF!</definedName>
    <definedName name="入口水池103.4×50×5cm花崗岩物料" localSheetId="19">#REF!</definedName>
    <definedName name="入口水池103.4×50×5cm花崗岩物料" localSheetId="21">#REF!</definedName>
    <definedName name="入口水池103.4×50×5cm花崗岩物料" localSheetId="22">#REF!</definedName>
    <definedName name="入口水池103.4×50×5cm花崗岩物料" localSheetId="23">#REF!</definedName>
    <definedName name="入口水池103.4×50×5cm花崗岩物料" localSheetId="24">#REF!</definedName>
    <definedName name="入口水池103.4×50×5cm花崗岩物料" localSheetId="25">#REF!</definedName>
    <definedName name="入口水池103.4×50×5cm花崗岩物料" localSheetId="42">#REF!</definedName>
    <definedName name="入口水池103.4×50×5cm花崗岩物料" localSheetId="18">#REF!</definedName>
    <definedName name="入口水池103.4×50×5cm花崗岩物料" localSheetId="47">#REF!</definedName>
    <definedName name="入口水池103.4×50×5cm花崗岩物料" localSheetId="15">#REF!</definedName>
    <definedName name="入口水池103.4×50×5cm花崗岩物料" localSheetId="14">#REF!</definedName>
    <definedName name="入口水池103.4×50×5cm花崗岩物料" localSheetId="46">#REF!</definedName>
    <definedName name="入口水池103.4×50×5cm花崗岩物料" localSheetId="3">#REF!</definedName>
    <definedName name="入口水池103.4×50×5cm花崗岩物料" localSheetId="2">#REF!</definedName>
    <definedName name="入口水池103.4×50×5cm花崗岩物料" localSheetId="54">#REF!</definedName>
    <definedName name="入口水池103.4×50×5cm花崗岩物料" localSheetId="30">#REF!</definedName>
    <definedName name="入口水池103.4×50×5cm花崗岩物料" localSheetId="26">#REF!</definedName>
    <definedName name="入口水池103.4×50×5cm花崗岩物料" localSheetId="29">#REF!</definedName>
    <definedName name="入口水池103.4×50×5cm花崗岩物料" localSheetId="53">#REF!</definedName>
    <definedName name="入口水池103.4×50×5cm花崗岩物料" localSheetId="43">#REF!</definedName>
    <definedName name="入口水池103.4×50×5cm花崗岩物料" localSheetId="9">#REF!</definedName>
    <definedName name="入口水池103.4×50×5cm花崗岩物料" localSheetId="8">#REF!</definedName>
    <definedName name="入口水池103.4×50×5cm花崗岩物料" localSheetId="11">#REF!</definedName>
    <definedName name="入口水池103.4×50×5cm花崗岩物料" localSheetId="10">#REF!</definedName>
    <definedName name="入口水池103.4×50×5cm花崗岩物料" localSheetId="13">#REF!</definedName>
    <definedName name="入口水池103.4×50×5cm花崗岩物料" localSheetId="12">#REF!</definedName>
    <definedName name="入口水池103.4×50×5cm花崗岩物料" localSheetId="7">#REF!</definedName>
    <definedName name="入口水池103.4×50×5cm花崗岩物料" localSheetId="6">#REF!</definedName>
    <definedName name="入口水池103.4×50×5cm花崗岩物料" localSheetId="48">#REF!</definedName>
    <definedName name="入口水池103.4×50×5cm花崗岩物料" localSheetId="49">#REF!</definedName>
    <definedName name="入口水池103.4×50×5cm花崗岩物料" localSheetId="16">#REF!</definedName>
    <definedName name="入口水池103.4×50×5cm花崗岩物料" localSheetId="27">#REF!</definedName>
    <definedName name="入口水池103.4×50×5cm花崗岩物料" localSheetId="28">#REF!</definedName>
    <definedName name="入口水池103.4×50×5cm花崗岩物料" localSheetId="44">#REF!</definedName>
    <definedName name="入口水池103.4×50×5cm花崗岩物料" localSheetId="45">#REF!</definedName>
    <definedName name="入口水池103.4×50×5cm花崗岩物料" localSheetId="51">#REF!</definedName>
    <definedName name="入口水池103.4×50×5cm花崗岩物料" localSheetId="41">#REF!</definedName>
    <definedName name="入口水池103.4×50×5cm花崗岩物料" localSheetId="35">#REF!</definedName>
    <definedName name="入口水池103.4×50×5cm花崗岩物料" localSheetId="39">#REF!</definedName>
    <definedName name="入口水池103.4×50×5cm花崗岩物料" localSheetId="37">#REF!</definedName>
    <definedName name="入口水池103.4×50×5cm花崗岩物料" localSheetId="17">#REF!</definedName>
    <definedName name="入口水池103.4×50×5cm花崗岩物料" localSheetId="50">#REF!</definedName>
    <definedName name="入口水池103.4×50×5cm花崗岩物料" localSheetId="52">#REF!</definedName>
    <definedName name="入口水池103.4×50×5cm花崗岩物料" localSheetId="31">#REF!</definedName>
    <definedName name="入口水池103.4×50×5cm花崗岩物料" localSheetId="32">#REF!</definedName>
    <definedName name="入口水池103.4×50×5cm花崗岩物料" localSheetId="34">#REF!</definedName>
    <definedName name="入口水池103.4×50×5cm花崗岩物料" localSheetId="38">#REF!</definedName>
    <definedName name="入口水池103.4×50×5cm花崗岩物料" localSheetId="20">#REF!</definedName>
    <definedName name="入口水池103.4×50×5cm花崗岩物料">#REF!</definedName>
    <definedName name="入口水池113.9×30×70cm花崗石塊" localSheetId="40">#REF!</definedName>
    <definedName name="入口水池113.9×30×70cm花崗石塊" localSheetId="56">#REF!</definedName>
    <definedName name="入口水池113.9×30×70cm花崗石塊" localSheetId="33">#REF!</definedName>
    <definedName name="入口水池113.9×30×70cm花崗石塊" localSheetId="55">#REF!</definedName>
    <definedName name="入口水池113.9×30×70cm花崗石塊" localSheetId="36">#REF!</definedName>
    <definedName name="入口水池113.9×30×70cm花崗石塊" localSheetId="4">#REF!</definedName>
    <definedName name="入口水池113.9×30×70cm花崗石塊" localSheetId="19">#REF!</definedName>
    <definedName name="入口水池113.9×30×70cm花崗石塊" localSheetId="21">#REF!</definedName>
    <definedName name="入口水池113.9×30×70cm花崗石塊" localSheetId="22">#REF!</definedName>
    <definedName name="入口水池113.9×30×70cm花崗石塊" localSheetId="23">#REF!</definedName>
    <definedName name="入口水池113.9×30×70cm花崗石塊" localSheetId="24">#REF!</definedName>
    <definedName name="入口水池113.9×30×70cm花崗石塊" localSheetId="25">#REF!</definedName>
    <definedName name="入口水池113.9×30×70cm花崗石塊" localSheetId="42">#REF!</definedName>
    <definedName name="入口水池113.9×30×70cm花崗石塊" localSheetId="18">#REF!</definedName>
    <definedName name="入口水池113.9×30×70cm花崗石塊" localSheetId="47">#REF!</definedName>
    <definedName name="入口水池113.9×30×70cm花崗石塊" localSheetId="15">#REF!</definedName>
    <definedName name="入口水池113.9×30×70cm花崗石塊" localSheetId="14">#REF!</definedName>
    <definedName name="入口水池113.9×30×70cm花崗石塊" localSheetId="46">#REF!</definedName>
    <definedName name="入口水池113.9×30×70cm花崗石塊" localSheetId="3">#REF!</definedName>
    <definedName name="入口水池113.9×30×70cm花崗石塊" localSheetId="2">#REF!</definedName>
    <definedName name="入口水池113.9×30×70cm花崗石塊" localSheetId="54">#REF!</definedName>
    <definedName name="入口水池113.9×30×70cm花崗石塊" localSheetId="30">#REF!</definedName>
    <definedName name="入口水池113.9×30×70cm花崗石塊" localSheetId="26">#REF!</definedName>
    <definedName name="入口水池113.9×30×70cm花崗石塊" localSheetId="29">#REF!</definedName>
    <definedName name="入口水池113.9×30×70cm花崗石塊" localSheetId="53">#REF!</definedName>
    <definedName name="入口水池113.9×30×70cm花崗石塊" localSheetId="43">#REF!</definedName>
    <definedName name="入口水池113.9×30×70cm花崗石塊" localSheetId="9">#REF!</definedName>
    <definedName name="入口水池113.9×30×70cm花崗石塊" localSheetId="8">#REF!</definedName>
    <definedName name="入口水池113.9×30×70cm花崗石塊" localSheetId="11">#REF!</definedName>
    <definedName name="入口水池113.9×30×70cm花崗石塊" localSheetId="10">#REF!</definedName>
    <definedName name="入口水池113.9×30×70cm花崗石塊" localSheetId="13">#REF!</definedName>
    <definedName name="入口水池113.9×30×70cm花崗石塊" localSheetId="12">#REF!</definedName>
    <definedName name="入口水池113.9×30×70cm花崗石塊" localSheetId="7">#REF!</definedName>
    <definedName name="入口水池113.9×30×70cm花崗石塊" localSheetId="6">#REF!</definedName>
    <definedName name="入口水池113.9×30×70cm花崗石塊" localSheetId="48">#REF!</definedName>
    <definedName name="入口水池113.9×30×70cm花崗石塊" localSheetId="49">#REF!</definedName>
    <definedName name="入口水池113.9×30×70cm花崗石塊" localSheetId="16">#REF!</definedName>
    <definedName name="入口水池113.9×30×70cm花崗石塊" localSheetId="27">#REF!</definedName>
    <definedName name="入口水池113.9×30×70cm花崗石塊" localSheetId="28">#REF!</definedName>
    <definedName name="入口水池113.9×30×70cm花崗石塊" localSheetId="44">#REF!</definedName>
    <definedName name="入口水池113.9×30×70cm花崗石塊" localSheetId="45">#REF!</definedName>
    <definedName name="入口水池113.9×30×70cm花崗石塊" localSheetId="51">#REF!</definedName>
    <definedName name="入口水池113.9×30×70cm花崗石塊" localSheetId="41">#REF!</definedName>
    <definedName name="入口水池113.9×30×70cm花崗石塊" localSheetId="35">#REF!</definedName>
    <definedName name="入口水池113.9×30×70cm花崗石塊" localSheetId="39">#REF!</definedName>
    <definedName name="入口水池113.9×30×70cm花崗石塊" localSheetId="37">#REF!</definedName>
    <definedName name="入口水池113.9×30×70cm花崗石塊" localSheetId="17">#REF!</definedName>
    <definedName name="入口水池113.9×30×70cm花崗石塊" localSheetId="50">#REF!</definedName>
    <definedName name="入口水池113.9×30×70cm花崗石塊" localSheetId="52">#REF!</definedName>
    <definedName name="入口水池113.9×30×70cm花崗石塊" localSheetId="31">#REF!</definedName>
    <definedName name="入口水池113.9×30×70cm花崗石塊" localSheetId="32">#REF!</definedName>
    <definedName name="入口水池113.9×30×70cm花崗石塊" localSheetId="34">#REF!</definedName>
    <definedName name="入口水池113.9×30×70cm花崗石塊" localSheetId="38">#REF!</definedName>
    <definedName name="入口水池113.9×30×70cm花崗石塊" localSheetId="20">#REF!</definedName>
    <definedName name="入口水池113.9×30×70cm花崗石塊">#REF!</definedName>
    <definedName name="入口水池72×30×40cm花崗石塊" localSheetId="40">#REF!</definedName>
    <definedName name="入口水池72×30×40cm花崗石塊" localSheetId="56">#REF!</definedName>
    <definedName name="入口水池72×30×40cm花崗石塊" localSheetId="33">#REF!</definedName>
    <definedName name="入口水池72×30×40cm花崗石塊" localSheetId="55">#REF!</definedName>
    <definedName name="入口水池72×30×40cm花崗石塊" localSheetId="36">#REF!</definedName>
    <definedName name="入口水池72×30×40cm花崗石塊" localSheetId="4">#REF!</definedName>
    <definedName name="入口水池72×30×40cm花崗石塊" localSheetId="19">#REF!</definedName>
    <definedName name="入口水池72×30×40cm花崗石塊" localSheetId="21">#REF!</definedName>
    <definedName name="入口水池72×30×40cm花崗石塊" localSheetId="22">#REF!</definedName>
    <definedName name="入口水池72×30×40cm花崗石塊" localSheetId="23">#REF!</definedName>
    <definedName name="入口水池72×30×40cm花崗石塊" localSheetId="24">#REF!</definedName>
    <definedName name="入口水池72×30×40cm花崗石塊" localSheetId="25">#REF!</definedName>
    <definedName name="入口水池72×30×40cm花崗石塊" localSheetId="42">#REF!</definedName>
    <definedName name="入口水池72×30×40cm花崗石塊" localSheetId="18">#REF!</definedName>
    <definedName name="入口水池72×30×40cm花崗石塊" localSheetId="47">#REF!</definedName>
    <definedName name="入口水池72×30×40cm花崗石塊" localSheetId="15">#REF!</definedName>
    <definedName name="入口水池72×30×40cm花崗石塊" localSheetId="14">#REF!</definedName>
    <definedName name="入口水池72×30×40cm花崗石塊" localSheetId="46">#REF!</definedName>
    <definedName name="入口水池72×30×40cm花崗石塊" localSheetId="3">#REF!</definedName>
    <definedName name="入口水池72×30×40cm花崗石塊" localSheetId="2">#REF!</definedName>
    <definedName name="入口水池72×30×40cm花崗石塊" localSheetId="54">#REF!</definedName>
    <definedName name="入口水池72×30×40cm花崗石塊" localSheetId="30">#REF!</definedName>
    <definedName name="入口水池72×30×40cm花崗石塊" localSheetId="26">#REF!</definedName>
    <definedName name="入口水池72×30×40cm花崗石塊" localSheetId="29">#REF!</definedName>
    <definedName name="入口水池72×30×40cm花崗石塊" localSheetId="53">#REF!</definedName>
    <definedName name="入口水池72×30×40cm花崗石塊" localSheetId="43">#REF!</definedName>
    <definedName name="入口水池72×30×40cm花崗石塊" localSheetId="9">#REF!</definedName>
    <definedName name="入口水池72×30×40cm花崗石塊" localSheetId="8">#REF!</definedName>
    <definedName name="入口水池72×30×40cm花崗石塊" localSheetId="11">#REF!</definedName>
    <definedName name="入口水池72×30×40cm花崗石塊" localSheetId="10">#REF!</definedName>
    <definedName name="入口水池72×30×40cm花崗石塊" localSheetId="13">#REF!</definedName>
    <definedName name="入口水池72×30×40cm花崗石塊" localSheetId="12">#REF!</definedName>
    <definedName name="入口水池72×30×40cm花崗石塊" localSheetId="7">#REF!</definedName>
    <definedName name="入口水池72×30×40cm花崗石塊" localSheetId="6">#REF!</definedName>
    <definedName name="入口水池72×30×40cm花崗石塊" localSheetId="48">#REF!</definedName>
    <definedName name="入口水池72×30×40cm花崗石塊" localSheetId="49">#REF!</definedName>
    <definedName name="入口水池72×30×40cm花崗石塊" localSheetId="16">#REF!</definedName>
    <definedName name="入口水池72×30×40cm花崗石塊" localSheetId="27">#REF!</definedName>
    <definedName name="入口水池72×30×40cm花崗石塊" localSheetId="28">#REF!</definedName>
    <definedName name="入口水池72×30×40cm花崗石塊" localSheetId="44">#REF!</definedName>
    <definedName name="入口水池72×30×40cm花崗石塊" localSheetId="45">#REF!</definedName>
    <definedName name="入口水池72×30×40cm花崗石塊" localSheetId="51">#REF!</definedName>
    <definedName name="入口水池72×30×40cm花崗石塊" localSheetId="41">#REF!</definedName>
    <definedName name="入口水池72×30×40cm花崗石塊" localSheetId="35">#REF!</definedName>
    <definedName name="入口水池72×30×40cm花崗石塊" localSheetId="39">#REF!</definedName>
    <definedName name="入口水池72×30×40cm花崗石塊" localSheetId="37">#REF!</definedName>
    <definedName name="入口水池72×30×40cm花崗石塊" localSheetId="17">#REF!</definedName>
    <definedName name="入口水池72×30×40cm花崗石塊" localSheetId="50">#REF!</definedName>
    <definedName name="入口水池72×30×40cm花崗石塊" localSheetId="52">#REF!</definedName>
    <definedName name="入口水池72×30×40cm花崗石塊" localSheetId="31">#REF!</definedName>
    <definedName name="入口水池72×30×40cm花崗石塊" localSheetId="32">#REF!</definedName>
    <definedName name="入口水池72×30×40cm花崗石塊" localSheetId="34">#REF!</definedName>
    <definedName name="入口水池72×30×40cm花崗石塊" localSheetId="38">#REF!</definedName>
    <definedName name="入口水池72×30×40cm花崗石塊" localSheetId="20">#REF!</definedName>
    <definedName name="入口水池72×30×40cm花崗石塊">#REF!</definedName>
    <definedName name="入口水池82.5×50×5cm花崗岩物料" localSheetId="40">#REF!</definedName>
    <definedName name="入口水池82.5×50×5cm花崗岩物料" localSheetId="56">#REF!</definedName>
    <definedName name="入口水池82.5×50×5cm花崗岩物料" localSheetId="33">#REF!</definedName>
    <definedName name="入口水池82.5×50×5cm花崗岩物料" localSheetId="55">#REF!</definedName>
    <definedName name="入口水池82.5×50×5cm花崗岩物料" localSheetId="36">#REF!</definedName>
    <definedName name="入口水池82.5×50×5cm花崗岩物料" localSheetId="4">#REF!</definedName>
    <definedName name="入口水池82.5×50×5cm花崗岩物料" localSheetId="19">#REF!</definedName>
    <definedName name="入口水池82.5×50×5cm花崗岩物料" localSheetId="21">#REF!</definedName>
    <definedName name="入口水池82.5×50×5cm花崗岩物料" localSheetId="22">#REF!</definedName>
    <definedName name="入口水池82.5×50×5cm花崗岩物料" localSheetId="23">#REF!</definedName>
    <definedName name="入口水池82.5×50×5cm花崗岩物料" localSheetId="24">#REF!</definedName>
    <definedName name="入口水池82.5×50×5cm花崗岩物料" localSheetId="25">#REF!</definedName>
    <definedName name="入口水池82.5×50×5cm花崗岩物料" localSheetId="42">#REF!</definedName>
    <definedName name="入口水池82.5×50×5cm花崗岩物料" localSheetId="18">#REF!</definedName>
    <definedName name="入口水池82.5×50×5cm花崗岩物料" localSheetId="47">#REF!</definedName>
    <definedName name="入口水池82.5×50×5cm花崗岩物料" localSheetId="15">#REF!</definedName>
    <definedName name="入口水池82.5×50×5cm花崗岩物料" localSheetId="14">#REF!</definedName>
    <definedName name="入口水池82.5×50×5cm花崗岩物料" localSheetId="46">#REF!</definedName>
    <definedName name="入口水池82.5×50×5cm花崗岩物料" localSheetId="3">#REF!</definedName>
    <definedName name="入口水池82.5×50×5cm花崗岩物料" localSheetId="2">#REF!</definedName>
    <definedName name="入口水池82.5×50×5cm花崗岩物料" localSheetId="54">#REF!</definedName>
    <definedName name="入口水池82.5×50×5cm花崗岩物料" localSheetId="30">#REF!</definedName>
    <definedName name="入口水池82.5×50×5cm花崗岩物料" localSheetId="26">#REF!</definedName>
    <definedName name="入口水池82.5×50×5cm花崗岩物料" localSheetId="29">#REF!</definedName>
    <definedName name="入口水池82.5×50×5cm花崗岩物料" localSheetId="53">#REF!</definedName>
    <definedName name="入口水池82.5×50×5cm花崗岩物料" localSheetId="43">#REF!</definedName>
    <definedName name="入口水池82.5×50×5cm花崗岩物料" localSheetId="9">#REF!</definedName>
    <definedName name="入口水池82.5×50×5cm花崗岩物料" localSheetId="8">#REF!</definedName>
    <definedName name="入口水池82.5×50×5cm花崗岩物料" localSheetId="11">#REF!</definedName>
    <definedName name="入口水池82.5×50×5cm花崗岩物料" localSheetId="10">#REF!</definedName>
    <definedName name="入口水池82.5×50×5cm花崗岩物料" localSheetId="13">#REF!</definedName>
    <definedName name="入口水池82.5×50×5cm花崗岩物料" localSheetId="12">#REF!</definedName>
    <definedName name="入口水池82.5×50×5cm花崗岩物料" localSheetId="7">#REF!</definedName>
    <definedName name="入口水池82.5×50×5cm花崗岩物料" localSheetId="6">#REF!</definedName>
    <definedName name="入口水池82.5×50×5cm花崗岩物料" localSheetId="48">#REF!</definedName>
    <definedName name="入口水池82.5×50×5cm花崗岩物料" localSheetId="49">#REF!</definedName>
    <definedName name="入口水池82.5×50×5cm花崗岩物料" localSheetId="16">#REF!</definedName>
    <definedName name="入口水池82.5×50×5cm花崗岩物料" localSheetId="27">#REF!</definedName>
    <definedName name="入口水池82.5×50×5cm花崗岩物料" localSheetId="28">#REF!</definedName>
    <definedName name="入口水池82.5×50×5cm花崗岩物料" localSheetId="44">#REF!</definedName>
    <definedName name="入口水池82.5×50×5cm花崗岩物料" localSheetId="45">#REF!</definedName>
    <definedName name="入口水池82.5×50×5cm花崗岩物料" localSheetId="51">#REF!</definedName>
    <definedName name="入口水池82.5×50×5cm花崗岩物料" localSheetId="41">#REF!</definedName>
    <definedName name="入口水池82.5×50×5cm花崗岩物料" localSheetId="35">#REF!</definedName>
    <definedName name="入口水池82.5×50×5cm花崗岩物料" localSheetId="39">#REF!</definedName>
    <definedName name="入口水池82.5×50×5cm花崗岩物料" localSheetId="37">#REF!</definedName>
    <definedName name="入口水池82.5×50×5cm花崗岩物料" localSheetId="17">#REF!</definedName>
    <definedName name="入口水池82.5×50×5cm花崗岩物料" localSheetId="50">#REF!</definedName>
    <definedName name="入口水池82.5×50×5cm花崗岩物料" localSheetId="52">#REF!</definedName>
    <definedName name="入口水池82.5×50×5cm花崗岩物料" localSheetId="31">#REF!</definedName>
    <definedName name="入口水池82.5×50×5cm花崗岩物料" localSheetId="32">#REF!</definedName>
    <definedName name="入口水池82.5×50×5cm花崗岩物料" localSheetId="34">#REF!</definedName>
    <definedName name="入口水池82.5×50×5cm花崗岩物料" localSheetId="38">#REF!</definedName>
    <definedName name="入口水池82.5×50×5cm花崗岩物料" localSheetId="20">#REF!</definedName>
    <definedName name="入口水池82.5×50×5cm花崗岩物料">#REF!</definedName>
    <definedName name="入口水池92.9×30×55cm花崗石塊" localSheetId="40">#REF!</definedName>
    <definedName name="入口水池92.9×30×55cm花崗石塊" localSheetId="56">#REF!</definedName>
    <definedName name="入口水池92.9×30×55cm花崗石塊" localSheetId="33">#REF!</definedName>
    <definedName name="入口水池92.9×30×55cm花崗石塊" localSheetId="55">#REF!</definedName>
    <definedName name="入口水池92.9×30×55cm花崗石塊" localSheetId="36">#REF!</definedName>
    <definedName name="入口水池92.9×30×55cm花崗石塊" localSheetId="4">#REF!</definedName>
    <definedName name="入口水池92.9×30×55cm花崗石塊" localSheetId="19">#REF!</definedName>
    <definedName name="入口水池92.9×30×55cm花崗石塊" localSheetId="21">#REF!</definedName>
    <definedName name="入口水池92.9×30×55cm花崗石塊" localSheetId="22">#REF!</definedName>
    <definedName name="入口水池92.9×30×55cm花崗石塊" localSheetId="23">#REF!</definedName>
    <definedName name="入口水池92.9×30×55cm花崗石塊" localSheetId="24">#REF!</definedName>
    <definedName name="入口水池92.9×30×55cm花崗石塊" localSheetId="25">#REF!</definedName>
    <definedName name="入口水池92.9×30×55cm花崗石塊" localSheetId="42">#REF!</definedName>
    <definedName name="入口水池92.9×30×55cm花崗石塊" localSheetId="18">#REF!</definedName>
    <definedName name="入口水池92.9×30×55cm花崗石塊" localSheetId="47">#REF!</definedName>
    <definedName name="入口水池92.9×30×55cm花崗石塊" localSheetId="15">#REF!</definedName>
    <definedName name="入口水池92.9×30×55cm花崗石塊" localSheetId="14">#REF!</definedName>
    <definedName name="入口水池92.9×30×55cm花崗石塊" localSheetId="46">#REF!</definedName>
    <definedName name="入口水池92.9×30×55cm花崗石塊" localSheetId="3">#REF!</definedName>
    <definedName name="入口水池92.9×30×55cm花崗石塊" localSheetId="2">#REF!</definedName>
    <definedName name="入口水池92.9×30×55cm花崗石塊" localSheetId="54">#REF!</definedName>
    <definedName name="入口水池92.9×30×55cm花崗石塊" localSheetId="30">#REF!</definedName>
    <definedName name="入口水池92.9×30×55cm花崗石塊" localSheetId="26">#REF!</definedName>
    <definedName name="入口水池92.9×30×55cm花崗石塊" localSheetId="29">#REF!</definedName>
    <definedName name="入口水池92.9×30×55cm花崗石塊" localSheetId="53">#REF!</definedName>
    <definedName name="入口水池92.9×30×55cm花崗石塊" localSheetId="43">#REF!</definedName>
    <definedName name="入口水池92.9×30×55cm花崗石塊" localSheetId="9">#REF!</definedName>
    <definedName name="入口水池92.9×30×55cm花崗石塊" localSheetId="8">#REF!</definedName>
    <definedName name="入口水池92.9×30×55cm花崗石塊" localSheetId="11">#REF!</definedName>
    <definedName name="入口水池92.9×30×55cm花崗石塊" localSheetId="10">#REF!</definedName>
    <definedName name="入口水池92.9×30×55cm花崗石塊" localSheetId="13">#REF!</definedName>
    <definedName name="入口水池92.9×30×55cm花崗石塊" localSheetId="12">#REF!</definedName>
    <definedName name="入口水池92.9×30×55cm花崗石塊" localSheetId="7">#REF!</definedName>
    <definedName name="入口水池92.9×30×55cm花崗石塊" localSheetId="6">#REF!</definedName>
    <definedName name="入口水池92.9×30×55cm花崗石塊" localSheetId="48">#REF!</definedName>
    <definedName name="入口水池92.9×30×55cm花崗石塊" localSheetId="49">#REF!</definedName>
    <definedName name="入口水池92.9×30×55cm花崗石塊" localSheetId="16">#REF!</definedName>
    <definedName name="入口水池92.9×30×55cm花崗石塊" localSheetId="27">#REF!</definedName>
    <definedName name="入口水池92.9×30×55cm花崗石塊" localSheetId="28">#REF!</definedName>
    <definedName name="入口水池92.9×30×55cm花崗石塊" localSheetId="44">#REF!</definedName>
    <definedName name="入口水池92.9×30×55cm花崗石塊" localSheetId="45">#REF!</definedName>
    <definedName name="入口水池92.9×30×55cm花崗石塊" localSheetId="51">#REF!</definedName>
    <definedName name="入口水池92.9×30×55cm花崗石塊" localSheetId="41">#REF!</definedName>
    <definedName name="入口水池92.9×30×55cm花崗石塊" localSheetId="35">#REF!</definedName>
    <definedName name="入口水池92.9×30×55cm花崗石塊" localSheetId="39">#REF!</definedName>
    <definedName name="入口水池92.9×30×55cm花崗石塊" localSheetId="37">#REF!</definedName>
    <definedName name="入口水池92.9×30×55cm花崗石塊" localSheetId="17">#REF!</definedName>
    <definedName name="入口水池92.9×30×55cm花崗石塊" localSheetId="50">#REF!</definedName>
    <definedName name="入口水池92.9×30×55cm花崗石塊" localSheetId="52">#REF!</definedName>
    <definedName name="入口水池92.9×30×55cm花崗石塊" localSheetId="31">#REF!</definedName>
    <definedName name="入口水池92.9×30×55cm花崗石塊" localSheetId="32">#REF!</definedName>
    <definedName name="入口水池92.9×30×55cm花崗石塊" localSheetId="34">#REF!</definedName>
    <definedName name="入口水池92.9×30×55cm花崗石塊" localSheetId="38">#REF!</definedName>
    <definedName name="入口水池92.9×30×55cm花崗石塊" localSheetId="20">#REF!</definedName>
    <definedName name="入口水池92.9×30×55cm花崗石塊">#REF!</definedName>
    <definedName name="入口水池花崗碎石片_不規則_物料" localSheetId="40">#REF!</definedName>
    <definedName name="入口水池花崗碎石片_不規則_物料" localSheetId="56">#REF!</definedName>
    <definedName name="入口水池花崗碎石片_不規則_物料" localSheetId="33">#REF!</definedName>
    <definedName name="入口水池花崗碎石片_不規則_物料" localSheetId="55">#REF!</definedName>
    <definedName name="入口水池花崗碎石片_不規則_物料" localSheetId="36">#REF!</definedName>
    <definedName name="入口水池花崗碎石片_不規則_物料" localSheetId="4">#REF!</definedName>
    <definedName name="入口水池花崗碎石片_不規則_物料" localSheetId="19">#REF!</definedName>
    <definedName name="入口水池花崗碎石片_不規則_物料" localSheetId="21">#REF!</definedName>
    <definedName name="入口水池花崗碎石片_不規則_物料" localSheetId="22">#REF!</definedName>
    <definedName name="入口水池花崗碎石片_不規則_物料" localSheetId="23">#REF!</definedName>
    <definedName name="入口水池花崗碎石片_不規則_物料" localSheetId="24">#REF!</definedName>
    <definedName name="入口水池花崗碎石片_不規則_物料" localSheetId="25">#REF!</definedName>
    <definedName name="入口水池花崗碎石片_不規則_物料" localSheetId="42">#REF!</definedName>
    <definedName name="入口水池花崗碎石片_不規則_物料" localSheetId="18">#REF!</definedName>
    <definedName name="入口水池花崗碎石片_不規則_物料" localSheetId="47">#REF!</definedName>
    <definedName name="入口水池花崗碎石片_不規則_物料" localSheetId="15">#REF!</definedName>
    <definedName name="入口水池花崗碎石片_不規則_物料" localSheetId="14">#REF!</definedName>
    <definedName name="入口水池花崗碎石片_不規則_物料" localSheetId="46">#REF!</definedName>
    <definedName name="入口水池花崗碎石片_不規則_物料" localSheetId="3">#REF!</definedName>
    <definedName name="入口水池花崗碎石片_不規則_物料" localSheetId="2">#REF!</definedName>
    <definedName name="入口水池花崗碎石片_不規則_物料" localSheetId="54">#REF!</definedName>
    <definedName name="入口水池花崗碎石片_不規則_物料" localSheetId="30">#REF!</definedName>
    <definedName name="入口水池花崗碎石片_不規則_物料" localSheetId="26">#REF!</definedName>
    <definedName name="入口水池花崗碎石片_不規則_物料" localSheetId="29">#REF!</definedName>
    <definedName name="入口水池花崗碎石片_不規則_物料" localSheetId="53">#REF!</definedName>
    <definedName name="入口水池花崗碎石片_不規則_物料" localSheetId="43">#REF!</definedName>
    <definedName name="入口水池花崗碎石片_不規則_物料" localSheetId="9">#REF!</definedName>
    <definedName name="入口水池花崗碎石片_不規則_物料" localSheetId="8">#REF!</definedName>
    <definedName name="入口水池花崗碎石片_不規則_物料" localSheetId="11">#REF!</definedName>
    <definedName name="入口水池花崗碎石片_不規則_物料" localSheetId="10">#REF!</definedName>
    <definedName name="入口水池花崗碎石片_不規則_物料" localSheetId="13">#REF!</definedName>
    <definedName name="入口水池花崗碎石片_不規則_物料" localSheetId="12">#REF!</definedName>
    <definedName name="入口水池花崗碎石片_不規則_物料" localSheetId="7">#REF!</definedName>
    <definedName name="入口水池花崗碎石片_不規則_物料" localSheetId="6">#REF!</definedName>
    <definedName name="入口水池花崗碎石片_不規則_物料" localSheetId="48">#REF!</definedName>
    <definedName name="入口水池花崗碎石片_不規則_物料" localSheetId="49">#REF!</definedName>
    <definedName name="入口水池花崗碎石片_不規則_物料" localSheetId="16">#REF!</definedName>
    <definedName name="入口水池花崗碎石片_不規則_物料" localSheetId="27">#REF!</definedName>
    <definedName name="入口水池花崗碎石片_不規則_物料" localSheetId="28">#REF!</definedName>
    <definedName name="入口水池花崗碎石片_不規則_物料" localSheetId="44">#REF!</definedName>
    <definedName name="入口水池花崗碎石片_不規則_物料" localSheetId="45">#REF!</definedName>
    <definedName name="入口水池花崗碎石片_不規則_物料" localSheetId="51">#REF!</definedName>
    <definedName name="入口水池花崗碎石片_不規則_物料" localSheetId="41">#REF!</definedName>
    <definedName name="入口水池花崗碎石片_不規則_物料" localSheetId="35">#REF!</definedName>
    <definedName name="入口水池花崗碎石片_不規則_物料" localSheetId="39">#REF!</definedName>
    <definedName name="入口水池花崗碎石片_不規則_物料" localSheetId="37">#REF!</definedName>
    <definedName name="入口水池花崗碎石片_不規則_物料" localSheetId="17">#REF!</definedName>
    <definedName name="入口水池花崗碎石片_不規則_物料" localSheetId="50">#REF!</definedName>
    <definedName name="入口水池花崗碎石片_不規則_物料" localSheetId="52">#REF!</definedName>
    <definedName name="入口水池花崗碎石片_不規則_物料" localSheetId="31">#REF!</definedName>
    <definedName name="入口水池花崗碎石片_不規則_物料" localSheetId="32">#REF!</definedName>
    <definedName name="入口水池花崗碎石片_不規則_物料" localSheetId="34">#REF!</definedName>
    <definedName name="入口水池花崗碎石片_不規則_物料" localSheetId="38">#REF!</definedName>
    <definedName name="入口水池花崗碎石片_不規則_物料" localSheetId="20">#REF!</definedName>
    <definedName name="入口水池花崗碎石片_不規則_物料">#REF!</definedName>
    <definedName name="入口廣場噴泉系統" localSheetId="40">#REF!</definedName>
    <definedName name="入口廣場噴泉系統" localSheetId="56">#REF!</definedName>
    <definedName name="入口廣場噴泉系統" localSheetId="33">#REF!</definedName>
    <definedName name="入口廣場噴泉系統" localSheetId="55">#REF!</definedName>
    <definedName name="入口廣場噴泉系統" localSheetId="36">#REF!</definedName>
    <definedName name="入口廣場噴泉系統" localSheetId="4">#REF!</definedName>
    <definedName name="入口廣場噴泉系統" localSheetId="19">#REF!</definedName>
    <definedName name="入口廣場噴泉系統" localSheetId="21">#REF!</definedName>
    <definedName name="入口廣場噴泉系統" localSheetId="22">#REF!</definedName>
    <definedName name="入口廣場噴泉系統" localSheetId="23">#REF!</definedName>
    <definedName name="入口廣場噴泉系統" localSheetId="24">#REF!</definedName>
    <definedName name="入口廣場噴泉系統" localSheetId="25">#REF!</definedName>
    <definedName name="入口廣場噴泉系統" localSheetId="42">#REF!</definedName>
    <definedName name="入口廣場噴泉系統" localSheetId="18">#REF!</definedName>
    <definedName name="入口廣場噴泉系統" localSheetId="47">#REF!</definedName>
    <definedName name="入口廣場噴泉系統" localSheetId="15">#REF!</definedName>
    <definedName name="入口廣場噴泉系統" localSheetId="14">#REF!</definedName>
    <definedName name="入口廣場噴泉系統" localSheetId="46">#REF!</definedName>
    <definedName name="入口廣場噴泉系統" localSheetId="3">#REF!</definedName>
    <definedName name="入口廣場噴泉系統" localSheetId="2">#REF!</definedName>
    <definedName name="入口廣場噴泉系統" localSheetId="54">#REF!</definedName>
    <definedName name="入口廣場噴泉系統" localSheetId="30">#REF!</definedName>
    <definedName name="入口廣場噴泉系統" localSheetId="26">#REF!</definedName>
    <definedName name="入口廣場噴泉系統" localSheetId="29">#REF!</definedName>
    <definedName name="入口廣場噴泉系統" localSheetId="53">#REF!</definedName>
    <definedName name="入口廣場噴泉系統" localSheetId="43">#REF!</definedName>
    <definedName name="入口廣場噴泉系統" localSheetId="9">#REF!</definedName>
    <definedName name="入口廣場噴泉系統" localSheetId="8">#REF!</definedName>
    <definedName name="入口廣場噴泉系統" localSheetId="11">#REF!</definedName>
    <definedName name="入口廣場噴泉系統" localSheetId="10">#REF!</definedName>
    <definedName name="入口廣場噴泉系統" localSheetId="13">#REF!</definedName>
    <definedName name="入口廣場噴泉系統" localSheetId="12">#REF!</definedName>
    <definedName name="入口廣場噴泉系統" localSheetId="7">#REF!</definedName>
    <definedName name="入口廣場噴泉系統" localSheetId="6">#REF!</definedName>
    <definedName name="入口廣場噴泉系統" localSheetId="48">#REF!</definedName>
    <definedName name="入口廣場噴泉系統" localSheetId="49">#REF!</definedName>
    <definedName name="入口廣場噴泉系統" localSheetId="16">#REF!</definedName>
    <definedName name="入口廣場噴泉系統" localSheetId="27">#REF!</definedName>
    <definedName name="入口廣場噴泉系統" localSheetId="28">#REF!</definedName>
    <definedName name="入口廣場噴泉系統" localSheetId="44">#REF!</definedName>
    <definedName name="入口廣場噴泉系統" localSheetId="45">#REF!</definedName>
    <definedName name="入口廣場噴泉系統" localSheetId="51">#REF!</definedName>
    <definedName name="入口廣場噴泉系統" localSheetId="41">#REF!</definedName>
    <definedName name="入口廣場噴泉系統" localSheetId="35">#REF!</definedName>
    <definedName name="入口廣場噴泉系統" localSheetId="39">#REF!</definedName>
    <definedName name="入口廣場噴泉系統" localSheetId="37">#REF!</definedName>
    <definedName name="入口廣場噴泉系統" localSheetId="17">#REF!</definedName>
    <definedName name="入口廣場噴泉系統" localSheetId="50">#REF!</definedName>
    <definedName name="入口廣場噴泉系統" localSheetId="52">#REF!</definedName>
    <definedName name="入口廣場噴泉系統" localSheetId="31">#REF!</definedName>
    <definedName name="入口廣場噴泉系統" localSheetId="32">#REF!</definedName>
    <definedName name="入口廣場噴泉系統" localSheetId="34">#REF!</definedName>
    <definedName name="入口廣場噴泉系統" localSheetId="38">#REF!</definedName>
    <definedName name="入口廣場噴泉系統" localSheetId="20">#REF!</definedName>
    <definedName name="入口廣場噴泉系統">#REF!</definedName>
    <definedName name="三角架">[22]工料單價!$B$39</definedName>
    <definedName name="上構工程" localSheetId="40">#REF!</definedName>
    <definedName name="上構工程" localSheetId="56">#REF!</definedName>
    <definedName name="上構工程" localSheetId="33">#REF!</definedName>
    <definedName name="上構工程" localSheetId="55">#REF!</definedName>
    <definedName name="上構工程" localSheetId="36">#REF!</definedName>
    <definedName name="上構工程" localSheetId="4">#REF!</definedName>
    <definedName name="上構工程" localSheetId="19">#REF!</definedName>
    <definedName name="上構工程" localSheetId="21">#REF!</definedName>
    <definedName name="上構工程" localSheetId="22">#REF!</definedName>
    <definedName name="上構工程" localSheetId="23">#REF!</definedName>
    <definedName name="上構工程" localSheetId="24">#REF!</definedName>
    <definedName name="上構工程" localSheetId="25">#REF!</definedName>
    <definedName name="上構工程" localSheetId="42">#REF!</definedName>
    <definedName name="上構工程" localSheetId="18">#REF!</definedName>
    <definedName name="上構工程" localSheetId="47">#REF!</definedName>
    <definedName name="上構工程" localSheetId="15">#REF!</definedName>
    <definedName name="上構工程" localSheetId="14">#REF!</definedName>
    <definedName name="上構工程" localSheetId="46">#REF!</definedName>
    <definedName name="上構工程" localSheetId="1">#REF!</definedName>
    <definedName name="上構工程" localSheetId="3">#REF!</definedName>
    <definedName name="上構工程" localSheetId="0">#REF!</definedName>
    <definedName name="上構工程" localSheetId="2">#REF!</definedName>
    <definedName name="上構工程" localSheetId="54">#REF!</definedName>
    <definedName name="上構工程" localSheetId="30">#REF!</definedName>
    <definedName name="上構工程" localSheetId="26">#REF!</definedName>
    <definedName name="上構工程" localSheetId="29">#REF!</definedName>
    <definedName name="上構工程" localSheetId="53">#REF!</definedName>
    <definedName name="上構工程" localSheetId="43">#REF!</definedName>
    <definedName name="上構工程" localSheetId="9">#REF!</definedName>
    <definedName name="上構工程" localSheetId="8">#REF!</definedName>
    <definedName name="上構工程" localSheetId="11">#REF!</definedName>
    <definedName name="上構工程" localSheetId="10">#REF!</definedName>
    <definedName name="上構工程" localSheetId="13">#REF!</definedName>
    <definedName name="上構工程" localSheetId="12">#REF!</definedName>
    <definedName name="上構工程" localSheetId="7">#REF!</definedName>
    <definedName name="上構工程" localSheetId="6">#REF!</definedName>
    <definedName name="上構工程" localSheetId="48">#REF!</definedName>
    <definedName name="上構工程" localSheetId="49">#REF!</definedName>
    <definedName name="上構工程" localSheetId="16">#REF!</definedName>
    <definedName name="上構工程" localSheetId="27">#REF!</definedName>
    <definedName name="上構工程" localSheetId="28">#REF!</definedName>
    <definedName name="上構工程" localSheetId="44">#REF!</definedName>
    <definedName name="上構工程" localSheetId="45">#REF!</definedName>
    <definedName name="上構工程" localSheetId="51">#REF!</definedName>
    <definedName name="上構工程" localSheetId="41">#REF!</definedName>
    <definedName name="上構工程" localSheetId="35">#REF!</definedName>
    <definedName name="上構工程" localSheetId="39">#REF!</definedName>
    <definedName name="上構工程" localSheetId="37">#REF!</definedName>
    <definedName name="上構工程" localSheetId="17">#REF!</definedName>
    <definedName name="上構工程" localSheetId="50">#REF!</definedName>
    <definedName name="上構工程" localSheetId="52">#REF!</definedName>
    <definedName name="上構工程" localSheetId="31">#REF!</definedName>
    <definedName name="上構工程" localSheetId="32">#REF!</definedName>
    <definedName name="上構工程" localSheetId="34">#REF!</definedName>
    <definedName name="上構工程" localSheetId="38">#REF!</definedName>
    <definedName name="上構工程" localSheetId="20">#REF!</definedName>
    <definedName name="上構工程">#REF!</definedName>
    <definedName name="大王椰子移植φ_10_20cm" localSheetId="40">#REF!</definedName>
    <definedName name="大王椰子移植φ_10_20cm" localSheetId="56">#REF!</definedName>
    <definedName name="大王椰子移植φ_10_20cm" localSheetId="33">#REF!</definedName>
    <definedName name="大王椰子移植φ_10_20cm" localSheetId="55">#REF!</definedName>
    <definedName name="大王椰子移植φ_10_20cm" localSheetId="36">#REF!</definedName>
    <definedName name="大王椰子移植φ_10_20cm" localSheetId="4">#REF!</definedName>
    <definedName name="大王椰子移植φ_10_20cm" localSheetId="19">#REF!</definedName>
    <definedName name="大王椰子移植φ_10_20cm" localSheetId="21">#REF!</definedName>
    <definedName name="大王椰子移植φ_10_20cm" localSheetId="22">#REF!</definedName>
    <definedName name="大王椰子移植φ_10_20cm" localSheetId="23">#REF!</definedName>
    <definedName name="大王椰子移植φ_10_20cm" localSheetId="24">#REF!</definedName>
    <definedName name="大王椰子移植φ_10_20cm" localSheetId="25">#REF!</definedName>
    <definedName name="大王椰子移植φ_10_20cm" localSheetId="42">#REF!</definedName>
    <definedName name="大王椰子移植φ_10_20cm" localSheetId="18">#REF!</definedName>
    <definedName name="大王椰子移植φ_10_20cm" localSheetId="47">#REF!</definedName>
    <definedName name="大王椰子移植φ_10_20cm" localSheetId="15">#REF!</definedName>
    <definedName name="大王椰子移植φ_10_20cm" localSheetId="14">#REF!</definedName>
    <definedName name="大王椰子移植φ_10_20cm" localSheetId="46">#REF!</definedName>
    <definedName name="大王椰子移植φ_10_20cm" localSheetId="3">#REF!</definedName>
    <definedName name="大王椰子移植φ_10_20cm" localSheetId="2">#REF!</definedName>
    <definedName name="大王椰子移植φ_10_20cm" localSheetId="54">#REF!</definedName>
    <definedName name="大王椰子移植φ_10_20cm" localSheetId="30">#REF!</definedName>
    <definedName name="大王椰子移植φ_10_20cm" localSheetId="26">#REF!</definedName>
    <definedName name="大王椰子移植φ_10_20cm" localSheetId="29">#REF!</definedName>
    <definedName name="大王椰子移植φ_10_20cm" localSheetId="53">#REF!</definedName>
    <definedName name="大王椰子移植φ_10_20cm" localSheetId="43">#REF!</definedName>
    <definedName name="大王椰子移植φ_10_20cm" localSheetId="9">#REF!</definedName>
    <definedName name="大王椰子移植φ_10_20cm" localSheetId="8">#REF!</definedName>
    <definedName name="大王椰子移植φ_10_20cm" localSheetId="11">#REF!</definedName>
    <definedName name="大王椰子移植φ_10_20cm" localSheetId="10">#REF!</definedName>
    <definedName name="大王椰子移植φ_10_20cm" localSheetId="13">#REF!</definedName>
    <definedName name="大王椰子移植φ_10_20cm" localSheetId="12">#REF!</definedName>
    <definedName name="大王椰子移植φ_10_20cm" localSheetId="7">#REF!</definedName>
    <definedName name="大王椰子移植φ_10_20cm" localSheetId="6">#REF!</definedName>
    <definedName name="大王椰子移植φ_10_20cm" localSheetId="48">#REF!</definedName>
    <definedName name="大王椰子移植φ_10_20cm" localSheetId="49">#REF!</definedName>
    <definedName name="大王椰子移植φ_10_20cm" localSheetId="16">#REF!</definedName>
    <definedName name="大王椰子移植φ_10_20cm" localSheetId="27">#REF!</definedName>
    <definedName name="大王椰子移植φ_10_20cm" localSheetId="28">#REF!</definedName>
    <definedName name="大王椰子移植φ_10_20cm" localSheetId="44">#REF!</definedName>
    <definedName name="大王椰子移植φ_10_20cm" localSheetId="45">#REF!</definedName>
    <definedName name="大王椰子移植φ_10_20cm" localSheetId="51">#REF!</definedName>
    <definedName name="大王椰子移植φ_10_20cm" localSheetId="41">#REF!</definedName>
    <definedName name="大王椰子移植φ_10_20cm" localSheetId="35">#REF!</definedName>
    <definedName name="大王椰子移植φ_10_20cm" localSheetId="39">#REF!</definedName>
    <definedName name="大王椰子移植φ_10_20cm" localSheetId="37">#REF!</definedName>
    <definedName name="大王椰子移植φ_10_20cm" localSheetId="17">#REF!</definedName>
    <definedName name="大王椰子移植φ_10_20cm" localSheetId="50">#REF!</definedName>
    <definedName name="大王椰子移植φ_10_20cm" localSheetId="52">#REF!</definedName>
    <definedName name="大王椰子移植φ_10_20cm" localSheetId="31">#REF!</definedName>
    <definedName name="大王椰子移植φ_10_20cm" localSheetId="32">#REF!</definedName>
    <definedName name="大王椰子移植φ_10_20cm" localSheetId="34">#REF!</definedName>
    <definedName name="大王椰子移植φ_10_20cm" localSheetId="38">#REF!</definedName>
    <definedName name="大王椰子移植φ_10_20cm" localSheetId="20">#REF!</definedName>
    <definedName name="大王椰子移植φ_10_20cm">#REF!</definedName>
    <definedName name="大理石_象牙白馬福林3cm" localSheetId="40">#REF!</definedName>
    <definedName name="大理石_象牙白馬福林3cm" localSheetId="56">#REF!</definedName>
    <definedName name="大理石_象牙白馬福林3cm" localSheetId="33">#REF!</definedName>
    <definedName name="大理石_象牙白馬福林3cm" localSheetId="55">#REF!</definedName>
    <definedName name="大理石_象牙白馬福林3cm" localSheetId="36">#REF!</definedName>
    <definedName name="大理石_象牙白馬福林3cm" localSheetId="4">#REF!</definedName>
    <definedName name="大理石_象牙白馬福林3cm" localSheetId="19">#REF!</definedName>
    <definedName name="大理石_象牙白馬福林3cm" localSheetId="21">#REF!</definedName>
    <definedName name="大理石_象牙白馬福林3cm" localSheetId="22">#REF!</definedName>
    <definedName name="大理石_象牙白馬福林3cm" localSheetId="23">#REF!</definedName>
    <definedName name="大理石_象牙白馬福林3cm" localSheetId="24">#REF!</definedName>
    <definedName name="大理石_象牙白馬福林3cm" localSheetId="25">#REF!</definedName>
    <definedName name="大理石_象牙白馬福林3cm" localSheetId="42">#REF!</definedName>
    <definedName name="大理石_象牙白馬福林3cm" localSheetId="18">#REF!</definedName>
    <definedName name="大理石_象牙白馬福林3cm" localSheetId="47">#REF!</definedName>
    <definedName name="大理石_象牙白馬福林3cm" localSheetId="15">#REF!</definedName>
    <definedName name="大理石_象牙白馬福林3cm" localSheetId="14">#REF!</definedName>
    <definedName name="大理石_象牙白馬福林3cm" localSheetId="46">#REF!</definedName>
    <definedName name="大理石_象牙白馬福林3cm" localSheetId="3">#REF!</definedName>
    <definedName name="大理石_象牙白馬福林3cm" localSheetId="2">#REF!</definedName>
    <definedName name="大理石_象牙白馬福林3cm" localSheetId="54">#REF!</definedName>
    <definedName name="大理石_象牙白馬福林3cm" localSheetId="30">#REF!</definedName>
    <definedName name="大理石_象牙白馬福林3cm" localSheetId="26">#REF!</definedName>
    <definedName name="大理石_象牙白馬福林3cm" localSheetId="29">#REF!</definedName>
    <definedName name="大理石_象牙白馬福林3cm" localSheetId="53">#REF!</definedName>
    <definedName name="大理石_象牙白馬福林3cm" localSheetId="43">#REF!</definedName>
    <definedName name="大理石_象牙白馬福林3cm" localSheetId="9">#REF!</definedName>
    <definedName name="大理石_象牙白馬福林3cm" localSheetId="8">#REF!</definedName>
    <definedName name="大理石_象牙白馬福林3cm" localSheetId="11">#REF!</definedName>
    <definedName name="大理石_象牙白馬福林3cm" localSheetId="10">#REF!</definedName>
    <definedName name="大理石_象牙白馬福林3cm" localSheetId="13">#REF!</definedName>
    <definedName name="大理石_象牙白馬福林3cm" localSheetId="12">#REF!</definedName>
    <definedName name="大理石_象牙白馬福林3cm" localSheetId="7">#REF!</definedName>
    <definedName name="大理石_象牙白馬福林3cm" localSheetId="6">#REF!</definedName>
    <definedName name="大理石_象牙白馬福林3cm" localSheetId="48">#REF!</definedName>
    <definedName name="大理石_象牙白馬福林3cm" localSheetId="49">#REF!</definedName>
    <definedName name="大理石_象牙白馬福林3cm" localSheetId="16">#REF!</definedName>
    <definedName name="大理石_象牙白馬福林3cm" localSheetId="27">#REF!</definedName>
    <definedName name="大理石_象牙白馬福林3cm" localSheetId="28">#REF!</definedName>
    <definedName name="大理石_象牙白馬福林3cm" localSheetId="44">#REF!</definedName>
    <definedName name="大理石_象牙白馬福林3cm" localSheetId="45">#REF!</definedName>
    <definedName name="大理石_象牙白馬福林3cm" localSheetId="51">#REF!</definedName>
    <definedName name="大理石_象牙白馬福林3cm" localSheetId="41">#REF!</definedName>
    <definedName name="大理石_象牙白馬福林3cm" localSheetId="35">#REF!</definedName>
    <definedName name="大理石_象牙白馬福林3cm" localSheetId="39">#REF!</definedName>
    <definedName name="大理石_象牙白馬福林3cm" localSheetId="37">#REF!</definedName>
    <definedName name="大理石_象牙白馬福林3cm" localSheetId="17">#REF!</definedName>
    <definedName name="大理石_象牙白馬福林3cm" localSheetId="50">#REF!</definedName>
    <definedName name="大理石_象牙白馬福林3cm" localSheetId="52">#REF!</definedName>
    <definedName name="大理石_象牙白馬福林3cm" localSheetId="31">#REF!</definedName>
    <definedName name="大理石_象牙白馬福林3cm" localSheetId="32">#REF!</definedName>
    <definedName name="大理石_象牙白馬福林3cm" localSheetId="34">#REF!</definedName>
    <definedName name="大理石_象牙白馬福林3cm" localSheetId="38">#REF!</definedName>
    <definedName name="大理石_象牙白馬福林3cm" localSheetId="20">#REF!</definedName>
    <definedName name="大理石_象牙白馬福林3cm">#REF!</definedName>
    <definedName name="大葉山欖_φ8cm_高3_3.5m" localSheetId="40">#REF!</definedName>
    <definedName name="大葉山欖_φ8cm_高3_3.5m" localSheetId="56">#REF!</definedName>
    <definedName name="大葉山欖_φ8cm_高3_3.5m" localSheetId="33">#REF!</definedName>
    <definedName name="大葉山欖_φ8cm_高3_3.5m" localSheetId="55">#REF!</definedName>
    <definedName name="大葉山欖_φ8cm_高3_3.5m" localSheetId="36">#REF!</definedName>
    <definedName name="大葉山欖_φ8cm_高3_3.5m" localSheetId="4">#REF!</definedName>
    <definedName name="大葉山欖_φ8cm_高3_3.5m" localSheetId="19">#REF!</definedName>
    <definedName name="大葉山欖_φ8cm_高3_3.5m" localSheetId="21">#REF!</definedName>
    <definedName name="大葉山欖_φ8cm_高3_3.5m" localSheetId="22">#REF!</definedName>
    <definedName name="大葉山欖_φ8cm_高3_3.5m" localSheetId="23">#REF!</definedName>
    <definedName name="大葉山欖_φ8cm_高3_3.5m" localSheetId="24">#REF!</definedName>
    <definedName name="大葉山欖_φ8cm_高3_3.5m" localSheetId="25">#REF!</definedName>
    <definedName name="大葉山欖_φ8cm_高3_3.5m" localSheetId="42">#REF!</definedName>
    <definedName name="大葉山欖_φ8cm_高3_3.5m" localSheetId="18">#REF!</definedName>
    <definedName name="大葉山欖_φ8cm_高3_3.5m" localSheetId="47">#REF!</definedName>
    <definedName name="大葉山欖_φ8cm_高3_3.5m" localSheetId="15">#REF!</definedName>
    <definedName name="大葉山欖_φ8cm_高3_3.5m" localSheetId="14">#REF!</definedName>
    <definedName name="大葉山欖_φ8cm_高3_3.5m" localSheetId="46">#REF!</definedName>
    <definedName name="大葉山欖_φ8cm_高3_3.5m" localSheetId="3">#REF!</definedName>
    <definedName name="大葉山欖_φ8cm_高3_3.5m" localSheetId="2">#REF!</definedName>
    <definedName name="大葉山欖_φ8cm_高3_3.5m" localSheetId="54">#REF!</definedName>
    <definedName name="大葉山欖_φ8cm_高3_3.5m" localSheetId="30">#REF!</definedName>
    <definedName name="大葉山欖_φ8cm_高3_3.5m" localSheetId="26">#REF!</definedName>
    <definedName name="大葉山欖_φ8cm_高3_3.5m" localSheetId="29">#REF!</definedName>
    <definedName name="大葉山欖_φ8cm_高3_3.5m" localSheetId="53">#REF!</definedName>
    <definedName name="大葉山欖_φ8cm_高3_3.5m" localSheetId="43">#REF!</definedName>
    <definedName name="大葉山欖_φ8cm_高3_3.5m" localSheetId="9">#REF!</definedName>
    <definedName name="大葉山欖_φ8cm_高3_3.5m" localSheetId="8">#REF!</definedName>
    <definedName name="大葉山欖_φ8cm_高3_3.5m" localSheetId="11">#REF!</definedName>
    <definedName name="大葉山欖_φ8cm_高3_3.5m" localSheetId="10">#REF!</definedName>
    <definedName name="大葉山欖_φ8cm_高3_3.5m" localSheetId="13">#REF!</definedName>
    <definedName name="大葉山欖_φ8cm_高3_3.5m" localSheetId="12">#REF!</definedName>
    <definedName name="大葉山欖_φ8cm_高3_3.5m" localSheetId="7">#REF!</definedName>
    <definedName name="大葉山欖_φ8cm_高3_3.5m" localSheetId="6">#REF!</definedName>
    <definedName name="大葉山欖_φ8cm_高3_3.5m" localSheetId="48">#REF!</definedName>
    <definedName name="大葉山欖_φ8cm_高3_3.5m" localSheetId="49">#REF!</definedName>
    <definedName name="大葉山欖_φ8cm_高3_3.5m" localSheetId="16">#REF!</definedName>
    <definedName name="大葉山欖_φ8cm_高3_3.5m" localSheetId="27">#REF!</definedName>
    <definedName name="大葉山欖_φ8cm_高3_3.5m" localSheetId="28">#REF!</definedName>
    <definedName name="大葉山欖_φ8cm_高3_3.5m" localSheetId="44">#REF!</definedName>
    <definedName name="大葉山欖_φ8cm_高3_3.5m" localSheetId="45">#REF!</definedName>
    <definedName name="大葉山欖_φ8cm_高3_3.5m" localSheetId="51">#REF!</definedName>
    <definedName name="大葉山欖_φ8cm_高3_3.5m" localSheetId="41">#REF!</definedName>
    <definedName name="大葉山欖_φ8cm_高3_3.5m" localSheetId="35">#REF!</definedName>
    <definedName name="大葉山欖_φ8cm_高3_3.5m" localSheetId="39">#REF!</definedName>
    <definedName name="大葉山欖_φ8cm_高3_3.5m" localSheetId="37">#REF!</definedName>
    <definedName name="大葉山欖_φ8cm_高3_3.5m" localSheetId="17">#REF!</definedName>
    <definedName name="大葉山欖_φ8cm_高3_3.5m" localSheetId="50">#REF!</definedName>
    <definedName name="大葉山欖_φ8cm_高3_3.5m" localSheetId="52">#REF!</definedName>
    <definedName name="大葉山欖_φ8cm_高3_3.5m" localSheetId="31">#REF!</definedName>
    <definedName name="大葉山欖_φ8cm_高3_3.5m" localSheetId="32">#REF!</definedName>
    <definedName name="大葉山欖_φ8cm_高3_3.5m" localSheetId="34">#REF!</definedName>
    <definedName name="大葉山欖_φ8cm_高3_3.5m" localSheetId="38">#REF!</definedName>
    <definedName name="大葉山欖_φ8cm_高3_3.5m" localSheetId="20">#REF!</definedName>
    <definedName name="大葉山欖_φ8cm_高3_3.5m">#REF!</definedName>
    <definedName name="小口珍珠釉面磚" localSheetId="40">[29]工料單價!$B$7</definedName>
    <definedName name="小口珍珠釉面磚" localSheetId="56">[29]工料單價!$B$7</definedName>
    <definedName name="小口珍珠釉面磚" localSheetId="33">[29]工料單價!$B$7</definedName>
    <definedName name="小口珍珠釉面磚" localSheetId="55">[29]工料單價!$B$7</definedName>
    <definedName name="小口珍珠釉面磚" localSheetId="36">[29]工料單價!$B$7</definedName>
    <definedName name="小口珍珠釉面磚" localSheetId="19">[29]工料單價!$B$7</definedName>
    <definedName name="小口珍珠釉面磚" localSheetId="21">[29]工料單價!$B$7</definedName>
    <definedName name="小口珍珠釉面磚" localSheetId="22">[29]工料單價!$B$7</definedName>
    <definedName name="小口珍珠釉面磚" localSheetId="23">[29]工料單價!$B$7</definedName>
    <definedName name="小口珍珠釉面磚" localSheetId="24">[29]工料單價!$B$7</definedName>
    <definedName name="小口珍珠釉面磚" localSheetId="25">[29]工料單價!$B$7</definedName>
    <definedName name="小口珍珠釉面磚" localSheetId="42">[29]工料單價!$B$7</definedName>
    <definedName name="小口珍珠釉面磚" localSheetId="18">[29]工料單價!$B$7</definedName>
    <definedName name="小口珍珠釉面磚" localSheetId="47">[29]工料單價!$B$7</definedName>
    <definedName name="小口珍珠釉面磚" localSheetId="15">[29]工料單價!$B$7</definedName>
    <definedName name="小口珍珠釉面磚" localSheetId="14">[29]工料單價!$B$7</definedName>
    <definedName name="小口珍珠釉面磚" localSheetId="46">[29]工料單價!$B$7</definedName>
    <definedName name="小口珍珠釉面磚" localSheetId="54">[29]工料單價!$B$7</definedName>
    <definedName name="小口珍珠釉面磚" localSheetId="30">[29]工料單價!$B$7</definedName>
    <definedName name="小口珍珠釉面磚" localSheetId="26">[29]工料單價!$B$7</definedName>
    <definedName name="小口珍珠釉面磚" localSheetId="29">[29]工料單價!$B$7</definedName>
    <definedName name="小口珍珠釉面磚" localSheetId="53">[29]工料單價!$B$7</definedName>
    <definedName name="小口珍珠釉面磚" localSheetId="43">[29]工料單價!$B$7</definedName>
    <definedName name="小口珍珠釉面磚" localSheetId="9">[29]工料單價!$B$7</definedName>
    <definedName name="小口珍珠釉面磚" localSheetId="8">[29]工料單價!$B$7</definedName>
    <definedName name="小口珍珠釉面磚" localSheetId="11">[29]工料單價!$B$7</definedName>
    <definedName name="小口珍珠釉面磚" localSheetId="10">[29]工料單價!$B$7</definedName>
    <definedName name="小口珍珠釉面磚" localSheetId="13">[29]工料單價!$B$7</definedName>
    <definedName name="小口珍珠釉面磚" localSheetId="12">[29]工料單價!$B$7</definedName>
    <definedName name="小口珍珠釉面磚" localSheetId="7">[29]工料單價!$B$7</definedName>
    <definedName name="小口珍珠釉面磚" localSheetId="6">[29]工料單價!$B$7</definedName>
    <definedName name="小口珍珠釉面磚" localSheetId="48">[29]工料單價!$B$7</definedName>
    <definedName name="小口珍珠釉面磚" localSheetId="49">[29]工料單價!$B$7</definedName>
    <definedName name="小口珍珠釉面磚" localSheetId="16">[29]工料單價!$B$7</definedName>
    <definedName name="小口珍珠釉面磚" localSheetId="27">[29]工料單價!$B$7</definedName>
    <definedName name="小口珍珠釉面磚" localSheetId="28">[29]工料單價!$B$7</definedName>
    <definedName name="小口珍珠釉面磚" localSheetId="44">[29]工料單價!$B$7</definedName>
    <definedName name="小口珍珠釉面磚" localSheetId="45">[29]工料單價!$B$7</definedName>
    <definedName name="小口珍珠釉面磚" localSheetId="51">[29]工料單價!$B$7</definedName>
    <definedName name="小口珍珠釉面磚" localSheetId="41">[29]工料單價!$B$7</definedName>
    <definedName name="小口珍珠釉面磚" localSheetId="35">[29]工料單價!$B$7</definedName>
    <definedName name="小口珍珠釉面磚" localSheetId="39">[29]工料單價!$B$7</definedName>
    <definedName name="小口珍珠釉面磚" localSheetId="37">[29]工料單價!$B$7</definedName>
    <definedName name="小口珍珠釉面磚" localSheetId="17">[29]工料單價!$B$7</definedName>
    <definedName name="小口珍珠釉面磚" localSheetId="50">[29]工料單價!$B$7</definedName>
    <definedName name="小口珍珠釉面磚" localSheetId="52">[29]工料單價!$B$7</definedName>
    <definedName name="小口珍珠釉面磚" localSheetId="31">[29]工料單價!$B$7</definedName>
    <definedName name="小口珍珠釉面磚" localSheetId="32">[29]工料單價!$B$7</definedName>
    <definedName name="小口珍珠釉面磚" localSheetId="34">[29]工料單價!$B$7</definedName>
    <definedName name="小口珍珠釉面磚" localSheetId="38">[29]工料單價!$B$7</definedName>
    <definedName name="小口珍珠釉面磚" localSheetId="20">[29]工料單價!$B$7</definedName>
    <definedName name="小口珍珠釉面磚">[30]工料單價!$B$7</definedName>
    <definedName name="小口磚">[31]工料單價!$B$4</definedName>
    <definedName name="小口磚_珍珠彩釉磚" localSheetId="40">[32]工料單價!#REF!</definedName>
    <definedName name="小口磚_珍珠彩釉磚" localSheetId="56">[32]工料單價!#REF!</definedName>
    <definedName name="小口磚_珍珠彩釉磚" localSheetId="33">[32]工料單價!#REF!</definedName>
    <definedName name="小口磚_珍珠彩釉磚" localSheetId="55">[32]工料單價!#REF!</definedName>
    <definedName name="小口磚_珍珠彩釉磚" localSheetId="36">[32]工料單價!#REF!</definedName>
    <definedName name="小口磚_珍珠彩釉磚" localSheetId="4">[32]工料單價!#REF!</definedName>
    <definedName name="小口磚_珍珠彩釉磚" localSheetId="19">[32]工料單價!#REF!</definedName>
    <definedName name="小口磚_珍珠彩釉磚" localSheetId="21">[32]工料單價!#REF!</definedName>
    <definedName name="小口磚_珍珠彩釉磚" localSheetId="22">[32]工料單價!#REF!</definedName>
    <definedName name="小口磚_珍珠彩釉磚" localSheetId="23">[32]工料單價!#REF!</definedName>
    <definedName name="小口磚_珍珠彩釉磚" localSheetId="24">[32]工料單價!#REF!</definedName>
    <definedName name="小口磚_珍珠彩釉磚" localSheetId="25">[32]工料單價!#REF!</definedName>
    <definedName name="小口磚_珍珠彩釉磚" localSheetId="42">[32]工料單價!#REF!</definedName>
    <definedName name="小口磚_珍珠彩釉磚" localSheetId="18">[32]工料單價!#REF!</definedName>
    <definedName name="小口磚_珍珠彩釉磚" localSheetId="47">[32]工料單價!#REF!</definedName>
    <definedName name="小口磚_珍珠彩釉磚" localSheetId="15">[32]工料單價!#REF!</definedName>
    <definedName name="小口磚_珍珠彩釉磚" localSheetId="14">[32]工料單價!#REF!</definedName>
    <definedName name="小口磚_珍珠彩釉磚" localSheetId="46">[32]工料單價!#REF!</definedName>
    <definedName name="小口磚_珍珠彩釉磚" localSheetId="3">[32]工料單價!#REF!</definedName>
    <definedName name="小口磚_珍珠彩釉磚" localSheetId="2">[32]工料單價!#REF!</definedName>
    <definedName name="小口磚_珍珠彩釉磚" localSheetId="54">[32]工料單價!#REF!</definedName>
    <definedName name="小口磚_珍珠彩釉磚" localSheetId="30">[32]工料單價!#REF!</definedName>
    <definedName name="小口磚_珍珠彩釉磚" localSheetId="26">[32]工料單價!#REF!</definedName>
    <definedName name="小口磚_珍珠彩釉磚" localSheetId="29">[32]工料單價!#REF!</definedName>
    <definedName name="小口磚_珍珠彩釉磚" localSheetId="53">[32]工料單價!#REF!</definedName>
    <definedName name="小口磚_珍珠彩釉磚" localSheetId="43">[32]工料單價!#REF!</definedName>
    <definedName name="小口磚_珍珠彩釉磚" localSheetId="9">[32]工料單價!#REF!</definedName>
    <definedName name="小口磚_珍珠彩釉磚" localSheetId="8">[32]工料單價!#REF!</definedName>
    <definedName name="小口磚_珍珠彩釉磚" localSheetId="11">[32]工料單價!#REF!</definedName>
    <definedName name="小口磚_珍珠彩釉磚" localSheetId="10">[32]工料單價!#REF!</definedName>
    <definedName name="小口磚_珍珠彩釉磚" localSheetId="13">[32]工料單價!#REF!</definedName>
    <definedName name="小口磚_珍珠彩釉磚" localSheetId="12">[32]工料單價!#REF!</definedName>
    <definedName name="小口磚_珍珠彩釉磚" localSheetId="7">[32]工料單價!#REF!</definedName>
    <definedName name="小口磚_珍珠彩釉磚" localSheetId="6">[32]工料單價!#REF!</definedName>
    <definedName name="小口磚_珍珠彩釉磚" localSheetId="48">[32]工料單價!#REF!</definedName>
    <definedName name="小口磚_珍珠彩釉磚" localSheetId="49">[32]工料單價!#REF!</definedName>
    <definedName name="小口磚_珍珠彩釉磚" localSheetId="16">[32]工料單價!#REF!</definedName>
    <definedName name="小口磚_珍珠彩釉磚" localSheetId="27">[32]工料單價!#REF!</definedName>
    <definedName name="小口磚_珍珠彩釉磚" localSheetId="28">[32]工料單價!#REF!</definedName>
    <definedName name="小口磚_珍珠彩釉磚" localSheetId="44">[32]工料單價!#REF!</definedName>
    <definedName name="小口磚_珍珠彩釉磚" localSheetId="45">[32]工料單價!#REF!</definedName>
    <definedName name="小口磚_珍珠彩釉磚" localSheetId="51">[32]工料單價!#REF!</definedName>
    <definedName name="小口磚_珍珠彩釉磚" localSheetId="41">[32]工料單價!#REF!</definedName>
    <definedName name="小口磚_珍珠彩釉磚" localSheetId="35">[32]工料單價!#REF!</definedName>
    <definedName name="小口磚_珍珠彩釉磚" localSheetId="39">[32]工料單價!#REF!</definedName>
    <definedName name="小口磚_珍珠彩釉磚" localSheetId="37">[32]工料單價!#REF!</definedName>
    <definedName name="小口磚_珍珠彩釉磚" localSheetId="17">[32]工料單價!#REF!</definedName>
    <definedName name="小口磚_珍珠彩釉磚" localSheetId="50">[32]工料單價!#REF!</definedName>
    <definedName name="小口磚_珍珠彩釉磚" localSheetId="52">[32]工料單價!#REF!</definedName>
    <definedName name="小口磚_珍珠彩釉磚" localSheetId="31">[32]工料單價!#REF!</definedName>
    <definedName name="小口磚_珍珠彩釉磚" localSheetId="32">[32]工料單價!#REF!</definedName>
    <definedName name="小口磚_珍珠彩釉磚" localSheetId="34">[32]工料單價!#REF!</definedName>
    <definedName name="小口磚_珍珠彩釉磚" localSheetId="38">[32]工料單價!#REF!</definedName>
    <definedName name="小口磚_珍珠彩釉磚" localSheetId="20">[32]工料單價!#REF!</definedName>
    <definedName name="小口磚_珍珠彩釉磚">[32]工料單價!#REF!</definedName>
    <definedName name="小便斗隔板" localSheetId="40">#REF!</definedName>
    <definedName name="小便斗隔板" localSheetId="56">#REF!</definedName>
    <definedName name="小便斗隔板" localSheetId="33">#REF!</definedName>
    <definedName name="小便斗隔板" localSheetId="55">#REF!</definedName>
    <definedName name="小便斗隔板" localSheetId="36">#REF!</definedName>
    <definedName name="小便斗隔板" localSheetId="4">#REF!</definedName>
    <definedName name="小便斗隔板" localSheetId="19">#REF!</definedName>
    <definedName name="小便斗隔板" localSheetId="21">#REF!</definedName>
    <definedName name="小便斗隔板" localSheetId="22">#REF!</definedName>
    <definedName name="小便斗隔板" localSheetId="23">#REF!</definedName>
    <definedName name="小便斗隔板" localSheetId="24">#REF!</definedName>
    <definedName name="小便斗隔板" localSheetId="25">#REF!</definedName>
    <definedName name="小便斗隔板" localSheetId="42">#REF!</definedName>
    <definedName name="小便斗隔板" localSheetId="18">#REF!</definedName>
    <definedName name="小便斗隔板" localSheetId="47">#REF!</definedName>
    <definedName name="小便斗隔板" localSheetId="15">#REF!</definedName>
    <definedName name="小便斗隔板" localSheetId="14">#REF!</definedName>
    <definedName name="小便斗隔板" localSheetId="46">#REF!</definedName>
    <definedName name="小便斗隔板" localSheetId="3">#REF!</definedName>
    <definedName name="小便斗隔板" localSheetId="2">#REF!</definedName>
    <definedName name="小便斗隔板" localSheetId="54">#REF!</definedName>
    <definedName name="小便斗隔板" localSheetId="30">#REF!</definedName>
    <definedName name="小便斗隔板" localSheetId="26">#REF!</definedName>
    <definedName name="小便斗隔板" localSheetId="29">#REF!</definedName>
    <definedName name="小便斗隔板" localSheetId="53">#REF!</definedName>
    <definedName name="小便斗隔板" localSheetId="43">#REF!</definedName>
    <definedName name="小便斗隔板" localSheetId="9">#REF!</definedName>
    <definedName name="小便斗隔板" localSheetId="8">#REF!</definedName>
    <definedName name="小便斗隔板" localSheetId="11">#REF!</definedName>
    <definedName name="小便斗隔板" localSheetId="10">#REF!</definedName>
    <definedName name="小便斗隔板" localSheetId="13">#REF!</definedName>
    <definedName name="小便斗隔板" localSheetId="12">#REF!</definedName>
    <definedName name="小便斗隔板" localSheetId="7">#REF!</definedName>
    <definedName name="小便斗隔板" localSheetId="6">#REF!</definedName>
    <definedName name="小便斗隔板" localSheetId="48">#REF!</definedName>
    <definedName name="小便斗隔板" localSheetId="49">#REF!</definedName>
    <definedName name="小便斗隔板" localSheetId="16">#REF!</definedName>
    <definedName name="小便斗隔板" localSheetId="27">#REF!</definedName>
    <definedName name="小便斗隔板" localSheetId="28">#REF!</definedName>
    <definedName name="小便斗隔板" localSheetId="44">#REF!</definedName>
    <definedName name="小便斗隔板" localSheetId="45">#REF!</definedName>
    <definedName name="小便斗隔板" localSheetId="51">#REF!</definedName>
    <definedName name="小便斗隔板" localSheetId="41">#REF!</definedName>
    <definedName name="小便斗隔板" localSheetId="35">#REF!</definedName>
    <definedName name="小便斗隔板" localSheetId="39">#REF!</definedName>
    <definedName name="小便斗隔板" localSheetId="37">#REF!</definedName>
    <definedName name="小便斗隔板" localSheetId="17">#REF!</definedName>
    <definedName name="小便斗隔板" localSheetId="50">#REF!</definedName>
    <definedName name="小便斗隔板" localSheetId="52">#REF!</definedName>
    <definedName name="小便斗隔板" localSheetId="31">#REF!</definedName>
    <definedName name="小便斗隔板" localSheetId="32">#REF!</definedName>
    <definedName name="小便斗隔板" localSheetId="34">#REF!</definedName>
    <definedName name="小便斗隔板" localSheetId="38">#REF!</definedName>
    <definedName name="小便斗隔板" localSheetId="20">#REF!</definedName>
    <definedName name="小便斗隔板">#REF!</definedName>
    <definedName name="山櫻移植φ_10cm以下" localSheetId="40">#REF!</definedName>
    <definedName name="山櫻移植φ_10cm以下" localSheetId="56">#REF!</definedName>
    <definedName name="山櫻移植φ_10cm以下" localSheetId="33">#REF!</definedName>
    <definedName name="山櫻移植φ_10cm以下" localSheetId="55">#REF!</definedName>
    <definedName name="山櫻移植φ_10cm以下" localSheetId="36">#REF!</definedName>
    <definedName name="山櫻移植φ_10cm以下" localSheetId="4">#REF!</definedName>
    <definedName name="山櫻移植φ_10cm以下" localSheetId="19">#REF!</definedName>
    <definedName name="山櫻移植φ_10cm以下" localSheetId="21">#REF!</definedName>
    <definedName name="山櫻移植φ_10cm以下" localSheetId="22">#REF!</definedName>
    <definedName name="山櫻移植φ_10cm以下" localSheetId="23">#REF!</definedName>
    <definedName name="山櫻移植φ_10cm以下" localSheetId="24">#REF!</definedName>
    <definedName name="山櫻移植φ_10cm以下" localSheetId="25">#REF!</definedName>
    <definedName name="山櫻移植φ_10cm以下" localSheetId="42">#REF!</definedName>
    <definedName name="山櫻移植φ_10cm以下" localSheetId="18">#REF!</definedName>
    <definedName name="山櫻移植φ_10cm以下" localSheetId="47">#REF!</definedName>
    <definedName name="山櫻移植φ_10cm以下" localSheetId="15">#REF!</definedName>
    <definedName name="山櫻移植φ_10cm以下" localSheetId="14">#REF!</definedName>
    <definedName name="山櫻移植φ_10cm以下" localSheetId="46">#REF!</definedName>
    <definedName name="山櫻移植φ_10cm以下" localSheetId="3">#REF!</definedName>
    <definedName name="山櫻移植φ_10cm以下" localSheetId="2">#REF!</definedName>
    <definedName name="山櫻移植φ_10cm以下" localSheetId="54">#REF!</definedName>
    <definedName name="山櫻移植φ_10cm以下" localSheetId="30">#REF!</definedName>
    <definedName name="山櫻移植φ_10cm以下" localSheetId="26">#REF!</definedName>
    <definedName name="山櫻移植φ_10cm以下" localSheetId="29">#REF!</definedName>
    <definedName name="山櫻移植φ_10cm以下" localSheetId="53">#REF!</definedName>
    <definedName name="山櫻移植φ_10cm以下" localSheetId="43">#REF!</definedName>
    <definedName name="山櫻移植φ_10cm以下" localSheetId="9">#REF!</definedName>
    <definedName name="山櫻移植φ_10cm以下" localSheetId="8">#REF!</definedName>
    <definedName name="山櫻移植φ_10cm以下" localSheetId="11">#REF!</definedName>
    <definedName name="山櫻移植φ_10cm以下" localSheetId="10">#REF!</definedName>
    <definedName name="山櫻移植φ_10cm以下" localSheetId="13">#REF!</definedName>
    <definedName name="山櫻移植φ_10cm以下" localSheetId="12">#REF!</definedName>
    <definedName name="山櫻移植φ_10cm以下" localSheetId="7">#REF!</definedName>
    <definedName name="山櫻移植φ_10cm以下" localSheetId="6">#REF!</definedName>
    <definedName name="山櫻移植φ_10cm以下" localSheetId="48">#REF!</definedName>
    <definedName name="山櫻移植φ_10cm以下" localSheetId="49">#REF!</definedName>
    <definedName name="山櫻移植φ_10cm以下" localSheetId="16">#REF!</definedName>
    <definedName name="山櫻移植φ_10cm以下" localSheetId="27">#REF!</definedName>
    <definedName name="山櫻移植φ_10cm以下" localSheetId="28">#REF!</definedName>
    <definedName name="山櫻移植φ_10cm以下" localSheetId="44">#REF!</definedName>
    <definedName name="山櫻移植φ_10cm以下" localSheetId="45">#REF!</definedName>
    <definedName name="山櫻移植φ_10cm以下" localSheetId="51">#REF!</definedName>
    <definedName name="山櫻移植φ_10cm以下" localSheetId="41">#REF!</definedName>
    <definedName name="山櫻移植φ_10cm以下" localSheetId="35">#REF!</definedName>
    <definedName name="山櫻移植φ_10cm以下" localSheetId="39">#REF!</definedName>
    <definedName name="山櫻移植φ_10cm以下" localSheetId="37">#REF!</definedName>
    <definedName name="山櫻移植φ_10cm以下" localSheetId="17">#REF!</definedName>
    <definedName name="山櫻移植φ_10cm以下" localSheetId="50">#REF!</definedName>
    <definedName name="山櫻移植φ_10cm以下" localSheetId="52">#REF!</definedName>
    <definedName name="山櫻移植φ_10cm以下" localSheetId="31">#REF!</definedName>
    <definedName name="山櫻移植φ_10cm以下" localSheetId="32">#REF!</definedName>
    <definedName name="山櫻移植φ_10cm以下" localSheetId="34">#REF!</definedName>
    <definedName name="山櫻移植φ_10cm以下" localSheetId="38">#REF!</definedName>
    <definedName name="山櫻移植φ_10cm以下" localSheetId="20">#REF!</definedName>
    <definedName name="山櫻移植φ_10cm以下">#REF!</definedName>
    <definedName name="工地周轉金">[33]Data!$B$21</definedName>
    <definedName name="工別號碼" localSheetId="40">#REF!</definedName>
    <definedName name="工別號碼" localSheetId="56">#REF!</definedName>
    <definedName name="工別號碼" localSheetId="33">#REF!</definedName>
    <definedName name="工別號碼" localSheetId="55">#REF!</definedName>
    <definedName name="工別號碼" localSheetId="36">#REF!</definedName>
    <definedName name="工別號碼" localSheetId="4">#REF!</definedName>
    <definedName name="工別號碼" localSheetId="19">#REF!</definedName>
    <definedName name="工別號碼" localSheetId="21">#REF!</definedName>
    <definedName name="工別號碼" localSheetId="22">#REF!</definedName>
    <definedName name="工別號碼" localSheetId="23">#REF!</definedName>
    <definedName name="工別號碼" localSheetId="24">#REF!</definedName>
    <definedName name="工別號碼" localSheetId="25">#REF!</definedName>
    <definedName name="工別號碼" localSheetId="42">#REF!</definedName>
    <definedName name="工別號碼" localSheetId="18">#REF!</definedName>
    <definedName name="工別號碼" localSheetId="47">#REF!</definedName>
    <definedName name="工別號碼" localSheetId="15">#REF!</definedName>
    <definedName name="工別號碼" localSheetId="14">#REF!</definedName>
    <definedName name="工別號碼" localSheetId="46">#REF!</definedName>
    <definedName name="工別號碼" localSheetId="3">#REF!</definedName>
    <definedName name="工別號碼" localSheetId="2">#REF!</definedName>
    <definedName name="工別號碼" localSheetId="54">#REF!</definedName>
    <definedName name="工別號碼" localSheetId="30">#REF!</definedName>
    <definedName name="工別號碼" localSheetId="26">#REF!</definedName>
    <definedName name="工別號碼" localSheetId="29">#REF!</definedName>
    <definedName name="工別號碼" localSheetId="53">#REF!</definedName>
    <definedName name="工別號碼" localSheetId="43">#REF!</definedName>
    <definedName name="工別號碼" localSheetId="9">#REF!</definedName>
    <definedName name="工別號碼" localSheetId="8">#REF!</definedName>
    <definedName name="工別號碼" localSheetId="11">#REF!</definedName>
    <definedName name="工別號碼" localSheetId="10">#REF!</definedName>
    <definedName name="工別號碼" localSheetId="13">#REF!</definedName>
    <definedName name="工別號碼" localSheetId="12">#REF!</definedName>
    <definedName name="工別號碼" localSheetId="7">#REF!</definedName>
    <definedName name="工別號碼" localSheetId="6">#REF!</definedName>
    <definedName name="工別號碼" localSheetId="48">#REF!</definedName>
    <definedName name="工別號碼" localSheetId="49">#REF!</definedName>
    <definedName name="工別號碼" localSheetId="16">#REF!</definedName>
    <definedName name="工別號碼" localSheetId="27">#REF!</definedName>
    <definedName name="工別號碼" localSheetId="28">#REF!</definedName>
    <definedName name="工別號碼" localSheetId="44">#REF!</definedName>
    <definedName name="工別號碼" localSheetId="45">#REF!</definedName>
    <definedName name="工別號碼" localSheetId="51">#REF!</definedName>
    <definedName name="工別號碼" localSheetId="41">#REF!</definedName>
    <definedName name="工別號碼" localSheetId="35">#REF!</definedName>
    <definedName name="工別號碼" localSheetId="39">#REF!</definedName>
    <definedName name="工別號碼" localSheetId="37">#REF!</definedName>
    <definedName name="工別號碼" localSheetId="17">#REF!</definedName>
    <definedName name="工別號碼" localSheetId="50">#REF!</definedName>
    <definedName name="工別號碼" localSheetId="52">#REF!</definedName>
    <definedName name="工別號碼" localSheetId="31">#REF!</definedName>
    <definedName name="工別號碼" localSheetId="32">#REF!</definedName>
    <definedName name="工別號碼" localSheetId="34">#REF!</definedName>
    <definedName name="工別號碼" localSheetId="38">#REF!</definedName>
    <definedName name="工別號碼" localSheetId="20">#REF!</definedName>
    <definedName name="工別號碼">#REF!</definedName>
    <definedName name="工期">[33]Data!$B$13</definedName>
    <definedName name="工程施工抽排水設施" localSheetId="40">#REF!</definedName>
    <definedName name="工程施工抽排水設施" localSheetId="56">#REF!</definedName>
    <definedName name="工程施工抽排水設施" localSheetId="33">#REF!</definedName>
    <definedName name="工程施工抽排水設施" localSheetId="55">#REF!</definedName>
    <definedName name="工程施工抽排水設施" localSheetId="36">#REF!</definedName>
    <definedName name="工程施工抽排水設施" localSheetId="4">#REF!</definedName>
    <definedName name="工程施工抽排水設施" localSheetId="19">#REF!</definedName>
    <definedName name="工程施工抽排水設施" localSheetId="21">#REF!</definedName>
    <definedName name="工程施工抽排水設施" localSheetId="22">#REF!</definedName>
    <definedName name="工程施工抽排水設施" localSheetId="23">#REF!</definedName>
    <definedName name="工程施工抽排水設施" localSheetId="24">#REF!</definedName>
    <definedName name="工程施工抽排水設施" localSheetId="25">#REF!</definedName>
    <definedName name="工程施工抽排水設施" localSheetId="42">#REF!</definedName>
    <definedName name="工程施工抽排水設施" localSheetId="18">#REF!</definedName>
    <definedName name="工程施工抽排水設施" localSheetId="47">#REF!</definedName>
    <definedName name="工程施工抽排水設施" localSheetId="15">#REF!</definedName>
    <definedName name="工程施工抽排水設施" localSheetId="14">#REF!</definedName>
    <definedName name="工程施工抽排水設施" localSheetId="46">#REF!</definedName>
    <definedName name="工程施工抽排水設施" localSheetId="3">#REF!</definedName>
    <definedName name="工程施工抽排水設施" localSheetId="2">#REF!</definedName>
    <definedName name="工程施工抽排水設施" localSheetId="54">#REF!</definedName>
    <definedName name="工程施工抽排水設施" localSheetId="30">#REF!</definedName>
    <definedName name="工程施工抽排水設施" localSheetId="26">#REF!</definedName>
    <definedName name="工程施工抽排水設施" localSheetId="29">#REF!</definedName>
    <definedName name="工程施工抽排水設施" localSheetId="53">#REF!</definedName>
    <definedName name="工程施工抽排水設施" localSheetId="43">#REF!</definedName>
    <definedName name="工程施工抽排水設施" localSheetId="9">#REF!</definedName>
    <definedName name="工程施工抽排水設施" localSheetId="8">#REF!</definedName>
    <definedName name="工程施工抽排水設施" localSheetId="11">#REF!</definedName>
    <definedName name="工程施工抽排水設施" localSheetId="10">#REF!</definedName>
    <definedName name="工程施工抽排水設施" localSheetId="13">#REF!</definedName>
    <definedName name="工程施工抽排水設施" localSheetId="12">#REF!</definedName>
    <definedName name="工程施工抽排水設施" localSheetId="7">#REF!</definedName>
    <definedName name="工程施工抽排水設施" localSheetId="6">#REF!</definedName>
    <definedName name="工程施工抽排水設施" localSheetId="48">#REF!</definedName>
    <definedName name="工程施工抽排水設施" localSheetId="49">#REF!</definedName>
    <definedName name="工程施工抽排水設施" localSheetId="16">#REF!</definedName>
    <definedName name="工程施工抽排水設施" localSheetId="27">#REF!</definedName>
    <definedName name="工程施工抽排水設施" localSheetId="28">#REF!</definedName>
    <definedName name="工程施工抽排水設施" localSheetId="44">#REF!</definedName>
    <definedName name="工程施工抽排水設施" localSheetId="45">#REF!</definedName>
    <definedName name="工程施工抽排水設施" localSheetId="51">#REF!</definedName>
    <definedName name="工程施工抽排水設施" localSheetId="41">#REF!</definedName>
    <definedName name="工程施工抽排水設施" localSheetId="35">#REF!</definedName>
    <definedName name="工程施工抽排水設施" localSheetId="39">#REF!</definedName>
    <definedName name="工程施工抽排水設施" localSheetId="37">#REF!</definedName>
    <definedName name="工程施工抽排水設施" localSheetId="17">#REF!</definedName>
    <definedName name="工程施工抽排水設施" localSheetId="50">#REF!</definedName>
    <definedName name="工程施工抽排水設施" localSheetId="52">#REF!</definedName>
    <definedName name="工程施工抽排水設施" localSheetId="31">#REF!</definedName>
    <definedName name="工程施工抽排水設施" localSheetId="32">#REF!</definedName>
    <definedName name="工程施工抽排水設施" localSheetId="34">#REF!</definedName>
    <definedName name="工程施工抽排水設施" localSheetId="38">#REF!</definedName>
    <definedName name="工程施工抽排水設施" localSheetId="20">#REF!</definedName>
    <definedName name="工程施工抽排水設施">#REF!</definedName>
    <definedName name="工程進度">[33]Data!$F$2:$F$58</definedName>
    <definedName name="工程摘要" localSheetId="40">#REF!</definedName>
    <definedName name="工程摘要" localSheetId="56">#REF!</definedName>
    <definedName name="工程摘要" localSheetId="33">#REF!</definedName>
    <definedName name="工程摘要" localSheetId="55">#REF!</definedName>
    <definedName name="工程摘要" localSheetId="36">#REF!</definedName>
    <definedName name="工程摘要" localSheetId="4">#REF!</definedName>
    <definedName name="工程摘要" localSheetId="19">#REF!</definedName>
    <definedName name="工程摘要" localSheetId="21">#REF!</definedName>
    <definedName name="工程摘要" localSheetId="22">#REF!</definedName>
    <definedName name="工程摘要" localSheetId="23">#REF!</definedName>
    <definedName name="工程摘要" localSheetId="24">#REF!</definedName>
    <definedName name="工程摘要" localSheetId="25">#REF!</definedName>
    <definedName name="工程摘要" localSheetId="42">#REF!</definedName>
    <definedName name="工程摘要" localSheetId="18">#REF!</definedName>
    <definedName name="工程摘要" localSheetId="47">#REF!</definedName>
    <definedName name="工程摘要" localSheetId="15">#REF!</definedName>
    <definedName name="工程摘要" localSheetId="14">#REF!</definedName>
    <definedName name="工程摘要" localSheetId="46">#REF!</definedName>
    <definedName name="工程摘要" localSheetId="1">#REF!</definedName>
    <definedName name="工程摘要" localSheetId="3">#REF!</definedName>
    <definedName name="工程摘要" localSheetId="0">#REF!</definedName>
    <definedName name="工程摘要" localSheetId="2">#REF!</definedName>
    <definedName name="工程摘要" localSheetId="54">#REF!</definedName>
    <definedName name="工程摘要" localSheetId="30">#REF!</definedName>
    <definedName name="工程摘要" localSheetId="26">#REF!</definedName>
    <definedName name="工程摘要" localSheetId="29">#REF!</definedName>
    <definedName name="工程摘要" localSheetId="53">#REF!</definedName>
    <definedName name="工程摘要" localSheetId="43">#REF!</definedName>
    <definedName name="工程摘要" localSheetId="9">#REF!</definedName>
    <definedName name="工程摘要" localSheetId="8">#REF!</definedName>
    <definedName name="工程摘要" localSheetId="11">#REF!</definedName>
    <definedName name="工程摘要" localSheetId="10">#REF!</definedName>
    <definedName name="工程摘要" localSheetId="13">#REF!</definedName>
    <definedName name="工程摘要" localSheetId="12">#REF!</definedName>
    <definedName name="工程摘要" localSheetId="7">#REF!</definedName>
    <definedName name="工程摘要" localSheetId="6">#REF!</definedName>
    <definedName name="工程摘要" localSheetId="48">#REF!</definedName>
    <definedName name="工程摘要" localSheetId="49">#REF!</definedName>
    <definedName name="工程摘要" localSheetId="16">#REF!</definedName>
    <definedName name="工程摘要" localSheetId="27">#REF!</definedName>
    <definedName name="工程摘要" localSheetId="28">#REF!</definedName>
    <definedName name="工程摘要" localSheetId="44">#REF!</definedName>
    <definedName name="工程摘要" localSheetId="45">#REF!</definedName>
    <definedName name="工程摘要" localSheetId="51">#REF!</definedName>
    <definedName name="工程摘要" localSheetId="41">#REF!</definedName>
    <definedName name="工程摘要" localSheetId="35">#REF!</definedName>
    <definedName name="工程摘要" localSheetId="39">#REF!</definedName>
    <definedName name="工程摘要" localSheetId="37">#REF!</definedName>
    <definedName name="工程摘要" localSheetId="17">#REF!</definedName>
    <definedName name="工程摘要" localSheetId="50">#REF!</definedName>
    <definedName name="工程摘要" localSheetId="52">#REF!</definedName>
    <definedName name="工程摘要" localSheetId="31">#REF!</definedName>
    <definedName name="工程摘要" localSheetId="32">#REF!</definedName>
    <definedName name="工程摘要" localSheetId="34">#REF!</definedName>
    <definedName name="工程摘要" localSheetId="38">#REF!</definedName>
    <definedName name="工程摘要" localSheetId="20">#REF!</definedName>
    <definedName name="工程摘要">#REF!</definedName>
    <definedName name="工資人工地盤鋪花崗石" localSheetId="40">#REF!</definedName>
    <definedName name="工資人工地盤鋪花崗石" localSheetId="56">#REF!</definedName>
    <definedName name="工資人工地盤鋪花崗石" localSheetId="33">#REF!</definedName>
    <definedName name="工資人工地盤鋪花崗石" localSheetId="55">#REF!</definedName>
    <definedName name="工資人工地盤鋪花崗石" localSheetId="36">#REF!</definedName>
    <definedName name="工資人工地盤鋪花崗石" localSheetId="4">#REF!</definedName>
    <definedName name="工資人工地盤鋪花崗石" localSheetId="19">#REF!</definedName>
    <definedName name="工資人工地盤鋪花崗石" localSheetId="21">#REF!</definedName>
    <definedName name="工資人工地盤鋪花崗石" localSheetId="22">#REF!</definedName>
    <definedName name="工資人工地盤鋪花崗石" localSheetId="23">#REF!</definedName>
    <definedName name="工資人工地盤鋪花崗石" localSheetId="24">#REF!</definedName>
    <definedName name="工資人工地盤鋪花崗石" localSheetId="25">#REF!</definedName>
    <definedName name="工資人工地盤鋪花崗石" localSheetId="42">#REF!</definedName>
    <definedName name="工資人工地盤鋪花崗石" localSheetId="18">#REF!</definedName>
    <definedName name="工資人工地盤鋪花崗石" localSheetId="47">#REF!</definedName>
    <definedName name="工資人工地盤鋪花崗石" localSheetId="15">#REF!</definedName>
    <definedName name="工資人工地盤鋪花崗石" localSheetId="14">#REF!</definedName>
    <definedName name="工資人工地盤鋪花崗石" localSheetId="46">#REF!</definedName>
    <definedName name="工資人工地盤鋪花崗石" localSheetId="3">#REF!</definedName>
    <definedName name="工資人工地盤鋪花崗石" localSheetId="2">#REF!</definedName>
    <definedName name="工資人工地盤鋪花崗石" localSheetId="54">#REF!</definedName>
    <definedName name="工資人工地盤鋪花崗石" localSheetId="30">#REF!</definedName>
    <definedName name="工資人工地盤鋪花崗石" localSheetId="26">#REF!</definedName>
    <definedName name="工資人工地盤鋪花崗石" localSheetId="29">#REF!</definedName>
    <definedName name="工資人工地盤鋪花崗石" localSheetId="53">#REF!</definedName>
    <definedName name="工資人工地盤鋪花崗石" localSheetId="43">#REF!</definedName>
    <definedName name="工資人工地盤鋪花崗石" localSheetId="9">#REF!</definedName>
    <definedName name="工資人工地盤鋪花崗石" localSheetId="8">#REF!</definedName>
    <definedName name="工資人工地盤鋪花崗石" localSheetId="11">#REF!</definedName>
    <definedName name="工資人工地盤鋪花崗石" localSheetId="10">#REF!</definedName>
    <definedName name="工資人工地盤鋪花崗石" localSheetId="13">#REF!</definedName>
    <definedName name="工資人工地盤鋪花崗石" localSheetId="12">#REF!</definedName>
    <definedName name="工資人工地盤鋪花崗石" localSheetId="7">#REF!</definedName>
    <definedName name="工資人工地盤鋪花崗石" localSheetId="6">#REF!</definedName>
    <definedName name="工資人工地盤鋪花崗石" localSheetId="48">#REF!</definedName>
    <definedName name="工資人工地盤鋪花崗石" localSheetId="49">#REF!</definedName>
    <definedName name="工資人工地盤鋪花崗石" localSheetId="16">#REF!</definedName>
    <definedName name="工資人工地盤鋪花崗石" localSheetId="27">#REF!</definedName>
    <definedName name="工資人工地盤鋪花崗石" localSheetId="28">#REF!</definedName>
    <definedName name="工資人工地盤鋪花崗石" localSheetId="44">#REF!</definedName>
    <definedName name="工資人工地盤鋪花崗石" localSheetId="45">#REF!</definedName>
    <definedName name="工資人工地盤鋪花崗石" localSheetId="51">#REF!</definedName>
    <definedName name="工資人工地盤鋪花崗石" localSheetId="41">#REF!</definedName>
    <definedName name="工資人工地盤鋪花崗石" localSheetId="35">#REF!</definedName>
    <definedName name="工資人工地盤鋪花崗石" localSheetId="39">#REF!</definedName>
    <definedName name="工資人工地盤鋪花崗石" localSheetId="37">#REF!</definedName>
    <definedName name="工資人工地盤鋪花崗石" localSheetId="17">#REF!</definedName>
    <definedName name="工資人工地盤鋪花崗石" localSheetId="50">#REF!</definedName>
    <definedName name="工資人工地盤鋪花崗石" localSheetId="52">#REF!</definedName>
    <definedName name="工資人工地盤鋪花崗石" localSheetId="31">#REF!</definedName>
    <definedName name="工資人工地盤鋪花崗石" localSheetId="32">#REF!</definedName>
    <definedName name="工資人工地盤鋪花崗石" localSheetId="34">#REF!</definedName>
    <definedName name="工資人工地盤鋪花崗石" localSheetId="38">#REF!</definedName>
    <definedName name="工資人工地盤鋪花崗石" localSheetId="20">#REF!</definedName>
    <definedName name="工資人工地盤鋪花崗石">#REF!</definedName>
    <definedName name="工資入口水池花崗石片" localSheetId="40">#REF!</definedName>
    <definedName name="工資入口水池花崗石片" localSheetId="56">#REF!</definedName>
    <definedName name="工資入口水池花崗石片" localSheetId="33">#REF!</definedName>
    <definedName name="工資入口水池花崗石片" localSheetId="55">#REF!</definedName>
    <definedName name="工資入口水池花崗石片" localSheetId="36">#REF!</definedName>
    <definedName name="工資入口水池花崗石片" localSheetId="4">#REF!</definedName>
    <definedName name="工資入口水池花崗石片" localSheetId="19">#REF!</definedName>
    <definedName name="工資入口水池花崗石片" localSheetId="21">#REF!</definedName>
    <definedName name="工資入口水池花崗石片" localSheetId="22">#REF!</definedName>
    <definedName name="工資入口水池花崗石片" localSheetId="23">#REF!</definedName>
    <definedName name="工資入口水池花崗石片" localSheetId="24">#REF!</definedName>
    <definedName name="工資入口水池花崗石片" localSheetId="25">#REF!</definedName>
    <definedName name="工資入口水池花崗石片" localSheetId="42">#REF!</definedName>
    <definedName name="工資入口水池花崗石片" localSheetId="18">#REF!</definedName>
    <definedName name="工資入口水池花崗石片" localSheetId="47">#REF!</definedName>
    <definedName name="工資入口水池花崗石片" localSheetId="15">#REF!</definedName>
    <definedName name="工資入口水池花崗石片" localSheetId="14">#REF!</definedName>
    <definedName name="工資入口水池花崗石片" localSheetId="46">#REF!</definedName>
    <definedName name="工資入口水池花崗石片" localSheetId="3">#REF!</definedName>
    <definedName name="工資入口水池花崗石片" localSheetId="2">#REF!</definedName>
    <definedName name="工資入口水池花崗石片" localSheetId="54">#REF!</definedName>
    <definedName name="工資入口水池花崗石片" localSheetId="30">#REF!</definedName>
    <definedName name="工資入口水池花崗石片" localSheetId="26">#REF!</definedName>
    <definedName name="工資入口水池花崗石片" localSheetId="29">#REF!</definedName>
    <definedName name="工資入口水池花崗石片" localSheetId="53">#REF!</definedName>
    <definedName name="工資入口水池花崗石片" localSheetId="43">#REF!</definedName>
    <definedName name="工資入口水池花崗石片" localSheetId="9">#REF!</definedName>
    <definedName name="工資入口水池花崗石片" localSheetId="8">#REF!</definedName>
    <definedName name="工資入口水池花崗石片" localSheetId="11">#REF!</definedName>
    <definedName name="工資入口水池花崗石片" localSheetId="10">#REF!</definedName>
    <definedName name="工資入口水池花崗石片" localSheetId="13">#REF!</definedName>
    <definedName name="工資入口水池花崗石片" localSheetId="12">#REF!</definedName>
    <definedName name="工資入口水池花崗石片" localSheetId="7">#REF!</definedName>
    <definedName name="工資入口水池花崗石片" localSheetId="6">#REF!</definedName>
    <definedName name="工資入口水池花崗石片" localSheetId="48">#REF!</definedName>
    <definedName name="工資入口水池花崗石片" localSheetId="49">#REF!</definedName>
    <definedName name="工資入口水池花崗石片" localSheetId="16">#REF!</definedName>
    <definedName name="工資入口水池花崗石片" localSheetId="27">#REF!</definedName>
    <definedName name="工資入口水池花崗石片" localSheetId="28">#REF!</definedName>
    <definedName name="工資入口水池花崗石片" localSheetId="44">#REF!</definedName>
    <definedName name="工資入口水池花崗石片" localSheetId="45">#REF!</definedName>
    <definedName name="工資入口水池花崗石片" localSheetId="51">#REF!</definedName>
    <definedName name="工資入口水池花崗石片" localSheetId="41">#REF!</definedName>
    <definedName name="工資入口水池花崗石片" localSheetId="35">#REF!</definedName>
    <definedName name="工資入口水池花崗石片" localSheetId="39">#REF!</definedName>
    <definedName name="工資入口水池花崗石片" localSheetId="37">#REF!</definedName>
    <definedName name="工資入口水池花崗石片" localSheetId="17">#REF!</definedName>
    <definedName name="工資入口水池花崗石片" localSheetId="50">#REF!</definedName>
    <definedName name="工資入口水池花崗石片" localSheetId="52">#REF!</definedName>
    <definedName name="工資入口水池花崗石片" localSheetId="31">#REF!</definedName>
    <definedName name="工資入口水池花崗石片" localSheetId="32">#REF!</definedName>
    <definedName name="工資入口水池花崗石片" localSheetId="34">#REF!</definedName>
    <definedName name="工資入口水池花崗石片" localSheetId="38">#REF!</definedName>
    <definedName name="工資入口水池花崗石片" localSheetId="20">#REF!</definedName>
    <definedName name="工資入口水池花崗石片">#REF!</definedName>
    <definedName name="工資入口水池花崗石塊" localSheetId="40">#REF!</definedName>
    <definedName name="工資入口水池花崗石塊" localSheetId="56">#REF!</definedName>
    <definedName name="工資入口水池花崗石塊" localSheetId="33">#REF!</definedName>
    <definedName name="工資入口水池花崗石塊" localSheetId="55">#REF!</definedName>
    <definedName name="工資入口水池花崗石塊" localSheetId="36">#REF!</definedName>
    <definedName name="工資入口水池花崗石塊" localSheetId="4">#REF!</definedName>
    <definedName name="工資入口水池花崗石塊" localSheetId="19">#REF!</definedName>
    <definedName name="工資入口水池花崗石塊" localSheetId="21">#REF!</definedName>
    <definedName name="工資入口水池花崗石塊" localSheetId="22">#REF!</definedName>
    <definedName name="工資入口水池花崗石塊" localSheetId="23">#REF!</definedName>
    <definedName name="工資入口水池花崗石塊" localSheetId="24">#REF!</definedName>
    <definedName name="工資入口水池花崗石塊" localSheetId="25">#REF!</definedName>
    <definedName name="工資入口水池花崗石塊" localSheetId="42">#REF!</definedName>
    <definedName name="工資入口水池花崗石塊" localSheetId="18">#REF!</definedName>
    <definedName name="工資入口水池花崗石塊" localSheetId="47">#REF!</definedName>
    <definedName name="工資入口水池花崗石塊" localSheetId="15">#REF!</definedName>
    <definedName name="工資入口水池花崗石塊" localSheetId="14">#REF!</definedName>
    <definedName name="工資入口水池花崗石塊" localSheetId="46">#REF!</definedName>
    <definedName name="工資入口水池花崗石塊" localSheetId="3">#REF!</definedName>
    <definedName name="工資入口水池花崗石塊" localSheetId="2">#REF!</definedName>
    <definedName name="工資入口水池花崗石塊" localSheetId="54">#REF!</definedName>
    <definedName name="工資入口水池花崗石塊" localSheetId="30">#REF!</definedName>
    <definedName name="工資入口水池花崗石塊" localSheetId="26">#REF!</definedName>
    <definedName name="工資入口水池花崗石塊" localSheetId="29">#REF!</definedName>
    <definedName name="工資入口水池花崗石塊" localSheetId="53">#REF!</definedName>
    <definedName name="工資入口水池花崗石塊" localSheetId="43">#REF!</definedName>
    <definedName name="工資入口水池花崗石塊" localSheetId="9">#REF!</definedName>
    <definedName name="工資入口水池花崗石塊" localSheetId="8">#REF!</definedName>
    <definedName name="工資入口水池花崗石塊" localSheetId="11">#REF!</definedName>
    <definedName name="工資入口水池花崗石塊" localSheetId="10">#REF!</definedName>
    <definedName name="工資入口水池花崗石塊" localSheetId="13">#REF!</definedName>
    <definedName name="工資入口水池花崗石塊" localSheetId="12">#REF!</definedName>
    <definedName name="工資入口水池花崗石塊" localSheetId="7">#REF!</definedName>
    <definedName name="工資入口水池花崗石塊" localSheetId="6">#REF!</definedName>
    <definedName name="工資入口水池花崗石塊" localSheetId="48">#REF!</definedName>
    <definedName name="工資入口水池花崗石塊" localSheetId="49">#REF!</definedName>
    <definedName name="工資入口水池花崗石塊" localSheetId="16">#REF!</definedName>
    <definedName name="工資入口水池花崗石塊" localSheetId="27">#REF!</definedName>
    <definedName name="工資入口水池花崗石塊" localSheetId="28">#REF!</definedName>
    <definedName name="工資入口水池花崗石塊" localSheetId="44">#REF!</definedName>
    <definedName name="工資入口水池花崗石塊" localSheetId="45">#REF!</definedName>
    <definedName name="工資入口水池花崗石塊" localSheetId="51">#REF!</definedName>
    <definedName name="工資入口水池花崗石塊" localSheetId="41">#REF!</definedName>
    <definedName name="工資入口水池花崗石塊" localSheetId="35">#REF!</definedName>
    <definedName name="工資入口水池花崗石塊" localSheetId="39">#REF!</definedName>
    <definedName name="工資入口水池花崗石塊" localSheetId="37">#REF!</definedName>
    <definedName name="工資入口水池花崗石塊" localSheetId="17">#REF!</definedName>
    <definedName name="工資入口水池花崗石塊" localSheetId="50">#REF!</definedName>
    <definedName name="工資入口水池花崗石塊" localSheetId="52">#REF!</definedName>
    <definedName name="工資入口水池花崗石塊" localSheetId="31">#REF!</definedName>
    <definedName name="工資入口水池花崗石塊" localSheetId="32">#REF!</definedName>
    <definedName name="工資入口水池花崗石塊" localSheetId="34">#REF!</definedName>
    <definedName name="工資入口水池花崗石塊" localSheetId="38">#REF!</definedName>
    <definedName name="工資入口水池花崗石塊" localSheetId="20">#REF!</definedName>
    <definedName name="工資入口水池花崗石塊">#REF!</definedName>
    <definedName name="工資入口水池花崗碎石片_不規則" localSheetId="40">#REF!</definedName>
    <definedName name="工資入口水池花崗碎石片_不規則" localSheetId="56">#REF!</definedName>
    <definedName name="工資入口水池花崗碎石片_不規則" localSheetId="33">#REF!</definedName>
    <definedName name="工資入口水池花崗碎石片_不規則" localSheetId="55">#REF!</definedName>
    <definedName name="工資入口水池花崗碎石片_不規則" localSheetId="36">#REF!</definedName>
    <definedName name="工資入口水池花崗碎石片_不規則" localSheetId="4">#REF!</definedName>
    <definedName name="工資入口水池花崗碎石片_不規則" localSheetId="19">#REF!</definedName>
    <definedName name="工資入口水池花崗碎石片_不規則" localSheetId="21">#REF!</definedName>
    <definedName name="工資入口水池花崗碎石片_不規則" localSheetId="22">#REF!</definedName>
    <definedName name="工資入口水池花崗碎石片_不規則" localSheetId="23">#REF!</definedName>
    <definedName name="工資入口水池花崗碎石片_不規則" localSheetId="24">#REF!</definedName>
    <definedName name="工資入口水池花崗碎石片_不規則" localSheetId="25">#REF!</definedName>
    <definedName name="工資入口水池花崗碎石片_不規則" localSheetId="42">#REF!</definedName>
    <definedName name="工資入口水池花崗碎石片_不規則" localSheetId="18">#REF!</definedName>
    <definedName name="工資入口水池花崗碎石片_不規則" localSheetId="47">#REF!</definedName>
    <definedName name="工資入口水池花崗碎石片_不規則" localSheetId="15">#REF!</definedName>
    <definedName name="工資入口水池花崗碎石片_不規則" localSheetId="14">#REF!</definedName>
    <definedName name="工資入口水池花崗碎石片_不規則" localSheetId="46">#REF!</definedName>
    <definedName name="工資入口水池花崗碎石片_不規則" localSheetId="3">#REF!</definedName>
    <definedName name="工資入口水池花崗碎石片_不規則" localSheetId="2">#REF!</definedName>
    <definedName name="工資入口水池花崗碎石片_不規則" localSheetId="54">#REF!</definedName>
    <definedName name="工資入口水池花崗碎石片_不規則" localSheetId="30">#REF!</definedName>
    <definedName name="工資入口水池花崗碎石片_不規則" localSheetId="26">#REF!</definedName>
    <definedName name="工資入口水池花崗碎石片_不規則" localSheetId="29">#REF!</definedName>
    <definedName name="工資入口水池花崗碎石片_不規則" localSheetId="53">#REF!</definedName>
    <definedName name="工資入口水池花崗碎石片_不規則" localSheetId="43">#REF!</definedName>
    <definedName name="工資入口水池花崗碎石片_不規則" localSheetId="9">#REF!</definedName>
    <definedName name="工資入口水池花崗碎石片_不規則" localSheetId="8">#REF!</definedName>
    <definedName name="工資入口水池花崗碎石片_不規則" localSheetId="11">#REF!</definedName>
    <definedName name="工資入口水池花崗碎石片_不規則" localSheetId="10">#REF!</definedName>
    <definedName name="工資入口水池花崗碎石片_不規則" localSheetId="13">#REF!</definedName>
    <definedName name="工資入口水池花崗碎石片_不規則" localSheetId="12">#REF!</definedName>
    <definedName name="工資入口水池花崗碎石片_不規則" localSheetId="7">#REF!</definedName>
    <definedName name="工資入口水池花崗碎石片_不規則" localSheetId="6">#REF!</definedName>
    <definedName name="工資入口水池花崗碎石片_不規則" localSheetId="48">#REF!</definedName>
    <definedName name="工資入口水池花崗碎石片_不規則" localSheetId="49">#REF!</definedName>
    <definedName name="工資入口水池花崗碎石片_不規則" localSheetId="16">#REF!</definedName>
    <definedName name="工資入口水池花崗碎石片_不規則" localSheetId="27">#REF!</definedName>
    <definedName name="工資入口水池花崗碎石片_不規則" localSheetId="28">#REF!</definedName>
    <definedName name="工資入口水池花崗碎石片_不規則" localSheetId="44">#REF!</definedName>
    <definedName name="工資入口水池花崗碎石片_不規則" localSheetId="45">#REF!</definedName>
    <definedName name="工資入口水池花崗碎石片_不規則" localSheetId="51">#REF!</definedName>
    <definedName name="工資入口水池花崗碎石片_不規則" localSheetId="41">#REF!</definedName>
    <definedName name="工資入口水池花崗碎石片_不規則" localSheetId="35">#REF!</definedName>
    <definedName name="工資入口水池花崗碎石片_不規則" localSheetId="39">#REF!</definedName>
    <definedName name="工資入口水池花崗碎石片_不規則" localSheetId="37">#REF!</definedName>
    <definedName name="工資入口水池花崗碎石片_不規則" localSheetId="17">#REF!</definedName>
    <definedName name="工資入口水池花崗碎石片_不規則" localSheetId="50">#REF!</definedName>
    <definedName name="工資入口水池花崗碎石片_不規則" localSheetId="52">#REF!</definedName>
    <definedName name="工資入口水池花崗碎石片_不規則" localSheetId="31">#REF!</definedName>
    <definedName name="工資入口水池花崗碎石片_不規則" localSheetId="32">#REF!</definedName>
    <definedName name="工資入口水池花崗碎石片_不規則" localSheetId="34">#REF!</definedName>
    <definedName name="工資入口水池花崗碎石片_不規則" localSheetId="38">#REF!</definedName>
    <definedName name="工資入口水池花崗碎石片_不規則" localSheetId="20">#REF!</definedName>
    <definedName name="工資入口水池花崗碎石片_不規則">#REF!</definedName>
    <definedName name="工資內牆貼大理石" localSheetId="40">#REF!</definedName>
    <definedName name="工資內牆貼大理石" localSheetId="56">#REF!</definedName>
    <definedName name="工資內牆貼大理石" localSheetId="33">#REF!</definedName>
    <definedName name="工資內牆貼大理石" localSheetId="55">#REF!</definedName>
    <definedName name="工資內牆貼大理石" localSheetId="36">#REF!</definedName>
    <definedName name="工資內牆貼大理石" localSheetId="4">#REF!</definedName>
    <definedName name="工資內牆貼大理石" localSheetId="19">#REF!</definedName>
    <definedName name="工資內牆貼大理石" localSheetId="21">#REF!</definedName>
    <definedName name="工資內牆貼大理石" localSheetId="22">#REF!</definedName>
    <definedName name="工資內牆貼大理石" localSheetId="23">#REF!</definedName>
    <definedName name="工資內牆貼大理石" localSheetId="24">#REF!</definedName>
    <definedName name="工資內牆貼大理石" localSheetId="25">#REF!</definedName>
    <definedName name="工資內牆貼大理石" localSheetId="42">#REF!</definedName>
    <definedName name="工資內牆貼大理石" localSheetId="18">#REF!</definedName>
    <definedName name="工資內牆貼大理石" localSheetId="47">#REF!</definedName>
    <definedName name="工資內牆貼大理石" localSheetId="15">#REF!</definedName>
    <definedName name="工資內牆貼大理石" localSheetId="14">#REF!</definedName>
    <definedName name="工資內牆貼大理石" localSheetId="46">#REF!</definedName>
    <definedName name="工資內牆貼大理石" localSheetId="3">#REF!</definedName>
    <definedName name="工資內牆貼大理石" localSheetId="2">#REF!</definedName>
    <definedName name="工資內牆貼大理石" localSheetId="54">#REF!</definedName>
    <definedName name="工資內牆貼大理石" localSheetId="30">#REF!</definedName>
    <definedName name="工資內牆貼大理石" localSheetId="26">#REF!</definedName>
    <definedName name="工資內牆貼大理石" localSheetId="29">#REF!</definedName>
    <definedName name="工資內牆貼大理石" localSheetId="53">#REF!</definedName>
    <definedName name="工資內牆貼大理石" localSheetId="43">#REF!</definedName>
    <definedName name="工資內牆貼大理石" localSheetId="9">#REF!</definedName>
    <definedName name="工資內牆貼大理石" localSheetId="8">#REF!</definedName>
    <definedName name="工資內牆貼大理石" localSheetId="11">#REF!</definedName>
    <definedName name="工資內牆貼大理石" localSheetId="10">#REF!</definedName>
    <definedName name="工資內牆貼大理石" localSheetId="13">#REF!</definedName>
    <definedName name="工資內牆貼大理石" localSheetId="12">#REF!</definedName>
    <definedName name="工資內牆貼大理石" localSheetId="7">#REF!</definedName>
    <definedName name="工資內牆貼大理石" localSheetId="6">#REF!</definedName>
    <definedName name="工資內牆貼大理石" localSheetId="48">#REF!</definedName>
    <definedName name="工資內牆貼大理石" localSheetId="49">#REF!</definedName>
    <definedName name="工資內牆貼大理石" localSheetId="16">#REF!</definedName>
    <definedName name="工資內牆貼大理石" localSheetId="27">#REF!</definedName>
    <definedName name="工資內牆貼大理石" localSheetId="28">#REF!</definedName>
    <definedName name="工資內牆貼大理石" localSheetId="44">#REF!</definedName>
    <definedName name="工資內牆貼大理石" localSheetId="45">#REF!</definedName>
    <definedName name="工資內牆貼大理石" localSheetId="51">#REF!</definedName>
    <definedName name="工資內牆貼大理石" localSheetId="41">#REF!</definedName>
    <definedName name="工資內牆貼大理石" localSheetId="35">#REF!</definedName>
    <definedName name="工資內牆貼大理石" localSheetId="39">#REF!</definedName>
    <definedName name="工資內牆貼大理石" localSheetId="37">#REF!</definedName>
    <definedName name="工資內牆貼大理石" localSheetId="17">#REF!</definedName>
    <definedName name="工資內牆貼大理石" localSheetId="50">#REF!</definedName>
    <definedName name="工資內牆貼大理石" localSheetId="52">#REF!</definedName>
    <definedName name="工資內牆貼大理石" localSheetId="31">#REF!</definedName>
    <definedName name="工資內牆貼大理石" localSheetId="32">#REF!</definedName>
    <definedName name="工資內牆貼大理石" localSheetId="34">#REF!</definedName>
    <definedName name="工資內牆貼大理石" localSheetId="38">#REF!</definedName>
    <definedName name="工資內牆貼大理石" localSheetId="20">#REF!</definedName>
    <definedName name="工資內牆貼大理石">#REF!</definedName>
    <definedName name="工資水景池安山岩景石" localSheetId="40">#REF!</definedName>
    <definedName name="工資水景池安山岩景石" localSheetId="56">#REF!</definedName>
    <definedName name="工資水景池安山岩景石" localSheetId="33">#REF!</definedName>
    <definedName name="工資水景池安山岩景石" localSheetId="55">#REF!</definedName>
    <definedName name="工資水景池安山岩景石" localSheetId="36">#REF!</definedName>
    <definedName name="工資水景池安山岩景石" localSheetId="4">#REF!</definedName>
    <definedName name="工資水景池安山岩景石" localSheetId="19">#REF!</definedName>
    <definedName name="工資水景池安山岩景石" localSheetId="21">#REF!</definedName>
    <definedName name="工資水景池安山岩景石" localSheetId="22">#REF!</definedName>
    <definedName name="工資水景池安山岩景石" localSheetId="23">#REF!</definedName>
    <definedName name="工資水景池安山岩景石" localSheetId="24">#REF!</definedName>
    <definedName name="工資水景池安山岩景石" localSheetId="25">#REF!</definedName>
    <definedName name="工資水景池安山岩景石" localSheetId="42">#REF!</definedName>
    <definedName name="工資水景池安山岩景石" localSheetId="18">#REF!</definedName>
    <definedName name="工資水景池安山岩景石" localSheetId="47">#REF!</definedName>
    <definedName name="工資水景池安山岩景石" localSheetId="15">#REF!</definedName>
    <definedName name="工資水景池安山岩景石" localSheetId="14">#REF!</definedName>
    <definedName name="工資水景池安山岩景石" localSheetId="46">#REF!</definedName>
    <definedName name="工資水景池安山岩景石" localSheetId="3">#REF!</definedName>
    <definedName name="工資水景池安山岩景石" localSheetId="2">#REF!</definedName>
    <definedName name="工資水景池安山岩景石" localSheetId="54">#REF!</definedName>
    <definedName name="工資水景池安山岩景石" localSheetId="30">#REF!</definedName>
    <definedName name="工資水景池安山岩景石" localSheetId="26">#REF!</definedName>
    <definedName name="工資水景池安山岩景石" localSheetId="29">#REF!</definedName>
    <definedName name="工資水景池安山岩景石" localSheetId="53">#REF!</definedName>
    <definedName name="工資水景池安山岩景石" localSheetId="43">#REF!</definedName>
    <definedName name="工資水景池安山岩景石" localSheetId="9">#REF!</definedName>
    <definedName name="工資水景池安山岩景石" localSheetId="8">#REF!</definedName>
    <definedName name="工資水景池安山岩景石" localSheetId="11">#REF!</definedName>
    <definedName name="工資水景池安山岩景石" localSheetId="10">#REF!</definedName>
    <definedName name="工資水景池安山岩景石" localSheetId="13">#REF!</definedName>
    <definedName name="工資水景池安山岩景石" localSheetId="12">#REF!</definedName>
    <definedName name="工資水景池安山岩景石" localSheetId="7">#REF!</definedName>
    <definedName name="工資水景池安山岩景石" localSheetId="6">#REF!</definedName>
    <definedName name="工資水景池安山岩景石" localSheetId="48">#REF!</definedName>
    <definedName name="工資水景池安山岩景石" localSheetId="49">#REF!</definedName>
    <definedName name="工資水景池安山岩景石" localSheetId="16">#REF!</definedName>
    <definedName name="工資水景池安山岩景石" localSheetId="27">#REF!</definedName>
    <definedName name="工資水景池安山岩景石" localSheetId="28">#REF!</definedName>
    <definedName name="工資水景池安山岩景石" localSheetId="44">#REF!</definedName>
    <definedName name="工資水景池安山岩景石" localSheetId="45">#REF!</definedName>
    <definedName name="工資水景池安山岩景石" localSheetId="51">#REF!</definedName>
    <definedName name="工資水景池安山岩景石" localSheetId="41">#REF!</definedName>
    <definedName name="工資水景池安山岩景石" localSheetId="35">#REF!</definedName>
    <definedName name="工資水景池安山岩景石" localSheetId="39">#REF!</definedName>
    <definedName name="工資水景池安山岩景石" localSheetId="37">#REF!</definedName>
    <definedName name="工資水景池安山岩景石" localSheetId="17">#REF!</definedName>
    <definedName name="工資水景池安山岩景石" localSheetId="50">#REF!</definedName>
    <definedName name="工資水景池安山岩景石" localSheetId="52">#REF!</definedName>
    <definedName name="工資水景池安山岩景石" localSheetId="31">#REF!</definedName>
    <definedName name="工資水景池安山岩景石" localSheetId="32">#REF!</definedName>
    <definedName name="工資水景池安山岩景石" localSheetId="34">#REF!</definedName>
    <definedName name="工資水景池安山岩景石" localSheetId="38">#REF!</definedName>
    <definedName name="工資水景池安山岩景石" localSheetId="20">#REF!</definedName>
    <definedName name="工資水景池安山岩景石">#REF!</definedName>
    <definedName name="工資水景池花崗石" localSheetId="40">#REF!</definedName>
    <definedName name="工資水景池花崗石" localSheetId="56">#REF!</definedName>
    <definedName name="工資水景池花崗石" localSheetId="33">#REF!</definedName>
    <definedName name="工資水景池花崗石" localSheetId="55">#REF!</definedName>
    <definedName name="工資水景池花崗石" localSheetId="36">#REF!</definedName>
    <definedName name="工資水景池花崗石" localSheetId="4">#REF!</definedName>
    <definedName name="工資水景池花崗石" localSheetId="19">#REF!</definedName>
    <definedName name="工資水景池花崗石" localSheetId="21">#REF!</definedName>
    <definedName name="工資水景池花崗石" localSheetId="22">#REF!</definedName>
    <definedName name="工資水景池花崗石" localSheetId="23">#REF!</definedName>
    <definedName name="工資水景池花崗石" localSheetId="24">#REF!</definedName>
    <definedName name="工資水景池花崗石" localSheetId="25">#REF!</definedName>
    <definedName name="工資水景池花崗石" localSheetId="42">#REF!</definedName>
    <definedName name="工資水景池花崗石" localSheetId="18">#REF!</definedName>
    <definedName name="工資水景池花崗石" localSheetId="47">#REF!</definedName>
    <definedName name="工資水景池花崗石" localSheetId="15">#REF!</definedName>
    <definedName name="工資水景池花崗石" localSheetId="14">#REF!</definedName>
    <definedName name="工資水景池花崗石" localSheetId="46">#REF!</definedName>
    <definedName name="工資水景池花崗石" localSheetId="3">#REF!</definedName>
    <definedName name="工資水景池花崗石" localSheetId="2">#REF!</definedName>
    <definedName name="工資水景池花崗石" localSheetId="54">#REF!</definedName>
    <definedName name="工資水景池花崗石" localSheetId="30">#REF!</definedName>
    <definedName name="工資水景池花崗石" localSheetId="26">#REF!</definedName>
    <definedName name="工資水景池花崗石" localSheetId="29">#REF!</definedName>
    <definedName name="工資水景池花崗石" localSheetId="53">#REF!</definedName>
    <definedName name="工資水景池花崗石" localSheetId="43">#REF!</definedName>
    <definedName name="工資水景池花崗石" localSheetId="9">#REF!</definedName>
    <definedName name="工資水景池花崗石" localSheetId="8">#REF!</definedName>
    <definedName name="工資水景池花崗石" localSheetId="11">#REF!</definedName>
    <definedName name="工資水景池花崗石" localSheetId="10">#REF!</definedName>
    <definedName name="工資水景池花崗石" localSheetId="13">#REF!</definedName>
    <definedName name="工資水景池花崗石" localSheetId="12">#REF!</definedName>
    <definedName name="工資水景池花崗石" localSheetId="7">#REF!</definedName>
    <definedName name="工資水景池花崗石" localSheetId="6">#REF!</definedName>
    <definedName name="工資水景池花崗石" localSheetId="48">#REF!</definedName>
    <definedName name="工資水景池花崗石" localSheetId="49">#REF!</definedName>
    <definedName name="工資水景池花崗石" localSheetId="16">#REF!</definedName>
    <definedName name="工資水景池花崗石" localSheetId="27">#REF!</definedName>
    <definedName name="工資水景池花崗石" localSheetId="28">#REF!</definedName>
    <definedName name="工資水景池花崗石" localSheetId="44">#REF!</definedName>
    <definedName name="工資水景池花崗石" localSheetId="45">#REF!</definedName>
    <definedName name="工資水景池花崗石" localSheetId="51">#REF!</definedName>
    <definedName name="工資水景池花崗石" localSheetId="41">#REF!</definedName>
    <definedName name="工資水景池花崗石" localSheetId="35">#REF!</definedName>
    <definedName name="工資水景池花崗石" localSheetId="39">#REF!</definedName>
    <definedName name="工資水景池花崗石" localSheetId="37">#REF!</definedName>
    <definedName name="工資水景池花崗石" localSheetId="17">#REF!</definedName>
    <definedName name="工資水景池花崗石" localSheetId="50">#REF!</definedName>
    <definedName name="工資水景池花崗石" localSheetId="52">#REF!</definedName>
    <definedName name="工資水景池花崗石" localSheetId="31">#REF!</definedName>
    <definedName name="工資水景池花崗石" localSheetId="32">#REF!</definedName>
    <definedName name="工資水景池花崗石" localSheetId="34">#REF!</definedName>
    <definedName name="工資水景池花崗石" localSheetId="38">#REF!</definedName>
    <definedName name="工資水景池花崗石" localSheetId="20">#REF!</definedName>
    <definedName name="工資水景池花崗石">#REF!</definedName>
    <definedName name="工資外牆貼花崗石" localSheetId="40">#REF!</definedName>
    <definedName name="工資外牆貼花崗石" localSheetId="56">#REF!</definedName>
    <definedName name="工資外牆貼花崗石" localSheetId="33">#REF!</definedName>
    <definedName name="工資外牆貼花崗石" localSheetId="55">#REF!</definedName>
    <definedName name="工資外牆貼花崗石" localSheetId="36">#REF!</definedName>
    <definedName name="工資外牆貼花崗石" localSheetId="4">#REF!</definedName>
    <definedName name="工資外牆貼花崗石" localSheetId="19">#REF!</definedName>
    <definedName name="工資外牆貼花崗石" localSheetId="21">#REF!</definedName>
    <definedName name="工資外牆貼花崗石" localSheetId="22">#REF!</definedName>
    <definedName name="工資外牆貼花崗石" localSheetId="23">#REF!</definedName>
    <definedName name="工資外牆貼花崗石" localSheetId="24">#REF!</definedName>
    <definedName name="工資外牆貼花崗石" localSheetId="25">#REF!</definedName>
    <definedName name="工資外牆貼花崗石" localSheetId="42">#REF!</definedName>
    <definedName name="工資外牆貼花崗石" localSheetId="18">#REF!</definedName>
    <definedName name="工資外牆貼花崗石" localSheetId="47">#REF!</definedName>
    <definedName name="工資外牆貼花崗石" localSheetId="15">#REF!</definedName>
    <definedName name="工資外牆貼花崗石" localSheetId="14">#REF!</definedName>
    <definedName name="工資外牆貼花崗石" localSheetId="46">#REF!</definedName>
    <definedName name="工資外牆貼花崗石" localSheetId="3">#REF!</definedName>
    <definedName name="工資外牆貼花崗石" localSheetId="2">#REF!</definedName>
    <definedName name="工資外牆貼花崗石" localSheetId="54">#REF!</definedName>
    <definedName name="工資外牆貼花崗石" localSheetId="30">#REF!</definedName>
    <definedName name="工資外牆貼花崗石" localSheetId="26">#REF!</definedName>
    <definedName name="工資外牆貼花崗石" localSheetId="29">#REF!</definedName>
    <definedName name="工資外牆貼花崗石" localSheetId="53">#REF!</definedName>
    <definedName name="工資外牆貼花崗石" localSheetId="43">#REF!</definedName>
    <definedName name="工資外牆貼花崗石" localSheetId="9">#REF!</definedName>
    <definedName name="工資外牆貼花崗石" localSheetId="8">#REF!</definedName>
    <definedName name="工資外牆貼花崗石" localSheetId="11">#REF!</definedName>
    <definedName name="工資外牆貼花崗石" localSheetId="10">#REF!</definedName>
    <definedName name="工資外牆貼花崗石" localSheetId="13">#REF!</definedName>
    <definedName name="工資外牆貼花崗石" localSheetId="12">#REF!</definedName>
    <definedName name="工資外牆貼花崗石" localSheetId="7">#REF!</definedName>
    <definedName name="工資外牆貼花崗石" localSheetId="6">#REF!</definedName>
    <definedName name="工資外牆貼花崗石" localSheetId="48">#REF!</definedName>
    <definedName name="工資外牆貼花崗石" localSheetId="49">#REF!</definedName>
    <definedName name="工資外牆貼花崗石" localSheetId="16">#REF!</definedName>
    <definedName name="工資外牆貼花崗石" localSheetId="27">#REF!</definedName>
    <definedName name="工資外牆貼花崗石" localSheetId="28">#REF!</definedName>
    <definedName name="工資外牆貼花崗石" localSheetId="44">#REF!</definedName>
    <definedName name="工資外牆貼花崗石" localSheetId="45">#REF!</definedName>
    <definedName name="工資外牆貼花崗石" localSheetId="51">#REF!</definedName>
    <definedName name="工資外牆貼花崗石" localSheetId="41">#REF!</definedName>
    <definedName name="工資外牆貼花崗石" localSheetId="35">#REF!</definedName>
    <definedName name="工資外牆貼花崗石" localSheetId="39">#REF!</definedName>
    <definedName name="工資外牆貼花崗石" localSheetId="37">#REF!</definedName>
    <definedName name="工資外牆貼花崗石" localSheetId="17">#REF!</definedName>
    <definedName name="工資外牆貼花崗石" localSheetId="50">#REF!</definedName>
    <definedName name="工資外牆貼花崗石" localSheetId="52">#REF!</definedName>
    <definedName name="工資外牆貼花崗石" localSheetId="31">#REF!</definedName>
    <definedName name="工資外牆貼花崗石" localSheetId="32">#REF!</definedName>
    <definedName name="工資外牆貼花崗石" localSheetId="34">#REF!</definedName>
    <definedName name="工資外牆貼花崗石" localSheetId="38">#REF!</definedName>
    <definedName name="工資外牆貼花崗石" localSheetId="20">#REF!</definedName>
    <definedName name="工資外牆貼花崗石">#REF!</definedName>
    <definedName name="工資光體雕塑鋼構架安裝" localSheetId="40">#REF!</definedName>
    <definedName name="工資光體雕塑鋼構架安裝" localSheetId="56">#REF!</definedName>
    <definedName name="工資光體雕塑鋼構架安裝" localSheetId="33">#REF!</definedName>
    <definedName name="工資光體雕塑鋼構架安裝" localSheetId="55">#REF!</definedName>
    <definedName name="工資光體雕塑鋼構架安裝" localSheetId="36">#REF!</definedName>
    <definedName name="工資光體雕塑鋼構架安裝" localSheetId="4">#REF!</definedName>
    <definedName name="工資光體雕塑鋼構架安裝" localSheetId="19">#REF!</definedName>
    <definedName name="工資光體雕塑鋼構架安裝" localSheetId="21">#REF!</definedName>
    <definedName name="工資光體雕塑鋼構架安裝" localSheetId="22">#REF!</definedName>
    <definedName name="工資光體雕塑鋼構架安裝" localSheetId="23">#REF!</definedName>
    <definedName name="工資光體雕塑鋼構架安裝" localSheetId="24">#REF!</definedName>
    <definedName name="工資光體雕塑鋼構架安裝" localSheetId="25">#REF!</definedName>
    <definedName name="工資光體雕塑鋼構架安裝" localSheetId="42">#REF!</definedName>
    <definedName name="工資光體雕塑鋼構架安裝" localSheetId="18">#REF!</definedName>
    <definedName name="工資光體雕塑鋼構架安裝" localSheetId="47">#REF!</definedName>
    <definedName name="工資光體雕塑鋼構架安裝" localSheetId="15">#REF!</definedName>
    <definedName name="工資光體雕塑鋼構架安裝" localSheetId="14">#REF!</definedName>
    <definedName name="工資光體雕塑鋼構架安裝" localSheetId="46">#REF!</definedName>
    <definedName name="工資光體雕塑鋼構架安裝" localSheetId="3">#REF!</definedName>
    <definedName name="工資光體雕塑鋼構架安裝" localSheetId="2">#REF!</definedName>
    <definedName name="工資光體雕塑鋼構架安裝" localSheetId="54">#REF!</definedName>
    <definedName name="工資光體雕塑鋼構架安裝" localSheetId="30">#REF!</definedName>
    <definedName name="工資光體雕塑鋼構架安裝" localSheetId="26">#REF!</definedName>
    <definedName name="工資光體雕塑鋼構架安裝" localSheetId="29">#REF!</definedName>
    <definedName name="工資光體雕塑鋼構架安裝" localSheetId="53">#REF!</definedName>
    <definedName name="工資光體雕塑鋼構架安裝" localSheetId="43">#REF!</definedName>
    <definedName name="工資光體雕塑鋼構架安裝" localSheetId="9">#REF!</definedName>
    <definedName name="工資光體雕塑鋼構架安裝" localSheetId="8">#REF!</definedName>
    <definedName name="工資光體雕塑鋼構架安裝" localSheetId="11">#REF!</definedName>
    <definedName name="工資光體雕塑鋼構架安裝" localSheetId="10">#REF!</definedName>
    <definedName name="工資光體雕塑鋼構架安裝" localSheetId="13">#REF!</definedName>
    <definedName name="工資光體雕塑鋼構架安裝" localSheetId="12">#REF!</definedName>
    <definedName name="工資光體雕塑鋼構架安裝" localSheetId="7">#REF!</definedName>
    <definedName name="工資光體雕塑鋼構架安裝" localSheetId="6">#REF!</definedName>
    <definedName name="工資光體雕塑鋼構架安裝" localSheetId="48">#REF!</definedName>
    <definedName name="工資光體雕塑鋼構架安裝" localSheetId="49">#REF!</definedName>
    <definedName name="工資光體雕塑鋼構架安裝" localSheetId="16">#REF!</definedName>
    <definedName name="工資光體雕塑鋼構架安裝" localSheetId="27">#REF!</definedName>
    <definedName name="工資光體雕塑鋼構架安裝" localSheetId="28">#REF!</definedName>
    <definedName name="工資光體雕塑鋼構架安裝" localSheetId="44">#REF!</definedName>
    <definedName name="工資光體雕塑鋼構架安裝" localSheetId="45">#REF!</definedName>
    <definedName name="工資光體雕塑鋼構架安裝" localSheetId="51">#REF!</definedName>
    <definedName name="工資光體雕塑鋼構架安裝" localSheetId="41">#REF!</definedName>
    <definedName name="工資光體雕塑鋼構架安裝" localSheetId="35">#REF!</definedName>
    <definedName name="工資光體雕塑鋼構架安裝" localSheetId="39">#REF!</definedName>
    <definedName name="工資光體雕塑鋼構架安裝" localSheetId="37">#REF!</definedName>
    <definedName name="工資光體雕塑鋼構架安裝" localSheetId="17">#REF!</definedName>
    <definedName name="工資光體雕塑鋼構架安裝" localSheetId="50">#REF!</definedName>
    <definedName name="工資光體雕塑鋼構架安裝" localSheetId="52">#REF!</definedName>
    <definedName name="工資光體雕塑鋼構架安裝" localSheetId="31">#REF!</definedName>
    <definedName name="工資光體雕塑鋼構架安裝" localSheetId="32">#REF!</definedName>
    <definedName name="工資光體雕塑鋼構架安裝" localSheetId="34">#REF!</definedName>
    <definedName name="工資光體雕塑鋼構架安裝" localSheetId="38">#REF!</definedName>
    <definedName name="工資光體雕塑鋼構架安裝" localSheetId="20">#REF!</definedName>
    <definedName name="工資光體雕塑鋼構架安裝">#REF!</definedName>
    <definedName name="工資地坪花崗石" localSheetId="40">#REF!</definedName>
    <definedName name="工資地坪花崗石" localSheetId="56">#REF!</definedName>
    <definedName name="工資地坪花崗石" localSheetId="33">#REF!</definedName>
    <definedName name="工資地坪花崗石" localSheetId="55">#REF!</definedName>
    <definedName name="工資地坪花崗石" localSheetId="36">#REF!</definedName>
    <definedName name="工資地坪花崗石" localSheetId="4">#REF!</definedName>
    <definedName name="工資地坪花崗石" localSheetId="19">#REF!</definedName>
    <definedName name="工資地坪花崗石" localSheetId="21">#REF!</definedName>
    <definedName name="工資地坪花崗石" localSheetId="22">#REF!</definedName>
    <definedName name="工資地坪花崗石" localSheetId="23">#REF!</definedName>
    <definedName name="工資地坪花崗石" localSheetId="24">#REF!</definedName>
    <definedName name="工資地坪花崗石" localSheetId="25">#REF!</definedName>
    <definedName name="工資地坪花崗石" localSheetId="42">#REF!</definedName>
    <definedName name="工資地坪花崗石" localSheetId="18">#REF!</definedName>
    <definedName name="工資地坪花崗石" localSheetId="47">#REF!</definedName>
    <definedName name="工資地坪花崗石" localSheetId="15">#REF!</definedName>
    <definedName name="工資地坪花崗石" localSheetId="14">#REF!</definedName>
    <definedName name="工資地坪花崗石" localSheetId="46">#REF!</definedName>
    <definedName name="工資地坪花崗石" localSheetId="3">#REF!</definedName>
    <definedName name="工資地坪花崗石" localSheetId="2">#REF!</definedName>
    <definedName name="工資地坪花崗石" localSheetId="54">#REF!</definedName>
    <definedName name="工資地坪花崗石" localSheetId="30">#REF!</definedName>
    <definedName name="工資地坪花崗石" localSheetId="26">#REF!</definedName>
    <definedName name="工資地坪花崗石" localSheetId="29">#REF!</definedName>
    <definedName name="工資地坪花崗石" localSheetId="53">#REF!</definedName>
    <definedName name="工資地坪花崗石" localSheetId="43">#REF!</definedName>
    <definedName name="工資地坪花崗石" localSheetId="9">#REF!</definedName>
    <definedName name="工資地坪花崗石" localSheetId="8">#REF!</definedName>
    <definedName name="工資地坪花崗石" localSheetId="11">#REF!</definedName>
    <definedName name="工資地坪花崗石" localSheetId="10">#REF!</definedName>
    <definedName name="工資地坪花崗石" localSheetId="13">#REF!</definedName>
    <definedName name="工資地坪花崗石" localSheetId="12">#REF!</definedName>
    <definedName name="工資地坪花崗石" localSheetId="7">#REF!</definedName>
    <definedName name="工資地坪花崗石" localSheetId="6">#REF!</definedName>
    <definedName name="工資地坪花崗石" localSheetId="48">#REF!</definedName>
    <definedName name="工資地坪花崗石" localSheetId="49">#REF!</definedName>
    <definedName name="工資地坪花崗石" localSheetId="16">#REF!</definedName>
    <definedName name="工資地坪花崗石" localSheetId="27">#REF!</definedName>
    <definedName name="工資地坪花崗石" localSheetId="28">#REF!</definedName>
    <definedName name="工資地坪花崗石" localSheetId="44">#REF!</definedName>
    <definedName name="工資地坪花崗石" localSheetId="45">#REF!</definedName>
    <definedName name="工資地坪花崗石" localSheetId="51">#REF!</definedName>
    <definedName name="工資地坪花崗石" localSheetId="41">#REF!</definedName>
    <definedName name="工資地坪花崗石" localSheetId="35">#REF!</definedName>
    <definedName name="工資地坪花崗石" localSheetId="39">#REF!</definedName>
    <definedName name="工資地坪花崗石" localSheetId="37">#REF!</definedName>
    <definedName name="工資地坪花崗石" localSheetId="17">#REF!</definedName>
    <definedName name="工資地坪花崗石" localSheetId="50">#REF!</definedName>
    <definedName name="工資地坪花崗石" localSheetId="52">#REF!</definedName>
    <definedName name="工資地坪花崗石" localSheetId="31">#REF!</definedName>
    <definedName name="工資地坪花崗石" localSheetId="32">#REF!</definedName>
    <definedName name="工資地坪花崗石" localSheetId="34">#REF!</definedName>
    <definedName name="工資地坪花崗石" localSheetId="38">#REF!</definedName>
    <definedName name="工資地坪花崗石" localSheetId="20">#REF!</definedName>
    <definedName name="工資地坪花崗石">#REF!</definedName>
    <definedName name="工資地坪紋石" localSheetId="40">#REF!</definedName>
    <definedName name="工資地坪紋石" localSheetId="56">#REF!</definedName>
    <definedName name="工資地坪紋石" localSheetId="33">#REF!</definedName>
    <definedName name="工資地坪紋石" localSheetId="55">#REF!</definedName>
    <definedName name="工資地坪紋石" localSheetId="36">#REF!</definedName>
    <definedName name="工資地坪紋石" localSheetId="4">#REF!</definedName>
    <definedName name="工資地坪紋石" localSheetId="19">#REF!</definedName>
    <definedName name="工資地坪紋石" localSheetId="21">#REF!</definedName>
    <definedName name="工資地坪紋石" localSheetId="22">#REF!</definedName>
    <definedName name="工資地坪紋石" localSheetId="23">#REF!</definedName>
    <definedName name="工資地坪紋石" localSheetId="24">#REF!</definedName>
    <definedName name="工資地坪紋石" localSheetId="25">#REF!</definedName>
    <definedName name="工資地坪紋石" localSheetId="42">#REF!</definedName>
    <definedName name="工資地坪紋石" localSheetId="18">#REF!</definedName>
    <definedName name="工資地坪紋石" localSheetId="47">#REF!</definedName>
    <definedName name="工資地坪紋石" localSheetId="15">#REF!</definedName>
    <definedName name="工資地坪紋石" localSheetId="14">#REF!</definedName>
    <definedName name="工資地坪紋石" localSheetId="46">#REF!</definedName>
    <definedName name="工資地坪紋石" localSheetId="3">#REF!</definedName>
    <definedName name="工資地坪紋石" localSheetId="2">#REF!</definedName>
    <definedName name="工資地坪紋石" localSheetId="54">#REF!</definedName>
    <definedName name="工資地坪紋石" localSheetId="30">#REF!</definedName>
    <definedName name="工資地坪紋石" localSheetId="26">#REF!</definedName>
    <definedName name="工資地坪紋石" localSheetId="29">#REF!</definedName>
    <definedName name="工資地坪紋石" localSheetId="53">#REF!</definedName>
    <definedName name="工資地坪紋石" localSheetId="43">#REF!</definedName>
    <definedName name="工資地坪紋石" localSheetId="9">#REF!</definedName>
    <definedName name="工資地坪紋石" localSheetId="8">#REF!</definedName>
    <definedName name="工資地坪紋石" localSheetId="11">#REF!</definedName>
    <definedName name="工資地坪紋石" localSheetId="10">#REF!</definedName>
    <definedName name="工資地坪紋石" localSheetId="13">#REF!</definedName>
    <definedName name="工資地坪紋石" localSheetId="12">#REF!</definedName>
    <definedName name="工資地坪紋石" localSheetId="7">#REF!</definedName>
    <definedName name="工資地坪紋石" localSheetId="6">#REF!</definedName>
    <definedName name="工資地坪紋石" localSheetId="48">#REF!</definedName>
    <definedName name="工資地坪紋石" localSheetId="49">#REF!</definedName>
    <definedName name="工資地坪紋石" localSheetId="16">#REF!</definedName>
    <definedName name="工資地坪紋石" localSheetId="27">#REF!</definedName>
    <definedName name="工資地坪紋石" localSheetId="28">#REF!</definedName>
    <definedName name="工資地坪紋石" localSheetId="44">#REF!</definedName>
    <definedName name="工資地坪紋石" localSheetId="45">#REF!</definedName>
    <definedName name="工資地坪紋石" localSheetId="51">#REF!</definedName>
    <definedName name="工資地坪紋石" localSheetId="41">#REF!</definedName>
    <definedName name="工資地坪紋石" localSheetId="35">#REF!</definedName>
    <definedName name="工資地坪紋石" localSheetId="39">#REF!</definedName>
    <definedName name="工資地坪紋石" localSheetId="37">#REF!</definedName>
    <definedName name="工資地坪紋石" localSheetId="17">#REF!</definedName>
    <definedName name="工資地坪紋石" localSheetId="50">#REF!</definedName>
    <definedName name="工資地坪紋石" localSheetId="52">#REF!</definedName>
    <definedName name="工資地坪紋石" localSheetId="31">#REF!</definedName>
    <definedName name="工資地坪紋石" localSheetId="32">#REF!</definedName>
    <definedName name="工資地坪紋石" localSheetId="34">#REF!</definedName>
    <definedName name="工資地坪紋石" localSheetId="38">#REF!</definedName>
    <definedName name="工資地坪紋石" localSheetId="20">#REF!</definedName>
    <definedName name="工資地坪紋石">#REF!</definedName>
    <definedName name="工資地坪貼花崗石" localSheetId="40">#REF!</definedName>
    <definedName name="工資地坪貼花崗石" localSheetId="56">#REF!</definedName>
    <definedName name="工資地坪貼花崗石" localSheetId="33">#REF!</definedName>
    <definedName name="工資地坪貼花崗石" localSheetId="55">#REF!</definedName>
    <definedName name="工資地坪貼花崗石" localSheetId="36">#REF!</definedName>
    <definedName name="工資地坪貼花崗石" localSheetId="4">#REF!</definedName>
    <definedName name="工資地坪貼花崗石" localSheetId="19">#REF!</definedName>
    <definedName name="工資地坪貼花崗石" localSheetId="21">#REF!</definedName>
    <definedName name="工資地坪貼花崗石" localSheetId="22">#REF!</definedName>
    <definedName name="工資地坪貼花崗石" localSheetId="23">#REF!</definedName>
    <definedName name="工資地坪貼花崗石" localSheetId="24">#REF!</definedName>
    <definedName name="工資地坪貼花崗石" localSheetId="25">#REF!</definedName>
    <definedName name="工資地坪貼花崗石" localSheetId="42">#REF!</definedName>
    <definedName name="工資地坪貼花崗石" localSheetId="18">#REF!</definedName>
    <definedName name="工資地坪貼花崗石" localSheetId="47">#REF!</definedName>
    <definedName name="工資地坪貼花崗石" localSheetId="15">#REF!</definedName>
    <definedName name="工資地坪貼花崗石" localSheetId="14">#REF!</definedName>
    <definedName name="工資地坪貼花崗石" localSheetId="46">#REF!</definedName>
    <definedName name="工資地坪貼花崗石" localSheetId="3">#REF!</definedName>
    <definedName name="工資地坪貼花崗石" localSheetId="2">#REF!</definedName>
    <definedName name="工資地坪貼花崗石" localSheetId="54">#REF!</definedName>
    <definedName name="工資地坪貼花崗石" localSheetId="30">#REF!</definedName>
    <definedName name="工資地坪貼花崗石" localSheetId="26">#REF!</definedName>
    <definedName name="工資地坪貼花崗石" localSheetId="29">#REF!</definedName>
    <definedName name="工資地坪貼花崗石" localSheetId="53">#REF!</definedName>
    <definedName name="工資地坪貼花崗石" localSheetId="43">#REF!</definedName>
    <definedName name="工資地坪貼花崗石" localSheetId="9">#REF!</definedName>
    <definedName name="工資地坪貼花崗石" localSheetId="8">#REF!</definedName>
    <definedName name="工資地坪貼花崗石" localSheetId="11">#REF!</definedName>
    <definedName name="工資地坪貼花崗石" localSheetId="10">#REF!</definedName>
    <definedName name="工資地坪貼花崗石" localSheetId="13">#REF!</definedName>
    <definedName name="工資地坪貼花崗石" localSheetId="12">#REF!</definedName>
    <definedName name="工資地坪貼花崗石" localSheetId="7">#REF!</definedName>
    <definedName name="工資地坪貼花崗石" localSheetId="6">#REF!</definedName>
    <definedName name="工資地坪貼花崗石" localSheetId="48">#REF!</definedName>
    <definedName name="工資地坪貼花崗石" localSheetId="49">#REF!</definedName>
    <definedName name="工資地坪貼花崗石" localSheetId="16">#REF!</definedName>
    <definedName name="工資地坪貼花崗石" localSheetId="27">#REF!</definedName>
    <definedName name="工資地坪貼花崗石" localSheetId="28">#REF!</definedName>
    <definedName name="工資地坪貼花崗石" localSheetId="44">#REF!</definedName>
    <definedName name="工資地坪貼花崗石" localSheetId="45">#REF!</definedName>
    <definedName name="工資地坪貼花崗石" localSheetId="51">#REF!</definedName>
    <definedName name="工資地坪貼花崗石" localSheetId="41">#REF!</definedName>
    <definedName name="工資地坪貼花崗石" localSheetId="35">#REF!</definedName>
    <definedName name="工資地坪貼花崗石" localSheetId="39">#REF!</definedName>
    <definedName name="工資地坪貼花崗石" localSheetId="37">#REF!</definedName>
    <definedName name="工資地坪貼花崗石" localSheetId="17">#REF!</definedName>
    <definedName name="工資地坪貼花崗石" localSheetId="50">#REF!</definedName>
    <definedName name="工資地坪貼花崗石" localSheetId="52">#REF!</definedName>
    <definedName name="工資地坪貼花崗石" localSheetId="31">#REF!</definedName>
    <definedName name="工資地坪貼花崗石" localSheetId="32">#REF!</definedName>
    <definedName name="工資地坪貼花崗石" localSheetId="34">#REF!</definedName>
    <definedName name="工資地坪貼花崗石" localSheetId="38">#REF!</definedName>
    <definedName name="工資地坪貼花崗石" localSheetId="20">#REF!</definedName>
    <definedName name="工資地坪貼花崗石">#REF!</definedName>
    <definedName name="工資安山岩收邊石" localSheetId="40">#REF!</definedName>
    <definedName name="工資安山岩收邊石" localSheetId="56">#REF!</definedName>
    <definedName name="工資安山岩收邊石" localSheetId="33">#REF!</definedName>
    <definedName name="工資安山岩收邊石" localSheetId="55">#REF!</definedName>
    <definedName name="工資安山岩收邊石" localSheetId="36">#REF!</definedName>
    <definedName name="工資安山岩收邊石" localSheetId="4">#REF!</definedName>
    <definedName name="工資安山岩收邊石" localSheetId="19">#REF!</definedName>
    <definedName name="工資安山岩收邊石" localSheetId="21">#REF!</definedName>
    <definedName name="工資安山岩收邊石" localSheetId="22">#REF!</definedName>
    <definedName name="工資安山岩收邊石" localSheetId="23">#REF!</definedName>
    <definedName name="工資安山岩收邊石" localSheetId="24">#REF!</definedName>
    <definedName name="工資安山岩收邊石" localSheetId="25">#REF!</definedName>
    <definedName name="工資安山岩收邊石" localSheetId="42">#REF!</definedName>
    <definedName name="工資安山岩收邊石" localSheetId="18">#REF!</definedName>
    <definedName name="工資安山岩收邊石" localSheetId="47">#REF!</definedName>
    <definedName name="工資安山岩收邊石" localSheetId="15">#REF!</definedName>
    <definedName name="工資安山岩收邊石" localSheetId="14">#REF!</definedName>
    <definedName name="工資安山岩收邊石" localSheetId="46">#REF!</definedName>
    <definedName name="工資安山岩收邊石" localSheetId="3">#REF!</definedName>
    <definedName name="工資安山岩收邊石" localSheetId="2">#REF!</definedName>
    <definedName name="工資安山岩收邊石" localSheetId="54">#REF!</definedName>
    <definedName name="工資安山岩收邊石" localSheetId="30">#REF!</definedName>
    <definedName name="工資安山岩收邊石" localSheetId="26">#REF!</definedName>
    <definedName name="工資安山岩收邊石" localSheetId="29">#REF!</definedName>
    <definedName name="工資安山岩收邊石" localSheetId="53">#REF!</definedName>
    <definedName name="工資安山岩收邊石" localSheetId="43">#REF!</definedName>
    <definedName name="工資安山岩收邊石" localSheetId="9">#REF!</definedName>
    <definedName name="工資安山岩收邊石" localSheetId="8">#REF!</definedName>
    <definedName name="工資安山岩收邊石" localSheetId="11">#REF!</definedName>
    <definedName name="工資安山岩收邊石" localSheetId="10">#REF!</definedName>
    <definedName name="工資安山岩收邊石" localSheetId="13">#REF!</definedName>
    <definedName name="工資安山岩收邊石" localSheetId="12">#REF!</definedName>
    <definedName name="工資安山岩收邊石" localSheetId="7">#REF!</definedName>
    <definedName name="工資安山岩收邊石" localSheetId="6">#REF!</definedName>
    <definedName name="工資安山岩收邊石" localSheetId="48">#REF!</definedName>
    <definedName name="工資安山岩收邊石" localSheetId="49">#REF!</definedName>
    <definedName name="工資安山岩收邊石" localSheetId="16">#REF!</definedName>
    <definedName name="工資安山岩收邊石" localSheetId="27">#REF!</definedName>
    <definedName name="工資安山岩收邊石" localSheetId="28">#REF!</definedName>
    <definedName name="工資安山岩收邊石" localSheetId="44">#REF!</definedName>
    <definedName name="工資安山岩收邊石" localSheetId="45">#REF!</definedName>
    <definedName name="工資安山岩收邊石" localSheetId="51">#REF!</definedName>
    <definedName name="工資安山岩收邊石" localSheetId="41">#REF!</definedName>
    <definedName name="工資安山岩收邊石" localSheetId="35">#REF!</definedName>
    <definedName name="工資安山岩收邊石" localSheetId="39">#REF!</definedName>
    <definedName name="工資安山岩收邊石" localSheetId="37">#REF!</definedName>
    <definedName name="工資安山岩收邊石" localSheetId="17">#REF!</definedName>
    <definedName name="工資安山岩收邊石" localSheetId="50">#REF!</definedName>
    <definedName name="工資安山岩收邊石" localSheetId="52">#REF!</definedName>
    <definedName name="工資安山岩收邊石" localSheetId="31">#REF!</definedName>
    <definedName name="工資安山岩收邊石" localSheetId="32">#REF!</definedName>
    <definedName name="工資安山岩收邊石" localSheetId="34">#REF!</definedName>
    <definedName name="工資安山岩收邊石" localSheetId="38">#REF!</definedName>
    <definedName name="工資安山岩收邊石" localSheetId="20">#REF!</definedName>
    <definedName name="工資安山岩收邊石">#REF!</definedName>
    <definedName name="工資金字塔鋪花崗石" localSheetId="40">#REF!</definedName>
    <definedName name="工資金字塔鋪花崗石" localSheetId="56">#REF!</definedName>
    <definedName name="工資金字塔鋪花崗石" localSheetId="33">#REF!</definedName>
    <definedName name="工資金字塔鋪花崗石" localSheetId="55">#REF!</definedName>
    <definedName name="工資金字塔鋪花崗石" localSheetId="36">#REF!</definedName>
    <definedName name="工資金字塔鋪花崗石" localSheetId="4">#REF!</definedName>
    <definedName name="工資金字塔鋪花崗石" localSheetId="19">#REF!</definedName>
    <definedName name="工資金字塔鋪花崗石" localSheetId="21">#REF!</definedName>
    <definedName name="工資金字塔鋪花崗石" localSheetId="22">#REF!</definedName>
    <definedName name="工資金字塔鋪花崗石" localSheetId="23">#REF!</definedName>
    <definedName name="工資金字塔鋪花崗石" localSheetId="24">#REF!</definedName>
    <definedName name="工資金字塔鋪花崗石" localSheetId="25">#REF!</definedName>
    <definedName name="工資金字塔鋪花崗石" localSheetId="42">#REF!</definedName>
    <definedName name="工資金字塔鋪花崗石" localSheetId="18">#REF!</definedName>
    <definedName name="工資金字塔鋪花崗石" localSheetId="47">#REF!</definedName>
    <definedName name="工資金字塔鋪花崗石" localSheetId="15">#REF!</definedName>
    <definedName name="工資金字塔鋪花崗石" localSheetId="14">#REF!</definedName>
    <definedName name="工資金字塔鋪花崗石" localSheetId="46">#REF!</definedName>
    <definedName name="工資金字塔鋪花崗石" localSheetId="3">#REF!</definedName>
    <definedName name="工資金字塔鋪花崗石" localSheetId="2">#REF!</definedName>
    <definedName name="工資金字塔鋪花崗石" localSheetId="54">#REF!</definedName>
    <definedName name="工資金字塔鋪花崗石" localSheetId="30">#REF!</definedName>
    <definedName name="工資金字塔鋪花崗石" localSheetId="26">#REF!</definedName>
    <definedName name="工資金字塔鋪花崗石" localSheetId="29">#REF!</definedName>
    <definedName name="工資金字塔鋪花崗石" localSheetId="53">#REF!</definedName>
    <definedName name="工資金字塔鋪花崗石" localSheetId="43">#REF!</definedName>
    <definedName name="工資金字塔鋪花崗石" localSheetId="9">#REF!</definedName>
    <definedName name="工資金字塔鋪花崗石" localSheetId="8">#REF!</definedName>
    <definedName name="工資金字塔鋪花崗石" localSheetId="11">#REF!</definedName>
    <definedName name="工資金字塔鋪花崗石" localSheetId="10">#REF!</definedName>
    <definedName name="工資金字塔鋪花崗石" localSheetId="13">#REF!</definedName>
    <definedName name="工資金字塔鋪花崗石" localSheetId="12">#REF!</definedName>
    <definedName name="工資金字塔鋪花崗石" localSheetId="7">#REF!</definedName>
    <definedName name="工資金字塔鋪花崗石" localSheetId="6">#REF!</definedName>
    <definedName name="工資金字塔鋪花崗石" localSheetId="48">#REF!</definedName>
    <definedName name="工資金字塔鋪花崗石" localSheetId="49">#REF!</definedName>
    <definedName name="工資金字塔鋪花崗石" localSheetId="16">#REF!</definedName>
    <definedName name="工資金字塔鋪花崗石" localSheetId="27">#REF!</definedName>
    <definedName name="工資金字塔鋪花崗石" localSheetId="28">#REF!</definedName>
    <definedName name="工資金字塔鋪花崗石" localSheetId="44">#REF!</definedName>
    <definedName name="工資金字塔鋪花崗石" localSheetId="45">#REF!</definedName>
    <definedName name="工資金字塔鋪花崗石" localSheetId="51">#REF!</definedName>
    <definedName name="工資金字塔鋪花崗石" localSheetId="41">#REF!</definedName>
    <definedName name="工資金字塔鋪花崗石" localSheetId="35">#REF!</definedName>
    <definedName name="工資金字塔鋪花崗石" localSheetId="39">#REF!</definedName>
    <definedName name="工資金字塔鋪花崗石" localSheetId="37">#REF!</definedName>
    <definedName name="工資金字塔鋪花崗石" localSheetId="17">#REF!</definedName>
    <definedName name="工資金字塔鋪花崗石" localSheetId="50">#REF!</definedName>
    <definedName name="工資金字塔鋪花崗石" localSheetId="52">#REF!</definedName>
    <definedName name="工資金字塔鋪花崗石" localSheetId="31">#REF!</definedName>
    <definedName name="工資金字塔鋪花崗石" localSheetId="32">#REF!</definedName>
    <definedName name="工資金字塔鋪花崗石" localSheetId="34">#REF!</definedName>
    <definedName name="工資金字塔鋪花崗石" localSheetId="38">#REF!</definedName>
    <definedName name="工資金字塔鋪花崗石" localSheetId="20">#REF!</definedName>
    <definedName name="工資金字塔鋪花崗石">#REF!</definedName>
    <definedName name="工資活動車阻安裝" localSheetId="40">#REF!</definedName>
    <definedName name="工資活動車阻安裝" localSheetId="56">#REF!</definedName>
    <definedName name="工資活動車阻安裝" localSheetId="33">#REF!</definedName>
    <definedName name="工資活動車阻安裝" localSheetId="55">#REF!</definedName>
    <definedName name="工資活動車阻安裝" localSheetId="36">#REF!</definedName>
    <definedName name="工資活動車阻安裝" localSheetId="4">#REF!</definedName>
    <definedName name="工資活動車阻安裝" localSheetId="19">#REF!</definedName>
    <definedName name="工資活動車阻安裝" localSheetId="21">#REF!</definedName>
    <definedName name="工資活動車阻安裝" localSheetId="22">#REF!</definedName>
    <definedName name="工資活動車阻安裝" localSheetId="23">#REF!</definedName>
    <definedName name="工資活動車阻安裝" localSheetId="24">#REF!</definedName>
    <definedName name="工資活動車阻安裝" localSheetId="25">#REF!</definedName>
    <definedName name="工資活動車阻安裝" localSheetId="42">#REF!</definedName>
    <definedName name="工資活動車阻安裝" localSheetId="18">#REF!</definedName>
    <definedName name="工資活動車阻安裝" localSheetId="47">#REF!</definedName>
    <definedName name="工資活動車阻安裝" localSheetId="15">#REF!</definedName>
    <definedName name="工資活動車阻安裝" localSheetId="14">#REF!</definedName>
    <definedName name="工資活動車阻安裝" localSheetId="46">#REF!</definedName>
    <definedName name="工資活動車阻安裝" localSheetId="3">#REF!</definedName>
    <definedName name="工資活動車阻安裝" localSheetId="2">#REF!</definedName>
    <definedName name="工資活動車阻安裝" localSheetId="54">#REF!</definedName>
    <definedName name="工資活動車阻安裝" localSheetId="30">#REF!</definedName>
    <definedName name="工資活動車阻安裝" localSheetId="26">#REF!</definedName>
    <definedName name="工資活動車阻安裝" localSheetId="29">#REF!</definedName>
    <definedName name="工資活動車阻安裝" localSheetId="53">#REF!</definedName>
    <definedName name="工資活動車阻安裝" localSheetId="43">#REF!</definedName>
    <definedName name="工資活動車阻安裝" localSheetId="9">#REF!</definedName>
    <definedName name="工資活動車阻安裝" localSheetId="8">#REF!</definedName>
    <definedName name="工資活動車阻安裝" localSheetId="11">#REF!</definedName>
    <definedName name="工資活動車阻安裝" localSheetId="10">#REF!</definedName>
    <definedName name="工資活動車阻安裝" localSheetId="13">#REF!</definedName>
    <definedName name="工資活動車阻安裝" localSheetId="12">#REF!</definedName>
    <definedName name="工資活動車阻安裝" localSheetId="7">#REF!</definedName>
    <definedName name="工資活動車阻安裝" localSheetId="6">#REF!</definedName>
    <definedName name="工資活動車阻安裝" localSheetId="48">#REF!</definedName>
    <definedName name="工資活動車阻安裝" localSheetId="49">#REF!</definedName>
    <definedName name="工資活動車阻安裝" localSheetId="16">#REF!</definedName>
    <definedName name="工資活動車阻安裝" localSheetId="27">#REF!</definedName>
    <definedName name="工資活動車阻安裝" localSheetId="28">#REF!</definedName>
    <definedName name="工資活動車阻安裝" localSheetId="44">#REF!</definedName>
    <definedName name="工資活動車阻安裝" localSheetId="45">#REF!</definedName>
    <definedName name="工資活動車阻安裝" localSheetId="51">#REF!</definedName>
    <definedName name="工資活動車阻安裝" localSheetId="41">#REF!</definedName>
    <definedName name="工資活動車阻安裝" localSheetId="35">#REF!</definedName>
    <definedName name="工資活動車阻安裝" localSheetId="39">#REF!</definedName>
    <definedName name="工資活動車阻安裝" localSheetId="37">#REF!</definedName>
    <definedName name="工資活動車阻安裝" localSheetId="17">#REF!</definedName>
    <definedName name="工資活動車阻安裝" localSheetId="50">#REF!</definedName>
    <definedName name="工資活動車阻安裝" localSheetId="52">#REF!</definedName>
    <definedName name="工資活動車阻安裝" localSheetId="31">#REF!</definedName>
    <definedName name="工資活動車阻安裝" localSheetId="32">#REF!</definedName>
    <definedName name="工資活動車阻安裝" localSheetId="34">#REF!</definedName>
    <definedName name="工資活動車阻安裝" localSheetId="38">#REF!</definedName>
    <definedName name="工資活動車阻安裝" localSheetId="20">#REF!</definedName>
    <definedName name="工資活動車阻安裝">#REF!</definedName>
    <definedName name="工資紅木地坪" localSheetId="40">#REF!</definedName>
    <definedName name="工資紅木地坪" localSheetId="56">#REF!</definedName>
    <definedName name="工資紅木地坪" localSheetId="33">#REF!</definedName>
    <definedName name="工資紅木地坪" localSheetId="55">#REF!</definedName>
    <definedName name="工資紅木地坪" localSheetId="36">#REF!</definedName>
    <definedName name="工資紅木地坪" localSheetId="4">#REF!</definedName>
    <definedName name="工資紅木地坪" localSheetId="19">#REF!</definedName>
    <definedName name="工資紅木地坪" localSheetId="21">#REF!</definedName>
    <definedName name="工資紅木地坪" localSheetId="22">#REF!</definedName>
    <definedName name="工資紅木地坪" localSheetId="23">#REF!</definedName>
    <definedName name="工資紅木地坪" localSheetId="24">#REF!</definedName>
    <definedName name="工資紅木地坪" localSheetId="25">#REF!</definedName>
    <definedName name="工資紅木地坪" localSheetId="42">#REF!</definedName>
    <definedName name="工資紅木地坪" localSheetId="18">#REF!</definedName>
    <definedName name="工資紅木地坪" localSheetId="47">#REF!</definedName>
    <definedName name="工資紅木地坪" localSheetId="15">#REF!</definedName>
    <definedName name="工資紅木地坪" localSheetId="14">#REF!</definedName>
    <definedName name="工資紅木地坪" localSheetId="46">#REF!</definedName>
    <definedName name="工資紅木地坪" localSheetId="3">#REF!</definedName>
    <definedName name="工資紅木地坪" localSheetId="2">#REF!</definedName>
    <definedName name="工資紅木地坪" localSheetId="54">#REF!</definedName>
    <definedName name="工資紅木地坪" localSheetId="30">#REF!</definedName>
    <definedName name="工資紅木地坪" localSheetId="26">#REF!</definedName>
    <definedName name="工資紅木地坪" localSheetId="29">#REF!</definedName>
    <definedName name="工資紅木地坪" localSheetId="53">#REF!</definedName>
    <definedName name="工資紅木地坪" localSheetId="43">#REF!</definedName>
    <definedName name="工資紅木地坪" localSheetId="9">#REF!</definedName>
    <definedName name="工資紅木地坪" localSheetId="8">#REF!</definedName>
    <definedName name="工資紅木地坪" localSheetId="11">#REF!</definedName>
    <definedName name="工資紅木地坪" localSheetId="10">#REF!</definedName>
    <definedName name="工資紅木地坪" localSheetId="13">#REF!</definedName>
    <definedName name="工資紅木地坪" localSheetId="12">#REF!</definedName>
    <definedName name="工資紅木地坪" localSheetId="7">#REF!</definedName>
    <definedName name="工資紅木地坪" localSheetId="6">#REF!</definedName>
    <definedName name="工資紅木地坪" localSheetId="48">#REF!</definedName>
    <definedName name="工資紅木地坪" localSheetId="49">#REF!</definedName>
    <definedName name="工資紅木地坪" localSheetId="16">#REF!</definedName>
    <definedName name="工資紅木地坪" localSheetId="27">#REF!</definedName>
    <definedName name="工資紅木地坪" localSheetId="28">#REF!</definedName>
    <definedName name="工資紅木地坪" localSheetId="44">#REF!</definedName>
    <definedName name="工資紅木地坪" localSheetId="45">#REF!</definedName>
    <definedName name="工資紅木地坪" localSheetId="51">#REF!</definedName>
    <definedName name="工資紅木地坪" localSheetId="41">#REF!</definedName>
    <definedName name="工資紅木地坪" localSheetId="35">#REF!</definedName>
    <definedName name="工資紅木地坪" localSheetId="39">#REF!</definedName>
    <definedName name="工資紅木地坪" localSheetId="37">#REF!</definedName>
    <definedName name="工資紅木地坪" localSheetId="17">#REF!</definedName>
    <definedName name="工資紅木地坪" localSheetId="50">#REF!</definedName>
    <definedName name="工資紅木地坪" localSheetId="52">#REF!</definedName>
    <definedName name="工資紅木地坪" localSheetId="31">#REF!</definedName>
    <definedName name="工資紅木地坪" localSheetId="32">#REF!</definedName>
    <definedName name="工資紅木地坪" localSheetId="34">#REF!</definedName>
    <definedName name="工資紅木地坪" localSheetId="38">#REF!</definedName>
    <definedName name="工資紅木地坪" localSheetId="20">#REF!</definedName>
    <definedName name="工資紅木地坪">#REF!</definedName>
    <definedName name="工資座椅安山岩_裝修工程" localSheetId="40">#REF!</definedName>
    <definedName name="工資座椅安山岩_裝修工程" localSheetId="56">#REF!</definedName>
    <definedName name="工資座椅安山岩_裝修工程" localSheetId="33">#REF!</definedName>
    <definedName name="工資座椅安山岩_裝修工程" localSheetId="55">#REF!</definedName>
    <definedName name="工資座椅安山岩_裝修工程" localSheetId="36">#REF!</definedName>
    <definedName name="工資座椅安山岩_裝修工程" localSheetId="4">#REF!</definedName>
    <definedName name="工資座椅安山岩_裝修工程" localSheetId="19">#REF!</definedName>
    <definedName name="工資座椅安山岩_裝修工程" localSheetId="21">#REF!</definedName>
    <definedName name="工資座椅安山岩_裝修工程" localSheetId="22">#REF!</definedName>
    <definedName name="工資座椅安山岩_裝修工程" localSheetId="23">#REF!</definedName>
    <definedName name="工資座椅安山岩_裝修工程" localSheetId="24">#REF!</definedName>
    <definedName name="工資座椅安山岩_裝修工程" localSheetId="25">#REF!</definedName>
    <definedName name="工資座椅安山岩_裝修工程" localSheetId="42">#REF!</definedName>
    <definedName name="工資座椅安山岩_裝修工程" localSheetId="18">#REF!</definedName>
    <definedName name="工資座椅安山岩_裝修工程" localSheetId="47">#REF!</definedName>
    <definedName name="工資座椅安山岩_裝修工程" localSheetId="15">#REF!</definedName>
    <definedName name="工資座椅安山岩_裝修工程" localSheetId="14">#REF!</definedName>
    <definedName name="工資座椅安山岩_裝修工程" localSheetId="46">#REF!</definedName>
    <definedName name="工資座椅安山岩_裝修工程" localSheetId="3">#REF!</definedName>
    <definedName name="工資座椅安山岩_裝修工程" localSheetId="2">#REF!</definedName>
    <definedName name="工資座椅安山岩_裝修工程" localSheetId="54">#REF!</definedName>
    <definedName name="工資座椅安山岩_裝修工程" localSheetId="30">#REF!</definedName>
    <definedName name="工資座椅安山岩_裝修工程" localSheetId="26">#REF!</definedName>
    <definedName name="工資座椅安山岩_裝修工程" localSheetId="29">#REF!</definedName>
    <definedName name="工資座椅安山岩_裝修工程" localSheetId="53">#REF!</definedName>
    <definedName name="工資座椅安山岩_裝修工程" localSheetId="43">#REF!</definedName>
    <definedName name="工資座椅安山岩_裝修工程" localSheetId="9">#REF!</definedName>
    <definedName name="工資座椅安山岩_裝修工程" localSheetId="8">#REF!</definedName>
    <definedName name="工資座椅安山岩_裝修工程" localSheetId="11">#REF!</definedName>
    <definedName name="工資座椅安山岩_裝修工程" localSheetId="10">#REF!</definedName>
    <definedName name="工資座椅安山岩_裝修工程" localSheetId="13">#REF!</definedName>
    <definedName name="工資座椅安山岩_裝修工程" localSheetId="12">#REF!</definedName>
    <definedName name="工資座椅安山岩_裝修工程" localSheetId="7">#REF!</definedName>
    <definedName name="工資座椅安山岩_裝修工程" localSheetId="6">#REF!</definedName>
    <definedName name="工資座椅安山岩_裝修工程" localSheetId="48">#REF!</definedName>
    <definedName name="工資座椅安山岩_裝修工程" localSheetId="49">#REF!</definedName>
    <definedName name="工資座椅安山岩_裝修工程" localSheetId="16">#REF!</definedName>
    <definedName name="工資座椅安山岩_裝修工程" localSheetId="27">#REF!</definedName>
    <definedName name="工資座椅安山岩_裝修工程" localSheetId="28">#REF!</definedName>
    <definedName name="工資座椅安山岩_裝修工程" localSheetId="44">#REF!</definedName>
    <definedName name="工資座椅安山岩_裝修工程" localSheetId="45">#REF!</definedName>
    <definedName name="工資座椅安山岩_裝修工程" localSheetId="51">#REF!</definedName>
    <definedName name="工資座椅安山岩_裝修工程" localSheetId="41">#REF!</definedName>
    <definedName name="工資座椅安山岩_裝修工程" localSheetId="35">#REF!</definedName>
    <definedName name="工資座椅安山岩_裝修工程" localSheetId="39">#REF!</definedName>
    <definedName name="工資座椅安山岩_裝修工程" localSheetId="37">#REF!</definedName>
    <definedName name="工資座椅安山岩_裝修工程" localSheetId="17">#REF!</definedName>
    <definedName name="工資座椅安山岩_裝修工程" localSheetId="50">#REF!</definedName>
    <definedName name="工資座椅安山岩_裝修工程" localSheetId="52">#REF!</definedName>
    <definedName name="工資座椅安山岩_裝修工程" localSheetId="31">#REF!</definedName>
    <definedName name="工資座椅安山岩_裝修工程" localSheetId="32">#REF!</definedName>
    <definedName name="工資座椅安山岩_裝修工程" localSheetId="34">#REF!</definedName>
    <definedName name="工資座椅安山岩_裝修工程" localSheetId="38">#REF!</definedName>
    <definedName name="工資座椅安山岩_裝修工程" localSheetId="20">#REF!</definedName>
    <definedName name="工資座椅安山岩_裝修工程">#REF!</definedName>
    <definedName name="工資座椅花崗石" localSheetId="40">#REF!</definedName>
    <definedName name="工資座椅花崗石" localSheetId="56">#REF!</definedName>
    <definedName name="工資座椅花崗石" localSheetId="33">#REF!</definedName>
    <definedName name="工資座椅花崗石" localSheetId="55">#REF!</definedName>
    <definedName name="工資座椅花崗石" localSheetId="36">#REF!</definedName>
    <definedName name="工資座椅花崗石" localSheetId="4">#REF!</definedName>
    <definedName name="工資座椅花崗石" localSheetId="19">#REF!</definedName>
    <definedName name="工資座椅花崗石" localSheetId="21">#REF!</definedName>
    <definedName name="工資座椅花崗石" localSheetId="22">#REF!</definedName>
    <definedName name="工資座椅花崗石" localSheetId="23">#REF!</definedName>
    <definedName name="工資座椅花崗石" localSheetId="24">#REF!</definedName>
    <definedName name="工資座椅花崗石" localSheetId="25">#REF!</definedName>
    <definedName name="工資座椅花崗石" localSheetId="42">#REF!</definedName>
    <definedName name="工資座椅花崗石" localSheetId="18">#REF!</definedName>
    <definedName name="工資座椅花崗石" localSheetId="47">#REF!</definedName>
    <definedName name="工資座椅花崗石" localSheetId="15">#REF!</definedName>
    <definedName name="工資座椅花崗石" localSheetId="14">#REF!</definedName>
    <definedName name="工資座椅花崗石" localSheetId="46">#REF!</definedName>
    <definedName name="工資座椅花崗石" localSheetId="3">#REF!</definedName>
    <definedName name="工資座椅花崗石" localSheetId="2">#REF!</definedName>
    <definedName name="工資座椅花崗石" localSheetId="54">#REF!</definedName>
    <definedName name="工資座椅花崗石" localSheetId="30">#REF!</definedName>
    <definedName name="工資座椅花崗石" localSheetId="26">#REF!</definedName>
    <definedName name="工資座椅花崗石" localSheetId="29">#REF!</definedName>
    <definedName name="工資座椅花崗石" localSheetId="53">#REF!</definedName>
    <definedName name="工資座椅花崗石" localSheetId="43">#REF!</definedName>
    <definedName name="工資座椅花崗石" localSheetId="9">#REF!</definedName>
    <definedName name="工資座椅花崗石" localSheetId="8">#REF!</definedName>
    <definedName name="工資座椅花崗石" localSheetId="11">#REF!</definedName>
    <definedName name="工資座椅花崗石" localSheetId="10">#REF!</definedName>
    <definedName name="工資座椅花崗石" localSheetId="13">#REF!</definedName>
    <definedName name="工資座椅花崗石" localSheetId="12">#REF!</definedName>
    <definedName name="工資座椅花崗石" localSheetId="7">#REF!</definedName>
    <definedName name="工資座椅花崗石" localSheetId="6">#REF!</definedName>
    <definedName name="工資座椅花崗石" localSheetId="48">#REF!</definedName>
    <definedName name="工資座椅花崗石" localSheetId="49">#REF!</definedName>
    <definedName name="工資座椅花崗石" localSheetId="16">#REF!</definedName>
    <definedName name="工資座椅花崗石" localSheetId="27">#REF!</definedName>
    <definedName name="工資座椅花崗石" localSheetId="28">#REF!</definedName>
    <definedName name="工資座椅花崗石" localSheetId="44">#REF!</definedName>
    <definedName name="工資座椅花崗石" localSheetId="45">#REF!</definedName>
    <definedName name="工資座椅花崗石" localSheetId="51">#REF!</definedName>
    <definedName name="工資座椅花崗石" localSheetId="41">#REF!</definedName>
    <definedName name="工資座椅花崗石" localSheetId="35">#REF!</definedName>
    <definedName name="工資座椅花崗石" localSheetId="39">#REF!</definedName>
    <definedName name="工資座椅花崗石" localSheetId="37">#REF!</definedName>
    <definedName name="工資座椅花崗石" localSheetId="17">#REF!</definedName>
    <definedName name="工資座椅花崗石" localSheetId="50">#REF!</definedName>
    <definedName name="工資座椅花崗石" localSheetId="52">#REF!</definedName>
    <definedName name="工資座椅花崗石" localSheetId="31">#REF!</definedName>
    <definedName name="工資座椅花崗石" localSheetId="32">#REF!</definedName>
    <definedName name="工資座椅花崗石" localSheetId="34">#REF!</definedName>
    <definedName name="工資座椅花崗石" localSheetId="38">#REF!</definedName>
    <definedName name="工資座椅花崗石" localSheetId="20">#REF!</definedName>
    <definedName name="工資座椅花崗石">#REF!</definedName>
    <definedName name="工資座椅花崗石_石塊造型" localSheetId="40">#REF!</definedName>
    <definedName name="工資座椅花崗石_石塊造型" localSheetId="56">#REF!</definedName>
    <definedName name="工資座椅花崗石_石塊造型" localSheetId="33">#REF!</definedName>
    <definedName name="工資座椅花崗石_石塊造型" localSheetId="55">#REF!</definedName>
    <definedName name="工資座椅花崗石_石塊造型" localSheetId="36">#REF!</definedName>
    <definedName name="工資座椅花崗石_石塊造型" localSheetId="4">#REF!</definedName>
    <definedName name="工資座椅花崗石_石塊造型" localSheetId="19">#REF!</definedName>
    <definedName name="工資座椅花崗石_石塊造型" localSheetId="21">#REF!</definedName>
    <definedName name="工資座椅花崗石_石塊造型" localSheetId="22">#REF!</definedName>
    <definedName name="工資座椅花崗石_石塊造型" localSheetId="23">#REF!</definedName>
    <definedName name="工資座椅花崗石_石塊造型" localSheetId="24">#REF!</definedName>
    <definedName name="工資座椅花崗石_石塊造型" localSheetId="25">#REF!</definedName>
    <definedName name="工資座椅花崗石_石塊造型" localSheetId="42">#REF!</definedName>
    <definedName name="工資座椅花崗石_石塊造型" localSheetId="18">#REF!</definedName>
    <definedName name="工資座椅花崗石_石塊造型" localSheetId="47">#REF!</definedName>
    <definedName name="工資座椅花崗石_石塊造型" localSheetId="15">#REF!</definedName>
    <definedName name="工資座椅花崗石_石塊造型" localSheetId="14">#REF!</definedName>
    <definedName name="工資座椅花崗石_石塊造型" localSheetId="46">#REF!</definedName>
    <definedName name="工資座椅花崗石_石塊造型" localSheetId="3">#REF!</definedName>
    <definedName name="工資座椅花崗石_石塊造型" localSheetId="2">#REF!</definedName>
    <definedName name="工資座椅花崗石_石塊造型" localSheetId="54">#REF!</definedName>
    <definedName name="工資座椅花崗石_石塊造型" localSheetId="30">#REF!</definedName>
    <definedName name="工資座椅花崗石_石塊造型" localSheetId="26">#REF!</definedName>
    <definedName name="工資座椅花崗石_石塊造型" localSheetId="29">#REF!</definedName>
    <definedName name="工資座椅花崗石_石塊造型" localSheetId="53">#REF!</definedName>
    <definedName name="工資座椅花崗石_石塊造型" localSheetId="43">#REF!</definedName>
    <definedName name="工資座椅花崗石_石塊造型" localSheetId="9">#REF!</definedName>
    <definedName name="工資座椅花崗石_石塊造型" localSheetId="8">#REF!</definedName>
    <definedName name="工資座椅花崗石_石塊造型" localSheetId="11">#REF!</definedName>
    <definedName name="工資座椅花崗石_石塊造型" localSheetId="10">#REF!</definedName>
    <definedName name="工資座椅花崗石_石塊造型" localSheetId="13">#REF!</definedName>
    <definedName name="工資座椅花崗石_石塊造型" localSheetId="12">#REF!</definedName>
    <definedName name="工資座椅花崗石_石塊造型" localSheetId="7">#REF!</definedName>
    <definedName name="工資座椅花崗石_石塊造型" localSheetId="6">#REF!</definedName>
    <definedName name="工資座椅花崗石_石塊造型" localSheetId="48">#REF!</definedName>
    <definedName name="工資座椅花崗石_石塊造型" localSheetId="49">#REF!</definedName>
    <definedName name="工資座椅花崗石_石塊造型" localSheetId="16">#REF!</definedName>
    <definedName name="工資座椅花崗石_石塊造型" localSheetId="27">#REF!</definedName>
    <definedName name="工資座椅花崗石_石塊造型" localSheetId="28">#REF!</definedName>
    <definedName name="工資座椅花崗石_石塊造型" localSheetId="44">#REF!</definedName>
    <definedName name="工資座椅花崗石_石塊造型" localSheetId="45">#REF!</definedName>
    <definedName name="工資座椅花崗石_石塊造型" localSheetId="51">#REF!</definedName>
    <definedName name="工資座椅花崗石_石塊造型" localSheetId="41">#REF!</definedName>
    <definedName name="工資座椅花崗石_石塊造型" localSheetId="35">#REF!</definedName>
    <definedName name="工資座椅花崗石_石塊造型" localSheetId="39">#REF!</definedName>
    <definedName name="工資座椅花崗石_石塊造型" localSheetId="37">#REF!</definedName>
    <definedName name="工資座椅花崗石_石塊造型" localSheetId="17">#REF!</definedName>
    <definedName name="工資座椅花崗石_石塊造型" localSheetId="50">#REF!</definedName>
    <definedName name="工資座椅花崗石_石塊造型" localSheetId="52">#REF!</definedName>
    <definedName name="工資座椅花崗石_石塊造型" localSheetId="31">#REF!</definedName>
    <definedName name="工資座椅花崗石_石塊造型" localSheetId="32">#REF!</definedName>
    <definedName name="工資座椅花崗石_石塊造型" localSheetId="34">#REF!</definedName>
    <definedName name="工資座椅花崗石_石塊造型" localSheetId="38">#REF!</definedName>
    <definedName name="工資座椅花崗石_石塊造型" localSheetId="20">#REF!</definedName>
    <definedName name="工資座椅花崗石_石塊造型">#REF!</definedName>
    <definedName name="工資座椅花崗石塊_紅木座椅" localSheetId="40">#REF!</definedName>
    <definedName name="工資座椅花崗石塊_紅木座椅" localSheetId="56">#REF!</definedName>
    <definedName name="工資座椅花崗石塊_紅木座椅" localSheetId="33">#REF!</definedName>
    <definedName name="工資座椅花崗石塊_紅木座椅" localSheetId="55">#REF!</definedName>
    <definedName name="工資座椅花崗石塊_紅木座椅" localSheetId="36">#REF!</definedName>
    <definedName name="工資座椅花崗石塊_紅木座椅" localSheetId="4">#REF!</definedName>
    <definedName name="工資座椅花崗石塊_紅木座椅" localSheetId="19">#REF!</definedName>
    <definedName name="工資座椅花崗石塊_紅木座椅" localSheetId="21">#REF!</definedName>
    <definedName name="工資座椅花崗石塊_紅木座椅" localSheetId="22">#REF!</definedName>
    <definedName name="工資座椅花崗石塊_紅木座椅" localSheetId="23">#REF!</definedName>
    <definedName name="工資座椅花崗石塊_紅木座椅" localSheetId="24">#REF!</definedName>
    <definedName name="工資座椅花崗石塊_紅木座椅" localSheetId="25">#REF!</definedName>
    <definedName name="工資座椅花崗石塊_紅木座椅" localSheetId="42">#REF!</definedName>
    <definedName name="工資座椅花崗石塊_紅木座椅" localSheetId="18">#REF!</definedName>
    <definedName name="工資座椅花崗石塊_紅木座椅" localSheetId="47">#REF!</definedName>
    <definedName name="工資座椅花崗石塊_紅木座椅" localSheetId="15">#REF!</definedName>
    <definedName name="工資座椅花崗石塊_紅木座椅" localSheetId="14">#REF!</definedName>
    <definedName name="工資座椅花崗石塊_紅木座椅" localSheetId="46">#REF!</definedName>
    <definedName name="工資座椅花崗石塊_紅木座椅" localSheetId="3">#REF!</definedName>
    <definedName name="工資座椅花崗石塊_紅木座椅" localSheetId="2">#REF!</definedName>
    <definedName name="工資座椅花崗石塊_紅木座椅" localSheetId="54">#REF!</definedName>
    <definedName name="工資座椅花崗石塊_紅木座椅" localSheetId="30">#REF!</definedName>
    <definedName name="工資座椅花崗石塊_紅木座椅" localSheetId="26">#REF!</definedName>
    <definedName name="工資座椅花崗石塊_紅木座椅" localSheetId="29">#REF!</definedName>
    <definedName name="工資座椅花崗石塊_紅木座椅" localSheetId="53">#REF!</definedName>
    <definedName name="工資座椅花崗石塊_紅木座椅" localSheetId="43">#REF!</definedName>
    <definedName name="工資座椅花崗石塊_紅木座椅" localSheetId="9">#REF!</definedName>
    <definedName name="工資座椅花崗石塊_紅木座椅" localSheetId="8">#REF!</definedName>
    <definedName name="工資座椅花崗石塊_紅木座椅" localSheetId="11">#REF!</definedName>
    <definedName name="工資座椅花崗石塊_紅木座椅" localSheetId="10">#REF!</definedName>
    <definedName name="工資座椅花崗石塊_紅木座椅" localSheetId="13">#REF!</definedName>
    <definedName name="工資座椅花崗石塊_紅木座椅" localSheetId="12">#REF!</definedName>
    <definedName name="工資座椅花崗石塊_紅木座椅" localSheetId="7">#REF!</definedName>
    <definedName name="工資座椅花崗石塊_紅木座椅" localSheetId="6">#REF!</definedName>
    <definedName name="工資座椅花崗石塊_紅木座椅" localSheetId="48">#REF!</definedName>
    <definedName name="工資座椅花崗石塊_紅木座椅" localSheetId="49">#REF!</definedName>
    <definedName name="工資座椅花崗石塊_紅木座椅" localSheetId="16">#REF!</definedName>
    <definedName name="工資座椅花崗石塊_紅木座椅" localSheetId="27">#REF!</definedName>
    <definedName name="工資座椅花崗石塊_紅木座椅" localSheetId="28">#REF!</definedName>
    <definedName name="工資座椅花崗石塊_紅木座椅" localSheetId="44">#REF!</definedName>
    <definedName name="工資座椅花崗石塊_紅木座椅" localSheetId="45">#REF!</definedName>
    <definedName name="工資座椅花崗石塊_紅木座椅" localSheetId="51">#REF!</definedName>
    <definedName name="工資座椅花崗石塊_紅木座椅" localSheetId="41">#REF!</definedName>
    <definedName name="工資座椅花崗石塊_紅木座椅" localSheetId="35">#REF!</definedName>
    <definedName name="工資座椅花崗石塊_紅木座椅" localSheetId="39">#REF!</definedName>
    <definedName name="工資座椅花崗石塊_紅木座椅" localSheetId="37">#REF!</definedName>
    <definedName name="工資座椅花崗石塊_紅木座椅" localSheetId="17">#REF!</definedName>
    <definedName name="工資座椅花崗石塊_紅木座椅" localSheetId="50">#REF!</definedName>
    <definedName name="工資座椅花崗石塊_紅木座椅" localSheetId="52">#REF!</definedName>
    <definedName name="工資座椅花崗石塊_紅木座椅" localSheetId="31">#REF!</definedName>
    <definedName name="工資座椅花崗石塊_紅木座椅" localSheetId="32">#REF!</definedName>
    <definedName name="工資座椅花崗石塊_紅木座椅" localSheetId="34">#REF!</definedName>
    <definedName name="工資座椅花崗石塊_紅木座椅" localSheetId="38">#REF!</definedName>
    <definedName name="工資座椅花崗石塊_紅木座椅" localSheetId="20">#REF!</definedName>
    <definedName name="工資座椅花崗石塊_紅木座椅">#REF!</definedName>
    <definedName name="工資座椅紋石" localSheetId="40">#REF!</definedName>
    <definedName name="工資座椅紋石" localSheetId="56">#REF!</definedName>
    <definedName name="工資座椅紋石" localSheetId="33">#REF!</definedName>
    <definedName name="工資座椅紋石" localSheetId="55">#REF!</definedName>
    <definedName name="工資座椅紋石" localSheetId="36">#REF!</definedName>
    <definedName name="工資座椅紋石" localSheetId="4">#REF!</definedName>
    <definedName name="工資座椅紋石" localSheetId="19">#REF!</definedName>
    <definedName name="工資座椅紋石" localSheetId="21">#REF!</definedName>
    <definedName name="工資座椅紋石" localSheetId="22">#REF!</definedName>
    <definedName name="工資座椅紋石" localSheetId="23">#REF!</definedName>
    <definedName name="工資座椅紋石" localSheetId="24">#REF!</definedName>
    <definedName name="工資座椅紋石" localSheetId="25">#REF!</definedName>
    <definedName name="工資座椅紋石" localSheetId="42">#REF!</definedName>
    <definedName name="工資座椅紋石" localSheetId="18">#REF!</definedName>
    <definedName name="工資座椅紋石" localSheetId="47">#REF!</definedName>
    <definedName name="工資座椅紋石" localSheetId="15">#REF!</definedName>
    <definedName name="工資座椅紋石" localSheetId="14">#REF!</definedName>
    <definedName name="工資座椅紋石" localSheetId="46">#REF!</definedName>
    <definedName name="工資座椅紋石" localSheetId="3">#REF!</definedName>
    <definedName name="工資座椅紋石" localSheetId="2">#REF!</definedName>
    <definedName name="工資座椅紋石" localSheetId="54">#REF!</definedName>
    <definedName name="工資座椅紋石" localSheetId="30">#REF!</definedName>
    <definedName name="工資座椅紋石" localSheetId="26">#REF!</definedName>
    <definedName name="工資座椅紋石" localSheetId="29">#REF!</definedName>
    <definedName name="工資座椅紋石" localSheetId="53">#REF!</definedName>
    <definedName name="工資座椅紋石" localSheetId="43">#REF!</definedName>
    <definedName name="工資座椅紋石" localSheetId="9">#REF!</definedName>
    <definedName name="工資座椅紋石" localSheetId="8">#REF!</definedName>
    <definedName name="工資座椅紋石" localSheetId="11">#REF!</definedName>
    <definedName name="工資座椅紋石" localSheetId="10">#REF!</definedName>
    <definedName name="工資座椅紋石" localSheetId="13">#REF!</definedName>
    <definedName name="工資座椅紋石" localSheetId="12">#REF!</definedName>
    <definedName name="工資座椅紋石" localSheetId="7">#REF!</definedName>
    <definedName name="工資座椅紋石" localSheetId="6">#REF!</definedName>
    <definedName name="工資座椅紋石" localSheetId="48">#REF!</definedName>
    <definedName name="工資座椅紋石" localSheetId="49">#REF!</definedName>
    <definedName name="工資座椅紋石" localSheetId="16">#REF!</definedName>
    <definedName name="工資座椅紋石" localSheetId="27">#REF!</definedName>
    <definedName name="工資座椅紋石" localSheetId="28">#REF!</definedName>
    <definedName name="工資座椅紋石" localSheetId="44">#REF!</definedName>
    <definedName name="工資座椅紋石" localSheetId="45">#REF!</definedName>
    <definedName name="工資座椅紋石" localSheetId="51">#REF!</definedName>
    <definedName name="工資座椅紋石" localSheetId="41">#REF!</definedName>
    <definedName name="工資座椅紋石" localSheetId="35">#REF!</definedName>
    <definedName name="工資座椅紋石" localSheetId="39">#REF!</definedName>
    <definedName name="工資座椅紋石" localSheetId="37">#REF!</definedName>
    <definedName name="工資座椅紋石" localSheetId="17">#REF!</definedName>
    <definedName name="工資座椅紋石" localSheetId="50">#REF!</definedName>
    <definedName name="工資座椅紋石" localSheetId="52">#REF!</definedName>
    <definedName name="工資座椅紋石" localSheetId="31">#REF!</definedName>
    <definedName name="工資座椅紋石" localSheetId="32">#REF!</definedName>
    <definedName name="工資座椅紋石" localSheetId="34">#REF!</definedName>
    <definedName name="工資座椅紋石" localSheetId="38">#REF!</definedName>
    <definedName name="工資座椅紋石" localSheetId="20">#REF!</definedName>
    <definedName name="工資座椅紋石">#REF!</definedName>
    <definedName name="工資氣墩鋼構架" localSheetId="40">#REF!</definedName>
    <definedName name="工資氣墩鋼構架" localSheetId="56">#REF!</definedName>
    <definedName name="工資氣墩鋼構架" localSheetId="33">#REF!</definedName>
    <definedName name="工資氣墩鋼構架" localSheetId="55">#REF!</definedName>
    <definedName name="工資氣墩鋼構架" localSheetId="36">#REF!</definedName>
    <definedName name="工資氣墩鋼構架" localSheetId="4">#REF!</definedName>
    <definedName name="工資氣墩鋼構架" localSheetId="19">#REF!</definedName>
    <definedName name="工資氣墩鋼構架" localSheetId="21">#REF!</definedName>
    <definedName name="工資氣墩鋼構架" localSheetId="22">#REF!</definedName>
    <definedName name="工資氣墩鋼構架" localSheetId="23">#REF!</definedName>
    <definedName name="工資氣墩鋼構架" localSheetId="24">#REF!</definedName>
    <definedName name="工資氣墩鋼構架" localSheetId="25">#REF!</definedName>
    <definedName name="工資氣墩鋼構架" localSheetId="42">#REF!</definedName>
    <definedName name="工資氣墩鋼構架" localSheetId="18">#REF!</definedName>
    <definedName name="工資氣墩鋼構架" localSheetId="47">#REF!</definedName>
    <definedName name="工資氣墩鋼構架" localSheetId="15">#REF!</definedName>
    <definedName name="工資氣墩鋼構架" localSheetId="14">#REF!</definedName>
    <definedName name="工資氣墩鋼構架" localSheetId="46">#REF!</definedName>
    <definedName name="工資氣墩鋼構架" localSheetId="3">#REF!</definedName>
    <definedName name="工資氣墩鋼構架" localSheetId="2">#REF!</definedName>
    <definedName name="工資氣墩鋼構架" localSheetId="54">#REF!</definedName>
    <definedName name="工資氣墩鋼構架" localSheetId="30">#REF!</definedName>
    <definedName name="工資氣墩鋼構架" localSheetId="26">#REF!</definedName>
    <definedName name="工資氣墩鋼構架" localSheetId="29">#REF!</definedName>
    <definedName name="工資氣墩鋼構架" localSheetId="53">#REF!</definedName>
    <definedName name="工資氣墩鋼構架" localSheetId="43">#REF!</definedName>
    <definedName name="工資氣墩鋼構架" localSheetId="9">#REF!</definedName>
    <definedName name="工資氣墩鋼構架" localSheetId="8">#REF!</definedName>
    <definedName name="工資氣墩鋼構架" localSheetId="11">#REF!</definedName>
    <definedName name="工資氣墩鋼構架" localSheetId="10">#REF!</definedName>
    <definedName name="工資氣墩鋼構架" localSheetId="13">#REF!</definedName>
    <definedName name="工資氣墩鋼構架" localSheetId="12">#REF!</definedName>
    <definedName name="工資氣墩鋼構架" localSheetId="7">#REF!</definedName>
    <definedName name="工資氣墩鋼構架" localSheetId="6">#REF!</definedName>
    <definedName name="工資氣墩鋼構架" localSheetId="48">#REF!</definedName>
    <definedName name="工資氣墩鋼構架" localSheetId="49">#REF!</definedName>
    <definedName name="工資氣墩鋼構架" localSheetId="16">#REF!</definedName>
    <definedName name="工資氣墩鋼構架" localSheetId="27">#REF!</definedName>
    <definedName name="工資氣墩鋼構架" localSheetId="28">#REF!</definedName>
    <definedName name="工資氣墩鋼構架" localSheetId="44">#REF!</definedName>
    <definedName name="工資氣墩鋼構架" localSheetId="45">#REF!</definedName>
    <definedName name="工資氣墩鋼構架" localSheetId="51">#REF!</definedName>
    <definedName name="工資氣墩鋼構架" localSheetId="41">#REF!</definedName>
    <definedName name="工資氣墩鋼構架" localSheetId="35">#REF!</definedName>
    <definedName name="工資氣墩鋼構架" localSheetId="39">#REF!</definedName>
    <definedName name="工資氣墩鋼構架" localSheetId="37">#REF!</definedName>
    <definedName name="工資氣墩鋼構架" localSheetId="17">#REF!</definedName>
    <definedName name="工資氣墩鋼構架" localSheetId="50">#REF!</definedName>
    <definedName name="工資氣墩鋼構架" localSheetId="52">#REF!</definedName>
    <definedName name="工資氣墩鋼構架" localSheetId="31">#REF!</definedName>
    <definedName name="工資氣墩鋼構架" localSheetId="32">#REF!</definedName>
    <definedName name="工資氣墩鋼構架" localSheetId="34">#REF!</definedName>
    <definedName name="工資氣墩鋼構架" localSheetId="38">#REF!</definedName>
    <definedName name="工資氣墩鋼構架" localSheetId="20">#REF!</definedName>
    <definedName name="工資氣墩鋼構架">#REF!</definedName>
    <definedName name="工資排安山岩緣石" localSheetId="40">#REF!</definedName>
    <definedName name="工資排安山岩緣石" localSheetId="56">#REF!</definedName>
    <definedName name="工資排安山岩緣石" localSheetId="33">#REF!</definedName>
    <definedName name="工資排安山岩緣石" localSheetId="55">#REF!</definedName>
    <definedName name="工資排安山岩緣石" localSheetId="36">#REF!</definedName>
    <definedName name="工資排安山岩緣石" localSheetId="4">#REF!</definedName>
    <definedName name="工資排安山岩緣石" localSheetId="19">#REF!</definedName>
    <definedName name="工資排安山岩緣石" localSheetId="21">#REF!</definedName>
    <definedName name="工資排安山岩緣石" localSheetId="22">#REF!</definedName>
    <definedName name="工資排安山岩緣石" localSheetId="23">#REF!</definedName>
    <definedName name="工資排安山岩緣石" localSheetId="24">#REF!</definedName>
    <definedName name="工資排安山岩緣石" localSheetId="25">#REF!</definedName>
    <definedName name="工資排安山岩緣石" localSheetId="42">#REF!</definedName>
    <definedName name="工資排安山岩緣石" localSheetId="18">#REF!</definedName>
    <definedName name="工資排安山岩緣石" localSheetId="47">#REF!</definedName>
    <definedName name="工資排安山岩緣石" localSheetId="15">#REF!</definedName>
    <definedName name="工資排安山岩緣石" localSheetId="14">#REF!</definedName>
    <definedName name="工資排安山岩緣石" localSheetId="46">#REF!</definedName>
    <definedName name="工資排安山岩緣石" localSheetId="3">#REF!</definedName>
    <definedName name="工資排安山岩緣石" localSheetId="2">#REF!</definedName>
    <definedName name="工資排安山岩緣石" localSheetId="54">#REF!</definedName>
    <definedName name="工資排安山岩緣石" localSheetId="30">#REF!</definedName>
    <definedName name="工資排安山岩緣石" localSheetId="26">#REF!</definedName>
    <definedName name="工資排安山岩緣石" localSheetId="29">#REF!</definedName>
    <definedName name="工資排安山岩緣石" localSheetId="53">#REF!</definedName>
    <definedName name="工資排安山岩緣石" localSheetId="43">#REF!</definedName>
    <definedName name="工資排安山岩緣石" localSheetId="9">#REF!</definedName>
    <definedName name="工資排安山岩緣石" localSheetId="8">#REF!</definedName>
    <definedName name="工資排安山岩緣石" localSheetId="11">#REF!</definedName>
    <definedName name="工資排安山岩緣石" localSheetId="10">#REF!</definedName>
    <definedName name="工資排安山岩緣石" localSheetId="13">#REF!</definedName>
    <definedName name="工資排安山岩緣石" localSheetId="12">#REF!</definedName>
    <definedName name="工資排安山岩緣石" localSheetId="7">#REF!</definedName>
    <definedName name="工資排安山岩緣石" localSheetId="6">#REF!</definedName>
    <definedName name="工資排安山岩緣石" localSheetId="48">#REF!</definedName>
    <definedName name="工資排安山岩緣石" localSheetId="49">#REF!</definedName>
    <definedName name="工資排安山岩緣石" localSheetId="16">#REF!</definedName>
    <definedName name="工資排安山岩緣石" localSheetId="27">#REF!</definedName>
    <definedName name="工資排安山岩緣石" localSheetId="28">#REF!</definedName>
    <definedName name="工資排安山岩緣石" localSheetId="44">#REF!</definedName>
    <definedName name="工資排安山岩緣石" localSheetId="45">#REF!</definedName>
    <definedName name="工資排安山岩緣石" localSheetId="51">#REF!</definedName>
    <definedName name="工資排安山岩緣石" localSheetId="41">#REF!</definedName>
    <definedName name="工資排安山岩緣石" localSheetId="35">#REF!</definedName>
    <definedName name="工資排安山岩緣石" localSheetId="39">#REF!</definedName>
    <definedName name="工資排安山岩緣石" localSheetId="37">#REF!</definedName>
    <definedName name="工資排安山岩緣石" localSheetId="17">#REF!</definedName>
    <definedName name="工資排安山岩緣石" localSheetId="50">#REF!</definedName>
    <definedName name="工資排安山岩緣石" localSheetId="52">#REF!</definedName>
    <definedName name="工資排安山岩緣石" localSheetId="31">#REF!</definedName>
    <definedName name="工資排安山岩緣石" localSheetId="32">#REF!</definedName>
    <definedName name="工資排安山岩緣石" localSheetId="34">#REF!</definedName>
    <definedName name="工資排安山岩緣石" localSheetId="38">#REF!</definedName>
    <definedName name="工資排安山岩緣石" localSheetId="20">#REF!</definedName>
    <definedName name="工資排安山岩緣石">#REF!</definedName>
    <definedName name="工資排收邊緣石" localSheetId="40">#REF!</definedName>
    <definedName name="工資排收邊緣石" localSheetId="56">#REF!</definedName>
    <definedName name="工資排收邊緣石" localSheetId="33">#REF!</definedName>
    <definedName name="工資排收邊緣石" localSheetId="55">#REF!</definedName>
    <definedName name="工資排收邊緣石" localSheetId="36">#REF!</definedName>
    <definedName name="工資排收邊緣石" localSheetId="4">#REF!</definedName>
    <definedName name="工資排收邊緣石" localSheetId="19">#REF!</definedName>
    <definedName name="工資排收邊緣石" localSheetId="21">#REF!</definedName>
    <definedName name="工資排收邊緣石" localSheetId="22">#REF!</definedName>
    <definedName name="工資排收邊緣石" localSheetId="23">#REF!</definedName>
    <definedName name="工資排收邊緣石" localSheetId="24">#REF!</definedName>
    <definedName name="工資排收邊緣石" localSheetId="25">#REF!</definedName>
    <definedName name="工資排收邊緣石" localSheetId="42">#REF!</definedName>
    <definedName name="工資排收邊緣石" localSheetId="18">#REF!</definedName>
    <definedName name="工資排收邊緣石" localSheetId="47">#REF!</definedName>
    <definedName name="工資排收邊緣石" localSheetId="15">#REF!</definedName>
    <definedName name="工資排收邊緣石" localSheetId="14">#REF!</definedName>
    <definedName name="工資排收邊緣石" localSheetId="46">#REF!</definedName>
    <definedName name="工資排收邊緣石" localSheetId="3">#REF!</definedName>
    <definedName name="工資排收邊緣石" localSheetId="2">#REF!</definedName>
    <definedName name="工資排收邊緣石" localSheetId="54">#REF!</definedName>
    <definedName name="工資排收邊緣石" localSheetId="30">#REF!</definedName>
    <definedName name="工資排收邊緣石" localSheetId="26">#REF!</definedName>
    <definedName name="工資排收邊緣石" localSheetId="29">#REF!</definedName>
    <definedName name="工資排收邊緣石" localSheetId="53">#REF!</definedName>
    <definedName name="工資排收邊緣石" localSheetId="43">#REF!</definedName>
    <definedName name="工資排收邊緣石" localSheetId="9">#REF!</definedName>
    <definedName name="工資排收邊緣石" localSheetId="8">#REF!</definedName>
    <definedName name="工資排收邊緣石" localSheetId="11">#REF!</definedName>
    <definedName name="工資排收邊緣石" localSheetId="10">#REF!</definedName>
    <definedName name="工資排收邊緣石" localSheetId="13">#REF!</definedName>
    <definedName name="工資排收邊緣石" localSheetId="12">#REF!</definedName>
    <definedName name="工資排收邊緣石" localSheetId="7">#REF!</definedName>
    <definedName name="工資排收邊緣石" localSheetId="6">#REF!</definedName>
    <definedName name="工資排收邊緣石" localSheetId="48">#REF!</definedName>
    <definedName name="工資排收邊緣石" localSheetId="49">#REF!</definedName>
    <definedName name="工資排收邊緣石" localSheetId="16">#REF!</definedName>
    <definedName name="工資排收邊緣石" localSheetId="27">#REF!</definedName>
    <definedName name="工資排收邊緣石" localSheetId="28">#REF!</definedName>
    <definedName name="工資排收邊緣石" localSheetId="44">#REF!</definedName>
    <definedName name="工資排收邊緣石" localSheetId="45">#REF!</definedName>
    <definedName name="工資排收邊緣石" localSheetId="51">#REF!</definedName>
    <definedName name="工資排收邊緣石" localSheetId="41">#REF!</definedName>
    <definedName name="工資排收邊緣石" localSheetId="35">#REF!</definedName>
    <definedName name="工資排收邊緣石" localSheetId="39">#REF!</definedName>
    <definedName name="工資排收邊緣石" localSheetId="37">#REF!</definedName>
    <definedName name="工資排收邊緣石" localSheetId="17">#REF!</definedName>
    <definedName name="工資排收邊緣石" localSheetId="50">#REF!</definedName>
    <definedName name="工資排收邊緣石" localSheetId="52">#REF!</definedName>
    <definedName name="工資排收邊緣石" localSheetId="31">#REF!</definedName>
    <definedName name="工資排收邊緣石" localSheetId="32">#REF!</definedName>
    <definedName name="工資排收邊緣石" localSheetId="34">#REF!</definedName>
    <definedName name="工資排收邊緣石" localSheetId="38">#REF!</definedName>
    <definedName name="工資排收邊緣石" localSheetId="20">#REF!</definedName>
    <definedName name="工資排收邊緣石">#REF!</definedName>
    <definedName name="工資排卵石" localSheetId="40">#REF!</definedName>
    <definedName name="工資排卵石" localSheetId="56">#REF!</definedName>
    <definedName name="工資排卵石" localSheetId="33">#REF!</definedName>
    <definedName name="工資排卵石" localSheetId="55">#REF!</definedName>
    <definedName name="工資排卵石" localSheetId="36">#REF!</definedName>
    <definedName name="工資排卵石" localSheetId="4">#REF!</definedName>
    <definedName name="工資排卵石" localSheetId="19">#REF!</definedName>
    <definedName name="工資排卵石" localSheetId="21">#REF!</definedName>
    <definedName name="工資排卵石" localSheetId="22">#REF!</definedName>
    <definedName name="工資排卵石" localSheetId="23">#REF!</definedName>
    <definedName name="工資排卵石" localSheetId="24">#REF!</definedName>
    <definedName name="工資排卵石" localSheetId="25">#REF!</definedName>
    <definedName name="工資排卵石" localSheetId="42">#REF!</definedName>
    <definedName name="工資排卵石" localSheetId="18">#REF!</definedName>
    <definedName name="工資排卵石" localSheetId="47">#REF!</definedName>
    <definedName name="工資排卵石" localSheetId="15">#REF!</definedName>
    <definedName name="工資排卵石" localSheetId="14">#REF!</definedName>
    <definedName name="工資排卵石" localSheetId="46">#REF!</definedName>
    <definedName name="工資排卵石" localSheetId="3">#REF!</definedName>
    <definedName name="工資排卵石" localSheetId="2">#REF!</definedName>
    <definedName name="工資排卵石" localSheetId="54">#REF!</definedName>
    <definedName name="工資排卵石" localSheetId="30">#REF!</definedName>
    <definedName name="工資排卵石" localSheetId="26">#REF!</definedName>
    <definedName name="工資排卵石" localSheetId="29">#REF!</definedName>
    <definedName name="工資排卵石" localSheetId="53">#REF!</definedName>
    <definedName name="工資排卵石" localSheetId="43">#REF!</definedName>
    <definedName name="工資排卵石" localSheetId="9">#REF!</definedName>
    <definedName name="工資排卵石" localSheetId="8">#REF!</definedName>
    <definedName name="工資排卵石" localSheetId="11">#REF!</definedName>
    <definedName name="工資排卵石" localSheetId="10">#REF!</definedName>
    <definedName name="工資排卵石" localSheetId="13">#REF!</definedName>
    <definedName name="工資排卵石" localSheetId="12">#REF!</definedName>
    <definedName name="工資排卵石" localSheetId="7">#REF!</definedName>
    <definedName name="工資排卵石" localSheetId="6">#REF!</definedName>
    <definedName name="工資排卵石" localSheetId="48">#REF!</definedName>
    <definedName name="工資排卵石" localSheetId="49">#REF!</definedName>
    <definedName name="工資排卵石" localSheetId="16">#REF!</definedName>
    <definedName name="工資排卵石" localSheetId="27">#REF!</definedName>
    <definedName name="工資排卵石" localSheetId="28">#REF!</definedName>
    <definedName name="工資排卵石" localSheetId="44">#REF!</definedName>
    <definedName name="工資排卵石" localSheetId="45">#REF!</definedName>
    <definedName name="工資排卵石" localSheetId="51">#REF!</definedName>
    <definedName name="工資排卵石" localSheetId="41">#REF!</definedName>
    <definedName name="工資排卵石" localSheetId="35">#REF!</definedName>
    <definedName name="工資排卵石" localSheetId="39">#REF!</definedName>
    <definedName name="工資排卵石" localSheetId="37">#REF!</definedName>
    <definedName name="工資排卵石" localSheetId="17">#REF!</definedName>
    <definedName name="工資排卵石" localSheetId="50">#REF!</definedName>
    <definedName name="工資排卵石" localSheetId="52">#REF!</definedName>
    <definedName name="工資排卵石" localSheetId="31">#REF!</definedName>
    <definedName name="工資排卵石" localSheetId="32">#REF!</definedName>
    <definedName name="工資排卵石" localSheetId="34">#REF!</definedName>
    <definedName name="工資排卵石" localSheetId="38">#REF!</definedName>
    <definedName name="工資排卵石" localSheetId="20">#REF!</definedName>
    <definedName name="工資排卵石">#REF!</definedName>
    <definedName name="工資排邊石" localSheetId="40">#REF!</definedName>
    <definedName name="工資排邊石" localSheetId="56">#REF!</definedName>
    <definedName name="工資排邊石" localSheetId="33">#REF!</definedName>
    <definedName name="工資排邊石" localSheetId="55">#REF!</definedName>
    <definedName name="工資排邊石" localSheetId="36">#REF!</definedName>
    <definedName name="工資排邊石" localSheetId="4">#REF!</definedName>
    <definedName name="工資排邊石" localSheetId="19">#REF!</definedName>
    <definedName name="工資排邊石" localSheetId="21">#REF!</definedName>
    <definedName name="工資排邊石" localSheetId="22">#REF!</definedName>
    <definedName name="工資排邊石" localSheetId="23">#REF!</definedName>
    <definedName name="工資排邊石" localSheetId="24">#REF!</definedName>
    <definedName name="工資排邊石" localSheetId="25">#REF!</definedName>
    <definedName name="工資排邊石" localSheetId="42">#REF!</definedName>
    <definedName name="工資排邊石" localSheetId="18">#REF!</definedName>
    <definedName name="工資排邊石" localSheetId="47">#REF!</definedName>
    <definedName name="工資排邊石" localSheetId="15">#REF!</definedName>
    <definedName name="工資排邊石" localSheetId="14">#REF!</definedName>
    <definedName name="工資排邊石" localSheetId="46">#REF!</definedName>
    <definedName name="工資排邊石" localSheetId="3">#REF!</definedName>
    <definedName name="工資排邊石" localSheetId="2">#REF!</definedName>
    <definedName name="工資排邊石" localSheetId="54">#REF!</definedName>
    <definedName name="工資排邊石" localSheetId="30">#REF!</definedName>
    <definedName name="工資排邊石" localSheetId="26">#REF!</definedName>
    <definedName name="工資排邊石" localSheetId="29">#REF!</definedName>
    <definedName name="工資排邊石" localSheetId="53">#REF!</definedName>
    <definedName name="工資排邊石" localSheetId="43">#REF!</definedName>
    <definedName name="工資排邊石" localSheetId="9">#REF!</definedName>
    <definedName name="工資排邊石" localSheetId="8">#REF!</definedName>
    <definedName name="工資排邊石" localSheetId="11">#REF!</definedName>
    <definedName name="工資排邊石" localSheetId="10">#REF!</definedName>
    <definedName name="工資排邊石" localSheetId="13">#REF!</definedName>
    <definedName name="工資排邊石" localSheetId="12">#REF!</definedName>
    <definedName name="工資排邊石" localSheetId="7">#REF!</definedName>
    <definedName name="工資排邊石" localSheetId="6">#REF!</definedName>
    <definedName name="工資排邊石" localSheetId="48">#REF!</definedName>
    <definedName name="工資排邊石" localSheetId="49">#REF!</definedName>
    <definedName name="工資排邊石" localSheetId="16">#REF!</definedName>
    <definedName name="工資排邊石" localSheetId="27">#REF!</definedName>
    <definedName name="工資排邊石" localSheetId="28">#REF!</definedName>
    <definedName name="工資排邊石" localSheetId="44">#REF!</definedName>
    <definedName name="工資排邊石" localSheetId="45">#REF!</definedName>
    <definedName name="工資排邊石" localSheetId="51">#REF!</definedName>
    <definedName name="工資排邊石" localSheetId="41">#REF!</definedName>
    <definedName name="工資排邊石" localSheetId="35">#REF!</definedName>
    <definedName name="工資排邊石" localSheetId="39">#REF!</definedName>
    <definedName name="工資排邊石" localSheetId="37">#REF!</definedName>
    <definedName name="工資排邊石" localSheetId="17">#REF!</definedName>
    <definedName name="工資排邊石" localSheetId="50">#REF!</definedName>
    <definedName name="工資排邊石" localSheetId="52">#REF!</definedName>
    <definedName name="工資排邊石" localSheetId="31">#REF!</definedName>
    <definedName name="工資排邊石" localSheetId="32">#REF!</definedName>
    <definedName name="工資排邊石" localSheetId="34">#REF!</definedName>
    <definedName name="工資排邊石" localSheetId="38">#REF!</definedName>
    <definedName name="工資排邊石" localSheetId="20">#REF!</definedName>
    <definedName name="工資排邊石">#REF!</definedName>
    <definedName name="工資貼安山岩" localSheetId="40">#REF!</definedName>
    <definedName name="工資貼安山岩" localSheetId="56">#REF!</definedName>
    <definedName name="工資貼安山岩" localSheetId="33">#REF!</definedName>
    <definedName name="工資貼安山岩" localSheetId="55">#REF!</definedName>
    <definedName name="工資貼安山岩" localSheetId="36">#REF!</definedName>
    <definedName name="工資貼安山岩" localSheetId="4">#REF!</definedName>
    <definedName name="工資貼安山岩" localSheetId="19">#REF!</definedName>
    <definedName name="工資貼安山岩" localSheetId="21">#REF!</definedName>
    <definedName name="工資貼安山岩" localSheetId="22">#REF!</definedName>
    <definedName name="工資貼安山岩" localSheetId="23">#REF!</definedName>
    <definedName name="工資貼安山岩" localSheetId="24">#REF!</definedName>
    <definedName name="工資貼安山岩" localSheetId="25">#REF!</definedName>
    <definedName name="工資貼安山岩" localSheetId="42">#REF!</definedName>
    <definedName name="工資貼安山岩" localSheetId="18">#REF!</definedName>
    <definedName name="工資貼安山岩" localSheetId="47">#REF!</definedName>
    <definedName name="工資貼安山岩" localSheetId="15">#REF!</definedName>
    <definedName name="工資貼安山岩" localSheetId="14">#REF!</definedName>
    <definedName name="工資貼安山岩" localSheetId="46">#REF!</definedName>
    <definedName name="工資貼安山岩" localSheetId="3">#REF!</definedName>
    <definedName name="工資貼安山岩" localSheetId="2">#REF!</definedName>
    <definedName name="工資貼安山岩" localSheetId="54">#REF!</definedName>
    <definedName name="工資貼安山岩" localSheetId="30">#REF!</definedName>
    <definedName name="工資貼安山岩" localSheetId="26">#REF!</definedName>
    <definedName name="工資貼安山岩" localSheetId="29">#REF!</definedName>
    <definedName name="工資貼安山岩" localSheetId="53">#REF!</definedName>
    <definedName name="工資貼安山岩" localSheetId="43">#REF!</definedName>
    <definedName name="工資貼安山岩" localSheetId="9">#REF!</definedName>
    <definedName name="工資貼安山岩" localSheetId="8">#REF!</definedName>
    <definedName name="工資貼安山岩" localSheetId="11">#REF!</definedName>
    <definedName name="工資貼安山岩" localSheetId="10">#REF!</definedName>
    <definedName name="工資貼安山岩" localSheetId="13">#REF!</definedName>
    <definedName name="工資貼安山岩" localSheetId="12">#REF!</definedName>
    <definedName name="工資貼安山岩" localSheetId="7">#REF!</definedName>
    <definedName name="工資貼安山岩" localSheetId="6">#REF!</definedName>
    <definedName name="工資貼安山岩" localSheetId="48">#REF!</definedName>
    <definedName name="工資貼安山岩" localSheetId="49">#REF!</definedName>
    <definedName name="工資貼安山岩" localSheetId="16">#REF!</definedName>
    <definedName name="工資貼安山岩" localSheetId="27">#REF!</definedName>
    <definedName name="工資貼安山岩" localSheetId="28">#REF!</definedName>
    <definedName name="工資貼安山岩" localSheetId="44">#REF!</definedName>
    <definedName name="工資貼安山岩" localSheetId="45">#REF!</definedName>
    <definedName name="工資貼安山岩" localSheetId="51">#REF!</definedName>
    <definedName name="工資貼安山岩" localSheetId="41">#REF!</definedName>
    <definedName name="工資貼安山岩" localSheetId="35">#REF!</definedName>
    <definedName name="工資貼安山岩" localSheetId="39">#REF!</definedName>
    <definedName name="工資貼安山岩" localSheetId="37">#REF!</definedName>
    <definedName name="工資貼安山岩" localSheetId="17">#REF!</definedName>
    <definedName name="工資貼安山岩" localSheetId="50">#REF!</definedName>
    <definedName name="工資貼安山岩" localSheetId="52">#REF!</definedName>
    <definedName name="工資貼安山岩" localSheetId="31">#REF!</definedName>
    <definedName name="工資貼安山岩" localSheetId="32">#REF!</definedName>
    <definedName name="工資貼安山岩" localSheetId="34">#REF!</definedName>
    <definedName name="工資貼安山岩" localSheetId="38">#REF!</definedName>
    <definedName name="工資貼安山岩" localSheetId="20">#REF!</definedName>
    <definedName name="工資貼安山岩">#REF!</definedName>
    <definedName name="工資貼弧形紋石" localSheetId="40">#REF!</definedName>
    <definedName name="工資貼弧形紋石" localSheetId="56">#REF!</definedName>
    <definedName name="工資貼弧形紋石" localSheetId="33">#REF!</definedName>
    <definedName name="工資貼弧形紋石" localSheetId="55">#REF!</definedName>
    <definedName name="工資貼弧形紋石" localSheetId="36">#REF!</definedName>
    <definedName name="工資貼弧形紋石" localSheetId="4">#REF!</definedName>
    <definedName name="工資貼弧形紋石" localSheetId="19">#REF!</definedName>
    <definedName name="工資貼弧形紋石" localSheetId="21">#REF!</definedName>
    <definedName name="工資貼弧形紋石" localSheetId="22">#REF!</definedName>
    <definedName name="工資貼弧形紋石" localSheetId="23">#REF!</definedName>
    <definedName name="工資貼弧形紋石" localSheetId="24">#REF!</definedName>
    <definedName name="工資貼弧形紋石" localSheetId="25">#REF!</definedName>
    <definedName name="工資貼弧形紋石" localSheetId="42">#REF!</definedName>
    <definedName name="工資貼弧形紋石" localSheetId="18">#REF!</definedName>
    <definedName name="工資貼弧形紋石" localSheetId="47">#REF!</definedName>
    <definedName name="工資貼弧形紋石" localSheetId="15">#REF!</definedName>
    <definedName name="工資貼弧形紋石" localSheetId="14">#REF!</definedName>
    <definedName name="工資貼弧形紋石" localSheetId="46">#REF!</definedName>
    <definedName name="工資貼弧形紋石" localSheetId="3">#REF!</definedName>
    <definedName name="工資貼弧形紋石" localSheetId="2">#REF!</definedName>
    <definedName name="工資貼弧形紋石" localSheetId="54">#REF!</definedName>
    <definedName name="工資貼弧形紋石" localSheetId="30">#REF!</definedName>
    <definedName name="工資貼弧形紋石" localSheetId="26">#REF!</definedName>
    <definedName name="工資貼弧形紋石" localSheetId="29">#REF!</definedName>
    <definedName name="工資貼弧形紋石" localSheetId="53">#REF!</definedName>
    <definedName name="工資貼弧形紋石" localSheetId="43">#REF!</definedName>
    <definedName name="工資貼弧形紋石" localSheetId="9">#REF!</definedName>
    <definedName name="工資貼弧形紋石" localSheetId="8">#REF!</definedName>
    <definedName name="工資貼弧形紋石" localSheetId="11">#REF!</definedName>
    <definedName name="工資貼弧形紋石" localSheetId="10">#REF!</definedName>
    <definedName name="工資貼弧形紋石" localSheetId="13">#REF!</definedName>
    <definedName name="工資貼弧形紋石" localSheetId="12">#REF!</definedName>
    <definedName name="工資貼弧形紋石" localSheetId="7">#REF!</definedName>
    <definedName name="工資貼弧形紋石" localSheetId="6">#REF!</definedName>
    <definedName name="工資貼弧形紋石" localSheetId="48">#REF!</definedName>
    <definedName name="工資貼弧形紋石" localSheetId="49">#REF!</definedName>
    <definedName name="工資貼弧形紋石" localSheetId="16">#REF!</definedName>
    <definedName name="工資貼弧形紋石" localSheetId="27">#REF!</definedName>
    <definedName name="工資貼弧形紋石" localSheetId="28">#REF!</definedName>
    <definedName name="工資貼弧形紋石" localSheetId="44">#REF!</definedName>
    <definedName name="工資貼弧形紋石" localSheetId="45">#REF!</definedName>
    <definedName name="工資貼弧形紋石" localSheetId="51">#REF!</definedName>
    <definedName name="工資貼弧形紋石" localSheetId="41">#REF!</definedName>
    <definedName name="工資貼弧形紋石" localSheetId="35">#REF!</definedName>
    <definedName name="工資貼弧形紋石" localSheetId="39">#REF!</definedName>
    <definedName name="工資貼弧形紋石" localSheetId="37">#REF!</definedName>
    <definedName name="工資貼弧形紋石" localSheetId="17">#REF!</definedName>
    <definedName name="工資貼弧形紋石" localSheetId="50">#REF!</definedName>
    <definedName name="工資貼弧形紋石" localSheetId="52">#REF!</definedName>
    <definedName name="工資貼弧形紋石" localSheetId="31">#REF!</definedName>
    <definedName name="工資貼弧形紋石" localSheetId="32">#REF!</definedName>
    <definedName name="工資貼弧形紋石" localSheetId="34">#REF!</definedName>
    <definedName name="工資貼弧形紋石" localSheetId="38">#REF!</definedName>
    <definedName name="工資貼弧形紋石" localSheetId="20">#REF!</definedName>
    <definedName name="工資貼弧形紋石">#REF!</definedName>
    <definedName name="工資階梯花崗石" localSheetId="40">#REF!</definedName>
    <definedName name="工資階梯花崗石" localSheetId="56">#REF!</definedName>
    <definedName name="工資階梯花崗石" localSheetId="33">#REF!</definedName>
    <definedName name="工資階梯花崗石" localSheetId="55">#REF!</definedName>
    <definedName name="工資階梯花崗石" localSheetId="36">#REF!</definedName>
    <definedName name="工資階梯花崗石" localSheetId="4">#REF!</definedName>
    <definedName name="工資階梯花崗石" localSheetId="19">#REF!</definedName>
    <definedName name="工資階梯花崗石" localSheetId="21">#REF!</definedName>
    <definedName name="工資階梯花崗石" localSheetId="22">#REF!</definedName>
    <definedName name="工資階梯花崗石" localSheetId="23">#REF!</definedName>
    <definedName name="工資階梯花崗石" localSheetId="24">#REF!</definedName>
    <definedName name="工資階梯花崗石" localSheetId="25">#REF!</definedName>
    <definedName name="工資階梯花崗石" localSheetId="42">#REF!</definedName>
    <definedName name="工資階梯花崗石" localSheetId="18">#REF!</definedName>
    <definedName name="工資階梯花崗石" localSheetId="47">#REF!</definedName>
    <definedName name="工資階梯花崗石" localSheetId="15">#REF!</definedName>
    <definedName name="工資階梯花崗石" localSheetId="14">#REF!</definedName>
    <definedName name="工資階梯花崗石" localSheetId="46">#REF!</definedName>
    <definedName name="工資階梯花崗石" localSheetId="3">#REF!</definedName>
    <definedName name="工資階梯花崗石" localSheetId="2">#REF!</definedName>
    <definedName name="工資階梯花崗石" localSheetId="54">#REF!</definedName>
    <definedName name="工資階梯花崗石" localSheetId="30">#REF!</definedName>
    <definedName name="工資階梯花崗石" localSheetId="26">#REF!</definedName>
    <definedName name="工資階梯花崗石" localSheetId="29">#REF!</definedName>
    <definedName name="工資階梯花崗石" localSheetId="53">#REF!</definedName>
    <definedName name="工資階梯花崗石" localSheetId="43">#REF!</definedName>
    <definedName name="工資階梯花崗石" localSheetId="9">#REF!</definedName>
    <definedName name="工資階梯花崗石" localSheetId="8">#REF!</definedName>
    <definedName name="工資階梯花崗石" localSheetId="11">#REF!</definedName>
    <definedName name="工資階梯花崗石" localSheetId="10">#REF!</definedName>
    <definedName name="工資階梯花崗石" localSheetId="13">#REF!</definedName>
    <definedName name="工資階梯花崗石" localSheetId="12">#REF!</definedName>
    <definedName name="工資階梯花崗石" localSheetId="7">#REF!</definedName>
    <definedName name="工資階梯花崗石" localSheetId="6">#REF!</definedName>
    <definedName name="工資階梯花崗石" localSheetId="48">#REF!</definedName>
    <definedName name="工資階梯花崗石" localSheetId="49">#REF!</definedName>
    <definedName name="工資階梯花崗石" localSheetId="16">#REF!</definedName>
    <definedName name="工資階梯花崗石" localSheetId="27">#REF!</definedName>
    <definedName name="工資階梯花崗石" localSheetId="28">#REF!</definedName>
    <definedName name="工資階梯花崗石" localSheetId="44">#REF!</definedName>
    <definedName name="工資階梯花崗石" localSheetId="45">#REF!</definedName>
    <definedName name="工資階梯花崗石" localSheetId="51">#REF!</definedName>
    <definedName name="工資階梯花崗石" localSheetId="41">#REF!</definedName>
    <definedName name="工資階梯花崗石" localSheetId="35">#REF!</definedName>
    <definedName name="工資階梯花崗石" localSheetId="39">#REF!</definedName>
    <definedName name="工資階梯花崗石" localSheetId="37">#REF!</definedName>
    <definedName name="工資階梯花崗石" localSheetId="17">#REF!</definedName>
    <definedName name="工資階梯花崗石" localSheetId="50">#REF!</definedName>
    <definedName name="工資階梯花崗石" localSheetId="52">#REF!</definedName>
    <definedName name="工資階梯花崗石" localSheetId="31">#REF!</definedName>
    <definedName name="工資階梯花崗石" localSheetId="32">#REF!</definedName>
    <definedName name="工資階梯花崗石" localSheetId="34">#REF!</definedName>
    <definedName name="工資階梯花崗石" localSheetId="38">#REF!</definedName>
    <definedName name="工資階梯花崗石" localSheetId="20">#REF!</definedName>
    <definedName name="工資階梯花崗石">#REF!</definedName>
    <definedName name="工資圓形門砌花崗石塊" localSheetId="40">#REF!</definedName>
    <definedName name="工資圓形門砌花崗石塊" localSheetId="56">#REF!</definedName>
    <definedName name="工資圓形門砌花崗石塊" localSheetId="33">#REF!</definedName>
    <definedName name="工資圓形門砌花崗石塊" localSheetId="55">#REF!</definedName>
    <definedName name="工資圓形門砌花崗石塊" localSheetId="36">#REF!</definedName>
    <definedName name="工資圓形門砌花崗石塊" localSheetId="4">#REF!</definedName>
    <definedName name="工資圓形門砌花崗石塊" localSheetId="19">#REF!</definedName>
    <definedName name="工資圓形門砌花崗石塊" localSheetId="21">#REF!</definedName>
    <definedName name="工資圓形門砌花崗石塊" localSheetId="22">#REF!</definedName>
    <definedName name="工資圓形門砌花崗石塊" localSheetId="23">#REF!</definedName>
    <definedName name="工資圓形門砌花崗石塊" localSheetId="24">#REF!</definedName>
    <definedName name="工資圓形門砌花崗石塊" localSheetId="25">#REF!</definedName>
    <definedName name="工資圓形門砌花崗石塊" localSheetId="42">#REF!</definedName>
    <definedName name="工資圓形門砌花崗石塊" localSheetId="18">#REF!</definedName>
    <definedName name="工資圓形門砌花崗石塊" localSheetId="47">#REF!</definedName>
    <definedName name="工資圓形門砌花崗石塊" localSheetId="15">#REF!</definedName>
    <definedName name="工資圓形門砌花崗石塊" localSheetId="14">#REF!</definedName>
    <definedName name="工資圓形門砌花崗石塊" localSheetId="46">#REF!</definedName>
    <definedName name="工資圓形門砌花崗石塊" localSheetId="3">#REF!</definedName>
    <definedName name="工資圓形門砌花崗石塊" localSheetId="2">#REF!</definedName>
    <definedName name="工資圓形門砌花崗石塊" localSheetId="54">#REF!</definedName>
    <definedName name="工資圓形門砌花崗石塊" localSheetId="30">#REF!</definedName>
    <definedName name="工資圓形門砌花崗石塊" localSheetId="26">#REF!</definedName>
    <definedName name="工資圓形門砌花崗石塊" localSheetId="29">#REF!</definedName>
    <definedName name="工資圓形門砌花崗石塊" localSheetId="53">#REF!</definedName>
    <definedName name="工資圓形門砌花崗石塊" localSheetId="43">#REF!</definedName>
    <definedName name="工資圓形門砌花崗石塊" localSheetId="9">#REF!</definedName>
    <definedName name="工資圓形門砌花崗石塊" localSheetId="8">#REF!</definedName>
    <definedName name="工資圓形門砌花崗石塊" localSheetId="11">#REF!</definedName>
    <definedName name="工資圓形門砌花崗石塊" localSheetId="10">#REF!</definedName>
    <definedName name="工資圓形門砌花崗石塊" localSheetId="13">#REF!</definedName>
    <definedName name="工資圓形門砌花崗石塊" localSheetId="12">#REF!</definedName>
    <definedName name="工資圓形門砌花崗石塊" localSheetId="7">#REF!</definedName>
    <definedName name="工資圓形門砌花崗石塊" localSheetId="6">#REF!</definedName>
    <definedName name="工資圓形門砌花崗石塊" localSheetId="48">#REF!</definedName>
    <definedName name="工資圓形門砌花崗石塊" localSheetId="49">#REF!</definedName>
    <definedName name="工資圓形門砌花崗石塊" localSheetId="16">#REF!</definedName>
    <definedName name="工資圓形門砌花崗石塊" localSheetId="27">#REF!</definedName>
    <definedName name="工資圓形門砌花崗石塊" localSheetId="28">#REF!</definedName>
    <definedName name="工資圓形門砌花崗石塊" localSheetId="44">#REF!</definedName>
    <definedName name="工資圓形門砌花崗石塊" localSheetId="45">#REF!</definedName>
    <definedName name="工資圓形門砌花崗石塊" localSheetId="51">#REF!</definedName>
    <definedName name="工資圓形門砌花崗石塊" localSheetId="41">#REF!</definedName>
    <definedName name="工資圓形門砌花崗石塊" localSheetId="35">#REF!</definedName>
    <definedName name="工資圓形門砌花崗石塊" localSheetId="39">#REF!</definedName>
    <definedName name="工資圓形門砌花崗石塊" localSheetId="37">#REF!</definedName>
    <definedName name="工資圓形門砌花崗石塊" localSheetId="17">#REF!</definedName>
    <definedName name="工資圓形門砌花崗石塊" localSheetId="50">#REF!</definedName>
    <definedName name="工資圓形門砌花崗石塊" localSheetId="52">#REF!</definedName>
    <definedName name="工資圓形門砌花崗石塊" localSheetId="31">#REF!</definedName>
    <definedName name="工資圓形門砌花崗石塊" localSheetId="32">#REF!</definedName>
    <definedName name="工資圓形門砌花崗石塊" localSheetId="34">#REF!</definedName>
    <definedName name="工資圓形門砌花崗石塊" localSheetId="38">#REF!</definedName>
    <definedName name="工資圓形門砌花崗石塊" localSheetId="20">#REF!</definedName>
    <definedName name="工資圓形門砌花崗石塊">#REF!</definedName>
    <definedName name="工資旗竿花崗石" localSheetId="40">#REF!</definedName>
    <definedName name="工資旗竿花崗石" localSheetId="56">#REF!</definedName>
    <definedName name="工資旗竿花崗石" localSheetId="33">#REF!</definedName>
    <definedName name="工資旗竿花崗石" localSheetId="55">#REF!</definedName>
    <definedName name="工資旗竿花崗石" localSheetId="36">#REF!</definedName>
    <definedName name="工資旗竿花崗石" localSheetId="4">#REF!</definedName>
    <definedName name="工資旗竿花崗石" localSheetId="19">#REF!</definedName>
    <definedName name="工資旗竿花崗石" localSheetId="21">#REF!</definedName>
    <definedName name="工資旗竿花崗石" localSheetId="22">#REF!</definedName>
    <definedName name="工資旗竿花崗石" localSheetId="23">#REF!</definedName>
    <definedName name="工資旗竿花崗石" localSheetId="24">#REF!</definedName>
    <definedName name="工資旗竿花崗石" localSheetId="25">#REF!</definedName>
    <definedName name="工資旗竿花崗石" localSheetId="42">#REF!</definedName>
    <definedName name="工資旗竿花崗石" localSheetId="18">#REF!</definedName>
    <definedName name="工資旗竿花崗石" localSheetId="47">#REF!</definedName>
    <definedName name="工資旗竿花崗石" localSheetId="15">#REF!</definedName>
    <definedName name="工資旗竿花崗石" localSheetId="14">#REF!</definedName>
    <definedName name="工資旗竿花崗石" localSheetId="46">#REF!</definedName>
    <definedName name="工資旗竿花崗石" localSheetId="3">#REF!</definedName>
    <definedName name="工資旗竿花崗石" localSheetId="2">#REF!</definedName>
    <definedName name="工資旗竿花崗石" localSheetId="54">#REF!</definedName>
    <definedName name="工資旗竿花崗石" localSheetId="30">#REF!</definedName>
    <definedName name="工資旗竿花崗石" localSheetId="26">#REF!</definedName>
    <definedName name="工資旗竿花崗石" localSheetId="29">#REF!</definedName>
    <definedName name="工資旗竿花崗石" localSheetId="53">#REF!</definedName>
    <definedName name="工資旗竿花崗石" localSheetId="43">#REF!</definedName>
    <definedName name="工資旗竿花崗石" localSheetId="9">#REF!</definedName>
    <definedName name="工資旗竿花崗石" localSheetId="8">#REF!</definedName>
    <definedName name="工資旗竿花崗石" localSheetId="11">#REF!</definedName>
    <definedName name="工資旗竿花崗石" localSheetId="10">#REF!</definedName>
    <definedName name="工資旗竿花崗石" localSheetId="13">#REF!</definedName>
    <definedName name="工資旗竿花崗石" localSheetId="12">#REF!</definedName>
    <definedName name="工資旗竿花崗石" localSheetId="7">#REF!</definedName>
    <definedName name="工資旗竿花崗石" localSheetId="6">#REF!</definedName>
    <definedName name="工資旗竿花崗石" localSheetId="48">#REF!</definedName>
    <definedName name="工資旗竿花崗石" localSheetId="49">#REF!</definedName>
    <definedName name="工資旗竿花崗石" localSheetId="16">#REF!</definedName>
    <definedName name="工資旗竿花崗石" localSheetId="27">#REF!</definedName>
    <definedName name="工資旗竿花崗石" localSheetId="28">#REF!</definedName>
    <definedName name="工資旗竿花崗石" localSheetId="44">#REF!</definedName>
    <definedName name="工資旗竿花崗石" localSheetId="45">#REF!</definedName>
    <definedName name="工資旗竿花崗石" localSheetId="51">#REF!</definedName>
    <definedName name="工資旗竿花崗石" localSheetId="41">#REF!</definedName>
    <definedName name="工資旗竿花崗石" localSheetId="35">#REF!</definedName>
    <definedName name="工資旗竿花崗石" localSheetId="39">#REF!</definedName>
    <definedName name="工資旗竿花崗石" localSheetId="37">#REF!</definedName>
    <definedName name="工資旗竿花崗石" localSheetId="17">#REF!</definedName>
    <definedName name="工資旗竿花崗石" localSheetId="50">#REF!</definedName>
    <definedName name="工資旗竿花崗石" localSheetId="52">#REF!</definedName>
    <definedName name="工資旗竿花崗石" localSheetId="31">#REF!</definedName>
    <definedName name="工資旗竿花崗石" localSheetId="32">#REF!</definedName>
    <definedName name="工資旗竿花崗石" localSheetId="34">#REF!</definedName>
    <definedName name="工資旗竿花崗石" localSheetId="38">#REF!</definedName>
    <definedName name="工資旗竿花崗石" localSheetId="20">#REF!</definedName>
    <definedName name="工資旗竿花崗石">#REF!</definedName>
    <definedName name="工資輕質混凝土整平" localSheetId="40">#REF!</definedName>
    <definedName name="工資輕質混凝土整平" localSheetId="56">#REF!</definedName>
    <definedName name="工資輕質混凝土整平" localSheetId="33">#REF!</definedName>
    <definedName name="工資輕質混凝土整平" localSheetId="55">#REF!</definedName>
    <definedName name="工資輕質混凝土整平" localSheetId="36">#REF!</definedName>
    <definedName name="工資輕質混凝土整平" localSheetId="4">#REF!</definedName>
    <definedName name="工資輕質混凝土整平" localSheetId="19">#REF!</definedName>
    <definedName name="工資輕質混凝土整平" localSheetId="21">#REF!</definedName>
    <definedName name="工資輕質混凝土整平" localSheetId="22">#REF!</definedName>
    <definedName name="工資輕質混凝土整平" localSheetId="23">#REF!</definedName>
    <definedName name="工資輕質混凝土整平" localSheetId="24">#REF!</definedName>
    <definedName name="工資輕質混凝土整平" localSheetId="25">#REF!</definedName>
    <definedName name="工資輕質混凝土整平" localSheetId="42">#REF!</definedName>
    <definedName name="工資輕質混凝土整平" localSheetId="18">#REF!</definedName>
    <definedName name="工資輕質混凝土整平" localSheetId="47">#REF!</definedName>
    <definedName name="工資輕質混凝土整平" localSheetId="15">#REF!</definedName>
    <definedName name="工資輕質混凝土整平" localSheetId="14">#REF!</definedName>
    <definedName name="工資輕質混凝土整平" localSheetId="46">#REF!</definedName>
    <definedName name="工資輕質混凝土整平" localSheetId="3">#REF!</definedName>
    <definedName name="工資輕質混凝土整平" localSheetId="2">#REF!</definedName>
    <definedName name="工資輕質混凝土整平" localSheetId="54">#REF!</definedName>
    <definedName name="工資輕質混凝土整平" localSheetId="30">#REF!</definedName>
    <definedName name="工資輕質混凝土整平" localSheetId="26">#REF!</definedName>
    <definedName name="工資輕質混凝土整平" localSheetId="29">#REF!</definedName>
    <definedName name="工資輕質混凝土整平" localSheetId="53">#REF!</definedName>
    <definedName name="工資輕質混凝土整平" localSheetId="43">#REF!</definedName>
    <definedName name="工資輕質混凝土整平" localSheetId="9">#REF!</definedName>
    <definedName name="工資輕質混凝土整平" localSheetId="8">#REF!</definedName>
    <definedName name="工資輕質混凝土整平" localSheetId="11">#REF!</definedName>
    <definedName name="工資輕質混凝土整平" localSheetId="10">#REF!</definedName>
    <definedName name="工資輕質混凝土整平" localSheetId="13">#REF!</definedName>
    <definedName name="工資輕質混凝土整平" localSheetId="12">#REF!</definedName>
    <definedName name="工資輕質混凝土整平" localSheetId="7">#REF!</definedName>
    <definedName name="工資輕質混凝土整平" localSheetId="6">#REF!</definedName>
    <definedName name="工資輕質混凝土整平" localSheetId="48">#REF!</definedName>
    <definedName name="工資輕質混凝土整平" localSheetId="49">#REF!</definedName>
    <definedName name="工資輕質混凝土整平" localSheetId="16">#REF!</definedName>
    <definedName name="工資輕質混凝土整平" localSheetId="27">#REF!</definedName>
    <definedName name="工資輕質混凝土整平" localSheetId="28">#REF!</definedName>
    <definedName name="工資輕質混凝土整平" localSheetId="44">#REF!</definedName>
    <definedName name="工資輕質混凝土整平" localSheetId="45">#REF!</definedName>
    <definedName name="工資輕質混凝土整平" localSheetId="51">#REF!</definedName>
    <definedName name="工資輕質混凝土整平" localSheetId="41">#REF!</definedName>
    <definedName name="工資輕質混凝土整平" localSheetId="35">#REF!</definedName>
    <definedName name="工資輕質混凝土整平" localSheetId="39">#REF!</definedName>
    <definedName name="工資輕質混凝土整平" localSheetId="37">#REF!</definedName>
    <definedName name="工資輕質混凝土整平" localSheetId="17">#REF!</definedName>
    <definedName name="工資輕質混凝土整平" localSheetId="50">#REF!</definedName>
    <definedName name="工資輕質混凝土整平" localSheetId="52">#REF!</definedName>
    <definedName name="工資輕質混凝土整平" localSheetId="31">#REF!</definedName>
    <definedName name="工資輕質混凝土整平" localSheetId="32">#REF!</definedName>
    <definedName name="工資輕質混凝土整平" localSheetId="34">#REF!</definedName>
    <definedName name="工資輕質混凝土整平" localSheetId="38">#REF!</definedName>
    <definedName name="工資輕質混凝土整平" localSheetId="20">#REF!</definedName>
    <definedName name="工資輕質混凝土整平">#REF!</definedName>
    <definedName name="工資緣石花崗石" localSheetId="40">#REF!</definedName>
    <definedName name="工資緣石花崗石" localSheetId="56">#REF!</definedName>
    <definedName name="工資緣石花崗石" localSheetId="33">#REF!</definedName>
    <definedName name="工資緣石花崗石" localSheetId="55">#REF!</definedName>
    <definedName name="工資緣石花崗石" localSheetId="36">#REF!</definedName>
    <definedName name="工資緣石花崗石" localSheetId="4">#REF!</definedName>
    <definedName name="工資緣石花崗石" localSheetId="19">#REF!</definedName>
    <definedName name="工資緣石花崗石" localSheetId="21">#REF!</definedName>
    <definedName name="工資緣石花崗石" localSheetId="22">#REF!</definedName>
    <definedName name="工資緣石花崗石" localSheetId="23">#REF!</definedName>
    <definedName name="工資緣石花崗石" localSheetId="24">#REF!</definedName>
    <definedName name="工資緣石花崗石" localSheetId="25">#REF!</definedName>
    <definedName name="工資緣石花崗石" localSheetId="42">#REF!</definedName>
    <definedName name="工資緣石花崗石" localSheetId="18">#REF!</definedName>
    <definedName name="工資緣石花崗石" localSheetId="47">#REF!</definedName>
    <definedName name="工資緣石花崗石" localSheetId="15">#REF!</definedName>
    <definedName name="工資緣石花崗石" localSheetId="14">#REF!</definedName>
    <definedName name="工資緣石花崗石" localSheetId="46">#REF!</definedName>
    <definedName name="工資緣石花崗石" localSheetId="3">#REF!</definedName>
    <definedName name="工資緣石花崗石" localSheetId="2">#REF!</definedName>
    <definedName name="工資緣石花崗石" localSheetId="54">#REF!</definedName>
    <definedName name="工資緣石花崗石" localSheetId="30">#REF!</definedName>
    <definedName name="工資緣石花崗石" localSheetId="26">#REF!</definedName>
    <definedName name="工資緣石花崗石" localSheetId="29">#REF!</definedName>
    <definedName name="工資緣石花崗石" localSheetId="53">#REF!</definedName>
    <definedName name="工資緣石花崗石" localSheetId="43">#REF!</definedName>
    <definedName name="工資緣石花崗石" localSheetId="9">#REF!</definedName>
    <definedName name="工資緣石花崗石" localSheetId="8">#REF!</definedName>
    <definedName name="工資緣石花崗石" localSheetId="11">#REF!</definedName>
    <definedName name="工資緣石花崗石" localSheetId="10">#REF!</definedName>
    <definedName name="工資緣石花崗石" localSheetId="13">#REF!</definedName>
    <definedName name="工資緣石花崗石" localSheetId="12">#REF!</definedName>
    <definedName name="工資緣石花崗石" localSheetId="7">#REF!</definedName>
    <definedName name="工資緣石花崗石" localSheetId="6">#REF!</definedName>
    <definedName name="工資緣石花崗石" localSheetId="48">#REF!</definedName>
    <definedName name="工資緣石花崗石" localSheetId="49">#REF!</definedName>
    <definedName name="工資緣石花崗石" localSheetId="16">#REF!</definedName>
    <definedName name="工資緣石花崗石" localSheetId="27">#REF!</definedName>
    <definedName name="工資緣石花崗石" localSheetId="28">#REF!</definedName>
    <definedName name="工資緣石花崗石" localSheetId="44">#REF!</definedName>
    <definedName name="工資緣石花崗石" localSheetId="45">#REF!</definedName>
    <definedName name="工資緣石花崗石" localSheetId="51">#REF!</definedName>
    <definedName name="工資緣石花崗石" localSheetId="41">#REF!</definedName>
    <definedName name="工資緣石花崗石" localSheetId="35">#REF!</definedName>
    <definedName name="工資緣石花崗石" localSheetId="39">#REF!</definedName>
    <definedName name="工資緣石花崗石" localSheetId="37">#REF!</definedName>
    <definedName name="工資緣石花崗石" localSheetId="17">#REF!</definedName>
    <definedName name="工資緣石花崗石" localSheetId="50">#REF!</definedName>
    <definedName name="工資緣石花崗石" localSheetId="52">#REF!</definedName>
    <definedName name="工資緣石花崗石" localSheetId="31">#REF!</definedName>
    <definedName name="工資緣石花崗石" localSheetId="32">#REF!</definedName>
    <definedName name="工資緣石花崗石" localSheetId="34">#REF!</definedName>
    <definedName name="工資緣石花崗石" localSheetId="38">#REF!</definedName>
    <definedName name="工資緣石花崗石" localSheetId="20">#REF!</definedName>
    <definedName name="工資緣石花崗石">#REF!</definedName>
    <definedName name="工資鋪安山岩" localSheetId="40">#REF!</definedName>
    <definedName name="工資鋪安山岩" localSheetId="56">#REF!</definedName>
    <definedName name="工資鋪安山岩" localSheetId="33">#REF!</definedName>
    <definedName name="工資鋪安山岩" localSheetId="55">#REF!</definedName>
    <definedName name="工資鋪安山岩" localSheetId="36">#REF!</definedName>
    <definedName name="工資鋪安山岩" localSheetId="4">#REF!</definedName>
    <definedName name="工資鋪安山岩" localSheetId="19">#REF!</definedName>
    <definedName name="工資鋪安山岩" localSheetId="21">#REF!</definedName>
    <definedName name="工資鋪安山岩" localSheetId="22">#REF!</definedName>
    <definedName name="工資鋪安山岩" localSheetId="23">#REF!</definedName>
    <definedName name="工資鋪安山岩" localSheetId="24">#REF!</definedName>
    <definedName name="工資鋪安山岩" localSheetId="25">#REF!</definedName>
    <definedName name="工資鋪安山岩" localSheetId="42">#REF!</definedName>
    <definedName name="工資鋪安山岩" localSheetId="18">#REF!</definedName>
    <definedName name="工資鋪安山岩" localSheetId="47">#REF!</definedName>
    <definedName name="工資鋪安山岩" localSheetId="15">#REF!</definedName>
    <definedName name="工資鋪安山岩" localSheetId="14">#REF!</definedName>
    <definedName name="工資鋪安山岩" localSheetId="46">#REF!</definedName>
    <definedName name="工資鋪安山岩" localSheetId="3">#REF!</definedName>
    <definedName name="工資鋪安山岩" localSheetId="2">#REF!</definedName>
    <definedName name="工資鋪安山岩" localSheetId="54">#REF!</definedName>
    <definedName name="工資鋪安山岩" localSheetId="30">#REF!</definedName>
    <definedName name="工資鋪安山岩" localSheetId="26">#REF!</definedName>
    <definedName name="工資鋪安山岩" localSheetId="29">#REF!</definedName>
    <definedName name="工資鋪安山岩" localSheetId="53">#REF!</definedName>
    <definedName name="工資鋪安山岩" localSheetId="43">#REF!</definedName>
    <definedName name="工資鋪安山岩" localSheetId="9">#REF!</definedName>
    <definedName name="工資鋪安山岩" localSheetId="8">#REF!</definedName>
    <definedName name="工資鋪安山岩" localSheetId="11">#REF!</definedName>
    <definedName name="工資鋪安山岩" localSheetId="10">#REF!</definedName>
    <definedName name="工資鋪安山岩" localSheetId="13">#REF!</definedName>
    <definedName name="工資鋪安山岩" localSheetId="12">#REF!</definedName>
    <definedName name="工資鋪安山岩" localSheetId="7">#REF!</definedName>
    <definedName name="工資鋪安山岩" localSheetId="6">#REF!</definedName>
    <definedName name="工資鋪安山岩" localSheetId="48">#REF!</definedName>
    <definedName name="工資鋪安山岩" localSheetId="49">#REF!</definedName>
    <definedName name="工資鋪安山岩" localSheetId="16">#REF!</definedName>
    <definedName name="工資鋪安山岩" localSheetId="27">#REF!</definedName>
    <definedName name="工資鋪安山岩" localSheetId="28">#REF!</definedName>
    <definedName name="工資鋪安山岩" localSheetId="44">#REF!</definedName>
    <definedName name="工資鋪安山岩" localSheetId="45">#REF!</definedName>
    <definedName name="工資鋪安山岩" localSheetId="51">#REF!</definedName>
    <definedName name="工資鋪安山岩" localSheetId="41">#REF!</definedName>
    <definedName name="工資鋪安山岩" localSheetId="35">#REF!</definedName>
    <definedName name="工資鋪安山岩" localSheetId="39">#REF!</definedName>
    <definedName name="工資鋪安山岩" localSheetId="37">#REF!</definedName>
    <definedName name="工資鋪安山岩" localSheetId="17">#REF!</definedName>
    <definedName name="工資鋪安山岩" localSheetId="50">#REF!</definedName>
    <definedName name="工資鋪安山岩" localSheetId="52">#REF!</definedName>
    <definedName name="工資鋪安山岩" localSheetId="31">#REF!</definedName>
    <definedName name="工資鋪安山岩" localSheetId="32">#REF!</definedName>
    <definedName name="工資鋪安山岩" localSheetId="34">#REF!</definedName>
    <definedName name="工資鋪安山岩" localSheetId="38">#REF!</definedName>
    <definedName name="工資鋪安山岩" localSheetId="20">#REF!</definedName>
    <definedName name="工資鋪安山岩">#REF!</definedName>
    <definedName name="工資鋪安山岩_座椅燈具" localSheetId="40">#REF!</definedName>
    <definedName name="工資鋪安山岩_座椅燈具" localSheetId="56">#REF!</definedName>
    <definedName name="工資鋪安山岩_座椅燈具" localSheetId="33">#REF!</definedName>
    <definedName name="工資鋪安山岩_座椅燈具" localSheetId="55">#REF!</definedName>
    <definedName name="工資鋪安山岩_座椅燈具" localSheetId="36">#REF!</definedName>
    <definedName name="工資鋪安山岩_座椅燈具" localSheetId="4">#REF!</definedName>
    <definedName name="工資鋪安山岩_座椅燈具" localSheetId="19">#REF!</definedName>
    <definedName name="工資鋪安山岩_座椅燈具" localSheetId="21">#REF!</definedName>
    <definedName name="工資鋪安山岩_座椅燈具" localSheetId="22">#REF!</definedName>
    <definedName name="工資鋪安山岩_座椅燈具" localSheetId="23">#REF!</definedName>
    <definedName name="工資鋪安山岩_座椅燈具" localSheetId="24">#REF!</definedName>
    <definedName name="工資鋪安山岩_座椅燈具" localSheetId="25">#REF!</definedName>
    <definedName name="工資鋪安山岩_座椅燈具" localSheetId="42">#REF!</definedName>
    <definedName name="工資鋪安山岩_座椅燈具" localSheetId="18">#REF!</definedName>
    <definedName name="工資鋪安山岩_座椅燈具" localSheetId="47">#REF!</definedName>
    <definedName name="工資鋪安山岩_座椅燈具" localSheetId="15">#REF!</definedName>
    <definedName name="工資鋪安山岩_座椅燈具" localSheetId="14">#REF!</definedName>
    <definedName name="工資鋪安山岩_座椅燈具" localSheetId="46">#REF!</definedName>
    <definedName name="工資鋪安山岩_座椅燈具" localSheetId="3">#REF!</definedName>
    <definedName name="工資鋪安山岩_座椅燈具" localSheetId="2">#REF!</definedName>
    <definedName name="工資鋪安山岩_座椅燈具" localSheetId="54">#REF!</definedName>
    <definedName name="工資鋪安山岩_座椅燈具" localSheetId="30">#REF!</definedName>
    <definedName name="工資鋪安山岩_座椅燈具" localSheetId="26">#REF!</definedName>
    <definedName name="工資鋪安山岩_座椅燈具" localSheetId="29">#REF!</definedName>
    <definedName name="工資鋪安山岩_座椅燈具" localSheetId="53">#REF!</definedName>
    <definedName name="工資鋪安山岩_座椅燈具" localSheetId="43">#REF!</definedName>
    <definedName name="工資鋪安山岩_座椅燈具" localSheetId="9">#REF!</definedName>
    <definedName name="工資鋪安山岩_座椅燈具" localSheetId="8">#REF!</definedName>
    <definedName name="工資鋪安山岩_座椅燈具" localSheetId="11">#REF!</definedName>
    <definedName name="工資鋪安山岩_座椅燈具" localSheetId="10">#REF!</definedName>
    <definedName name="工資鋪安山岩_座椅燈具" localSheetId="13">#REF!</definedName>
    <definedName name="工資鋪安山岩_座椅燈具" localSheetId="12">#REF!</definedName>
    <definedName name="工資鋪安山岩_座椅燈具" localSheetId="7">#REF!</definedName>
    <definedName name="工資鋪安山岩_座椅燈具" localSheetId="6">#REF!</definedName>
    <definedName name="工資鋪安山岩_座椅燈具" localSheetId="48">#REF!</definedName>
    <definedName name="工資鋪安山岩_座椅燈具" localSheetId="49">#REF!</definedName>
    <definedName name="工資鋪安山岩_座椅燈具" localSheetId="16">#REF!</definedName>
    <definedName name="工資鋪安山岩_座椅燈具" localSheetId="27">#REF!</definedName>
    <definedName name="工資鋪安山岩_座椅燈具" localSheetId="28">#REF!</definedName>
    <definedName name="工資鋪安山岩_座椅燈具" localSheetId="44">#REF!</definedName>
    <definedName name="工資鋪安山岩_座椅燈具" localSheetId="45">#REF!</definedName>
    <definedName name="工資鋪安山岩_座椅燈具" localSheetId="51">#REF!</definedName>
    <definedName name="工資鋪安山岩_座椅燈具" localSheetId="41">#REF!</definedName>
    <definedName name="工資鋪安山岩_座椅燈具" localSheetId="35">#REF!</definedName>
    <definedName name="工資鋪安山岩_座椅燈具" localSheetId="39">#REF!</definedName>
    <definedName name="工資鋪安山岩_座椅燈具" localSheetId="37">#REF!</definedName>
    <definedName name="工資鋪安山岩_座椅燈具" localSheetId="17">#REF!</definedName>
    <definedName name="工資鋪安山岩_座椅燈具" localSheetId="50">#REF!</definedName>
    <definedName name="工資鋪安山岩_座椅燈具" localSheetId="52">#REF!</definedName>
    <definedName name="工資鋪安山岩_座椅燈具" localSheetId="31">#REF!</definedName>
    <definedName name="工資鋪安山岩_座椅燈具" localSheetId="32">#REF!</definedName>
    <definedName name="工資鋪安山岩_座椅燈具" localSheetId="34">#REF!</definedName>
    <definedName name="工資鋪安山岩_座椅燈具" localSheetId="38">#REF!</definedName>
    <definedName name="工資鋪安山岩_座椅燈具" localSheetId="20">#REF!</definedName>
    <definedName name="工資鋪安山岩_座椅燈具">#REF!</definedName>
    <definedName name="工資鋪安山岩收邊緣石" localSheetId="40">#REF!</definedName>
    <definedName name="工資鋪安山岩收邊緣石" localSheetId="56">#REF!</definedName>
    <definedName name="工資鋪安山岩收邊緣石" localSheetId="33">#REF!</definedName>
    <definedName name="工資鋪安山岩收邊緣石" localSheetId="55">#REF!</definedName>
    <definedName name="工資鋪安山岩收邊緣石" localSheetId="36">#REF!</definedName>
    <definedName name="工資鋪安山岩收邊緣石" localSheetId="4">#REF!</definedName>
    <definedName name="工資鋪安山岩收邊緣石" localSheetId="19">#REF!</definedName>
    <definedName name="工資鋪安山岩收邊緣石" localSheetId="21">#REF!</definedName>
    <definedName name="工資鋪安山岩收邊緣石" localSheetId="22">#REF!</definedName>
    <definedName name="工資鋪安山岩收邊緣石" localSheetId="23">#REF!</definedName>
    <definedName name="工資鋪安山岩收邊緣石" localSheetId="24">#REF!</definedName>
    <definedName name="工資鋪安山岩收邊緣石" localSheetId="25">#REF!</definedName>
    <definedName name="工資鋪安山岩收邊緣石" localSheetId="42">#REF!</definedName>
    <definedName name="工資鋪安山岩收邊緣石" localSheetId="18">#REF!</definedName>
    <definedName name="工資鋪安山岩收邊緣石" localSheetId="47">#REF!</definedName>
    <definedName name="工資鋪安山岩收邊緣石" localSheetId="15">#REF!</definedName>
    <definedName name="工資鋪安山岩收邊緣石" localSheetId="14">#REF!</definedName>
    <definedName name="工資鋪安山岩收邊緣石" localSheetId="46">#REF!</definedName>
    <definedName name="工資鋪安山岩收邊緣石" localSheetId="3">#REF!</definedName>
    <definedName name="工資鋪安山岩收邊緣石" localSheetId="2">#REF!</definedName>
    <definedName name="工資鋪安山岩收邊緣石" localSheetId="54">#REF!</definedName>
    <definedName name="工資鋪安山岩收邊緣石" localSheetId="30">#REF!</definedName>
    <definedName name="工資鋪安山岩收邊緣石" localSheetId="26">#REF!</definedName>
    <definedName name="工資鋪安山岩收邊緣石" localSheetId="29">#REF!</definedName>
    <definedName name="工資鋪安山岩收邊緣石" localSheetId="53">#REF!</definedName>
    <definedName name="工資鋪安山岩收邊緣石" localSheetId="43">#REF!</definedName>
    <definedName name="工資鋪安山岩收邊緣石" localSheetId="9">#REF!</definedName>
    <definedName name="工資鋪安山岩收邊緣石" localSheetId="8">#REF!</definedName>
    <definedName name="工資鋪安山岩收邊緣石" localSheetId="11">#REF!</definedName>
    <definedName name="工資鋪安山岩收邊緣石" localSheetId="10">#REF!</definedName>
    <definedName name="工資鋪安山岩收邊緣石" localSheetId="13">#REF!</definedName>
    <definedName name="工資鋪安山岩收邊緣石" localSheetId="12">#REF!</definedName>
    <definedName name="工資鋪安山岩收邊緣石" localSheetId="7">#REF!</definedName>
    <definedName name="工資鋪安山岩收邊緣石" localSheetId="6">#REF!</definedName>
    <definedName name="工資鋪安山岩收邊緣石" localSheetId="48">#REF!</definedName>
    <definedName name="工資鋪安山岩收邊緣石" localSheetId="49">#REF!</definedName>
    <definedName name="工資鋪安山岩收邊緣石" localSheetId="16">#REF!</definedName>
    <definedName name="工資鋪安山岩收邊緣石" localSheetId="27">#REF!</definedName>
    <definedName name="工資鋪安山岩收邊緣石" localSheetId="28">#REF!</definedName>
    <definedName name="工資鋪安山岩收邊緣石" localSheetId="44">#REF!</definedName>
    <definedName name="工資鋪安山岩收邊緣石" localSheetId="45">#REF!</definedName>
    <definedName name="工資鋪安山岩收邊緣石" localSheetId="51">#REF!</definedName>
    <definedName name="工資鋪安山岩收邊緣石" localSheetId="41">#REF!</definedName>
    <definedName name="工資鋪安山岩收邊緣石" localSheetId="35">#REF!</definedName>
    <definedName name="工資鋪安山岩收邊緣石" localSheetId="39">#REF!</definedName>
    <definedName name="工資鋪安山岩收邊緣石" localSheetId="37">#REF!</definedName>
    <definedName name="工資鋪安山岩收邊緣石" localSheetId="17">#REF!</definedName>
    <definedName name="工資鋪安山岩收邊緣石" localSheetId="50">#REF!</definedName>
    <definedName name="工資鋪安山岩收邊緣石" localSheetId="52">#REF!</definedName>
    <definedName name="工資鋪安山岩收邊緣石" localSheetId="31">#REF!</definedName>
    <definedName name="工資鋪安山岩收邊緣石" localSheetId="32">#REF!</definedName>
    <definedName name="工資鋪安山岩收邊緣石" localSheetId="34">#REF!</definedName>
    <definedName name="工資鋪安山岩收邊緣石" localSheetId="38">#REF!</definedName>
    <definedName name="工資鋪安山岩收邊緣石" localSheetId="20">#REF!</definedName>
    <definedName name="工資鋪安山岩收邊緣石">#REF!</definedName>
    <definedName name="工資鋪安山岩塊_石座椅" localSheetId="40">#REF!</definedName>
    <definedName name="工資鋪安山岩塊_石座椅" localSheetId="56">#REF!</definedName>
    <definedName name="工資鋪安山岩塊_石座椅" localSheetId="33">#REF!</definedName>
    <definedName name="工資鋪安山岩塊_石座椅" localSheetId="55">#REF!</definedName>
    <definedName name="工資鋪安山岩塊_石座椅" localSheetId="36">#REF!</definedName>
    <definedName name="工資鋪安山岩塊_石座椅" localSheetId="4">#REF!</definedName>
    <definedName name="工資鋪安山岩塊_石座椅" localSheetId="19">#REF!</definedName>
    <definedName name="工資鋪安山岩塊_石座椅" localSheetId="21">#REF!</definedName>
    <definedName name="工資鋪安山岩塊_石座椅" localSheetId="22">#REF!</definedName>
    <definedName name="工資鋪安山岩塊_石座椅" localSheetId="23">#REF!</definedName>
    <definedName name="工資鋪安山岩塊_石座椅" localSheetId="24">#REF!</definedName>
    <definedName name="工資鋪安山岩塊_石座椅" localSheetId="25">#REF!</definedName>
    <definedName name="工資鋪安山岩塊_石座椅" localSheetId="42">#REF!</definedName>
    <definedName name="工資鋪安山岩塊_石座椅" localSheetId="18">#REF!</definedName>
    <definedName name="工資鋪安山岩塊_石座椅" localSheetId="47">#REF!</definedName>
    <definedName name="工資鋪安山岩塊_石座椅" localSheetId="15">#REF!</definedName>
    <definedName name="工資鋪安山岩塊_石座椅" localSheetId="14">#REF!</definedName>
    <definedName name="工資鋪安山岩塊_石座椅" localSheetId="46">#REF!</definedName>
    <definedName name="工資鋪安山岩塊_石座椅" localSheetId="3">#REF!</definedName>
    <definedName name="工資鋪安山岩塊_石座椅" localSheetId="2">#REF!</definedName>
    <definedName name="工資鋪安山岩塊_石座椅" localSheetId="54">#REF!</definedName>
    <definedName name="工資鋪安山岩塊_石座椅" localSheetId="30">#REF!</definedName>
    <definedName name="工資鋪安山岩塊_石座椅" localSheetId="26">#REF!</definedName>
    <definedName name="工資鋪安山岩塊_石座椅" localSheetId="29">#REF!</definedName>
    <definedName name="工資鋪安山岩塊_石座椅" localSheetId="53">#REF!</definedName>
    <definedName name="工資鋪安山岩塊_石座椅" localSheetId="43">#REF!</definedName>
    <definedName name="工資鋪安山岩塊_石座椅" localSheetId="9">#REF!</definedName>
    <definedName name="工資鋪安山岩塊_石座椅" localSheetId="8">#REF!</definedName>
    <definedName name="工資鋪安山岩塊_石座椅" localSheetId="11">#REF!</definedName>
    <definedName name="工資鋪安山岩塊_石座椅" localSheetId="10">#REF!</definedName>
    <definedName name="工資鋪安山岩塊_石座椅" localSheetId="13">#REF!</definedName>
    <definedName name="工資鋪安山岩塊_石座椅" localSheetId="12">#REF!</definedName>
    <definedName name="工資鋪安山岩塊_石座椅" localSheetId="7">#REF!</definedName>
    <definedName name="工資鋪安山岩塊_石座椅" localSheetId="6">#REF!</definedName>
    <definedName name="工資鋪安山岩塊_石座椅" localSheetId="48">#REF!</definedName>
    <definedName name="工資鋪安山岩塊_石座椅" localSheetId="49">#REF!</definedName>
    <definedName name="工資鋪安山岩塊_石座椅" localSheetId="16">#REF!</definedName>
    <definedName name="工資鋪安山岩塊_石座椅" localSheetId="27">#REF!</definedName>
    <definedName name="工資鋪安山岩塊_石座椅" localSheetId="28">#REF!</definedName>
    <definedName name="工資鋪安山岩塊_石座椅" localSheetId="44">#REF!</definedName>
    <definedName name="工資鋪安山岩塊_石座椅" localSheetId="45">#REF!</definedName>
    <definedName name="工資鋪安山岩塊_石座椅" localSheetId="51">#REF!</definedName>
    <definedName name="工資鋪安山岩塊_石座椅" localSheetId="41">#REF!</definedName>
    <definedName name="工資鋪安山岩塊_石座椅" localSheetId="35">#REF!</definedName>
    <definedName name="工資鋪安山岩塊_石座椅" localSheetId="39">#REF!</definedName>
    <definedName name="工資鋪安山岩塊_石座椅" localSheetId="37">#REF!</definedName>
    <definedName name="工資鋪安山岩塊_石座椅" localSheetId="17">#REF!</definedName>
    <definedName name="工資鋪安山岩塊_石座椅" localSheetId="50">#REF!</definedName>
    <definedName name="工資鋪安山岩塊_石座椅" localSheetId="52">#REF!</definedName>
    <definedName name="工資鋪安山岩塊_石座椅" localSheetId="31">#REF!</definedName>
    <definedName name="工資鋪安山岩塊_石座椅" localSheetId="32">#REF!</definedName>
    <definedName name="工資鋪安山岩塊_石座椅" localSheetId="34">#REF!</definedName>
    <definedName name="工資鋪安山岩塊_石座椅" localSheetId="38">#REF!</definedName>
    <definedName name="工資鋪安山岩塊_石座椅" localSheetId="20">#REF!</definedName>
    <definedName name="工資鋪安山岩塊_石座椅">#REF!</definedName>
    <definedName name="工資鋪收邊緣石" localSheetId="40">#REF!</definedName>
    <definedName name="工資鋪收邊緣石" localSheetId="56">#REF!</definedName>
    <definedName name="工資鋪收邊緣石" localSheetId="33">#REF!</definedName>
    <definedName name="工資鋪收邊緣石" localSheetId="55">#REF!</definedName>
    <definedName name="工資鋪收邊緣石" localSheetId="36">#REF!</definedName>
    <definedName name="工資鋪收邊緣石" localSheetId="4">#REF!</definedName>
    <definedName name="工資鋪收邊緣石" localSheetId="19">#REF!</definedName>
    <definedName name="工資鋪收邊緣石" localSheetId="21">#REF!</definedName>
    <definedName name="工資鋪收邊緣石" localSheetId="22">#REF!</definedName>
    <definedName name="工資鋪收邊緣石" localSheetId="23">#REF!</definedName>
    <definedName name="工資鋪收邊緣石" localSheetId="24">#REF!</definedName>
    <definedName name="工資鋪收邊緣石" localSheetId="25">#REF!</definedName>
    <definedName name="工資鋪收邊緣石" localSheetId="42">#REF!</definedName>
    <definedName name="工資鋪收邊緣石" localSheetId="18">#REF!</definedName>
    <definedName name="工資鋪收邊緣石" localSheetId="47">#REF!</definedName>
    <definedName name="工資鋪收邊緣石" localSheetId="15">#REF!</definedName>
    <definedName name="工資鋪收邊緣石" localSheetId="14">#REF!</definedName>
    <definedName name="工資鋪收邊緣石" localSheetId="46">#REF!</definedName>
    <definedName name="工資鋪收邊緣石" localSheetId="3">#REF!</definedName>
    <definedName name="工資鋪收邊緣石" localSheetId="2">#REF!</definedName>
    <definedName name="工資鋪收邊緣石" localSheetId="54">#REF!</definedName>
    <definedName name="工資鋪收邊緣石" localSheetId="30">#REF!</definedName>
    <definedName name="工資鋪收邊緣石" localSheetId="26">#REF!</definedName>
    <definedName name="工資鋪收邊緣石" localSheetId="29">#REF!</definedName>
    <definedName name="工資鋪收邊緣石" localSheetId="53">#REF!</definedName>
    <definedName name="工資鋪收邊緣石" localSheetId="43">#REF!</definedName>
    <definedName name="工資鋪收邊緣石" localSheetId="9">#REF!</definedName>
    <definedName name="工資鋪收邊緣石" localSheetId="8">#REF!</definedName>
    <definedName name="工資鋪收邊緣石" localSheetId="11">#REF!</definedName>
    <definedName name="工資鋪收邊緣石" localSheetId="10">#REF!</definedName>
    <definedName name="工資鋪收邊緣石" localSheetId="13">#REF!</definedName>
    <definedName name="工資鋪收邊緣石" localSheetId="12">#REF!</definedName>
    <definedName name="工資鋪收邊緣石" localSheetId="7">#REF!</definedName>
    <definedName name="工資鋪收邊緣石" localSheetId="6">#REF!</definedName>
    <definedName name="工資鋪收邊緣石" localSheetId="48">#REF!</definedName>
    <definedName name="工資鋪收邊緣石" localSheetId="49">#REF!</definedName>
    <definedName name="工資鋪收邊緣石" localSheetId="16">#REF!</definedName>
    <definedName name="工資鋪收邊緣石" localSheetId="27">#REF!</definedName>
    <definedName name="工資鋪收邊緣石" localSheetId="28">#REF!</definedName>
    <definedName name="工資鋪收邊緣石" localSheetId="44">#REF!</definedName>
    <definedName name="工資鋪收邊緣石" localSheetId="45">#REF!</definedName>
    <definedName name="工資鋪收邊緣石" localSheetId="51">#REF!</definedName>
    <definedName name="工資鋪收邊緣石" localSheetId="41">#REF!</definedName>
    <definedName name="工資鋪收邊緣石" localSheetId="35">#REF!</definedName>
    <definedName name="工資鋪收邊緣石" localSheetId="39">#REF!</definedName>
    <definedName name="工資鋪收邊緣石" localSheetId="37">#REF!</definedName>
    <definedName name="工資鋪收邊緣石" localSheetId="17">#REF!</definedName>
    <definedName name="工資鋪收邊緣石" localSheetId="50">#REF!</definedName>
    <definedName name="工資鋪收邊緣石" localSheetId="52">#REF!</definedName>
    <definedName name="工資鋪收邊緣石" localSheetId="31">#REF!</definedName>
    <definedName name="工資鋪收邊緣石" localSheetId="32">#REF!</definedName>
    <definedName name="工資鋪收邊緣石" localSheetId="34">#REF!</definedName>
    <definedName name="工資鋪收邊緣石" localSheetId="38">#REF!</definedName>
    <definedName name="工資鋪收邊緣石" localSheetId="20">#REF!</definedName>
    <definedName name="工資鋪收邊緣石">#REF!</definedName>
    <definedName name="工資鋪紋石景石" localSheetId="40">#REF!</definedName>
    <definedName name="工資鋪紋石景石" localSheetId="56">#REF!</definedName>
    <definedName name="工資鋪紋石景石" localSheetId="33">#REF!</definedName>
    <definedName name="工資鋪紋石景石" localSheetId="55">#REF!</definedName>
    <definedName name="工資鋪紋石景石" localSheetId="36">#REF!</definedName>
    <definedName name="工資鋪紋石景石" localSheetId="4">#REF!</definedName>
    <definedName name="工資鋪紋石景石" localSheetId="19">#REF!</definedName>
    <definedName name="工資鋪紋石景石" localSheetId="21">#REF!</definedName>
    <definedName name="工資鋪紋石景石" localSheetId="22">#REF!</definedName>
    <definedName name="工資鋪紋石景石" localSheetId="23">#REF!</definedName>
    <definedName name="工資鋪紋石景石" localSheetId="24">#REF!</definedName>
    <definedName name="工資鋪紋石景石" localSheetId="25">#REF!</definedName>
    <definedName name="工資鋪紋石景石" localSheetId="42">#REF!</definedName>
    <definedName name="工資鋪紋石景石" localSheetId="18">#REF!</definedName>
    <definedName name="工資鋪紋石景石" localSheetId="47">#REF!</definedName>
    <definedName name="工資鋪紋石景石" localSheetId="15">#REF!</definedName>
    <definedName name="工資鋪紋石景石" localSheetId="14">#REF!</definedName>
    <definedName name="工資鋪紋石景石" localSheetId="46">#REF!</definedName>
    <definedName name="工資鋪紋石景石" localSheetId="3">#REF!</definedName>
    <definedName name="工資鋪紋石景石" localSheetId="2">#REF!</definedName>
    <definedName name="工資鋪紋石景石" localSheetId="54">#REF!</definedName>
    <definedName name="工資鋪紋石景石" localSheetId="30">#REF!</definedName>
    <definedName name="工資鋪紋石景石" localSheetId="26">#REF!</definedName>
    <definedName name="工資鋪紋石景石" localSheetId="29">#REF!</definedName>
    <definedName name="工資鋪紋石景石" localSheetId="53">#REF!</definedName>
    <definedName name="工資鋪紋石景石" localSheetId="43">#REF!</definedName>
    <definedName name="工資鋪紋石景石" localSheetId="9">#REF!</definedName>
    <definedName name="工資鋪紋石景石" localSheetId="8">#REF!</definedName>
    <definedName name="工資鋪紋石景石" localSheetId="11">#REF!</definedName>
    <definedName name="工資鋪紋石景石" localSheetId="10">#REF!</definedName>
    <definedName name="工資鋪紋石景石" localSheetId="13">#REF!</definedName>
    <definedName name="工資鋪紋石景石" localSheetId="12">#REF!</definedName>
    <definedName name="工資鋪紋石景石" localSheetId="7">#REF!</definedName>
    <definedName name="工資鋪紋石景石" localSheetId="6">#REF!</definedName>
    <definedName name="工資鋪紋石景石" localSheetId="48">#REF!</definedName>
    <definedName name="工資鋪紋石景石" localSheetId="49">#REF!</definedName>
    <definedName name="工資鋪紋石景石" localSheetId="16">#REF!</definedName>
    <definedName name="工資鋪紋石景石" localSheetId="27">#REF!</definedName>
    <definedName name="工資鋪紋石景石" localSheetId="28">#REF!</definedName>
    <definedName name="工資鋪紋石景石" localSheetId="44">#REF!</definedName>
    <definedName name="工資鋪紋石景石" localSheetId="45">#REF!</definedName>
    <definedName name="工資鋪紋石景石" localSheetId="51">#REF!</definedName>
    <definedName name="工資鋪紋石景石" localSheetId="41">#REF!</definedName>
    <definedName name="工資鋪紋石景石" localSheetId="35">#REF!</definedName>
    <definedName name="工資鋪紋石景石" localSheetId="39">#REF!</definedName>
    <definedName name="工資鋪紋石景石" localSheetId="37">#REF!</definedName>
    <definedName name="工資鋪紋石景石" localSheetId="17">#REF!</definedName>
    <definedName name="工資鋪紋石景石" localSheetId="50">#REF!</definedName>
    <definedName name="工資鋪紋石景石" localSheetId="52">#REF!</definedName>
    <definedName name="工資鋪紋石景石" localSheetId="31">#REF!</definedName>
    <definedName name="工資鋪紋石景石" localSheetId="32">#REF!</definedName>
    <definedName name="工資鋪紋石景石" localSheetId="34">#REF!</definedName>
    <definedName name="工資鋪紋石景石" localSheetId="38">#REF!</definedName>
    <definedName name="工資鋪紋石景石" localSheetId="20">#REF!</definedName>
    <definedName name="工資鋪紋石景石">#REF!</definedName>
    <definedName name="工資鋪連鎖磚" localSheetId="40">#REF!</definedName>
    <definedName name="工資鋪連鎖磚" localSheetId="56">#REF!</definedName>
    <definedName name="工資鋪連鎖磚" localSheetId="33">#REF!</definedName>
    <definedName name="工資鋪連鎖磚" localSheetId="55">#REF!</definedName>
    <definedName name="工資鋪連鎖磚" localSheetId="36">#REF!</definedName>
    <definedName name="工資鋪連鎖磚" localSheetId="4">#REF!</definedName>
    <definedName name="工資鋪連鎖磚" localSheetId="19">#REF!</definedName>
    <definedName name="工資鋪連鎖磚" localSheetId="21">#REF!</definedName>
    <definedName name="工資鋪連鎖磚" localSheetId="22">#REF!</definedName>
    <definedName name="工資鋪連鎖磚" localSheetId="23">#REF!</definedName>
    <definedName name="工資鋪連鎖磚" localSheetId="24">#REF!</definedName>
    <definedName name="工資鋪連鎖磚" localSheetId="25">#REF!</definedName>
    <definedName name="工資鋪連鎖磚" localSheetId="42">#REF!</definedName>
    <definedName name="工資鋪連鎖磚" localSheetId="18">#REF!</definedName>
    <definedName name="工資鋪連鎖磚" localSheetId="47">#REF!</definedName>
    <definedName name="工資鋪連鎖磚" localSheetId="15">#REF!</definedName>
    <definedName name="工資鋪連鎖磚" localSheetId="14">#REF!</definedName>
    <definedName name="工資鋪連鎖磚" localSheetId="46">#REF!</definedName>
    <definedName name="工資鋪連鎖磚" localSheetId="3">#REF!</definedName>
    <definedName name="工資鋪連鎖磚" localSheetId="2">#REF!</definedName>
    <definedName name="工資鋪連鎖磚" localSheetId="54">#REF!</definedName>
    <definedName name="工資鋪連鎖磚" localSheetId="30">#REF!</definedName>
    <definedName name="工資鋪連鎖磚" localSheetId="26">#REF!</definedName>
    <definedName name="工資鋪連鎖磚" localSheetId="29">#REF!</definedName>
    <definedName name="工資鋪連鎖磚" localSheetId="53">#REF!</definedName>
    <definedName name="工資鋪連鎖磚" localSheetId="43">#REF!</definedName>
    <definedName name="工資鋪連鎖磚" localSheetId="9">#REF!</definedName>
    <definedName name="工資鋪連鎖磚" localSheetId="8">#REF!</definedName>
    <definedName name="工資鋪連鎖磚" localSheetId="11">#REF!</definedName>
    <definedName name="工資鋪連鎖磚" localSheetId="10">#REF!</definedName>
    <definedName name="工資鋪連鎖磚" localSheetId="13">#REF!</definedName>
    <definedName name="工資鋪連鎖磚" localSheetId="12">#REF!</definedName>
    <definedName name="工資鋪連鎖磚" localSheetId="7">#REF!</definedName>
    <definedName name="工資鋪連鎖磚" localSheetId="6">#REF!</definedName>
    <definedName name="工資鋪連鎖磚" localSheetId="48">#REF!</definedName>
    <definedName name="工資鋪連鎖磚" localSheetId="49">#REF!</definedName>
    <definedName name="工資鋪連鎖磚" localSheetId="16">#REF!</definedName>
    <definedName name="工資鋪連鎖磚" localSheetId="27">#REF!</definedName>
    <definedName name="工資鋪連鎖磚" localSheetId="28">#REF!</definedName>
    <definedName name="工資鋪連鎖磚" localSheetId="44">#REF!</definedName>
    <definedName name="工資鋪連鎖磚" localSheetId="45">#REF!</definedName>
    <definedName name="工資鋪連鎖磚" localSheetId="51">#REF!</definedName>
    <definedName name="工資鋪連鎖磚" localSheetId="41">#REF!</definedName>
    <definedName name="工資鋪連鎖磚" localSheetId="35">#REF!</definedName>
    <definedName name="工資鋪連鎖磚" localSheetId="39">#REF!</definedName>
    <definedName name="工資鋪連鎖磚" localSheetId="37">#REF!</definedName>
    <definedName name="工資鋪連鎖磚" localSheetId="17">#REF!</definedName>
    <definedName name="工資鋪連鎖磚" localSheetId="50">#REF!</definedName>
    <definedName name="工資鋪連鎖磚" localSheetId="52">#REF!</definedName>
    <definedName name="工資鋪連鎖磚" localSheetId="31">#REF!</definedName>
    <definedName name="工資鋪連鎖磚" localSheetId="32">#REF!</definedName>
    <definedName name="工資鋪連鎖磚" localSheetId="34">#REF!</definedName>
    <definedName name="工資鋪連鎖磚" localSheetId="38">#REF!</definedName>
    <definedName name="工資鋪連鎖磚" localSheetId="20">#REF!</definedName>
    <definedName name="工資鋪連鎖磚">#REF!</definedName>
    <definedName name="工資邊石花崗石" localSheetId="40">#REF!</definedName>
    <definedName name="工資邊石花崗石" localSheetId="56">#REF!</definedName>
    <definedName name="工資邊石花崗石" localSheetId="33">#REF!</definedName>
    <definedName name="工資邊石花崗石" localSheetId="55">#REF!</definedName>
    <definedName name="工資邊石花崗石" localSheetId="36">#REF!</definedName>
    <definedName name="工資邊石花崗石" localSheetId="4">#REF!</definedName>
    <definedName name="工資邊石花崗石" localSheetId="19">#REF!</definedName>
    <definedName name="工資邊石花崗石" localSheetId="21">#REF!</definedName>
    <definedName name="工資邊石花崗石" localSheetId="22">#REF!</definedName>
    <definedName name="工資邊石花崗石" localSheetId="23">#REF!</definedName>
    <definedName name="工資邊石花崗石" localSheetId="24">#REF!</definedName>
    <definedName name="工資邊石花崗石" localSheetId="25">#REF!</definedName>
    <definedName name="工資邊石花崗石" localSheetId="42">#REF!</definedName>
    <definedName name="工資邊石花崗石" localSheetId="18">#REF!</definedName>
    <definedName name="工資邊石花崗石" localSheetId="47">#REF!</definedName>
    <definedName name="工資邊石花崗石" localSheetId="15">#REF!</definedName>
    <definedName name="工資邊石花崗石" localSheetId="14">#REF!</definedName>
    <definedName name="工資邊石花崗石" localSheetId="46">#REF!</definedName>
    <definedName name="工資邊石花崗石" localSheetId="3">#REF!</definedName>
    <definedName name="工資邊石花崗石" localSheetId="2">#REF!</definedName>
    <definedName name="工資邊石花崗石" localSheetId="54">#REF!</definedName>
    <definedName name="工資邊石花崗石" localSheetId="30">#REF!</definedName>
    <definedName name="工資邊石花崗石" localSheetId="26">#REF!</definedName>
    <definedName name="工資邊石花崗石" localSheetId="29">#REF!</definedName>
    <definedName name="工資邊石花崗石" localSheetId="53">#REF!</definedName>
    <definedName name="工資邊石花崗石" localSheetId="43">#REF!</definedName>
    <definedName name="工資邊石花崗石" localSheetId="9">#REF!</definedName>
    <definedName name="工資邊石花崗石" localSheetId="8">#REF!</definedName>
    <definedName name="工資邊石花崗石" localSheetId="11">#REF!</definedName>
    <definedName name="工資邊石花崗石" localSheetId="10">#REF!</definedName>
    <definedName name="工資邊石花崗石" localSheetId="13">#REF!</definedName>
    <definedName name="工資邊石花崗石" localSheetId="12">#REF!</definedName>
    <definedName name="工資邊石花崗石" localSheetId="7">#REF!</definedName>
    <definedName name="工資邊石花崗石" localSheetId="6">#REF!</definedName>
    <definedName name="工資邊石花崗石" localSheetId="48">#REF!</definedName>
    <definedName name="工資邊石花崗石" localSheetId="49">#REF!</definedName>
    <definedName name="工資邊石花崗石" localSheetId="16">#REF!</definedName>
    <definedName name="工資邊石花崗石" localSheetId="27">#REF!</definedName>
    <definedName name="工資邊石花崗石" localSheetId="28">#REF!</definedName>
    <definedName name="工資邊石花崗石" localSheetId="44">#REF!</definedName>
    <definedName name="工資邊石花崗石" localSheetId="45">#REF!</definedName>
    <definedName name="工資邊石花崗石" localSheetId="51">#REF!</definedName>
    <definedName name="工資邊石花崗石" localSheetId="41">#REF!</definedName>
    <definedName name="工資邊石花崗石" localSheetId="35">#REF!</definedName>
    <definedName name="工資邊石花崗石" localSheetId="39">#REF!</definedName>
    <definedName name="工資邊石花崗石" localSheetId="37">#REF!</definedName>
    <definedName name="工資邊石花崗石" localSheetId="17">#REF!</definedName>
    <definedName name="工資邊石花崗石" localSheetId="50">#REF!</definedName>
    <definedName name="工資邊石花崗石" localSheetId="52">#REF!</definedName>
    <definedName name="工資邊石花崗石" localSheetId="31">#REF!</definedName>
    <definedName name="工資邊石花崗石" localSheetId="32">#REF!</definedName>
    <definedName name="工資邊石花崗石" localSheetId="34">#REF!</definedName>
    <definedName name="工資邊石花崗石" localSheetId="38">#REF!</definedName>
    <definedName name="工資邊石花崗石" localSheetId="20">#REF!</definedName>
    <definedName name="工資邊石花崗石">#REF!</definedName>
    <definedName name="不銹鋼工料" localSheetId="40">#REF!</definedName>
    <definedName name="不銹鋼工料" localSheetId="56">#REF!</definedName>
    <definedName name="不銹鋼工料" localSheetId="33">#REF!</definedName>
    <definedName name="不銹鋼工料" localSheetId="55">#REF!</definedName>
    <definedName name="不銹鋼工料" localSheetId="36">#REF!</definedName>
    <definedName name="不銹鋼工料" localSheetId="4">#REF!</definedName>
    <definedName name="不銹鋼工料" localSheetId="19">#REF!</definedName>
    <definedName name="不銹鋼工料" localSheetId="21">#REF!</definedName>
    <definedName name="不銹鋼工料" localSheetId="22">#REF!</definedName>
    <definedName name="不銹鋼工料" localSheetId="23">#REF!</definedName>
    <definedName name="不銹鋼工料" localSheetId="24">#REF!</definedName>
    <definedName name="不銹鋼工料" localSheetId="25">#REF!</definedName>
    <definedName name="不銹鋼工料" localSheetId="42">#REF!</definedName>
    <definedName name="不銹鋼工料" localSheetId="18">#REF!</definedName>
    <definedName name="不銹鋼工料" localSheetId="47">#REF!</definedName>
    <definedName name="不銹鋼工料" localSheetId="15">#REF!</definedName>
    <definedName name="不銹鋼工料" localSheetId="14">#REF!</definedName>
    <definedName name="不銹鋼工料" localSheetId="46">#REF!</definedName>
    <definedName name="不銹鋼工料" localSheetId="3">#REF!</definedName>
    <definedName name="不銹鋼工料" localSheetId="2">#REF!</definedName>
    <definedName name="不銹鋼工料" localSheetId="54">#REF!</definedName>
    <definedName name="不銹鋼工料" localSheetId="30">#REF!</definedName>
    <definedName name="不銹鋼工料" localSheetId="26">#REF!</definedName>
    <definedName name="不銹鋼工料" localSheetId="29">#REF!</definedName>
    <definedName name="不銹鋼工料" localSheetId="53">#REF!</definedName>
    <definedName name="不銹鋼工料" localSheetId="43">#REF!</definedName>
    <definedName name="不銹鋼工料" localSheetId="9">#REF!</definedName>
    <definedName name="不銹鋼工料" localSheetId="8">#REF!</definedName>
    <definedName name="不銹鋼工料" localSheetId="11">#REF!</definedName>
    <definedName name="不銹鋼工料" localSheetId="10">#REF!</definedName>
    <definedName name="不銹鋼工料" localSheetId="13">#REF!</definedName>
    <definedName name="不銹鋼工料" localSheetId="12">#REF!</definedName>
    <definedName name="不銹鋼工料" localSheetId="7">#REF!</definedName>
    <definedName name="不銹鋼工料" localSheetId="6">#REF!</definedName>
    <definedName name="不銹鋼工料" localSheetId="48">#REF!</definedName>
    <definedName name="不銹鋼工料" localSheetId="49">#REF!</definedName>
    <definedName name="不銹鋼工料" localSheetId="16">#REF!</definedName>
    <definedName name="不銹鋼工料" localSheetId="27">#REF!</definedName>
    <definedName name="不銹鋼工料" localSheetId="28">#REF!</definedName>
    <definedName name="不銹鋼工料" localSheetId="44">#REF!</definedName>
    <definedName name="不銹鋼工料" localSheetId="45">#REF!</definedName>
    <definedName name="不銹鋼工料" localSheetId="51">#REF!</definedName>
    <definedName name="不銹鋼工料" localSheetId="41">#REF!</definedName>
    <definedName name="不銹鋼工料" localSheetId="35">#REF!</definedName>
    <definedName name="不銹鋼工料" localSheetId="39">#REF!</definedName>
    <definedName name="不銹鋼工料" localSheetId="37">#REF!</definedName>
    <definedName name="不銹鋼工料" localSheetId="17">#REF!</definedName>
    <definedName name="不銹鋼工料" localSheetId="50">#REF!</definedName>
    <definedName name="不銹鋼工料" localSheetId="52">#REF!</definedName>
    <definedName name="不銹鋼工料" localSheetId="31">#REF!</definedName>
    <definedName name="不銹鋼工料" localSheetId="32">#REF!</definedName>
    <definedName name="不銹鋼工料" localSheetId="34">#REF!</definedName>
    <definedName name="不銹鋼工料" localSheetId="38">#REF!</definedName>
    <definedName name="不銹鋼工料" localSheetId="20">#REF!</definedName>
    <definedName name="不銹鋼工料">#REF!</definedName>
    <definedName name="不銹鋼化妝蓋板" localSheetId="40">#REF!</definedName>
    <definedName name="不銹鋼化妝蓋板" localSheetId="56">#REF!</definedName>
    <definedName name="不銹鋼化妝蓋板" localSheetId="33">#REF!</definedName>
    <definedName name="不銹鋼化妝蓋板" localSheetId="55">#REF!</definedName>
    <definedName name="不銹鋼化妝蓋板" localSheetId="36">#REF!</definedName>
    <definedName name="不銹鋼化妝蓋板" localSheetId="4">#REF!</definedName>
    <definedName name="不銹鋼化妝蓋板" localSheetId="19">#REF!</definedName>
    <definedName name="不銹鋼化妝蓋板" localSheetId="21">#REF!</definedName>
    <definedName name="不銹鋼化妝蓋板" localSheetId="22">#REF!</definedName>
    <definedName name="不銹鋼化妝蓋板" localSheetId="23">#REF!</definedName>
    <definedName name="不銹鋼化妝蓋板" localSheetId="24">#REF!</definedName>
    <definedName name="不銹鋼化妝蓋板" localSheetId="25">#REF!</definedName>
    <definedName name="不銹鋼化妝蓋板" localSheetId="42">#REF!</definedName>
    <definedName name="不銹鋼化妝蓋板" localSheetId="18">#REF!</definedName>
    <definedName name="不銹鋼化妝蓋板" localSheetId="47">#REF!</definedName>
    <definedName name="不銹鋼化妝蓋板" localSheetId="15">#REF!</definedName>
    <definedName name="不銹鋼化妝蓋板" localSheetId="14">#REF!</definedName>
    <definedName name="不銹鋼化妝蓋板" localSheetId="46">#REF!</definedName>
    <definedName name="不銹鋼化妝蓋板" localSheetId="3">#REF!</definedName>
    <definedName name="不銹鋼化妝蓋板" localSheetId="2">#REF!</definedName>
    <definedName name="不銹鋼化妝蓋板" localSheetId="54">#REF!</definedName>
    <definedName name="不銹鋼化妝蓋板" localSheetId="30">#REF!</definedName>
    <definedName name="不銹鋼化妝蓋板" localSheetId="26">#REF!</definedName>
    <definedName name="不銹鋼化妝蓋板" localSheetId="29">#REF!</definedName>
    <definedName name="不銹鋼化妝蓋板" localSheetId="53">#REF!</definedName>
    <definedName name="不銹鋼化妝蓋板" localSheetId="43">#REF!</definedName>
    <definedName name="不銹鋼化妝蓋板" localSheetId="9">#REF!</definedName>
    <definedName name="不銹鋼化妝蓋板" localSheetId="8">#REF!</definedName>
    <definedName name="不銹鋼化妝蓋板" localSheetId="11">#REF!</definedName>
    <definedName name="不銹鋼化妝蓋板" localSheetId="10">#REF!</definedName>
    <definedName name="不銹鋼化妝蓋板" localSheetId="13">#REF!</definedName>
    <definedName name="不銹鋼化妝蓋板" localSheetId="12">#REF!</definedName>
    <definedName name="不銹鋼化妝蓋板" localSheetId="7">#REF!</definedName>
    <definedName name="不銹鋼化妝蓋板" localSheetId="6">#REF!</definedName>
    <definedName name="不銹鋼化妝蓋板" localSheetId="48">#REF!</definedName>
    <definedName name="不銹鋼化妝蓋板" localSheetId="49">#REF!</definedName>
    <definedName name="不銹鋼化妝蓋板" localSheetId="16">#REF!</definedName>
    <definedName name="不銹鋼化妝蓋板" localSheetId="27">#REF!</definedName>
    <definedName name="不銹鋼化妝蓋板" localSheetId="28">#REF!</definedName>
    <definedName name="不銹鋼化妝蓋板" localSheetId="44">#REF!</definedName>
    <definedName name="不銹鋼化妝蓋板" localSheetId="45">#REF!</definedName>
    <definedName name="不銹鋼化妝蓋板" localSheetId="51">#REF!</definedName>
    <definedName name="不銹鋼化妝蓋板" localSheetId="41">#REF!</definedName>
    <definedName name="不銹鋼化妝蓋板" localSheetId="35">#REF!</definedName>
    <definedName name="不銹鋼化妝蓋板" localSheetId="39">#REF!</definedName>
    <definedName name="不銹鋼化妝蓋板" localSheetId="37">#REF!</definedName>
    <definedName name="不銹鋼化妝蓋板" localSheetId="17">#REF!</definedName>
    <definedName name="不銹鋼化妝蓋板" localSheetId="50">#REF!</definedName>
    <definedName name="不銹鋼化妝蓋板" localSheetId="52">#REF!</definedName>
    <definedName name="不銹鋼化妝蓋板" localSheetId="31">#REF!</definedName>
    <definedName name="不銹鋼化妝蓋板" localSheetId="32">#REF!</definedName>
    <definedName name="不銹鋼化妝蓋板" localSheetId="34">#REF!</definedName>
    <definedName name="不銹鋼化妝蓋板" localSheetId="38">#REF!</definedName>
    <definedName name="不銹鋼化妝蓋板" localSheetId="20">#REF!</definedName>
    <definedName name="不銹鋼化妝蓋板">#REF!</definedName>
    <definedName name="不銹鋼化妝蓋板_含角框" localSheetId="40">#REF!</definedName>
    <definedName name="不銹鋼化妝蓋板_含角框" localSheetId="56">#REF!</definedName>
    <definedName name="不銹鋼化妝蓋板_含角框" localSheetId="33">#REF!</definedName>
    <definedName name="不銹鋼化妝蓋板_含角框" localSheetId="55">#REF!</definedName>
    <definedName name="不銹鋼化妝蓋板_含角框" localSheetId="36">#REF!</definedName>
    <definedName name="不銹鋼化妝蓋板_含角框" localSheetId="4">#REF!</definedName>
    <definedName name="不銹鋼化妝蓋板_含角框" localSheetId="19">#REF!</definedName>
    <definedName name="不銹鋼化妝蓋板_含角框" localSheetId="21">#REF!</definedName>
    <definedName name="不銹鋼化妝蓋板_含角框" localSheetId="22">#REF!</definedName>
    <definedName name="不銹鋼化妝蓋板_含角框" localSheetId="23">#REF!</definedName>
    <definedName name="不銹鋼化妝蓋板_含角框" localSheetId="24">#REF!</definedName>
    <definedName name="不銹鋼化妝蓋板_含角框" localSheetId="25">#REF!</definedName>
    <definedName name="不銹鋼化妝蓋板_含角框" localSheetId="42">#REF!</definedName>
    <definedName name="不銹鋼化妝蓋板_含角框" localSheetId="18">#REF!</definedName>
    <definedName name="不銹鋼化妝蓋板_含角框" localSheetId="47">#REF!</definedName>
    <definedName name="不銹鋼化妝蓋板_含角框" localSheetId="15">#REF!</definedName>
    <definedName name="不銹鋼化妝蓋板_含角框" localSheetId="14">#REF!</definedName>
    <definedName name="不銹鋼化妝蓋板_含角框" localSheetId="46">#REF!</definedName>
    <definedName name="不銹鋼化妝蓋板_含角框" localSheetId="3">#REF!</definedName>
    <definedName name="不銹鋼化妝蓋板_含角框" localSheetId="2">#REF!</definedName>
    <definedName name="不銹鋼化妝蓋板_含角框" localSheetId="54">#REF!</definedName>
    <definedName name="不銹鋼化妝蓋板_含角框" localSheetId="30">#REF!</definedName>
    <definedName name="不銹鋼化妝蓋板_含角框" localSheetId="26">#REF!</definedName>
    <definedName name="不銹鋼化妝蓋板_含角框" localSheetId="29">#REF!</definedName>
    <definedName name="不銹鋼化妝蓋板_含角框" localSheetId="53">#REF!</definedName>
    <definedName name="不銹鋼化妝蓋板_含角框" localSheetId="43">#REF!</definedName>
    <definedName name="不銹鋼化妝蓋板_含角框" localSheetId="9">#REF!</definedName>
    <definedName name="不銹鋼化妝蓋板_含角框" localSheetId="8">#REF!</definedName>
    <definedName name="不銹鋼化妝蓋板_含角框" localSheetId="11">#REF!</definedName>
    <definedName name="不銹鋼化妝蓋板_含角框" localSheetId="10">#REF!</definedName>
    <definedName name="不銹鋼化妝蓋板_含角框" localSheetId="13">#REF!</definedName>
    <definedName name="不銹鋼化妝蓋板_含角框" localSheetId="12">#REF!</definedName>
    <definedName name="不銹鋼化妝蓋板_含角框" localSheetId="7">#REF!</definedName>
    <definedName name="不銹鋼化妝蓋板_含角框" localSheetId="6">#REF!</definedName>
    <definedName name="不銹鋼化妝蓋板_含角框" localSheetId="48">#REF!</definedName>
    <definedName name="不銹鋼化妝蓋板_含角框" localSheetId="49">#REF!</definedName>
    <definedName name="不銹鋼化妝蓋板_含角框" localSheetId="16">#REF!</definedName>
    <definedName name="不銹鋼化妝蓋板_含角框" localSheetId="27">#REF!</definedName>
    <definedName name="不銹鋼化妝蓋板_含角框" localSheetId="28">#REF!</definedName>
    <definedName name="不銹鋼化妝蓋板_含角框" localSheetId="44">#REF!</definedName>
    <definedName name="不銹鋼化妝蓋板_含角框" localSheetId="45">#REF!</definedName>
    <definedName name="不銹鋼化妝蓋板_含角框" localSheetId="51">#REF!</definedName>
    <definedName name="不銹鋼化妝蓋板_含角框" localSheetId="41">#REF!</definedName>
    <definedName name="不銹鋼化妝蓋板_含角框" localSheetId="35">#REF!</definedName>
    <definedName name="不銹鋼化妝蓋板_含角框" localSheetId="39">#REF!</definedName>
    <definedName name="不銹鋼化妝蓋板_含角框" localSheetId="37">#REF!</definedName>
    <definedName name="不銹鋼化妝蓋板_含角框" localSheetId="17">#REF!</definedName>
    <definedName name="不銹鋼化妝蓋板_含角框" localSheetId="50">#REF!</definedName>
    <definedName name="不銹鋼化妝蓋板_含角框" localSheetId="52">#REF!</definedName>
    <definedName name="不銹鋼化妝蓋板_含角框" localSheetId="31">#REF!</definedName>
    <definedName name="不銹鋼化妝蓋板_含角框" localSheetId="32">#REF!</definedName>
    <definedName name="不銹鋼化妝蓋板_含角框" localSheetId="34">#REF!</definedName>
    <definedName name="不銹鋼化妝蓋板_含角框" localSheetId="38">#REF!</definedName>
    <definedName name="不銹鋼化妝蓋板_含角框" localSheetId="20">#REF!</definedName>
    <definedName name="不銹鋼化妝蓋板_含角框">#REF!</definedName>
    <definedName name="不銹鋼化妝蓋板_含角框及e型鋼_100_50_5" localSheetId="40">#REF!</definedName>
    <definedName name="不銹鋼化妝蓋板_含角框及e型鋼_100_50_5" localSheetId="56">#REF!</definedName>
    <definedName name="不銹鋼化妝蓋板_含角框及e型鋼_100_50_5" localSheetId="33">#REF!</definedName>
    <definedName name="不銹鋼化妝蓋板_含角框及e型鋼_100_50_5" localSheetId="55">#REF!</definedName>
    <definedName name="不銹鋼化妝蓋板_含角框及e型鋼_100_50_5" localSheetId="36">#REF!</definedName>
    <definedName name="不銹鋼化妝蓋板_含角框及e型鋼_100_50_5" localSheetId="4">#REF!</definedName>
    <definedName name="不銹鋼化妝蓋板_含角框及e型鋼_100_50_5" localSheetId="19">#REF!</definedName>
    <definedName name="不銹鋼化妝蓋板_含角框及e型鋼_100_50_5" localSheetId="21">#REF!</definedName>
    <definedName name="不銹鋼化妝蓋板_含角框及e型鋼_100_50_5" localSheetId="22">#REF!</definedName>
    <definedName name="不銹鋼化妝蓋板_含角框及e型鋼_100_50_5" localSheetId="23">#REF!</definedName>
    <definedName name="不銹鋼化妝蓋板_含角框及e型鋼_100_50_5" localSheetId="24">#REF!</definedName>
    <definedName name="不銹鋼化妝蓋板_含角框及e型鋼_100_50_5" localSheetId="25">#REF!</definedName>
    <definedName name="不銹鋼化妝蓋板_含角框及e型鋼_100_50_5" localSheetId="42">#REF!</definedName>
    <definedName name="不銹鋼化妝蓋板_含角框及e型鋼_100_50_5" localSheetId="18">#REF!</definedName>
    <definedName name="不銹鋼化妝蓋板_含角框及e型鋼_100_50_5" localSheetId="47">#REF!</definedName>
    <definedName name="不銹鋼化妝蓋板_含角框及e型鋼_100_50_5" localSheetId="15">#REF!</definedName>
    <definedName name="不銹鋼化妝蓋板_含角框及e型鋼_100_50_5" localSheetId="14">#REF!</definedName>
    <definedName name="不銹鋼化妝蓋板_含角框及e型鋼_100_50_5" localSheetId="46">#REF!</definedName>
    <definedName name="不銹鋼化妝蓋板_含角框及e型鋼_100_50_5" localSheetId="3">#REF!</definedName>
    <definedName name="不銹鋼化妝蓋板_含角框及e型鋼_100_50_5" localSheetId="2">#REF!</definedName>
    <definedName name="不銹鋼化妝蓋板_含角框及e型鋼_100_50_5" localSheetId="54">#REF!</definedName>
    <definedName name="不銹鋼化妝蓋板_含角框及e型鋼_100_50_5" localSheetId="30">#REF!</definedName>
    <definedName name="不銹鋼化妝蓋板_含角框及e型鋼_100_50_5" localSheetId="26">#REF!</definedName>
    <definedName name="不銹鋼化妝蓋板_含角框及e型鋼_100_50_5" localSheetId="29">#REF!</definedName>
    <definedName name="不銹鋼化妝蓋板_含角框及e型鋼_100_50_5" localSheetId="53">#REF!</definedName>
    <definedName name="不銹鋼化妝蓋板_含角框及e型鋼_100_50_5" localSheetId="43">#REF!</definedName>
    <definedName name="不銹鋼化妝蓋板_含角框及e型鋼_100_50_5" localSheetId="9">#REF!</definedName>
    <definedName name="不銹鋼化妝蓋板_含角框及e型鋼_100_50_5" localSheetId="8">#REF!</definedName>
    <definedName name="不銹鋼化妝蓋板_含角框及e型鋼_100_50_5" localSheetId="11">#REF!</definedName>
    <definedName name="不銹鋼化妝蓋板_含角框及e型鋼_100_50_5" localSheetId="10">#REF!</definedName>
    <definedName name="不銹鋼化妝蓋板_含角框及e型鋼_100_50_5" localSheetId="13">#REF!</definedName>
    <definedName name="不銹鋼化妝蓋板_含角框及e型鋼_100_50_5" localSheetId="12">#REF!</definedName>
    <definedName name="不銹鋼化妝蓋板_含角框及e型鋼_100_50_5" localSheetId="7">#REF!</definedName>
    <definedName name="不銹鋼化妝蓋板_含角框及e型鋼_100_50_5" localSheetId="6">#REF!</definedName>
    <definedName name="不銹鋼化妝蓋板_含角框及e型鋼_100_50_5" localSheetId="48">#REF!</definedName>
    <definedName name="不銹鋼化妝蓋板_含角框及e型鋼_100_50_5" localSheetId="49">#REF!</definedName>
    <definedName name="不銹鋼化妝蓋板_含角框及e型鋼_100_50_5" localSheetId="16">#REF!</definedName>
    <definedName name="不銹鋼化妝蓋板_含角框及e型鋼_100_50_5" localSheetId="27">#REF!</definedName>
    <definedName name="不銹鋼化妝蓋板_含角框及e型鋼_100_50_5" localSheetId="28">#REF!</definedName>
    <definedName name="不銹鋼化妝蓋板_含角框及e型鋼_100_50_5" localSheetId="44">#REF!</definedName>
    <definedName name="不銹鋼化妝蓋板_含角框及e型鋼_100_50_5" localSheetId="45">#REF!</definedName>
    <definedName name="不銹鋼化妝蓋板_含角框及e型鋼_100_50_5" localSheetId="51">#REF!</definedName>
    <definedName name="不銹鋼化妝蓋板_含角框及e型鋼_100_50_5" localSheetId="41">#REF!</definedName>
    <definedName name="不銹鋼化妝蓋板_含角框及e型鋼_100_50_5" localSheetId="35">#REF!</definedName>
    <definedName name="不銹鋼化妝蓋板_含角框及e型鋼_100_50_5" localSheetId="39">#REF!</definedName>
    <definedName name="不銹鋼化妝蓋板_含角框及e型鋼_100_50_5" localSheetId="37">#REF!</definedName>
    <definedName name="不銹鋼化妝蓋板_含角框及e型鋼_100_50_5" localSheetId="17">#REF!</definedName>
    <definedName name="不銹鋼化妝蓋板_含角框及e型鋼_100_50_5" localSheetId="50">#REF!</definedName>
    <definedName name="不銹鋼化妝蓋板_含角框及e型鋼_100_50_5" localSheetId="52">#REF!</definedName>
    <definedName name="不銹鋼化妝蓋板_含角框及e型鋼_100_50_5" localSheetId="31">#REF!</definedName>
    <definedName name="不銹鋼化妝蓋板_含角框及e型鋼_100_50_5" localSheetId="32">#REF!</definedName>
    <definedName name="不銹鋼化妝蓋板_含角框及e型鋼_100_50_5" localSheetId="34">#REF!</definedName>
    <definedName name="不銹鋼化妝蓋板_含角框及e型鋼_100_50_5" localSheetId="38">#REF!</definedName>
    <definedName name="不銹鋼化妝蓋板_含角框及e型鋼_100_50_5" localSheetId="20">#REF!</definedName>
    <definedName name="不銹鋼化妝蓋板_含角框及e型鋼_100_50_5">#REF!</definedName>
    <definedName name="不銹鋼平帽落水頭" localSheetId="40">#REF!</definedName>
    <definedName name="不銹鋼平帽落水頭" localSheetId="56">#REF!</definedName>
    <definedName name="不銹鋼平帽落水頭" localSheetId="33">#REF!</definedName>
    <definedName name="不銹鋼平帽落水頭" localSheetId="55">#REF!</definedName>
    <definedName name="不銹鋼平帽落水頭" localSheetId="36">#REF!</definedName>
    <definedName name="不銹鋼平帽落水頭" localSheetId="4">#REF!</definedName>
    <definedName name="不銹鋼平帽落水頭" localSheetId="19">#REF!</definedName>
    <definedName name="不銹鋼平帽落水頭" localSheetId="21">#REF!</definedName>
    <definedName name="不銹鋼平帽落水頭" localSheetId="22">#REF!</definedName>
    <definedName name="不銹鋼平帽落水頭" localSheetId="23">#REF!</definedName>
    <definedName name="不銹鋼平帽落水頭" localSheetId="24">#REF!</definedName>
    <definedName name="不銹鋼平帽落水頭" localSheetId="25">#REF!</definedName>
    <definedName name="不銹鋼平帽落水頭" localSheetId="42">#REF!</definedName>
    <definedName name="不銹鋼平帽落水頭" localSheetId="18">#REF!</definedName>
    <definedName name="不銹鋼平帽落水頭" localSheetId="47">#REF!</definedName>
    <definedName name="不銹鋼平帽落水頭" localSheetId="15">#REF!</definedName>
    <definedName name="不銹鋼平帽落水頭" localSheetId="14">#REF!</definedName>
    <definedName name="不銹鋼平帽落水頭" localSheetId="46">#REF!</definedName>
    <definedName name="不銹鋼平帽落水頭" localSheetId="3">#REF!</definedName>
    <definedName name="不銹鋼平帽落水頭" localSheetId="2">#REF!</definedName>
    <definedName name="不銹鋼平帽落水頭" localSheetId="54">#REF!</definedName>
    <definedName name="不銹鋼平帽落水頭" localSheetId="30">#REF!</definedName>
    <definedName name="不銹鋼平帽落水頭" localSheetId="26">#REF!</definedName>
    <definedName name="不銹鋼平帽落水頭" localSheetId="29">#REF!</definedName>
    <definedName name="不銹鋼平帽落水頭" localSheetId="53">#REF!</definedName>
    <definedName name="不銹鋼平帽落水頭" localSheetId="43">#REF!</definedName>
    <definedName name="不銹鋼平帽落水頭" localSheetId="9">#REF!</definedName>
    <definedName name="不銹鋼平帽落水頭" localSheetId="8">#REF!</definedName>
    <definedName name="不銹鋼平帽落水頭" localSheetId="11">#REF!</definedName>
    <definedName name="不銹鋼平帽落水頭" localSheetId="10">#REF!</definedName>
    <definedName name="不銹鋼平帽落水頭" localSheetId="13">#REF!</definedName>
    <definedName name="不銹鋼平帽落水頭" localSheetId="12">#REF!</definedName>
    <definedName name="不銹鋼平帽落水頭" localSheetId="7">#REF!</definedName>
    <definedName name="不銹鋼平帽落水頭" localSheetId="6">#REF!</definedName>
    <definedName name="不銹鋼平帽落水頭" localSheetId="48">#REF!</definedName>
    <definedName name="不銹鋼平帽落水頭" localSheetId="49">#REF!</definedName>
    <definedName name="不銹鋼平帽落水頭" localSheetId="16">#REF!</definedName>
    <definedName name="不銹鋼平帽落水頭" localSheetId="27">#REF!</definedName>
    <definedName name="不銹鋼平帽落水頭" localSheetId="28">#REF!</definedName>
    <definedName name="不銹鋼平帽落水頭" localSheetId="44">#REF!</definedName>
    <definedName name="不銹鋼平帽落水頭" localSheetId="45">#REF!</definedName>
    <definedName name="不銹鋼平帽落水頭" localSheetId="51">#REF!</definedName>
    <definedName name="不銹鋼平帽落水頭" localSheetId="41">#REF!</definedName>
    <definedName name="不銹鋼平帽落水頭" localSheetId="35">#REF!</definedName>
    <definedName name="不銹鋼平帽落水頭" localSheetId="39">#REF!</definedName>
    <definedName name="不銹鋼平帽落水頭" localSheetId="37">#REF!</definedName>
    <definedName name="不銹鋼平帽落水頭" localSheetId="17">#REF!</definedName>
    <definedName name="不銹鋼平帽落水頭" localSheetId="50">#REF!</definedName>
    <definedName name="不銹鋼平帽落水頭" localSheetId="52">#REF!</definedName>
    <definedName name="不銹鋼平帽落水頭" localSheetId="31">#REF!</definedName>
    <definedName name="不銹鋼平帽落水頭" localSheetId="32">#REF!</definedName>
    <definedName name="不銹鋼平帽落水頭" localSheetId="34">#REF!</definedName>
    <definedName name="不銹鋼平帽落水頭" localSheetId="38">#REF!</definedName>
    <definedName name="不銹鋼平帽落水頭" localSheetId="20">#REF!</definedName>
    <definedName name="不銹鋼平帽落水頭">#REF!</definedName>
    <definedName name="不銹鋼沖孔板" localSheetId="40">#REF!</definedName>
    <definedName name="不銹鋼沖孔板" localSheetId="56">#REF!</definedName>
    <definedName name="不銹鋼沖孔板" localSheetId="33">#REF!</definedName>
    <definedName name="不銹鋼沖孔板" localSheetId="55">#REF!</definedName>
    <definedName name="不銹鋼沖孔板" localSheetId="36">#REF!</definedName>
    <definedName name="不銹鋼沖孔板" localSheetId="4">#REF!</definedName>
    <definedName name="不銹鋼沖孔板" localSheetId="19">#REF!</definedName>
    <definedName name="不銹鋼沖孔板" localSheetId="21">#REF!</definedName>
    <definedName name="不銹鋼沖孔板" localSheetId="22">#REF!</definedName>
    <definedName name="不銹鋼沖孔板" localSheetId="23">#REF!</definedName>
    <definedName name="不銹鋼沖孔板" localSheetId="24">#REF!</definedName>
    <definedName name="不銹鋼沖孔板" localSheetId="25">#REF!</definedName>
    <definedName name="不銹鋼沖孔板" localSheetId="42">#REF!</definedName>
    <definedName name="不銹鋼沖孔板" localSheetId="18">#REF!</definedName>
    <definedName name="不銹鋼沖孔板" localSheetId="47">#REF!</definedName>
    <definedName name="不銹鋼沖孔板" localSheetId="15">#REF!</definedName>
    <definedName name="不銹鋼沖孔板" localSheetId="14">#REF!</definedName>
    <definedName name="不銹鋼沖孔板" localSheetId="46">#REF!</definedName>
    <definedName name="不銹鋼沖孔板" localSheetId="3">#REF!</definedName>
    <definedName name="不銹鋼沖孔板" localSheetId="2">#REF!</definedName>
    <definedName name="不銹鋼沖孔板" localSheetId="54">#REF!</definedName>
    <definedName name="不銹鋼沖孔板" localSheetId="30">#REF!</definedName>
    <definedName name="不銹鋼沖孔板" localSheetId="26">#REF!</definedName>
    <definedName name="不銹鋼沖孔板" localSheetId="29">#REF!</definedName>
    <definedName name="不銹鋼沖孔板" localSheetId="53">#REF!</definedName>
    <definedName name="不銹鋼沖孔板" localSheetId="43">#REF!</definedName>
    <definedName name="不銹鋼沖孔板" localSheetId="9">#REF!</definedName>
    <definedName name="不銹鋼沖孔板" localSheetId="8">#REF!</definedName>
    <definedName name="不銹鋼沖孔板" localSheetId="11">#REF!</definedName>
    <definedName name="不銹鋼沖孔板" localSheetId="10">#REF!</definedName>
    <definedName name="不銹鋼沖孔板" localSheetId="13">#REF!</definedName>
    <definedName name="不銹鋼沖孔板" localSheetId="12">#REF!</definedName>
    <definedName name="不銹鋼沖孔板" localSheetId="7">#REF!</definedName>
    <definedName name="不銹鋼沖孔板" localSheetId="6">#REF!</definedName>
    <definedName name="不銹鋼沖孔板" localSheetId="48">#REF!</definedName>
    <definedName name="不銹鋼沖孔板" localSheetId="49">#REF!</definedName>
    <definedName name="不銹鋼沖孔板" localSheetId="16">#REF!</definedName>
    <definedName name="不銹鋼沖孔板" localSheetId="27">#REF!</definedName>
    <definedName name="不銹鋼沖孔板" localSheetId="28">#REF!</definedName>
    <definedName name="不銹鋼沖孔板" localSheetId="44">#REF!</definedName>
    <definedName name="不銹鋼沖孔板" localSheetId="45">#REF!</definedName>
    <definedName name="不銹鋼沖孔板" localSheetId="51">#REF!</definedName>
    <definedName name="不銹鋼沖孔板" localSheetId="41">#REF!</definedName>
    <definedName name="不銹鋼沖孔板" localSheetId="35">#REF!</definedName>
    <definedName name="不銹鋼沖孔板" localSheetId="39">#REF!</definedName>
    <definedName name="不銹鋼沖孔板" localSheetId="37">#REF!</definedName>
    <definedName name="不銹鋼沖孔板" localSheetId="17">#REF!</definedName>
    <definedName name="不銹鋼沖孔板" localSheetId="50">#REF!</definedName>
    <definedName name="不銹鋼沖孔板" localSheetId="52">#REF!</definedName>
    <definedName name="不銹鋼沖孔板" localSheetId="31">#REF!</definedName>
    <definedName name="不銹鋼沖孔板" localSheetId="32">#REF!</definedName>
    <definedName name="不銹鋼沖孔板" localSheetId="34">#REF!</definedName>
    <definedName name="不銹鋼沖孔板" localSheetId="38">#REF!</definedName>
    <definedName name="不銹鋼沖孔板" localSheetId="20">#REF!</definedName>
    <definedName name="不銹鋼沖孔板">#REF!</definedName>
    <definedName name="不銹鋼板扶手" localSheetId="40">#REF!</definedName>
    <definedName name="不銹鋼板扶手" localSheetId="56">#REF!</definedName>
    <definedName name="不銹鋼板扶手" localSheetId="33">#REF!</definedName>
    <definedName name="不銹鋼板扶手" localSheetId="55">#REF!</definedName>
    <definedName name="不銹鋼板扶手" localSheetId="36">#REF!</definedName>
    <definedName name="不銹鋼板扶手" localSheetId="4">#REF!</definedName>
    <definedName name="不銹鋼板扶手" localSheetId="19">#REF!</definedName>
    <definedName name="不銹鋼板扶手" localSheetId="21">#REF!</definedName>
    <definedName name="不銹鋼板扶手" localSheetId="22">#REF!</definedName>
    <definedName name="不銹鋼板扶手" localSheetId="23">#REF!</definedName>
    <definedName name="不銹鋼板扶手" localSheetId="24">#REF!</definedName>
    <definedName name="不銹鋼板扶手" localSheetId="25">#REF!</definedName>
    <definedName name="不銹鋼板扶手" localSheetId="42">#REF!</definedName>
    <definedName name="不銹鋼板扶手" localSheetId="18">#REF!</definedName>
    <definedName name="不銹鋼板扶手" localSheetId="47">#REF!</definedName>
    <definedName name="不銹鋼板扶手" localSheetId="15">#REF!</definedName>
    <definedName name="不銹鋼板扶手" localSheetId="14">#REF!</definedName>
    <definedName name="不銹鋼板扶手" localSheetId="46">#REF!</definedName>
    <definedName name="不銹鋼板扶手" localSheetId="3">#REF!</definedName>
    <definedName name="不銹鋼板扶手" localSheetId="2">#REF!</definedName>
    <definedName name="不銹鋼板扶手" localSheetId="54">#REF!</definedName>
    <definedName name="不銹鋼板扶手" localSheetId="30">#REF!</definedName>
    <definedName name="不銹鋼板扶手" localSheetId="26">#REF!</definedName>
    <definedName name="不銹鋼板扶手" localSheetId="29">#REF!</definedName>
    <definedName name="不銹鋼板扶手" localSheetId="53">#REF!</definedName>
    <definedName name="不銹鋼板扶手" localSheetId="43">#REF!</definedName>
    <definedName name="不銹鋼板扶手" localSheetId="9">#REF!</definedName>
    <definedName name="不銹鋼板扶手" localSheetId="8">#REF!</definedName>
    <definedName name="不銹鋼板扶手" localSheetId="11">#REF!</definedName>
    <definedName name="不銹鋼板扶手" localSheetId="10">#REF!</definedName>
    <definedName name="不銹鋼板扶手" localSheetId="13">#REF!</definedName>
    <definedName name="不銹鋼板扶手" localSheetId="12">#REF!</definedName>
    <definedName name="不銹鋼板扶手" localSheetId="7">#REF!</definedName>
    <definedName name="不銹鋼板扶手" localSheetId="6">#REF!</definedName>
    <definedName name="不銹鋼板扶手" localSheetId="48">#REF!</definedName>
    <definedName name="不銹鋼板扶手" localSheetId="49">#REF!</definedName>
    <definedName name="不銹鋼板扶手" localSheetId="16">#REF!</definedName>
    <definedName name="不銹鋼板扶手" localSheetId="27">#REF!</definedName>
    <definedName name="不銹鋼板扶手" localSheetId="28">#REF!</definedName>
    <definedName name="不銹鋼板扶手" localSheetId="44">#REF!</definedName>
    <definedName name="不銹鋼板扶手" localSheetId="45">#REF!</definedName>
    <definedName name="不銹鋼板扶手" localSheetId="51">#REF!</definedName>
    <definedName name="不銹鋼板扶手" localSheetId="41">#REF!</definedName>
    <definedName name="不銹鋼板扶手" localSheetId="35">#REF!</definedName>
    <definedName name="不銹鋼板扶手" localSheetId="39">#REF!</definedName>
    <definedName name="不銹鋼板扶手" localSheetId="37">#REF!</definedName>
    <definedName name="不銹鋼板扶手" localSheetId="17">#REF!</definedName>
    <definedName name="不銹鋼板扶手" localSheetId="50">#REF!</definedName>
    <definedName name="不銹鋼板扶手" localSheetId="52">#REF!</definedName>
    <definedName name="不銹鋼板扶手" localSheetId="31">#REF!</definedName>
    <definedName name="不銹鋼板扶手" localSheetId="32">#REF!</definedName>
    <definedName name="不銹鋼板扶手" localSheetId="34">#REF!</definedName>
    <definedName name="不銹鋼板扶手" localSheetId="38">#REF!</definedName>
    <definedName name="不銹鋼板扶手" localSheetId="20">#REF!</definedName>
    <definedName name="不銹鋼板扶手">#REF!</definedName>
    <definedName name="不銹鋼高帽落水頭" localSheetId="40">#REF!</definedName>
    <definedName name="不銹鋼高帽落水頭" localSheetId="56">#REF!</definedName>
    <definedName name="不銹鋼高帽落水頭" localSheetId="33">#REF!</definedName>
    <definedName name="不銹鋼高帽落水頭" localSheetId="55">#REF!</definedName>
    <definedName name="不銹鋼高帽落水頭" localSheetId="36">#REF!</definedName>
    <definedName name="不銹鋼高帽落水頭" localSheetId="4">#REF!</definedName>
    <definedName name="不銹鋼高帽落水頭" localSheetId="19">#REF!</definedName>
    <definedName name="不銹鋼高帽落水頭" localSheetId="21">#REF!</definedName>
    <definedName name="不銹鋼高帽落水頭" localSheetId="22">#REF!</definedName>
    <definedName name="不銹鋼高帽落水頭" localSheetId="23">#REF!</definedName>
    <definedName name="不銹鋼高帽落水頭" localSheetId="24">#REF!</definedName>
    <definedName name="不銹鋼高帽落水頭" localSheetId="25">#REF!</definedName>
    <definedName name="不銹鋼高帽落水頭" localSheetId="42">#REF!</definedName>
    <definedName name="不銹鋼高帽落水頭" localSheetId="18">#REF!</definedName>
    <definedName name="不銹鋼高帽落水頭" localSheetId="47">#REF!</definedName>
    <definedName name="不銹鋼高帽落水頭" localSheetId="15">#REF!</definedName>
    <definedName name="不銹鋼高帽落水頭" localSheetId="14">#REF!</definedName>
    <definedName name="不銹鋼高帽落水頭" localSheetId="46">#REF!</definedName>
    <definedName name="不銹鋼高帽落水頭" localSheetId="3">#REF!</definedName>
    <definedName name="不銹鋼高帽落水頭" localSheetId="2">#REF!</definedName>
    <definedName name="不銹鋼高帽落水頭" localSheetId="54">#REF!</definedName>
    <definedName name="不銹鋼高帽落水頭" localSheetId="30">#REF!</definedName>
    <definedName name="不銹鋼高帽落水頭" localSheetId="26">#REF!</definedName>
    <definedName name="不銹鋼高帽落水頭" localSheetId="29">#REF!</definedName>
    <definedName name="不銹鋼高帽落水頭" localSheetId="53">#REF!</definedName>
    <definedName name="不銹鋼高帽落水頭" localSheetId="43">#REF!</definedName>
    <definedName name="不銹鋼高帽落水頭" localSheetId="9">#REF!</definedName>
    <definedName name="不銹鋼高帽落水頭" localSheetId="8">#REF!</definedName>
    <definedName name="不銹鋼高帽落水頭" localSheetId="11">#REF!</definedName>
    <definedName name="不銹鋼高帽落水頭" localSheetId="10">#REF!</definedName>
    <definedName name="不銹鋼高帽落水頭" localSheetId="13">#REF!</definedName>
    <definedName name="不銹鋼高帽落水頭" localSheetId="12">#REF!</definedName>
    <definedName name="不銹鋼高帽落水頭" localSheetId="7">#REF!</definedName>
    <definedName name="不銹鋼高帽落水頭" localSheetId="6">#REF!</definedName>
    <definedName name="不銹鋼高帽落水頭" localSheetId="48">#REF!</definedName>
    <definedName name="不銹鋼高帽落水頭" localSheetId="49">#REF!</definedName>
    <definedName name="不銹鋼高帽落水頭" localSheetId="16">#REF!</definedName>
    <definedName name="不銹鋼高帽落水頭" localSheetId="27">#REF!</definedName>
    <definedName name="不銹鋼高帽落水頭" localSheetId="28">#REF!</definedName>
    <definedName name="不銹鋼高帽落水頭" localSheetId="44">#REF!</definedName>
    <definedName name="不銹鋼高帽落水頭" localSheetId="45">#REF!</definedName>
    <definedName name="不銹鋼高帽落水頭" localSheetId="51">#REF!</definedName>
    <definedName name="不銹鋼高帽落水頭" localSheetId="41">#REF!</definedName>
    <definedName name="不銹鋼高帽落水頭" localSheetId="35">#REF!</definedName>
    <definedName name="不銹鋼高帽落水頭" localSheetId="39">#REF!</definedName>
    <definedName name="不銹鋼高帽落水頭" localSheetId="37">#REF!</definedName>
    <definedName name="不銹鋼高帽落水頭" localSheetId="17">#REF!</definedName>
    <definedName name="不銹鋼高帽落水頭" localSheetId="50">#REF!</definedName>
    <definedName name="不銹鋼高帽落水頭" localSheetId="52">#REF!</definedName>
    <definedName name="不銹鋼高帽落水頭" localSheetId="31">#REF!</definedName>
    <definedName name="不銹鋼高帽落水頭" localSheetId="32">#REF!</definedName>
    <definedName name="不銹鋼高帽落水頭" localSheetId="34">#REF!</definedName>
    <definedName name="不銹鋼高帽落水頭" localSheetId="38">#REF!</definedName>
    <definedName name="不銹鋼高帽落水頭" localSheetId="20">#REF!</definedName>
    <definedName name="不銹鋼高帽落水頭">#REF!</definedName>
    <definedName name="不銹鋼側向落水頭" localSheetId="40">#REF!</definedName>
    <definedName name="不銹鋼側向落水頭" localSheetId="56">#REF!</definedName>
    <definedName name="不銹鋼側向落水頭" localSheetId="33">#REF!</definedName>
    <definedName name="不銹鋼側向落水頭" localSheetId="55">#REF!</definedName>
    <definedName name="不銹鋼側向落水頭" localSheetId="36">#REF!</definedName>
    <definedName name="不銹鋼側向落水頭" localSheetId="4">#REF!</definedName>
    <definedName name="不銹鋼側向落水頭" localSheetId="19">#REF!</definedName>
    <definedName name="不銹鋼側向落水頭" localSheetId="21">#REF!</definedName>
    <definedName name="不銹鋼側向落水頭" localSheetId="22">#REF!</definedName>
    <definedName name="不銹鋼側向落水頭" localSheetId="23">#REF!</definedName>
    <definedName name="不銹鋼側向落水頭" localSheetId="24">#REF!</definedName>
    <definedName name="不銹鋼側向落水頭" localSheetId="25">#REF!</definedName>
    <definedName name="不銹鋼側向落水頭" localSheetId="42">#REF!</definedName>
    <definedName name="不銹鋼側向落水頭" localSheetId="18">#REF!</definedName>
    <definedName name="不銹鋼側向落水頭" localSheetId="47">#REF!</definedName>
    <definedName name="不銹鋼側向落水頭" localSheetId="15">#REF!</definedName>
    <definedName name="不銹鋼側向落水頭" localSheetId="14">#REF!</definedName>
    <definedName name="不銹鋼側向落水頭" localSheetId="46">#REF!</definedName>
    <definedName name="不銹鋼側向落水頭" localSheetId="3">#REF!</definedName>
    <definedName name="不銹鋼側向落水頭" localSheetId="2">#REF!</definedName>
    <definedName name="不銹鋼側向落水頭" localSheetId="54">#REF!</definedName>
    <definedName name="不銹鋼側向落水頭" localSheetId="30">#REF!</definedName>
    <definedName name="不銹鋼側向落水頭" localSheetId="26">#REF!</definedName>
    <definedName name="不銹鋼側向落水頭" localSheetId="29">#REF!</definedName>
    <definedName name="不銹鋼側向落水頭" localSheetId="53">#REF!</definedName>
    <definedName name="不銹鋼側向落水頭" localSheetId="43">#REF!</definedName>
    <definedName name="不銹鋼側向落水頭" localSheetId="9">#REF!</definedName>
    <definedName name="不銹鋼側向落水頭" localSheetId="8">#REF!</definedName>
    <definedName name="不銹鋼側向落水頭" localSheetId="11">#REF!</definedName>
    <definedName name="不銹鋼側向落水頭" localSheetId="10">#REF!</definedName>
    <definedName name="不銹鋼側向落水頭" localSheetId="13">#REF!</definedName>
    <definedName name="不銹鋼側向落水頭" localSheetId="12">#REF!</definedName>
    <definedName name="不銹鋼側向落水頭" localSheetId="7">#REF!</definedName>
    <definedName name="不銹鋼側向落水頭" localSheetId="6">#REF!</definedName>
    <definedName name="不銹鋼側向落水頭" localSheetId="48">#REF!</definedName>
    <definedName name="不銹鋼側向落水頭" localSheetId="49">#REF!</definedName>
    <definedName name="不銹鋼側向落水頭" localSheetId="16">#REF!</definedName>
    <definedName name="不銹鋼側向落水頭" localSheetId="27">#REF!</definedName>
    <definedName name="不銹鋼側向落水頭" localSheetId="28">#REF!</definedName>
    <definedName name="不銹鋼側向落水頭" localSheetId="44">#REF!</definedName>
    <definedName name="不銹鋼側向落水頭" localSheetId="45">#REF!</definedName>
    <definedName name="不銹鋼側向落水頭" localSheetId="51">#REF!</definedName>
    <definedName name="不銹鋼側向落水頭" localSheetId="41">#REF!</definedName>
    <definedName name="不銹鋼側向落水頭" localSheetId="35">#REF!</definedName>
    <definedName name="不銹鋼側向落水頭" localSheetId="39">#REF!</definedName>
    <definedName name="不銹鋼側向落水頭" localSheetId="37">#REF!</definedName>
    <definedName name="不銹鋼側向落水頭" localSheetId="17">#REF!</definedName>
    <definedName name="不銹鋼側向落水頭" localSheetId="50">#REF!</definedName>
    <definedName name="不銹鋼側向落水頭" localSheetId="52">#REF!</definedName>
    <definedName name="不銹鋼側向落水頭" localSheetId="31">#REF!</definedName>
    <definedName name="不銹鋼側向落水頭" localSheetId="32">#REF!</definedName>
    <definedName name="不銹鋼側向落水頭" localSheetId="34">#REF!</definedName>
    <definedName name="不銹鋼側向落水頭" localSheetId="38">#REF!</definedName>
    <definedName name="不銹鋼側向落水頭" localSheetId="20">#REF!</definedName>
    <definedName name="不銹鋼側向落水頭">#REF!</definedName>
    <definedName name="不銹鋼插梢φ1.2cm長10cm" localSheetId="40">#REF!</definedName>
    <definedName name="不銹鋼插梢φ1.2cm長10cm" localSheetId="56">#REF!</definedName>
    <definedName name="不銹鋼插梢φ1.2cm長10cm" localSheetId="33">#REF!</definedName>
    <definedName name="不銹鋼插梢φ1.2cm長10cm" localSheetId="55">#REF!</definedName>
    <definedName name="不銹鋼插梢φ1.2cm長10cm" localSheetId="36">#REF!</definedName>
    <definedName name="不銹鋼插梢φ1.2cm長10cm" localSheetId="4">#REF!</definedName>
    <definedName name="不銹鋼插梢φ1.2cm長10cm" localSheetId="19">#REF!</definedName>
    <definedName name="不銹鋼插梢φ1.2cm長10cm" localSheetId="21">#REF!</definedName>
    <definedName name="不銹鋼插梢φ1.2cm長10cm" localSheetId="22">#REF!</definedName>
    <definedName name="不銹鋼插梢φ1.2cm長10cm" localSheetId="23">#REF!</definedName>
    <definedName name="不銹鋼插梢φ1.2cm長10cm" localSheetId="24">#REF!</definedName>
    <definedName name="不銹鋼插梢φ1.2cm長10cm" localSheetId="25">#REF!</definedName>
    <definedName name="不銹鋼插梢φ1.2cm長10cm" localSheetId="42">#REF!</definedName>
    <definedName name="不銹鋼插梢φ1.2cm長10cm" localSheetId="18">#REF!</definedName>
    <definedName name="不銹鋼插梢φ1.2cm長10cm" localSheetId="47">#REF!</definedName>
    <definedName name="不銹鋼插梢φ1.2cm長10cm" localSheetId="15">#REF!</definedName>
    <definedName name="不銹鋼插梢φ1.2cm長10cm" localSheetId="14">#REF!</definedName>
    <definedName name="不銹鋼插梢φ1.2cm長10cm" localSheetId="46">#REF!</definedName>
    <definedName name="不銹鋼插梢φ1.2cm長10cm" localSheetId="3">#REF!</definedName>
    <definedName name="不銹鋼插梢φ1.2cm長10cm" localSheetId="2">#REF!</definedName>
    <definedName name="不銹鋼插梢φ1.2cm長10cm" localSheetId="54">#REF!</definedName>
    <definedName name="不銹鋼插梢φ1.2cm長10cm" localSheetId="30">#REF!</definedName>
    <definedName name="不銹鋼插梢φ1.2cm長10cm" localSheetId="26">#REF!</definedName>
    <definedName name="不銹鋼插梢φ1.2cm長10cm" localSheetId="29">#REF!</definedName>
    <definedName name="不銹鋼插梢φ1.2cm長10cm" localSheetId="53">#REF!</definedName>
    <definedName name="不銹鋼插梢φ1.2cm長10cm" localSheetId="43">#REF!</definedName>
    <definedName name="不銹鋼插梢φ1.2cm長10cm" localSheetId="9">#REF!</definedName>
    <definedName name="不銹鋼插梢φ1.2cm長10cm" localSheetId="8">#REF!</definedName>
    <definedName name="不銹鋼插梢φ1.2cm長10cm" localSheetId="11">#REF!</definedName>
    <definedName name="不銹鋼插梢φ1.2cm長10cm" localSheetId="10">#REF!</definedName>
    <definedName name="不銹鋼插梢φ1.2cm長10cm" localSheetId="13">#REF!</definedName>
    <definedName name="不銹鋼插梢φ1.2cm長10cm" localSheetId="12">#REF!</definedName>
    <definedName name="不銹鋼插梢φ1.2cm長10cm" localSheetId="7">#REF!</definedName>
    <definedName name="不銹鋼插梢φ1.2cm長10cm" localSheetId="6">#REF!</definedName>
    <definedName name="不銹鋼插梢φ1.2cm長10cm" localSheetId="48">#REF!</definedName>
    <definedName name="不銹鋼插梢φ1.2cm長10cm" localSheetId="49">#REF!</definedName>
    <definedName name="不銹鋼插梢φ1.2cm長10cm" localSheetId="16">#REF!</definedName>
    <definedName name="不銹鋼插梢φ1.2cm長10cm" localSheetId="27">#REF!</definedName>
    <definedName name="不銹鋼插梢φ1.2cm長10cm" localSheetId="28">#REF!</definedName>
    <definedName name="不銹鋼插梢φ1.2cm長10cm" localSheetId="44">#REF!</definedName>
    <definedName name="不銹鋼插梢φ1.2cm長10cm" localSheetId="45">#REF!</definedName>
    <definedName name="不銹鋼插梢φ1.2cm長10cm" localSheetId="51">#REF!</definedName>
    <definedName name="不銹鋼插梢φ1.2cm長10cm" localSheetId="41">#REF!</definedName>
    <definedName name="不銹鋼插梢φ1.2cm長10cm" localSheetId="35">#REF!</definedName>
    <definedName name="不銹鋼插梢φ1.2cm長10cm" localSheetId="39">#REF!</definedName>
    <definedName name="不銹鋼插梢φ1.2cm長10cm" localSheetId="37">#REF!</definedName>
    <definedName name="不銹鋼插梢φ1.2cm長10cm" localSheetId="17">#REF!</definedName>
    <definedName name="不銹鋼插梢φ1.2cm長10cm" localSheetId="50">#REF!</definedName>
    <definedName name="不銹鋼插梢φ1.2cm長10cm" localSheetId="52">#REF!</definedName>
    <definedName name="不銹鋼插梢φ1.2cm長10cm" localSheetId="31">#REF!</definedName>
    <definedName name="不銹鋼插梢φ1.2cm長10cm" localSheetId="32">#REF!</definedName>
    <definedName name="不銹鋼插梢φ1.2cm長10cm" localSheetId="34">#REF!</definedName>
    <definedName name="不銹鋼插梢φ1.2cm長10cm" localSheetId="38">#REF!</definedName>
    <definedName name="不銹鋼插梢φ1.2cm長10cm" localSheetId="20">#REF!</definedName>
    <definedName name="不銹鋼插梢φ1.2cm長10cm">#REF!</definedName>
    <definedName name="不銹鋼圓帽落水頭" localSheetId="40">#REF!</definedName>
    <definedName name="不銹鋼圓帽落水頭" localSheetId="56">#REF!</definedName>
    <definedName name="不銹鋼圓帽落水頭" localSheetId="33">#REF!</definedName>
    <definedName name="不銹鋼圓帽落水頭" localSheetId="55">#REF!</definedName>
    <definedName name="不銹鋼圓帽落水頭" localSheetId="36">#REF!</definedName>
    <definedName name="不銹鋼圓帽落水頭" localSheetId="4">#REF!</definedName>
    <definedName name="不銹鋼圓帽落水頭" localSheetId="19">#REF!</definedName>
    <definedName name="不銹鋼圓帽落水頭" localSheetId="21">#REF!</definedName>
    <definedName name="不銹鋼圓帽落水頭" localSheetId="22">#REF!</definedName>
    <definedName name="不銹鋼圓帽落水頭" localSheetId="23">#REF!</definedName>
    <definedName name="不銹鋼圓帽落水頭" localSheetId="24">#REF!</definedName>
    <definedName name="不銹鋼圓帽落水頭" localSheetId="25">#REF!</definedName>
    <definedName name="不銹鋼圓帽落水頭" localSheetId="42">#REF!</definedName>
    <definedName name="不銹鋼圓帽落水頭" localSheetId="18">#REF!</definedName>
    <definedName name="不銹鋼圓帽落水頭" localSheetId="47">#REF!</definedName>
    <definedName name="不銹鋼圓帽落水頭" localSheetId="15">#REF!</definedName>
    <definedName name="不銹鋼圓帽落水頭" localSheetId="14">#REF!</definedName>
    <definedName name="不銹鋼圓帽落水頭" localSheetId="46">#REF!</definedName>
    <definedName name="不銹鋼圓帽落水頭" localSheetId="3">#REF!</definedName>
    <definedName name="不銹鋼圓帽落水頭" localSheetId="2">#REF!</definedName>
    <definedName name="不銹鋼圓帽落水頭" localSheetId="54">#REF!</definedName>
    <definedName name="不銹鋼圓帽落水頭" localSheetId="30">#REF!</definedName>
    <definedName name="不銹鋼圓帽落水頭" localSheetId="26">#REF!</definedName>
    <definedName name="不銹鋼圓帽落水頭" localSheetId="29">#REF!</definedName>
    <definedName name="不銹鋼圓帽落水頭" localSheetId="53">#REF!</definedName>
    <definedName name="不銹鋼圓帽落水頭" localSheetId="43">#REF!</definedName>
    <definedName name="不銹鋼圓帽落水頭" localSheetId="9">#REF!</definedName>
    <definedName name="不銹鋼圓帽落水頭" localSheetId="8">#REF!</definedName>
    <definedName name="不銹鋼圓帽落水頭" localSheetId="11">#REF!</definedName>
    <definedName name="不銹鋼圓帽落水頭" localSheetId="10">#REF!</definedName>
    <definedName name="不銹鋼圓帽落水頭" localSheetId="13">#REF!</definedName>
    <definedName name="不銹鋼圓帽落水頭" localSheetId="12">#REF!</definedName>
    <definedName name="不銹鋼圓帽落水頭" localSheetId="7">#REF!</definedName>
    <definedName name="不銹鋼圓帽落水頭" localSheetId="6">#REF!</definedName>
    <definedName name="不銹鋼圓帽落水頭" localSheetId="48">#REF!</definedName>
    <definedName name="不銹鋼圓帽落水頭" localSheetId="49">#REF!</definedName>
    <definedName name="不銹鋼圓帽落水頭" localSheetId="16">#REF!</definedName>
    <definedName name="不銹鋼圓帽落水頭" localSheetId="27">#REF!</definedName>
    <definedName name="不銹鋼圓帽落水頭" localSheetId="28">#REF!</definedName>
    <definedName name="不銹鋼圓帽落水頭" localSheetId="44">#REF!</definedName>
    <definedName name="不銹鋼圓帽落水頭" localSheetId="45">#REF!</definedName>
    <definedName name="不銹鋼圓帽落水頭" localSheetId="51">#REF!</definedName>
    <definedName name="不銹鋼圓帽落水頭" localSheetId="41">#REF!</definedName>
    <definedName name="不銹鋼圓帽落水頭" localSheetId="35">#REF!</definedName>
    <definedName name="不銹鋼圓帽落水頭" localSheetId="39">#REF!</definedName>
    <definedName name="不銹鋼圓帽落水頭" localSheetId="37">#REF!</definedName>
    <definedName name="不銹鋼圓帽落水頭" localSheetId="17">#REF!</definedName>
    <definedName name="不銹鋼圓帽落水頭" localSheetId="50">#REF!</definedName>
    <definedName name="不銹鋼圓帽落水頭" localSheetId="52">#REF!</definedName>
    <definedName name="不銹鋼圓帽落水頭" localSheetId="31">#REF!</definedName>
    <definedName name="不銹鋼圓帽落水頭" localSheetId="32">#REF!</definedName>
    <definedName name="不銹鋼圓帽落水頭" localSheetId="34">#REF!</definedName>
    <definedName name="不銹鋼圓帽落水頭" localSheetId="38">#REF!</definedName>
    <definedName name="不銹鋼圓帽落水頭" localSheetId="20">#REF!</definedName>
    <definedName name="不銹鋼圓帽落水頭">#REF!</definedName>
    <definedName name="不銹鋼箱體" localSheetId="40">#REF!</definedName>
    <definedName name="不銹鋼箱體" localSheetId="56">#REF!</definedName>
    <definedName name="不銹鋼箱體" localSheetId="33">#REF!</definedName>
    <definedName name="不銹鋼箱體" localSheetId="55">#REF!</definedName>
    <definedName name="不銹鋼箱體" localSheetId="36">#REF!</definedName>
    <definedName name="不銹鋼箱體" localSheetId="4">#REF!</definedName>
    <definedName name="不銹鋼箱體" localSheetId="19">#REF!</definedName>
    <definedName name="不銹鋼箱體" localSheetId="21">#REF!</definedName>
    <definedName name="不銹鋼箱體" localSheetId="22">#REF!</definedName>
    <definedName name="不銹鋼箱體" localSheetId="23">#REF!</definedName>
    <definedName name="不銹鋼箱體" localSheetId="24">#REF!</definedName>
    <definedName name="不銹鋼箱體" localSheetId="25">#REF!</definedName>
    <definedName name="不銹鋼箱體" localSheetId="42">#REF!</definedName>
    <definedName name="不銹鋼箱體" localSheetId="18">#REF!</definedName>
    <definedName name="不銹鋼箱體" localSheetId="47">#REF!</definedName>
    <definedName name="不銹鋼箱體" localSheetId="15">#REF!</definedName>
    <definedName name="不銹鋼箱體" localSheetId="14">#REF!</definedName>
    <definedName name="不銹鋼箱體" localSheetId="46">#REF!</definedName>
    <definedName name="不銹鋼箱體" localSheetId="3">#REF!</definedName>
    <definedName name="不銹鋼箱體" localSheetId="2">#REF!</definedName>
    <definedName name="不銹鋼箱體" localSheetId="54">#REF!</definedName>
    <definedName name="不銹鋼箱體" localSheetId="30">#REF!</definedName>
    <definedName name="不銹鋼箱體" localSheetId="26">#REF!</definedName>
    <definedName name="不銹鋼箱體" localSheetId="29">#REF!</definedName>
    <definedName name="不銹鋼箱體" localSheetId="53">#REF!</definedName>
    <definedName name="不銹鋼箱體" localSheetId="43">#REF!</definedName>
    <definedName name="不銹鋼箱體" localSheetId="9">#REF!</definedName>
    <definedName name="不銹鋼箱體" localSheetId="8">#REF!</definedName>
    <definedName name="不銹鋼箱體" localSheetId="11">#REF!</definedName>
    <definedName name="不銹鋼箱體" localSheetId="10">#REF!</definedName>
    <definedName name="不銹鋼箱體" localSheetId="13">#REF!</definedName>
    <definedName name="不銹鋼箱體" localSheetId="12">#REF!</definedName>
    <definedName name="不銹鋼箱體" localSheetId="7">#REF!</definedName>
    <definedName name="不銹鋼箱體" localSheetId="6">#REF!</definedName>
    <definedName name="不銹鋼箱體" localSheetId="48">#REF!</definedName>
    <definedName name="不銹鋼箱體" localSheetId="49">#REF!</definedName>
    <definedName name="不銹鋼箱體" localSheetId="16">#REF!</definedName>
    <definedName name="不銹鋼箱體" localSheetId="27">#REF!</definedName>
    <definedName name="不銹鋼箱體" localSheetId="28">#REF!</definedName>
    <definedName name="不銹鋼箱體" localSheetId="44">#REF!</definedName>
    <definedName name="不銹鋼箱體" localSheetId="45">#REF!</definedName>
    <definedName name="不銹鋼箱體" localSheetId="51">#REF!</definedName>
    <definedName name="不銹鋼箱體" localSheetId="41">#REF!</definedName>
    <definedName name="不銹鋼箱體" localSheetId="35">#REF!</definedName>
    <definedName name="不銹鋼箱體" localSheetId="39">#REF!</definedName>
    <definedName name="不銹鋼箱體" localSheetId="37">#REF!</definedName>
    <definedName name="不銹鋼箱體" localSheetId="17">#REF!</definedName>
    <definedName name="不銹鋼箱體" localSheetId="50">#REF!</definedName>
    <definedName name="不銹鋼箱體" localSheetId="52">#REF!</definedName>
    <definedName name="不銹鋼箱體" localSheetId="31">#REF!</definedName>
    <definedName name="不銹鋼箱體" localSheetId="32">#REF!</definedName>
    <definedName name="不銹鋼箱體" localSheetId="34">#REF!</definedName>
    <definedName name="不銹鋼箱體" localSheetId="38">#REF!</definedName>
    <definedName name="不銹鋼箱體" localSheetId="20">#REF!</definedName>
    <definedName name="不銹鋼箱體">#REF!</definedName>
    <definedName name="不銹鋼螺栓" localSheetId="40">#REF!</definedName>
    <definedName name="不銹鋼螺栓" localSheetId="56">#REF!</definedName>
    <definedName name="不銹鋼螺栓" localSheetId="33">#REF!</definedName>
    <definedName name="不銹鋼螺栓" localSheetId="55">#REF!</definedName>
    <definedName name="不銹鋼螺栓" localSheetId="36">#REF!</definedName>
    <definedName name="不銹鋼螺栓" localSheetId="4">#REF!</definedName>
    <definedName name="不銹鋼螺栓" localSheetId="19">#REF!</definedName>
    <definedName name="不銹鋼螺栓" localSheetId="21">#REF!</definedName>
    <definedName name="不銹鋼螺栓" localSheetId="22">#REF!</definedName>
    <definedName name="不銹鋼螺栓" localSheetId="23">#REF!</definedName>
    <definedName name="不銹鋼螺栓" localSheetId="24">#REF!</definedName>
    <definedName name="不銹鋼螺栓" localSheetId="25">#REF!</definedName>
    <definedName name="不銹鋼螺栓" localSheetId="42">#REF!</definedName>
    <definedName name="不銹鋼螺栓" localSheetId="18">#REF!</definedName>
    <definedName name="不銹鋼螺栓" localSheetId="47">#REF!</definedName>
    <definedName name="不銹鋼螺栓" localSheetId="15">#REF!</definedName>
    <definedName name="不銹鋼螺栓" localSheetId="14">#REF!</definedName>
    <definedName name="不銹鋼螺栓" localSheetId="46">#REF!</definedName>
    <definedName name="不銹鋼螺栓" localSheetId="3">#REF!</definedName>
    <definedName name="不銹鋼螺栓" localSheetId="2">#REF!</definedName>
    <definedName name="不銹鋼螺栓" localSheetId="54">#REF!</definedName>
    <definedName name="不銹鋼螺栓" localSheetId="30">#REF!</definedName>
    <definedName name="不銹鋼螺栓" localSheetId="26">#REF!</definedName>
    <definedName name="不銹鋼螺栓" localSheetId="29">#REF!</definedName>
    <definedName name="不銹鋼螺栓" localSheetId="53">#REF!</definedName>
    <definedName name="不銹鋼螺栓" localSheetId="43">#REF!</definedName>
    <definedName name="不銹鋼螺栓" localSheetId="9">#REF!</definedName>
    <definedName name="不銹鋼螺栓" localSheetId="8">#REF!</definedName>
    <definedName name="不銹鋼螺栓" localSheetId="11">#REF!</definedName>
    <definedName name="不銹鋼螺栓" localSheetId="10">#REF!</definedName>
    <definedName name="不銹鋼螺栓" localSheetId="13">#REF!</definedName>
    <definedName name="不銹鋼螺栓" localSheetId="12">#REF!</definedName>
    <definedName name="不銹鋼螺栓" localSheetId="7">#REF!</definedName>
    <definedName name="不銹鋼螺栓" localSheetId="6">#REF!</definedName>
    <definedName name="不銹鋼螺栓" localSheetId="48">#REF!</definedName>
    <definedName name="不銹鋼螺栓" localSheetId="49">#REF!</definedName>
    <definedName name="不銹鋼螺栓" localSheetId="16">#REF!</definedName>
    <definedName name="不銹鋼螺栓" localSheetId="27">#REF!</definedName>
    <definedName name="不銹鋼螺栓" localSheetId="28">#REF!</definedName>
    <definedName name="不銹鋼螺栓" localSheetId="44">#REF!</definedName>
    <definedName name="不銹鋼螺栓" localSheetId="45">#REF!</definedName>
    <definedName name="不銹鋼螺栓" localSheetId="51">#REF!</definedName>
    <definedName name="不銹鋼螺栓" localSheetId="41">#REF!</definedName>
    <definedName name="不銹鋼螺栓" localSheetId="35">#REF!</definedName>
    <definedName name="不銹鋼螺栓" localSheetId="39">#REF!</definedName>
    <definedName name="不銹鋼螺栓" localSheetId="37">#REF!</definedName>
    <definedName name="不銹鋼螺栓" localSheetId="17">#REF!</definedName>
    <definedName name="不銹鋼螺栓" localSheetId="50">#REF!</definedName>
    <definedName name="不銹鋼螺栓" localSheetId="52">#REF!</definedName>
    <definedName name="不銹鋼螺栓" localSheetId="31">#REF!</definedName>
    <definedName name="不銹鋼螺栓" localSheetId="32">#REF!</definedName>
    <definedName name="不銹鋼螺栓" localSheetId="34">#REF!</definedName>
    <definedName name="不銹鋼螺栓" localSheetId="38">#REF!</definedName>
    <definedName name="不銹鋼螺栓" localSheetId="20">#REF!</definedName>
    <definedName name="不銹鋼螺栓">#REF!</definedName>
    <definedName name="中間柱隆起觀測點" localSheetId="40">#REF!</definedName>
    <definedName name="中間柱隆起觀測點" localSheetId="56">#REF!</definedName>
    <definedName name="中間柱隆起觀測點" localSheetId="33">#REF!</definedName>
    <definedName name="中間柱隆起觀測點" localSheetId="55">#REF!</definedName>
    <definedName name="中間柱隆起觀測點" localSheetId="36">#REF!</definedName>
    <definedName name="中間柱隆起觀測點" localSheetId="4">#REF!</definedName>
    <definedName name="中間柱隆起觀測點" localSheetId="19">#REF!</definedName>
    <definedName name="中間柱隆起觀測點" localSheetId="21">#REF!</definedName>
    <definedName name="中間柱隆起觀測點" localSheetId="22">#REF!</definedName>
    <definedName name="中間柱隆起觀測點" localSheetId="23">#REF!</definedName>
    <definedName name="中間柱隆起觀測點" localSheetId="24">#REF!</definedName>
    <definedName name="中間柱隆起觀測點" localSheetId="25">#REF!</definedName>
    <definedName name="中間柱隆起觀測點" localSheetId="42">#REF!</definedName>
    <definedName name="中間柱隆起觀測點" localSheetId="18">#REF!</definedName>
    <definedName name="中間柱隆起觀測點" localSheetId="47">#REF!</definedName>
    <definedName name="中間柱隆起觀測點" localSheetId="15">#REF!</definedName>
    <definedName name="中間柱隆起觀測點" localSheetId="14">#REF!</definedName>
    <definedName name="中間柱隆起觀測點" localSheetId="46">#REF!</definedName>
    <definedName name="中間柱隆起觀測點" localSheetId="3">#REF!</definedName>
    <definedName name="中間柱隆起觀測點" localSheetId="2">#REF!</definedName>
    <definedName name="中間柱隆起觀測點" localSheetId="54">#REF!</definedName>
    <definedName name="中間柱隆起觀測點" localSheetId="30">#REF!</definedName>
    <definedName name="中間柱隆起觀測點" localSheetId="26">#REF!</definedName>
    <definedName name="中間柱隆起觀測點" localSheetId="29">#REF!</definedName>
    <definedName name="中間柱隆起觀測點" localSheetId="53">#REF!</definedName>
    <definedName name="中間柱隆起觀測點" localSheetId="43">#REF!</definedName>
    <definedName name="中間柱隆起觀測點" localSheetId="9">#REF!</definedName>
    <definedName name="中間柱隆起觀測點" localSheetId="8">#REF!</definedName>
    <definedName name="中間柱隆起觀測點" localSheetId="11">#REF!</definedName>
    <definedName name="中間柱隆起觀測點" localSheetId="10">#REF!</definedName>
    <definedName name="中間柱隆起觀測點" localSheetId="13">#REF!</definedName>
    <definedName name="中間柱隆起觀測點" localSheetId="12">#REF!</definedName>
    <definedName name="中間柱隆起觀測點" localSheetId="7">#REF!</definedName>
    <definedName name="中間柱隆起觀測點" localSheetId="6">#REF!</definedName>
    <definedName name="中間柱隆起觀測點" localSheetId="48">#REF!</definedName>
    <definedName name="中間柱隆起觀測點" localSheetId="49">#REF!</definedName>
    <definedName name="中間柱隆起觀測點" localSheetId="16">#REF!</definedName>
    <definedName name="中間柱隆起觀測點" localSheetId="27">#REF!</definedName>
    <definedName name="中間柱隆起觀測點" localSheetId="28">#REF!</definedName>
    <definedName name="中間柱隆起觀測點" localSheetId="44">#REF!</definedName>
    <definedName name="中間柱隆起觀測點" localSheetId="45">#REF!</definedName>
    <definedName name="中間柱隆起觀測點" localSheetId="51">#REF!</definedName>
    <definedName name="中間柱隆起觀測點" localSheetId="41">#REF!</definedName>
    <definedName name="中間柱隆起觀測點" localSheetId="35">#REF!</definedName>
    <definedName name="中間柱隆起觀測點" localSheetId="39">#REF!</definedName>
    <definedName name="中間柱隆起觀測點" localSheetId="37">#REF!</definedName>
    <definedName name="中間柱隆起觀測點" localSheetId="17">#REF!</definedName>
    <definedName name="中間柱隆起觀測點" localSheetId="50">#REF!</definedName>
    <definedName name="中間柱隆起觀測點" localSheetId="52">#REF!</definedName>
    <definedName name="中間柱隆起觀測點" localSheetId="31">#REF!</definedName>
    <definedName name="中間柱隆起觀測點" localSheetId="32">#REF!</definedName>
    <definedName name="中間柱隆起觀測點" localSheetId="34">#REF!</definedName>
    <definedName name="中間柱隆起觀測點" localSheetId="38">#REF!</definedName>
    <definedName name="中間柱隆起觀測點" localSheetId="20">#REF!</definedName>
    <definedName name="中間柱隆起觀測點">#REF!</definedName>
    <definedName name="五金墊塊" localSheetId="40">#REF!</definedName>
    <definedName name="五金墊塊" localSheetId="56">#REF!</definedName>
    <definedName name="五金墊塊" localSheetId="33">#REF!</definedName>
    <definedName name="五金墊塊" localSheetId="55">#REF!</definedName>
    <definedName name="五金墊塊" localSheetId="36">#REF!</definedName>
    <definedName name="五金墊塊" localSheetId="4">#REF!</definedName>
    <definedName name="五金墊塊" localSheetId="19">#REF!</definedName>
    <definedName name="五金墊塊" localSheetId="21">#REF!</definedName>
    <definedName name="五金墊塊" localSheetId="22">#REF!</definedName>
    <definedName name="五金墊塊" localSheetId="23">#REF!</definedName>
    <definedName name="五金墊塊" localSheetId="24">#REF!</definedName>
    <definedName name="五金墊塊" localSheetId="25">#REF!</definedName>
    <definedName name="五金墊塊" localSheetId="42">#REF!</definedName>
    <definedName name="五金墊塊" localSheetId="18">#REF!</definedName>
    <definedName name="五金墊塊" localSheetId="47">#REF!</definedName>
    <definedName name="五金墊塊" localSheetId="15">#REF!</definedName>
    <definedName name="五金墊塊" localSheetId="14">#REF!</definedName>
    <definedName name="五金墊塊" localSheetId="46">#REF!</definedName>
    <definedName name="五金墊塊" localSheetId="3">#REF!</definedName>
    <definedName name="五金墊塊" localSheetId="2">#REF!</definedName>
    <definedName name="五金墊塊" localSheetId="54">#REF!</definedName>
    <definedName name="五金墊塊" localSheetId="30">#REF!</definedName>
    <definedName name="五金墊塊" localSheetId="26">#REF!</definedName>
    <definedName name="五金墊塊" localSheetId="29">#REF!</definedName>
    <definedName name="五金墊塊" localSheetId="53">#REF!</definedName>
    <definedName name="五金墊塊" localSheetId="43">#REF!</definedName>
    <definedName name="五金墊塊" localSheetId="9">#REF!</definedName>
    <definedName name="五金墊塊" localSheetId="8">#REF!</definedName>
    <definedName name="五金墊塊" localSheetId="11">#REF!</definedName>
    <definedName name="五金墊塊" localSheetId="10">#REF!</definedName>
    <definedName name="五金墊塊" localSheetId="13">#REF!</definedName>
    <definedName name="五金墊塊" localSheetId="12">#REF!</definedName>
    <definedName name="五金墊塊" localSheetId="7">#REF!</definedName>
    <definedName name="五金墊塊" localSheetId="6">#REF!</definedName>
    <definedName name="五金墊塊" localSheetId="48">#REF!</definedName>
    <definedName name="五金墊塊" localSheetId="49">#REF!</definedName>
    <definedName name="五金墊塊" localSheetId="16">#REF!</definedName>
    <definedName name="五金墊塊" localSheetId="27">#REF!</definedName>
    <definedName name="五金墊塊" localSheetId="28">#REF!</definedName>
    <definedName name="五金墊塊" localSheetId="44">#REF!</definedName>
    <definedName name="五金墊塊" localSheetId="45">#REF!</definedName>
    <definedName name="五金墊塊" localSheetId="51">#REF!</definedName>
    <definedName name="五金墊塊" localSheetId="41">#REF!</definedName>
    <definedName name="五金墊塊" localSheetId="35">#REF!</definedName>
    <definedName name="五金墊塊" localSheetId="39">#REF!</definedName>
    <definedName name="五金墊塊" localSheetId="37">#REF!</definedName>
    <definedName name="五金墊塊" localSheetId="17">#REF!</definedName>
    <definedName name="五金墊塊" localSheetId="50">#REF!</definedName>
    <definedName name="五金墊塊" localSheetId="52">#REF!</definedName>
    <definedName name="五金墊塊" localSheetId="31">#REF!</definedName>
    <definedName name="五金墊塊" localSheetId="32">#REF!</definedName>
    <definedName name="五金墊塊" localSheetId="34">#REF!</definedName>
    <definedName name="五金墊塊" localSheetId="38">#REF!</definedName>
    <definedName name="五金墊塊" localSheetId="20">#REF!</definedName>
    <definedName name="五金墊塊">#REF!</definedName>
    <definedName name="五金機具" localSheetId="40">#REF!</definedName>
    <definedName name="五金機具" localSheetId="56">#REF!</definedName>
    <definedName name="五金機具" localSheetId="33">#REF!</definedName>
    <definedName name="五金機具" localSheetId="55">#REF!</definedName>
    <definedName name="五金機具" localSheetId="36">#REF!</definedName>
    <definedName name="五金機具" localSheetId="4">#REF!</definedName>
    <definedName name="五金機具" localSheetId="19">#REF!</definedName>
    <definedName name="五金機具" localSheetId="21">#REF!</definedName>
    <definedName name="五金機具" localSheetId="22">#REF!</definedName>
    <definedName name="五金機具" localSheetId="23">#REF!</definedName>
    <definedName name="五金機具" localSheetId="24">#REF!</definedName>
    <definedName name="五金機具" localSheetId="25">#REF!</definedName>
    <definedName name="五金機具" localSheetId="42">#REF!</definedName>
    <definedName name="五金機具" localSheetId="18">#REF!</definedName>
    <definedName name="五金機具" localSheetId="47">#REF!</definedName>
    <definedName name="五金機具" localSheetId="15">#REF!</definedName>
    <definedName name="五金機具" localSheetId="14">#REF!</definedName>
    <definedName name="五金機具" localSheetId="46">#REF!</definedName>
    <definedName name="五金機具" localSheetId="3">#REF!</definedName>
    <definedName name="五金機具" localSheetId="2">#REF!</definedName>
    <definedName name="五金機具" localSheetId="54">#REF!</definedName>
    <definedName name="五金機具" localSheetId="30">#REF!</definedName>
    <definedName name="五金機具" localSheetId="26">#REF!</definedName>
    <definedName name="五金機具" localSheetId="29">#REF!</definedName>
    <definedName name="五金機具" localSheetId="53">#REF!</definedName>
    <definedName name="五金機具" localSheetId="43">#REF!</definedName>
    <definedName name="五金機具" localSheetId="9">#REF!</definedName>
    <definedName name="五金機具" localSheetId="8">#REF!</definedName>
    <definedName name="五金機具" localSheetId="11">#REF!</definedName>
    <definedName name="五金機具" localSheetId="10">#REF!</definedName>
    <definedName name="五金機具" localSheetId="13">#REF!</definedName>
    <definedName name="五金機具" localSheetId="12">#REF!</definedName>
    <definedName name="五金機具" localSheetId="7">#REF!</definedName>
    <definedName name="五金機具" localSheetId="6">#REF!</definedName>
    <definedName name="五金機具" localSheetId="48">#REF!</definedName>
    <definedName name="五金機具" localSheetId="49">#REF!</definedName>
    <definedName name="五金機具" localSheetId="16">#REF!</definedName>
    <definedName name="五金機具" localSheetId="27">#REF!</definedName>
    <definedName name="五金機具" localSheetId="28">#REF!</definedName>
    <definedName name="五金機具" localSheetId="44">#REF!</definedName>
    <definedName name="五金機具" localSheetId="45">#REF!</definedName>
    <definedName name="五金機具" localSheetId="51">#REF!</definedName>
    <definedName name="五金機具" localSheetId="41">#REF!</definedName>
    <definedName name="五金機具" localSheetId="35">#REF!</definedName>
    <definedName name="五金機具" localSheetId="39">#REF!</definedName>
    <definedName name="五金機具" localSheetId="37">#REF!</definedName>
    <definedName name="五金機具" localSheetId="17">#REF!</definedName>
    <definedName name="五金機具" localSheetId="50">#REF!</definedName>
    <definedName name="五金機具" localSheetId="52">#REF!</definedName>
    <definedName name="五金機具" localSheetId="31">#REF!</definedName>
    <definedName name="五金機具" localSheetId="32">#REF!</definedName>
    <definedName name="五金機具" localSheetId="34">#REF!</definedName>
    <definedName name="五金機具" localSheetId="38">#REF!</definedName>
    <definedName name="五金機具" localSheetId="20">#REF!</definedName>
    <definedName name="五金機具">#REF!</definedName>
    <definedName name="內裝門窗索引表" localSheetId="40">#REF!</definedName>
    <definedName name="內裝門窗索引表" localSheetId="56">#REF!</definedName>
    <definedName name="內裝門窗索引表" localSheetId="33">#REF!</definedName>
    <definedName name="內裝門窗索引表" localSheetId="55">#REF!</definedName>
    <definedName name="內裝門窗索引表" localSheetId="36">#REF!</definedName>
    <definedName name="內裝門窗索引表" localSheetId="4">#REF!</definedName>
    <definedName name="內裝門窗索引表" localSheetId="19">#REF!</definedName>
    <definedName name="內裝門窗索引表" localSheetId="21">#REF!</definedName>
    <definedName name="內裝門窗索引表" localSheetId="22">#REF!</definedName>
    <definedName name="內裝門窗索引表" localSheetId="23">#REF!</definedName>
    <definedName name="內裝門窗索引表" localSheetId="24">#REF!</definedName>
    <definedName name="內裝門窗索引表" localSheetId="25">#REF!</definedName>
    <definedName name="內裝門窗索引表" localSheetId="42">#REF!</definedName>
    <definedName name="內裝門窗索引表" localSheetId="18">#REF!</definedName>
    <definedName name="內裝門窗索引表" localSheetId="47">#REF!</definedName>
    <definedName name="內裝門窗索引表" localSheetId="15">#REF!</definedName>
    <definedName name="內裝門窗索引表" localSheetId="14">#REF!</definedName>
    <definedName name="內裝門窗索引表" localSheetId="46">#REF!</definedName>
    <definedName name="內裝門窗索引表" localSheetId="3">#REF!</definedName>
    <definedName name="內裝門窗索引表" localSheetId="2">#REF!</definedName>
    <definedName name="內裝門窗索引表" localSheetId="54">#REF!</definedName>
    <definedName name="內裝門窗索引表" localSheetId="30">#REF!</definedName>
    <definedName name="內裝門窗索引表" localSheetId="26">#REF!</definedName>
    <definedName name="內裝門窗索引表" localSheetId="29">#REF!</definedName>
    <definedName name="內裝門窗索引表" localSheetId="53">#REF!</definedName>
    <definedName name="內裝門窗索引表" localSheetId="43">#REF!</definedName>
    <definedName name="內裝門窗索引表" localSheetId="9">#REF!</definedName>
    <definedName name="內裝門窗索引表" localSheetId="8">#REF!</definedName>
    <definedName name="內裝門窗索引表" localSheetId="11">#REF!</definedName>
    <definedName name="內裝門窗索引表" localSheetId="10">#REF!</definedName>
    <definedName name="內裝門窗索引表" localSheetId="13">#REF!</definedName>
    <definedName name="內裝門窗索引表" localSheetId="12">#REF!</definedName>
    <definedName name="內裝門窗索引表" localSheetId="7">#REF!</definedName>
    <definedName name="內裝門窗索引表" localSheetId="6">#REF!</definedName>
    <definedName name="內裝門窗索引表" localSheetId="48">#REF!</definedName>
    <definedName name="內裝門窗索引表" localSheetId="49">#REF!</definedName>
    <definedName name="內裝門窗索引表" localSheetId="16">#REF!</definedName>
    <definedName name="內裝門窗索引表" localSheetId="27">#REF!</definedName>
    <definedName name="內裝門窗索引表" localSheetId="28">#REF!</definedName>
    <definedName name="內裝門窗索引表" localSheetId="44">#REF!</definedName>
    <definedName name="內裝門窗索引表" localSheetId="45">#REF!</definedName>
    <definedName name="內裝門窗索引表" localSheetId="51">#REF!</definedName>
    <definedName name="內裝門窗索引表" localSheetId="41">#REF!</definedName>
    <definedName name="內裝門窗索引表" localSheetId="35">#REF!</definedName>
    <definedName name="內裝門窗索引表" localSheetId="39">#REF!</definedName>
    <definedName name="內裝門窗索引表" localSheetId="37">#REF!</definedName>
    <definedName name="內裝門窗索引表" localSheetId="17">#REF!</definedName>
    <definedName name="內裝門窗索引表" localSheetId="50">#REF!</definedName>
    <definedName name="內裝門窗索引表" localSheetId="52">#REF!</definedName>
    <definedName name="內裝門窗索引表" localSheetId="31">#REF!</definedName>
    <definedName name="內裝門窗索引表" localSheetId="32">#REF!</definedName>
    <definedName name="內裝門窗索引表" localSheetId="34">#REF!</definedName>
    <definedName name="內裝門窗索引表" localSheetId="38">#REF!</definedName>
    <definedName name="內裝門窗索引表" localSheetId="20">#REF!</definedName>
    <definedName name="內裝門窗索引表">#REF!</definedName>
    <definedName name="內牆1_2防水粉刷">[31]單價分析!$F$50</definedName>
    <definedName name="內牆1_2防水粉刷刷漆">[31]單價分析!$F$1043</definedName>
    <definedName name="內牆1_3粉刷">[31]單價分析!$F$58</definedName>
    <definedName name="內牆打底工資">[31]工料單價!$J$15</definedName>
    <definedName name="內牆打底工資_系模">[6]工料單價!$J$18</definedName>
    <definedName name="內牆防水貼20_20磁磚">[22]單價分析!$F$606</definedName>
    <definedName name="內牆刷反光漆連工帶料">[6]工料單價!$J$50</definedName>
    <definedName name="內牆刷水性水泥漆連工帶料">[6]工料單價!$J$47</definedName>
    <definedName name="內牆刷乳膠漆連工帶料" localSheetId="40">#REF!</definedName>
    <definedName name="內牆刷乳膠漆連工帶料" localSheetId="56">#REF!</definedName>
    <definedName name="內牆刷乳膠漆連工帶料" localSheetId="33">#REF!</definedName>
    <definedName name="內牆刷乳膠漆連工帶料" localSheetId="55">#REF!</definedName>
    <definedName name="內牆刷乳膠漆連工帶料" localSheetId="36">#REF!</definedName>
    <definedName name="內牆刷乳膠漆連工帶料" localSheetId="4">#REF!</definedName>
    <definedName name="內牆刷乳膠漆連工帶料" localSheetId="19">#REF!</definedName>
    <definedName name="內牆刷乳膠漆連工帶料" localSheetId="21">#REF!</definedName>
    <definedName name="內牆刷乳膠漆連工帶料" localSheetId="22">#REF!</definedName>
    <definedName name="內牆刷乳膠漆連工帶料" localSheetId="23">#REF!</definedName>
    <definedName name="內牆刷乳膠漆連工帶料" localSheetId="24">#REF!</definedName>
    <definedName name="內牆刷乳膠漆連工帶料" localSheetId="25">#REF!</definedName>
    <definedName name="內牆刷乳膠漆連工帶料" localSheetId="42">#REF!</definedName>
    <definedName name="內牆刷乳膠漆連工帶料" localSheetId="18">#REF!</definedName>
    <definedName name="內牆刷乳膠漆連工帶料" localSheetId="47">#REF!</definedName>
    <definedName name="內牆刷乳膠漆連工帶料" localSheetId="15">#REF!</definedName>
    <definedName name="內牆刷乳膠漆連工帶料" localSheetId="14">#REF!</definedName>
    <definedName name="內牆刷乳膠漆連工帶料" localSheetId="46">#REF!</definedName>
    <definedName name="內牆刷乳膠漆連工帶料" localSheetId="3">#REF!</definedName>
    <definedName name="內牆刷乳膠漆連工帶料" localSheetId="2">#REF!</definedName>
    <definedName name="內牆刷乳膠漆連工帶料" localSheetId="54">#REF!</definedName>
    <definedName name="內牆刷乳膠漆連工帶料" localSheetId="30">#REF!</definedName>
    <definedName name="內牆刷乳膠漆連工帶料" localSheetId="26">#REF!</definedName>
    <definedName name="內牆刷乳膠漆連工帶料" localSheetId="29">#REF!</definedName>
    <definedName name="內牆刷乳膠漆連工帶料" localSheetId="53">#REF!</definedName>
    <definedName name="內牆刷乳膠漆連工帶料" localSheetId="43">#REF!</definedName>
    <definedName name="內牆刷乳膠漆連工帶料" localSheetId="9">#REF!</definedName>
    <definedName name="內牆刷乳膠漆連工帶料" localSheetId="8">#REF!</definedName>
    <definedName name="內牆刷乳膠漆連工帶料" localSheetId="11">#REF!</definedName>
    <definedName name="內牆刷乳膠漆連工帶料" localSheetId="10">#REF!</definedName>
    <definedName name="內牆刷乳膠漆連工帶料" localSheetId="13">#REF!</definedName>
    <definedName name="內牆刷乳膠漆連工帶料" localSheetId="12">#REF!</definedName>
    <definedName name="內牆刷乳膠漆連工帶料" localSheetId="7">#REF!</definedName>
    <definedName name="內牆刷乳膠漆連工帶料" localSheetId="6">#REF!</definedName>
    <definedName name="內牆刷乳膠漆連工帶料" localSheetId="48">#REF!</definedName>
    <definedName name="內牆刷乳膠漆連工帶料" localSheetId="49">#REF!</definedName>
    <definedName name="內牆刷乳膠漆連工帶料" localSheetId="16">#REF!</definedName>
    <definedName name="內牆刷乳膠漆連工帶料" localSheetId="27">#REF!</definedName>
    <definedName name="內牆刷乳膠漆連工帶料" localSheetId="28">#REF!</definedName>
    <definedName name="內牆刷乳膠漆連工帶料" localSheetId="44">#REF!</definedName>
    <definedName name="內牆刷乳膠漆連工帶料" localSheetId="45">#REF!</definedName>
    <definedName name="內牆刷乳膠漆連工帶料" localSheetId="51">#REF!</definedName>
    <definedName name="內牆刷乳膠漆連工帶料" localSheetId="41">#REF!</definedName>
    <definedName name="內牆刷乳膠漆連工帶料" localSheetId="35">#REF!</definedName>
    <definedName name="內牆刷乳膠漆連工帶料" localSheetId="39">#REF!</definedName>
    <definedName name="內牆刷乳膠漆連工帶料" localSheetId="37">#REF!</definedName>
    <definedName name="內牆刷乳膠漆連工帶料" localSheetId="17">#REF!</definedName>
    <definedName name="內牆刷乳膠漆連工帶料" localSheetId="50">#REF!</definedName>
    <definedName name="內牆刷乳膠漆連工帶料" localSheetId="52">#REF!</definedName>
    <definedName name="內牆刷乳膠漆連工帶料" localSheetId="31">#REF!</definedName>
    <definedName name="內牆刷乳膠漆連工帶料" localSheetId="32">#REF!</definedName>
    <definedName name="內牆刷乳膠漆連工帶料" localSheetId="34">#REF!</definedName>
    <definedName name="內牆刷乳膠漆連工帶料" localSheetId="38">#REF!</definedName>
    <definedName name="內牆刷乳膠漆連工帶料" localSheetId="20">#REF!</definedName>
    <definedName name="內牆刷乳膠漆連工帶料">#REF!</definedName>
    <definedName name="內牆刷乳膠漆連工帶料_系模">[6]工料單價!$J$49</definedName>
    <definedName name="內牆刷漆連工帶料">[31]工料單價!$J$44</definedName>
    <definedName name="內牆刷漆連工帶料_油">[31]工料單價!$J$45</definedName>
    <definedName name="內牆抹_洗石子工資">[5]工料單價!$J$26</definedName>
    <definedName name="內牆抹_斬石子工資">[5]工料單價!$J$23</definedName>
    <definedName name="內牆粉光工資">[31]工料單價!$J$10</definedName>
    <definedName name="內牆粉光工資1_2" localSheetId="40">#REF!</definedName>
    <definedName name="內牆粉光工資1_2" localSheetId="56">#REF!</definedName>
    <definedName name="內牆粉光工資1_2" localSheetId="33">#REF!</definedName>
    <definedName name="內牆粉光工資1_2" localSheetId="55">#REF!</definedName>
    <definedName name="內牆粉光工資1_2" localSheetId="36">#REF!</definedName>
    <definedName name="內牆粉光工資1_2" localSheetId="4">#REF!</definedName>
    <definedName name="內牆粉光工資1_2" localSheetId="19">#REF!</definedName>
    <definedName name="內牆粉光工資1_2" localSheetId="21">#REF!</definedName>
    <definedName name="內牆粉光工資1_2" localSheetId="22">#REF!</definedName>
    <definedName name="內牆粉光工資1_2" localSheetId="23">#REF!</definedName>
    <definedName name="內牆粉光工資1_2" localSheetId="24">#REF!</definedName>
    <definedName name="內牆粉光工資1_2" localSheetId="25">#REF!</definedName>
    <definedName name="內牆粉光工資1_2" localSheetId="42">#REF!</definedName>
    <definedName name="內牆粉光工資1_2" localSheetId="18">#REF!</definedName>
    <definedName name="內牆粉光工資1_2" localSheetId="47">#REF!</definedName>
    <definedName name="內牆粉光工資1_2" localSheetId="15">#REF!</definedName>
    <definedName name="內牆粉光工資1_2" localSheetId="14">#REF!</definedName>
    <definedName name="內牆粉光工資1_2" localSheetId="46">#REF!</definedName>
    <definedName name="內牆粉光工資1_2" localSheetId="3">#REF!</definedName>
    <definedName name="內牆粉光工資1_2" localSheetId="2">#REF!</definedName>
    <definedName name="內牆粉光工資1_2" localSheetId="54">#REF!</definedName>
    <definedName name="內牆粉光工資1_2" localSheetId="30">#REF!</definedName>
    <definedName name="內牆粉光工資1_2" localSheetId="26">#REF!</definedName>
    <definedName name="內牆粉光工資1_2" localSheetId="29">#REF!</definedName>
    <definedName name="內牆粉光工資1_2" localSheetId="53">#REF!</definedName>
    <definedName name="內牆粉光工資1_2" localSheetId="43">#REF!</definedName>
    <definedName name="內牆粉光工資1_2" localSheetId="9">#REF!</definedName>
    <definedName name="內牆粉光工資1_2" localSheetId="8">#REF!</definedName>
    <definedName name="內牆粉光工資1_2" localSheetId="11">#REF!</definedName>
    <definedName name="內牆粉光工資1_2" localSheetId="10">#REF!</definedName>
    <definedName name="內牆粉光工資1_2" localSheetId="13">#REF!</definedName>
    <definedName name="內牆粉光工資1_2" localSheetId="12">#REF!</definedName>
    <definedName name="內牆粉光工資1_2" localSheetId="7">#REF!</definedName>
    <definedName name="內牆粉光工資1_2" localSheetId="6">#REF!</definedName>
    <definedName name="內牆粉光工資1_2" localSheetId="48">#REF!</definedName>
    <definedName name="內牆粉光工資1_2" localSheetId="49">#REF!</definedName>
    <definedName name="內牆粉光工資1_2" localSheetId="16">#REF!</definedName>
    <definedName name="內牆粉光工資1_2" localSheetId="27">#REF!</definedName>
    <definedName name="內牆粉光工資1_2" localSheetId="28">#REF!</definedName>
    <definedName name="內牆粉光工資1_2" localSheetId="44">#REF!</definedName>
    <definedName name="內牆粉光工資1_2" localSheetId="45">#REF!</definedName>
    <definedName name="內牆粉光工資1_2" localSheetId="51">#REF!</definedName>
    <definedName name="內牆粉光工資1_2" localSheetId="41">#REF!</definedName>
    <definedName name="內牆粉光工資1_2" localSheetId="35">#REF!</definedName>
    <definedName name="內牆粉光工資1_2" localSheetId="39">#REF!</definedName>
    <definedName name="內牆粉光工資1_2" localSheetId="37">#REF!</definedName>
    <definedName name="內牆粉光工資1_2" localSheetId="17">#REF!</definedName>
    <definedName name="內牆粉光工資1_2" localSheetId="50">#REF!</definedName>
    <definedName name="內牆粉光工資1_2" localSheetId="52">#REF!</definedName>
    <definedName name="內牆粉光工資1_2" localSheetId="31">#REF!</definedName>
    <definedName name="內牆粉光工資1_2" localSheetId="32">#REF!</definedName>
    <definedName name="內牆粉光工資1_2" localSheetId="34">#REF!</definedName>
    <definedName name="內牆粉光工資1_2" localSheetId="38">#REF!</definedName>
    <definedName name="內牆粉光工資1_2" localSheetId="20">#REF!</definedName>
    <definedName name="內牆粉光工資1_2">#REF!</definedName>
    <definedName name="內牆粉光工資1_3" localSheetId="40">#REF!</definedName>
    <definedName name="內牆粉光工資1_3" localSheetId="56">#REF!</definedName>
    <definedName name="內牆粉光工資1_3" localSheetId="33">#REF!</definedName>
    <definedName name="內牆粉光工資1_3" localSheetId="55">#REF!</definedName>
    <definedName name="內牆粉光工資1_3" localSheetId="36">#REF!</definedName>
    <definedName name="內牆粉光工資1_3" localSheetId="4">#REF!</definedName>
    <definedName name="內牆粉光工資1_3" localSheetId="19">#REF!</definedName>
    <definedName name="內牆粉光工資1_3" localSheetId="21">#REF!</definedName>
    <definedName name="內牆粉光工資1_3" localSheetId="22">#REF!</definedName>
    <definedName name="內牆粉光工資1_3" localSheetId="23">#REF!</definedName>
    <definedName name="內牆粉光工資1_3" localSheetId="24">#REF!</definedName>
    <definedName name="內牆粉光工資1_3" localSheetId="25">#REF!</definedName>
    <definedName name="內牆粉光工資1_3" localSheetId="42">#REF!</definedName>
    <definedName name="內牆粉光工資1_3" localSheetId="18">#REF!</definedName>
    <definedName name="內牆粉光工資1_3" localSheetId="47">#REF!</definedName>
    <definedName name="內牆粉光工資1_3" localSheetId="15">#REF!</definedName>
    <definedName name="內牆粉光工資1_3" localSheetId="14">#REF!</definedName>
    <definedName name="內牆粉光工資1_3" localSheetId="46">#REF!</definedName>
    <definedName name="內牆粉光工資1_3" localSheetId="3">#REF!</definedName>
    <definedName name="內牆粉光工資1_3" localSheetId="2">#REF!</definedName>
    <definedName name="內牆粉光工資1_3" localSheetId="54">#REF!</definedName>
    <definedName name="內牆粉光工資1_3" localSheetId="30">#REF!</definedName>
    <definedName name="內牆粉光工資1_3" localSheetId="26">#REF!</definedName>
    <definedName name="內牆粉光工資1_3" localSheetId="29">#REF!</definedName>
    <definedName name="內牆粉光工資1_3" localSheetId="53">#REF!</definedName>
    <definedName name="內牆粉光工資1_3" localSheetId="43">#REF!</definedName>
    <definedName name="內牆粉光工資1_3" localSheetId="9">#REF!</definedName>
    <definedName name="內牆粉光工資1_3" localSheetId="8">#REF!</definedName>
    <definedName name="內牆粉光工資1_3" localSheetId="11">#REF!</definedName>
    <definedName name="內牆粉光工資1_3" localSheetId="10">#REF!</definedName>
    <definedName name="內牆粉光工資1_3" localSheetId="13">#REF!</definedName>
    <definedName name="內牆粉光工資1_3" localSheetId="12">#REF!</definedName>
    <definedName name="內牆粉光工資1_3" localSheetId="7">#REF!</definedName>
    <definedName name="內牆粉光工資1_3" localSheetId="6">#REF!</definedName>
    <definedName name="內牆粉光工資1_3" localSheetId="48">#REF!</definedName>
    <definedName name="內牆粉光工資1_3" localSheetId="49">#REF!</definedName>
    <definedName name="內牆粉光工資1_3" localSheetId="16">#REF!</definedName>
    <definedName name="內牆粉光工資1_3" localSheetId="27">#REF!</definedName>
    <definedName name="內牆粉光工資1_3" localSheetId="28">#REF!</definedName>
    <definedName name="內牆粉光工資1_3" localSheetId="44">#REF!</definedName>
    <definedName name="內牆粉光工資1_3" localSheetId="45">#REF!</definedName>
    <definedName name="內牆粉光工資1_3" localSheetId="51">#REF!</definedName>
    <definedName name="內牆粉光工資1_3" localSheetId="41">#REF!</definedName>
    <definedName name="內牆粉光工資1_3" localSheetId="35">#REF!</definedName>
    <definedName name="內牆粉光工資1_3" localSheetId="39">#REF!</definedName>
    <definedName name="內牆粉光工資1_3" localSheetId="37">#REF!</definedName>
    <definedName name="內牆粉光工資1_3" localSheetId="17">#REF!</definedName>
    <definedName name="內牆粉光工資1_3" localSheetId="50">#REF!</definedName>
    <definedName name="內牆粉光工資1_3" localSheetId="52">#REF!</definedName>
    <definedName name="內牆粉光工資1_3" localSheetId="31">#REF!</definedName>
    <definedName name="內牆粉光工資1_3" localSheetId="32">#REF!</definedName>
    <definedName name="內牆粉光工資1_3" localSheetId="34">#REF!</definedName>
    <definedName name="內牆粉光工資1_3" localSheetId="38">#REF!</definedName>
    <definedName name="內牆粉光工資1_3" localSheetId="20">#REF!</definedName>
    <definedName name="內牆粉光工資1_3">#REF!</definedName>
    <definedName name="內牆粉刷工資_系模">[6]工料單價!$J$12</definedName>
    <definedName name="內牆粉刷刷漆">[31]單價分析!$F$1052</definedName>
    <definedName name="內牆貼20_25磁磚">[31]單價分析!$F$616</definedName>
    <definedName name="內牆貼花崗石_溼式">[31]單價分析!$F$292</definedName>
    <definedName name="內牆貼花崗石連工帶料">[31]工料單價!$J$32</definedName>
    <definedName name="內牆貼馬賽克">[31]單價分析!$F$530</definedName>
    <definedName name="內牆貼磚工資">[31]工料單價!$J$37</definedName>
    <definedName name="內牆貼磚工資_系模">[6]工料單價!$J$39</definedName>
    <definedName name="內牆磁磚打底工資">[31]工料單價!$J$16</definedName>
    <definedName name="公司攤費">[33]Data!$B$5</definedName>
    <definedName name="公共電話隔屏玻璃_8_8膠合玻璃_.95_.35m" localSheetId="40">#REF!</definedName>
    <definedName name="公共電話隔屏玻璃_8_8膠合玻璃_.95_.35m" localSheetId="56">#REF!</definedName>
    <definedName name="公共電話隔屏玻璃_8_8膠合玻璃_.95_.35m" localSheetId="33">#REF!</definedName>
    <definedName name="公共電話隔屏玻璃_8_8膠合玻璃_.95_.35m" localSheetId="55">#REF!</definedName>
    <definedName name="公共電話隔屏玻璃_8_8膠合玻璃_.95_.35m" localSheetId="36">#REF!</definedName>
    <definedName name="公共電話隔屏玻璃_8_8膠合玻璃_.95_.35m" localSheetId="4">#REF!</definedName>
    <definedName name="公共電話隔屏玻璃_8_8膠合玻璃_.95_.35m" localSheetId="19">#REF!</definedName>
    <definedName name="公共電話隔屏玻璃_8_8膠合玻璃_.95_.35m" localSheetId="21">#REF!</definedName>
    <definedName name="公共電話隔屏玻璃_8_8膠合玻璃_.95_.35m" localSheetId="22">#REF!</definedName>
    <definedName name="公共電話隔屏玻璃_8_8膠合玻璃_.95_.35m" localSheetId="23">#REF!</definedName>
    <definedName name="公共電話隔屏玻璃_8_8膠合玻璃_.95_.35m" localSheetId="24">#REF!</definedName>
    <definedName name="公共電話隔屏玻璃_8_8膠合玻璃_.95_.35m" localSheetId="25">#REF!</definedName>
    <definedName name="公共電話隔屏玻璃_8_8膠合玻璃_.95_.35m" localSheetId="42">#REF!</definedName>
    <definedName name="公共電話隔屏玻璃_8_8膠合玻璃_.95_.35m" localSheetId="18">#REF!</definedName>
    <definedName name="公共電話隔屏玻璃_8_8膠合玻璃_.95_.35m" localSheetId="47">#REF!</definedName>
    <definedName name="公共電話隔屏玻璃_8_8膠合玻璃_.95_.35m" localSheetId="15">#REF!</definedName>
    <definedName name="公共電話隔屏玻璃_8_8膠合玻璃_.95_.35m" localSheetId="14">#REF!</definedName>
    <definedName name="公共電話隔屏玻璃_8_8膠合玻璃_.95_.35m" localSheetId="46">#REF!</definedName>
    <definedName name="公共電話隔屏玻璃_8_8膠合玻璃_.95_.35m" localSheetId="3">#REF!</definedName>
    <definedName name="公共電話隔屏玻璃_8_8膠合玻璃_.95_.35m" localSheetId="2">#REF!</definedName>
    <definedName name="公共電話隔屏玻璃_8_8膠合玻璃_.95_.35m" localSheetId="54">#REF!</definedName>
    <definedName name="公共電話隔屏玻璃_8_8膠合玻璃_.95_.35m" localSheetId="30">#REF!</definedName>
    <definedName name="公共電話隔屏玻璃_8_8膠合玻璃_.95_.35m" localSheetId="26">#REF!</definedName>
    <definedName name="公共電話隔屏玻璃_8_8膠合玻璃_.95_.35m" localSheetId="29">#REF!</definedName>
    <definedName name="公共電話隔屏玻璃_8_8膠合玻璃_.95_.35m" localSheetId="53">#REF!</definedName>
    <definedName name="公共電話隔屏玻璃_8_8膠合玻璃_.95_.35m" localSheetId="43">#REF!</definedName>
    <definedName name="公共電話隔屏玻璃_8_8膠合玻璃_.95_.35m" localSheetId="9">#REF!</definedName>
    <definedName name="公共電話隔屏玻璃_8_8膠合玻璃_.95_.35m" localSheetId="8">#REF!</definedName>
    <definedName name="公共電話隔屏玻璃_8_8膠合玻璃_.95_.35m" localSheetId="11">#REF!</definedName>
    <definedName name="公共電話隔屏玻璃_8_8膠合玻璃_.95_.35m" localSheetId="10">#REF!</definedName>
    <definedName name="公共電話隔屏玻璃_8_8膠合玻璃_.95_.35m" localSheetId="13">#REF!</definedName>
    <definedName name="公共電話隔屏玻璃_8_8膠合玻璃_.95_.35m" localSheetId="12">#REF!</definedName>
    <definedName name="公共電話隔屏玻璃_8_8膠合玻璃_.95_.35m" localSheetId="7">#REF!</definedName>
    <definedName name="公共電話隔屏玻璃_8_8膠合玻璃_.95_.35m" localSheetId="6">#REF!</definedName>
    <definedName name="公共電話隔屏玻璃_8_8膠合玻璃_.95_.35m" localSheetId="48">#REF!</definedName>
    <definedName name="公共電話隔屏玻璃_8_8膠合玻璃_.95_.35m" localSheetId="49">#REF!</definedName>
    <definedName name="公共電話隔屏玻璃_8_8膠合玻璃_.95_.35m" localSheetId="16">#REF!</definedName>
    <definedName name="公共電話隔屏玻璃_8_8膠合玻璃_.95_.35m" localSheetId="27">#REF!</definedName>
    <definedName name="公共電話隔屏玻璃_8_8膠合玻璃_.95_.35m" localSheetId="28">#REF!</definedName>
    <definedName name="公共電話隔屏玻璃_8_8膠合玻璃_.95_.35m" localSheetId="44">#REF!</definedName>
    <definedName name="公共電話隔屏玻璃_8_8膠合玻璃_.95_.35m" localSheetId="45">#REF!</definedName>
    <definedName name="公共電話隔屏玻璃_8_8膠合玻璃_.95_.35m" localSheetId="51">#REF!</definedName>
    <definedName name="公共電話隔屏玻璃_8_8膠合玻璃_.95_.35m" localSheetId="41">#REF!</definedName>
    <definedName name="公共電話隔屏玻璃_8_8膠合玻璃_.95_.35m" localSheetId="35">#REF!</definedName>
    <definedName name="公共電話隔屏玻璃_8_8膠合玻璃_.95_.35m" localSheetId="39">#REF!</definedName>
    <definedName name="公共電話隔屏玻璃_8_8膠合玻璃_.95_.35m" localSheetId="37">#REF!</definedName>
    <definedName name="公共電話隔屏玻璃_8_8膠合玻璃_.95_.35m" localSheetId="17">#REF!</definedName>
    <definedName name="公共電話隔屏玻璃_8_8膠合玻璃_.95_.35m" localSheetId="50">#REF!</definedName>
    <definedName name="公共電話隔屏玻璃_8_8膠合玻璃_.95_.35m" localSheetId="52">#REF!</definedName>
    <definedName name="公共電話隔屏玻璃_8_8膠合玻璃_.95_.35m" localSheetId="31">#REF!</definedName>
    <definedName name="公共電話隔屏玻璃_8_8膠合玻璃_.95_.35m" localSheetId="32">#REF!</definedName>
    <definedName name="公共電話隔屏玻璃_8_8膠合玻璃_.95_.35m" localSheetId="34">#REF!</definedName>
    <definedName name="公共電話隔屏玻璃_8_8膠合玻璃_.95_.35m" localSheetId="38">#REF!</definedName>
    <definedName name="公共電話隔屏玻璃_8_8膠合玻璃_.95_.35m" localSheetId="20">#REF!</definedName>
    <definedName name="公共電話隔屏玻璃_8_8膠合玻璃_.95_.35m">#REF!</definedName>
    <definedName name="分包費用">[33]估算成本分析總表!$H$13</definedName>
    <definedName name="分包總額_有預付款部份">[33]Data!$B$29</definedName>
    <definedName name="分隔板">[22]工料單價!$B$40</definedName>
    <definedName name="切縫處理" localSheetId="40">#REF!</definedName>
    <definedName name="切縫處理" localSheetId="56">#REF!</definedName>
    <definedName name="切縫處理" localSheetId="33">#REF!</definedName>
    <definedName name="切縫處理" localSheetId="55">#REF!</definedName>
    <definedName name="切縫處理" localSheetId="36">#REF!</definedName>
    <definedName name="切縫處理" localSheetId="4">#REF!</definedName>
    <definedName name="切縫處理" localSheetId="19">#REF!</definedName>
    <definedName name="切縫處理" localSheetId="21">#REF!</definedName>
    <definedName name="切縫處理" localSheetId="22">#REF!</definedName>
    <definedName name="切縫處理" localSheetId="23">#REF!</definedName>
    <definedName name="切縫處理" localSheetId="24">#REF!</definedName>
    <definedName name="切縫處理" localSheetId="25">#REF!</definedName>
    <definedName name="切縫處理" localSheetId="42">#REF!</definedName>
    <definedName name="切縫處理" localSheetId="18">#REF!</definedName>
    <definedName name="切縫處理" localSheetId="47">#REF!</definedName>
    <definedName name="切縫處理" localSheetId="15">#REF!</definedName>
    <definedName name="切縫處理" localSheetId="14">#REF!</definedName>
    <definedName name="切縫處理" localSheetId="46">#REF!</definedName>
    <definedName name="切縫處理" localSheetId="3">#REF!</definedName>
    <definedName name="切縫處理" localSheetId="2">#REF!</definedName>
    <definedName name="切縫處理" localSheetId="54">#REF!</definedName>
    <definedName name="切縫處理" localSheetId="30">#REF!</definedName>
    <definedName name="切縫處理" localSheetId="26">#REF!</definedName>
    <definedName name="切縫處理" localSheetId="29">#REF!</definedName>
    <definedName name="切縫處理" localSheetId="53">#REF!</definedName>
    <definedName name="切縫處理" localSheetId="43">#REF!</definedName>
    <definedName name="切縫處理" localSheetId="9">#REF!</definedName>
    <definedName name="切縫處理" localSheetId="8">#REF!</definedName>
    <definedName name="切縫處理" localSheetId="11">#REF!</definedName>
    <definedName name="切縫處理" localSheetId="10">#REF!</definedName>
    <definedName name="切縫處理" localSheetId="13">#REF!</definedName>
    <definedName name="切縫處理" localSheetId="12">#REF!</definedName>
    <definedName name="切縫處理" localSheetId="7">#REF!</definedName>
    <definedName name="切縫處理" localSheetId="6">#REF!</definedName>
    <definedName name="切縫處理" localSheetId="48">#REF!</definedName>
    <definedName name="切縫處理" localSheetId="49">#REF!</definedName>
    <definedName name="切縫處理" localSheetId="16">#REF!</definedName>
    <definedName name="切縫處理" localSheetId="27">#REF!</definedName>
    <definedName name="切縫處理" localSheetId="28">#REF!</definedName>
    <definedName name="切縫處理" localSheetId="44">#REF!</definedName>
    <definedName name="切縫處理" localSheetId="45">#REF!</definedName>
    <definedName name="切縫處理" localSheetId="51">#REF!</definedName>
    <definedName name="切縫處理" localSheetId="41">#REF!</definedName>
    <definedName name="切縫處理" localSheetId="35">#REF!</definedName>
    <definedName name="切縫處理" localSheetId="39">#REF!</definedName>
    <definedName name="切縫處理" localSheetId="37">#REF!</definedName>
    <definedName name="切縫處理" localSheetId="17">#REF!</definedName>
    <definedName name="切縫處理" localSheetId="50">#REF!</definedName>
    <definedName name="切縫處理" localSheetId="52">#REF!</definedName>
    <definedName name="切縫處理" localSheetId="31">#REF!</definedName>
    <definedName name="切縫處理" localSheetId="32">#REF!</definedName>
    <definedName name="切縫處理" localSheetId="34">#REF!</definedName>
    <definedName name="切縫處理" localSheetId="38">#REF!</definedName>
    <definedName name="切縫處理" localSheetId="20">#REF!</definedName>
    <definedName name="切縫處理">#REF!</definedName>
    <definedName name="支撐應變計" localSheetId="40">#REF!</definedName>
    <definedName name="支撐應變計" localSheetId="56">#REF!</definedName>
    <definedName name="支撐應變計" localSheetId="33">#REF!</definedName>
    <definedName name="支撐應變計" localSheetId="55">#REF!</definedName>
    <definedName name="支撐應變計" localSheetId="36">#REF!</definedName>
    <definedName name="支撐應變計" localSheetId="4">#REF!</definedName>
    <definedName name="支撐應變計" localSheetId="19">#REF!</definedName>
    <definedName name="支撐應變計" localSheetId="21">#REF!</definedName>
    <definedName name="支撐應變計" localSheetId="22">#REF!</definedName>
    <definedName name="支撐應變計" localSheetId="23">#REF!</definedName>
    <definedName name="支撐應變計" localSheetId="24">#REF!</definedName>
    <definedName name="支撐應變計" localSheetId="25">#REF!</definedName>
    <definedName name="支撐應變計" localSheetId="42">#REF!</definedName>
    <definedName name="支撐應變計" localSheetId="18">#REF!</definedName>
    <definedName name="支撐應變計" localSheetId="47">#REF!</definedName>
    <definedName name="支撐應變計" localSheetId="15">#REF!</definedName>
    <definedName name="支撐應變計" localSheetId="14">#REF!</definedName>
    <definedName name="支撐應變計" localSheetId="46">#REF!</definedName>
    <definedName name="支撐應變計" localSheetId="3">#REF!</definedName>
    <definedName name="支撐應變計" localSheetId="2">#REF!</definedName>
    <definedName name="支撐應變計" localSheetId="54">#REF!</definedName>
    <definedName name="支撐應變計" localSheetId="30">#REF!</definedName>
    <definedName name="支撐應變計" localSheetId="26">#REF!</definedName>
    <definedName name="支撐應變計" localSheetId="29">#REF!</definedName>
    <definedName name="支撐應變計" localSheetId="53">#REF!</definedName>
    <definedName name="支撐應變計" localSheetId="43">#REF!</definedName>
    <definedName name="支撐應變計" localSheetId="9">#REF!</definedName>
    <definedName name="支撐應變計" localSheetId="8">#REF!</definedName>
    <definedName name="支撐應變計" localSheetId="11">#REF!</definedName>
    <definedName name="支撐應變計" localSheetId="10">#REF!</definedName>
    <definedName name="支撐應變計" localSheetId="13">#REF!</definedName>
    <definedName name="支撐應變計" localSheetId="12">#REF!</definedName>
    <definedName name="支撐應變計" localSheetId="7">#REF!</definedName>
    <definedName name="支撐應變計" localSheetId="6">#REF!</definedName>
    <definedName name="支撐應變計" localSheetId="48">#REF!</definedName>
    <definedName name="支撐應變計" localSheetId="49">#REF!</definedName>
    <definedName name="支撐應變計" localSheetId="16">#REF!</definedName>
    <definedName name="支撐應變計" localSheetId="27">#REF!</definedName>
    <definedName name="支撐應變計" localSheetId="28">#REF!</definedName>
    <definedName name="支撐應變計" localSheetId="44">#REF!</definedName>
    <definedName name="支撐應變計" localSheetId="45">#REF!</definedName>
    <definedName name="支撐應變計" localSheetId="51">#REF!</definedName>
    <definedName name="支撐應變計" localSheetId="41">#REF!</definedName>
    <definedName name="支撐應變計" localSheetId="35">#REF!</definedName>
    <definedName name="支撐應變計" localSheetId="39">#REF!</definedName>
    <definedName name="支撐應變計" localSheetId="37">#REF!</definedName>
    <definedName name="支撐應變計" localSheetId="17">#REF!</definedName>
    <definedName name="支撐應變計" localSheetId="50">#REF!</definedName>
    <definedName name="支撐應變計" localSheetId="52">#REF!</definedName>
    <definedName name="支撐應變計" localSheetId="31">#REF!</definedName>
    <definedName name="支撐應變計" localSheetId="32">#REF!</definedName>
    <definedName name="支撐應變計" localSheetId="34">#REF!</definedName>
    <definedName name="支撐應變計" localSheetId="38">#REF!</definedName>
    <definedName name="支撐應變計" localSheetId="20">#REF!</definedName>
    <definedName name="支撐應變計">#REF!</definedName>
    <definedName name="文化瓦" localSheetId="40">#REF!</definedName>
    <definedName name="文化瓦" localSheetId="56">#REF!</definedName>
    <definedName name="文化瓦" localSheetId="33">#REF!</definedName>
    <definedName name="文化瓦" localSheetId="55">#REF!</definedName>
    <definedName name="文化瓦" localSheetId="36">#REF!</definedName>
    <definedName name="文化瓦" localSheetId="4">#REF!</definedName>
    <definedName name="文化瓦" localSheetId="19">#REF!</definedName>
    <definedName name="文化瓦" localSheetId="21">#REF!</definedName>
    <definedName name="文化瓦" localSheetId="22">#REF!</definedName>
    <definedName name="文化瓦" localSheetId="23">#REF!</definedName>
    <definedName name="文化瓦" localSheetId="24">#REF!</definedName>
    <definedName name="文化瓦" localSheetId="25">#REF!</definedName>
    <definedName name="文化瓦" localSheetId="42">#REF!</definedName>
    <definedName name="文化瓦" localSheetId="18">#REF!</definedName>
    <definedName name="文化瓦" localSheetId="47">#REF!</definedName>
    <definedName name="文化瓦" localSheetId="15">#REF!</definedName>
    <definedName name="文化瓦" localSheetId="14">#REF!</definedName>
    <definedName name="文化瓦" localSheetId="46">#REF!</definedName>
    <definedName name="文化瓦" localSheetId="3">#REF!</definedName>
    <definedName name="文化瓦" localSheetId="2">#REF!</definedName>
    <definedName name="文化瓦" localSheetId="54">#REF!</definedName>
    <definedName name="文化瓦" localSheetId="30">#REF!</definedName>
    <definedName name="文化瓦" localSheetId="26">#REF!</definedName>
    <definedName name="文化瓦" localSheetId="29">#REF!</definedName>
    <definedName name="文化瓦" localSheetId="53">#REF!</definedName>
    <definedName name="文化瓦" localSheetId="43">#REF!</definedName>
    <definedName name="文化瓦" localSheetId="9">#REF!</definedName>
    <definedName name="文化瓦" localSheetId="8">#REF!</definedName>
    <definedName name="文化瓦" localSheetId="11">#REF!</definedName>
    <definedName name="文化瓦" localSheetId="10">#REF!</definedName>
    <definedName name="文化瓦" localSheetId="13">#REF!</definedName>
    <definedName name="文化瓦" localSheetId="12">#REF!</definedName>
    <definedName name="文化瓦" localSheetId="7">#REF!</definedName>
    <definedName name="文化瓦" localSheetId="6">#REF!</definedName>
    <definedName name="文化瓦" localSheetId="48">#REF!</definedName>
    <definedName name="文化瓦" localSheetId="49">#REF!</definedName>
    <definedName name="文化瓦" localSheetId="16">#REF!</definedName>
    <definedName name="文化瓦" localSheetId="27">#REF!</definedName>
    <definedName name="文化瓦" localSheetId="28">#REF!</definedName>
    <definedName name="文化瓦" localSheetId="44">#REF!</definedName>
    <definedName name="文化瓦" localSheetId="45">#REF!</definedName>
    <definedName name="文化瓦" localSheetId="51">#REF!</definedName>
    <definedName name="文化瓦" localSheetId="41">#REF!</definedName>
    <definedName name="文化瓦" localSheetId="35">#REF!</definedName>
    <definedName name="文化瓦" localSheetId="39">#REF!</definedName>
    <definedName name="文化瓦" localSheetId="37">#REF!</definedName>
    <definedName name="文化瓦" localSheetId="17">#REF!</definedName>
    <definedName name="文化瓦" localSheetId="50">#REF!</definedName>
    <definedName name="文化瓦" localSheetId="52">#REF!</definedName>
    <definedName name="文化瓦" localSheetId="31">#REF!</definedName>
    <definedName name="文化瓦" localSheetId="32">#REF!</definedName>
    <definedName name="文化瓦" localSheetId="34">#REF!</definedName>
    <definedName name="文化瓦" localSheetId="38">#REF!</definedName>
    <definedName name="文化瓦" localSheetId="20">#REF!</definedName>
    <definedName name="文化瓦">#REF!</definedName>
    <definedName name="方塊磚10_10">[22]工料單價!$B$5</definedName>
    <definedName name="月份">[33]Data!$E$2:$E$58</definedName>
    <definedName name="木地板及板凳工程" localSheetId="40">#REF!</definedName>
    <definedName name="木地板及板凳工程" localSheetId="56">#REF!</definedName>
    <definedName name="木地板及板凳工程" localSheetId="33">#REF!</definedName>
    <definedName name="木地板及板凳工程" localSheetId="55">#REF!</definedName>
    <definedName name="木地板及板凳工程" localSheetId="36">#REF!</definedName>
    <definedName name="木地板及板凳工程" localSheetId="4">#REF!</definedName>
    <definedName name="木地板及板凳工程" localSheetId="19">#REF!</definedName>
    <definedName name="木地板及板凳工程" localSheetId="21">#REF!</definedName>
    <definedName name="木地板及板凳工程" localSheetId="22">#REF!</definedName>
    <definedName name="木地板及板凳工程" localSheetId="23">#REF!</definedName>
    <definedName name="木地板及板凳工程" localSheetId="24">#REF!</definedName>
    <definedName name="木地板及板凳工程" localSheetId="25">#REF!</definedName>
    <definedName name="木地板及板凳工程" localSheetId="42">#REF!</definedName>
    <definedName name="木地板及板凳工程" localSheetId="18">#REF!</definedName>
    <definedName name="木地板及板凳工程" localSheetId="47">#REF!</definedName>
    <definedName name="木地板及板凳工程" localSheetId="15">#REF!</definedName>
    <definedName name="木地板及板凳工程" localSheetId="14">#REF!</definedName>
    <definedName name="木地板及板凳工程" localSheetId="46">#REF!</definedName>
    <definedName name="木地板及板凳工程" localSheetId="3">#REF!</definedName>
    <definedName name="木地板及板凳工程" localSheetId="2">#REF!</definedName>
    <definedName name="木地板及板凳工程" localSheetId="54">#REF!</definedName>
    <definedName name="木地板及板凳工程" localSheetId="30">#REF!</definedName>
    <definedName name="木地板及板凳工程" localSheetId="26">#REF!</definedName>
    <definedName name="木地板及板凳工程" localSheetId="29">#REF!</definedName>
    <definedName name="木地板及板凳工程" localSheetId="53">#REF!</definedName>
    <definedName name="木地板及板凳工程" localSheetId="43">#REF!</definedName>
    <definedName name="木地板及板凳工程" localSheetId="9">#REF!</definedName>
    <definedName name="木地板及板凳工程" localSheetId="8">#REF!</definedName>
    <definedName name="木地板及板凳工程" localSheetId="11">#REF!</definedName>
    <definedName name="木地板及板凳工程" localSheetId="10">#REF!</definedName>
    <definedName name="木地板及板凳工程" localSheetId="13">#REF!</definedName>
    <definedName name="木地板及板凳工程" localSheetId="12">#REF!</definedName>
    <definedName name="木地板及板凳工程" localSheetId="7">#REF!</definedName>
    <definedName name="木地板及板凳工程" localSheetId="6">#REF!</definedName>
    <definedName name="木地板及板凳工程" localSheetId="48">#REF!</definedName>
    <definedName name="木地板及板凳工程" localSheetId="49">#REF!</definedName>
    <definedName name="木地板及板凳工程" localSheetId="16">#REF!</definedName>
    <definedName name="木地板及板凳工程" localSheetId="27">#REF!</definedName>
    <definedName name="木地板及板凳工程" localSheetId="28">#REF!</definedName>
    <definedName name="木地板及板凳工程" localSheetId="44">#REF!</definedName>
    <definedName name="木地板及板凳工程" localSheetId="45">#REF!</definedName>
    <definedName name="木地板及板凳工程" localSheetId="51">#REF!</definedName>
    <definedName name="木地板及板凳工程" localSheetId="41">#REF!</definedName>
    <definedName name="木地板及板凳工程" localSheetId="35">#REF!</definedName>
    <definedName name="木地板及板凳工程" localSheetId="39">#REF!</definedName>
    <definedName name="木地板及板凳工程" localSheetId="37">#REF!</definedName>
    <definedName name="木地板及板凳工程" localSheetId="17">#REF!</definedName>
    <definedName name="木地板及板凳工程" localSheetId="50">#REF!</definedName>
    <definedName name="木地板及板凳工程" localSheetId="52">#REF!</definedName>
    <definedName name="木地板及板凳工程" localSheetId="31">#REF!</definedName>
    <definedName name="木地板及板凳工程" localSheetId="32">#REF!</definedName>
    <definedName name="木地板及板凳工程" localSheetId="34">#REF!</definedName>
    <definedName name="木地板及板凳工程" localSheetId="38">#REF!</definedName>
    <definedName name="木地板及板凳工程" localSheetId="20">#REF!</definedName>
    <definedName name="木地板及板凳工程">#REF!</definedName>
    <definedName name="木棉移植φ_10cm以下" localSheetId="40">#REF!</definedName>
    <definedName name="木棉移植φ_10cm以下" localSheetId="56">#REF!</definedName>
    <definedName name="木棉移植φ_10cm以下" localSheetId="33">#REF!</definedName>
    <definedName name="木棉移植φ_10cm以下" localSheetId="55">#REF!</definedName>
    <definedName name="木棉移植φ_10cm以下" localSheetId="36">#REF!</definedName>
    <definedName name="木棉移植φ_10cm以下" localSheetId="4">#REF!</definedName>
    <definedName name="木棉移植φ_10cm以下" localSheetId="19">#REF!</definedName>
    <definedName name="木棉移植φ_10cm以下" localSheetId="21">#REF!</definedName>
    <definedName name="木棉移植φ_10cm以下" localSheetId="22">#REF!</definedName>
    <definedName name="木棉移植φ_10cm以下" localSheetId="23">#REF!</definedName>
    <definedName name="木棉移植φ_10cm以下" localSheetId="24">#REF!</definedName>
    <definedName name="木棉移植φ_10cm以下" localSheetId="25">#REF!</definedName>
    <definedName name="木棉移植φ_10cm以下" localSheetId="42">#REF!</definedName>
    <definedName name="木棉移植φ_10cm以下" localSheetId="18">#REF!</definedName>
    <definedName name="木棉移植φ_10cm以下" localSheetId="47">#REF!</definedName>
    <definedName name="木棉移植φ_10cm以下" localSheetId="15">#REF!</definedName>
    <definedName name="木棉移植φ_10cm以下" localSheetId="14">#REF!</definedName>
    <definedName name="木棉移植φ_10cm以下" localSheetId="46">#REF!</definedName>
    <definedName name="木棉移植φ_10cm以下" localSheetId="3">#REF!</definedName>
    <definedName name="木棉移植φ_10cm以下" localSheetId="2">#REF!</definedName>
    <definedName name="木棉移植φ_10cm以下" localSheetId="54">#REF!</definedName>
    <definedName name="木棉移植φ_10cm以下" localSheetId="30">#REF!</definedName>
    <definedName name="木棉移植φ_10cm以下" localSheetId="26">#REF!</definedName>
    <definedName name="木棉移植φ_10cm以下" localSheetId="29">#REF!</definedName>
    <definedName name="木棉移植φ_10cm以下" localSheetId="53">#REF!</definedName>
    <definedName name="木棉移植φ_10cm以下" localSheetId="43">#REF!</definedName>
    <definedName name="木棉移植φ_10cm以下" localSheetId="9">#REF!</definedName>
    <definedName name="木棉移植φ_10cm以下" localSheetId="8">#REF!</definedName>
    <definedName name="木棉移植φ_10cm以下" localSheetId="11">#REF!</definedName>
    <definedName name="木棉移植φ_10cm以下" localSheetId="10">#REF!</definedName>
    <definedName name="木棉移植φ_10cm以下" localSheetId="13">#REF!</definedName>
    <definedName name="木棉移植φ_10cm以下" localSheetId="12">#REF!</definedName>
    <definedName name="木棉移植φ_10cm以下" localSheetId="7">#REF!</definedName>
    <definedName name="木棉移植φ_10cm以下" localSheetId="6">#REF!</definedName>
    <definedName name="木棉移植φ_10cm以下" localSheetId="48">#REF!</definedName>
    <definedName name="木棉移植φ_10cm以下" localSheetId="49">#REF!</definedName>
    <definedName name="木棉移植φ_10cm以下" localSheetId="16">#REF!</definedName>
    <definedName name="木棉移植φ_10cm以下" localSheetId="27">#REF!</definedName>
    <definedName name="木棉移植φ_10cm以下" localSheetId="28">#REF!</definedName>
    <definedName name="木棉移植φ_10cm以下" localSheetId="44">#REF!</definedName>
    <definedName name="木棉移植φ_10cm以下" localSheetId="45">#REF!</definedName>
    <definedName name="木棉移植φ_10cm以下" localSheetId="51">#REF!</definedName>
    <definedName name="木棉移植φ_10cm以下" localSheetId="41">#REF!</definedName>
    <definedName name="木棉移植φ_10cm以下" localSheetId="35">#REF!</definedName>
    <definedName name="木棉移植φ_10cm以下" localSheetId="39">#REF!</definedName>
    <definedName name="木棉移植φ_10cm以下" localSheetId="37">#REF!</definedName>
    <definedName name="木棉移植φ_10cm以下" localSheetId="17">#REF!</definedName>
    <definedName name="木棉移植φ_10cm以下" localSheetId="50">#REF!</definedName>
    <definedName name="木棉移植φ_10cm以下" localSheetId="52">#REF!</definedName>
    <definedName name="木棉移植φ_10cm以下" localSheetId="31">#REF!</definedName>
    <definedName name="木棉移植φ_10cm以下" localSheetId="32">#REF!</definedName>
    <definedName name="木棉移植φ_10cm以下" localSheetId="34">#REF!</definedName>
    <definedName name="木棉移植φ_10cm以下" localSheetId="38">#REF!</definedName>
    <definedName name="木棉移植φ_10cm以下" localSheetId="20">#REF!</definedName>
    <definedName name="木棉移植φ_10cm以下">#REF!</definedName>
    <definedName name="木製天花" localSheetId="40">#REF!</definedName>
    <definedName name="木製天花" localSheetId="56">#REF!</definedName>
    <definedName name="木製天花" localSheetId="33">#REF!</definedName>
    <definedName name="木製天花" localSheetId="55">#REF!</definedName>
    <definedName name="木製天花" localSheetId="36">#REF!</definedName>
    <definedName name="木製天花" localSheetId="4">#REF!</definedName>
    <definedName name="木製天花" localSheetId="19">#REF!</definedName>
    <definedName name="木製天花" localSheetId="21">#REF!</definedName>
    <definedName name="木製天花" localSheetId="22">#REF!</definedName>
    <definedName name="木製天花" localSheetId="23">#REF!</definedName>
    <definedName name="木製天花" localSheetId="24">#REF!</definedName>
    <definedName name="木製天花" localSheetId="25">#REF!</definedName>
    <definedName name="木製天花" localSheetId="42">#REF!</definedName>
    <definedName name="木製天花" localSheetId="18">#REF!</definedName>
    <definedName name="木製天花" localSheetId="47">#REF!</definedName>
    <definedName name="木製天花" localSheetId="15">#REF!</definedName>
    <definedName name="木製天花" localSheetId="14">#REF!</definedName>
    <definedName name="木製天花" localSheetId="46">#REF!</definedName>
    <definedName name="木製天花" localSheetId="3">#REF!</definedName>
    <definedName name="木製天花" localSheetId="2">#REF!</definedName>
    <definedName name="木製天花" localSheetId="54">#REF!</definedName>
    <definedName name="木製天花" localSheetId="30">#REF!</definedName>
    <definedName name="木製天花" localSheetId="26">#REF!</definedName>
    <definedName name="木製天花" localSheetId="29">#REF!</definedName>
    <definedName name="木製天花" localSheetId="53">#REF!</definedName>
    <definedName name="木製天花" localSheetId="43">#REF!</definedName>
    <definedName name="木製天花" localSheetId="9">#REF!</definedName>
    <definedName name="木製天花" localSheetId="8">#REF!</definedName>
    <definedName name="木製天花" localSheetId="11">#REF!</definedName>
    <definedName name="木製天花" localSheetId="10">#REF!</definedName>
    <definedName name="木製天花" localSheetId="13">#REF!</definedName>
    <definedName name="木製天花" localSheetId="12">#REF!</definedName>
    <definedName name="木製天花" localSheetId="7">#REF!</definedName>
    <definedName name="木製天花" localSheetId="6">#REF!</definedName>
    <definedName name="木製天花" localSheetId="48">#REF!</definedName>
    <definedName name="木製天花" localSheetId="49">#REF!</definedName>
    <definedName name="木製天花" localSheetId="16">#REF!</definedName>
    <definedName name="木製天花" localSheetId="27">#REF!</definedName>
    <definedName name="木製天花" localSheetId="28">#REF!</definedName>
    <definedName name="木製天花" localSheetId="44">#REF!</definedName>
    <definedName name="木製天花" localSheetId="45">#REF!</definedName>
    <definedName name="木製天花" localSheetId="51">#REF!</definedName>
    <definedName name="木製天花" localSheetId="41">#REF!</definedName>
    <definedName name="木製天花" localSheetId="35">#REF!</definedName>
    <definedName name="木製天花" localSheetId="39">#REF!</definedName>
    <definedName name="木製天花" localSheetId="37">#REF!</definedName>
    <definedName name="木製天花" localSheetId="17">#REF!</definedName>
    <definedName name="木製天花" localSheetId="50">#REF!</definedName>
    <definedName name="木製天花" localSheetId="52">#REF!</definedName>
    <definedName name="木製天花" localSheetId="31">#REF!</definedName>
    <definedName name="木製天花" localSheetId="32">#REF!</definedName>
    <definedName name="木製天花" localSheetId="34">#REF!</definedName>
    <definedName name="木製天花" localSheetId="38">#REF!</definedName>
    <definedName name="木製天花" localSheetId="20">#REF!</definedName>
    <definedName name="木製天花">#REF!</definedName>
    <definedName name="木質吸音天花" localSheetId="40">#REF!</definedName>
    <definedName name="木質吸音天花" localSheetId="56">#REF!</definedName>
    <definedName name="木質吸音天花" localSheetId="33">#REF!</definedName>
    <definedName name="木質吸音天花" localSheetId="55">#REF!</definedName>
    <definedName name="木質吸音天花" localSheetId="36">#REF!</definedName>
    <definedName name="木質吸音天花" localSheetId="4">#REF!</definedName>
    <definedName name="木質吸音天花" localSheetId="19">#REF!</definedName>
    <definedName name="木質吸音天花" localSheetId="21">#REF!</definedName>
    <definedName name="木質吸音天花" localSheetId="22">#REF!</definedName>
    <definedName name="木質吸音天花" localSheetId="23">#REF!</definedName>
    <definedName name="木質吸音天花" localSheetId="24">#REF!</definedName>
    <definedName name="木質吸音天花" localSheetId="25">#REF!</definedName>
    <definedName name="木質吸音天花" localSheetId="42">#REF!</definedName>
    <definedName name="木質吸音天花" localSheetId="18">#REF!</definedName>
    <definedName name="木質吸音天花" localSheetId="47">#REF!</definedName>
    <definedName name="木質吸音天花" localSheetId="15">#REF!</definedName>
    <definedName name="木質吸音天花" localSheetId="14">#REF!</definedName>
    <definedName name="木質吸音天花" localSheetId="46">#REF!</definedName>
    <definedName name="木質吸音天花" localSheetId="3">#REF!</definedName>
    <definedName name="木質吸音天花" localSheetId="2">#REF!</definedName>
    <definedName name="木質吸音天花" localSheetId="54">#REF!</definedName>
    <definedName name="木質吸音天花" localSheetId="30">#REF!</definedName>
    <definedName name="木質吸音天花" localSheetId="26">#REF!</definedName>
    <definedName name="木質吸音天花" localSheetId="29">#REF!</definedName>
    <definedName name="木質吸音天花" localSheetId="53">#REF!</definedName>
    <definedName name="木質吸音天花" localSheetId="43">#REF!</definedName>
    <definedName name="木質吸音天花" localSheetId="9">#REF!</definedName>
    <definedName name="木質吸音天花" localSheetId="8">#REF!</definedName>
    <definedName name="木質吸音天花" localSheetId="11">#REF!</definedName>
    <definedName name="木質吸音天花" localSheetId="10">#REF!</definedName>
    <definedName name="木質吸音天花" localSheetId="13">#REF!</definedName>
    <definedName name="木質吸音天花" localSheetId="12">#REF!</definedName>
    <definedName name="木質吸音天花" localSheetId="7">#REF!</definedName>
    <definedName name="木質吸音天花" localSheetId="6">#REF!</definedName>
    <definedName name="木質吸音天花" localSheetId="48">#REF!</definedName>
    <definedName name="木質吸音天花" localSheetId="49">#REF!</definedName>
    <definedName name="木質吸音天花" localSheetId="16">#REF!</definedName>
    <definedName name="木質吸音天花" localSheetId="27">#REF!</definedName>
    <definedName name="木質吸音天花" localSheetId="28">#REF!</definedName>
    <definedName name="木質吸音天花" localSheetId="44">#REF!</definedName>
    <definedName name="木質吸音天花" localSheetId="45">#REF!</definedName>
    <definedName name="木質吸音天花" localSheetId="51">#REF!</definedName>
    <definedName name="木質吸音天花" localSheetId="41">#REF!</definedName>
    <definedName name="木質吸音天花" localSheetId="35">#REF!</definedName>
    <definedName name="木質吸音天花" localSheetId="39">#REF!</definedName>
    <definedName name="木質吸音天花" localSheetId="37">#REF!</definedName>
    <definedName name="木質吸音天花" localSheetId="17">#REF!</definedName>
    <definedName name="木質吸音天花" localSheetId="50">#REF!</definedName>
    <definedName name="木質吸音天花" localSheetId="52">#REF!</definedName>
    <definedName name="木質吸音天花" localSheetId="31">#REF!</definedName>
    <definedName name="木質吸音天花" localSheetId="32">#REF!</definedName>
    <definedName name="木質吸音天花" localSheetId="34">#REF!</definedName>
    <definedName name="木質吸音天花" localSheetId="38">#REF!</definedName>
    <definedName name="木質吸音天花" localSheetId="20">#REF!</definedName>
    <definedName name="木質吸音天花">#REF!</definedName>
    <definedName name="木質踢腳板" localSheetId="40">#REF!</definedName>
    <definedName name="木質踢腳板" localSheetId="56">#REF!</definedName>
    <definedName name="木質踢腳板" localSheetId="33">#REF!</definedName>
    <definedName name="木質踢腳板" localSheetId="55">#REF!</definedName>
    <definedName name="木質踢腳板" localSheetId="36">#REF!</definedName>
    <definedName name="木質踢腳板" localSheetId="4">#REF!</definedName>
    <definedName name="木質踢腳板" localSheetId="19">#REF!</definedName>
    <definedName name="木質踢腳板" localSheetId="21">#REF!</definedName>
    <definedName name="木質踢腳板" localSheetId="22">#REF!</definedName>
    <definedName name="木質踢腳板" localSheetId="23">#REF!</definedName>
    <definedName name="木質踢腳板" localSheetId="24">#REF!</definedName>
    <definedName name="木質踢腳板" localSheetId="25">#REF!</definedName>
    <definedName name="木質踢腳板" localSheetId="42">#REF!</definedName>
    <definedName name="木質踢腳板" localSheetId="18">#REF!</definedName>
    <definedName name="木質踢腳板" localSheetId="47">#REF!</definedName>
    <definedName name="木質踢腳板" localSheetId="15">#REF!</definedName>
    <definedName name="木質踢腳板" localSheetId="14">#REF!</definedName>
    <definedName name="木質踢腳板" localSheetId="46">#REF!</definedName>
    <definedName name="木質踢腳板" localSheetId="3">#REF!</definedName>
    <definedName name="木質踢腳板" localSheetId="2">#REF!</definedName>
    <definedName name="木質踢腳板" localSheetId="54">#REF!</definedName>
    <definedName name="木質踢腳板" localSheetId="30">#REF!</definedName>
    <definedName name="木質踢腳板" localSheetId="26">#REF!</definedName>
    <definedName name="木質踢腳板" localSheetId="29">#REF!</definedName>
    <definedName name="木質踢腳板" localSheetId="53">#REF!</definedName>
    <definedName name="木質踢腳板" localSheetId="43">#REF!</definedName>
    <definedName name="木質踢腳板" localSheetId="9">#REF!</definedName>
    <definedName name="木質踢腳板" localSheetId="8">#REF!</definedName>
    <definedName name="木質踢腳板" localSheetId="11">#REF!</definedName>
    <definedName name="木質踢腳板" localSheetId="10">#REF!</definedName>
    <definedName name="木質踢腳板" localSheetId="13">#REF!</definedName>
    <definedName name="木質踢腳板" localSheetId="12">#REF!</definedName>
    <definedName name="木質踢腳板" localSheetId="7">#REF!</definedName>
    <definedName name="木質踢腳板" localSheetId="6">#REF!</definedName>
    <definedName name="木質踢腳板" localSheetId="48">#REF!</definedName>
    <definedName name="木質踢腳板" localSheetId="49">#REF!</definedName>
    <definedName name="木質踢腳板" localSheetId="16">#REF!</definedName>
    <definedName name="木質踢腳板" localSheetId="27">#REF!</definedName>
    <definedName name="木質踢腳板" localSheetId="28">#REF!</definedName>
    <definedName name="木質踢腳板" localSheetId="44">#REF!</definedName>
    <definedName name="木質踢腳板" localSheetId="45">#REF!</definedName>
    <definedName name="木質踢腳板" localSheetId="51">#REF!</definedName>
    <definedName name="木質踢腳板" localSheetId="41">#REF!</definedName>
    <definedName name="木質踢腳板" localSheetId="35">#REF!</definedName>
    <definedName name="木質踢腳板" localSheetId="39">#REF!</definedName>
    <definedName name="木質踢腳板" localSheetId="37">#REF!</definedName>
    <definedName name="木質踢腳板" localSheetId="17">#REF!</definedName>
    <definedName name="木質踢腳板" localSheetId="50">#REF!</definedName>
    <definedName name="木質踢腳板" localSheetId="52">#REF!</definedName>
    <definedName name="木質踢腳板" localSheetId="31">#REF!</definedName>
    <definedName name="木質踢腳板" localSheetId="32">#REF!</definedName>
    <definedName name="木質踢腳板" localSheetId="34">#REF!</definedName>
    <definedName name="木質踢腳板" localSheetId="38">#REF!</definedName>
    <definedName name="木質踢腳板" localSheetId="20">#REF!</definedName>
    <definedName name="木質踢腳板">#REF!</definedName>
    <definedName name="木壁板牆面" localSheetId="40">#REF!</definedName>
    <definedName name="木壁板牆面" localSheetId="56">#REF!</definedName>
    <definedName name="木壁板牆面" localSheetId="33">#REF!</definedName>
    <definedName name="木壁板牆面" localSheetId="55">#REF!</definedName>
    <definedName name="木壁板牆面" localSheetId="36">#REF!</definedName>
    <definedName name="木壁板牆面" localSheetId="4">#REF!</definedName>
    <definedName name="木壁板牆面" localSheetId="19">#REF!</definedName>
    <definedName name="木壁板牆面" localSheetId="21">#REF!</definedName>
    <definedName name="木壁板牆面" localSheetId="22">#REF!</definedName>
    <definedName name="木壁板牆面" localSheetId="23">#REF!</definedName>
    <definedName name="木壁板牆面" localSheetId="24">#REF!</definedName>
    <definedName name="木壁板牆面" localSheetId="25">#REF!</definedName>
    <definedName name="木壁板牆面" localSheetId="42">#REF!</definedName>
    <definedName name="木壁板牆面" localSheetId="18">#REF!</definedName>
    <definedName name="木壁板牆面" localSheetId="47">#REF!</definedName>
    <definedName name="木壁板牆面" localSheetId="15">#REF!</definedName>
    <definedName name="木壁板牆面" localSheetId="14">#REF!</definedName>
    <definedName name="木壁板牆面" localSheetId="46">#REF!</definedName>
    <definedName name="木壁板牆面" localSheetId="3">#REF!</definedName>
    <definedName name="木壁板牆面" localSheetId="2">#REF!</definedName>
    <definedName name="木壁板牆面" localSheetId="54">#REF!</definedName>
    <definedName name="木壁板牆面" localSheetId="30">#REF!</definedName>
    <definedName name="木壁板牆面" localSheetId="26">#REF!</definedName>
    <definedName name="木壁板牆面" localSheetId="29">#REF!</definedName>
    <definedName name="木壁板牆面" localSheetId="53">#REF!</definedName>
    <definedName name="木壁板牆面" localSheetId="43">#REF!</definedName>
    <definedName name="木壁板牆面" localSheetId="9">#REF!</definedName>
    <definedName name="木壁板牆面" localSheetId="8">#REF!</definedName>
    <definedName name="木壁板牆面" localSheetId="11">#REF!</definedName>
    <definedName name="木壁板牆面" localSheetId="10">#REF!</definedName>
    <definedName name="木壁板牆面" localSheetId="13">#REF!</definedName>
    <definedName name="木壁板牆面" localSheetId="12">#REF!</definedName>
    <definedName name="木壁板牆面" localSheetId="7">#REF!</definedName>
    <definedName name="木壁板牆面" localSheetId="6">#REF!</definedName>
    <definedName name="木壁板牆面" localSheetId="48">#REF!</definedName>
    <definedName name="木壁板牆面" localSheetId="49">#REF!</definedName>
    <definedName name="木壁板牆面" localSheetId="16">#REF!</definedName>
    <definedName name="木壁板牆面" localSheetId="27">#REF!</definedName>
    <definedName name="木壁板牆面" localSheetId="28">#REF!</definedName>
    <definedName name="木壁板牆面" localSheetId="44">#REF!</definedName>
    <definedName name="木壁板牆面" localSheetId="45">#REF!</definedName>
    <definedName name="木壁板牆面" localSheetId="51">#REF!</definedName>
    <definedName name="木壁板牆面" localSheetId="41">#REF!</definedName>
    <definedName name="木壁板牆面" localSheetId="35">#REF!</definedName>
    <definedName name="木壁板牆面" localSheetId="39">#REF!</definedName>
    <definedName name="木壁板牆面" localSheetId="37">#REF!</definedName>
    <definedName name="木壁板牆面" localSheetId="17">#REF!</definedName>
    <definedName name="木壁板牆面" localSheetId="50">#REF!</definedName>
    <definedName name="木壁板牆面" localSheetId="52">#REF!</definedName>
    <definedName name="木壁板牆面" localSheetId="31">#REF!</definedName>
    <definedName name="木壁板牆面" localSheetId="32">#REF!</definedName>
    <definedName name="木壁板牆面" localSheetId="34">#REF!</definedName>
    <definedName name="木壁板牆面" localSheetId="38">#REF!</definedName>
    <definedName name="木壁板牆面" localSheetId="20">#REF!</definedName>
    <definedName name="木壁板牆面">#REF!</definedName>
    <definedName name="止水板" localSheetId="40">#REF!</definedName>
    <definedName name="止水板" localSheetId="56">#REF!</definedName>
    <definedName name="止水板" localSheetId="33">#REF!</definedName>
    <definedName name="止水板" localSheetId="55">#REF!</definedName>
    <definedName name="止水板" localSheetId="36">#REF!</definedName>
    <definedName name="止水板" localSheetId="4">#REF!</definedName>
    <definedName name="止水板" localSheetId="19">#REF!</definedName>
    <definedName name="止水板" localSheetId="21">#REF!</definedName>
    <definedName name="止水板" localSheetId="22">#REF!</definedName>
    <definedName name="止水板" localSheetId="23">#REF!</definedName>
    <definedName name="止水板" localSheetId="24">#REF!</definedName>
    <definedName name="止水板" localSheetId="25">#REF!</definedName>
    <definedName name="止水板" localSheetId="42">#REF!</definedName>
    <definedName name="止水板" localSheetId="18">#REF!</definedName>
    <definedName name="止水板" localSheetId="47">#REF!</definedName>
    <definedName name="止水板" localSheetId="15">#REF!</definedName>
    <definedName name="止水板" localSheetId="14">#REF!</definedName>
    <definedName name="止水板" localSheetId="46">#REF!</definedName>
    <definedName name="止水板" localSheetId="3">#REF!</definedName>
    <definedName name="止水板" localSheetId="2">#REF!</definedName>
    <definedName name="止水板" localSheetId="54">#REF!</definedName>
    <definedName name="止水板" localSheetId="30">#REF!</definedName>
    <definedName name="止水板" localSheetId="26">#REF!</definedName>
    <definedName name="止水板" localSheetId="29">#REF!</definedName>
    <definedName name="止水板" localSheetId="53">#REF!</definedName>
    <definedName name="止水板" localSheetId="43">#REF!</definedName>
    <definedName name="止水板" localSheetId="9">#REF!</definedName>
    <definedName name="止水板" localSheetId="8">#REF!</definedName>
    <definedName name="止水板" localSheetId="11">#REF!</definedName>
    <definedName name="止水板" localSheetId="10">#REF!</definedName>
    <definedName name="止水板" localSheetId="13">#REF!</definedName>
    <definedName name="止水板" localSheetId="12">#REF!</definedName>
    <definedName name="止水板" localSheetId="7">#REF!</definedName>
    <definedName name="止水板" localSheetId="6">#REF!</definedName>
    <definedName name="止水板" localSheetId="48">#REF!</definedName>
    <definedName name="止水板" localSheetId="49">#REF!</definedName>
    <definedName name="止水板" localSheetId="16">#REF!</definedName>
    <definedName name="止水板" localSheetId="27">#REF!</definedName>
    <definedName name="止水板" localSheetId="28">#REF!</definedName>
    <definedName name="止水板" localSheetId="44">#REF!</definedName>
    <definedName name="止水板" localSheetId="45">#REF!</definedName>
    <definedName name="止水板" localSheetId="51">#REF!</definedName>
    <definedName name="止水板" localSheetId="41">#REF!</definedName>
    <definedName name="止水板" localSheetId="35">#REF!</definedName>
    <definedName name="止水板" localSheetId="39">#REF!</definedName>
    <definedName name="止水板" localSheetId="37">#REF!</definedName>
    <definedName name="止水板" localSheetId="17">#REF!</definedName>
    <definedName name="止水板" localSheetId="50">#REF!</definedName>
    <definedName name="止水板" localSheetId="52">#REF!</definedName>
    <definedName name="止水板" localSheetId="31">#REF!</definedName>
    <definedName name="止水板" localSheetId="32">#REF!</definedName>
    <definedName name="止水板" localSheetId="34">#REF!</definedName>
    <definedName name="止水板" localSheetId="38">#REF!</definedName>
    <definedName name="止水板" localSheetId="20">#REF!</definedName>
    <definedName name="止水板">#REF!</definedName>
    <definedName name="止水樁施工費" localSheetId="40">#REF!</definedName>
    <definedName name="止水樁施工費" localSheetId="56">#REF!</definedName>
    <definedName name="止水樁施工費" localSheetId="33">#REF!</definedName>
    <definedName name="止水樁施工費" localSheetId="55">#REF!</definedName>
    <definedName name="止水樁施工費" localSheetId="36">#REF!</definedName>
    <definedName name="止水樁施工費" localSheetId="4">#REF!</definedName>
    <definedName name="止水樁施工費" localSheetId="19">#REF!</definedName>
    <definedName name="止水樁施工費" localSheetId="21">#REF!</definedName>
    <definedName name="止水樁施工費" localSheetId="22">#REF!</definedName>
    <definedName name="止水樁施工費" localSheetId="23">#REF!</definedName>
    <definedName name="止水樁施工費" localSheetId="24">#REF!</definedName>
    <definedName name="止水樁施工費" localSheetId="25">#REF!</definedName>
    <definedName name="止水樁施工費" localSheetId="42">#REF!</definedName>
    <definedName name="止水樁施工費" localSheetId="18">#REF!</definedName>
    <definedName name="止水樁施工費" localSheetId="47">#REF!</definedName>
    <definedName name="止水樁施工費" localSheetId="15">#REF!</definedName>
    <definedName name="止水樁施工費" localSheetId="14">#REF!</definedName>
    <definedName name="止水樁施工費" localSheetId="46">#REF!</definedName>
    <definedName name="止水樁施工費" localSheetId="3">#REF!</definedName>
    <definedName name="止水樁施工費" localSheetId="2">#REF!</definedName>
    <definedName name="止水樁施工費" localSheetId="54">#REF!</definedName>
    <definedName name="止水樁施工費" localSheetId="30">#REF!</definedName>
    <definedName name="止水樁施工費" localSheetId="26">#REF!</definedName>
    <definedName name="止水樁施工費" localSheetId="29">#REF!</definedName>
    <definedName name="止水樁施工費" localSheetId="53">#REF!</definedName>
    <definedName name="止水樁施工費" localSheetId="43">#REF!</definedName>
    <definedName name="止水樁施工費" localSheetId="9">#REF!</definedName>
    <definedName name="止水樁施工費" localSheetId="8">#REF!</definedName>
    <definedName name="止水樁施工費" localSheetId="11">#REF!</definedName>
    <definedName name="止水樁施工費" localSheetId="10">#REF!</definedName>
    <definedName name="止水樁施工費" localSheetId="13">#REF!</definedName>
    <definedName name="止水樁施工費" localSheetId="12">#REF!</definedName>
    <definedName name="止水樁施工費" localSheetId="7">#REF!</definedName>
    <definedName name="止水樁施工費" localSheetId="6">#REF!</definedName>
    <definedName name="止水樁施工費" localSheetId="48">#REF!</definedName>
    <definedName name="止水樁施工費" localSheetId="49">#REF!</definedName>
    <definedName name="止水樁施工費" localSheetId="16">#REF!</definedName>
    <definedName name="止水樁施工費" localSheetId="27">#REF!</definedName>
    <definedName name="止水樁施工費" localSheetId="28">#REF!</definedName>
    <definedName name="止水樁施工費" localSheetId="44">#REF!</definedName>
    <definedName name="止水樁施工費" localSheetId="45">#REF!</definedName>
    <definedName name="止水樁施工費" localSheetId="51">#REF!</definedName>
    <definedName name="止水樁施工費" localSheetId="41">#REF!</definedName>
    <definedName name="止水樁施工費" localSheetId="35">#REF!</definedName>
    <definedName name="止水樁施工費" localSheetId="39">#REF!</definedName>
    <definedName name="止水樁施工費" localSheetId="37">#REF!</definedName>
    <definedName name="止水樁施工費" localSheetId="17">#REF!</definedName>
    <definedName name="止水樁施工費" localSheetId="50">#REF!</definedName>
    <definedName name="止水樁施工費" localSheetId="52">#REF!</definedName>
    <definedName name="止水樁施工費" localSheetId="31">#REF!</definedName>
    <definedName name="止水樁施工費" localSheetId="32">#REF!</definedName>
    <definedName name="止水樁施工費" localSheetId="34">#REF!</definedName>
    <definedName name="止水樁施工費" localSheetId="38">#REF!</definedName>
    <definedName name="止水樁施工費" localSheetId="20">#REF!</definedName>
    <definedName name="止水樁施工費">#REF!</definedName>
    <definedName name="水平支撐安全網" localSheetId="40">#REF!</definedName>
    <definedName name="水平支撐安全網" localSheetId="56">#REF!</definedName>
    <definedName name="水平支撐安全網" localSheetId="33">#REF!</definedName>
    <definedName name="水平支撐安全網" localSheetId="55">#REF!</definedName>
    <definedName name="水平支撐安全網" localSheetId="36">#REF!</definedName>
    <definedName name="水平支撐安全網" localSheetId="4">#REF!</definedName>
    <definedName name="水平支撐安全網" localSheetId="19">#REF!</definedName>
    <definedName name="水平支撐安全網" localSheetId="21">#REF!</definedName>
    <definedName name="水平支撐安全網" localSheetId="22">#REF!</definedName>
    <definedName name="水平支撐安全網" localSheetId="23">#REF!</definedName>
    <definedName name="水平支撐安全網" localSheetId="24">#REF!</definedName>
    <definedName name="水平支撐安全網" localSheetId="25">#REF!</definedName>
    <definedName name="水平支撐安全網" localSheetId="42">#REF!</definedName>
    <definedName name="水平支撐安全網" localSheetId="18">#REF!</definedName>
    <definedName name="水平支撐安全網" localSheetId="47">#REF!</definedName>
    <definedName name="水平支撐安全網" localSheetId="15">#REF!</definedName>
    <definedName name="水平支撐安全網" localSheetId="14">#REF!</definedName>
    <definedName name="水平支撐安全網" localSheetId="46">#REF!</definedName>
    <definedName name="水平支撐安全網" localSheetId="3">#REF!</definedName>
    <definedName name="水平支撐安全網" localSheetId="2">#REF!</definedName>
    <definedName name="水平支撐安全網" localSheetId="54">#REF!</definedName>
    <definedName name="水平支撐安全網" localSheetId="30">#REF!</definedName>
    <definedName name="水平支撐安全網" localSheetId="26">#REF!</definedName>
    <definedName name="水平支撐安全網" localSheetId="29">#REF!</definedName>
    <definedName name="水平支撐安全網" localSheetId="53">#REF!</definedName>
    <definedName name="水平支撐安全網" localSheetId="43">#REF!</definedName>
    <definedName name="水平支撐安全網" localSheetId="9">#REF!</definedName>
    <definedName name="水平支撐安全網" localSheetId="8">#REF!</definedName>
    <definedName name="水平支撐安全網" localSheetId="11">#REF!</definedName>
    <definedName name="水平支撐安全網" localSheetId="10">#REF!</definedName>
    <definedName name="水平支撐安全網" localSheetId="13">#REF!</definedName>
    <definedName name="水平支撐安全網" localSheetId="12">#REF!</definedName>
    <definedName name="水平支撐安全網" localSheetId="7">#REF!</definedName>
    <definedName name="水平支撐安全網" localSheetId="6">#REF!</definedName>
    <definedName name="水平支撐安全網" localSheetId="48">#REF!</definedName>
    <definedName name="水平支撐安全網" localSheetId="49">#REF!</definedName>
    <definedName name="水平支撐安全網" localSheetId="16">#REF!</definedName>
    <definedName name="水平支撐安全網" localSheetId="27">#REF!</definedName>
    <definedName name="水平支撐安全網" localSheetId="28">#REF!</definedName>
    <definedName name="水平支撐安全網" localSheetId="44">#REF!</definedName>
    <definedName name="水平支撐安全網" localSheetId="45">#REF!</definedName>
    <definedName name="水平支撐安全網" localSheetId="51">#REF!</definedName>
    <definedName name="水平支撐安全網" localSheetId="41">#REF!</definedName>
    <definedName name="水平支撐安全網" localSheetId="35">#REF!</definedName>
    <definedName name="水平支撐安全網" localSheetId="39">#REF!</definedName>
    <definedName name="水平支撐安全網" localSheetId="37">#REF!</definedName>
    <definedName name="水平支撐安全網" localSheetId="17">#REF!</definedName>
    <definedName name="水平支撐安全網" localSheetId="50">#REF!</definedName>
    <definedName name="水平支撐安全網" localSheetId="52">#REF!</definedName>
    <definedName name="水平支撐安全網" localSheetId="31">#REF!</definedName>
    <definedName name="水平支撐安全網" localSheetId="32">#REF!</definedName>
    <definedName name="水平支撐安全網" localSheetId="34">#REF!</definedName>
    <definedName name="水平支撐安全網" localSheetId="38">#REF!</definedName>
    <definedName name="水平支撐安全網" localSheetId="20">#REF!</definedName>
    <definedName name="水平支撐安全網">#REF!</definedName>
    <definedName name="水池燈及組件" localSheetId="40">#REF!</definedName>
    <definedName name="水池燈及組件" localSheetId="56">#REF!</definedName>
    <definedName name="水池燈及組件" localSheetId="33">#REF!</definedName>
    <definedName name="水池燈及組件" localSheetId="55">#REF!</definedName>
    <definedName name="水池燈及組件" localSheetId="36">#REF!</definedName>
    <definedName name="水池燈及組件" localSheetId="4">#REF!</definedName>
    <definedName name="水池燈及組件" localSheetId="19">#REF!</definedName>
    <definedName name="水池燈及組件" localSheetId="21">#REF!</definedName>
    <definedName name="水池燈及組件" localSheetId="22">#REF!</definedName>
    <definedName name="水池燈及組件" localSheetId="23">#REF!</definedName>
    <definedName name="水池燈及組件" localSheetId="24">#REF!</definedName>
    <definedName name="水池燈及組件" localSheetId="25">#REF!</definedName>
    <definedName name="水池燈及組件" localSheetId="42">#REF!</definedName>
    <definedName name="水池燈及組件" localSheetId="18">#REF!</definedName>
    <definedName name="水池燈及組件" localSheetId="47">#REF!</definedName>
    <definedName name="水池燈及組件" localSheetId="15">#REF!</definedName>
    <definedName name="水池燈及組件" localSheetId="14">#REF!</definedName>
    <definedName name="水池燈及組件" localSheetId="46">#REF!</definedName>
    <definedName name="水池燈及組件" localSheetId="3">#REF!</definedName>
    <definedName name="水池燈及組件" localSheetId="2">#REF!</definedName>
    <definedName name="水池燈及組件" localSheetId="54">#REF!</definedName>
    <definedName name="水池燈及組件" localSheetId="30">#REF!</definedName>
    <definedName name="水池燈及組件" localSheetId="26">#REF!</definedName>
    <definedName name="水池燈及組件" localSheetId="29">#REF!</definedName>
    <definedName name="水池燈及組件" localSheetId="53">#REF!</definedName>
    <definedName name="水池燈及組件" localSheetId="43">#REF!</definedName>
    <definedName name="水池燈及組件" localSheetId="9">#REF!</definedName>
    <definedName name="水池燈及組件" localSheetId="8">#REF!</definedName>
    <definedName name="水池燈及組件" localSheetId="11">#REF!</definedName>
    <definedName name="水池燈及組件" localSheetId="10">#REF!</definedName>
    <definedName name="水池燈及組件" localSheetId="13">#REF!</definedName>
    <definedName name="水池燈及組件" localSheetId="12">#REF!</definedName>
    <definedName name="水池燈及組件" localSheetId="7">#REF!</definedName>
    <definedName name="水池燈及組件" localSheetId="6">#REF!</definedName>
    <definedName name="水池燈及組件" localSheetId="48">#REF!</definedName>
    <definedName name="水池燈及組件" localSheetId="49">#REF!</definedName>
    <definedName name="水池燈及組件" localSheetId="16">#REF!</definedName>
    <definedName name="水池燈及組件" localSheetId="27">#REF!</definedName>
    <definedName name="水池燈及組件" localSheetId="28">#REF!</definedName>
    <definedName name="水池燈及組件" localSheetId="44">#REF!</definedName>
    <definedName name="水池燈及組件" localSheetId="45">#REF!</definedName>
    <definedName name="水池燈及組件" localSheetId="51">#REF!</definedName>
    <definedName name="水池燈及組件" localSheetId="41">#REF!</definedName>
    <definedName name="水池燈及組件" localSheetId="35">#REF!</definedName>
    <definedName name="水池燈及組件" localSheetId="39">#REF!</definedName>
    <definedName name="水池燈及組件" localSheetId="37">#REF!</definedName>
    <definedName name="水池燈及組件" localSheetId="17">#REF!</definedName>
    <definedName name="水池燈及組件" localSheetId="50">#REF!</definedName>
    <definedName name="水池燈及組件" localSheetId="52">#REF!</definedName>
    <definedName name="水池燈及組件" localSheetId="31">#REF!</definedName>
    <definedName name="水池燈及組件" localSheetId="32">#REF!</definedName>
    <definedName name="水池燈及組件" localSheetId="34">#REF!</definedName>
    <definedName name="水池燈及組件" localSheetId="38">#REF!</definedName>
    <definedName name="水池燈及組件" localSheetId="20">#REF!</definedName>
    <definedName name="水池燈及組件">#REF!</definedName>
    <definedName name="水位觀測井" localSheetId="40">#REF!</definedName>
    <definedName name="水位觀測井" localSheetId="56">#REF!</definedName>
    <definedName name="水位觀測井" localSheetId="33">#REF!</definedName>
    <definedName name="水位觀測井" localSheetId="55">#REF!</definedName>
    <definedName name="水位觀測井" localSheetId="36">#REF!</definedName>
    <definedName name="水位觀測井" localSheetId="4">#REF!</definedName>
    <definedName name="水位觀測井" localSheetId="19">#REF!</definedName>
    <definedName name="水位觀測井" localSheetId="21">#REF!</definedName>
    <definedName name="水位觀測井" localSheetId="22">#REF!</definedName>
    <definedName name="水位觀測井" localSheetId="23">#REF!</definedName>
    <definedName name="水位觀測井" localSheetId="24">#REF!</definedName>
    <definedName name="水位觀測井" localSheetId="25">#REF!</definedName>
    <definedName name="水位觀測井" localSheetId="42">#REF!</definedName>
    <definedName name="水位觀測井" localSheetId="18">#REF!</definedName>
    <definedName name="水位觀測井" localSheetId="47">#REF!</definedName>
    <definedName name="水位觀測井" localSheetId="15">#REF!</definedName>
    <definedName name="水位觀測井" localSheetId="14">#REF!</definedName>
    <definedName name="水位觀測井" localSheetId="46">#REF!</definedName>
    <definedName name="水位觀測井" localSheetId="3">#REF!</definedName>
    <definedName name="水位觀測井" localSheetId="2">#REF!</definedName>
    <definedName name="水位觀測井" localSheetId="54">#REF!</definedName>
    <definedName name="水位觀測井" localSheetId="30">#REF!</definedName>
    <definedName name="水位觀測井" localSheetId="26">#REF!</definedName>
    <definedName name="水位觀測井" localSheetId="29">#REF!</definedName>
    <definedName name="水位觀測井" localSheetId="53">#REF!</definedName>
    <definedName name="水位觀測井" localSheetId="43">#REF!</definedName>
    <definedName name="水位觀測井" localSheetId="9">#REF!</definedName>
    <definedName name="水位觀測井" localSheetId="8">#REF!</definedName>
    <definedName name="水位觀測井" localSheetId="11">#REF!</definedName>
    <definedName name="水位觀測井" localSheetId="10">#REF!</definedName>
    <definedName name="水位觀測井" localSheetId="13">#REF!</definedName>
    <definedName name="水位觀測井" localSheetId="12">#REF!</definedName>
    <definedName name="水位觀測井" localSheetId="7">#REF!</definedName>
    <definedName name="水位觀測井" localSheetId="6">#REF!</definedName>
    <definedName name="水位觀測井" localSheetId="48">#REF!</definedName>
    <definedName name="水位觀測井" localSheetId="49">#REF!</definedName>
    <definedName name="水位觀測井" localSheetId="16">#REF!</definedName>
    <definedName name="水位觀測井" localSheetId="27">#REF!</definedName>
    <definedName name="水位觀測井" localSheetId="28">#REF!</definedName>
    <definedName name="水位觀測井" localSheetId="44">#REF!</definedName>
    <definedName name="水位觀測井" localSheetId="45">#REF!</definedName>
    <definedName name="水位觀測井" localSheetId="51">#REF!</definedName>
    <definedName name="水位觀測井" localSheetId="41">#REF!</definedName>
    <definedName name="水位觀測井" localSheetId="35">#REF!</definedName>
    <definedName name="水位觀測井" localSheetId="39">#REF!</definedName>
    <definedName name="水位觀測井" localSheetId="37">#REF!</definedName>
    <definedName name="水位觀測井" localSheetId="17">#REF!</definedName>
    <definedName name="水位觀測井" localSheetId="50">#REF!</definedName>
    <definedName name="水位觀測井" localSheetId="52">#REF!</definedName>
    <definedName name="水位觀測井" localSheetId="31">#REF!</definedName>
    <definedName name="水位觀測井" localSheetId="32">#REF!</definedName>
    <definedName name="水位觀測井" localSheetId="34">#REF!</definedName>
    <definedName name="水位觀測井" localSheetId="38">#REF!</definedName>
    <definedName name="水位觀測井" localSheetId="20">#REF!</definedName>
    <definedName name="水位觀測井">#REF!</definedName>
    <definedName name="水杉_φ8cm_高2.8_3m" localSheetId="40">#REF!</definedName>
    <definedName name="水杉_φ8cm_高2.8_3m" localSheetId="56">#REF!</definedName>
    <definedName name="水杉_φ8cm_高2.8_3m" localSheetId="33">#REF!</definedName>
    <definedName name="水杉_φ8cm_高2.8_3m" localSheetId="55">#REF!</definedName>
    <definedName name="水杉_φ8cm_高2.8_3m" localSheetId="36">#REF!</definedName>
    <definedName name="水杉_φ8cm_高2.8_3m" localSheetId="4">#REF!</definedName>
    <definedName name="水杉_φ8cm_高2.8_3m" localSheetId="19">#REF!</definedName>
    <definedName name="水杉_φ8cm_高2.8_3m" localSheetId="21">#REF!</definedName>
    <definedName name="水杉_φ8cm_高2.8_3m" localSheetId="22">#REF!</definedName>
    <definedName name="水杉_φ8cm_高2.8_3m" localSheetId="23">#REF!</definedName>
    <definedName name="水杉_φ8cm_高2.8_3m" localSheetId="24">#REF!</definedName>
    <definedName name="水杉_φ8cm_高2.8_3m" localSheetId="25">#REF!</definedName>
    <definedName name="水杉_φ8cm_高2.8_3m" localSheetId="42">#REF!</definedName>
    <definedName name="水杉_φ8cm_高2.8_3m" localSheetId="18">#REF!</definedName>
    <definedName name="水杉_φ8cm_高2.8_3m" localSheetId="47">#REF!</definedName>
    <definedName name="水杉_φ8cm_高2.8_3m" localSheetId="15">#REF!</definedName>
    <definedName name="水杉_φ8cm_高2.8_3m" localSheetId="14">#REF!</definedName>
    <definedName name="水杉_φ8cm_高2.8_3m" localSheetId="46">#REF!</definedName>
    <definedName name="水杉_φ8cm_高2.8_3m" localSheetId="3">#REF!</definedName>
    <definedName name="水杉_φ8cm_高2.8_3m" localSheetId="2">#REF!</definedName>
    <definedName name="水杉_φ8cm_高2.8_3m" localSheetId="54">#REF!</definedName>
    <definedName name="水杉_φ8cm_高2.8_3m" localSheetId="30">#REF!</definedName>
    <definedName name="水杉_φ8cm_高2.8_3m" localSheetId="26">#REF!</definedName>
    <definedName name="水杉_φ8cm_高2.8_3m" localSheetId="29">#REF!</definedName>
    <definedName name="水杉_φ8cm_高2.8_3m" localSheetId="53">#REF!</definedName>
    <definedName name="水杉_φ8cm_高2.8_3m" localSheetId="43">#REF!</definedName>
    <definedName name="水杉_φ8cm_高2.8_3m" localSheetId="9">#REF!</definedName>
    <definedName name="水杉_φ8cm_高2.8_3m" localSheetId="8">#REF!</definedName>
    <definedName name="水杉_φ8cm_高2.8_3m" localSheetId="11">#REF!</definedName>
    <definedName name="水杉_φ8cm_高2.8_3m" localSheetId="10">#REF!</definedName>
    <definedName name="水杉_φ8cm_高2.8_3m" localSheetId="13">#REF!</definedName>
    <definedName name="水杉_φ8cm_高2.8_3m" localSheetId="12">#REF!</definedName>
    <definedName name="水杉_φ8cm_高2.8_3m" localSheetId="7">#REF!</definedName>
    <definedName name="水杉_φ8cm_高2.8_3m" localSheetId="6">#REF!</definedName>
    <definedName name="水杉_φ8cm_高2.8_3m" localSheetId="48">#REF!</definedName>
    <definedName name="水杉_φ8cm_高2.8_3m" localSheetId="49">#REF!</definedName>
    <definedName name="水杉_φ8cm_高2.8_3m" localSheetId="16">#REF!</definedName>
    <definedName name="水杉_φ8cm_高2.8_3m" localSheetId="27">#REF!</definedName>
    <definedName name="水杉_φ8cm_高2.8_3m" localSheetId="28">#REF!</definedName>
    <definedName name="水杉_φ8cm_高2.8_3m" localSheetId="44">#REF!</definedName>
    <definedName name="水杉_φ8cm_高2.8_3m" localSheetId="45">#REF!</definedName>
    <definedName name="水杉_φ8cm_高2.8_3m" localSheetId="51">#REF!</definedName>
    <definedName name="水杉_φ8cm_高2.8_3m" localSheetId="41">#REF!</definedName>
    <definedName name="水杉_φ8cm_高2.8_3m" localSheetId="35">#REF!</definedName>
    <definedName name="水杉_φ8cm_高2.8_3m" localSheetId="39">#REF!</definedName>
    <definedName name="水杉_φ8cm_高2.8_3m" localSheetId="37">#REF!</definedName>
    <definedName name="水杉_φ8cm_高2.8_3m" localSheetId="17">#REF!</definedName>
    <definedName name="水杉_φ8cm_高2.8_3m" localSheetId="50">#REF!</definedName>
    <definedName name="水杉_φ8cm_高2.8_3m" localSheetId="52">#REF!</definedName>
    <definedName name="水杉_φ8cm_高2.8_3m" localSheetId="31">#REF!</definedName>
    <definedName name="水杉_φ8cm_高2.8_3m" localSheetId="32">#REF!</definedName>
    <definedName name="水杉_φ8cm_高2.8_3m" localSheetId="34">#REF!</definedName>
    <definedName name="水杉_φ8cm_高2.8_3m" localSheetId="38">#REF!</definedName>
    <definedName name="水杉_φ8cm_高2.8_3m" localSheetId="20">#REF!</definedName>
    <definedName name="水杉_φ8cm_高2.8_3m">#REF!</definedName>
    <definedName name="水泥">[31]工料單價!$F$2</definedName>
    <definedName name="水泥墊塊_鐵絲_外勞__地上層">[6]工料單價!$J$70</definedName>
    <definedName name="水泥墊塊_鐵絲_自辦__地下室">[6]工料單價!$J$63</definedName>
    <definedName name="水景池花崗石收邊緣石" localSheetId="40">#REF!</definedName>
    <definedName name="水景池花崗石收邊緣石" localSheetId="56">#REF!</definedName>
    <definedName name="水景池花崗石收邊緣石" localSheetId="33">#REF!</definedName>
    <definedName name="水景池花崗石收邊緣石" localSheetId="55">#REF!</definedName>
    <definedName name="水景池花崗石收邊緣石" localSheetId="36">#REF!</definedName>
    <definedName name="水景池花崗石收邊緣石" localSheetId="4">#REF!</definedName>
    <definedName name="水景池花崗石收邊緣石" localSheetId="19">#REF!</definedName>
    <definedName name="水景池花崗石收邊緣石" localSheetId="21">#REF!</definedName>
    <definedName name="水景池花崗石收邊緣石" localSheetId="22">#REF!</definedName>
    <definedName name="水景池花崗石收邊緣石" localSheetId="23">#REF!</definedName>
    <definedName name="水景池花崗石收邊緣石" localSheetId="24">#REF!</definedName>
    <definedName name="水景池花崗石收邊緣石" localSheetId="25">#REF!</definedName>
    <definedName name="水景池花崗石收邊緣石" localSheetId="42">#REF!</definedName>
    <definedName name="水景池花崗石收邊緣石" localSheetId="18">#REF!</definedName>
    <definedName name="水景池花崗石收邊緣石" localSheetId="47">#REF!</definedName>
    <definedName name="水景池花崗石收邊緣石" localSheetId="15">#REF!</definedName>
    <definedName name="水景池花崗石收邊緣石" localSheetId="14">#REF!</definedName>
    <definedName name="水景池花崗石收邊緣石" localSheetId="46">#REF!</definedName>
    <definedName name="水景池花崗石收邊緣石" localSheetId="3">#REF!</definedName>
    <definedName name="水景池花崗石收邊緣石" localSheetId="2">#REF!</definedName>
    <definedName name="水景池花崗石收邊緣石" localSheetId="54">#REF!</definedName>
    <definedName name="水景池花崗石收邊緣石" localSheetId="30">#REF!</definedName>
    <definedName name="水景池花崗石收邊緣石" localSheetId="26">#REF!</definedName>
    <definedName name="水景池花崗石收邊緣石" localSheetId="29">#REF!</definedName>
    <definedName name="水景池花崗石收邊緣石" localSheetId="53">#REF!</definedName>
    <definedName name="水景池花崗石收邊緣石" localSheetId="43">#REF!</definedName>
    <definedName name="水景池花崗石收邊緣石" localSheetId="9">#REF!</definedName>
    <definedName name="水景池花崗石收邊緣石" localSheetId="8">#REF!</definedName>
    <definedName name="水景池花崗石收邊緣石" localSheetId="11">#REF!</definedName>
    <definedName name="水景池花崗石收邊緣石" localSheetId="10">#REF!</definedName>
    <definedName name="水景池花崗石收邊緣石" localSheetId="13">#REF!</definedName>
    <definedName name="水景池花崗石收邊緣石" localSheetId="12">#REF!</definedName>
    <definedName name="水景池花崗石收邊緣石" localSheetId="7">#REF!</definedName>
    <definedName name="水景池花崗石收邊緣石" localSheetId="6">#REF!</definedName>
    <definedName name="水景池花崗石收邊緣石" localSheetId="48">#REF!</definedName>
    <definedName name="水景池花崗石收邊緣石" localSheetId="49">#REF!</definedName>
    <definedName name="水景池花崗石收邊緣石" localSheetId="16">#REF!</definedName>
    <definedName name="水景池花崗石收邊緣石" localSheetId="27">#REF!</definedName>
    <definedName name="水景池花崗石收邊緣石" localSheetId="28">#REF!</definedName>
    <definedName name="水景池花崗石收邊緣石" localSheetId="44">#REF!</definedName>
    <definedName name="水景池花崗石收邊緣石" localSheetId="45">#REF!</definedName>
    <definedName name="水景池花崗石收邊緣石" localSheetId="51">#REF!</definedName>
    <definedName name="水景池花崗石收邊緣石" localSheetId="41">#REF!</definedName>
    <definedName name="水景池花崗石收邊緣石" localSheetId="35">#REF!</definedName>
    <definedName name="水景池花崗石收邊緣石" localSheetId="39">#REF!</definedName>
    <definedName name="水景池花崗石收邊緣石" localSheetId="37">#REF!</definedName>
    <definedName name="水景池花崗石收邊緣石" localSheetId="17">#REF!</definedName>
    <definedName name="水景池花崗石收邊緣石" localSheetId="50">#REF!</definedName>
    <definedName name="水景池花崗石收邊緣石" localSheetId="52">#REF!</definedName>
    <definedName name="水景池花崗石收邊緣石" localSheetId="31">#REF!</definedName>
    <definedName name="水景池花崗石收邊緣石" localSheetId="32">#REF!</definedName>
    <definedName name="水景池花崗石收邊緣石" localSheetId="34">#REF!</definedName>
    <definedName name="水景池花崗石收邊緣石" localSheetId="38">#REF!</definedName>
    <definedName name="水景池花崗石收邊緣石" localSheetId="20">#REF!</definedName>
    <definedName name="水景池花崗石收邊緣石">#REF!</definedName>
    <definedName name="水景池跌水花崗石" localSheetId="40">#REF!</definedName>
    <definedName name="水景池跌水花崗石" localSheetId="56">#REF!</definedName>
    <definedName name="水景池跌水花崗石" localSheetId="33">#REF!</definedName>
    <definedName name="水景池跌水花崗石" localSheetId="55">#REF!</definedName>
    <definedName name="水景池跌水花崗石" localSheetId="36">#REF!</definedName>
    <definedName name="水景池跌水花崗石" localSheetId="4">#REF!</definedName>
    <definedName name="水景池跌水花崗石" localSheetId="19">#REF!</definedName>
    <definedName name="水景池跌水花崗石" localSheetId="21">#REF!</definedName>
    <definedName name="水景池跌水花崗石" localSheetId="22">#REF!</definedName>
    <definedName name="水景池跌水花崗石" localSheetId="23">#REF!</definedName>
    <definedName name="水景池跌水花崗石" localSheetId="24">#REF!</definedName>
    <definedName name="水景池跌水花崗石" localSheetId="25">#REF!</definedName>
    <definedName name="水景池跌水花崗石" localSheetId="42">#REF!</definedName>
    <definedName name="水景池跌水花崗石" localSheetId="18">#REF!</definedName>
    <definedName name="水景池跌水花崗石" localSheetId="47">#REF!</definedName>
    <definedName name="水景池跌水花崗石" localSheetId="15">#REF!</definedName>
    <definedName name="水景池跌水花崗石" localSheetId="14">#REF!</definedName>
    <definedName name="水景池跌水花崗石" localSheetId="46">#REF!</definedName>
    <definedName name="水景池跌水花崗石" localSheetId="3">#REF!</definedName>
    <definedName name="水景池跌水花崗石" localSheetId="2">#REF!</definedName>
    <definedName name="水景池跌水花崗石" localSheetId="54">#REF!</definedName>
    <definedName name="水景池跌水花崗石" localSheetId="30">#REF!</definedName>
    <definedName name="水景池跌水花崗石" localSheetId="26">#REF!</definedName>
    <definedName name="水景池跌水花崗石" localSheetId="29">#REF!</definedName>
    <definedName name="水景池跌水花崗石" localSheetId="53">#REF!</definedName>
    <definedName name="水景池跌水花崗石" localSheetId="43">#REF!</definedName>
    <definedName name="水景池跌水花崗石" localSheetId="9">#REF!</definedName>
    <definedName name="水景池跌水花崗石" localSheetId="8">#REF!</definedName>
    <definedName name="水景池跌水花崗石" localSheetId="11">#REF!</definedName>
    <definedName name="水景池跌水花崗石" localSheetId="10">#REF!</definedName>
    <definedName name="水景池跌水花崗石" localSheetId="13">#REF!</definedName>
    <definedName name="水景池跌水花崗石" localSheetId="12">#REF!</definedName>
    <definedName name="水景池跌水花崗石" localSheetId="7">#REF!</definedName>
    <definedName name="水景池跌水花崗石" localSheetId="6">#REF!</definedName>
    <definedName name="水景池跌水花崗石" localSheetId="48">#REF!</definedName>
    <definedName name="水景池跌水花崗石" localSheetId="49">#REF!</definedName>
    <definedName name="水景池跌水花崗石" localSheetId="16">#REF!</definedName>
    <definedName name="水景池跌水花崗石" localSheetId="27">#REF!</definedName>
    <definedName name="水景池跌水花崗石" localSheetId="28">#REF!</definedName>
    <definedName name="水景池跌水花崗石" localSheetId="44">#REF!</definedName>
    <definedName name="水景池跌水花崗石" localSheetId="45">#REF!</definedName>
    <definedName name="水景池跌水花崗石" localSheetId="51">#REF!</definedName>
    <definedName name="水景池跌水花崗石" localSheetId="41">#REF!</definedName>
    <definedName name="水景池跌水花崗石" localSheetId="35">#REF!</definedName>
    <definedName name="水景池跌水花崗石" localSheetId="39">#REF!</definedName>
    <definedName name="水景池跌水花崗石" localSheetId="37">#REF!</definedName>
    <definedName name="水景池跌水花崗石" localSheetId="17">#REF!</definedName>
    <definedName name="水景池跌水花崗石" localSheetId="50">#REF!</definedName>
    <definedName name="水景池跌水花崗石" localSheetId="52">#REF!</definedName>
    <definedName name="水景池跌水花崗石" localSheetId="31">#REF!</definedName>
    <definedName name="水景池跌水花崗石" localSheetId="32">#REF!</definedName>
    <definedName name="水景池跌水花崗石" localSheetId="34">#REF!</definedName>
    <definedName name="水景池跌水花崗石" localSheetId="38">#REF!</definedName>
    <definedName name="水景池跌水花崗石" localSheetId="20">#REF!</definedName>
    <definedName name="水景池跌水花崗石">#REF!</definedName>
    <definedName name="水箱貼磚工資" localSheetId="40">#REF!</definedName>
    <definedName name="水箱貼磚工資" localSheetId="56">#REF!</definedName>
    <definedName name="水箱貼磚工資" localSheetId="33">#REF!</definedName>
    <definedName name="水箱貼磚工資" localSheetId="55">#REF!</definedName>
    <definedName name="水箱貼磚工資" localSheetId="36">#REF!</definedName>
    <definedName name="水箱貼磚工資" localSheetId="4">#REF!</definedName>
    <definedName name="水箱貼磚工資" localSheetId="19">#REF!</definedName>
    <definedName name="水箱貼磚工資" localSheetId="21">#REF!</definedName>
    <definedName name="水箱貼磚工資" localSheetId="22">#REF!</definedName>
    <definedName name="水箱貼磚工資" localSheetId="23">#REF!</definedName>
    <definedName name="水箱貼磚工資" localSheetId="24">#REF!</definedName>
    <definedName name="水箱貼磚工資" localSheetId="25">#REF!</definedName>
    <definedName name="水箱貼磚工資" localSheetId="42">#REF!</definedName>
    <definedName name="水箱貼磚工資" localSheetId="18">#REF!</definedName>
    <definedName name="水箱貼磚工資" localSheetId="47">#REF!</definedName>
    <definedName name="水箱貼磚工資" localSheetId="15">#REF!</definedName>
    <definedName name="水箱貼磚工資" localSheetId="14">#REF!</definedName>
    <definedName name="水箱貼磚工資" localSheetId="46">#REF!</definedName>
    <definedName name="水箱貼磚工資" localSheetId="3">#REF!</definedName>
    <definedName name="水箱貼磚工資" localSheetId="2">#REF!</definedName>
    <definedName name="水箱貼磚工資" localSheetId="54">#REF!</definedName>
    <definedName name="水箱貼磚工資" localSheetId="30">#REF!</definedName>
    <definedName name="水箱貼磚工資" localSheetId="26">#REF!</definedName>
    <definedName name="水箱貼磚工資" localSheetId="29">#REF!</definedName>
    <definedName name="水箱貼磚工資" localSheetId="53">#REF!</definedName>
    <definedName name="水箱貼磚工資" localSheetId="43">#REF!</definedName>
    <definedName name="水箱貼磚工資" localSheetId="9">#REF!</definedName>
    <definedName name="水箱貼磚工資" localSheetId="8">#REF!</definedName>
    <definedName name="水箱貼磚工資" localSheetId="11">#REF!</definedName>
    <definedName name="水箱貼磚工資" localSheetId="10">#REF!</definedName>
    <definedName name="水箱貼磚工資" localSheetId="13">#REF!</definedName>
    <definedName name="水箱貼磚工資" localSheetId="12">#REF!</definedName>
    <definedName name="水箱貼磚工資" localSheetId="7">#REF!</definedName>
    <definedName name="水箱貼磚工資" localSheetId="6">#REF!</definedName>
    <definedName name="水箱貼磚工資" localSheetId="48">#REF!</definedName>
    <definedName name="水箱貼磚工資" localSheetId="49">#REF!</definedName>
    <definedName name="水箱貼磚工資" localSheetId="16">#REF!</definedName>
    <definedName name="水箱貼磚工資" localSheetId="27">#REF!</definedName>
    <definedName name="水箱貼磚工資" localSheetId="28">#REF!</definedName>
    <definedName name="水箱貼磚工資" localSheetId="44">#REF!</definedName>
    <definedName name="水箱貼磚工資" localSheetId="45">#REF!</definedName>
    <definedName name="水箱貼磚工資" localSheetId="51">#REF!</definedName>
    <definedName name="水箱貼磚工資" localSheetId="41">#REF!</definedName>
    <definedName name="水箱貼磚工資" localSheetId="35">#REF!</definedName>
    <definedName name="水箱貼磚工資" localSheetId="39">#REF!</definedName>
    <definedName name="水箱貼磚工資" localSheetId="37">#REF!</definedName>
    <definedName name="水箱貼磚工資" localSheetId="17">#REF!</definedName>
    <definedName name="水箱貼磚工資" localSheetId="50">#REF!</definedName>
    <definedName name="水箱貼磚工資" localSheetId="52">#REF!</definedName>
    <definedName name="水箱貼磚工資" localSheetId="31">#REF!</definedName>
    <definedName name="水箱貼磚工資" localSheetId="32">#REF!</definedName>
    <definedName name="水箱貼磚工資" localSheetId="34">#REF!</definedName>
    <definedName name="水箱貼磚工資" localSheetId="38">#REF!</definedName>
    <definedName name="水箱貼磚工資" localSheetId="20">#REF!</definedName>
    <definedName name="水箱貼磚工資">#REF!</definedName>
    <definedName name="水箱磁磚打底工資" localSheetId="40">#REF!</definedName>
    <definedName name="水箱磁磚打底工資" localSheetId="56">#REF!</definedName>
    <definedName name="水箱磁磚打底工資" localSheetId="33">#REF!</definedName>
    <definedName name="水箱磁磚打底工資" localSheetId="55">#REF!</definedName>
    <definedName name="水箱磁磚打底工資" localSheetId="36">#REF!</definedName>
    <definedName name="水箱磁磚打底工資" localSheetId="4">#REF!</definedName>
    <definedName name="水箱磁磚打底工資" localSheetId="19">#REF!</definedName>
    <definedName name="水箱磁磚打底工資" localSheetId="21">#REF!</definedName>
    <definedName name="水箱磁磚打底工資" localSheetId="22">#REF!</definedName>
    <definedName name="水箱磁磚打底工資" localSheetId="23">#REF!</definedName>
    <definedName name="水箱磁磚打底工資" localSheetId="24">#REF!</definedName>
    <definedName name="水箱磁磚打底工資" localSheetId="25">#REF!</definedName>
    <definedName name="水箱磁磚打底工資" localSheetId="42">#REF!</definedName>
    <definedName name="水箱磁磚打底工資" localSheetId="18">#REF!</definedName>
    <definedName name="水箱磁磚打底工資" localSheetId="47">#REF!</definedName>
    <definedName name="水箱磁磚打底工資" localSheetId="15">#REF!</definedName>
    <definedName name="水箱磁磚打底工資" localSheetId="14">#REF!</definedName>
    <definedName name="水箱磁磚打底工資" localSheetId="46">#REF!</definedName>
    <definedName name="水箱磁磚打底工資" localSheetId="3">#REF!</definedName>
    <definedName name="水箱磁磚打底工資" localSheetId="2">#REF!</definedName>
    <definedName name="水箱磁磚打底工資" localSheetId="54">#REF!</definedName>
    <definedName name="水箱磁磚打底工資" localSheetId="30">#REF!</definedName>
    <definedName name="水箱磁磚打底工資" localSheetId="26">#REF!</definedName>
    <definedName name="水箱磁磚打底工資" localSheetId="29">#REF!</definedName>
    <definedName name="水箱磁磚打底工資" localSheetId="53">#REF!</definedName>
    <definedName name="水箱磁磚打底工資" localSheetId="43">#REF!</definedName>
    <definedName name="水箱磁磚打底工資" localSheetId="9">#REF!</definedName>
    <definedName name="水箱磁磚打底工資" localSheetId="8">#REF!</definedName>
    <definedName name="水箱磁磚打底工資" localSheetId="11">#REF!</definedName>
    <definedName name="水箱磁磚打底工資" localSheetId="10">#REF!</definedName>
    <definedName name="水箱磁磚打底工資" localSheetId="13">#REF!</definedName>
    <definedName name="水箱磁磚打底工資" localSheetId="12">#REF!</definedName>
    <definedName name="水箱磁磚打底工資" localSheetId="7">#REF!</definedName>
    <definedName name="水箱磁磚打底工資" localSheetId="6">#REF!</definedName>
    <definedName name="水箱磁磚打底工資" localSheetId="48">#REF!</definedName>
    <definedName name="水箱磁磚打底工資" localSheetId="49">#REF!</definedName>
    <definedName name="水箱磁磚打底工資" localSheetId="16">#REF!</definedName>
    <definedName name="水箱磁磚打底工資" localSheetId="27">#REF!</definedName>
    <definedName name="水箱磁磚打底工資" localSheetId="28">#REF!</definedName>
    <definedName name="水箱磁磚打底工資" localSheetId="44">#REF!</definedName>
    <definedName name="水箱磁磚打底工資" localSheetId="45">#REF!</definedName>
    <definedName name="水箱磁磚打底工資" localSheetId="51">#REF!</definedName>
    <definedName name="水箱磁磚打底工資" localSheetId="41">#REF!</definedName>
    <definedName name="水箱磁磚打底工資" localSheetId="35">#REF!</definedName>
    <definedName name="水箱磁磚打底工資" localSheetId="39">#REF!</definedName>
    <definedName name="水箱磁磚打底工資" localSheetId="37">#REF!</definedName>
    <definedName name="水箱磁磚打底工資" localSheetId="17">#REF!</definedName>
    <definedName name="水箱磁磚打底工資" localSheetId="50">#REF!</definedName>
    <definedName name="水箱磁磚打底工資" localSheetId="52">#REF!</definedName>
    <definedName name="水箱磁磚打底工資" localSheetId="31">#REF!</definedName>
    <definedName name="水箱磁磚打底工資" localSheetId="32">#REF!</definedName>
    <definedName name="水箱磁磚打底工資" localSheetId="34">#REF!</definedName>
    <definedName name="水箱磁磚打底工資" localSheetId="38">#REF!</definedName>
    <definedName name="水箱磁磚打底工資" localSheetId="20">#REF!</definedName>
    <definedName name="水箱磁磚打底工資">#REF!</definedName>
    <definedName name="丙烯橡膠聚酯纖維防水層" localSheetId="40">#REF!</definedName>
    <definedName name="丙烯橡膠聚酯纖維防水層" localSheetId="56">#REF!</definedName>
    <definedName name="丙烯橡膠聚酯纖維防水層" localSheetId="33">#REF!</definedName>
    <definedName name="丙烯橡膠聚酯纖維防水層" localSheetId="55">#REF!</definedName>
    <definedName name="丙烯橡膠聚酯纖維防水層" localSheetId="36">#REF!</definedName>
    <definedName name="丙烯橡膠聚酯纖維防水層" localSheetId="4">#REF!</definedName>
    <definedName name="丙烯橡膠聚酯纖維防水層" localSheetId="19">#REF!</definedName>
    <definedName name="丙烯橡膠聚酯纖維防水層" localSheetId="21">#REF!</definedName>
    <definedName name="丙烯橡膠聚酯纖維防水層" localSheetId="22">#REF!</definedName>
    <definedName name="丙烯橡膠聚酯纖維防水層" localSheetId="23">#REF!</definedName>
    <definedName name="丙烯橡膠聚酯纖維防水層" localSheetId="24">#REF!</definedName>
    <definedName name="丙烯橡膠聚酯纖維防水層" localSheetId="25">#REF!</definedName>
    <definedName name="丙烯橡膠聚酯纖維防水層" localSheetId="42">#REF!</definedName>
    <definedName name="丙烯橡膠聚酯纖維防水層" localSheetId="18">#REF!</definedName>
    <definedName name="丙烯橡膠聚酯纖維防水層" localSheetId="47">#REF!</definedName>
    <definedName name="丙烯橡膠聚酯纖維防水層" localSheetId="15">#REF!</definedName>
    <definedName name="丙烯橡膠聚酯纖維防水層" localSheetId="14">#REF!</definedName>
    <definedName name="丙烯橡膠聚酯纖維防水層" localSheetId="46">#REF!</definedName>
    <definedName name="丙烯橡膠聚酯纖維防水層" localSheetId="3">#REF!</definedName>
    <definedName name="丙烯橡膠聚酯纖維防水層" localSheetId="2">#REF!</definedName>
    <definedName name="丙烯橡膠聚酯纖維防水層" localSheetId="54">#REF!</definedName>
    <definedName name="丙烯橡膠聚酯纖維防水層" localSheetId="30">#REF!</definedName>
    <definedName name="丙烯橡膠聚酯纖維防水層" localSheetId="26">#REF!</definedName>
    <definedName name="丙烯橡膠聚酯纖維防水層" localSheetId="29">#REF!</definedName>
    <definedName name="丙烯橡膠聚酯纖維防水層" localSheetId="53">#REF!</definedName>
    <definedName name="丙烯橡膠聚酯纖維防水層" localSheetId="43">#REF!</definedName>
    <definedName name="丙烯橡膠聚酯纖維防水層" localSheetId="9">#REF!</definedName>
    <definedName name="丙烯橡膠聚酯纖維防水層" localSheetId="8">#REF!</definedName>
    <definedName name="丙烯橡膠聚酯纖維防水層" localSheetId="11">#REF!</definedName>
    <definedName name="丙烯橡膠聚酯纖維防水層" localSheetId="10">#REF!</definedName>
    <definedName name="丙烯橡膠聚酯纖維防水層" localSheetId="13">#REF!</definedName>
    <definedName name="丙烯橡膠聚酯纖維防水層" localSheetId="12">#REF!</definedName>
    <definedName name="丙烯橡膠聚酯纖維防水層" localSheetId="7">#REF!</definedName>
    <definedName name="丙烯橡膠聚酯纖維防水層" localSheetId="6">#REF!</definedName>
    <definedName name="丙烯橡膠聚酯纖維防水層" localSheetId="48">#REF!</definedName>
    <definedName name="丙烯橡膠聚酯纖維防水層" localSheetId="49">#REF!</definedName>
    <definedName name="丙烯橡膠聚酯纖維防水層" localSheetId="16">#REF!</definedName>
    <definedName name="丙烯橡膠聚酯纖維防水層" localSheetId="27">#REF!</definedName>
    <definedName name="丙烯橡膠聚酯纖維防水層" localSheetId="28">#REF!</definedName>
    <definedName name="丙烯橡膠聚酯纖維防水層" localSheetId="44">#REF!</definedName>
    <definedName name="丙烯橡膠聚酯纖維防水層" localSheetId="45">#REF!</definedName>
    <definedName name="丙烯橡膠聚酯纖維防水層" localSheetId="51">#REF!</definedName>
    <definedName name="丙烯橡膠聚酯纖維防水層" localSheetId="41">#REF!</definedName>
    <definedName name="丙烯橡膠聚酯纖維防水層" localSheetId="35">#REF!</definedName>
    <definedName name="丙烯橡膠聚酯纖維防水層" localSheetId="39">#REF!</definedName>
    <definedName name="丙烯橡膠聚酯纖維防水層" localSheetId="37">#REF!</definedName>
    <definedName name="丙烯橡膠聚酯纖維防水層" localSheetId="17">#REF!</definedName>
    <definedName name="丙烯橡膠聚酯纖維防水層" localSheetId="50">#REF!</definedName>
    <definedName name="丙烯橡膠聚酯纖維防水層" localSheetId="52">#REF!</definedName>
    <definedName name="丙烯橡膠聚酯纖維防水層" localSheetId="31">#REF!</definedName>
    <definedName name="丙烯橡膠聚酯纖維防水層" localSheetId="32">#REF!</definedName>
    <definedName name="丙烯橡膠聚酯纖維防水層" localSheetId="34">#REF!</definedName>
    <definedName name="丙烯橡膠聚酯纖維防水層" localSheetId="38">#REF!</definedName>
    <definedName name="丙烯橡膠聚酯纖維防水層" localSheetId="20">#REF!</definedName>
    <definedName name="丙烯橡膠聚酯纖維防水層">#REF!</definedName>
    <definedName name="丙種模板" localSheetId="40">#REF!</definedName>
    <definedName name="丙種模板" localSheetId="56">#REF!</definedName>
    <definedName name="丙種模板" localSheetId="33">#REF!</definedName>
    <definedName name="丙種模板" localSheetId="55">#REF!</definedName>
    <definedName name="丙種模板" localSheetId="36">#REF!</definedName>
    <definedName name="丙種模板" localSheetId="4">#REF!</definedName>
    <definedName name="丙種模板" localSheetId="19">#REF!</definedName>
    <definedName name="丙種模板" localSheetId="21">#REF!</definedName>
    <definedName name="丙種模板" localSheetId="22">#REF!</definedName>
    <definedName name="丙種模板" localSheetId="23">#REF!</definedName>
    <definedName name="丙種模板" localSheetId="24">#REF!</definedName>
    <definedName name="丙種模板" localSheetId="25">#REF!</definedName>
    <definedName name="丙種模板" localSheetId="42">#REF!</definedName>
    <definedName name="丙種模板" localSheetId="18">#REF!</definedName>
    <definedName name="丙種模板" localSheetId="47">#REF!</definedName>
    <definedName name="丙種模板" localSheetId="15">#REF!</definedName>
    <definedName name="丙種模板" localSheetId="14">#REF!</definedName>
    <definedName name="丙種模板" localSheetId="46">#REF!</definedName>
    <definedName name="丙種模板" localSheetId="3">#REF!</definedName>
    <definedName name="丙種模板" localSheetId="2">#REF!</definedName>
    <definedName name="丙種模板" localSheetId="54">#REF!</definedName>
    <definedName name="丙種模板" localSheetId="30">#REF!</definedName>
    <definedName name="丙種模板" localSheetId="26">#REF!</definedName>
    <definedName name="丙種模板" localSheetId="29">#REF!</definedName>
    <definedName name="丙種模板" localSheetId="53">#REF!</definedName>
    <definedName name="丙種模板" localSheetId="43">#REF!</definedName>
    <definedName name="丙種模板" localSheetId="9">#REF!</definedName>
    <definedName name="丙種模板" localSheetId="8">#REF!</definedName>
    <definedName name="丙種模板" localSheetId="11">#REF!</definedName>
    <definedName name="丙種模板" localSheetId="10">#REF!</definedName>
    <definedName name="丙種模板" localSheetId="13">#REF!</definedName>
    <definedName name="丙種模板" localSheetId="12">#REF!</definedName>
    <definedName name="丙種模板" localSheetId="7">#REF!</definedName>
    <definedName name="丙種模板" localSheetId="6">#REF!</definedName>
    <definedName name="丙種模板" localSheetId="48">#REF!</definedName>
    <definedName name="丙種模板" localSheetId="49">#REF!</definedName>
    <definedName name="丙種模板" localSheetId="16">#REF!</definedName>
    <definedName name="丙種模板" localSheetId="27">#REF!</definedName>
    <definedName name="丙種模板" localSheetId="28">#REF!</definedName>
    <definedName name="丙種模板" localSheetId="44">#REF!</definedName>
    <definedName name="丙種模板" localSheetId="45">#REF!</definedName>
    <definedName name="丙種模板" localSheetId="51">#REF!</definedName>
    <definedName name="丙種模板" localSheetId="41">#REF!</definedName>
    <definedName name="丙種模板" localSheetId="35">#REF!</definedName>
    <definedName name="丙種模板" localSheetId="39">#REF!</definedName>
    <definedName name="丙種模板" localSheetId="37">#REF!</definedName>
    <definedName name="丙種模板" localSheetId="17">#REF!</definedName>
    <definedName name="丙種模板" localSheetId="50">#REF!</definedName>
    <definedName name="丙種模板" localSheetId="52">#REF!</definedName>
    <definedName name="丙種模板" localSheetId="31">#REF!</definedName>
    <definedName name="丙種模板" localSheetId="32">#REF!</definedName>
    <definedName name="丙種模板" localSheetId="34">#REF!</definedName>
    <definedName name="丙種模板" localSheetId="38">#REF!</definedName>
    <definedName name="丙種模板" localSheetId="20">#REF!</definedName>
    <definedName name="丙種模板">#REF!</definedName>
    <definedName name="加州紅木4__4__120cm" localSheetId="40">#REF!</definedName>
    <definedName name="加州紅木4__4__120cm" localSheetId="56">#REF!</definedName>
    <definedName name="加州紅木4__4__120cm" localSheetId="33">#REF!</definedName>
    <definedName name="加州紅木4__4__120cm" localSheetId="55">#REF!</definedName>
    <definedName name="加州紅木4__4__120cm" localSheetId="36">#REF!</definedName>
    <definedName name="加州紅木4__4__120cm" localSheetId="4">#REF!</definedName>
    <definedName name="加州紅木4__4__120cm" localSheetId="19">#REF!</definedName>
    <definedName name="加州紅木4__4__120cm" localSheetId="21">#REF!</definedName>
    <definedName name="加州紅木4__4__120cm" localSheetId="22">#REF!</definedName>
    <definedName name="加州紅木4__4__120cm" localSheetId="23">#REF!</definedName>
    <definedName name="加州紅木4__4__120cm" localSheetId="24">#REF!</definedName>
    <definedName name="加州紅木4__4__120cm" localSheetId="25">#REF!</definedName>
    <definedName name="加州紅木4__4__120cm" localSheetId="42">#REF!</definedName>
    <definedName name="加州紅木4__4__120cm" localSheetId="18">#REF!</definedName>
    <definedName name="加州紅木4__4__120cm" localSheetId="47">#REF!</definedName>
    <definedName name="加州紅木4__4__120cm" localSheetId="15">#REF!</definedName>
    <definedName name="加州紅木4__4__120cm" localSheetId="14">#REF!</definedName>
    <definedName name="加州紅木4__4__120cm" localSheetId="46">#REF!</definedName>
    <definedName name="加州紅木4__4__120cm" localSheetId="3">#REF!</definedName>
    <definedName name="加州紅木4__4__120cm" localSheetId="2">#REF!</definedName>
    <definedName name="加州紅木4__4__120cm" localSheetId="54">#REF!</definedName>
    <definedName name="加州紅木4__4__120cm" localSheetId="30">#REF!</definedName>
    <definedName name="加州紅木4__4__120cm" localSheetId="26">#REF!</definedName>
    <definedName name="加州紅木4__4__120cm" localSheetId="29">#REF!</definedName>
    <definedName name="加州紅木4__4__120cm" localSheetId="53">#REF!</definedName>
    <definedName name="加州紅木4__4__120cm" localSheetId="43">#REF!</definedName>
    <definedName name="加州紅木4__4__120cm" localSheetId="9">#REF!</definedName>
    <definedName name="加州紅木4__4__120cm" localSheetId="8">#REF!</definedName>
    <definedName name="加州紅木4__4__120cm" localSheetId="11">#REF!</definedName>
    <definedName name="加州紅木4__4__120cm" localSheetId="10">#REF!</definedName>
    <definedName name="加州紅木4__4__120cm" localSheetId="13">#REF!</definedName>
    <definedName name="加州紅木4__4__120cm" localSheetId="12">#REF!</definedName>
    <definedName name="加州紅木4__4__120cm" localSheetId="7">#REF!</definedName>
    <definedName name="加州紅木4__4__120cm" localSheetId="6">#REF!</definedName>
    <definedName name="加州紅木4__4__120cm" localSheetId="48">#REF!</definedName>
    <definedName name="加州紅木4__4__120cm" localSheetId="49">#REF!</definedName>
    <definedName name="加州紅木4__4__120cm" localSheetId="16">#REF!</definedName>
    <definedName name="加州紅木4__4__120cm" localSheetId="27">#REF!</definedName>
    <definedName name="加州紅木4__4__120cm" localSheetId="28">#REF!</definedName>
    <definedName name="加州紅木4__4__120cm" localSheetId="44">#REF!</definedName>
    <definedName name="加州紅木4__4__120cm" localSheetId="45">#REF!</definedName>
    <definedName name="加州紅木4__4__120cm" localSheetId="51">#REF!</definedName>
    <definedName name="加州紅木4__4__120cm" localSheetId="41">#REF!</definedName>
    <definedName name="加州紅木4__4__120cm" localSheetId="35">#REF!</definedName>
    <definedName name="加州紅木4__4__120cm" localSheetId="39">#REF!</definedName>
    <definedName name="加州紅木4__4__120cm" localSheetId="37">#REF!</definedName>
    <definedName name="加州紅木4__4__120cm" localSheetId="17">#REF!</definedName>
    <definedName name="加州紅木4__4__120cm" localSheetId="50">#REF!</definedName>
    <definedName name="加州紅木4__4__120cm" localSheetId="52">#REF!</definedName>
    <definedName name="加州紅木4__4__120cm" localSheetId="31">#REF!</definedName>
    <definedName name="加州紅木4__4__120cm" localSheetId="32">#REF!</definedName>
    <definedName name="加州紅木4__4__120cm" localSheetId="34">#REF!</definedName>
    <definedName name="加州紅木4__4__120cm" localSheetId="38">#REF!</definedName>
    <definedName name="加州紅木4__4__120cm" localSheetId="20">#REF!</definedName>
    <definedName name="加州紅木4__4__120cm">#REF!</definedName>
    <definedName name="加州紅木球" localSheetId="40">#REF!</definedName>
    <definedName name="加州紅木球" localSheetId="56">#REF!</definedName>
    <definedName name="加州紅木球" localSheetId="33">#REF!</definedName>
    <definedName name="加州紅木球" localSheetId="55">#REF!</definedName>
    <definedName name="加州紅木球" localSheetId="36">#REF!</definedName>
    <definedName name="加州紅木球" localSheetId="4">#REF!</definedName>
    <definedName name="加州紅木球" localSheetId="19">#REF!</definedName>
    <definedName name="加州紅木球" localSheetId="21">#REF!</definedName>
    <definedName name="加州紅木球" localSheetId="22">#REF!</definedName>
    <definedName name="加州紅木球" localSheetId="23">#REF!</definedName>
    <definedName name="加州紅木球" localSheetId="24">#REF!</definedName>
    <definedName name="加州紅木球" localSheetId="25">#REF!</definedName>
    <definedName name="加州紅木球" localSheetId="42">#REF!</definedName>
    <definedName name="加州紅木球" localSheetId="18">#REF!</definedName>
    <definedName name="加州紅木球" localSheetId="47">#REF!</definedName>
    <definedName name="加州紅木球" localSheetId="15">#REF!</definedName>
    <definedName name="加州紅木球" localSheetId="14">#REF!</definedName>
    <definedName name="加州紅木球" localSheetId="46">#REF!</definedName>
    <definedName name="加州紅木球" localSheetId="3">#REF!</definedName>
    <definedName name="加州紅木球" localSheetId="2">#REF!</definedName>
    <definedName name="加州紅木球" localSheetId="54">#REF!</definedName>
    <definedName name="加州紅木球" localSheetId="30">#REF!</definedName>
    <definedName name="加州紅木球" localSheetId="26">#REF!</definedName>
    <definedName name="加州紅木球" localSheetId="29">#REF!</definedName>
    <definedName name="加州紅木球" localSheetId="53">#REF!</definedName>
    <definedName name="加州紅木球" localSheetId="43">#REF!</definedName>
    <definedName name="加州紅木球" localSheetId="9">#REF!</definedName>
    <definedName name="加州紅木球" localSheetId="8">#REF!</definedName>
    <definedName name="加州紅木球" localSheetId="11">#REF!</definedName>
    <definedName name="加州紅木球" localSheetId="10">#REF!</definedName>
    <definedName name="加州紅木球" localSheetId="13">#REF!</definedName>
    <definedName name="加州紅木球" localSheetId="12">#REF!</definedName>
    <definedName name="加州紅木球" localSheetId="7">#REF!</definedName>
    <definedName name="加州紅木球" localSheetId="6">#REF!</definedName>
    <definedName name="加州紅木球" localSheetId="48">#REF!</definedName>
    <definedName name="加州紅木球" localSheetId="49">#REF!</definedName>
    <definedName name="加州紅木球" localSheetId="16">#REF!</definedName>
    <definedName name="加州紅木球" localSheetId="27">#REF!</definedName>
    <definedName name="加州紅木球" localSheetId="28">#REF!</definedName>
    <definedName name="加州紅木球" localSheetId="44">#REF!</definedName>
    <definedName name="加州紅木球" localSheetId="45">#REF!</definedName>
    <definedName name="加州紅木球" localSheetId="51">#REF!</definedName>
    <definedName name="加州紅木球" localSheetId="41">#REF!</definedName>
    <definedName name="加州紅木球" localSheetId="35">#REF!</definedName>
    <definedName name="加州紅木球" localSheetId="39">#REF!</definedName>
    <definedName name="加州紅木球" localSheetId="37">#REF!</definedName>
    <definedName name="加州紅木球" localSheetId="17">#REF!</definedName>
    <definedName name="加州紅木球" localSheetId="50">#REF!</definedName>
    <definedName name="加州紅木球" localSheetId="52">#REF!</definedName>
    <definedName name="加州紅木球" localSheetId="31">#REF!</definedName>
    <definedName name="加州紅木球" localSheetId="32">#REF!</definedName>
    <definedName name="加州紅木球" localSheetId="34">#REF!</definedName>
    <definedName name="加州紅木球" localSheetId="38">#REF!</definedName>
    <definedName name="加州紅木球" localSheetId="20">#REF!</definedName>
    <definedName name="加州紅木球">#REF!</definedName>
    <definedName name="去泥墊工料_含收邊材" localSheetId="40">#REF!</definedName>
    <definedName name="去泥墊工料_含收邊材" localSheetId="56">#REF!</definedName>
    <definedName name="去泥墊工料_含收邊材" localSheetId="33">#REF!</definedName>
    <definedName name="去泥墊工料_含收邊材" localSheetId="55">#REF!</definedName>
    <definedName name="去泥墊工料_含收邊材" localSheetId="36">#REF!</definedName>
    <definedName name="去泥墊工料_含收邊材" localSheetId="4">#REF!</definedName>
    <definedName name="去泥墊工料_含收邊材" localSheetId="19">#REF!</definedName>
    <definedName name="去泥墊工料_含收邊材" localSheetId="21">#REF!</definedName>
    <definedName name="去泥墊工料_含收邊材" localSheetId="22">#REF!</definedName>
    <definedName name="去泥墊工料_含收邊材" localSheetId="23">#REF!</definedName>
    <definedName name="去泥墊工料_含收邊材" localSheetId="24">#REF!</definedName>
    <definedName name="去泥墊工料_含收邊材" localSheetId="25">#REF!</definedName>
    <definedName name="去泥墊工料_含收邊材" localSheetId="42">#REF!</definedName>
    <definedName name="去泥墊工料_含收邊材" localSheetId="18">#REF!</definedName>
    <definedName name="去泥墊工料_含收邊材" localSheetId="47">#REF!</definedName>
    <definedName name="去泥墊工料_含收邊材" localSheetId="15">#REF!</definedName>
    <definedName name="去泥墊工料_含收邊材" localSheetId="14">#REF!</definedName>
    <definedName name="去泥墊工料_含收邊材" localSheetId="46">#REF!</definedName>
    <definedName name="去泥墊工料_含收邊材" localSheetId="3">#REF!</definedName>
    <definedName name="去泥墊工料_含收邊材" localSheetId="2">#REF!</definedName>
    <definedName name="去泥墊工料_含收邊材" localSheetId="54">#REF!</definedName>
    <definedName name="去泥墊工料_含收邊材" localSheetId="30">#REF!</definedName>
    <definedName name="去泥墊工料_含收邊材" localSheetId="26">#REF!</definedName>
    <definedName name="去泥墊工料_含收邊材" localSheetId="29">#REF!</definedName>
    <definedName name="去泥墊工料_含收邊材" localSheetId="53">#REF!</definedName>
    <definedName name="去泥墊工料_含收邊材" localSheetId="43">#REF!</definedName>
    <definedName name="去泥墊工料_含收邊材" localSheetId="9">#REF!</definedName>
    <definedName name="去泥墊工料_含收邊材" localSheetId="8">#REF!</definedName>
    <definedName name="去泥墊工料_含收邊材" localSheetId="11">#REF!</definedName>
    <definedName name="去泥墊工料_含收邊材" localSheetId="10">#REF!</definedName>
    <definedName name="去泥墊工料_含收邊材" localSheetId="13">#REF!</definedName>
    <definedName name="去泥墊工料_含收邊材" localSheetId="12">#REF!</definedName>
    <definedName name="去泥墊工料_含收邊材" localSheetId="7">#REF!</definedName>
    <definedName name="去泥墊工料_含收邊材" localSheetId="6">#REF!</definedName>
    <definedName name="去泥墊工料_含收邊材" localSheetId="48">#REF!</definedName>
    <definedName name="去泥墊工料_含收邊材" localSheetId="49">#REF!</definedName>
    <definedName name="去泥墊工料_含收邊材" localSheetId="16">#REF!</definedName>
    <definedName name="去泥墊工料_含收邊材" localSheetId="27">#REF!</definedName>
    <definedName name="去泥墊工料_含收邊材" localSheetId="28">#REF!</definedName>
    <definedName name="去泥墊工料_含收邊材" localSheetId="44">#REF!</definedName>
    <definedName name="去泥墊工料_含收邊材" localSheetId="45">#REF!</definedName>
    <definedName name="去泥墊工料_含收邊材" localSheetId="51">#REF!</definedName>
    <definedName name="去泥墊工料_含收邊材" localSheetId="41">#REF!</definedName>
    <definedName name="去泥墊工料_含收邊材" localSheetId="35">#REF!</definedName>
    <definedName name="去泥墊工料_含收邊材" localSheetId="39">#REF!</definedName>
    <definedName name="去泥墊工料_含收邊材" localSheetId="37">#REF!</definedName>
    <definedName name="去泥墊工料_含收邊材" localSheetId="17">#REF!</definedName>
    <definedName name="去泥墊工料_含收邊材" localSheetId="50">#REF!</definedName>
    <definedName name="去泥墊工料_含收邊材" localSheetId="52">#REF!</definedName>
    <definedName name="去泥墊工料_含收邊材" localSheetId="31">#REF!</definedName>
    <definedName name="去泥墊工料_含收邊材" localSheetId="32">#REF!</definedName>
    <definedName name="去泥墊工料_含收邊材" localSheetId="34">#REF!</definedName>
    <definedName name="去泥墊工料_含收邊材" localSheetId="38">#REF!</definedName>
    <definedName name="去泥墊工料_含收邊材" localSheetId="20">#REF!</definedName>
    <definedName name="去泥墊工料_含收邊材">#REF!</definedName>
    <definedName name="台灣沙羅_φ5cm_高2_2.5m" localSheetId="40">#REF!</definedName>
    <definedName name="台灣沙羅_φ5cm_高2_2.5m" localSheetId="56">#REF!</definedName>
    <definedName name="台灣沙羅_φ5cm_高2_2.5m" localSheetId="33">#REF!</definedName>
    <definedName name="台灣沙羅_φ5cm_高2_2.5m" localSheetId="55">#REF!</definedName>
    <definedName name="台灣沙羅_φ5cm_高2_2.5m" localSheetId="36">#REF!</definedName>
    <definedName name="台灣沙羅_φ5cm_高2_2.5m" localSheetId="4">#REF!</definedName>
    <definedName name="台灣沙羅_φ5cm_高2_2.5m" localSheetId="19">#REF!</definedName>
    <definedName name="台灣沙羅_φ5cm_高2_2.5m" localSheetId="21">#REF!</definedName>
    <definedName name="台灣沙羅_φ5cm_高2_2.5m" localSheetId="22">#REF!</definedName>
    <definedName name="台灣沙羅_φ5cm_高2_2.5m" localSheetId="23">#REF!</definedName>
    <definedName name="台灣沙羅_φ5cm_高2_2.5m" localSheetId="24">#REF!</definedName>
    <definedName name="台灣沙羅_φ5cm_高2_2.5m" localSheetId="25">#REF!</definedName>
    <definedName name="台灣沙羅_φ5cm_高2_2.5m" localSheetId="42">#REF!</definedName>
    <definedName name="台灣沙羅_φ5cm_高2_2.5m" localSheetId="18">#REF!</definedName>
    <definedName name="台灣沙羅_φ5cm_高2_2.5m" localSheetId="47">#REF!</definedName>
    <definedName name="台灣沙羅_φ5cm_高2_2.5m" localSheetId="15">#REF!</definedName>
    <definedName name="台灣沙羅_φ5cm_高2_2.5m" localSheetId="14">#REF!</definedName>
    <definedName name="台灣沙羅_φ5cm_高2_2.5m" localSheetId="46">#REF!</definedName>
    <definedName name="台灣沙羅_φ5cm_高2_2.5m" localSheetId="3">#REF!</definedName>
    <definedName name="台灣沙羅_φ5cm_高2_2.5m" localSheetId="2">#REF!</definedName>
    <definedName name="台灣沙羅_φ5cm_高2_2.5m" localSheetId="54">#REF!</definedName>
    <definedName name="台灣沙羅_φ5cm_高2_2.5m" localSheetId="30">#REF!</definedName>
    <definedName name="台灣沙羅_φ5cm_高2_2.5m" localSheetId="26">#REF!</definedName>
    <definedName name="台灣沙羅_φ5cm_高2_2.5m" localSheetId="29">#REF!</definedName>
    <definedName name="台灣沙羅_φ5cm_高2_2.5m" localSheetId="53">#REF!</definedName>
    <definedName name="台灣沙羅_φ5cm_高2_2.5m" localSheetId="43">#REF!</definedName>
    <definedName name="台灣沙羅_φ5cm_高2_2.5m" localSheetId="9">#REF!</definedName>
    <definedName name="台灣沙羅_φ5cm_高2_2.5m" localSheetId="8">#REF!</definedName>
    <definedName name="台灣沙羅_φ5cm_高2_2.5m" localSheetId="11">#REF!</definedName>
    <definedName name="台灣沙羅_φ5cm_高2_2.5m" localSheetId="10">#REF!</definedName>
    <definedName name="台灣沙羅_φ5cm_高2_2.5m" localSheetId="13">#REF!</definedName>
    <definedName name="台灣沙羅_φ5cm_高2_2.5m" localSheetId="12">#REF!</definedName>
    <definedName name="台灣沙羅_φ5cm_高2_2.5m" localSheetId="7">#REF!</definedName>
    <definedName name="台灣沙羅_φ5cm_高2_2.5m" localSheetId="6">#REF!</definedName>
    <definedName name="台灣沙羅_φ5cm_高2_2.5m" localSheetId="48">#REF!</definedName>
    <definedName name="台灣沙羅_φ5cm_高2_2.5m" localSheetId="49">#REF!</definedName>
    <definedName name="台灣沙羅_φ5cm_高2_2.5m" localSheetId="16">#REF!</definedName>
    <definedName name="台灣沙羅_φ5cm_高2_2.5m" localSheetId="27">#REF!</definedName>
    <definedName name="台灣沙羅_φ5cm_高2_2.5m" localSheetId="28">#REF!</definedName>
    <definedName name="台灣沙羅_φ5cm_高2_2.5m" localSheetId="44">#REF!</definedName>
    <definedName name="台灣沙羅_φ5cm_高2_2.5m" localSheetId="45">#REF!</definedName>
    <definedName name="台灣沙羅_φ5cm_高2_2.5m" localSheetId="51">#REF!</definedName>
    <definedName name="台灣沙羅_φ5cm_高2_2.5m" localSheetId="41">#REF!</definedName>
    <definedName name="台灣沙羅_φ5cm_高2_2.5m" localSheetId="35">#REF!</definedName>
    <definedName name="台灣沙羅_φ5cm_高2_2.5m" localSheetId="39">#REF!</definedName>
    <definedName name="台灣沙羅_φ5cm_高2_2.5m" localSheetId="37">#REF!</definedName>
    <definedName name="台灣沙羅_φ5cm_高2_2.5m" localSheetId="17">#REF!</definedName>
    <definedName name="台灣沙羅_φ5cm_高2_2.5m" localSheetId="50">#REF!</definedName>
    <definedName name="台灣沙羅_φ5cm_高2_2.5m" localSheetId="52">#REF!</definedName>
    <definedName name="台灣沙羅_φ5cm_高2_2.5m" localSheetId="31">#REF!</definedName>
    <definedName name="台灣沙羅_φ5cm_高2_2.5m" localSheetId="32">#REF!</definedName>
    <definedName name="台灣沙羅_φ5cm_高2_2.5m" localSheetId="34">#REF!</definedName>
    <definedName name="台灣沙羅_φ5cm_高2_2.5m" localSheetId="38">#REF!</definedName>
    <definedName name="台灣沙羅_φ5cm_高2_2.5m" localSheetId="20">#REF!</definedName>
    <definedName name="台灣沙羅_φ5cm_高2_2.5m">#REF!</definedName>
    <definedName name="台灣欒樹_φ8cm_高3_3.5m" localSheetId="40">#REF!</definedName>
    <definedName name="台灣欒樹_φ8cm_高3_3.5m" localSheetId="56">#REF!</definedName>
    <definedName name="台灣欒樹_φ8cm_高3_3.5m" localSheetId="33">#REF!</definedName>
    <definedName name="台灣欒樹_φ8cm_高3_3.5m" localSheetId="55">#REF!</definedName>
    <definedName name="台灣欒樹_φ8cm_高3_3.5m" localSheetId="36">#REF!</definedName>
    <definedName name="台灣欒樹_φ8cm_高3_3.5m" localSheetId="4">#REF!</definedName>
    <definedName name="台灣欒樹_φ8cm_高3_3.5m" localSheetId="19">#REF!</definedName>
    <definedName name="台灣欒樹_φ8cm_高3_3.5m" localSheetId="21">#REF!</definedName>
    <definedName name="台灣欒樹_φ8cm_高3_3.5m" localSheetId="22">#REF!</definedName>
    <definedName name="台灣欒樹_φ8cm_高3_3.5m" localSheetId="23">#REF!</definedName>
    <definedName name="台灣欒樹_φ8cm_高3_3.5m" localSheetId="24">#REF!</definedName>
    <definedName name="台灣欒樹_φ8cm_高3_3.5m" localSheetId="25">#REF!</definedName>
    <definedName name="台灣欒樹_φ8cm_高3_3.5m" localSheetId="42">#REF!</definedName>
    <definedName name="台灣欒樹_φ8cm_高3_3.5m" localSheetId="18">#REF!</definedName>
    <definedName name="台灣欒樹_φ8cm_高3_3.5m" localSheetId="47">#REF!</definedName>
    <definedName name="台灣欒樹_φ8cm_高3_3.5m" localSheetId="15">#REF!</definedName>
    <definedName name="台灣欒樹_φ8cm_高3_3.5m" localSheetId="14">#REF!</definedName>
    <definedName name="台灣欒樹_φ8cm_高3_3.5m" localSheetId="46">#REF!</definedName>
    <definedName name="台灣欒樹_φ8cm_高3_3.5m" localSheetId="3">#REF!</definedName>
    <definedName name="台灣欒樹_φ8cm_高3_3.5m" localSheetId="2">#REF!</definedName>
    <definedName name="台灣欒樹_φ8cm_高3_3.5m" localSheetId="54">#REF!</definedName>
    <definedName name="台灣欒樹_φ8cm_高3_3.5m" localSheetId="30">#REF!</definedName>
    <definedName name="台灣欒樹_φ8cm_高3_3.5m" localSheetId="26">#REF!</definedName>
    <definedName name="台灣欒樹_φ8cm_高3_3.5m" localSheetId="29">#REF!</definedName>
    <definedName name="台灣欒樹_φ8cm_高3_3.5m" localSheetId="53">#REF!</definedName>
    <definedName name="台灣欒樹_φ8cm_高3_3.5m" localSheetId="43">#REF!</definedName>
    <definedName name="台灣欒樹_φ8cm_高3_3.5m" localSheetId="9">#REF!</definedName>
    <definedName name="台灣欒樹_φ8cm_高3_3.5m" localSheetId="8">#REF!</definedName>
    <definedName name="台灣欒樹_φ8cm_高3_3.5m" localSheetId="11">#REF!</definedName>
    <definedName name="台灣欒樹_φ8cm_高3_3.5m" localSheetId="10">#REF!</definedName>
    <definedName name="台灣欒樹_φ8cm_高3_3.5m" localSheetId="13">#REF!</definedName>
    <definedName name="台灣欒樹_φ8cm_高3_3.5m" localSheetId="12">#REF!</definedName>
    <definedName name="台灣欒樹_φ8cm_高3_3.5m" localSheetId="7">#REF!</definedName>
    <definedName name="台灣欒樹_φ8cm_高3_3.5m" localSheetId="6">#REF!</definedName>
    <definedName name="台灣欒樹_φ8cm_高3_3.5m" localSheetId="48">#REF!</definedName>
    <definedName name="台灣欒樹_φ8cm_高3_3.5m" localSheetId="49">#REF!</definedName>
    <definedName name="台灣欒樹_φ8cm_高3_3.5m" localSheetId="16">#REF!</definedName>
    <definedName name="台灣欒樹_φ8cm_高3_3.5m" localSheetId="27">#REF!</definedName>
    <definedName name="台灣欒樹_φ8cm_高3_3.5m" localSheetId="28">#REF!</definedName>
    <definedName name="台灣欒樹_φ8cm_高3_3.5m" localSheetId="44">#REF!</definedName>
    <definedName name="台灣欒樹_φ8cm_高3_3.5m" localSheetId="45">#REF!</definedName>
    <definedName name="台灣欒樹_φ8cm_高3_3.5m" localSheetId="51">#REF!</definedName>
    <definedName name="台灣欒樹_φ8cm_高3_3.5m" localSheetId="41">#REF!</definedName>
    <definedName name="台灣欒樹_φ8cm_高3_3.5m" localSheetId="35">#REF!</definedName>
    <definedName name="台灣欒樹_φ8cm_高3_3.5m" localSheetId="39">#REF!</definedName>
    <definedName name="台灣欒樹_φ8cm_高3_3.5m" localSheetId="37">#REF!</definedName>
    <definedName name="台灣欒樹_φ8cm_高3_3.5m" localSheetId="17">#REF!</definedName>
    <definedName name="台灣欒樹_φ8cm_高3_3.5m" localSheetId="50">#REF!</definedName>
    <definedName name="台灣欒樹_φ8cm_高3_3.5m" localSheetId="52">#REF!</definedName>
    <definedName name="台灣欒樹_φ8cm_高3_3.5m" localSheetId="31">#REF!</definedName>
    <definedName name="台灣欒樹_φ8cm_高3_3.5m" localSheetId="32">#REF!</definedName>
    <definedName name="台灣欒樹_φ8cm_高3_3.5m" localSheetId="34">#REF!</definedName>
    <definedName name="台灣欒樹_φ8cm_高3_3.5m" localSheetId="38">#REF!</definedName>
    <definedName name="台灣欒樹_φ8cm_高3_3.5m" localSheetId="20">#REF!</definedName>
    <definedName name="台灣欒樹_φ8cm_高3_3.5m">#REF!</definedName>
    <definedName name="台灣欒樹移植φ_10_20cm" localSheetId="40">#REF!</definedName>
    <definedName name="台灣欒樹移植φ_10_20cm" localSheetId="56">#REF!</definedName>
    <definedName name="台灣欒樹移植φ_10_20cm" localSheetId="33">#REF!</definedName>
    <definedName name="台灣欒樹移植φ_10_20cm" localSheetId="55">#REF!</definedName>
    <definedName name="台灣欒樹移植φ_10_20cm" localSheetId="36">#REF!</definedName>
    <definedName name="台灣欒樹移植φ_10_20cm" localSheetId="4">#REF!</definedName>
    <definedName name="台灣欒樹移植φ_10_20cm" localSheetId="19">#REF!</definedName>
    <definedName name="台灣欒樹移植φ_10_20cm" localSheetId="21">#REF!</definedName>
    <definedName name="台灣欒樹移植φ_10_20cm" localSheetId="22">#REF!</definedName>
    <definedName name="台灣欒樹移植φ_10_20cm" localSheetId="23">#REF!</definedName>
    <definedName name="台灣欒樹移植φ_10_20cm" localSheetId="24">#REF!</definedName>
    <definedName name="台灣欒樹移植φ_10_20cm" localSheetId="25">#REF!</definedName>
    <definedName name="台灣欒樹移植φ_10_20cm" localSheetId="42">#REF!</definedName>
    <definedName name="台灣欒樹移植φ_10_20cm" localSheetId="18">#REF!</definedName>
    <definedName name="台灣欒樹移植φ_10_20cm" localSheetId="47">#REF!</definedName>
    <definedName name="台灣欒樹移植φ_10_20cm" localSheetId="15">#REF!</definedName>
    <definedName name="台灣欒樹移植φ_10_20cm" localSheetId="14">#REF!</definedName>
    <definedName name="台灣欒樹移植φ_10_20cm" localSheetId="46">#REF!</definedName>
    <definedName name="台灣欒樹移植φ_10_20cm" localSheetId="3">#REF!</definedName>
    <definedName name="台灣欒樹移植φ_10_20cm" localSheetId="2">#REF!</definedName>
    <definedName name="台灣欒樹移植φ_10_20cm" localSheetId="54">#REF!</definedName>
    <definedName name="台灣欒樹移植φ_10_20cm" localSheetId="30">#REF!</definedName>
    <definedName name="台灣欒樹移植φ_10_20cm" localSheetId="26">#REF!</definedName>
    <definedName name="台灣欒樹移植φ_10_20cm" localSheetId="29">#REF!</definedName>
    <definedName name="台灣欒樹移植φ_10_20cm" localSheetId="53">#REF!</definedName>
    <definedName name="台灣欒樹移植φ_10_20cm" localSheetId="43">#REF!</definedName>
    <definedName name="台灣欒樹移植φ_10_20cm" localSheetId="9">#REF!</definedName>
    <definedName name="台灣欒樹移植φ_10_20cm" localSheetId="8">#REF!</definedName>
    <definedName name="台灣欒樹移植φ_10_20cm" localSheetId="11">#REF!</definedName>
    <definedName name="台灣欒樹移植φ_10_20cm" localSheetId="10">#REF!</definedName>
    <definedName name="台灣欒樹移植φ_10_20cm" localSheetId="13">#REF!</definedName>
    <definedName name="台灣欒樹移植φ_10_20cm" localSheetId="12">#REF!</definedName>
    <definedName name="台灣欒樹移植φ_10_20cm" localSheetId="7">#REF!</definedName>
    <definedName name="台灣欒樹移植φ_10_20cm" localSheetId="6">#REF!</definedName>
    <definedName name="台灣欒樹移植φ_10_20cm" localSheetId="48">#REF!</definedName>
    <definedName name="台灣欒樹移植φ_10_20cm" localSheetId="49">#REF!</definedName>
    <definedName name="台灣欒樹移植φ_10_20cm" localSheetId="16">#REF!</definedName>
    <definedName name="台灣欒樹移植φ_10_20cm" localSheetId="27">#REF!</definedName>
    <definedName name="台灣欒樹移植φ_10_20cm" localSheetId="28">#REF!</definedName>
    <definedName name="台灣欒樹移植φ_10_20cm" localSheetId="44">#REF!</definedName>
    <definedName name="台灣欒樹移植φ_10_20cm" localSheetId="45">#REF!</definedName>
    <definedName name="台灣欒樹移植φ_10_20cm" localSheetId="51">#REF!</definedName>
    <definedName name="台灣欒樹移植φ_10_20cm" localSheetId="41">#REF!</definedName>
    <definedName name="台灣欒樹移植φ_10_20cm" localSheetId="35">#REF!</definedName>
    <definedName name="台灣欒樹移植φ_10_20cm" localSheetId="39">#REF!</definedName>
    <definedName name="台灣欒樹移植φ_10_20cm" localSheetId="37">#REF!</definedName>
    <definedName name="台灣欒樹移植φ_10_20cm" localSheetId="17">#REF!</definedName>
    <definedName name="台灣欒樹移植φ_10_20cm" localSheetId="50">#REF!</definedName>
    <definedName name="台灣欒樹移植φ_10_20cm" localSheetId="52">#REF!</definedName>
    <definedName name="台灣欒樹移植φ_10_20cm" localSheetId="31">#REF!</definedName>
    <definedName name="台灣欒樹移植φ_10_20cm" localSheetId="32">#REF!</definedName>
    <definedName name="台灣欒樹移植φ_10_20cm" localSheetId="34">#REF!</definedName>
    <definedName name="台灣欒樹移植φ_10_20cm" localSheetId="38">#REF!</definedName>
    <definedName name="台灣欒樹移植φ_10_20cm" localSheetId="20">#REF!</definedName>
    <definedName name="台灣欒樹移植φ_10_20cm">#REF!</definedName>
    <definedName name="外部鷹架">[22]單價分析!$F$1146</definedName>
    <definedName name="外牆打底工資">[31]工料單價!$J$13</definedName>
    <definedName name="外牆刷漆連工帶料">[5]工料單價!$J$42</definedName>
    <definedName name="外牆刷漆連工帶料_油">[5]工料單價!$J$43</definedName>
    <definedName name="外牆抹_洗石子工資">[31]工料單價!$J$25</definedName>
    <definedName name="外牆抹_斬石子工資">[5]工料單價!$J$22</definedName>
    <definedName name="外牆洗石子">[31]單價分析!$F$131</definedName>
    <definedName name="外牆粉光工資">[22]工料單價!$J$9</definedName>
    <definedName name="外牆貼二丁掛">[22]單價分析!$F$359</definedName>
    <definedName name="外牆貼方塊磚">[22]單價分析!$F$321</definedName>
    <definedName name="外牆貼花崗石連工帶料">[5]工料單價!$J$31</definedName>
    <definedName name="外牆貼花崗石連工帶料_小翠綠">[23]工料單價!$G$27</definedName>
    <definedName name="外牆貼花崗石連工帶料_南非黑">[23]工料單價!$G$28</definedName>
    <definedName name="外牆貼磚工資">[31]工料單價!$J$36</definedName>
    <definedName name="外牆磁磚打底工資">[31]工料單價!$J$14</definedName>
    <definedName name="平均橋寬" localSheetId="40">#REF!</definedName>
    <definedName name="平均橋寬" localSheetId="56">#REF!</definedName>
    <definedName name="平均橋寬" localSheetId="33">#REF!</definedName>
    <definedName name="平均橋寬" localSheetId="55">#REF!</definedName>
    <definedName name="平均橋寬" localSheetId="36">#REF!</definedName>
    <definedName name="平均橋寬" localSheetId="4">#REF!</definedName>
    <definedName name="平均橋寬" localSheetId="19">#REF!</definedName>
    <definedName name="平均橋寬" localSheetId="21">#REF!</definedName>
    <definedName name="平均橋寬" localSheetId="22">#REF!</definedName>
    <definedName name="平均橋寬" localSheetId="23">#REF!</definedName>
    <definedName name="平均橋寬" localSheetId="24">#REF!</definedName>
    <definedName name="平均橋寬" localSheetId="25">#REF!</definedName>
    <definedName name="平均橋寬" localSheetId="42">#REF!</definedName>
    <definedName name="平均橋寬" localSheetId="18">#REF!</definedName>
    <definedName name="平均橋寬" localSheetId="47">#REF!</definedName>
    <definedName name="平均橋寬" localSheetId="15">#REF!</definedName>
    <definedName name="平均橋寬" localSheetId="14">#REF!</definedName>
    <definedName name="平均橋寬" localSheetId="46">#REF!</definedName>
    <definedName name="平均橋寬" localSheetId="3">#REF!</definedName>
    <definedName name="平均橋寬" localSheetId="2">#REF!</definedName>
    <definedName name="平均橋寬" localSheetId="54">#REF!</definedName>
    <definedName name="平均橋寬" localSheetId="30">#REF!</definedName>
    <definedName name="平均橋寬" localSheetId="26">#REF!</definedName>
    <definedName name="平均橋寬" localSheetId="29">#REF!</definedName>
    <definedName name="平均橋寬" localSheetId="53">#REF!</definedName>
    <definedName name="平均橋寬" localSheetId="43">#REF!</definedName>
    <definedName name="平均橋寬" localSheetId="9">#REF!</definedName>
    <definedName name="平均橋寬" localSheetId="8">#REF!</definedName>
    <definedName name="平均橋寬" localSheetId="11">#REF!</definedName>
    <definedName name="平均橋寬" localSheetId="10">#REF!</definedName>
    <definedName name="平均橋寬" localSheetId="13">#REF!</definedName>
    <definedName name="平均橋寬" localSheetId="12">#REF!</definedName>
    <definedName name="平均橋寬" localSheetId="7">#REF!</definedName>
    <definedName name="平均橋寬" localSheetId="6">#REF!</definedName>
    <definedName name="平均橋寬" localSheetId="48">#REF!</definedName>
    <definedName name="平均橋寬" localSheetId="49">#REF!</definedName>
    <definedName name="平均橋寬" localSheetId="16">#REF!</definedName>
    <definedName name="平均橋寬" localSheetId="27">#REF!</definedName>
    <definedName name="平均橋寬" localSheetId="28">#REF!</definedName>
    <definedName name="平均橋寬" localSheetId="44">#REF!</definedName>
    <definedName name="平均橋寬" localSheetId="45">#REF!</definedName>
    <definedName name="平均橋寬" localSheetId="51">#REF!</definedName>
    <definedName name="平均橋寬" localSheetId="41">#REF!</definedName>
    <definedName name="平均橋寬" localSheetId="35">#REF!</definedName>
    <definedName name="平均橋寬" localSheetId="39">#REF!</definedName>
    <definedName name="平均橋寬" localSheetId="37">#REF!</definedName>
    <definedName name="平均橋寬" localSheetId="17">#REF!</definedName>
    <definedName name="平均橋寬" localSheetId="50">#REF!</definedName>
    <definedName name="平均橋寬" localSheetId="52">#REF!</definedName>
    <definedName name="平均橋寬" localSheetId="31">#REF!</definedName>
    <definedName name="平均橋寬" localSheetId="32">#REF!</definedName>
    <definedName name="平均橋寬" localSheetId="34">#REF!</definedName>
    <definedName name="平均橋寬" localSheetId="38">#REF!</definedName>
    <definedName name="平均橋寬" localSheetId="20">#REF!</definedName>
    <definedName name="平均橋寬">#REF!</definedName>
    <definedName name="平頂1_2防水粉刷">[22]單價分析!$F$76</definedName>
    <definedName name="平頂1_2防水粉刷刷漆">[31]單價分析!$F$1060</definedName>
    <definedName name="平頂1_3粉刷">[22]單價分析!$F$84</definedName>
    <definedName name="平頂打底工資">[31]工料單價!$J$19</definedName>
    <definedName name="平頂批土">[22]工料單價!$J$48</definedName>
    <definedName name="平頂批土工資" localSheetId="40">#REF!</definedName>
    <definedName name="平頂批土工資" localSheetId="56">#REF!</definedName>
    <definedName name="平頂批土工資" localSheetId="33">#REF!</definedName>
    <definedName name="平頂批土工資" localSheetId="55">#REF!</definedName>
    <definedName name="平頂批土工資" localSheetId="36">#REF!</definedName>
    <definedName name="平頂批土工資" localSheetId="4">#REF!</definedName>
    <definedName name="平頂批土工資" localSheetId="19">#REF!</definedName>
    <definedName name="平頂批土工資" localSheetId="21">#REF!</definedName>
    <definedName name="平頂批土工資" localSheetId="22">#REF!</definedName>
    <definedName name="平頂批土工資" localSheetId="23">#REF!</definedName>
    <definedName name="平頂批土工資" localSheetId="24">#REF!</definedName>
    <definedName name="平頂批土工資" localSheetId="25">#REF!</definedName>
    <definedName name="平頂批土工資" localSheetId="42">#REF!</definedName>
    <definedName name="平頂批土工資" localSheetId="18">#REF!</definedName>
    <definedName name="平頂批土工資" localSheetId="47">#REF!</definedName>
    <definedName name="平頂批土工資" localSheetId="15">#REF!</definedName>
    <definedName name="平頂批土工資" localSheetId="14">#REF!</definedName>
    <definedName name="平頂批土工資" localSheetId="46">#REF!</definedName>
    <definedName name="平頂批土工資" localSheetId="3">#REF!</definedName>
    <definedName name="平頂批土工資" localSheetId="2">#REF!</definedName>
    <definedName name="平頂批土工資" localSheetId="54">#REF!</definedName>
    <definedName name="平頂批土工資" localSheetId="30">#REF!</definedName>
    <definedName name="平頂批土工資" localSheetId="26">#REF!</definedName>
    <definedName name="平頂批土工資" localSheetId="29">#REF!</definedName>
    <definedName name="平頂批土工資" localSheetId="53">#REF!</definedName>
    <definedName name="平頂批土工資" localSheetId="43">#REF!</definedName>
    <definedName name="平頂批土工資" localSheetId="9">#REF!</definedName>
    <definedName name="平頂批土工資" localSheetId="8">#REF!</definedName>
    <definedName name="平頂批土工資" localSheetId="11">#REF!</definedName>
    <definedName name="平頂批土工資" localSheetId="10">#REF!</definedName>
    <definedName name="平頂批土工資" localSheetId="13">#REF!</definedName>
    <definedName name="平頂批土工資" localSheetId="12">#REF!</definedName>
    <definedName name="平頂批土工資" localSheetId="7">#REF!</definedName>
    <definedName name="平頂批土工資" localSheetId="6">#REF!</definedName>
    <definedName name="平頂批土工資" localSheetId="48">#REF!</definedName>
    <definedName name="平頂批土工資" localSheetId="49">#REF!</definedName>
    <definedName name="平頂批土工資" localSheetId="16">#REF!</definedName>
    <definedName name="平頂批土工資" localSheetId="27">#REF!</definedName>
    <definedName name="平頂批土工資" localSheetId="28">#REF!</definedName>
    <definedName name="平頂批土工資" localSheetId="44">#REF!</definedName>
    <definedName name="平頂批土工資" localSheetId="45">#REF!</definedName>
    <definedName name="平頂批土工資" localSheetId="51">#REF!</definedName>
    <definedName name="平頂批土工資" localSheetId="41">#REF!</definedName>
    <definedName name="平頂批土工資" localSheetId="35">#REF!</definedName>
    <definedName name="平頂批土工資" localSheetId="39">#REF!</definedName>
    <definedName name="平頂批土工資" localSheetId="37">#REF!</definedName>
    <definedName name="平頂批土工資" localSheetId="17">#REF!</definedName>
    <definedName name="平頂批土工資" localSheetId="50">#REF!</definedName>
    <definedName name="平頂批土工資" localSheetId="52">#REF!</definedName>
    <definedName name="平頂批土工資" localSheetId="31">#REF!</definedName>
    <definedName name="平頂批土工資" localSheetId="32">#REF!</definedName>
    <definedName name="平頂批土工資" localSheetId="34">#REF!</definedName>
    <definedName name="平頂批土工資" localSheetId="38">#REF!</definedName>
    <definedName name="平頂批土工資" localSheetId="20">#REF!</definedName>
    <definedName name="平頂批土工資">#REF!</definedName>
    <definedName name="平頂批土刷刷漆">[22]單價分析!$F$1077</definedName>
    <definedName name="平頂刷漆連工帶料">[22]工料單價!$J$46</definedName>
    <definedName name="平頂刷漆連工帶料_油">[31]工料單價!$J$47</definedName>
    <definedName name="平頂粉光工資">[31]工料單價!$J$12</definedName>
    <definedName name="平頂粉刷刷漆">[22]單價分析!$F$1069</definedName>
    <definedName name="本日累計進度" localSheetId="40">#REF!</definedName>
    <definedName name="本日累計進度" localSheetId="56">#REF!</definedName>
    <definedName name="本日累計進度" localSheetId="33">#REF!</definedName>
    <definedName name="本日累計進度" localSheetId="55">#REF!</definedName>
    <definedName name="本日累計進度" localSheetId="36">#REF!</definedName>
    <definedName name="本日累計進度" localSheetId="4">#REF!</definedName>
    <definedName name="本日累計進度" localSheetId="19">#REF!</definedName>
    <definedName name="本日累計進度" localSheetId="21">#REF!</definedName>
    <definedName name="本日累計進度" localSheetId="22">#REF!</definedName>
    <definedName name="本日累計進度" localSheetId="23">#REF!</definedName>
    <definedName name="本日累計進度" localSheetId="24">#REF!</definedName>
    <definedName name="本日累計進度" localSheetId="25">#REF!</definedName>
    <definedName name="本日累計進度" localSheetId="42">#REF!</definedName>
    <definedName name="本日累計進度" localSheetId="18">#REF!</definedName>
    <definedName name="本日累計進度" localSheetId="47">#REF!</definedName>
    <definedName name="本日累計進度" localSheetId="15">#REF!</definedName>
    <definedName name="本日累計進度" localSheetId="14">#REF!</definedName>
    <definedName name="本日累計進度" localSheetId="46">#REF!</definedName>
    <definedName name="本日累計進度" localSheetId="1">#REF!</definedName>
    <definedName name="本日累計進度" localSheetId="3">#REF!</definedName>
    <definedName name="本日累計進度" localSheetId="0">#REF!</definedName>
    <definedName name="本日累計進度" localSheetId="2">#REF!</definedName>
    <definedName name="本日累計進度" localSheetId="54">#REF!</definedName>
    <definedName name="本日累計進度" localSheetId="30">#REF!</definedName>
    <definedName name="本日累計進度" localSheetId="26">#REF!</definedName>
    <definedName name="本日累計進度" localSheetId="29">#REF!</definedName>
    <definedName name="本日累計進度" localSheetId="53">#REF!</definedName>
    <definedName name="本日累計進度" localSheetId="43">#REF!</definedName>
    <definedName name="本日累計進度" localSheetId="9">#REF!</definedName>
    <definedName name="本日累計進度" localSheetId="8">#REF!</definedName>
    <definedName name="本日累計進度" localSheetId="11">#REF!</definedName>
    <definedName name="本日累計進度" localSheetId="10">#REF!</definedName>
    <definedName name="本日累計進度" localSheetId="13">#REF!</definedName>
    <definedName name="本日累計進度" localSheetId="12">#REF!</definedName>
    <definedName name="本日累計進度" localSheetId="7">#REF!</definedName>
    <definedName name="本日累計進度" localSheetId="6">#REF!</definedName>
    <definedName name="本日累計進度" localSheetId="48">#REF!</definedName>
    <definedName name="本日累計進度" localSheetId="49">#REF!</definedName>
    <definedName name="本日累計進度" localSheetId="16">#REF!</definedName>
    <definedName name="本日累計進度" localSheetId="27">#REF!</definedName>
    <definedName name="本日累計進度" localSheetId="28">#REF!</definedName>
    <definedName name="本日累計進度" localSheetId="44">#REF!</definedName>
    <definedName name="本日累計進度" localSheetId="45">#REF!</definedName>
    <definedName name="本日累計進度" localSheetId="51">#REF!</definedName>
    <definedName name="本日累計進度" localSheetId="41">#REF!</definedName>
    <definedName name="本日累計進度" localSheetId="35">#REF!</definedName>
    <definedName name="本日累計進度" localSheetId="39">#REF!</definedName>
    <definedName name="本日累計進度" localSheetId="37">#REF!</definedName>
    <definedName name="本日累計進度" localSheetId="17">#REF!</definedName>
    <definedName name="本日累計進度" localSheetId="50">#REF!</definedName>
    <definedName name="本日累計進度" localSheetId="52">#REF!</definedName>
    <definedName name="本日累計進度" localSheetId="31">#REF!</definedName>
    <definedName name="本日累計進度" localSheetId="32">#REF!</definedName>
    <definedName name="本日累計進度" localSheetId="34">#REF!</definedName>
    <definedName name="本日累計進度" localSheetId="38">#REF!</definedName>
    <definedName name="本日累計進度" localSheetId="20">#REF!</definedName>
    <definedName name="本日累計進度">#REF!</definedName>
    <definedName name="本期成本金額" localSheetId="40">#REF!</definedName>
    <definedName name="本期成本金額" localSheetId="56">#REF!</definedName>
    <definedName name="本期成本金額" localSheetId="33">#REF!</definedName>
    <definedName name="本期成本金額" localSheetId="55">#REF!</definedName>
    <definedName name="本期成本金額" localSheetId="36">#REF!</definedName>
    <definedName name="本期成本金額" localSheetId="4">#REF!</definedName>
    <definedName name="本期成本金額" localSheetId="19">#REF!</definedName>
    <definedName name="本期成本金額" localSheetId="21">#REF!</definedName>
    <definedName name="本期成本金額" localSheetId="22">#REF!</definedName>
    <definedName name="本期成本金額" localSheetId="23">#REF!</definedName>
    <definedName name="本期成本金額" localSheetId="24">#REF!</definedName>
    <definedName name="本期成本金額" localSheetId="25">#REF!</definedName>
    <definedName name="本期成本金額" localSheetId="42">#REF!</definedName>
    <definedName name="本期成本金額" localSheetId="18">#REF!</definedName>
    <definedName name="本期成本金額" localSheetId="47">#REF!</definedName>
    <definedName name="本期成本金額" localSheetId="15">#REF!</definedName>
    <definedName name="本期成本金額" localSheetId="14">#REF!</definedName>
    <definedName name="本期成本金額" localSheetId="46">#REF!</definedName>
    <definedName name="本期成本金額" localSheetId="3">#REF!</definedName>
    <definedName name="本期成本金額" localSheetId="2">#REF!</definedName>
    <definedName name="本期成本金額" localSheetId="54">#REF!</definedName>
    <definedName name="本期成本金額" localSheetId="30">#REF!</definedName>
    <definedName name="本期成本金額" localSheetId="26">#REF!</definedName>
    <definedName name="本期成本金額" localSheetId="29">#REF!</definedName>
    <definedName name="本期成本金額" localSheetId="53">#REF!</definedName>
    <definedName name="本期成本金額" localSheetId="43">#REF!</definedName>
    <definedName name="本期成本金額" localSheetId="9">#REF!</definedName>
    <definedName name="本期成本金額" localSheetId="8">#REF!</definedName>
    <definedName name="本期成本金額" localSheetId="11">#REF!</definedName>
    <definedName name="本期成本金額" localSheetId="10">#REF!</definedName>
    <definedName name="本期成本金額" localSheetId="13">#REF!</definedName>
    <definedName name="本期成本金額" localSheetId="12">#REF!</definedName>
    <definedName name="本期成本金額" localSheetId="7">#REF!</definedName>
    <definedName name="本期成本金額" localSheetId="6">#REF!</definedName>
    <definedName name="本期成本金額" localSheetId="48">#REF!</definedName>
    <definedName name="本期成本金額" localSheetId="49">#REF!</definedName>
    <definedName name="本期成本金額" localSheetId="16">#REF!</definedName>
    <definedName name="本期成本金額" localSheetId="27">#REF!</definedName>
    <definedName name="本期成本金額" localSheetId="28">#REF!</definedName>
    <definedName name="本期成本金額" localSheetId="44">#REF!</definedName>
    <definedName name="本期成本金額" localSheetId="45">#REF!</definedName>
    <definedName name="本期成本金額" localSheetId="51">#REF!</definedName>
    <definedName name="本期成本金額" localSheetId="41">#REF!</definedName>
    <definedName name="本期成本金額" localSheetId="35">#REF!</definedName>
    <definedName name="本期成本金額" localSheetId="39">#REF!</definedName>
    <definedName name="本期成本金額" localSheetId="37">#REF!</definedName>
    <definedName name="本期成本金額" localSheetId="17">#REF!</definedName>
    <definedName name="本期成本金額" localSheetId="50">#REF!</definedName>
    <definedName name="本期成本金額" localSheetId="52">#REF!</definedName>
    <definedName name="本期成本金額" localSheetId="31">#REF!</definedName>
    <definedName name="本期成本金額" localSheetId="32">#REF!</definedName>
    <definedName name="本期成本金額" localSheetId="34">#REF!</definedName>
    <definedName name="本期成本金額" localSheetId="38">#REF!</definedName>
    <definedName name="本期成本金額" localSheetId="20">#REF!</definedName>
    <definedName name="本期成本金額">#REF!</definedName>
    <definedName name="白水泥">[5]工料單價!$F$6</definedName>
    <definedName name="石灰" localSheetId="40">#REF!</definedName>
    <definedName name="石灰" localSheetId="56">#REF!</definedName>
    <definedName name="石灰" localSheetId="33">#REF!</definedName>
    <definedName name="石灰" localSheetId="55">#REF!</definedName>
    <definedName name="石灰" localSheetId="36">#REF!</definedName>
    <definedName name="石灰" localSheetId="4">#REF!</definedName>
    <definedName name="石灰" localSheetId="19">#REF!</definedName>
    <definedName name="石灰" localSheetId="21">#REF!</definedName>
    <definedName name="石灰" localSheetId="22">#REF!</definedName>
    <definedName name="石灰" localSheetId="23">#REF!</definedName>
    <definedName name="石灰" localSheetId="24">#REF!</definedName>
    <definedName name="石灰" localSheetId="25">#REF!</definedName>
    <definedName name="石灰" localSheetId="42">#REF!</definedName>
    <definedName name="石灰" localSheetId="18">#REF!</definedName>
    <definedName name="石灰" localSheetId="47">#REF!</definedName>
    <definedName name="石灰" localSheetId="15">#REF!</definedName>
    <definedName name="石灰" localSheetId="14">#REF!</definedName>
    <definedName name="石灰" localSheetId="46">#REF!</definedName>
    <definedName name="石灰" localSheetId="3">#REF!</definedName>
    <definedName name="石灰" localSheetId="2">#REF!</definedName>
    <definedName name="石灰" localSheetId="54">#REF!</definedName>
    <definedName name="石灰" localSheetId="30">#REF!</definedName>
    <definedName name="石灰" localSheetId="26">#REF!</definedName>
    <definedName name="石灰" localSheetId="29">#REF!</definedName>
    <definedName name="石灰" localSheetId="53">#REF!</definedName>
    <definedName name="石灰" localSheetId="43">#REF!</definedName>
    <definedName name="石灰" localSheetId="9">#REF!</definedName>
    <definedName name="石灰" localSheetId="8">#REF!</definedName>
    <definedName name="石灰" localSheetId="11">#REF!</definedName>
    <definedName name="石灰" localSheetId="10">#REF!</definedName>
    <definedName name="石灰" localSheetId="13">#REF!</definedName>
    <definedName name="石灰" localSheetId="12">#REF!</definedName>
    <definedName name="石灰" localSheetId="7">#REF!</definedName>
    <definedName name="石灰" localSheetId="6">#REF!</definedName>
    <definedName name="石灰" localSheetId="48">#REF!</definedName>
    <definedName name="石灰" localSheetId="49">#REF!</definedName>
    <definedName name="石灰" localSheetId="16">#REF!</definedName>
    <definedName name="石灰" localSheetId="27">#REF!</definedName>
    <definedName name="石灰" localSheetId="28">#REF!</definedName>
    <definedName name="石灰" localSheetId="44">#REF!</definedName>
    <definedName name="石灰" localSheetId="45">#REF!</definedName>
    <definedName name="石灰" localSheetId="51">#REF!</definedName>
    <definedName name="石灰" localSheetId="41">#REF!</definedName>
    <definedName name="石灰" localSheetId="35">#REF!</definedName>
    <definedName name="石灰" localSheetId="39">#REF!</definedName>
    <definedName name="石灰" localSheetId="37">#REF!</definedName>
    <definedName name="石灰" localSheetId="17">#REF!</definedName>
    <definedName name="石灰" localSheetId="50">#REF!</definedName>
    <definedName name="石灰" localSheetId="52">#REF!</definedName>
    <definedName name="石灰" localSheetId="31">#REF!</definedName>
    <definedName name="石灰" localSheetId="32">#REF!</definedName>
    <definedName name="石灰" localSheetId="34">#REF!</definedName>
    <definedName name="石灰" localSheetId="38">#REF!</definedName>
    <definedName name="石灰" localSheetId="20">#REF!</definedName>
    <definedName name="石灰">#REF!</definedName>
    <definedName name="石材導盲紋路加工地坪" localSheetId="40">#REF!</definedName>
    <definedName name="石材導盲紋路加工地坪" localSheetId="56">#REF!</definedName>
    <definedName name="石材導盲紋路加工地坪" localSheetId="33">#REF!</definedName>
    <definedName name="石材導盲紋路加工地坪" localSheetId="55">#REF!</definedName>
    <definedName name="石材導盲紋路加工地坪" localSheetId="36">#REF!</definedName>
    <definedName name="石材導盲紋路加工地坪" localSheetId="4">#REF!</definedName>
    <definedName name="石材導盲紋路加工地坪" localSheetId="19">#REF!</definedName>
    <definedName name="石材導盲紋路加工地坪" localSheetId="21">#REF!</definedName>
    <definedName name="石材導盲紋路加工地坪" localSheetId="22">#REF!</definedName>
    <definedName name="石材導盲紋路加工地坪" localSheetId="23">#REF!</definedName>
    <definedName name="石材導盲紋路加工地坪" localSheetId="24">#REF!</definedName>
    <definedName name="石材導盲紋路加工地坪" localSheetId="25">#REF!</definedName>
    <definedName name="石材導盲紋路加工地坪" localSheetId="42">#REF!</definedName>
    <definedName name="石材導盲紋路加工地坪" localSheetId="18">#REF!</definedName>
    <definedName name="石材導盲紋路加工地坪" localSheetId="47">#REF!</definedName>
    <definedName name="石材導盲紋路加工地坪" localSheetId="15">#REF!</definedName>
    <definedName name="石材導盲紋路加工地坪" localSheetId="14">#REF!</definedName>
    <definedName name="石材導盲紋路加工地坪" localSheetId="46">#REF!</definedName>
    <definedName name="石材導盲紋路加工地坪" localSheetId="3">#REF!</definedName>
    <definedName name="石材導盲紋路加工地坪" localSheetId="2">#REF!</definedName>
    <definedName name="石材導盲紋路加工地坪" localSheetId="54">#REF!</definedName>
    <definedName name="石材導盲紋路加工地坪" localSheetId="30">#REF!</definedName>
    <definedName name="石材導盲紋路加工地坪" localSheetId="26">#REF!</definedName>
    <definedName name="石材導盲紋路加工地坪" localSheetId="29">#REF!</definedName>
    <definedName name="石材導盲紋路加工地坪" localSheetId="53">#REF!</definedName>
    <definedName name="石材導盲紋路加工地坪" localSheetId="43">#REF!</definedName>
    <definedName name="石材導盲紋路加工地坪" localSheetId="9">#REF!</definedName>
    <definedName name="石材導盲紋路加工地坪" localSheetId="8">#REF!</definedName>
    <definedName name="石材導盲紋路加工地坪" localSheetId="11">#REF!</definedName>
    <definedName name="石材導盲紋路加工地坪" localSheetId="10">#REF!</definedName>
    <definedName name="石材導盲紋路加工地坪" localSheetId="13">#REF!</definedName>
    <definedName name="石材導盲紋路加工地坪" localSheetId="12">#REF!</definedName>
    <definedName name="石材導盲紋路加工地坪" localSheetId="7">#REF!</definedName>
    <definedName name="石材導盲紋路加工地坪" localSheetId="6">#REF!</definedName>
    <definedName name="石材導盲紋路加工地坪" localSheetId="48">#REF!</definedName>
    <definedName name="石材導盲紋路加工地坪" localSheetId="49">#REF!</definedName>
    <definedName name="石材導盲紋路加工地坪" localSheetId="16">#REF!</definedName>
    <definedName name="石材導盲紋路加工地坪" localSheetId="27">#REF!</definedName>
    <definedName name="石材導盲紋路加工地坪" localSheetId="28">#REF!</definedName>
    <definedName name="石材導盲紋路加工地坪" localSheetId="44">#REF!</definedName>
    <definedName name="石材導盲紋路加工地坪" localSheetId="45">#REF!</definedName>
    <definedName name="石材導盲紋路加工地坪" localSheetId="51">#REF!</definedName>
    <definedName name="石材導盲紋路加工地坪" localSheetId="41">#REF!</definedName>
    <definedName name="石材導盲紋路加工地坪" localSheetId="35">#REF!</definedName>
    <definedName name="石材導盲紋路加工地坪" localSheetId="39">#REF!</definedName>
    <definedName name="石材導盲紋路加工地坪" localSheetId="37">#REF!</definedName>
    <definedName name="石材導盲紋路加工地坪" localSheetId="17">#REF!</definedName>
    <definedName name="石材導盲紋路加工地坪" localSheetId="50">#REF!</definedName>
    <definedName name="石材導盲紋路加工地坪" localSheetId="52">#REF!</definedName>
    <definedName name="石材導盲紋路加工地坪" localSheetId="31">#REF!</definedName>
    <definedName name="石材導盲紋路加工地坪" localSheetId="32">#REF!</definedName>
    <definedName name="石材導盲紋路加工地坪" localSheetId="34">#REF!</definedName>
    <definedName name="石材導盲紋路加工地坪" localSheetId="38">#REF!</definedName>
    <definedName name="石材導盲紋路加工地坪" localSheetId="20">#REF!</definedName>
    <definedName name="石材導盲紋路加工地坪">#REF!</definedName>
    <definedName name="石英磚10_20" localSheetId="40">#REF!</definedName>
    <definedName name="石英磚10_20" localSheetId="56">#REF!</definedName>
    <definedName name="石英磚10_20" localSheetId="33">#REF!</definedName>
    <definedName name="石英磚10_20" localSheetId="55">#REF!</definedName>
    <definedName name="石英磚10_20" localSheetId="36">#REF!</definedName>
    <definedName name="石英磚10_20" localSheetId="4">#REF!</definedName>
    <definedName name="石英磚10_20" localSheetId="19">#REF!</definedName>
    <definedName name="石英磚10_20" localSheetId="21">#REF!</definedName>
    <definedName name="石英磚10_20" localSheetId="22">#REF!</definedName>
    <definedName name="石英磚10_20" localSheetId="23">#REF!</definedName>
    <definedName name="石英磚10_20" localSheetId="24">#REF!</definedName>
    <definedName name="石英磚10_20" localSheetId="25">#REF!</definedName>
    <definedName name="石英磚10_20" localSheetId="42">#REF!</definedName>
    <definedName name="石英磚10_20" localSheetId="18">#REF!</definedName>
    <definedName name="石英磚10_20" localSheetId="47">#REF!</definedName>
    <definedName name="石英磚10_20" localSheetId="15">#REF!</definedName>
    <definedName name="石英磚10_20" localSheetId="14">#REF!</definedName>
    <definedName name="石英磚10_20" localSheetId="46">#REF!</definedName>
    <definedName name="石英磚10_20" localSheetId="3">#REF!</definedName>
    <definedName name="石英磚10_20" localSheetId="2">#REF!</definedName>
    <definedName name="石英磚10_20" localSheetId="54">#REF!</definedName>
    <definedName name="石英磚10_20" localSheetId="30">#REF!</definedName>
    <definedName name="石英磚10_20" localSheetId="26">#REF!</definedName>
    <definedName name="石英磚10_20" localSheetId="29">#REF!</definedName>
    <definedName name="石英磚10_20" localSheetId="53">#REF!</definedName>
    <definedName name="石英磚10_20" localSheetId="43">#REF!</definedName>
    <definedName name="石英磚10_20" localSheetId="9">#REF!</definedName>
    <definedName name="石英磚10_20" localSheetId="8">#REF!</definedName>
    <definedName name="石英磚10_20" localSheetId="11">#REF!</definedName>
    <definedName name="石英磚10_20" localSheetId="10">#REF!</definedName>
    <definedName name="石英磚10_20" localSheetId="13">#REF!</definedName>
    <definedName name="石英磚10_20" localSheetId="12">#REF!</definedName>
    <definedName name="石英磚10_20" localSheetId="7">#REF!</definedName>
    <definedName name="石英磚10_20" localSheetId="6">#REF!</definedName>
    <definedName name="石英磚10_20" localSheetId="48">#REF!</definedName>
    <definedName name="石英磚10_20" localSheetId="49">#REF!</definedName>
    <definedName name="石英磚10_20" localSheetId="16">#REF!</definedName>
    <definedName name="石英磚10_20" localSheetId="27">#REF!</definedName>
    <definedName name="石英磚10_20" localSheetId="28">#REF!</definedName>
    <definedName name="石英磚10_20" localSheetId="44">#REF!</definedName>
    <definedName name="石英磚10_20" localSheetId="45">#REF!</definedName>
    <definedName name="石英磚10_20" localSheetId="51">#REF!</definedName>
    <definedName name="石英磚10_20" localSheetId="41">#REF!</definedName>
    <definedName name="石英磚10_20" localSheetId="35">#REF!</definedName>
    <definedName name="石英磚10_20" localSheetId="39">#REF!</definedName>
    <definedName name="石英磚10_20" localSheetId="37">#REF!</definedName>
    <definedName name="石英磚10_20" localSheetId="17">#REF!</definedName>
    <definedName name="石英磚10_20" localSheetId="50">#REF!</definedName>
    <definedName name="石英磚10_20" localSheetId="52">#REF!</definedName>
    <definedName name="石英磚10_20" localSheetId="31">#REF!</definedName>
    <definedName name="石英磚10_20" localSheetId="32">#REF!</definedName>
    <definedName name="石英磚10_20" localSheetId="34">#REF!</definedName>
    <definedName name="石英磚10_20" localSheetId="38">#REF!</definedName>
    <definedName name="石英磚10_20" localSheetId="20">#REF!</definedName>
    <definedName name="石英磚10_20">#REF!</definedName>
    <definedName name="石英磚20_20">[22]工料單價!$B$6</definedName>
    <definedName name="石英磚20_20_止滑">[5]工料單價!$B$12</definedName>
    <definedName name="石英磚20_25">[31]工料單價!$B$7</definedName>
    <definedName name="石英磚20_26" localSheetId="40">#REF!</definedName>
    <definedName name="石英磚20_26" localSheetId="56">#REF!</definedName>
    <definedName name="石英磚20_26" localSheetId="33">#REF!</definedName>
    <definedName name="石英磚20_26" localSheetId="55">#REF!</definedName>
    <definedName name="石英磚20_26" localSheetId="36">#REF!</definedName>
    <definedName name="石英磚20_26" localSheetId="4">#REF!</definedName>
    <definedName name="石英磚20_26" localSheetId="19">#REF!</definedName>
    <definedName name="石英磚20_26" localSheetId="21">#REF!</definedName>
    <definedName name="石英磚20_26" localSheetId="22">#REF!</definedName>
    <definedName name="石英磚20_26" localSheetId="23">#REF!</definedName>
    <definedName name="石英磚20_26" localSheetId="24">#REF!</definedName>
    <definedName name="石英磚20_26" localSheetId="25">#REF!</definedName>
    <definedName name="石英磚20_26" localSheetId="42">#REF!</definedName>
    <definedName name="石英磚20_26" localSheetId="18">#REF!</definedName>
    <definedName name="石英磚20_26" localSheetId="47">#REF!</definedName>
    <definedName name="石英磚20_26" localSheetId="15">#REF!</definedName>
    <definedName name="石英磚20_26" localSheetId="14">#REF!</definedName>
    <definedName name="石英磚20_26" localSheetId="46">#REF!</definedName>
    <definedName name="石英磚20_26" localSheetId="3">#REF!</definedName>
    <definedName name="石英磚20_26" localSheetId="2">#REF!</definedName>
    <definedName name="石英磚20_26" localSheetId="54">#REF!</definedName>
    <definedName name="石英磚20_26" localSheetId="30">#REF!</definedName>
    <definedName name="石英磚20_26" localSheetId="26">#REF!</definedName>
    <definedName name="石英磚20_26" localSheetId="29">#REF!</definedName>
    <definedName name="石英磚20_26" localSheetId="53">#REF!</definedName>
    <definedName name="石英磚20_26" localSheetId="43">#REF!</definedName>
    <definedName name="石英磚20_26" localSheetId="9">#REF!</definedName>
    <definedName name="石英磚20_26" localSheetId="8">#REF!</definedName>
    <definedName name="石英磚20_26" localSheetId="11">#REF!</definedName>
    <definedName name="石英磚20_26" localSheetId="10">#REF!</definedName>
    <definedName name="石英磚20_26" localSheetId="13">#REF!</definedName>
    <definedName name="石英磚20_26" localSheetId="12">#REF!</definedName>
    <definedName name="石英磚20_26" localSheetId="7">#REF!</definedName>
    <definedName name="石英磚20_26" localSheetId="6">#REF!</definedName>
    <definedName name="石英磚20_26" localSheetId="48">#REF!</definedName>
    <definedName name="石英磚20_26" localSheetId="49">#REF!</definedName>
    <definedName name="石英磚20_26" localSheetId="16">#REF!</definedName>
    <definedName name="石英磚20_26" localSheetId="27">#REF!</definedName>
    <definedName name="石英磚20_26" localSheetId="28">#REF!</definedName>
    <definedName name="石英磚20_26" localSheetId="44">#REF!</definedName>
    <definedName name="石英磚20_26" localSheetId="45">#REF!</definedName>
    <definedName name="石英磚20_26" localSheetId="51">#REF!</definedName>
    <definedName name="石英磚20_26" localSheetId="41">#REF!</definedName>
    <definedName name="石英磚20_26" localSheetId="35">#REF!</definedName>
    <definedName name="石英磚20_26" localSheetId="39">#REF!</definedName>
    <definedName name="石英磚20_26" localSheetId="37">#REF!</definedName>
    <definedName name="石英磚20_26" localSheetId="17">#REF!</definedName>
    <definedName name="石英磚20_26" localSheetId="50">#REF!</definedName>
    <definedName name="石英磚20_26" localSheetId="52">#REF!</definedName>
    <definedName name="石英磚20_26" localSheetId="31">#REF!</definedName>
    <definedName name="石英磚20_26" localSheetId="32">#REF!</definedName>
    <definedName name="石英磚20_26" localSheetId="34">#REF!</definedName>
    <definedName name="石英磚20_26" localSheetId="38">#REF!</definedName>
    <definedName name="石英磚20_26" localSheetId="20">#REF!</definedName>
    <definedName name="石英磚20_26">#REF!</definedName>
    <definedName name="石英磚20_30">[5]工料單價!$B$8</definedName>
    <definedName name="石英磚30_30">[5]工料單價!$B$9</definedName>
    <definedName name="石英磚40_40">[31]工料單價!$B$10</definedName>
    <definedName name="石英磚50_50">[22]工料單價!$B$11</definedName>
    <definedName name="石粉">[31]工料單價!$F$8</definedName>
    <definedName name="石粒">[31]工料單價!$F$7</definedName>
    <definedName name="石膏天花批土工料" localSheetId="40">#REF!</definedName>
    <definedName name="石膏天花批土工料" localSheetId="56">#REF!</definedName>
    <definedName name="石膏天花批土工料" localSheetId="33">#REF!</definedName>
    <definedName name="石膏天花批土工料" localSheetId="55">#REF!</definedName>
    <definedName name="石膏天花批土工料" localSheetId="36">#REF!</definedName>
    <definedName name="石膏天花批土工料" localSheetId="4">#REF!</definedName>
    <definedName name="石膏天花批土工料" localSheetId="19">#REF!</definedName>
    <definedName name="石膏天花批土工料" localSheetId="21">#REF!</definedName>
    <definedName name="石膏天花批土工料" localSheetId="22">#REF!</definedName>
    <definedName name="石膏天花批土工料" localSheetId="23">#REF!</definedName>
    <definedName name="石膏天花批土工料" localSheetId="24">#REF!</definedName>
    <definedName name="石膏天花批土工料" localSheetId="25">#REF!</definedName>
    <definedName name="石膏天花批土工料" localSheetId="42">#REF!</definedName>
    <definedName name="石膏天花批土工料" localSheetId="18">#REF!</definedName>
    <definedName name="石膏天花批土工料" localSheetId="47">#REF!</definedName>
    <definedName name="石膏天花批土工料" localSheetId="15">#REF!</definedName>
    <definedName name="石膏天花批土工料" localSheetId="14">#REF!</definedName>
    <definedName name="石膏天花批土工料" localSheetId="46">#REF!</definedName>
    <definedName name="石膏天花批土工料" localSheetId="3">#REF!</definedName>
    <definedName name="石膏天花批土工料" localSheetId="2">#REF!</definedName>
    <definedName name="石膏天花批土工料" localSheetId="54">#REF!</definedName>
    <definedName name="石膏天花批土工料" localSheetId="30">#REF!</definedName>
    <definedName name="石膏天花批土工料" localSheetId="26">#REF!</definedName>
    <definedName name="石膏天花批土工料" localSheetId="29">#REF!</definedName>
    <definedName name="石膏天花批土工料" localSheetId="53">#REF!</definedName>
    <definedName name="石膏天花批土工料" localSheetId="43">#REF!</definedName>
    <definedName name="石膏天花批土工料" localSheetId="9">#REF!</definedName>
    <definedName name="石膏天花批土工料" localSheetId="8">#REF!</definedName>
    <definedName name="石膏天花批土工料" localSheetId="11">#REF!</definedName>
    <definedName name="石膏天花批土工料" localSheetId="10">#REF!</definedName>
    <definedName name="石膏天花批土工料" localSheetId="13">#REF!</definedName>
    <definedName name="石膏天花批土工料" localSheetId="12">#REF!</definedName>
    <definedName name="石膏天花批土工料" localSheetId="7">#REF!</definedName>
    <definedName name="石膏天花批土工料" localSheetId="6">#REF!</definedName>
    <definedName name="石膏天花批土工料" localSheetId="48">#REF!</definedName>
    <definedName name="石膏天花批土工料" localSheetId="49">#REF!</definedName>
    <definedName name="石膏天花批土工料" localSheetId="16">#REF!</definedName>
    <definedName name="石膏天花批土工料" localSheetId="27">#REF!</definedName>
    <definedName name="石膏天花批土工料" localSheetId="28">#REF!</definedName>
    <definedName name="石膏天花批土工料" localSheetId="44">#REF!</definedName>
    <definedName name="石膏天花批土工料" localSheetId="45">#REF!</definedName>
    <definedName name="石膏天花批土工料" localSheetId="51">#REF!</definedName>
    <definedName name="石膏天花批土工料" localSheetId="41">#REF!</definedName>
    <definedName name="石膏天花批土工料" localSheetId="35">#REF!</definedName>
    <definedName name="石膏天花批土工料" localSheetId="39">#REF!</definedName>
    <definedName name="石膏天花批土工料" localSheetId="37">#REF!</definedName>
    <definedName name="石膏天花批土工料" localSheetId="17">#REF!</definedName>
    <definedName name="石膏天花批土工料" localSheetId="50">#REF!</definedName>
    <definedName name="石膏天花批土工料" localSheetId="52">#REF!</definedName>
    <definedName name="石膏天花批土工料" localSheetId="31">#REF!</definedName>
    <definedName name="石膏天花批土工料" localSheetId="32">#REF!</definedName>
    <definedName name="石膏天花批土工料" localSheetId="34">#REF!</definedName>
    <definedName name="石膏天花批土工料" localSheetId="38">#REF!</definedName>
    <definedName name="石膏天花批土工料" localSheetId="20">#REF!</definedName>
    <definedName name="石膏天花批土工料">#REF!</definedName>
    <definedName name="石膏天花刷漆連工帶料" localSheetId="40">#REF!</definedName>
    <definedName name="石膏天花刷漆連工帶料" localSheetId="56">#REF!</definedName>
    <definedName name="石膏天花刷漆連工帶料" localSheetId="33">#REF!</definedName>
    <definedName name="石膏天花刷漆連工帶料" localSheetId="55">#REF!</definedName>
    <definedName name="石膏天花刷漆連工帶料" localSheetId="36">#REF!</definedName>
    <definedName name="石膏天花刷漆連工帶料" localSheetId="4">#REF!</definedName>
    <definedName name="石膏天花刷漆連工帶料" localSheetId="19">#REF!</definedName>
    <definedName name="石膏天花刷漆連工帶料" localSheetId="21">#REF!</definedName>
    <definedName name="石膏天花刷漆連工帶料" localSheetId="22">#REF!</definedName>
    <definedName name="石膏天花刷漆連工帶料" localSheetId="23">#REF!</definedName>
    <definedName name="石膏天花刷漆連工帶料" localSheetId="24">#REF!</definedName>
    <definedName name="石膏天花刷漆連工帶料" localSheetId="25">#REF!</definedName>
    <definedName name="石膏天花刷漆連工帶料" localSheetId="42">#REF!</definedName>
    <definedName name="石膏天花刷漆連工帶料" localSheetId="18">#REF!</definedName>
    <definedName name="石膏天花刷漆連工帶料" localSheetId="47">#REF!</definedName>
    <definedName name="石膏天花刷漆連工帶料" localSheetId="15">#REF!</definedName>
    <definedName name="石膏天花刷漆連工帶料" localSheetId="14">#REF!</definedName>
    <definedName name="石膏天花刷漆連工帶料" localSheetId="46">#REF!</definedName>
    <definedName name="石膏天花刷漆連工帶料" localSheetId="3">#REF!</definedName>
    <definedName name="石膏天花刷漆連工帶料" localSheetId="2">#REF!</definedName>
    <definedName name="石膏天花刷漆連工帶料" localSheetId="54">#REF!</definedName>
    <definedName name="石膏天花刷漆連工帶料" localSheetId="30">#REF!</definedName>
    <definedName name="石膏天花刷漆連工帶料" localSheetId="26">#REF!</definedName>
    <definedName name="石膏天花刷漆連工帶料" localSheetId="29">#REF!</definedName>
    <definedName name="石膏天花刷漆連工帶料" localSheetId="53">#REF!</definedName>
    <definedName name="石膏天花刷漆連工帶料" localSheetId="43">#REF!</definedName>
    <definedName name="石膏天花刷漆連工帶料" localSheetId="9">#REF!</definedName>
    <definedName name="石膏天花刷漆連工帶料" localSheetId="8">#REF!</definedName>
    <definedName name="石膏天花刷漆連工帶料" localSheetId="11">#REF!</definedName>
    <definedName name="石膏天花刷漆連工帶料" localSheetId="10">#REF!</definedName>
    <definedName name="石膏天花刷漆連工帶料" localSheetId="13">#REF!</definedName>
    <definedName name="石膏天花刷漆連工帶料" localSheetId="12">#REF!</definedName>
    <definedName name="石膏天花刷漆連工帶料" localSheetId="7">#REF!</definedName>
    <definedName name="石膏天花刷漆連工帶料" localSheetId="6">#REF!</definedName>
    <definedName name="石膏天花刷漆連工帶料" localSheetId="48">#REF!</definedName>
    <definedName name="石膏天花刷漆連工帶料" localSheetId="49">#REF!</definedName>
    <definedName name="石膏天花刷漆連工帶料" localSheetId="16">#REF!</definedName>
    <definedName name="石膏天花刷漆連工帶料" localSheetId="27">#REF!</definedName>
    <definedName name="石膏天花刷漆連工帶料" localSheetId="28">#REF!</definedName>
    <definedName name="石膏天花刷漆連工帶料" localSheetId="44">#REF!</definedName>
    <definedName name="石膏天花刷漆連工帶料" localSheetId="45">#REF!</definedName>
    <definedName name="石膏天花刷漆連工帶料" localSheetId="51">#REF!</definedName>
    <definedName name="石膏天花刷漆連工帶料" localSheetId="41">#REF!</definedName>
    <definedName name="石膏天花刷漆連工帶料" localSheetId="35">#REF!</definedName>
    <definedName name="石膏天花刷漆連工帶料" localSheetId="39">#REF!</definedName>
    <definedName name="石膏天花刷漆連工帶料" localSheetId="37">#REF!</definedName>
    <definedName name="石膏天花刷漆連工帶料" localSheetId="17">#REF!</definedName>
    <definedName name="石膏天花刷漆連工帶料" localSheetId="50">#REF!</definedName>
    <definedName name="石膏天花刷漆連工帶料" localSheetId="52">#REF!</definedName>
    <definedName name="石膏天花刷漆連工帶料" localSheetId="31">#REF!</definedName>
    <definedName name="石膏天花刷漆連工帶料" localSheetId="32">#REF!</definedName>
    <definedName name="石膏天花刷漆連工帶料" localSheetId="34">#REF!</definedName>
    <definedName name="石膏天花刷漆連工帶料" localSheetId="38">#REF!</definedName>
    <definedName name="石膏天花刷漆連工帶料" localSheetId="20">#REF!</definedName>
    <definedName name="石膏天花刷漆連工帶料">#REF!</definedName>
    <definedName name="石膏板天花連工帶料" localSheetId="40">#REF!</definedName>
    <definedName name="石膏板天花連工帶料" localSheetId="56">#REF!</definedName>
    <definedName name="石膏板天花連工帶料" localSheetId="33">#REF!</definedName>
    <definedName name="石膏板天花連工帶料" localSheetId="55">#REF!</definedName>
    <definedName name="石膏板天花連工帶料" localSheetId="36">#REF!</definedName>
    <definedName name="石膏板天花連工帶料" localSheetId="4">#REF!</definedName>
    <definedName name="石膏板天花連工帶料" localSheetId="19">#REF!</definedName>
    <definedName name="石膏板天花連工帶料" localSheetId="21">#REF!</definedName>
    <definedName name="石膏板天花連工帶料" localSheetId="22">#REF!</definedName>
    <definedName name="石膏板天花連工帶料" localSheetId="23">#REF!</definedName>
    <definedName name="石膏板天花連工帶料" localSheetId="24">#REF!</definedName>
    <definedName name="石膏板天花連工帶料" localSheetId="25">#REF!</definedName>
    <definedName name="石膏板天花連工帶料" localSheetId="42">#REF!</definedName>
    <definedName name="石膏板天花連工帶料" localSheetId="18">#REF!</definedName>
    <definedName name="石膏板天花連工帶料" localSheetId="47">#REF!</definedName>
    <definedName name="石膏板天花連工帶料" localSheetId="15">#REF!</definedName>
    <definedName name="石膏板天花連工帶料" localSheetId="14">#REF!</definedName>
    <definedName name="石膏板天花連工帶料" localSheetId="46">#REF!</definedName>
    <definedName name="石膏板天花連工帶料" localSheetId="3">#REF!</definedName>
    <definedName name="石膏板天花連工帶料" localSheetId="2">#REF!</definedName>
    <definedName name="石膏板天花連工帶料" localSheetId="54">#REF!</definedName>
    <definedName name="石膏板天花連工帶料" localSheetId="30">#REF!</definedName>
    <definedName name="石膏板天花連工帶料" localSheetId="26">#REF!</definedName>
    <definedName name="石膏板天花連工帶料" localSheetId="29">#REF!</definedName>
    <definedName name="石膏板天花連工帶料" localSheetId="53">#REF!</definedName>
    <definedName name="石膏板天花連工帶料" localSheetId="43">#REF!</definedName>
    <definedName name="石膏板天花連工帶料" localSheetId="9">#REF!</definedName>
    <definedName name="石膏板天花連工帶料" localSheetId="8">#REF!</definedName>
    <definedName name="石膏板天花連工帶料" localSheetId="11">#REF!</definedName>
    <definedName name="石膏板天花連工帶料" localSheetId="10">#REF!</definedName>
    <definedName name="石膏板天花連工帶料" localSheetId="13">#REF!</definedName>
    <definedName name="石膏板天花連工帶料" localSheetId="12">#REF!</definedName>
    <definedName name="石膏板天花連工帶料" localSheetId="7">#REF!</definedName>
    <definedName name="石膏板天花連工帶料" localSheetId="6">#REF!</definedName>
    <definedName name="石膏板天花連工帶料" localSheetId="48">#REF!</definedName>
    <definedName name="石膏板天花連工帶料" localSheetId="49">#REF!</definedName>
    <definedName name="石膏板天花連工帶料" localSheetId="16">#REF!</definedName>
    <definedName name="石膏板天花連工帶料" localSheetId="27">#REF!</definedName>
    <definedName name="石膏板天花連工帶料" localSheetId="28">#REF!</definedName>
    <definedName name="石膏板天花連工帶料" localSheetId="44">#REF!</definedName>
    <definedName name="石膏板天花連工帶料" localSheetId="45">#REF!</definedName>
    <definedName name="石膏板天花連工帶料" localSheetId="51">#REF!</definedName>
    <definedName name="石膏板天花連工帶料" localSheetId="41">#REF!</definedName>
    <definedName name="石膏板天花連工帶料" localSheetId="35">#REF!</definedName>
    <definedName name="石膏板天花連工帶料" localSheetId="39">#REF!</definedName>
    <definedName name="石膏板天花連工帶料" localSheetId="37">#REF!</definedName>
    <definedName name="石膏板天花連工帶料" localSheetId="17">#REF!</definedName>
    <definedName name="石膏板天花連工帶料" localSheetId="50">#REF!</definedName>
    <definedName name="石膏板天花連工帶料" localSheetId="52">#REF!</definedName>
    <definedName name="石膏板天花連工帶料" localSheetId="31">#REF!</definedName>
    <definedName name="石膏板天花連工帶料" localSheetId="32">#REF!</definedName>
    <definedName name="石膏板天花連工帶料" localSheetId="34">#REF!</definedName>
    <definedName name="石膏板天花連工帶料" localSheetId="38">#REF!</definedName>
    <definedName name="石膏板天花連工帶料" localSheetId="20">#REF!</definedName>
    <definedName name="石膏板天花連工帶料">#REF!</definedName>
    <definedName name="石膏板牆面_單層單面連工帶料" localSheetId="40">#REF!</definedName>
    <definedName name="石膏板牆面_單層單面連工帶料" localSheetId="56">#REF!</definedName>
    <definedName name="石膏板牆面_單層單面連工帶料" localSheetId="33">#REF!</definedName>
    <definedName name="石膏板牆面_單層單面連工帶料" localSheetId="55">#REF!</definedName>
    <definedName name="石膏板牆面_單層單面連工帶料" localSheetId="36">#REF!</definedName>
    <definedName name="石膏板牆面_單層單面連工帶料" localSheetId="4">#REF!</definedName>
    <definedName name="石膏板牆面_單層單面連工帶料" localSheetId="19">#REF!</definedName>
    <definedName name="石膏板牆面_單層單面連工帶料" localSheetId="21">#REF!</definedName>
    <definedName name="石膏板牆面_單層單面連工帶料" localSheetId="22">#REF!</definedName>
    <definedName name="石膏板牆面_單層單面連工帶料" localSheetId="23">#REF!</definedName>
    <definedName name="石膏板牆面_單層單面連工帶料" localSheetId="24">#REF!</definedName>
    <definedName name="石膏板牆面_單層單面連工帶料" localSheetId="25">#REF!</definedName>
    <definedName name="石膏板牆面_單層單面連工帶料" localSheetId="42">#REF!</definedName>
    <definedName name="石膏板牆面_單層單面連工帶料" localSheetId="18">#REF!</definedName>
    <definedName name="石膏板牆面_單層單面連工帶料" localSheetId="47">#REF!</definedName>
    <definedName name="石膏板牆面_單層單面連工帶料" localSheetId="15">#REF!</definedName>
    <definedName name="石膏板牆面_單層單面連工帶料" localSheetId="14">#REF!</definedName>
    <definedName name="石膏板牆面_單層單面連工帶料" localSheetId="46">#REF!</definedName>
    <definedName name="石膏板牆面_單層單面連工帶料" localSheetId="3">#REF!</definedName>
    <definedName name="石膏板牆面_單層單面連工帶料" localSheetId="2">#REF!</definedName>
    <definedName name="石膏板牆面_單層單面連工帶料" localSheetId="54">#REF!</definedName>
    <definedName name="石膏板牆面_單層單面連工帶料" localSheetId="30">#REF!</definedName>
    <definedName name="石膏板牆面_單層單面連工帶料" localSheetId="26">#REF!</definedName>
    <definedName name="石膏板牆面_單層單面連工帶料" localSheetId="29">#REF!</definedName>
    <definedName name="石膏板牆面_單層單面連工帶料" localSheetId="53">#REF!</definedName>
    <definedName name="石膏板牆面_單層單面連工帶料" localSheetId="43">#REF!</definedName>
    <definedName name="石膏板牆面_單層單面連工帶料" localSheetId="9">#REF!</definedName>
    <definedName name="石膏板牆面_單層單面連工帶料" localSheetId="8">#REF!</definedName>
    <definedName name="石膏板牆面_單層單面連工帶料" localSheetId="11">#REF!</definedName>
    <definedName name="石膏板牆面_單層單面連工帶料" localSheetId="10">#REF!</definedName>
    <definedName name="石膏板牆面_單層單面連工帶料" localSheetId="13">#REF!</definedName>
    <definedName name="石膏板牆面_單層單面連工帶料" localSheetId="12">#REF!</definedName>
    <definedName name="石膏板牆面_單層單面連工帶料" localSheetId="7">#REF!</definedName>
    <definedName name="石膏板牆面_單層單面連工帶料" localSheetId="6">#REF!</definedName>
    <definedName name="石膏板牆面_單層單面連工帶料" localSheetId="48">#REF!</definedName>
    <definedName name="石膏板牆面_單層單面連工帶料" localSheetId="49">#REF!</definedName>
    <definedName name="石膏板牆面_單層單面連工帶料" localSheetId="16">#REF!</definedName>
    <definedName name="石膏板牆面_單層單面連工帶料" localSheetId="27">#REF!</definedName>
    <definedName name="石膏板牆面_單層單面連工帶料" localSheetId="28">#REF!</definedName>
    <definedName name="石膏板牆面_單層單面連工帶料" localSheetId="44">#REF!</definedName>
    <definedName name="石膏板牆面_單層單面連工帶料" localSheetId="45">#REF!</definedName>
    <definedName name="石膏板牆面_單層單面連工帶料" localSheetId="51">#REF!</definedName>
    <definedName name="石膏板牆面_單層單面連工帶料" localSheetId="41">#REF!</definedName>
    <definedName name="石膏板牆面_單層單面連工帶料" localSheetId="35">#REF!</definedName>
    <definedName name="石膏板牆面_單層單面連工帶料" localSheetId="39">#REF!</definedName>
    <definedName name="石膏板牆面_單層單面連工帶料" localSheetId="37">#REF!</definedName>
    <definedName name="石膏板牆面_單層單面連工帶料" localSheetId="17">#REF!</definedName>
    <definedName name="石膏板牆面_單層單面連工帶料" localSheetId="50">#REF!</definedName>
    <definedName name="石膏板牆面_單層單面連工帶料" localSheetId="52">#REF!</definedName>
    <definedName name="石膏板牆面_單層單面連工帶料" localSheetId="31">#REF!</definedName>
    <definedName name="石膏板牆面_單層單面連工帶料" localSheetId="32">#REF!</definedName>
    <definedName name="石膏板牆面_單層單面連工帶料" localSheetId="34">#REF!</definedName>
    <definedName name="石膏板牆面_單層單面連工帶料" localSheetId="38">#REF!</definedName>
    <definedName name="石膏板牆面_單層單面連工帶料" localSheetId="20">#REF!</definedName>
    <definedName name="石膏板牆面_單層單面連工帶料">#REF!</definedName>
    <definedName name="劣質RC打除" localSheetId="40">#REF!</definedName>
    <definedName name="劣質RC打除" localSheetId="56">#REF!</definedName>
    <definedName name="劣質RC打除" localSheetId="33">#REF!</definedName>
    <definedName name="劣質RC打除" localSheetId="55">#REF!</definedName>
    <definedName name="劣質RC打除" localSheetId="36">#REF!</definedName>
    <definedName name="劣質RC打除" localSheetId="4">#REF!</definedName>
    <definedName name="劣質RC打除" localSheetId="19">#REF!</definedName>
    <definedName name="劣質RC打除" localSheetId="21">#REF!</definedName>
    <definedName name="劣質RC打除" localSheetId="22">#REF!</definedName>
    <definedName name="劣質RC打除" localSheetId="23">#REF!</definedName>
    <definedName name="劣質RC打除" localSheetId="24">#REF!</definedName>
    <definedName name="劣質RC打除" localSheetId="25">#REF!</definedName>
    <definedName name="劣質RC打除" localSheetId="42">#REF!</definedName>
    <definedName name="劣質RC打除" localSheetId="18">#REF!</definedName>
    <definedName name="劣質RC打除" localSheetId="47">#REF!</definedName>
    <definedName name="劣質RC打除" localSheetId="15">#REF!</definedName>
    <definedName name="劣質RC打除" localSheetId="14">#REF!</definedName>
    <definedName name="劣質RC打除" localSheetId="46">#REF!</definedName>
    <definedName name="劣質RC打除" localSheetId="3">#REF!</definedName>
    <definedName name="劣質RC打除" localSheetId="2">#REF!</definedName>
    <definedName name="劣質RC打除" localSheetId="54">#REF!</definedName>
    <definedName name="劣質RC打除" localSheetId="30">#REF!</definedName>
    <definedName name="劣質RC打除" localSheetId="26">#REF!</definedName>
    <definedName name="劣質RC打除" localSheetId="29">#REF!</definedName>
    <definedName name="劣質RC打除" localSheetId="53">#REF!</definedName>
    <definedName name="劣質RC打除" localSheetId="43">#REF!</definedName>
    <definedName name="劣質RC打除" localSheetId="9">#REF!</definedName>
    <definedName name="劣質RC打除" localSheetId="8">#REF!</definedName>
    <definedName name="劣質RC打除" localSheetId="11">#REF!</definedName>
    <definedName name="劣質RC打除" localSheetId="10">#REF!</definedName>
    <definedName name="劣質RC打除" localSheetId="13">#REF!</definedName>
    <definedName name="劣質RC打除" localSheetId="12">#REF!</definedName>
    <definedName name="劣質RC打除" localSheetId="7">#REF!</definedName>
    <definedName name="劣質RC打除" localSheetId="6">#REF!</definedName>
    <definedName name="劣質RC打除" localSheetId="48">#REF!</definedName>
    <definedName name="劣質RC打除" localSheetId="49">#REF!</definedName>
    <definedName name="劣質RC打除" localSheetId="16">#REF!</definedName>
    <definedName name="劣質RC打除" localSheetId="27">#REF!</definedName>
    <definedName name="劣質RC打除" localSheetId="28">#REF!</definedName>
    <definedName name="劣質RC打除" localSheetId="44">#REF!</definedName>
    <definedName name="劣質RC打除" localSheetId="45">#REF!</definedName>
    <definedName name="劣質RC打除" localSheetId="51">#REF!</definedName>
    <definedName name="劣質RC打除" localSheetId="41">#REF!</definedName>
    <definedName name="劣質RC打除" localSheetId="35">#REF!</definedName>
    <definedName name="劣質RC打除" localSheetId="39">#REF!</definedName>
    <definedName name="劣質RC打除" localSheetId="37">#REF!</definedName>
    <definedName name="劣質RC打除" localSheetId="17">#REF!</definedName>
    <definedName name="劣質RC打除" localSheetId="50">#REF!</definedName>
    <definedName name="劣質RC打除" localSheetId="52">#REF!</definedName>
    <definedName name="劣質RC打除" localSheetId="31">#REF!</definedName>
    <definedName name="劣質RC打除" localSheetId="32">#REF!</definedName>
    <definedName name="劣質RC打除" localSheetId="34">#REF!</definedName>
    <definedName name="劣質RC打除" localSheetId="38">#REF!</definedName>
    <definedName name="劣質RC打除" localSheetId="20">#REF!</definedName>
    <definedName name="劣質RC打除">#REF!</definedName>
    <definedName name="印度黃檀_φ8cm_高3_3.5m" localSheetId="40">#REF!</definedName>
    <definedName name="印度黃檀_φ8cm_高3_3.5m" localSheetId="56">#REF!</definedName>
    <definedName name="印度黃檀_φ8cm_高3_3.5m" localSheetId="33">#REF!</definedName>
    <definedName name="印度黃檀_φ8cm_高3_3.5m" localSheetId="55">#REF!</definedName>
    <definedName name="印度黃檀_φ8cm_高3_3.5m" localSheetId="36">#REF!</definedName>
    <definedName name="印度黃檀_φ8cm_高3_3.5m" localSheetId="4">#REF!</definedName>
    <definedName name="印度黃檀_φ8cm_高3_3.5m" localSheetId="19">#REF!</definedName>
    <definedName name="印度黃檀_φ8cm_高3_3.5m" localSheetId="21">#REF!</definedName>
    <definedName name="印度黃檀_φ8cm_高3_3.5m" localSheetId="22">#REF!</definedName>
    <definedName name="印度黃檀_φ8cm_高3_3.5m" localSheetId="23">#REF!</definedName>
    <definedName name="印度黃檀_φ8cm_高3_3.5m" localSheetId="24">#REF!</definedName>
    <definedName name="印度黃檀_φ8cm_高3_3.5m" localSheetId="25">#REF!</definedName>
    <definedName name="印度黃檀_φ8cm_高3_3.5m" localSheetId="42">#REF!</definedName>
    <definedName name="印度黃檀_φ8cm_高3_3.5m" localSheetId="18">#REF!</definedName>
    <definedName name="印度黃檀_φ8cm_高3_3.5m" localSheetId="47">#REF!</definedName>
    <definedName name="印度黃檀_φ8cm_高3_3.5m" localSheetId="15">#REF!</definedName>
    <definedName name="印度黃檀_φ8cm_高3_3.5m" localSheetId="14">#REF!</definedName>
    <definedName name="印度黃檀_φ8cm_高3_3.5m" localSheetId="46">#REF!</definedName>
    <definedName name="印度黃檀_φ8cm_高3_3.5m" localSheetId="3">#REF!</definedName>
    <definedName name="印度黃檀_φ8cm_高3_3.5m" localSheetId="2">#REF!</definedName>
    <definedName name="印度黃檀_φ8cm_高3_3.5m" localSheetId="54">#REF!</definedName>
    <definedName name="印度黃檀_φ8cm_高3_3.5m" localSheetId="30">#REF!</definedName>
    <definedName name="印度黃檀_φ8cm_高3_3.5m" localSheetId="26">#REF!</definedName>
    <definedName name="印度黃檀_φ8cm_高3_3.5m" localSheetId="29">#REF!</definedName>
    <definedName name="印度黃檀_φ8cm_高3_3.5m" localSheetId="53">#REF!</definedName>
    <definedName name="印度黃檀_φ8cm_高3_3.5m" localSheetId="43">#REF!</definedName>
    <definedName name="印度黃檀_φ8cm_高3_3.5m" localSheetId="9">#REF!</definedName>
    <definedName name="印度黃檀_φ8cm_高3_3.5m" localSheetId="8">#REF!</definedName>
    <definedName name="印度黃檀_φ8cm_高3_3.5m" localSheetId="11">#REF!</definedName>
    <definedName name="印度黃檀_φ8cm_高3_3.5m" localSheetId="10">#REF!</definedName>
    <definedName name="印度黃檀_φ8cm_高3_3.5m" localSheetId="13">#REF!</definedName>
    <definedName name="印度黃檀_φ8cm_高3_3.5m" localSheetId="12">#REF!</definedName>
    <definedName name="印度黃檀_φ8cm_高3_3.5m" localSheetId="7">#REF!</definedName>
    <definedName name="印度黃檀_φ8cm_高3_3.5m" localSheetId="6">#REF!</definedName>
    <definedName name="印度黃檀_φ8cm_高3_3.5m" localSheetId="48">#REF!</definedName>
    <definedName name="印度黃檀_φ8cm_高3_3.5m" localSheetId="49">#REF!</definedName>
    <definedName name="印度黃檀_φ8cm_高3_3.5m" localSheetId="16">#REF!</definedName>
    <definedName name="印度黃檀_φ8cm_高3_3.5m" localSheetId="27">#REF!</definedName>
    <definedName name="印度黃檀_φ8cm_高3_3.5m" localSheetId="28">#REF!</definedName>
    <definedName name="印度黃檀_φ8cm_高3_3.5m" localSheetId="44">#REF!</definedName>
    <definedName name="印度黃檀_φ8cm_高3_3.5m" localSheetId="45">#REF!</definedName>
    <definedName name="印度黃檀_φ8cm_高3_3.5m" localSheetId="51">#REF!</definedName>
    <definedName name="印度黃檀_φ8cm_高3_3.5m" localSheetId="41">#REF!</definedName>
    <definedName name="印度黃檀_φ8cm_高3_3.5m" localSheetId="35">#REF!</definedName>
    <definedName name="印度黃檀_φ8cm_高3_3.5m" localSheetId="39">#REF!</definedName>
    <definedName name="印度黃檀_φ8cm_高3_3.5m" localSheetId="37">#REF!</definedName>
    <definedName name="印度黃檀_φ8cm_高3_3.5m" localSheetId="17">#REF!</definedName>
    <definedName name="印度黃檀_φ8cm_高3_3.5m" localSheetId="50">#REF!</definedName>
    <definedName name="印度黃檀_φ8cm_高3_3.5m" localSheetId="52">#REF!</definedName>
    <definedName name="印度黃檀_φ8cm_高3_3.5m" localSheetId="31">#REF!</definedName>
    <definedName name="印度黃檀_φ8cm_高3_3.5m" localSheetId="32">#REF!</definedName>
    <definedName name="印度黃檀_φ8cm_高3_3.5m" localSheetId="34">#REF!</definedName>
    <definedName name="印度黃檀_φ8cm_高3_3.5m" localSheetId="38">#REF!</definedName>
    <definedName name="印度黃檀_φ8cm_高3_3.5m" localSheetId="20">#REF!</definedName>
    <definedName name="印度黃檀_φ8cm_高3_3.5m">#REF!</definedName>
    <definedName name="印度橡膠樹移植φ_70cm" localSheetId="40">#REF!</definedName>
    <definedName name="印度橡膠樹移植φ_70cm" localSheetId="56">#REF!</definedName>
    <definedName name="印度橡膠樹移植φ_70cm" localSheetId="33">#REF!</definedName>
    <definedName name="印度橡膠樹移植φ_70cm" localSheetId="55">#REF!</definedName>
    <definedName name="印度橡膠樹移植φ_70cm" localSheetId="36">#REF!</definedName>
    <definedName name="印度橡膠樹移植φ_70cm" localSheetId="4">#REF!</definedName>
    <definedName name="印度橡膠樹移植φ_70cm" localSheetId="19">#REF!</definedName>
    <definedName name="印度橡膠樹移植φ_70cm" localSheetId="21">#REF!</definedName>
    <definedName name="印度橡膠樹移植φ_70cm" localSheetId="22">#REF!</definedName>
    <definedName name="印度橡膠樹移植φ_70cm" localSheetId="23">#REF!</definedName>
    <definedName name="印度橡膠樹移植φ_70cm" localSheetId="24">#REF!</definedName>
    <definedName name="印度橡膠樹移植φ_70cm" localSheetId="25">#REF!</definedName>
    <definedName name="印度橡膠樹移植φ_70cm" localSheetId="42">#REF!</definedName>
    <definedName name="印度橡膠樹移植φ_70cm" localSheetId="18">#REF!</definedName>
    <definedName name="印度橡膠樹移植φ_70cm" localSheetId="47">#REF!</definedName>
    <definedName name="印度橡膠樹移植φ_70cm" localSheetId="15">#REF!</definedName>
    <definedName name="印度橡膠樹移植φ_70cm" localSheetId="14">#REF!</definedName>
    <definedName name="印度橡膠樹移植φ_70cm" localSheetId="46">#REF!</definedName>
    <definedName name="印度橡膠樹移植φ_70cm" localSheetId="3">#REF!</definedName>
    <definedName name="印度橡膠樹移植φ_70cm" localSheetId="2">#REF!</definedName>
    <definedName name="印度橡膠樹移植φ_70cm" localSheetId="54">#REF!</definedName>
    <definedName name="印度橡膠樹移植φ_70cm" localSheetId="30">#REF!</definedName>
    <definedName name="印度橡膠樹移植φ_70cm" localSheetId="26">#REF!</definedName>
    <definedName name="印度橡膠樹移植φ_70cm" localSheetId="29">#REF!</definedName>
    <definedName name="印度橡膠樹移植φ_70cm" localSheetId="53">#REF!</definedName>
    <definedName name="印度橡膠樹移植φ_70cm" localSheetId="43">#REF!</definedName>
    <definedName name="印度橡膠樹移植φ_70cm" localSheetId="9">#REF!</definedName>
    <definedName name="印度橡膠樹移植φ_70cm" localSheetId="8">#REF!</definedName>
    <definedName name="印度橡膠樹移植φ_70cm" localSheetId="11">#REF!</definedName>
    <definedName name="印度橡膠樹移植φ_70cm" localSheetId="10">#REF!</definedName>
    <definedName name="印度橡膠樹移植φ_70cm" localSheetId="13">#REF!</definedName>
    <definedName name="印度橡膠樹移植φ_70cm" localSheetId="12">#REF!</definedName>
    <definedName name="印度橡膠樹移植φ_70cm" localSheetId="7">#REF!</definedName>
    <definedName name="印度橡膠樹移植φ_70cm" localSheetId="6">#REF!</definedName>
    <definedName name="印度橡膠樹移植φ_70cm" localSheetId="48">#REF!</definedName>
    <definedName name="印度橡膠樹移植φ_70cm" localSheetId="49">#REF!</definedName>
    <definedName name="印度橡膠樹移植φ_70cm" localSheetId="16">#REF!</definedName>
    <definedName name="印度橡膠樹移植φ_70cm" localSheetId="27">#REF!</definedName>
    <definedName name="印度橡膠樹移植φ_70cm" localSheetId="28">#REF!</definedName>
    <definedName name="印度橡膠樹移植φ_70cm" localSheetId="44">#REF!</definedName>
    <definedName name="印度橡膠樹移植φ_70cm" localSheetId="45">#REF!</definedName>
    <definedName name="印度橡膠樹移植φ_70cm" localSheetId="51">#REF!</definedName>
    <definedName name="印度橡膠樹移植φ_70cm" localSheetId="41">#REF!</definedName>
    <definedName name="印度橡膠樹移植φ_70cm" localSheetId="35">#REF!</definedName>
    <definedName name="印度橡膠樹移植φ_70cm" localSheetId="39">#REF!</definedName>
    <definedName name="印度橡膠樹移植φ_70cm" localSheetId="37">#REF!</definedName>
    <definedName name="印度橡膠樹移植φ_70cm" localSheetId="17">#REF!</definedName>
    <definedName name="印度橡膠樹移植φ_70cm" localSheetId="50">#REF!</definedName>
    <definedName name="印度橡膠樹移植φ_70cm" localSheetId="52">#REF!</definedName>
    <definedName name="印度橡膠樹移植φ_70cm" localSheetId="31">#REF!</definedName>
    <definedName name="印度橡膠樹移植φ_70cm" localSheetId="32">#REF!</definedName>
    <definedName name="印度橡膠樹移植φ_70cm" localSheetId="34">#REF!</definedName>
    <definedName name="印度橡膠樹移植φ_70cm" localSheetId="38">#REF!</definedName>
    <definedName name="印度橡膠樹移植φ_70cm" localSheetId="20">#REF!</definedName>
    <definedName name="印度橡膠樹移植φ_70cm">#REF!</definedName>
    <definedName name="回填砂" localSheetId="40">#REF!</definedName>
    <definedName name="回填砂" localSheetId="56">#REF!</definedName>
    <definedName name="回填砂" localSheetId="33">#REF!</definedName>
    <definedName name="回填砂" localSheetId="55">#REF!</definedName>
    <definedName name="回填砂" localSheetId="36">#REF!</definedName>
    <definedName name="回填砂" localSheetId="4">#REF!</definedName>
    <definedName name="回填砂" localSheetId="19">#REF!</definedName>
    <definedName name="回填砂" localSheetId="21">#REF!</definedName>
    <definedName name="回填砂" localSheetId="22">#REF!</definedName>
    <definedName name="回填砂" localSheetId="23">#REF!</definedName>
    <definedName name="回填砂" localSheetId="24">#REF!</definedName>
    <definedName name="回填砂" localSheetId="25">#REF!</definedName>
    <definedName name="回填砂" localSheetId="42">#REF!</definedName>
    <definedName name="回填砂" localSheetId="18">#REF!</definedName>
    <definedName name="回填砂" localSheetId="47">#REF!</definedName>
    <definedName name="回填砂" localSheetId="15">#REF!</definedName>
    <definedName name="回填砂" localSheetId="14">#REF!</definedName>
    <definedName name="回填砂" localSheetId="46">#REF!</definedName>
    <definedName name="回填砂" localSheetId="3">#REF!</definedName>
    <definedName name="回填砂" localSheetId="2">#REF!</definedName>
    <definedName name="回填砂" localSheetId="54">#REF!</definedName>
    <definedName name="回填砂" localSheetId="30">#REF!</definedName>
    <definedName name="回填砂" localSheetId="26">#REF!</definedName>
    <definedName name="回填砂" localSheetId="29">#REF!</definedName>
    <definedName name="回填砂" localSheetId="53">#REF!</definedName>
    <definedName name="回填砂" localSheetId="43">#REF!</definedName>
    <definedName name="回填砂" localSheetId="9">#REF!</definedName>
    <definedName name="回填砂" localSheetId="8">#REF!</definedName>
    <definedName name="回填砂" localSheetId="11">#REF!</definedName>
    <definedName name="回填砂" localSheetId="10">#REF!</definedName>
    <definedName name="回填砂" localSheetId="13">#REF!</definedName>
    <definedName name="回填砂" localSheetId="12">#REF!</definedName>
    <definedName name="回填砂" localSheetId="7">#REF!</definedName>
    <definedName name="回填砂" localSheetId="6">#REF!</definedName>
    <definedName name="回填砂" localSheetId="48">#REF!</definedName>
    <definedName name="回填砂" localSheetId="49">#REF!</definedName>
    <definedName name="回填砂" localSheetId="16">#REF!</definedName>
    <definedName name="回填砂" localSheetId="27">#REF!</definedName>
    <definedName name="回填砂" localSheetId="28">#REF!</definedName>
    <definedName name="回填砂" localSheetId="44">#REF!</definedName>
    <definedName name="回填砂" localSheetId="45">#REF!</definedName>
    <definedName name="回填砂" localSheetId="51">#REF!</definedName>
    <definedName name="回填砂" localSheetId="41">#REF!</definedName>
    <definedName name="回填砂" localSheetId="35">#REF!</definedName>
    <definedName name="回填砂" localSheetId="39">#REF!</definedName>
    <definedName name="回填砂" localSheetId="37">#REF!</definedName>
    <definedName name="回填砂" localSheetId="17">#REF!</definedName>
    <definedName name="回填砂" localSheetId="50">#REF!</definedName>
    <definedName name="回填砂" localSheetId="52">#REF!</definedName>
    <definedName name="回填砂" localSheetId="31">#REF!</definedName>
    <definedName name="回填砂" localSheetId="32">#REF!</definedName>
    <definedName name="回填砂" localSheetId="34">#REF!</definedName>
    <definedName name="回填砂" localSheetId="38">#REF!</definedName>
    <definedName name="回填砂" localSheetId="20">#REF!</definedName>
    <definedName name="回填砂">#REF!</definedName>
    <definedName name="地下室水箱爬梯_6m" localSheetId="40">#REF!</definedName>
    <definedName name="地下室水箱爬梯_6m" localSheetId="56">#REF!</definedName>
    <definedName name="地下室水箱爬梯_6m" localSheetId="33">#REF!</definedName>
    <definedName name="地下室水箱爬梯_6m" localSheetId="55">#REF!</definedName>
    <definedName name="地下室水箱爬梯_6m" localSheetId="36">#REF!</definedName>
    <definedName name="地下室水箱爬梯_6m" localSheetId="4">#REF!</definedName>
    <definedName name="地下室水箱爬梯_6m" localSheetId="19">#REF!</definedName>
    <definedName name="地下室水箱爬梯_6m" localSheetId="21">#REF!</definedName>
    <definedName name="地下室水箱爬梯_6m" localSheetId="22">#REF!</definedName>
    <definedName name="地下室水箱爬梯_6m" localSheetId="23">#REF!</definedName>
    <definedName name="地下室水箱爬梯_6m" localSheetId="24">#REF!</definedName>
    <definedName name="地下室水箱爬梯_6m" localSheetId="25">#REF!</definedName>
    <definedName name="地下室水箱爬梯_6m" localSheetId="42">#REF!</definedName>
    <definedName name="地下室水箱爬梯_6m" localSheetId="18">#REF!</definedName>
    <definedName name="地下室水箱爬梯_6m" localSheetId="47">#REF!</definedName>
    <definedName name="地下室水箱爬梯_6m" localSheetId="15">#REF!</definedName>
    <definedName name="地下室水箱爬梯_6m" localSheetId="14">#REF!</definedName>
    <definedName name="地下室水箱爬梯_6m" localSheetId="46">#REF!</definedName>
    <definedName name="地下室水箱爬梯_6m" localSheetId="3">#REF!</definedName>
    <definedName name="地下室水箱爬梯_6m" localSheetId="2">#REF!</definedName>
    <definedName name="地下室水箱爬梯_6m" localSheetId="54">#REF!</definedName>
    <definedName name="地下室水箱爬梯_6m" localSheetId="30">#REF!</definedName>
    <definedName name="地下室水箱爬梯_6m" localSheetId="26">#REF!</definedName>
    <definedName name="地下室水箱爬梯_6m" localSheetId="29">#REF!</definedName>
    <definedName name="地下室水箱爬梯_6m" localSheetId="53">#REF!</definedName>
    <definedName name="地下室水箱爬梯_6m" localSheetId="43">#REF!</definedName>
    <definedName name="地下室水箱爬梯_6m" localSheetId="9">#REF!</definedName>
    <definedName name="地下室水箱爬梯_6m" localSheetId="8">#REF!</definedName>
    <definedName name="地下室水箱爬梯_6m" localSheetId="11">#REF!</definedName>
    <definedName name="地下室水箱爬梯_6m" localSheetId="10">#REF!</definedName>
    <definedName name="地下室水箱爬梯_6m" localSheetId="13">#REF!</definedName>
    <definedName name="地下室水箱爬梯_6m" localSheetId="12">#REF!</definedName>
    <definedName name="地下室水箱爬梯_6m" localSheetId="7">#REF!</definedName>
    <definedName name="地下室水箱爬梯_6m" localSheetId="6">#REF!</definedName>
    <definedName name="地下室水箱爬梯_6m" localSheetId="48">#REF!</definedName>
    <definedName name="地下室水箱爬梯_6m" localSheetId="49">#REF!</definedName>
    <definedName name="地下室水箱爬梯_6m" localSheetId="16">#REF!</definedName>
    <definedName name="地下室水箱爬梯_6m" localSheetId="27">#REF!</definedName>
    <definedName name="地下室水箱爬梯_6m" localSheetId="28">#REF!</definedName>
    <definedName name="地下室水箱爬梯_6m" localSheetId="44">#REF!</definedName>
    <definedName name="地下室水箱爬梯_6m" localSheetId="45">#REF!</definedName>
    <definedName name="地下室水箱爬梯_6m" localSheetId="51">#REF!</definedName>
    <definedName name="地下室水箱爬梯_6m" localSheetId="41">#REF!</definedName>
    <definedName name="地下室水箱爬梯_6m" localSheetId="35">#REF!</definedName>
    <definedName name="地下室水箱爬梯_6m" localSheetId="39">#REF!</definedName>
    <definedName name="地下室水箱爬梯_6m" localSheetId="37">#REF!</definedName>
    <definedName name="地下室水箱爬梯_6m" localSheetId="17">#REF!</definedName>
    <definedName name="地下室水箱爬梯_6m" localSheetId="50">#REF!</definedName>
    <definedName name="地下室水箱爬梯_6m" localSheetId="52">#REF!</definedName>
    <definedName name="地下室水箱爬梯_6m" localSheetId="31">#REF!</definedName>
    <definedName name="地下室水箱爬梯_6m" localSheetId="32">#REF!</definedName>
    <definedName name="地下室水箱爬梯_6m" localSheetId="34">#REF!</definedName>
    <definedName name="地下室水箱爬梯_6m" localSheetId="38">#REF!</definedName>
    <definedName name="地下室水箱爬梯_6m" localSheetId="20">#REF!</definedName>
    <definedName name="地下室水箱爬梯_6m">#REF!</definedName>
    <definedName name="地坪1_2MT鋪H_50高架地板">[31]單價分析!$F$1083</definedName>
    <definedName name="地坪1_2防水粉刷">[31]單價分析!$F$65</definedName>
    <definedName name="地坪1_3粉刷">[22]單價分析!$F$71</definedName>
    <definedName name="地坪打底工資">[5]工料單價!$J$17</definedName>
    <definedName name="地坪防水粉刷工資" localSheetId="40">#REF!</definedName>
    <definedName name="地坪防水粉刷工資" localSheetId="56">#REF!</definedName>
    <definedName name="地坪防水粉刷工資" localSheetId="33">#REF!</definedName>
    <definedName name="地坪防水粉刷工資" localSheetId="55">#REF!</definedName>
    <definedName name="地坪防水粉刷工資" localSheetId="36">#REF!</definedName>
    <definedName name="地坪防水粉刷工資" localSheetId="4">#REF!</definedName>
    <definedName name="地坪防水粉刷工資" localSheetId="19">#REF!</definedName>
    <definedName name="地坪防水粉刷工資" localSheetId="21">#REF!</definedName>
    <definedName name="地坪防水粉刷工資" localSheetId="22">#REF!</definedName>
    <definedName name="地坪防水粉刷工資" localSheetId="23">#REF!</definedName>
    <definedName name="地坪防水粉刷工資" localSheetId="24">#REF!</definedName>
    <definedName name="地坪防水粉刷工資" localSheetId="25">#REF!</definedName>
    <definedName name="地坪防水粉刷工資" localSheetId="42">#REF!</definedName>
    <definedName name="地坪防水粉刷工資" localSheetId="18">#REF!</definedName>
    <definedName name="地坪防水粉刷工資" localSheetId="47">#REF!</definedName>
    <definedName name="地坪防水粉刷工資" localSheetId="15">#REF!</definedName>
    <definedName name="地坪防水粉刷工資" localSheetId="14">#REF!</definedName>
    <definedName name="地坪防水粉刷工資" localSheetId="46">#REF!</definedName>
    <definedName name="地坪防水粉刷工資" localSheetId="3">#REF!</definedName>
    <definedName name="地坪防水粉刷工資" localSheetId="2">#REF!</definedName>
    <definedName name="地坪防水粉刷工資" localSheetId="54">#REF!</definedName>
    <definedName name="地坪防水粉刷工資" localSheetId="30">#REF!</definedName>
    <definedName name="地坪防水粉刷工資" localSheetId="26">#REF!</definedName>
    <definedName name="地坪防水粉刷工資" localSheetId="29">#REF!</definedName>
    <definedName name="地坪防水粉刷工資" localSheetId="53">#REF!</definedName>
    <definedName name="地坪防水粉刷工資" localSheetId="43">#REF!</definedName>
    <definedName name="地坪防水粉刷工資" localSheetId="9">#REF!</definedName>
    <definedName name="地坪防水粉刷工資" localSheetId="8">#REF!</definedName>
    <definedName name="地坪防水粉刷工資" localSheetId="11">#REF!</definedName>
    <definedName name="地坪防水粉刷工資" localSheetId="10">#REF!</definedName>
    <definedName name="地坪防水粉刷工資" localSheetId="13">#REF!</definedName>
    <definedName name="地坪防水粉刷工資" localSheetId="12">#REF!</definedName>
    <definedName name="地坪防水粉刷工資" localSheetId="7">#REF!</definedName>
    <definedName name="地坪防水粉刷工資" localSheetId="6">#REF!</definedName>
    <definedName name="地坪防水粉刷工資" localSheetId="48">#REF!</definedName>
    <definedName name="地坪防水粉刷工資" localSheetId="49">#REF!</definedName>
    <definedName name="地坪防水粉刷工資" localSheetId="16">#REF!</definedName>
    <definedName name="地坪防水粉刷工資" localSheetId="27">#REF!</definedName>
    <definedName name="地坪防水粉刷工資" localSheetId="28">#REF!</definedName>
    <definedName name="地坪防水粉刷工資" localSheetId="44">#REF!</definedName>
    <definedName name="地坪防水粉刷工資" localSheetId="45">#REF!</definedName>
    <definedName name="地坪防水粉刷工資" localSheetId="51">#REF!</definedName>
    <definedName name="地坪防水粉刷工資" localSheetId="41">#REF!</definedName>
    <definedName name="地坪防水粉刷工資" localSheetId="35">#REF!</definedName>
    <definedName name="地坪防水粉刷工資" localSheetId="39">#REF!</definedName>
    <definedName name="地坪防水粉刷工資" localSheetId="37">#REF!</definedName>
    <definedName name="地坪防水粉刷工資" localSheetId="17">#REF!</definedName>
    <definedName name="地坪防水粉刷工資" localSheetId="50">#REF!</definedName>
    <definedName name="地坪防水粉刷工資" localSheetId="52">#REF!</definedName>
    <definedName name="地坪防水粉刷工資" localSheetId="31">#REF!</definedName>
    <definedName name="地坪防水粉刷工資" localSheetId="32">#REF!</definedName>
    <definedName name="地坪防水粉刷工資" localSheetId="34">#REF!</definedName>
    <definedName name="地坪防水粉刷工資" localSheetId="38">#REF!</definedName>
    <definedName name="地坪防水粉刷工資" localSheetId="20">#REF!</definedName>
    <definedName name="地坪防水粉刷工資">#REF!</definedName>
    <definedName name="地坪防水貼20_20石英磚_軟底">[22]單價分析!$F$794</definedName>
    <definedName name="地坪防水貼20_20磁磚_硬底">[34]單價分析!$F$690</definedName>
    <definedName name="地坪防水貼20_25磁磚_軟底">[34]單價分析!$F$832</definedName>
    <definedName name="地坪防水貼50_50石英磚_軟底">[22]單價分析!$F$960</definedName>
    <definedName name="地坪防水貼馬賽克">[31]單價分析!$F$671</definedName>
    <definedName name="地坪抹_洗石子工資">[5]工料單價!$J$27</definedName>
    <definedName name="地坪抹_斬石子工資">[5]工料單價!$J$24</definedName>
    <definedName name="地坪抹_磨石子_崁銅條工資">[5]工料單價!$J$30</definedName>
    <definedName name="地坪抹_磨石子工資" localSheetId="40">[35]工料單價!#REF!</definedName>
    <definedName name="地坪抹_磨石子工資" localSheetId="56">[35]工料單價!#REF!</definedName>
    <definedName name="地坪抹_磨石子工資" localSheetId="33">[35]工料單價!#REF!</definedName>
    <definedName name="地坪抹_磨石子工資" localSheetId="55">[35]工料單價!#REF!</definedName>
    <definedName name="地坪抹_磨石子工資" localSheetId="36">[35]工料單價!#REF!</definedName>
    <definedName name="地坪抹_磨石子工資" localSheetId="4">[35]工料單價!#REF!</definedName>
    <definedName name="地坪抹_磨石子工資" localSheetId="19">[35]工料單價!#REF!</definedName>
    <definedName name="地坪抹_磨石子工資" localSheetId="21">[35]工料單價!#REF!</definedName>
    <definedName name="地坪抹_磨石子工資" localSheetId="22">[35]工料單價!#REF!</definedName>
    <definedName name="地坪抹_磨石子工資" localSheetId="23">[35]工料單價!#REF!</definedName>
    <definedName name="地坪抹_磨石子工資" localSheetId="24">[35]工料單價!#REF!</definedName>
    <definedName name="地坪抹_磨石子工資" localSheetId="25">[35]工料單價!#REF!</definedName>
    <definedName name="地坪抹_磨石子工資" localSheetId="42">[35]工料單價!#REF!</definedName>
    <definedName name="地坪抹_磨石子工資" localSheetId="18">[35]工料單價!#REF!</definedName>
    <definedName name="地坪抹_磨石子工資" localSheetId="47">[35]工料單價!#REF!</definedName>
    <definedName name="地坪抹_磨石子工資" localSheetId="15">[35]工料單價!#REF!</definedName>
    <definedName name="地坪抹_磨石子工資" localSheetId="14">[35]工料單價!#REF!</definedName>
    <definedName name="地坪抹_磨石子工資" localSheetId="46">[35]工料單價!#REF!</definedName>
    <definedName name="地坪抹_磨石子工資" localSheetId="3">[35]工料單價!#REF!</definedName>
    <definedName name="地坪抹_磨石子工資" localSheetId="2">[35]工料單價!#REF!</definedName>
    <definedName name="地坪抹_磨石子工資" localSheetId="54">[35]工料單價!#REF!</definedName>
    <definedName name="地坪抹_磨石子工資" localSheetId="30">[35]工料單價!#REF!</definedName>
    <definedName name="地坪抹_磨石子工資" localSheetId="26">[35]工料單價!#REF!</definedName>
    <definedName name="地坪抹_磨石子工資" localSheetId="29">[35]工料單價!#REF!</definedName>
    <definedName name="地坪抹_磨石子工資" localSheetId="53">[35]工料單價!#REF!</definedName>
    <definedName name="地坪抹_磨石子工資" localSheetId="43">[35]工料單價!#REF!</definedName>
    <definedName name="地坪抹_磨石子工資" localSheetId="9">[35]工料單價!#REF!</definedName>
    <definedName name="地坪抹_磨石子工資" localSheetId="8">[35]工料單價!#REF!</definedName>
    <definedName name="地坪抹_磨石子工資" localSheetId="11">[35]工料單價!#REF!</definedName>
    <definedName name="地坪抹_磨石子工資" localSheetId="10">[35]工料單價!#REF!</definedName>
    <definedName name="地坪抹_磨石子工資" localSheetId="13">[35]工料單價!#REF!</definedName>
    <definedName name="地坪抹_磨石子工資" localSheetId="12">[35]工料單價!#REF!</definedName>
    <definedName name="地坪抹_磨石子工資" localSheetId="7">[35]工料單價!#REF!</definedName>
    <definedName name="地坪抹_磨石子工資" localSheetId="6">[35]工料單價!#REF!</definedName>
    <definedName name="地坪抹_磨石子工資" localSheetId="48">[35]工料單價!#REF!</definedName>
    <definedName name="地坪抹_磨石子工資" localSheetId="49">[35]工料單價!#REF!</definedName>
    <definedName name="地坪抹_磨石子工資" localSheetId="16">[35]工料單價!#REF!</definedName>
    <definedName name="地坪抹_磨石子工資" localSheetId="27">[35]工料單價!#REF!</definedName>
    <definedName name="地坪抹_磨石子工資" localSheetId="28">[35]工料單價!#REF!</definedName>
    <definedName name="地坪抹_磨石子工資" localSheetId="44">[35]工料單價!#REF!</definedName>
    <definedName name="地坪抹_磨石子工資" localSheetId="45">[35]工料單價!#REF!</definedName>
    <definedName name="地坪抹_磨石子工資" localSheetId="51">[35]工料單價!#REF!</definedName>
    <definedName name="地坪抹_磨石子工資" localSheetId="41">[35]工料單價!#REF!</definedName>
    <definedName name="地坪抹_磨石子工資" localSheetId="35">[35]工料單價!#REF!</definedName>
    <definedName name="地坪抹_磨石子工資" localSheetId="39">[35]工料單價!#REF!</definedName>
    <definedName name="地坪抹_磨石子工資" localSheetId="37">[35]工料單價!#REF!</definedName>
    <definedName name="地坪抹_磨石子工資" localSheetId="17">[35]工料單價!#REF!</definedName>
    <definedName name="地坪抹_磨石子工資" localSheetId="50">[35]工料單價!#REF!</definedName>
    <definedName name="地坪抹_磨石子工資" localSheetId="52">[35]工料單價!#REF!</definedName>
    <definedName name="地坪抹_磨石子工資" localSheetId="31">[35]工料單價!#REF!</definedName>
    <definedName name="地坪抹_磨石子工資" localSheetId="32">[35]工料單價!#REF!</definedName>
    <definedName name="地坪抹_磨石子工資" localSheetId="34">[35]工料單價!#REF!</definedName>
    <definedName name="地坪抹_磨石子工資" localSheetId="38">[35]工料單價!#REF!</definedName>
    <definedName name="地坪抹_磨石子工資" localSheetId="20">[35]工料單價!#REF!</definedName>
    <definedName name="地坪抹_磨石子工資">[35]工料單價!#REF!</definedName>
    <definedName name="地坪粉光工資">[31]工料單價!$J$11</definedName>
    <definedName name="地坪粉刷工資" localSheetId="40">#REF!</definedName>
    <definedName name="地坪粉刷工資" localSheetId="56">#REF!</definedName>
    <definedName name="地坪粉刷工資" localSheetId="33">#REF!</definedName>
    <definedName name="地坪粉刷工資" localSheetId="55">#REF!</definedName>
    <definedName name="地坪粉刷工資" localSheetId="36">#REF!</definedName>
    <definedName name="地坪粉刷工資" localSheetId="4">#REF!</definedName>
    <definedName name="地坪粉刷工資" localSheetId="19">#REF!</definedName>
    <definedName name="地坪粉刷工資" localSheetId="21">#REF!</definedName>
    <definedName name="地坪粉刷工資" localSheetId="22">#REF!</definedName>
    <definedName name="地坪粉刷工資" localSheetId="23">#REF!</definedName>
    <definedName name="地坪粉刷工資" localSheetId="24">#REF!</definedName>
    <definedName name="地坪粉刷工資" localSheetId="25">#REF!</definedName>
    <definedName name="地坪粉刷工資" localSheetId="42">#REF!</definedName>
    <definedName name="地坪粉刷工資" localSheetId="18">#REF!</definedName>
    <definedName name="地坪粉刷工資" localSheetId="47">#REF!</definedName>
    <definedName name="地坪粉刷工資" localSheetId="15">#REF!</definedName>
    <definedName name="地坪粉刷工資" localSheetId="14">#REF!</definedName>
    <definedName name="地坪粉刷工資" localSheetId="46">#REF!</definedName>
    <definedName name="地坪粉刷工資" localSheetId="3">#REF!</definedName>
    <definedName name="地坪粉刷工資" localSheetId="2">#REF!</definedName>
    <definedName name="地坪粉刷工資" localSheetId="54">#REF!</definedName>
    <definedName name="地坪粉刷工資" localSheetId="30">#REF!</definedName>
    <definedName name="地坪粉刷工資" localSheetId="26">#REF!</definedName>
    <definedName name="地坪粉刷工資" localSheetId="29">#REF!</definedName>
    <definedName name="地坪粉刷工資" localSheetId="53">#REF!</definedName>
    <definedName name="地坪粉刷工資" localSheetId="43">#REF!</definedName>
    <definedName name="地坪粉刷工資" localSheetId="9">#REF!</definedName>
    <definedName name="地坪粉刷工資" localSheetId="8">#REF!</definedName>
    <definedName name="地坪粉刷工資" localSheetId="11">#REF!</definedName>
    <definedName name="地坪粉刷工資" localSheetId="10">#REF!</definedName>
    <definedName name="地坪粉刷工資" localSheetId="13">#REF!</definedName>
    <definedName name="地坪粉刷工資" localSheetId="12">#REF!</definedName>
    <definedName name="地坪粉刷工資" localSheetId="7">#REF!</definedName>
    <definedName name="地坪粉刷工資" localSheetId="6">#REF!</definedName>
    <definedName name="地坪粉刷工資" localSheetId="48">#REF!</definedName>
    <definedName name="地坪粉刷工資" localSheetId="49">#REF!</definedName>
    <definedName name="地坪粉刷工資" localSheetId="16">#REF!</definedName>
    <definedName name="地坪粉刷工資" localSheetId="27">#REF!</definedName>
    <definedName name="地坪粉刷工資" localSheetId="28">#REF!</definedName>
    <definedName name="地坪粉刷工資" localSheetId="44">#REF!</definedName>
    <definedName name="地坪粉刷工資" localSheetId="45">#REF!</definedName>
    <definedName name="地坪粉刷工資" localSheetId="51">#REF!</definedName>
    <definedName name="地坪粉刷工資" localSheetId="41">#REF!</definedName>
    <definedName name="地坪粉刷工資" localSheetId="35">#REF!</definedName>
    <definedName name="地坪粉刷工資" localSheetId="39">#REF!</definedName>
    <definedName name="地坪粉刷工資" localSheetId="37">#REF!</definedName>
    <definedName name="地坪粉刷工資" localSheetId="17">#REF!</definedName>
    <definedName name="地坪粉刷工資" localSheetId="50">#REF!</definedName>
    <definedName name="地坪粉刷工資" localSheetId="52">#REF!</definedName>
    <definedName name="地坪粉刷工資" localSheetId="31">#REF!</definedName>
    <definedName name="地坪粉刷工資" localSheetId="32">#REF!</definedName>
    <definedName name="地坪粉刷工資" localSheetId="34">#REF!</definedName>
    <definedName name="地坪粉刷工資" localSheetId="38">#REF!</definedName>
    <definedName name="地坪粉刷工資" localSheetId="20">#REF!</definedName>
    <definedName name="地坪粉刷工資">#REF!</definedName>
    <definedName name="地坪貼10_10磁磚_硬底">[31]單價分析!$F$753</definedName>
    <definedName name="地坪貼20_20石英磚_軟底">[22]單價分析!$F$787</definedName>
    <definedName name="地坪貼20_20磁磚_軟底">[22]單價分析!$F$772</definedName>
    <definedName name="地坪貼20_20磁磚_硬底">[34]單價分析!$F$681</definedName>
    <definedName name="地坪貼30_30石英磚_軟底">[34]單價分析!$F$915</definedName>
    <definedName name="地坪貼40_40石英磚_軟底">[31]單價分析!$F$945</definedName>
    <definedName name="地坪貼40_40磁磚_軟底">[34]單價分析!$F$930</definedName>
    <definedName name="地坪貼40_40磨石子地磚">[31]單價分析!$F$983</definedName>
    <definedName name="地坪貼H13_20其他類磚">[31]單價分析!$F$1013</definedName>
    <definedName name="地坪貼花崗石">[31]單價分析!$F$310</definedName>
    <definedName name="地坪貼花崗石連工帶料">[31]工料單價!$J$34</definedName>
    <definedName name="地坪貼花崗石連工帶料_小翠綠">[23]工料單價!$G$33</definedName>
    <definedName name="地坪貼花崗石連工帶料_巴拉中">[23]工料單價!$G$32</definedName>
    <definedName name="地坪貼馬賽克">[31]單價分析!$F$662</definedName>
    <definedName name="地坪貼磚工資_軟">[31]工料單價!$J$39</definedName>
    <definedName name="地坪貼磚工資_硬">[31]工料單價!$J$38</definedName>
    <definedName name="地坪磁磚打底工資">[31]工料單價!$J$18</definedName>
    <definedName name="地坪整體粉光" localSheetId="40">#REF!</definedName>
    <definedName name="地坪整體粉光" localSheetId="56">#REF!</definedName>
    <definedName name="地坪整體粉光" localSheetId="33">#REF!</definedName>
    <definedName name="地坪整體粉光" localSheetId="55">#REF!</definedName>
    <definedName name="地坪整體粉光" localSheetId="36">#REF!</definedName>
    <definedName name="地坪整體粉光" localSheetId="4">#REF!</definedName>
    <definedName name="地坪整體粉光" localSheetId="19">#REF!</definedName>
    <definedName name="地坪整體粉光" localSheetId="21">#REF!</definedName>
    <definedName name="地坪整體粉光" localSheetId="22">#REF!</definedName>
    <definedName name="地坪整體粉光" localSheetId="23">#REF!</definedName>
    <definedName name="地坪整體粉光" localSheetId="24">#REF!</definedName>
    <definedName name="地坪整體粉光" localSheetId="25">#REF!</definedName>
    <definedName name="地坪整體粉光" localSheetId="42">#REF!</definedName>
    <definedName name="地坪整體粉光" localSheetId="18">#REF!</definedName>
    <definedName name="地坪整體粉光" localSheetId="47">#REF!</definedName>
    <definedName name="地坪整體粉光" localSheetId="15">#REF!</definedName>
    <definedName name="地坪整體粉光" localSheetId="14">#REF!</definedName>
    <definedName name="地坪整體粉光" localSheetId="46">#REF!</definedName>
    <definedName name="地坪整體粉光" localSheetId="3">#REF!</definedName>
    <definedName name="地坪整體粉光" localSheetId="2">#REF!</definedName>
    <definedName name="地坪整體粉光" localSheetId="54">#REF!</definedName>
    <definedName name="地坪整體粉光" localSheetId="30">#REF!</definedName>
    <definedName name="地坪整體粉光" localSheetId="26">#REF!</definedName>
    <definedName name="地坪整體粉光" localSheetId="29">#REF!</definedName>
    <definedName name="地坪整體粉光" localSheetId="53">#REF!</definedName>
    <definedName name="地坪整體粉光" localSheetId="43">#REF!</definedName>
    <definedName name="地坪整體粉光" localSheetId="9">#REF!</definedName>
    <definedName name="地坪整體粉光" localSheetId="8">#REF!</definedName>
    <definedName name="地坪整體粉光" localSheetId="11">#REF!</definedName>
    <definedName name="地坪整體粉光" localSheetId="10">#REF!</definedName>
    <definedName name="地坪整體粉光" localSheetId="13">#REF!</definedName>
    <definedName name="地坪整體粉光" localSheetId="12">#REF!</definedName>
    <definedName name="地坪整體粉光" localSheetId="7">#REF!</definedName>
    <definedName name="地坪整體粉光" localSheetId="6">#REF!</definedName>
    <definedName name="地坪整體粉光" localSheetId="48">#REF!</definedName>
    <definedName name="地坪整體粉光" localSheetId="49">#REF!</definedName>
    <definedName name="地坪整體粉光" localSheetId="16">#REF!</definedName>
    <definedName name="地坪整體粉光" localSheetId="27">#REF!</definedName>
    <definedName name="地坪整體粉光" localSheetId="28">#REF!</definedName>
    <definedName name="地坪整體粉光" localSheetId="44">#REF!</definedName>
    <definedName name="地坪整體粉光" localSheetId="45">#REF!</definedName>
    <definedName name="地坪整體粉光" localSheetId="51">#REF!</definedName>
    <definedName name="地坪整體粉光" localSheetId="41">#REF!</definedName>
    <definedName name="地坪整體粉光" localSheetId="35">#REF!</definedName>
    <definedName name="地坪整體粉光" localSheetId="39">#REF!</definedName>
    <definedName name="地坪整體粉光" localSheetId="37">#REF!</definedName>
    <definedName name="地坪整體粉光" localSheetId="17">#REF!</definedName>
    <definedName name="地坪整體粉光" localSheetId="50">#REF!</definedName>
    <definedName name="地坪整體粉光" localSheetId="52">#REF!</definedName>
    <definedName name="地坪整體粉光" localSheetId="31">#REF!</definedName>
    <definedName name="地坪整體粉光" localSheetId="32">#REF!</definedName>
    <definedName name="地坪整體粉光" localSheetId="34">#REF!</definedName>
    <definedName name="地坪整體粉光" localSheetId="38">#REF!</definedName>
    <definedName name="地坪整體粉光" localSheetId="20">#REF!</definedName>
    <definedName name="地坪整體粉光">#REF!</definedName>
    <definedName name="地坪整體粉光工資" localSheetId="40">#REF!</definedName>
    <definedName name="地坪整體粉光工資" localSheetId="56">#REF!</definedName>
    <definedName name="地坪整體粉光工資" localSheetId="33">#REF!</definedName>
    <definedName name="地坪整體粉光工資" localSheetId="55">#REF!</definedName>
    <definedName name="地坪整體粉光工資" localSheetId="36">#REF!</definedName>
    <definedName name="地坪整體粉光工資" localSheetId="4">#REF!</definedName>
    <definedName name="地坪整體粉光工資" localSheetId="19">#REF!</definedName>
    <definedName name="地坪整體粉光工資" localSheetId="21">#REF!</definedName>
    <definedName name="地坪整體粉光工資" localSheetId="22">#REF!</definedName>
    <definedName name="地坪整體粉光工資" localSheetId="23">#REF!</definedName>
    <definedName name="地坪整體粉光工資" localSheetId="24">#REF!</definedName>
    <definedName name="地坪整體粉光工資" localSheetId="25">#REF!</definedName>
    <definedName name="地坪整體粉光工資" localSheetId="42">#REF!</definedName>
    <definedName name="地坪整體粉光工資" localSheetId="18">#REF!</definedName>
    <definedName name="地坪整體粉光工資" localSheetId="47">#REF!</definedName>
    <definedName name="地坪整體粉光工資" localSheetId="15">#REF!</definedName>
    <definedName name="地坪整體粉光工資" localSheetId="14">#REF!</definedName>
    <definedName name="地坪整體粉光工資" localSheetId="46">#REF!</definedName>
    <definedName name="地坪整體粉光工資" localSheetId="3">#REF!</definedName>
    <definedName name="地坪整體粉光工資" localSheetId="2">#REF!</definedName>
    <definedName name="地坪整體粉光工資" localSheetId="54">#REF!</definedName>
    <definedName name="地坪整體粉光工資" localSheetId="30">#REF!</definedName>
    <definedName name="地坪整體粉光工資" localSheetId="26">#REF!</definedName>
    <definedName name="地坪整體粉光工資" localSheetId="29">#REF!</definedName>
    <definedName name="地坪整體粉光工資" localSheetId="53">#REF!</definedName>
    <definedName name="地坪整體粉光工資" localSheetId="43">#REF!</definedName>
    <definedName name="地坪整體粉光工資" localSheetId="9">#REF!</definedName>
    <definedName name="地坪整體粉光工資" localSheetId="8">#REF!</definedName>
    <definedName name="地坪整體粉光工資" localSheetId="11">#REF!</definedName>
    <definedName name="地坪整體粉光工資" localSheetId="10">#REF!</definedName>
    <definedName name="地坪整體粉光工資" localSheetId="13">#REF!</definedName>
    <definedName name="地坪整體粉光工資" localSheetId="12">#REF!</definedName>
    <definedName name="地坪整體粉光工資" localSheetId="7">#REF!</definedName>
    <definedName name="地坪整體粉光工資" localSheetId="6">#REF!</definedName>
    <definedName name="地坪整體粉光工資" localSheetId="48">#REF!</definedName>
    <definedName name="地坪整體粉光工資" localSheetId="49">#REF!</definedName>
    <definedName name="地坪整體粉光工資" localSheetId="16">#REF!</definedName>
    <definedName name="地坪整體粉光工資" localSheetId="27">#REF!</definedName>
    <definedName name="地坪整體粉光工資" localSheetId="28">#REF!</definedName>
    <definedName name="地坪整體粉光工資" localSheetId="44">#REF!</definedName>
    <definedName name="地坪整體粉光工資" localSheetId="45">#REF!</definedName>
    <definedName name="地坪整體粉光工資" localSheetId="51">#REF!</definedName>
    <definedName name="地坪整體粉光工資" localSheetId="41">#REF!</definedName>
    <definedName name="地坪整體粉光工資" localSheetId="35">#REF!</definedName>
    <definedName name="地坪整體粉光工資" localSheetId="39">#REF!</definedName>
    <definedName name="地坪整體粉光工資" localSheetId="37">#REF!</definedName>
    <definedName name="地坪整體粉光工資" localSheetId="17">#REF!</definedName>
    <definedName name="地坪整體粉光工資" localSheetId="50">#REF!</definedName>
    <definedName name="地坪整體粉光工資" localSheetId="52">#REF!</definedName>
    <definedName name="地坪整體粉光工資" localSheetId="31">#REF!</definedName>
    <definedName name="地坪整體粉光工資" localSheetId="32">#REF!</definedName>
    <definedName name="地坪整體粉光工資" localSheetId="34">#REF!</definedName>
    <definedName name="地坪整體粉光工資" localSheetId="38">#REF!</definedName>
    <definedName name="地坪整體粉光工資" localSheetId="20">#REF!</definedName>
    <definedName name="地坪整體粉光工資">#REF!</definedName>
    <definedName name="地底投射燈及組件" localSheetId="40">#REF!</definedName>
    <definedName name="地底投射燈及組件" localSheetId="56">#REF!</definedName>
    <definedName name="地底投射燈及組件" localSheetId="33">#REF!</definedName>
    <definedName name="地底投射燈及組件" localSheetId="55">#REF!</definedName>
    <definedName name="地底投射燈及組件" localSheetId="36">#REF!</definedName>
    <definedName name="地底投射燈及組件" localSheetId="4">#REF!</definedName>
    <definedName name="地底投射燈及組件" localSheetId="19">#REF!</definedName>
    <definedName name="地底投射燈及組件" localSheetId="21">#REF!</definedName>
    <definedName name="地底投射燈及組件" localSheetId="22">#REF!</definedName>
    <definedName name="地底投射燈及組件" localSheetId="23">#REF!</definedName>
    <definedName name="地底投射燈及組件" localSheetId="24">#REF!</definedName>
    <definedName name="地底投射燈及組件" localSheetId="25">#REF!</definedName>
    <definedName name="地底投射燈及組件" localSheetId="42">#REF!</definedName>
    <definedName name="地底投射燈及組件" localSheetId="18">#REF!</definedName>
    <definedName name="地底投射燈及組件" localSheetId="47">#REF!</definedName>
    <definedName name="地底投射燈及組件" localSheetId="15">#REF!</definedName>
    <definedName name="地底投射燈及組件" localSheetId="14">#REF!</definedName>
    <definedName name="地底投射燈及組件" localSheetId="46">#REF!</definedName>
    <definedName name="地底投射燈及組件" localSheetId="3">#REF!</definedName>
    <definedName name="地底投射燈及組件" localSheetId="2">#REF!</definedName>
    <definedName name="地底投射燈及組件" localSheetId="54">#REF!</definedName>
    <definedName name="地底投射燈及組件" localSheetId="30">#REF!</definedName>
    <definedName name="地底投射燈及組件" localSheetId="26">#REF!</definedName>
    <definedName name="地底投射燈及組件" localSheetId="29">#REF!</definedName>
    <definedName name="地底投射燈及組件" localSheetId="53">#REF!</definedName>
    <definedName name="地底投射燈及組件" localSheetId="43">#REF!</definedName>
    <definedName name="地底投射燈及組件" localSheetId="9">#REF!</definedName>
    <definedName name="地底投射燈及組件" localSheetId="8">#REF!</definedName>
    <definedName name="地底投射燈及組件" localSheetId="11">#REF!</definedName>
    <definedName name="地底投射燈及組件" localSheetId="10">#REF!</definedName>
    <definedName name="地底投射燈及組件" localSheetId="13">#REF!</definedName>
    <definedName name="地底投射燈及組件" localSheetId="12">#REF!</definedName>
    <definedName name="地底投射燈及組件" localSheetId="7">#REF!</definedName>
    <definedName name="地底投射燈及組件" localSheetId="6">#REF!</definedName>
    <definedName name="地底投射燈及組件" localSheetId="48">#REF!</definedName>
    <definedName name="地底投射燈及組件" localSheetId="49">#REF!</definedName>
    <definedName name="地底投射燈及組件" localSheetId="16">#REF!</definedName>
    <definedName name="地底投射燈及組件" localSheetId="27">#REF!</definedName>
    <definedName name="地底投射燈及組件" localSheetId="28">#REF!</definedName>
    <definedName name="地底投射燈及組件" localSheetId="44">#REF!</definedName>
    <definedName name="地底投射燈及組件" localSheetId="45">#REF!</definedName>
    <definedName name="地底投射燈及組件" localSheetId="51">#REF!</definedName>
    <definedName name="地底投射燈及組件" localSheetId="41">#REF!</definedName>
    <definedName name="地底投射燈及組件" localSheetId="35">#REF!</definedName>
    <definedName name="地底投射燈及組件" localSheetId="39">#REF!</definedName>
    <definedName name="地底投射燈及組件" localSheetId="37">#REF!</definedName>
    <definedName name="地底投射燈及組件" localSheetId="17">#REF!</definedName>
    <definedName name="地底投射燈及組件" localSheetId="50">#REF!</definedName>
    <definedName name="地底投射燈及組件" localSheetId="52">#REF!</definedName>
    <definedName name="地底投射燈及組件" localSheetId="31">#REF!</definedName>
    <definedName name="地底投射燈及組件" localSheetId="32">#REF!</definedName>
    <definedName name="地底投射燈及組件" localSheetId="34">#REF!</definedName>
    <definedName name="地底投射燈及組件" localSheetId="38">#REF!</definedName>
    <definedName name="地底投射燈及組件" localSheetId="20">#REF!</definedName>
    <definedName name="地底投射燈及組件">#REF!</definedName>
    <definedName name="安山岩100_50_50cm" localSheetId="40">#REF!</definedName>
    <definedName name="安山岩100_50_50cm" localSheetId="56">#REF!</definedName>
    <definedName name="安山岩100_50_50cm" localSheetId="33">#REF!</definedName>
    <definedName name="安山岩100_50_50cm" localSheetId="55">#REF!</definedName>
    <definedName name="安山岩100_50_50cm" localSheetId="36">#REF!</definedName>
    <definedName name="安山岩100_50_50cm" localSheetId="4">#REF!</definedName>
    <definedName name="安山岩100_50_50cm" localSheetId="19">#REF!</definedName>
    <definedName name="安山岩100_50_50cm" localSheetId="21">#REF!</definedName>
    <definedName name="安山岩100_50_50cm" localSheetId="22">#REF!</definedName>
    <definedName name="安山岩100_50_50cm" localSheetId="23">#REF!</definedName>
    <definedName name="安山岩100_50_50cm" localSheetId="24">#REF!</definedName>
    <definedName name="安山岩100_50_50cm" localSheetId="25">#REF!</definedName>
    <definedName name="安山岩100_50_50cm" localSheetId="42">#REF!</definedName>
    <definedName name="安山岩100_50_50cm" localSheetId="18">#REF!</definedName>
    <definedName name="安山岩100_50_50cm" localSheetId="47">#REF!</definedName>
    <definedName name="安山岩100_50_50cm" localSheetId="15">#REF!</definedName>
    <definedName name="安山岩100_50_50cm" localSheetId="14">#REF!</definedName>
    <definedName name="安山岩100_50_50cm" localSheetId="46">#REF!</definedName>
    <definedName name="安山岩100_50_50cm" localSheetId="3">#REF!</definedName>
    <definedName name="安山岩100_50_50cm" localSheetId="2">#REF!</definedName>
    <definedName name="安山岩100_50_50cm" localSheetId="54">#REF!</definedName>
    <definedName name="安山岩100_50_50cm" localSheetId="30">#REF!</definedName>
    <definedName name="安山岩100_50_50cm" localSheetId="26">#REF!</definedName>
    <definedName name="安山岩100_50_50cm" localSheetId="29">#REF!</definedName>
    <definedName name="安山岩100_50_50cm" localSheetId="53">#REF!</definedName>
    <definedName name="安山岩100_50_50cm" localSheetId="43">#REF!</definedName>
    <definedName name="安山岩100_50_50cm" localSheetId="9">#REF!</definedName>
    <definedName name="安山岩100_50_50cm" localSheetId="8">#REF!</definedName>
    <definedName name="安山岩100_50_50cm" localSheetId="11">#REF!</definedName>
    <definedName name="安山岩100_50_50cm" localSheetId="10">#REF!</definedName>
    <definedName name="安山岩100_50_50cm" localSheetId="13">#REF!</definedName>
    <definedName name="安山岩100_50_50cm" localSheetId="12">#REF!</definedName>
    <definedName name="安山岩100_50_50cm" localSheetId="7">#REF!</definedName>
    <definedName name="安山岩100_50_50cm" localSheetId="6">#REF!</definedName>
    <definedName name="安山岩100_50_50cm" localSheetId="48">#REF!</definedName>
    <definedName name="安山岩100_50_50cm" localSheetId="49">#REF!</definedName>
    <definedName name="安山岩100_50_50cm" localSheetId="16">#REF!</definedName>
    <definedName name="安山岩100_50_50cm" localSheetId="27">#REF!</definedName>
    <definedName name="安山岩100_50_50cm" localSheetId="28">#REF!</definedName>
    <definedName name="安山岩100_50_50cm" localSheetId="44">#REF!</definedName>
    <definedName name="安山岩100_50_50cm" localSheetId="45">#REF!</definedName>
    <definedName name="安山岩100_50_50cm" localSheetId="51">#REF!</definedName>
    <definedName name="安山岩100_50_50cm" localSheetId="41">#REF!</definedName>
    <definedName name="安山岩100_50_50cm" localSheetId="35">#REF!</definedName>
    <definedName name="安山岩100_50_50cm" localSheetId="39">#REF!</definedName>
    <definedName name="安山岩100_50_50cm" localSheetId="37">#REF!</definedName>
    <definedName name="安山岩100_50_50cm" localSheetId="17">#REF!</definedName>
    <definedName name="安山岩100_50_50cm" localSheetId="50">#REF!</definedName>
    <definedName name="安山岩100_50_50cm" localSheetId="52">#REF!</definedName>
    <definedName name="安山岩100_50_50cm" localSheetId="31">#REF!</definedName>
    <definedName name="安山岩100_50_50cm" localSheetId="32">#REF!</definedName>
    <definedName name="安山岩100_50_50cm" localSheetId="34">#REF!</definedName>
    <definedName name="安山岩100_50_50cm" localSheetId="38">#REF!</definedName>
    <definedName name="安山岩100_50_50cm" localSheetId="20">#REF!</definedName>
    <definedName name="安山岩100_50_50cm">#REF!</definedName>
    <definedName name="安山岩12×40×120cm" localSheetId="40">#REF!</definedName>
    <definedName name="安山岩12×40×120cm" localSheetId="56">#REF!</definedName>
    <definedName name="安山岩12×40×120cm" localSheetId="33">#REF!</definedName>
    <definedName name="安山岩12×40×120cm" localSheetId="55">#REF!</definedName>
    <definedName name="安山岩12×40×120cm" localSheetId="36">#REF!</definedName>
    <definedName name="安山岩12×40×120cm" localSheetId="4">#REF!</definedName>
    <definedName name="安山岩12×40×120cm" localSheetId="19">#REF!</definedName>
    <definedName name="安山岩12×40×120cm" localSheetId="21">#REF!</definedName>
    <definedName name="安山岩12×40×120cm" localSheetId="22">#REF!</definedName>
    <definedName name="安山岩12×40×120cm" localSheetId="23">#REF!</definedName>
    <definedName name="安山岩12×40×120cm" localSheetId="24">#REF!</definedName>
    <definedName name="安山岩12×40×120cm" localSheetId="25">#REF!</definedName>
    <definedName name="安山岩12×40×120cm" localSheetId="42">#REF!</definedName>
    <definedName name="安山岩12×40×120cm" localSheetId="18">#REF!</definedName>
    <definedName name="安山岩12×40×120cm" localSheetId="47">#REF!</definedName>
    <definedName name="安山岩12×40×120cm" localSheetId="15">#REF!</definedName>
    <definedName name="安山岩12×40×120cm" localSheetId="14">#REF!</definedName>
    <definedName name="安山岩12×40×120cm" localSheetId="46">#REF!</definedName>
    <definedName name="安山岩12×40×120cm" localSheetId="3">#REF!</definedName>
    <definedName name="安山岩12×40×120cm" localSheetId="2">#REF!</definedName>
    <definedName name="安山岩12×40×120cm" localSheetId="54">#REF!</definedName>
    <definedName name="安山岩12×40×120cm" localSheetId="30">#REF!</definedName>
    <definedName name="安山岩12×40×120cm" localSheetId="26">#REF!</definedName>
    <definedName name="安山岩12×40×120cm" localSheetId="29">#REF!</definedName>
    <definedName name="安山岩12×40×120cm" localSheetId="53">#REF!</definedName>
    <definedName name="安山岩12×40×120cm" localSheetId="43">#REF!</definedName>
    <definedName name="安山岩12×40×120cm" localSheetId="9">#REF!</definedName>
    <definedName name="安山岩12×40×120cm" localSheetId="8">#REF!</definedName>
    <definedName name="安山岩12×40×120cm" localSheetId="11">#REF!</definedName>
    <definedName name="安山岩12×40×120cm" localSheetId="10">#REF!</definedName>
    <definedName name="安山岩12×40×120cm" localSheetId="13">#REF!</definedName>
    <definedName name="安山岩12×40×120cm" localSheetId="12">#REF!</definedName>
    <definedName name="安山岩12×40×120cm" localSheetId="7">#REF!</definedName>
    <definedName name="安山岩12×40×120cm" localSheetId="6">#REF!</definedName>
    <definedName name="安山岩12×40×120cm" localSheetId="48">#REF!</definedName>
    <definedName name="安山岩12×40×120cm" localSheetId="49">#REF!</definedName>
    <definedName name="安山岩12×40×120cm" localSheetId="16">#REF!</definedName>
    <definedName name="安山岩12×40×120cm" localSheetId="27">#REF!</definedName>
    <definedName name="安山岩12×40×120cm" localSheetId="28">#REF!</definedName>
    <definedName name="安山岩12×40×120cm" localSheetId="44">#REF!</definedName>
    <definedName name="安山岩12×40×120cm" localSheetId="45">#REF!</definedName>
    <definedName name="安山岩12×40×120cm" localSheetId="51">#REF!</definedName>
    <definedName name="安山岩12×40×120cm" localSheetId="41">#REF!</definedName>
    <definedName name="安山岩12×40×120cm" localSheetId="35">#REF!</definedName>
    <definedName name="安山岩12×40×120cm" localSheetId="39">#REF!</definedName>
    <definedName name="安山岩12×40×120cm" localSheetId="37">#REF!</definedName>
    <definedName name="安山岩12×40×120cm" localSheetId="17">#REF!</definedName>
    <definedName name="安山岩12×40×120cm" localSheetId="50">#REF!</definedName>
    <definedName name="安山岩12×40×120cm" localSheetId="52">#REF!</definedName>
    <definedName name="安山岩12×40×120cm" localSheetId="31">#REF!</definedName>
    <definedName name="安山岩12×40×120cm" localSheetId="32">#REF!</definedName>
    <definedName name="安山岩12×40×120cm" localSheetId="34">#REF!</definedName>
    <definedName name="安山岩12×40×120cm" localSheetId="38">#REF!</definedName>
    <definedName name="安山岩12×40×120cm" localSheetId="20">#REF!</definedName>
    <definedName name="安山岩12×40×120cm">#REF!</definedName>
    <definedName name="安山岩150_50_2.5cm" localSheetId="40">#REF!</definedName>
    <definedName name="安山岩150_50_2.5cm" localSheetId="56">#REF!</definedName>
    <definedName name="安山岩150_50_2.5cm" localSheetId="33">#REF!</definedName>
    <definedName name="安山岩150_50_2.5cm" localSheetId="55">#REF!</definedName>
    <definedName name="安山岩150_50_2.5cm" localSheetId="36">#REF!</definedName>
    <definedName name="安山岩150_50_2.5cm" localSheetId="4">#REF!</definedName>
    <definedName name="安山岩150_50_2.5cm" localSheetId="19">#REF!</definedName>
    <definedName name="安山岩150_50_2.5cm" localSheetId="21">#REF!</definedName>
    <definedName name="安山岩150_50_2.5cm" localSheetId="22">#REF!</definedName>
    <definedName name="安山岩150_50_2.5cm" localSheetId="23">#REF!</definedName>
    <definedName name="安山岩150_50_2.5cm" localSheetId="24">#REF!</definedName>
    <definedName name="安山岩150_50_2.5cm" localSheetId="25">#REF!</definedName>
    <definedName name="安山岩150_50_2.5cm" localSheetId="42">#REF!</definedName>
    <definedName name="安山岩150_50_2.5cm" localSheetId="18">#REF!</definedName>
    <definedName name="安山岩150_50_2.5cm" localSheetId="47">#REF!</definedName>
    <definedName name="安山岩150_50_2.5cm" localSheetId="15">#REF!</definedName>
    <definedName name="安山岩150_50_2.5cm" localSheetId="14">#REF!</definedName>
    <definedName name="安山岩150_50_2.5cm" localSheetId="46">#REF!</definedName>
    <definedName name="安山岩150_50_2.5cm" localSheetId="3">#REF!</definedName>
    <definedName name="安山岩150_50_2.5cm" localSheetId="2">#REF!</definedName>
    <definedName name="安山岩150_50_2.5cm" localSheetId="54">#REF!</definedName>
    <definedName name="安山岩150_50_2.5cm" localSheetId="30">#REF!</definedName>
    <definedName name="安山岩150_50_2.5cm" localSheetId="26">#REF!</definedName>
    <definedName name="安山岩150_50_2.5cm" localSheetId="29">#REF!</definedName>
    <definedName name="安山岩150_50_2.5cm" localSheetId="53">#REF!</definedName>
    <definedName name="安山岩150_50_2.5cm" localSheetId="43">#REF!</definedName>
    <definedName name="安山岩150_50_2.5cm" localSheetId="9">#REF!</definedName>
    <definedName name="安山岩150_50_2.5cm" localSheetId="8">#REF!</definedName>
    <definedName name="安山岩150_50_2.5cm" localSheetId="11">#REF!</definedName>
    <definedName name="安山岩150_50_2.5cm" localSheetId="10">#REF!</definedName>
    <definedName name="安山岩150_50_2.5cm" localSheetId="13">#REF!</definedName>
    <definedName name="安山岩150_50_2.5cm" localSheetId="12">#REF!</definedName>
    <definedName name="安山岩150_50_2.5cm" localSheetId="7">#REF!</definedName>
    <definedName name="安山岩150_50_2.5cm" localSheetId="6">#REF!</definedName>
    <definedName name="安山岩150_50_2.5cm" localSheetId="48">#REF!</definedName>
    <definedName name="安山岩150_50_2.5cm" localSheetId="49">#REF!</definedName>
    <definedName name="安山岩150_50_2.5cm" localSheetId="16">#REF!</definedName>
    <definedName name="安山岩150_50_2.5cm" localSheetId="27">#REF!</definedName>
    <definedName name="安山岩150_50_2.5cm" localSheetId="28">#REF!</definedName>
    <definedName name="安山岩150_50_2.5cm" localSheetId="44">#REF!</definedName>
    <definedName name="安山岩150_50_2.5cm" localSheetId="45">#REF!</definedName>
    <definedName name="安山岩150_50_2.5cm" localSheetId="51">#REF!</definedName>
    <definedName name="安山岩150_50_2.5cm" localSheetId="41">#REF!</definedName>
    <definedName name="安山岩150_50_2.5cm" localSheetId="35">#REF!</definedName>
    <definedName name="安山岩150_50_2.5cm" localSheetId="39">#REF!</definedName>
    <definedName name="安山岩150_50_2.5cm" localSheetId="37">#REF!</definedName>
    <definedName name="安山岩150_50_2.5cm" localSheetId="17">#REF!</definedName>
    <definedName name="安山岩150_50_2.5cm" localSheetId="50">#REF!</definedName>
    <definedName name="安山岩150_50_2.5cm" localSheetId="52">#REF!</definedName>
    <definedName name="安山岩150_50_2.5cm" localSheetId="31">#REF!</definedName>
    <definedName name="安山岩150_50_2.5cm" localSheetId="32">#REF!</definedName>
    <definedName name="安山岩150_50_2.5cm" localSheetId="34">#REF!</definedName>
    <definedName name="安山岩150_50_2.5cm" localSheetId="38">#REF!</definedName>
    <definedName name="安山岩150_50_2.5cm" localSheetId="20">#REF!</definedName>
    <definedName name="安山岩150_50_2.5cm">#REF!</definedName>
    <definedName name="安山岩150_50_5cm" localSheetId="40">#REF!</definedName>
    <definedName name="安山岩150_50_5cm" localSheetId="56">#REF!</definedName>
    <definedName name="安山岩150_50_5cm" localSheetId="33">#REF!</definedName>
    <definedName name="安山岩150_50_5cm" localSheetId="55">#REF!</definedName>
    <definedName name="安山岩150_50_5cm" localSheetId="36">#REF!</definedName>
    <definedName name="安山岩150_50_5cm" localSheetId="4">#REF!</definedName>
    <definedName name="安山岩150_50_5cm" localSheetId="19">#REF!</definedName>
    <definedName name="安山岩150_50_5cm" localSheetId="21">#REF!</definedName>
    <definedName name="安山岩150_50_5cm" localSheetId="22">#REF!</definedName>
    <definedName name="安山岩150_50_5cm" localSheetId="23">#REF!</definedName>
    <definedName name="安山岩150_50_5cm" localSheetId="24">#REF!</definedName>
    <definedName name="安山岩150_50_5cm" localSheetId="25">#REF!</definedName>
    <definedName name="安山岩150_50_5cm" localSheetId="42">#REF!</definedName>
    <definedName name="安山岩150_50_5cm" localSheetId="18">#REF!</definedName>
    <definedName name="安山岩150_50_5cm" localSheetId="47">#REF!</definedName>
    <definedName name="安山岩150_50_5cm" localSheetId="15">#REF!</definedName>
    <definedName name="安山岩150_50_5cm" localSheetId="14">#REF!</definedName>
    <definedName name="安山岩150_50_5cm" localSheetId="46">#REF!</definedName>
    <definedName name="安山岩150_50_5cm" localSheetId="3">#REF!</definedName>
    <definedName name="安山岩150_50_5cm" localSheetId="2">#REF!</definedName>
    <definedName name="安山岩150_50_5cm" localSheetId="54">#REF!</definedName>
    <definedName name="安山岩150_50_5cm" localSheetId="30">#REF!</definedName>
    <definedName name="安山岩150_50_5cm" localSheetId="26">#REF!</definedName>
    <definedName name="安山岩150_50_5cm" localSheetId="29">#REF!</definedName>
    <definedName name="安山岩150_50_5cm" localSheetId="53">#REF!</definedName>
    <definedName name="安山岩150_50_5cm" localSheetId="43">#REF!</definedName>
    <definedName name="安山岩150_50_5cm" localSheetId="9">#REF!</definedName>
    <definedName name="安山岩150_50_5cm" localSheetId="8">#REF!</definedName>
    <definedName name="安山岩150_50_5cm" localSheetId="11">#REF!</definedName>
    <definedName name="安山岩150_50_5cm" localSheetId="10">#REF!</definedName>
    <definedName name="安山岩150_50_5cm" localSheetId="13">#REF!</definedName>
    <definedName name="安山岩150_50_5cm" localSheetId="12">#REF!</definedName>
    <definedName name="安山岩150_50_5cm" localSheetId="7">#REF!</definedName>
    <definedName name="安山岩150_50_5cm" localSheetId="6">#REF!</definedName>
    <definedName name="安山岩150_50_5cm" localSheetId="48">#REF!</definedName>
    <definedName name="安山岩150_50_5cm" localSheetId="49">#REF!</definedName>
    <definedName name="安山岩150_50_5cm" localSheetId="16">#REF!</definedName>
    <definedName name="安山岩150_50_5cm" localSheetId="27">#REF!</definedName>
    <definedName name="安山岩150_50_5cm" localSheetId="28">#REF!</definedName>
    <definedName name="安山岩150_50_5cm" localSheetId="44">#REF!</definedName>
    <definedName name="安山岩150_50_5cm" localSheetId="45">#REF!</definedName>
    <definedName name="安山岩150_50_5cm" localSheetId="51">#REF!</definedName>
    <definedName name="安山岩150_50_5cm" localSheetId="41">#REF!</definedName>
    <definedName name="安山岩150_50_5cm" localSheetId="35">#REF!</definedName>
    <definedName name="安山岩150_50_5cm" localSheetId="39">#REF!</definedName>
    <definedName name="安山岩150_50_5cm" localSheetId="37">#REF!</definedName>
    <definedName name="安山岩150_50_5cm" localSheetId="17">#REF!</definedName>
    <definedName name="安山岩150_50_5cm" localSheetId="50">#REF!</definedName>
    <definedName name="安山岩150_50_5cm" localSheetId="52">#REF!</definedName>
    <definedName name="安山岩150_50_5cm" localSheetId="31">#REF!</definedName>
    <definedName name="安山岩150_50_5cm" localSheetId="32">#REF!</definedName>
    <definedName name="安山岩150_50_5cm" localSheetId="34">#REF!</definedName>
    <definedName name="安山岩150_50_5cm" localSheetId="38">#REF!</definedName>
    <definedName name="安山岩150_50_5cm" localSheetId="20">#REF!</definedName>
    <definedName name="安山岩150_50_5cm">#REF!</definedName>
    <definedName name="安山岩150×50×10cm" localSheetId="40">#REF!</definedName>
    <definedName name="安山岩150×50×10cm" localSheetId="56">#REF!</definedName>
    <definedName name="安山岩150×50×10cm" localSheetId="33">#REF!</definedName>
    <definedName name="安山岩150×50×10cm" localSheetId="55">#REF!</definedName>
    <definedName name="安山岩150×50×10cm" localSheetId="36">#REF!</definedName>
    <definedName name="安山岩150×50×10cm" localSheetId="4">#REF!</definedName>
    <definedName name="安山岩150×50×10cm" localSheetId="19">#REF!</definedName>
    <definedName name="安山岩150×50×10cm" localSheetId="21">#REF!</definedName>
    <definedName name="安山岩150×50×10cm" localSheetId="22">#REF!</definedName>
    <definedName name="安山岩150×50×10cm" localSheetId="23">#REF!</definedName>
    <definedName name="安山岩150×50×10cm" localSheetId="24">#REF!</definedName>
    <definedName name="安山岩150×50×10cm" localSheetId="25">#REF!</definedName>
    <definedName name="安山岩150×50×10cm" localSheetId="42">#REF!</definedName>
    <definedName name="安山岩150×50×10cm" localSheetId="18">#REF!</definedName>
    <definedName name="安山岩150×50×10cm" localSheetId="47">#REF!</definedName>
    <definedName name="安山岩150×50×10cm" localSheetId="15">#REF!</definedName>
    <definedName name="安山岩150×50×10cm" localSheetId="14">#REF!</definedName>
    <definedName name="安山岩150×50×10cm" localSheetId="46">#REF!</definedName>
    <definedName name="安山岩150×50×10cm" localSheetId="3">#REF!</definedName>
    <definedName name="安山岩150×50×10cm" localSheetId="2">#REF!</definedName>
    <definedName name="安山岩150×50×10cm" localSheetId="54">#REF!</definedName>
    <definedName name="安山岩150×50×10cm" localSheetId="30">#REF!</definedName>
    <definedName name="安山岩150×50×10cm" localSheetId="26">#REF!</definedName>
    <definedName name="安山岩150×50×10cm" localSheetId="29">#REF!</definedName>
    <definedName name="安山岩150×50×10cm" localSheetId="53">#REF!</definedName>
    <definedName name="安山岩150×50×10cm" localSheetId="43">#REF!</definedName>
    <definedName name="安山岩150×50×10cm" localSheetId="9">#REF!</definedName>
    <definedName name="安山岩150×50×10cm" localSheetId="8">#REF!</definedName>
    <definedName name="安山岩150×50×10cm" localSheetId="11">#REF!</definedName>
    <definedName name="安山岩150×50×10cm" localSheetId="10">#REF!</definedName>
    <definedName name="安山岩150×50×10cm" localSheetId="13">#REF!</definedName>
    <definedName name="安山岩150×50×10cm" localSheetId="12">#REF!</definedName>
    <definedName name="安山岩150×50×10cm" localSheetId="7">#REF!</definedName>
    <definedName name="安山岩150×50×10cm" localSheetId="6">#REF!</definedName>
    <definedName name="安山岩150×50×10cm" localSheetId="48">#REF!</definedName>
    <definedName name="安山岩150×50×10cm" localSheetId="49">#REF!</definedName>
    <definedName name="安山岩150×50×10cm" localSheetId="16">#REF!</definedName>
    <definedName name="安山岩150×50×10cm" localSheetId="27">#REF!</definedName>
    <definedName name="安山岩150×50×10cm" localSheetId="28">#REF!</definedName>
    <definedName name="安山岩150×50×10cm" localSheetId="44">#REF!</definedName>
    <definedName name="安山岩150×50×10cm" localSheetId="45">#REF!</definedName>
    <definedName name="安山岩150×50×10cm" localSheetId="51">#REF!</definedName>
    <definedName name="安山岩150×50×10cm" localSheetId="41">#REF!</definedName>
    <definedName name="安山岩150×50×10cm" localSheetId="35">#REF!</definedName>
    <definedName name="安山岩150×50×10cm" localSheetId="39">#REF!</definedName>
    <definedName name="安山岩150×50×10cm" localSheetId="37">#REF!</definedName>
    <definedName name="安山岩150×50×10cm" localSheetId="17">#REF!</definedName>
    <definedName name="安山岩150×50×10cm" localSheetId="50">#REF!</definedName>
    <definedName name="安山岩150×50×10cm" localSheetId="52">#REF!</definedName>
    <definedName name="安山岩150×50×10cm" localSheetId="31">#REF!</definedName>
    <definedName name="安山岩150×50×10cm" localSheetId="32">#REF!</definedName>
    <definedName name="安山岩150×50×10cm" localSheetId="34">#REF!</definedName>
    <definedName name="安山岩150×50×10cm" localSheetId="38">#REF!</definedName>
    <definedName name="安山岩150×50×10cm" localSheetId="20">#REF!</definedName>
    <definedName name="安山岩150×50×10cm">#REF!</definedName>
    <definedName name="安山岩50_15_25cm" localSheetId="40">#REF!</definedName>
    <definedName name="安山岩50_15_25cm" localSheetId="56">#REF!</definedName>
    <definedName name="安山岩50_15_25cm" localSheetId="33">#REF!</definedName>
    <definedName name="安山岩50_15_25cm" localSheetId="55">#REF!</definedName>
    <definedName name="安山岩50_15_25cm" localSheetId="36">#REF!</definedName>
    <definedName name="安山岩50_15_25cm" localSheetId="4">#REF!</definedName>
    <definedName name="安山岩50_15_25cm" localSheetId="19">#REF!</definedName>
    <definedName name="安山岩50_15_25cm" localSheetId="21">#REF!</definedName>
    <definedName name="安山岩50_15_25cm" localSheetId="22">#REF!</definedName>
    <definedName name="安山岩50_15_25cm" localSheetId="23">#REF!</definedName>
    <definedName name="安山岩50_15_25cm" localSheetId="24">#REF!</definedName>
    <definedName name="安山岩50_15_25cm" localSheetId="25">#REF!</definedName>
    <definedName name="安山岩50_15_25cm" localSheetId="42">#REF!</definedName>
    <definedName name="安山岩50_15_25cm" localSheetId="18">#REF!</definedName>
    <definedName name="安山岩50_15_25cm" localSheetId="47">#REF!</definedName>
    <definedName name="安山岩50_15_25cm" localSheetId="15">#REF!</definedName>
    <definedName name="安山岩50_15_25cm" localSheetId="14">#REF!</definedName>
    <definedName name="安山岩50_15_25cm" localSheetId="46">#REF!</definedName>
    <definedName name="安山岩50_15_25cm" localSheetId="3">#REF!</definedName>
    <definedName name="安山岩50_15_25cm" localSheetId="2">#REF!</definedName>
    <definedName name="安山岩50_15_25cm" localSheetId="54">#REF!</definedName>
    <definedName name="安山岩50_15_25cm" localSheetId="30">#REF!</definedName>
    <definedName name="安山岩50_15_25cm" localSheetId="26">#REF!</definedName>
    <definedName name="安山岩50_15_25cm" localSheetId="29">#REF!</definedName>
    <definedName name="安山岩50_15_25cm" localSheetId="53">#REF!</definedName>
    <definedName name="安山岩50_15_25cm" localSheetId="43">#REF!</definedName>
    <definedName name="安山岩50_15_25cm" localSheetId="9">#REF!</definedName>
    <definedName name="安山岩50_15_25cm" localSheetId="8">#REF!</definedName>
    <definedName name="安山岩50_15_25cm" localSheetId="11">#REF!</definedName>
    <definedName name="安山岩50_15_25cm" localSheetId="10">#REF!</definedName>
    <definedName name="安山岩50_15_25cm" localSheetId="13">#REF!</definedName>
    <definedName name="安山岩50_15_25cm" localSheetId="12">#REF!</definedName>
    <definedName name="安山岩50_15_25cm" localSheetId="7">#REF!</definedName>
    <definedName name="安山岩50_15_25cm" localSheetId="6">#REF!</definedName>
    <definedName name="安山岩50_15_25cm" localSheetId="48">#REF!</definedName>
    <definedName name="安山岩50_15_25cm" localSheetId="49">#REF!</definedName>
    <definedName name="安山岩50_15_25cm" localSheetId="16">#REF!</definedName>
    <definedName name="安山岩50_15_25cm" localSheetId="27">#REF!</definedName>
    <definedName name="安山岩50_15_25cm" localSheetId="28">#REF!</definedName>
    <definedName name="安山岩50_15_25cm" localSheetId="44">#REF!</definedName>
    <definedName name="安山岩50_15_25cm" localSheetId="45">#REF!</definedName>
    <definedName name="安山岩50_15_25cm" localSheetId="51">#REF!</definedName>
    <definedName name="安山岩50_15_25cm" localSheetId="41">#REF!</definedName>
    <definedName name="安山岩50_15_25cm" localSheetId="35">#REF!</definedName>
    <definedName name="安山岩50_15_25cm" localSheetId="39">#REF!</definedName>
    <definedName name="安山岩50_15_25cm" localSheetId="37">#REF!</definedName>
    <definedName name="安山岩50_15_25cm" localSheetId="17">#REF!</definedName>
    <definedName name="安山岩50_15_25cm" localSheetId="50">#REF!</definedName>
    <definedName name="安山岩50_15_25cm" localSheetId="52">#REF!</definedName>
    <definedName name="安山岩50_15_25cm" localSheetId="31">#REF!</definedName>
    <definedName name="安山岩50_15_25cm" localSheetId="32">#REF!</definedName>
    <definedName name="安山岩50_15_25cm" localSheetId="34">#REF!</definedName>
    <definedName name="安山岩50_15_25cm" localSheetId="38">#REF!</definedName>
    <definedName name="安山岩50_15_25cm" localSheetId="20">#REF!</definedName>
    <definedName name="安山岩50_15_25cm">#REF!</definedName>
    <definedName name="安山岩50_27_30" localSheetId="40">#REF!</definedName>
    <definedName name="安山岩50_27_30" localSheetId="56">#REF!</definedName>
    <definedName name="安山岩50_27_30" localSheetId="33">#REF!</definedName>
    <definedName name="安山岩50_27_30" localSheetId="55">#REF!</definedName>
    <definedName name="安山岩50_27_30" localSheetId="36">#REF!</definedName>
    <definedName name="安山岩50_27_30" localSheetId="4">#REF!</definedName>
    <definedName name="安山岩50_27_30" localSheetId="19">#REF!</definedName>
    <definedName name="安山岩50_27_30" localSheetId="21">#REF!</definedName>
    <definedName name="安山岩50_27_30" localSheetId="22">#REF!</definedName>
    <definedName name="安山岩50_27_30" localSheetId="23">#REF!</definedName>
    <definedName name="安山岩50_27_30" localSheetId="24">#REF!</definedName>
    <definedName name="安山岩50_27_30" localSheetId="25">#REF!</definedName>
    <definedName name="安山岩50_27_30" localSheetId="42">#REF!</definedName>
    <definedName name="安山岩50_27_30" localSheetId="18">#REF!</definedName>
    <definedName name="安山岩50_27_30" localSheetId="47">#REF!</definedName>
    <definedName name="安山岩50_27_30" localSheetId="15">#REF!</definedName>
    <definedName name="安山岩50_27_30" localSheetId="14">#REF!</definedName>
    <definedName name="安山岩50_27_30" localSheetId="46">#REF!</definedName>
    <definedName name="安山岩50_27_30" localSheetId="3">#REF!</definedName>
    <definedName name="安山岩50_27_30" localSheetId="2">#REF!</definedName>
    <definedName name="安山岩50_27_30" localSheetId="54">#REF!</definedName>
    <definedName name="安山岩50_27_30" localSheetId="30">#REF!</definedName>
    <definedName name="安山岩50_27_30" localSheetId="26">#REF!</definedName>
    <definedName name="安山岩50_27_30" localSheetId="29">#REF!</definedName>
    <definedName name="安山岩50_27_30" localSheetId="53">#REF!</definedName>
    <definedName name="安山岩50_27_30" localSheetId="43">#REF!</definedName>
    <definedName name="安山岩50_27_30" localSheetId="9">#REF!</definedName>
    <definedName name="安山岩50_27_30" localSheetId="8">#REF!</definedName>
    <definedName name="安山岩50_27_30" localSheetId="11">#REF!</definedName>
    <definedName name="安山岩50_27_30" localSheetId="10">#REF!</definedName>
    <definedName name="安山岩50_27_30" localSheetId="13">#REF!</definedName>
    <definedName name="安山岩50_27_30" localSheetId="12">#REF!</definedName>
    <definedName name="安山岩50_27_30" localSheetId="7">#REF!</definedName>
    <definedName name="安山岩50_27_30" localSheetId="6">#REF!</definedName>
    <definedName name="安山岩50_27_30" localSheetId="48">#REF!</definedName>
    <definedName name="安山岩50_27_30" localSheetId="49">#REF!</definedName>
    <definedName name="安山岩50_27_30" localSheetId="16">#REF!</definedName>
    <definedName name="安山岩50_27_30" localSheetId="27">#REF!</definedName>
    <definedName name="安山岩50_27_30" localSheetId="28">#REF!</definedName>
    <definedName name="安山岩50_27_30" localSheetId="44">#REF!</definedName>
    <definedName name="安山岩50_27_30" localSheetId="45">#REF!</definedName>
    <definedName name="安山岩50_27_30" localSheetId="51">#REF!</definedName>
    <definedName name="安山岩50_27_30" localSheetId="41">#REF!</definedName>
    <definedName name="安山岩50_27_30" localSheetId="35">#REF!</definedName>
    <definedName name="安山岩50_27_30" localSheetId="39">#REF!</definedName>
    <definedName name="安山岩50_27_30" localSheetId="37">#REF!</definedName>
    <definedName name="安山岩50_27_30" localSheetId="17">#REF!</definedName>
    <definedName name="安山岩50_27_30" localSheetId="50">#REF!</definedName>
    <definedName name="安山岩50_27_30" localSheetId="52">#REF!</definedName>
    <definedName name="安山岩50_27_30" localSheetId="31">#REF!</definedName>
    <definedName name="安山岩50_27_30" localSheetId="32">#REF!</definedName>
    <definedName name="安山岩50_27_30" localSheetId="34">#REF!</definedName>
    <definedName name="安山岩50_27_30" localSheetId="38">#REF!</definedName>
    <definedName name="安山岩50_27_30" localSheetId="20">#REF!</definedName>
    <definedName name="安山岩50_27_30">#REF!</definedName>
    <definedName name="安山岩50_50_5" localSheetId="40">#REF!</definedName>
    <definedName name="安山岩50_50_5" localSheetId="56">#REF!</definedName>
    <definedName name="安山岩50_50_5" localSheetId="33">#REF!</definedName>
    <definedName name="安山岩50_50_5" localSheetId="55">#REF!</definedName>
    <definedName name="安山岩50_50_5" localSheetId="36">#REF!</definedName>
    <definedName name="安山岩50_50_5" localSheetId="4">#REF!</definedName>
    <definedName name="安山岩50_50_5" localSheetId="19">#REF!</definedName>
    <definedName name="安山岩50_50_5" localSheetId="21">#REF!</definedName>
    <definedName name="安山岩50_50_5" localSheetId="22">#REF!</definedName>
    <definedName name="安山岩50_50_5" localSheetId="23">#REF!</definedName>
    <definedName name="安山岩50_50_5" localSheetId="24">#REF!</definedName>
    <definedName name="安山岩50_50_5" localSheetId="25">#REF!</definedName>
    <definedName name="安山岩50_50_5" localSheetId="42">#REF!</definedName>
    <definedName name="安山岩50_50_5" localSheetId="18">#REF!</definedName>
    <definedName name="安山岩50_50_5" localSheetId="47">#REF!</definedName>
    <definedName name="安山岩50_50_5" localSheetId="15">#REF!</definedName>
    <definedName name="安山岩50_50_5" localSheetId="14">#REF!</definedName>
    <definedName name="安山岩50_50_5" localSheetId="46">#REF!</definedName>
    <definedName name="安山岩50_50_5" localSheetId="3">#REF!</definedName>
    <definedName name="安山岩50_50_5" localSheetId="2">#REF!</definedName>
    <definedName name="安山岩50_50_5" localSheetId="54">#REF!</definedName>
    <definedName name="安山岩50_50_5" localSheetId="30">#REF!</definedName>
    <definedName name="安山岩50_50_5" localSheetId="26">#REF!</definedName>
    <definedName name="安山岩50_50_5" localSheetId="29">#REF!</definedName>
    <definedName name="安山岩50_50_5" localSheetId="53">#REF!</definedName>
    <definedName name="安山岩50_50_5" localSheetId="43">#REF!</definedName>
    <definedName name="安山岩50_50_5" localSheetId="9">#REF!</definedName>
    <definedName name="安山岩50_50_5" localSheetId="8">#REF!</definedName>
    <definedName name="安山岩50_50_5" localSheetId="11">#REF!</definedName>
    <definedName name="安山岩50_50_5" localSheetId="10">#REF!</definedName>
    <definedName name="安山岩50_50_5" localSheetId="13">#REF!</definedName>
    <definedName name="安山岩50_50_5" localSheetId="12">#REF!</definedName>
    <definedName name="安山岩50_50_5" localSheetId="7">#REF!</definedName>
    <definedName name="安山岩50_50_5" localSheetId="6">#REF!</definedName>
    <definedName name="安山岩50_50_5" localSheetId="48">#REF!</definedName>
    <definedName name="安山岩50_50_5" localSheetId="49">#REF!</definedName>
    <definedName name="安山岩50_50_5" localSheetId="16">#REF!</definedName>
    <definedName name="安山岩50_50_5" localSheetId="27">#REF!</definedName>
    <definedName name="安山岩50_50_5" localSheetId="28">#REF!</definedName>
    <definedName name="安山岩50_50_5" localSheetId="44">#REF!</definedName>
    <definedName name="安山岩50_50_5" localSheetId="45">#REF!</definedName>
    <definedName name="安山岩50_50_5" localSheetId="51">#REF!</definedName>
    <definedName name="安山岩50_50_5" localSheetId="41">#REF!</definedName>
    <definedName name="安山岩50_50_5" localSheetId="35">#REF!</definedName>
    <definedName name="安山岩50_50_5" localSheetId="39">#REF!</definedName>
    <definedName name="安山岩50_50_5" localSheetId="37">#REF!</definedName>
    <definedName name="安山岩50_50_5" localSheetId="17">#REF!</definedName>
    <definedName name="安山岩50_50_5" localSheetId="50">#REF!</definedName>
    <definedName name="安山岩50_50_5" localSheetId="52">#REF!</definedName>
    <definedName name="安山岩50_50_5" localSheetId="31">#REF!</definedName>
    <definedName name="安山岩50_50_5" localSheetId="32">#REF!</definedName>
    <definedName name="安山岩50_50_5" localSheetId="34">#REF!</definedName>
    <definedName name="安山岩50_50_5" localSheetId="38">#REF!</definedName>
    <definedName name="安山岩50_50_5" localSheetId="20">#REF!</definedName>
    <definedName name="安山岩50_50_5">#REF!</definedName>
    <definedName name="安山岩50_50_50" localSheetId="40">#REF!</definedName>
    <definedName name="安山岩50_50_50" localSheetId="56">#REF!</definedName>
    <definedName name="安山岩50_50_50" localSheetId="33">#REF!</definedName>
    <definedName name="安山岩50_50_50" localSheetId="55">#REF!</definedName>
    <definedName name="安山岩50_50_50" localSheetId="36">#REF!</definedName>
    <definedName name="安山岩50_50_50" localSheetId="4">#REF!</definedName>
    <definedName name="安山岩50_50_50" localSheetId="19">#REF!</definedName>
    <definedName name="安山岩50_50_50" localSheetId="21">#REF!</definedName>
    <definedName name="安山岩50_50_50" localSheetId="22">#REF!</definedName>
    <definedName name="安山岩50_50_50" localSheetId="23">#REF!</definedName>
    <definedName name="安山岩50_50_50" localSheetId="24">#REF!</definedName>
    <definedName name="安山岩50_50_50" localSheetId="25">#REF!</definedName>
    <definedName name="安山岩50_50_50" localSheetId="42">#REF!</definedName>
    <definedName name="安山岩50_50_50" localSheetId="18">#REF!</definedName>
    <definedName name="安山岩50_50_50" localSheetId="47">#REF!</definedName>
    <definedName name="安山岩50_50_50" localSheetId="15">#REF!</definedName>
    <definedName name="安山岩50_50_50" localSheetId="14">#REF!</definedName>
    <definedName name="安山岩50_50_50" localSheetId="46">#REF!</definedName>
    <definedName name="安山岩50_50_50" localSheetId="3">#REF!</definedName>
    <definedName name="安山岩50_50_50" localSheetId="2">#REF!</definedName>
    <definedName name="安山岩50_50_50" localSheetId="54">#REF!</definedName>
    <definedName name="安山岩50_50_50" localSheetId="30">#REF!</definedName>
    <definedName name="安山岩50_50_50" localSheetId="26">#REF!</definedName>
    <definedName name="安山岩50_50_50" localSheetId="29">#REF!</definedName>
    <definedName name="安山岩50_50_50" localSheetId="53">#REF!</definedName>
    <definedName name="安山岩50_50_50" localSheetId="43">#REF!</definedName>
    <definedName name="安山岩50_50_50" localSheetId="9">#REF!</definedName>
    <definedName name="安山岩50_50_50" localSheetId="8">#REF!</definedName>
    <definedName name="安山岩50_50_50" localSheetId="11">#REF!</definedName>
    <definedName name="安山岩50_50_50" localSheetId="10">#REF!</definedName>
    <definedName name="安山岩50_50_50" localSheetId="13">#REF!</definedName>
    <definedName name="安山岩50_50_50" localSheetId="12">#REF!</definedName>
    <definedName name="安山岩50_50_50" localSheetId="7">#REF!</definedName>
    <definedName name="安山岩50_50_50" localSheetId="6">#REF!</definedName>
    <definedName name="安山岩50_50_50" localSheetId="48">#REF!</definedName>
    <definedName name="安山岩50_50_50" localSheetId="49">#REF!</definedName>
    <definedName name="安山岩50_50_50" localSheetId="16">#REF!</definedName>
    <definedName name="安山岩50_50_50" localSheetId="27">#REF!</definedName>
    <definedName name="安山岩50_50_50" localSheetId="28">#REF!</definedName>
    <definedName name="安山岩50_50_50" localSheetId="44">#REF!</definedName>
    <definedName name="安山岩50_50_50" localSheetId="45">#REF!</definedName>
    <definedName name="安山岩50_50_50" localSheetId="51">#REF!</definedName>
    <definedName name="安山岩50_50_50" localSheetId="41">#REF!</definedName>
    <definedName name="安山岩50_50_50" localSheetId="35">#REF!</definedName>
    <definedName name="安山岩50_50_50" localSheetId="39">#REF!</definedName>
    <definedName name="安山岩50_50_50" localSheetId="37">#REF!</definedName>
    <definedName name="安山岩50_50_50" localSheetId="17">#REF!</definedName>
    <definedName name="安山岩50_50_50" localSheetId="50">#REF!</definedName>
    <definedName name="安山岩50_50_50" localSheetId="52">#REF!</definedName>
    <definedName name="安山岩50_50_50" localSheetId="31">#REF!</definedName>
    <definedName name="安山岩50_50_50" localSheetId="32">#REF!</definedName>
    <definedName name="安山岩50_50_50" localSheetId="34">#REF!</definedName>
    <definedName name="安山岩50_50_50" localSheetId="38">#REF!</definedName>
    <definedName name="安山岩50_50_50" localSheetId="20">#REF!</definedName>
    <definedName name="安山岩50_50_50">#REF!</definedName>
    <definedName name="安山岩石材支柱25×40×30cm" localSheetId="40">#REF!</definedName>
    <definedName name="安山岩石材支柱25×40×30cm" localSheetId="56">#REF!</definedName>
    <definedName name="安山岩石材支柱25×40×30cm" localSheetId="33">#REF!</definedName>
    <definedName name="安山岩石材支柱25×40×30cm" localSheetId="55">#REF!</definedName>
    <definedName name="安山岩石材支柱25×40×30cm" localSheetId="36">#REF!</definedName>
    <definedName name="安山岩石材支柱25×40×30cm" localSheetId="4">#REF!</definedName>
    <definedName name="安山岩石材支柱25×40×30cm" localSheetId="19">#REF!</definedName>
    <definedName name="安山岩石材支柱25×40×30cm" localSheetId="21">#REF!</definedName>
    <definedName name="安山岩石材支柱25×40×30cm" localSheetId="22">#REF!</definedName>
    <definedName name="安山岩石材支柱25×40×30cm" localSheetId="23">#REF!</definedName>
    <definedName name="安山岩石材支柱25×40×30cm" localSheetId="24">#REF!</definedName>
    <definedName name="安山岩石材支柱25×40×30cm" localSheetId="25">#REF!</definedName>
    <definedName name="安山岩石材支柱25×40×30cm" localSheetId="42">#REF!</definedName>
    <definedName name="安山岩石材支柱25×40×30cm" localSheetId="18">#REF!</definedName>
    <definedName name="安山岩石材支柱25×40×30cm" localSheetId="47">#REF!</definedName>
    <definedName name="安山岩石材支柱25×40×30cm" localSheetId="15">#REF!</definedName>
    <definedName name="安山岩石材支柱25×40×30cm" localSheetId="14">#REF!</definedName>
    <definedName name="安山岩石材支柱25×40×30cm" localSheetId="46">#REF!</definedName>
    <definedName name="安山岩石材支柱25×40×30cm" localSheetId="3">#REF!</definedName>
    <definedName name="安山岩石材支柱25×40×30cm" localSheetId="2">#REF!</definedName>
    <definedName name="安山岩石材支柱25×40×30cm" localSheetId="54">#REF!</definedName>
    <definedName name="安山岩石材支柱25×40×30cm" localSheetId="30">#REF!</definedName>
    <definedName name="安山岩石材支柱25×40×30cm" localSheetId="26">#REF!</definedName>
    <definedName name="安山岩石材支柱25×40×30cm" localSheetId="29">#REF!</definedName>
    <definedName name="安山岩石材支柱25×40×30cm" localSheetId="53">#REF!</definedName>
    <definedName name="安山岩石材支柱25×40×30cm" localSheetId="43">#REF!</definedName>
    <definedName name="安山岩石材支柱25×40×30cm" localSheetId="9">#REF!</definedName>
    <definedName name="安山岩石材支柱25×40×30cm" localSheetId="8">#REF!</definedName>
    <definedName name="安山岩石材支柱25×40×30cm" localSheetId="11">#REF!</definedName>
    <definedName name="安山岩石材支柱25×40×30cm" localSheetId="10">#REF!</definedName>
    <definedName name="安山岩石材支柱25×40×30cm" localSheetId="13">#REF!</definedName>
    <definedName name="安山岩石材支柱25×40×30cm" localSheetId="12">#REF!</definedName>
    <definedName name="安山岩石材支柱25×40×30cm" localSheetId="7">#REF!</definedName>
    <definedName name="安山岩石材支柱25×40×30cm" localSheetId="6">#REF!</definedName>
    <definedName name="安山岩石材支柱25×40×30cm" localSheetId="48">#REF!</definedName>
    <definedName name="安山岩石材支柱25×40×30cm" localSheetId="49">#REF!</definedName>
    <definedName name="安山岩石材支柱25×40×30cm" localSheetId="16">#REF!</definedName>
    <definedName name="安山岩石材支柱25×40×30cm" localSheetId="27">#REF!</definedName>
    <definedName name="安山岩石材支柱25×40×30cm" localSheetId="28">#REF!</definedName>
    <definedName name="安山岩石材支柱25×40×30cm" localSheetId="44">#REF!</definedName>
    <definedName name="安山岩石材支柱25×40×30cm" localSheetId="45">#REF!</definedName>
    <definedName name="安山岩石材支柱25×40×30cm" localSheetId="51">#REF!</definedName>
    <definedName name="安山岩石材支柱25×40×30cm" localSheetId="41">#REF!</definedName>
    <definedName name="安山岩石材支柱25×40×30cm" localSheetId="35">#REF!</definedName>
    <definedName name="安山岩石材支柱25×40×30cm" localSheetId="39">#REF!</definedName>
    <definedName name="安山岩石材支柱25×40×30cm" localSheetId="37">#REF!</definedName>
    <definedName name="安山岩石材支柱25×40×30cm" localSheetId="17">#REF!</definedName>
    <definedName name="安山岩石材支柱25×40×30cm" localSheetId="50">#REF!</definedName>
    <definedName name="安山岩石材支柱25×40×30cm" localSheetId="52">#REF!</definedName>
    <definedName name="安山岩石材支柱25×40×30cm" localSheetId="31">#REF!</definedName>
    <definedName name="安山岩石材支柱25×40×30cm" localSheetId="32">#REF!</definedName>
    <definedName name="安山岩石材支柱25×40×30cm" localSheetId="34">#REF!</definedName>
    <definedName name="安山岩石材支柱25×40×30cm" localSheetId="38">#REF!</definedName>
    <definedName name="安山岩石材支柱25×40×30cm" localSheetId="20">#REF!</definedName>
    <definedName name="安山岩石材支柱25×40×30cm">#REF!</definedName>
    <definedName name="安山岩石組_圓形植栽島" localSheetId="40">#REF!</definedName>
    <definedName name="安山岩石組_圓形植栽島" localSheetId="56">#REF!</definedName>
    <definedName name="安山岩石組_圓形植栽島" localSheetId="33">#REF!</definedName>
    <definedName name="安山岩石組_圓形植栽島" localSheetId="55">#REF!</definedName>
    <definedName name="安山岩石組_圓形植栽島" localSheetId="36">#REF!</definedName>
    <definedName name="安山岩石組_圓形植栽島" localSheetId="4">#REF!</definedName>
    <definedName name="安山岩石組_圓形植栽島" localSheetId="19">#REF!</definedName>
    <definedName name="安山岩石組_圓形植栽島" localSheetId="21">#REF!</definedName>
    <definedName name="安山岩石組_圓形植栽島" localSheetId="22">#REF!</definedName>
    <definedName name="安山岩石組_圓形植栽島" localSheetId="23">#REF!</definedName>
    <definedName name="安山岩石組_圓形植栽島" localSheetId="24">#REF!</definedName>
    <definedName name="安山岩石組_圓形植栽島" localSheetId="25">#REF!</definedName>
    <definedName name="安山岩石組_圓形植栽島" localSheetId="42">#REF!</definedName>
    <definedName name="安山岩石組_圓形植栽島" localSheetId="18">#REF!</definedName>
    <definedName name="安山岩石組_圓形植栽島" localSheetId="47">#REF!</definedName>
    <definedName name="安山岩石組_圓形植栽島" localSheetId="15">#REF!</definedName>
    <definedName name="安山岩石組_圓形植栽島" localSheetId="14">#REF!</definedName>
    <definedName name="安山岩石組_圓形植栽島" localSheetId="46">#REF!</definedName>
    <definedName name="安山岩石組_圓形植栽島" localSheetId="3">#REF!</definedName>
    <definedName name="安山岩石組_圓形植栽島" localSheetId="2">#REF!</definedName>
    <definedName name="安山岩石組_圓形植栽島" localSheetId="54">#REF!</definedName>
    <definedName name="安山岩石組_圓形植栽島" localSheetId="30">#REF!</definedName>
    <definedName name="安山岩石組_圓形植栽島" localSheetId="26">#REF!</definedName>
    <definedName name="安山岩石組_圓形植栽島" localSheetId="29">#REF!</definedName>
    <definedName name="安山岩石組_圓形植栽島" localSheetId="53">#REF!</definedName>
    <definedName name="安山岩石組_圓形植栽島" localSheetId="43">#REF!</definedName>
    <definedName name="安山岩石組_圓形植栽島" localSheetId="9">#REF!</definedName>
    <definedName name="安山岩石組_圓形植栽島" localSheetId="8">#REF!</definedName>
    <definedName name="安山岩石組_圓形植栽島" localSheetId="11">#REF!</definedName>
    <definedName name="安山岩石組_圓形植栽島" localSheetId="10">#REF!</definedName>
    <definedName name="安山岩石組_圓形植栽島" localSheetId="13">#REF!</definedName>
    <definedName name="安山岩石組_圓形植栽島" localSheetId="12">#REF!</definedName>
    <definedName name="安山岩石組_圓形植栽島" localSheetId="7">#REF!</definedName>
    <definedName name="安山岩石組_圓形植栽島" localSheetId="6">#REF!</definedName>
    <definedName name="安山岩石組_圓形植栽島" localSheetId="48">#REF!</definedName>
    <definedName name="安山岩石組_圓形植栽島" localSheetId="49">#REF!</definedName>
    <definedName name="安山岩石組_圓形植栽島" localSheetId="16">#REF!</definedName>
    <definedName name="安山岩石組_圓形植栽島" localSheetId="27">#REF!</definedName>
    <definedName name="安山岩石組_圓形植栽島" localSheetId="28">#REF!</definedName>
    <definedName name="安山岩石組_圓形植栽島" localSheetId="44">#REF!</definedName>
    <definedName name="安山岩石組_圓形植栽島" localSheetId="45">#REF!</definedName>
    <definedName name="安山岩石組_圓形植栽島" localSheetId="51">#REF!</definedName>
    <definedName name="安山岩石組_圓形植栽島" localSheetId="41">#REF!</definedName>
    <definedName name="安山岩石組_圓形植栽島" localSheetId="35">#REF!</definedName>
    <definedName name="安山岩石組_圓形植栽島" localSheetId="39">#REF!</definedName>
    <definedName name="安山岩石組_圓形植栽島" localSheetId="37">#REF!</definedName>
    <definedName name="安山岩石組_圓形植栽島" localSheetId="17">#REF!</definedName>
    <definedName name="安山岩石組_圓形植栽島" localSheetId="50">#REF!</definedName>
    <definedName name="安山岩石組_圓形植栽島" localSheetId="52">#REF!</definedName>
    <definedName name="安山岩石組_圓形植栽島" localSheetId="31">#REF!</definedName>
    <definedName name="安山岩石組_圓形植栽島" localSheetId="32">#REF!</definedName>
    <definedName name="安山岩石組_圓形植栽島" localSheetId="34">#REF!</definedName>
    <definedName name="安山岩石組_圓形植栽島" localSheetId="38">#REF!</definedName>
    <definedName name="安山岩石組_圓形植栽島" localSheetId="20">#REF!</definedName>
    <definedName name="安山岩石組_圓形植栽島">#REF!</definedName>
    <definedName name="安山岩收邊緣石_70_50_3" localSheetId="40">#REF!</definedName>
    <definedName name="安山岩收邊緣石_70_50_3" localSheetId="56">#REF!</definedName>
    <definedName name="安山岩收邊緣石_70_50_3" localSheetId="33">#REF!</definedName>
    <definedName name="安山岩收邊緣石_70_50_3" localSheetId="55">#REF!</definedName>
    <definedName name="安山岩收邊緣石_70_50_3" localSheetId="36">#REF!</definedName>
    <definedName name="安山岩收邊緣石_70_50_3" localSheetId="4">#REF!</definedName>
    <definedName name="安山岩收邊緣石_70_50_3" localSheetId="19">#REF!</definedName>
    <definedName name="安山岩收邊緣石_70_50_3" localSheetId="21">#REF!</definedName>
    <definedName name="安山岩收邊緣石_70_50_3" localSheetId="22">#REF!</definedName>
    <definedName name="安山岩收邊緣石_70_50_3" localSheetId="23">#REF!</definedName>
    <definedName name="安山岩收邊緣石_70_50_3" localSheetId="24">#REF!</definedName>
    <definedName name="安山岩收邊緣石_70_50_3" localSheetId="25">#REF!</definedName>
    <definedName name="安山岩收邊緣石_70_50_3" localSheetId="42">#REF!</definedName>
    <definedName name="安山岩收邊緣石_70_50_3" localSheetId="18">#REF!</definedName>
    <definedName name="安山岩收邊緣石_70_50_3" localSheetId="47">#REF!</definedName>
    <definedName name="安山岩收邊緣石_70_50_3" localSheetId="15">#REF!</definedName>
    <definedName name="安山岩收邊緣石_70_50_3" localSheetId="14">#REF!</definedName>
    <definedName name="安山岩收邊緣石_70_50_3" localSheetId="46">#REF!</definedName>
    <definedName name="安山岩收邊緣石_70_50_3" localSheetId="3">#REF!</definedName>
    <definedName name="安山岩收邊緣石_70_50_3" localSheetId="2">#REF!</definedName>
    <definedName name="安山岩收邊緣石_70_50_3" localSheetId="54">#REF!</definedName>
    <definedName name="安山岩收邊緣石_70_50_3" localSheetId="30">#REF!</definedName>
    <definedName name="安山岩收邊緣石_70_50_3" localSheetId="26">#REF!</definedName>
    <definedName name="安山岩收邊緣石_70_50_3" localSheetId="29">#REF!</definedName>
    <definedName name="安山岩收邊緣石_70_50_3" localSheetId="53">#REF!</definedName>
    <definedName name="安山岩收邊緣石_70_50_3" localSheetId="43">#REF!</definedName>
    <definedName name="安山岩收邊緣石_70_50_3" localSheetId="9">#REF!</definedName>
    <definedName name="安山岩收邊緣石_70_50_3" localSheetId="8">#REF!</definedName>
    <definedName name="安山岩收邊緣石_70_50_3" localSheetId="11">#REF!</definedName>
    <definedName name="安山岩收邊緣石_70_50_3" localSheetId="10">#REF!</definedName>
    <definedName name="安山岩收邊緣石_70_50_3" localSheetId="13">#REF!</definedName>
    <definedName name="安山岩收邊緣石_70_50_3" localSheetId="12">#REF!</definedName>
    <definedName name="安山岩收邊緣石_70_50_3" localSheetId="7">#REF!</definedName>
    <definedName name="安山岩收邊緣石_70_50_3" localSheetId="6">#REF!</definedName>
    <definedName name="安山岩收邊緣石_70_50_3" localSheetId="48">#REF!</definedName>
    <definedName name="安山岩收邊緣石_70_50_3" localSheetId="49">#REF!</definedName>
    <definedName name="安山岩收邊緣石_70_50_3" localSheetId="16">#REF!</definedName>
    <definedName name="安山岩收邊緣石_70_50_3" localSheetId="27">#REF!</definedName>
    <definedName name="安山岩收邊緣石_70_50_3" localSheetId="28">#REF!</definedName>
    <definedName name="安山岩收邊緣石_70_50_3" localSheetId="44">#REF!</definedName>
    <definedName name="安山岩收邊緣石_70_50_3" localSheetId="45">#REF!</definedName>
    <definedName name="安山岩收邊緣石_70_50_3" localSheetId="51">#REF!</definedName>
    <definedName name="安山岩收邊緣石_70_50_3" localSheetId="41">#REF!</definedName>
    <definedName name="安山岩收邊緣石_70_50_3" localSheetId="35">#REF!</definedName>
    <definedName name="安山岩收邊緣石_70_50_3" localSheetId="39">#REF!</definedName>
    <definedName name="安山岩收邊緣石_70_50_3" localSheetId="37">#REF!</definedName>
    <definedName name="安山岩收邊緣石_70_50_3" localSheetId="17">#REF!</definedName>
    <definedName name="安山岩收邊緣石_70_50_3" localSheetId="50">#REF!</definedName>
    <definedName name="安山岩收邊緣石_70_50_3" localSheetId="52">#REF!</definedName>
    <definedName name="安山岩收邊緣石_70_50_3" localSheetId="31">#REF!</definedName>
    <definedName name="安山岩收邊緣石_70_50_3" localSheetId="32">#REF!</definedName>
    <definedName name="安山岩收邊緣石_70_50_3" localSheetId="34">#REF!</definedName>
    <definedName name="安山岩收邊緣石_70_50_3" localSheetId="38">#REF!</definedName>
    <definedName name="安山岩收邊緣石_70_50_3" localSheetId="20">#REF!</definedName>
    <definedName name="安山岩收邊緣石_70_50_3">#REF!</definedName>
    <definedName name="安山岩收邊緣石100_56.55_10" localSheetId="40">#REF!</definedName>
    <definedName name="安山岩收邊緣石100_56.55_10" localSheetId="56">#REF!</definedName>
    <definedName name="安山岩收邊緣石100_56.55_10" localSheetId="33">#REF!</definedName>
    <definedName name="安山岩收邊緣石100_56.55_10" localSheetId="55">#REF!</definedName>
    <definedName name="安山岩收邊緣石100_56.55_10" localSheetId="36">#REF!</definedName>
    <definedName name="安山岩收邊緣石100_56.55_10" localSheetId="4">#REF!</definedName>
    <definedName name="安山岩收邊緣石100_56.55_10" localSheetId="19">#REF!</definedName>
    <definedName name="安山岩收邊緣石100_56.55_10" localSheetId="21">#REF!</definedName>
    <definedName name="安山岩收邊緣石100_56.55_10" localSheetId="22">#REF!</definedName>
    <definedName name="安山岩收邊緣石100_56.55_10" localSheetId="23">#REF!</definedName>
    <definedName name="安山岩收邊緣石100_56.55_10" localSheetId="24">#REF!</definedName>
    <definedName name="安山岩收邊緣石100_56.55_10" localSheetId="25">#REF!</definedName>
    <definedName name="安山岩收邊緣石100_56.55_10" localSheetId="42">#REF!</definedName>
    <definedName name="安山岩收邊緣石100_56.55_10" localSheetId="18">#REF!</definedName>
    <definedName name="安山岩收邊緣石100_56.55_10" localSheetId="47">#REF!</definedName>
    <definedName name="安山岩收邊緣石100_56.55_10" localSheetId="15">#REF!</definedName>
    <definedName name="安山岩收邊緣石100_56.55_10" localSheetId="14">#REF!</definedName>
    <definedName name="安山岩收邊緣石100_56.55_10" localSheetId="46">#REF!</definedName>
    <definedName name="安山岩收邊緣石100_56.55_10" localSheetId="3">#REF!</definedName>
    <definedName name="安山岩收邊緣石100_56.55_10" localSheetId="2">#REF!</definedName>
    <definedName name="安山岩收邊緣石100_56.55_10" localSheetId="54">#REF!</definedName>
    <definedName name="安山岩收邊緣石100_56.55_10" localSheetId="30">#REF!</definedName>
    <definedName name="安山岩收邊緣石100_56.55_10" localSheetId="26">#REF!</definedName>
    <definedName name="安山岩收邊緣石100_56.55_10" localSheetId="29">#REF!</definedName>
    <definedName name="安山岩收邊緣石100_56.55_10" localSheetId="53">#REF!</definedName>
    <definedName name="安山岩收邊緣石100_56.55_10" localSheetId="43">#REF!</definedName>
    <definedName name="安山岩收邊緣石100_56.55_10" localSheetId="9">#REF!</definedName>
    <definedName name="安山岩收邊緣石100_56.55_10" localSheetId="8">#REF!</definedName>
    <definedName name="安山岩收邊緣石100_56.55_10" localSheetId="11">#REF!</definedName>
    <definedName name="安山岩收邊緣石100_56.55_10" localSheetId="10">#REF!</definedName>
    <definedName name="安山岩收邊緣石100_56.55_10" localSheetId="13">#REF!</definedName>
    <definedName name="安山岩收邊緣石100_56.55_10" localSheetId="12">#REF!</definedName>
    <definedName name="安山岩收邊緣石100_56.55_10" localSheetId="7">#REF!</definedName>
    <definedName name="安山岩收邊緣石100_56.55_10" localSheetId="6">#REF!</definedName>
    <definedName name="安山岩收邊緣石100_56.55_10" localSheetId="48">#REF!</definedName>
    <definedName name="安山岩收邊緣石100_56.55_10" localSheetId="49">#REF!</definedName>
    <definedName name="安山岩收邊緣石100_56.55_10" localSheetId="16">#REF!</definedName>
    <definedName name="安山岩收邊緣石100_56.55_10" localSheetId="27">#REF!</definedName>
    <definedName name="安山岩收邊緣石100_56.55_10" localSheetId="28">#REF!</definedName>
    <definedName name="安山岩收邊緣石100_56.55_10" localSheetId="44">#REF!</definedName>
    <definedName name="安山岩收邊緣石100_56.55_10" localSheetId="45">#REF!</definedName>
    <definedName name="安山岩收邊緣石100_56.55_10" localSheetId="51">#REF!</definedName>
    <definedName name="安山岩收邊緣石100_56.55_10" localSheetId="41">#REF!</definedName>
    <definedName name="安山岩收邊緣石100_56.55_10" localSheetId="35">#REF!</definedName>
    <definedName name="安山岩收邊緣石100_56.55_10" localSheetId="39">#REF!</definedName>
    <definedName name="安山岩收邊緣石100_56.55_10" localSheetId="37">#REF!</definedName>
    <definedName name="安山岩收邊緣石100_56.55_10" localSheetId="17">#REF!</definedName>
    <definedName name="安山岩收邊緣石100_56.55_10" localSheetId="50">#REF!</definedName>
    <definedName name="安山岩收邊緣石100_56.55_10" localSheetId="52">#REF!</definedName>
    <definedName name="安山岩收邊緣石100_56.55_10" localSheetId="31">#REF!</definedName>
    <definedName name="安山岩收邊緣石100_56.55_10" localSheetId="32">#REF!</definedName>
    <definedName name="安山岩收邊緣石100_56.55_10" localSheetId="34">#REF!</definedName>
    <definedName name="安山岩收邊緣石100_56.55_10" localSheetId="38">#REF!</definedName>
    <definedName name="安山岩收邊緣石100_56.55_10" localSheetId="20">#REF!</definedName>
    <definedName name="安山岩收邊緣石100_56.55_10">#REF!</definedName>
    <definedName name="安山岩塊100_50_50_石座椅" localSheetId="40">#REF!</definedName>
    <definedName name="安山岩塊100_50_50_石座椅" localSheetId="56">#REF!</definedName>
    <definedName name="安山岩塊100_50_50_石座椅" localSheetId="33">#REF!</definedName>
    <definedName name="安山岩塊100_50_50_石座椅" localSheetId="55">#REF!</definedName>
    <definedName name="安山岩塊100_50_50_石座椅" localSheetId="36">#REF!</definedName>
    <definedName name="安山岩塊100_50_50_石座椅" localSheetId="4">#REF!</definedName>
    <definedName name="安山岩塊100_50_50_石座椅" localSheetId="19">#REF!</definedName>
    <definedName name="安山岩塊100_50_50_石座椅" localSheetId="21">#REF!</definedName>
    <definedName name="安山岩塊100_50_50_石座椅" localSheetId="22">#REF!</definedName>
    <definedName name="安山岩塊100_50_50_石座椅" localSheetId="23">#REF!</definedName>
    <definedName name="安山岩塊100_50_50_石座椅" localSheetId="24">#REF!</definedName>
    <definedName name="安山岩塊100_50_50_石座椅" localSheetId="25">#REF!</definedName>
    <definedName name="安山岩塊100_50_50_石座椅" localSheetId="42">#REF!</definedName>
    <definedName name="安山岩塊100_50_50_石座椅" localSheetId="18">#REF!</definedName>
    <definedName name="安山岩塊100_50_50_石座椅" localSheetId="47">#REF!</definedName>
    <definedName name="安山岩塊100_50_50_石座椅" localSheetId="15">#REF!</definedName>
    <definedName name="安山岩塊100_50_50_石座椅" localSheetId="14">#REF!</definedName>
    <definedName name="安山岩塊100_50_50_石座椅" localSheetId="46">#REF!</definedName>
    <definedName name="安山岩塊100_50_50_石座椅" localSheetId="3">#REF!</definedName>
    <definedName name="安山岩塊100_50_50_石座椅" localSheetId="2">#REF!</definedName>
    <definedName name="安山岩塊100_50_50_石座椅" localSheetId="54">#REF!</definedName>
    <definedName name="安山岩塊100_50_50_石座椅" localSheetId="30">#REF!</definedName>
    <definedName name="安山岩塊100_50_50_石座椅" localSheetId="26">#REF!</definedName>
    <definedName name="安山岩塊100_50_50_石座椅" localSheetId="29">#REF!</definedName>
    <definedName name="安山岩塊100_50_50_石座椅" localSheetId="53">#REF!</definedName>
    <definedName name="安山岩塊100_50_50_石座椅" localSheetId="43">#REF!</definedName>
    <definedName name="安山岩塊100_50_50_石座椅" localSheetId="9">#REF!</definedName>
    <definedName name="安山岩塊100_50_50_石座椅" localSheetId="8">#REF!</definedName>
    <definedName name="安山岩塊100_50_50_石座椅" localSheetId="11">#REF!</definedName>
    <definedName name="安山岩塊100_50_50_石座椅" localSheetId="10">#REF!</definedName>
    <definedName name="安山岩塊100_50_50_石座椅" localSheetId="13">#REF!</definedName>
    <definedName name="安山岩塊100_50_50_石座椅" localSheetId="12">#REF!</definedName>
    <definedName name="安山岩塊100_50_50_石座椅" localSheetId="7">#REF!</definedName>
    <definedName name="安山岩塊100_50_50_石座椅" localSheetId="6">#REF!</definedName>
    <definedName name="安山岩塊100_50_50_石座椅" localSheetId="48">#REF!</definedName>
    <definedName name="安山岩塊100_50_50_石座椅" localSheetId="49">#REF!</definedName>
    <definedName name="安山岩塊100_50_50_石座椅" localSheetId="16">#REF!</definedName>
    <definedName name="安山岩塊100_50_50_石座椅" localSheetId="27">#REF!</definedName>
    <definedName name="安山岩塊100_50_50_石座椅" localSheetId="28">#REF!</definedName>
    <definedName name="安山岩塊100_50_50_石座椅" localSheetId="44">#REF!</definedName>
    <definedName name="安山岩塊100_50_50_石座椅" localSheetId="45">#REF!</definedName>
    <definedName name="安山岩塊100_50_50_石座椅" localSheetId="51">#REF!</definedName>
    <definedName name="安山岩塊100_50_50_石座椅" localSheetId="41">#REF!</definedName>
    <definedName name="安山岩塊100_50_50_石座椅" localSheetId="35">#REF!</definedName>
    <definedName name="安山岩塊100_50_50_石座椅" localSheetId="39">#REF!</definedName>
    <definedName name="安山岩塊100_50_50_石座椅" localSheetId="37">#REF!</definedName>
    <definedName name="安山岩塊100_50_50_石座椅" localSheetId="17">#REF!</definedName>
    <definedName name="安山岩塊100_50_50_石座椅" localSheetId="50">#REF!</definedName>
    <definedName name="安山岩塊100_50_50_石座椅" localSheetId="52">#REF!</definedName>
    <definedName name="安山岩塊100_50_50_石座椅" localSheetId="31">#REF!</definedName>
    <definedName name="安山岩塊100_50_50_石座椅" localSheetId="32">#REF!</definedName>
    <definedName name="安山岩塊100_50_50_石座椅" localSheetId="34">#REF!</definedName>
    <definedName name="安山岩塊100_50_50_石座椅" localSheetId="38">#REF!</definedName>
    <definedName name="安山岩塊100_50_50_石座椅" localSheetId="20">#REF!</definedName>
    <definedName name="安山岩塊100_50_50_石座椅">#REF!</definedName>
    <definedName name="安全衛生資料庫_Sheet1_List" localSheetId="40">#REF!</definedName>
    <definedName name="安全衛生資料庫_Sheet1_List" localSheetId="56">#REF!</definedName>
    <definedName name="安全衛生資料庫_Sheet1_List" localSheetId="33">#REF!</definedName>
    <definedName name="安全衛生資料庫_Sheet1_List" localSheetId="55">#REF!</definedName>
    <definedName name="安全衛生資料庫_Sheet1_List" localSheetId="36">#REF!</definedName>
    <definedName name="安全衛生資料庫_Sheet1_List" localSheetId="4">#REF!</definedName>
    <definedName name="安全衛生資料庫_Sheet1_List" localSheetId="19">#REF!</definedName>
    <definedName name="安全衛生資料庫_Sheet1_List" localSheetId="21">#REF!</definedName>
    <definedName name="安全衛生資料庫_Sheet1_List" localSheetId="22">#REF!</definedName>
    <definedName name="安全衛生資料庫_Sheet1_List" localSheetId="23">#REF!</definedName>
    <definedName name="安全衛生資料庫_Sheet1_List" localSheetId="24">#REF!</definedName>
    <definedName name="安全衛生資料庫_Sheet1_List" localSheetId="25">#REF!</definedName>
    <definedName name="安全衛生資料庫_Sheet1_List" localSheetId="42">#REF!</definedName>
    <definedName name="安全衛生資料庫_Sheet1_List" localSheetId="18">#REF!</definedName>
    <definedName name="安全衛生資料庫_Sheet1_List" localSheetId="47">#REF!</definedName>
    <definedName name="安全衛生資料庫_Sheet1_List" localSheetId="15">#REF!</definedName>
    <definedName name="安全衛生資料庫_Sheet1_List" localSheetId="14">#REF!</definedName>
    <definedName name="安全衛生資料庫_Sheet1_List" localSheetId="46">#REF!</definedName>
    <definedName name="安全衛生資料庫_Sheet1_List" localSheetId="3">#REF!</definedName>
    <definedName name="安全衛生資料庫_Sheet1_List" localSheetId="2">#REF!</definedName>
    <definedName name="安全衛生資料庫_Sheet1_List" localSheetId="54">#REF!</definedName>
    <definedName name="安全衛生資料庫_Sheet1_List" localSheetId="30">#REF!</definedName>
    <definedName name="安全衛生資料庫_Sheet1_List" localSheetId="26">#REF!</definedName>
    <definedName name="安全衛生資料庫_Sheet1_List" localSheetId="29">#REF!</definedName>
    <definedName name="安全衛生資料庫_Sheet1_List" localSheetId="53">#REF!</definedName>
    <definedName name="安全衛生資料庫_Sheet1_List" localSheetId="43">#REF!</definedName>
    <definedName name="安全衛生資料庫_Sheet1_List" localSheetId="9">#REF!</definedName>
    <definedName name="安全衛生資料庫_Sheet1_List" localSheetId="8">#REF!</definedName>
    <definedName name="安全衛生資料庫_Sheet1_List" localSheetId="11">#REF!</definedName>
    <definedName name="安全衛生資料庫_Sheet1_List" localSheetId="10">#REF!</definedName>
    <definedName name="安全衛生資料庫_Sheet1_List" localSheetId="13">#REF!</definedName>
    <definedName name="安全衛生資料庫_Sheet1_List" localSheetId="12">#REF!</definedName>
    <definedName name="安全衛生資料庫_Sheet1_List" localSheetId="7">#REF!</definedName>
    <definedName name="安全衛生資料庫_Sheet1_List" localSheetId="6">#REF!</definedName>
    <definedName name="安全衛生資料庫_Sheet1_List" localSheetId="48">#REF!</definedName>
    <definedName name="安全衛生資料庫_Sheet1_List" localSheetId="49">#REF!</definedName>
    <definedName name="安全衛生資料庫_Sheet1_List" localSheetId="16">#REF!</definedName>
    <definedName name="安全衛生資料庫_Sheet1_List" localSheetId="27">#REF!</definedName>
    <definedName name="安全衛生資料庫_Sheet1_List" localSheetId="28">#REF!</definedName>
    <definedName name="安全衛生資料庫_Sheet1_List" localSheetId="44">#REF!</definedName>
    <definedName name="安全衛生資料庫_Sheet1_List" localSheetId="45">#REF!</definedName>
    <definedName name="安全衛生資料庫_Sheet1_List" localSheetId="51">#REF!</definedName>
    <definedName name="安全衛生資料庫_Sheet1_List" localSheetId="41">#REF!</definedName>
    <definedName name="安全衛生資料庫_Sheet1_List" localSheetId="35">#REF!</definedName>
    <definedName name="安全衛生資料庫_Sheet1_List" localSheetId="39">#REF!</definedName>
    <definedName name="安全衛生資料庫_Sheet1_List" localSheetId="37">#REF!</definedName>
    <definedName name="安全衛生資料庫_Sheet1_List" localSheetId="17">#REF!</definedName>
    <definedName name="安全衛生資料庫_Sheet1_List" localSheetId="50">#REF!</definedName>
    <definedName name="安全衛生資料庫_Sheet1_List" localSheetId="52">#REF!</definedName>
    <definedName name="安全衛生資料庫_Sheet1_List" localSheetId="31">#REF!</definedName>
    <definedName name="安全衛生資料庫_Sheet1_List" localSheetId="32">#REF!</definedName>
    <definedName name="安全衛生資料庫_Sheet1_List" localSheetId="34">#REF!</definedName>
    <definedName name="安全衛生資料庫_Sheet1_List" localSheetId="38">#REF!</definedName>
    <definedName name="安全衛生資料庫_Sheet1_List" localSheetId="20">#REF!</definedName>
    <definedName name="安全衛生資料庫_Sheet1_List">#REF!</definedName>
    <definedName name="羊蹄甲移植φ_10cm以下" localSheetId="40">#REF!</definedName>
    <definedName name="羊蹄甲移植φ_10cm以下" localSheetId="56">#REF!</definedName>
    <definedName name="羊蹄甲移植φ_10cm以下" localSheetId="33">#REF!</definedName>
    <definedName name="羊蹄甲移植φ_10cm以下" localSheetId="55">#REF!</definedName>
    <definedName name="羊蹄甲移植φ_10cm以下" localSheetId="36">#REF!</definedName>
    <definedName name="羊蹄甲移植φ_10cm以下" localSheetId="4">#REF!</definedName>
    <definedName name="羊蹄甲移植φ_10cm以下" localSheetId="19">#REF!</definedName>
    <definedName name="羊蹄甲移植φ_10cm以下" localSheetId="21">#REF!</definedName>
    <definedName name="羊蹄甲移植φ_10cm以下" localSheetId="22">#REF!</definedName>
    <definedName name="羊蹄甲移植φ_10cm以下" localSheetId="23">#REF!</definedName>
    <definedName name="羊蹄甲移植φ_10cm以下" localSheetId="24">#REF!</definedName>
    <definedName name="羊蹄甲移植φ_10cm以下" localSheetId="25">#REF!</definedName>
    <definedName name="羊蹄甲移植φ_10cm以下" localSheetId="42">#REF!</definedName>
    <definedName name="羊蹄甲移植φ_10cm以下" localSheetId="18">#REF!</definedName>
    <definedName name="羊蹄甲移植φ_10cm以下" localSheetId="47">#REF!</definedName>
    <definedName name="羊蹄甲移植φ_10cm以下" localSheetId="15">#REF!</definedName>
    <definedName name="羊蹄甲移植φ_10cm以下" localSheetId="14">#REF!</definedName>
    <definedName name="羊蹄甲移植φ_10cm以下" localSheetId="46">#REF!</definedName>
    <definedName name="羊蹄甲移植φ_10cm以下" localSheetId="3">#REF!</definedName>
    <definedName name="羊蹄甲移植φ_10cm以下" localSheetId="2">#REF!</definedName>
    <definedName name="羊蹄甲移植φ_10cm以下" localSheetId="54">#REF!</definedName>
    <definedName name="羊蹄甲移植φ_10cm以下" localSheetId="30">#REF!</definedName>
    <definedName name="羊蹄甲移植φ_10cm以下" localSheetId="26">#REF!</definedName>
    <definedName name="羊蹄甲移植φ_10cm以下" localSheetId="29">#REF!</definedName>
    <definedName name="羊蹄甲移植φ_10cm以下" localSheetId="53">#REF!</definedName>
    <definedName name="羊蹄甲移植φ_10cm以下" localSheetId="43">#REF!</definedName>
    <definedName name="羊蹄甲移植φ_10cm以下" localSheetId="9">#REF!</definedName>
    <definedName name="羊蹄甲移植φ_10cm以下" localSheetId="8">#REF!</definedName>
    <definedName name="羊蹄甲移植φ_10cm以下" localSheetId="11">#REF!</definedName>
    <definedName name="羊蹄甲移植φ_10cm以下" localSheetId="10">#REF!</definedName>
    <definedName name="羊蹄甲移植φ_10cm以下" localSheetId="13">#REF!</definedName>
    <definedName name="羊蹄甲移植φ_10cm以下" localSheetId="12">#REF!</definedName>
    <definedName name="羊蹄甲移植φ_10cm以下" localSheetId="7">#REF!</definedName>
    <definedName name="羊蹄甲移植φ_10cm以下" localSheetId="6">#REF!</definedName>
    <definedName name="羊蹄甲移植φ_10cm以下" localSheetId="48">#REF!</definedName>
    <definedName name="羊蹄甲移植φ_10cm以下" localSheetId="49">#REF!</definedName>
    <definedName name="羊蹄甲移植φ_10cm以下" localSheetId="16">#REF!</definedName>
    <definedName name="羊蹄甲移植φ_10cm以下" localSheetId="27">#REF!</definedName>
    <definedName name="羊蹄甲移植φ_10cm以下" localSheetId="28">#REF!</definedName>
    <definedName name="羊蹄甲移植φ_10cm以下" localSheetId="44">#REF!</definedName>
    <definedName name="羊蹄甲移植φ_10cm以下" localSheetId="45">#REF!</definedName>
    <definedName name="羊蹄甲移植φ_10cm以下" localSheetId="51">#REF!</definedName>
    <definedName name="羊蹄甲移植φ_10cm以下" localSheetId="41">#REF!</definedName>
    <definedName name="羊蹄甲移植φ_10cm以下" localSheetId="35">#REF!</definedName>
    <definedName name="羊蹄甲移植φ_10cm以下" localSheetId="39">#REF!</definedName>
    <definedName name="羊蹄甲移植φ_10cm以下" localSheetId="37">#REF!</definedName>
    <definedName name="羊蹄甲移植φ_10cm以下" localSheetId="17">#REF!</definedName>
    <definedName name="羊蹄甲移植φ_10cm以下" localSheetId="50">#REF!</definedName>
    <definedName name="羊蹄甲移植φ_10cm以下" localSheetId="52">#REF!</definedName>
    <definedName name="羊蹄甲移植φ_10cm以下" localSheetId="31">#REF!</definedName>
    <definedName name="羊蹄甲移植φ_10cm以下" localSheetId="32">#REF!</definedName>
    <definedName name="羊蹄甲移植φ_10cm以下" localSheetId="34">#REF!</definedName>
    <definedName name="羊蹄甲移植φ_10cm以下" localSheetId="38">#REF!</definedName>
    <definedName name="羊蹄甲移植φ_10cm以下" localSheetId="20">#REF!</definedName>
    <definedName name="羊蹄甲移植φ_10cm以下">#REF!</definedName>
    <definedName name="血桐移植φ_10_20cm" localSheetId="40">#REF!</definedName>
    <definedName name="血桐移植φ_10_20cm" localSheetId="56">#REF!</definedName>
    <definedName name="血桐移植φ_10_20cm" localSheetId="33">#REF!</definedName>
    <definedName name="血桐移植φ_10_20cm" localSheetId="55">#REF!</definedName>
    <definedName name="血桐移植φ_10_20cm" localSheetId="36">#REF!</definedName>
    <definedName name="血桐移植φ_10_20cm" localSheetId="4">#REF!</definedName>
    <definedName name="血桐移植φ_10_20cm" localSheetId="19">#REF!</definedName>
    <definedName name="血桐移植φ_10_20cm" localSheetId="21">#REF!</definedName>
    <definedName name="血桐移植φ_10_20cm" localSheetId="22">#REF!</definedName>
    <definedName name="血桐移植φ_10_20cm" localSheetId="23">#REF!</definedName>
    <definedName name="血桐移植φ_10_20cm" localSheetId="24">#REF!</definedName>
    <definedName name="血桐移植φ_10_20cm" localSheetId="25">#REF!</definedName>
    <definedName name="血桐移植φ_10_20cm" localSheetId="42">#REF!</definedName>
    <definedName name="血桐移植φ_10_20cm" localSheetId="18">#REF!</definedName>
    <definedName name="血桐移植φ_10_20cm" localSheetId="47">#REF!</definedName>
    <definedName name="血桐移植φ_10_20cm" localSheetId="15">#REF!</definedName>
    <definedName name="血桐移植φ_10_20cm" localSheetId="14">#REF!</definedName>
    <definedName name="血桐移植φ_10_20cm" localSheetId="46">#REF!</definedName>
    <definedName name="血桐移植φ_10_20cm" localSheetId="3">#REF!</definedName>
    <definedName name="血桐移植φ_10_20cm" localSheetId="2">#REF!</definedName>
    <definedName name="血桐移植φ_10_20cm" localSheetId="54">#REF!</definedName>
    <definedName name="血桐移植φ_10_20cm" localSheetId="30">#REF!</definedName>
    <definedName name="血桐移植φ_10_20cm" localSheetId="26">#REF!</definedName>
    <definedName name="血桐移植φ_10_20cm" localSheetId="29">#REF!</definedName>
    <definedName name="血桐移植φ_10_20cm" localSheetId="53">#REF!</definedName>
    <definedName name="血桐移植φ_10_20cm" localSheetId="43">#REF!</definedName>
    <definedName name="血桐移植φ_10_20cm" localSheetId="9">#REF!</definedName>
    <definedName name="血桐移植φ_10_20cm" localSheetId="8">#REF!</definedName>
    <definedName name="血桐移植φ_10_20cm" localSheetId="11">#REF!</definedName>
    <definedName name="血桐移植φ_10_20cm" localSheetId="10">#REF!</definedName>
    <definedName name="血桐移植φ_10_20cm" localSheetId="13">#REF!</definedName>
    <definedName name="血桐移植φ_10_20cm" localSheetId="12">#REF!</definedName>
    <definedName name="血桐移植φ_10_20cm" localSheetId="7">#REF!</definedName>
    <definedName name="血桐移植φ_10_20cm" localSheetId="6">#REF!</definedName>
    <definedName name="血桐移植φ_10_20cm" localSheetId="48">#REF!</definedName>
    <definedName name="血桐移植φ_10_20cm" localSheetId="49">#REF!</definedName>
    <definedName name="血桐移植φ_10_20cm" localSheetId="16">#REF!</definedName>
    <definedName name="血桐移植φ_10_20cm" localSheetId="27">#REF!</definedName>
    <definedName name="血桐移植φ_10_20cm" localSheetId="28">#REF!</definedName>
    <definedName name="血桐移植φ_10_20cm" localSheetId="44">#REF!</definedName>
    <definedName name="血桐移植φ_10_20cm" localSheetId="45">#REF!</definedName>
    <definedName name="血桐移植φ_10_20cm" localSheetId="51">#REF!</definedName>
    <definedName name="血桐移植φ_10_20cm" localSheetId="41">#REF!</definedName>
    <definedName name="血桐移植φ_10_20cm" localSheetId="35">#REF!</definedName>
    <definedName name="血桐移植φ_10_20cm" localSheetId="39">#REF!</definedName>
    <definedName name="血桐移植φ_10_20cm" localSheetId="37">#REF!</definedName>
    <definedName name="血桐移植φ_10_20cm" localSheetId="17">#REF!</definedName>
    <definedName name="血桐移植φ_10_20cm" localSheetId="50">#REF!</definedName>
    <definedName name="血桐移植φ_10_20cm" localSheetId="52">#REF!</definedName>
    <definedName name="血桐移植φ_10_20cm" localSheetId="31">#REF!</definedName>
    <definedName name="血桐移植φ_10_20cm" localSheetId="32">#REF!</definedName>
    <definedName name="血桐移植φ_10_20cm" localSheetId="34">#REF!</definedName>
    <definedName name="血桐移植φ_10_20cm" localSheetId="38">#REF!</definedName>
    <definedName name="血桐移植φ_10_20cm" localSheetId="20">#REF!</definedName>
    <definedName name="血桐移植φ_10_20cm">#REF!</definedName>
    <definedName name="西北向大門雨庇" localSheetId="40">#REF!</definedName>
    <definedName name="西北向大門雨庇" localSheetId="56">#REF!</definedName>
    <definedName name="西北向大門雨庇" localSheetId="33">#REF!</definedName>
    <definedName name="西北向大門雨庇" localSheetId="55">#REF!</definedName>
    <definedName name="西北向大門雨庇" localSheetId="36">#REF!</definedName>
    <definedName name="西北向大門雨庇" localSheetId="4">#REF!</definedName>
    <definedName name="西北向大門雨庇" localSheetId="19">#REF!</definedName>
    <definedName name="西北向大門雨庇" localSheetId="21">#REF!</definedName>
    <definedName name="西北向大門雨庇" localSheetId="22">#REF!</definedName>
    <definedName name="西北向大門雨庇" localSheetId="23">#REF!</definedName>
    <definedName name="西北向大門雨庇" localSheetId="24">#REF!</definedName>
    <definedName name="西北向大門雨庇" localSheetId="25">#REF!</definedName>
    <definedName name="西北向大門雨庇" localSheetId="42">#REF!</definedName>
    <definedName name="西北向大門雨庇" localSheetId="18">#REF!</definedName>
    <definedName name="西北向大門雨庇" localSheetId="47">#REF!</definedName>
    <definedName name="西北向大門雨庇" localSheetId="15">#REF!</definedName>
    <definedName name="西北向大門雨庇" localSheetId="14">#REF!</definedName>
    <definedName name="西北向大門雨庇" localSheetId="46">#REF!</definedName>
    <definedName name="西北向大門雨庇" localSheetId="3">#REF!</definedName>
    <definedName name="西北向大門雨庇" localSheetId="2">#REF!</definedName>
    <definedName name="西北向大門雨庇" localSheetId="54">#REF!</definedName>
    <definedName name="西北向大門雨庇" localSheetId="30">#REF!</definedName>
    <definedName name="西北向大門雨庇" localSheetId="26">#REF!</definedName>
    <definedName name="西北向大門雨庇" localSheetId="29">#REF!</definedName>
    <definedName name="西北向大門雨庇" localSheetId="53">#REF!</definedName>
    <definedName name="西北向大門雨庇" localSheetId="43">#REF!</definedName>
    <definedName name="西北向大門雨庇" localSheetId="9">#REF!</definedName>
    <definedName name="西北向大門雨庇" localSheetId="8">#REF!</definedName>
    <definedName name="西北向大門雨庇" localSheetId="11">#REF!</definedName>
    <definedName name="西北向大門雨庇" localSheetId="10">#REF!</definedName>
    <definedName name="西北向大門雨庇" localSheetId="13">#REF!</definedName>
    <definedName name="西北向大門雨庇" localSheetId="12">#REF!</definedName>
    <definedName name="西北向大門雨庇" localSheetId="7">#REF!</definedName>
    <definedName name="西北向大門雨庇" localSheetId="6">#REF!</definedName>
    <definedName name="西北向大門雨庇" localSheetId="48">#REF!</definedName>
    <definedName name="西北向大門雨庇" localSheetId="49">#REF!</definedName>
    <definedName name="西北向大門雨庇" localSheetId="16">#REF!</definedName>
    <definedName name="西北向大門雨庇" localSheetId="27">#REF!</definedName>
    <definedName name="西北向大門雨庇" localSheetId="28">#REF!</definedName>
    <definedName name="西北向大門雨庇" localSheetId="44">#REF!</definedName>
    <definedName name="西北向大門雨庇" localSheetId="45">#REF!</definedName>
    <definedName name="西北向大門雨庇" localSheetId="51">#REF!</definedName>
    <definedName name="西北向大門雨庇" localSheetId="41">#REF!</definedName>
    <definedName name="西北向大門雨庇" localSheetId="35">#REF!</definedName>
    <definedName name="西北向大門雨庇" localSheetId="39">#REF!</definedName>
    <definedName name="西北向大門雨庇" localSheetId="37">#REF!</definedName>
    <definedName name="西北向大門雨庇" localSheetId="17">#REF!</definedName>
    <definedName name="西北向大門雨庇" localSheetId="50">#REF!</definedName>
    <definedName name="西北向大門雨庇" localSheetId="52">#REF!</definedName>
    <definedName name="西北向大門雨庇" localSheetId="31">#REF!</definedName>
    <definedName name="西北向大門雨庇" localSheetId="32">#REF!</definedName>
    <definedName name="西北向大門雨庇" localSheetId="34">#REF!</definedName>
    <definedName name="西北向大門雨庇" localSheetId="38">#REF!</definedName>
    <definedName name="西北向大門雨庇" localSheetId="20">#REF!</definedName>
    <definedName name="西北向大門雨庇">#REF!</definedName>
    <definedName name="西南向大門雨庇" localSheetId="40">#REF!</definedName>
    <definedName name="西南向大門雨庇" localSheetId="56">#REF!</definedName>
    <definedName name="西南向大門雨庇" localSheetId="33">#REF!</definedName>
    <definedName name="西南向大門雨庇" localSheetId="55">#REF!</definedName>
    <definedName name="西南向大門雨庇" localSheetId="36">#REF!</definedName>
    <definedName name="西南向大門雨庇" localSheetId="4">#REF!</definedName>
    <definedName name="西南向大門雨庇" localSheetId="19">#REF!</definedName>
    <definedName name="西南向大門雨庇" localSheetId="21">#REF!</definedName>
    <definedName name="西南向大門雨庇" localSheetId="22">#REF!</definedName>
    <definedName name="西南向大門雨庇" localSheetId="23">#REF!</definedName>
    <definedName name="西南向大門雨庇" localSheetId="24">#REF!</definedName>
    <definedName name="西南向大門雨庇" localSheetId="25">#REF!</definedName>
    <definedName name="西南向大門雨庇" localSheetId="42">#REF!</definedName>
    <definedName name="西南向大門雨庇" localSheetId="18">#REF!</definedName>
    <definedName name="西南向大門雨庇" localSheetId="47">#REF!</definedName>
    <definedName name="西南向大門雨庇" localSheetId="15">#REF!</definedName>
    <definedName name="西南向大門雨庇" localSheetId="14">#REF!</definedName>
    <definedName name="西南向大門雨庇" localSheetId="46">#REF!</definedName>
    <definedName name="西南向大門雨庇" localSheetId="3">#REF!</definedName>
    <definedName name="西南向大門雨庇" localSheetId="2">#REF!</definedName>
    <definedName name="西南向大門雨庇" localSheetId="54">#REF!</definedName>
    <definedName name="西南向大門雨庇" localSheetId="30">#REF!</definedName>
    <definedName name="西南向大門雨庇" localSheetId="26">#REF!</definedName>
    <definedName name="西南向大門雨庇" localSheetId="29">#REF!</definedName>
    <definedName name="西南向大門雨庇" localSheetId="53">#REF!</definedName>
    <definedName name="西南向大門雨庇" localSheetId="43">#REF!</definedName>
    <definedName name="西南向大門雨庇" localSheetId="9">#REF!</definedName>
    <definedName name="西南向大門雨庇" localSheetId="8">#REF!</definedName>
    <definedName name="西南向大門雨庇" localSheetId="11">#REF!</definedName>
    <definedName name="西南向大門雨庇" localSheetId="10">#REF!</definedName>
    <definedName name="西南向大門雨庇" localSheetId="13">#REF!</definedName>
    <definedName name="西南向大門雨庇" localSheetId="12">#REF!</definedName>
    <definedName name="西南向大門雨庇" localSheetId="7">#REF!</definedName>
    <definedName name="西南向大門雨庇" localSheetId="6">#REF!</definedName>
    <definedName name="西南向大門雨庇" localSheetId="48">#REF!</definedName>
    <definedName name="西南向大門雨庇" localSheetId="49">#REF!</definedName>
    <definedName name="西南向大門雨庇" localSheetId="16">#REF!</definedName>
    <definedName name="西南向大門雨庇" localSheetId="27">#REF!</definedName>
    <definedName name="西南向大門雨庇" localSheetId="28">#REF!</definedName>
    <definedName name="西南向大門雨庇" localSheetId="44">#REF!</definedName>
    <definedName name="西南向大門雨庇" localSheetId="45">#REF!</definedName>
    <definedName name="西南向大門雨庇" localSheetId="51">#REF!</definedName>
    <definedName name="西南向大門雨庇" localSheetId="41">#REF!</definedName>
    <definedName name="西南向大門雨庇" localSheetId="35">#REF!</definedName>
    <definedName name="西南向大門雨庇" localSheetId="39">#REF!</definedName>
    <definedName name="西南向大門雨庇" localSheetId="37">#REF!</definedName>
    <definedName name="西南向大門雨庇" localSheetId="17">#REF!</definedName>
    <definedName name="西南向大門雨庇" localSheetId="50">#REF!</definedName>
    <definedName name="西南向大門雨庇" localSheetId="52">#REF!</definedName>
    <definedName name="西南向大門雨庇" localSheetId="31">#REF!</definedName>
    <definedName name="西南向大門雨庇" localSheetId="32">#REF!</definedName>
    <definedName name="西南向大門雨庇" localSheetId="34">#REF!</definedName>
    <definedName name="西南向大門雨庇" localSheetId="38">#REF!</definedName>
    <definedName name="西南向大門雨庇" localSheetId="20">#REF!</definedName>
    <definedName name="西南向大門雨庇">#REF!</definedName>
    <definedName name="作料工資" localSheetId="40">#REF!</definedName>
    <definedName name="作料工資" localSheetId="56">#REF!</definedName>
    <definedName name="作料工資" localSheetId="33">#REF!</definedName>
    <definedName name="作料工資" localSheetId="55">#REF!</definedName>
    <definedName name="作料工資" localSheetId="36">#REF!</definedName>
    <definedName name="作料工資" localSheetId="4">#REF!</definedName>
    <definedName name="作料工資" localSheetId="19">#REF!</definedName>
    <definedName name="作料工資" localSheetId="21">#REF!</definedName>
    <definedName name="作料工資" localSheetId="22">#REF!</definedName>
    <definedName name="作料工資" localSheetId="23">#REF!</definedName>
    <definedName name="作料工資" localSheetId="24">#REF!</definedName>
    <definedName name="作料工資" localSheetId="25">#REF!</definedName>
    <definedName name="作料工資" localSheetId="42">#REF!</definedName>
    <definedName name="作料工資" localSheetId="18">#REF!</definedName>
    <definedName name="作料工資" localSheetId="47">#REF!</definedName>
    <definedName name="作料工資" localSheetId="15">#REF!</definedName>
    <definedName name="作料工資" localSheetId="14">#REF!</definedName>
    <definedName name="作料工資" localSheetId="46">#REF!</definedName>
    <definedName name="作料工資" localSheetId="3">#REF!</definedName>
    <definedName name="作料工資" localSheetId="2">#REF!</definedName>
    <definedName name="作料工資" localSheetId="54">#REF!</definedName>
    <definedName name="作料工資" localSheetId="30">#REF!</definedName>
    <definedName name="作料工資" localSheetId="26">#REF!</definedName>
    <definedName name="作料工資" localSheetId="29">#REF!</definedName>
    <definedName name="作料工資" localSheetId="53">#REF!</definedName>
    <definedName name="作料工資" localSheetId="43">#REF!</definedName>
    <definedName name="作料工資" localSheetId="9">#REF!</definedName>
    <definedName name="作料工資" localSheetId="8">#REF!</definedName>
    <definedName name="作料工資" localSheetId="11">#REF!</definedName>
    <definedName name="作料工資" localSheetId="10">#REF!</definedName>
    <definedName name="作料工資" localSheetId="13">#REF!</definedName>
    <definedName name="作料工資" localSheetId="12">#REF!</definedName>
    <definedName name="作料工資" localSheetId="7">#REF!</definedName>
    <definedName name="作料工資" localSheetId="6">#REF!</definedName>
    <definedName name="作料工資" localSheetId="48">#REF!</definedName>
    <definedName name="作料工資" localSheetId="49">#REF!</definedName>
    <definedName name="作料工資" localSheetId="16">#REF!</definedName>
    <definedName name="作料工資" localSheetId="27">#REF!</definedName>
    <definedName name="作料工資" localSheetId="28">#REF!</definedName>
    <definedName name="作料工資" localSheetId="44">#REF!</definedName>
    <definedName name="作料工資" localSheetId="45">#REF!</definedName>
    <definedName name="作料工資" localSheetId="51">#REF!</definedName>
    <definedName name="作料工資" localSheetId="41">#REF!</definedName>
    <definedName name="作料工資" localSheetId="35">#REF!</definedName>
    <definedName name="作料工資" localSheetId="39">#REF!</definedName>
    <definedName name="作料工資" localSheetId="37">#REF!</definedName>
    <definedName name="作料工資" localSheetId="17">#REF!</definedName>
    <definedName name="作料工資" localSheetId="50">#REF!</definedName>
    <definedName name="作料工資" localSheetId="52">#REF!</definedName>
    <definedName name="作料工資" localSheetId="31">#REF!</definedName>
    <definedName name="作料工資" localSheetId="32">#REF!</definedName>
    <definedName name="作料工資" localSheetId="34">#REF!</definedName>
    <definedName name="作料工資" localSheetId="38">#REF!</definedName>
    <definedName name="作料工資" localSheetId="20">#REF!</definedName>
    <definedName name="作料工資">#REF!</definedName>
    <definedName name="刪除零值">#N/A</definedName>
    <definedName name="含稅總價">[33]Data!$C$8</definedName>
    <definedName name="吸音矽酸鈣板牆面_打洞式連工帶料" localSheetId="40">#REF!</definedName>
    <definedName name="吸音矽酸鈣板牆面_打洞式連工帶料" localSheetId="56">#REF!</definedName>
    <definedName name="吸音矽酸鈣板牆面_打洞式連工帶料" localSheetId="33">#REF!</definedName>
    <definedName name="吸音矽酸鈣板牆面_打洞式連工帶料" localSheetId="55">#REF!</definedName>
    <definedName name="吸音矽酸鈣板牆面_打洞式連工帶料" localSheetId="36">#REF!</definedName>
    <definedName name="吸音矽酸鈣板牆面_打洞式連工帶料" localSheetId="4">#REF!</definedName>
    <definedName name="吸音矽酸鈣板牆面_打洞式連工帶料" localSheetId="19">#REF!</definedName>
    <definedName name="吸音矽酸鈣板牆面_打洞式連工帶料" localSheetId="21">#REF!</definedName>
    <definedName name="吸音矽酸鈣板牆面_打洞式連工帶料" localSheetId="22">#REF!</definedName>
    <definedName name="吸音矽酸鈣板牆面_打洞式連工帶料" localSheetId="23">#REF!</definedName>
    <definedName name="吸音矽酸鈣板牆面_打洞式連工帶料" localSheetId="24">#REF!</definedName>
    <definedName name="吸音矽酸鈣板牆面_打洞式連工帶料" localSheetId="25">#REF!</definedName>
    <definedName name="吸音矽酸鈣板牆面_打洞式連工帶料" localSheetId="42">#REF!</definedName>
    <definedName name="吸音矽酸鈣板牆面_打洞式連工帶料" localSheetId="18">#REF!</definedName>
    <definedName name="吸音矽酸鈣板牆面_打洞式連工帶料" localSheetId="47">#REF!</definedName>
    <definedName name="吸音矽酸鈣板牆面_打洞式連工帶料" localSheetId="15">#REF!</definedName>
    <definedName name="吸音矽酸鈣板牆面_打洞式連工帶料" localSheetId="14">#REF!</definedName>
    <definedName name="吸音矽酸鈣板牆面_打洞式連工帶料" localSheetId="46">#REF!</definedName>
    <definedName name="吸音矽酸鈣板牆面_打洞式連工帶料" localSheetId="3">#REF!</definedName>
    <definedName name="吸音矽酸鈣板牆面_打洞式連工帶料" localSheetId="2">#REF!</definedName>
    <definedName name="吸音矽酸鈣板牆面_打洞式連工帶料" localSheetId="54">#REF!</definedName>
    <definedName name="吸音矽酸鈣板牆面_打洞式連工帶料" localSheetId="30">#REF!</definedName>
    <definedName name="吸音矽酸鈣板牆面_打洞式連工帶料" localSheetId="26">#REF!</definedName>
    <definedName name="吸音矽酸鈣板牆面_打洞式連工帶料" localSheetId="29">#REF!</definedName>
    <definedName name="吸音矽酸鈣板牆面_打洞式連工帶料" localSheetId="53">#REF!</definedName>
    <definedName name="吸音矽酸鈣板牆面_打洞式連工帶料" localSheetId="43">#REF!</definedName>
    <definedName name="吸音矽酸鈣板牆面_打洞式連工帶料" localSheetId="9">#REF!</definedName>
    <definedName name="吸音矽酸鈣板牆面_打洞式連工帶料" localSheetId="8">#REF!</definedName>
    <definedName name="吸音矽酸鈣板牆面_打洞式連工帶料" localSheetId="11">#REF!</definedName>
    <definedName name="吸音矽酸鈣板牆面_打洞式連工帶料" localSheetId="10">#REF!</definedName>
    <definedName name="吸音矽酸鈣板牆面_打洞式連工帶料" localSheetId="13">#REF!</definedName>
    <definedName name="吸音矽酸鈣板牆面_打洞式連工帶料" localSheetId="12">#REF!</definedName>
    <definedName name="吸音矽酸鈣板牆面_打洞式連工帶料" localSheetId="7">#REF!</definedName>
    <definedName name="吸音矽酸鈣板牆面_打洞式連工帶料" localSheetId="6">#REF!</definedName>
    <definedName name="吸音矽酸鈣板牆面_打洞式連工帶料" localSheetId="48">#REF!</definedName>
    <definedName name="吸音矽酸鈣板牆面_打洞式連工帶料" localSheetId="49">#REF!</definedName>
    <definedName name="吸音矽酸鈣板牆面_打洞式連工帶料" localSheetId="16">#REF!</definedName>
    <definedName name="吸音矽酸鈣板牆面_打洞式連工帶料" localSheetId="27">#REF!</definedName>
    <definedName name="吸音矽酸鈣板牆面_打洞式連工帶料" localSheetId="28">#REF!</definedName>
    <definedName name="吸音矽酸鈣板牆面_打洞式連工帶料" localSheetId="44">#REF!</definedName>
    <definedName name="吸音矽酸鈣板牆面_打洞式連工帶料" localSheetId="45">#REF!</definedName>
    <definedName name="吸音矽酸鈣板牆面_打洞式連工帶料" localSheetId="51">#REF!</definedName>
    <definedName name="吸音矽酸鈣板牆面_打洞式連工帶料" localSheetId="41">#REF!</definedName>
    <definedName name="吸音矽酸鈣板牆面_打洞式連工帶料" localSheetId="35">#REF!</definedName>
    <definedName name="吸音矽酸鈣板牆面_打洞式連工帶料" localSheetId="39">#REF!</definedName>
    <definedName name="吸音矽酸鈣板牆面_打洞式連工帶料" localSheetId="37">#REF!</definedName>
    <definedName name="吸音矽酸鈣板牆面_打洞式連工帶料" localSheetId="17">#REF!</definedName>
    <definedName name="吸音矽酸鈣板牆面_打洞式連工帶料" localSheetId="50">#REF!</definedName>
    <definedName name="吸音矽酸鈣板牆面_打洞式連工帶料" localSheetId="52">#REF!</definedName>
    <definedName name="吸音矽酸鈣板牆面_打洞式連工帶料" localSheetId="31">#REF!</definedName>
    <definedName name="吸音矽酸鈣板牆面_打洞式連工帶料" localSheetId="32">#REF!</definedName>
    <definedName name="吸音矽酸鈣板牆面_打洞式連工帶料" localSheetId="34">#REF!</definedName>
    <definedName name="吸音矽酸鈣板牆面_打洞式連工帶料" localSheetId="38">#REF!</definedName>
    <definedName name="吸音矽酸鈣板牆面_打洞式連工帶料" localSheetId="20">#REF!</definedName>
    <definedName name="吸音矽酸鈣板牆面_打洞式連工帶料">#REF!</definedName>
    <definedName name="吸音壁布__連工帶料" localSheetId="40">#REF!</definedName>
    <definedName name="吸音壁布__連工帶料" localSheetId="56">#REF!</definedName>
    <definedName name="吸音壁布__連工帶料" localSheetId="33">#REF!</definedName>
    <definedName name="吸音壁布__連工帶料" localSheetId="55">#REF!</definedName>
    <definedName name="吸音壁布__連工帶料" localSheetId="36">#REF!</definedName>
    <definedName name="吸音壁布__連工帶料" localSheetId="4">#REF!</definedName>
    <definedName name="吸音壁布__連工帶料" localSheetId="19">#REF!</definedName>
    <definedName name="吸音壁布__連工帶料" localSheetId="21">#REF!</definedName>
    <definedName name="吸音壁布__連工帶料" localSheetId="22">#REF!</definedName>
    <definedName name="吸音壁布__連工帶料" localSheetId="23">#REF!</definedName>
    <definedName name="吸音壁布__連工帶料" localSheetId="24">#REF!</definedName>
    <definedName name="吸音壁布__連工帶料" localSheetId="25">#REF!</definedName>
    <definedName name="吸音壁布__連工帶料" localSheetId="42">#REF!</definedName>
    <definedName name="吸音壁布__連工帶料" localSheetId="18">#REF!</definedName>
    <definedName name="吸音壁布__連工帶料" localSheetId="47">#REF!</definedName>
    <definedName name="吸音壁布__連工帶料" localSheetId="15">#REF!</definedName>
    <definedName name="吸音壁布__連工帶料" localSheetId="14">#REF!</definedName>
    <definedName name="吸音壁布__連工帶料" localSheetId="46">#REF!</definedName>
    <definedName name="吸音壁布__連工帶料" localSheetId="3">#REF!</definedName>
    <definedName name="吸音壁布__連工帶料" localSheetId="2">#REF!</definedName>
    <definedName name="吸音壁布__連工帶料" localSheetId="54">#REF!</definedName>
    <definedName name="吸音壁布__連工帶料" localSheetId="30">#REF!</definedName>
    <definedName name="吸音壁布__連工帶料" localSheetId="26">#REF!</definedName>
    <definedName name="吸音壁布__連工帶料" localSheetId="29">#REF!</definedName>
    <definedName name="吸音壁布__連工帶料" localSheetId="53">#REF!</definedName>
    <definedName name="吸音壁布__連工帶料" localSheetId="43">#REF!</definedName>
    <definedName name="吸音壁布__連工帶料" localSheetId="9">#REF!</definedName>
    <definedName name="吸音壁布__連工帶料" localSheetId="8">#REF!</definedName>
    <definedName name="吸音壁布__連工帶料" localSheetId="11">#REF!</definedName>
    <definedName name="吸音壁布__連工帶料" localSheetId="10">#REF!</definedName>
    <definedName name="吸音壁布__連工帶料" localSheetId="13">#REF!</definedName>
    <definedName name="吸音壁布__連工帶料" localSheetId="12">#REF!</definedName>
    <definedName name="吸音壁布__連工帶料" localSheetId="7">#REF!</definedName>
    <definedName name="吸音壁布__連工帶料" localSheetId="6">#REF!</definedName>
    <definedName name="吸音壁布__連工帶料" localSheetId="48">#REF!</definedName>
    <definedName name="吸音壁布__連工帶料" localSheetId="49">#REF!</definedName>
    <definedName name="吸音壁布__連工帶料" localSheetId="16">#REF!</definedName>
    <definedName name="吸音壁布__連工帶料" localSheetId="27">#REF!</definedName>
    <definedName name="吸音壁布__連工帶料" localSheetId="28">#REF!</definedName>
    <definedName name="吸音壁布__連工帶料" localSheetId="44">#REF!</definedName>
    <definedName name="吸音壁布__連工帶料" localSheetId="45">#REF!</definedName>
    <definedName name="吸音壁布__連工帶料" localSheetId="51">#REF!</definedName>
    <definedName name="吸音壁布__連工帶料" localSheetId="41">#REF!</definedName>
    <definedName name="吸音壁布__連工帶料" localSheetId="35">#REF!</definedName>
    <definedName name="吸音壁布__連工帶料" localSheetId="39">#REF!</definedName>
    <definedName name="吸音壁布__連工帶料" localSheetId="37">#REF!</definedName>
    <definedName name="吸音壁布__連工帶料" localSheetId="17">#REF!</definedName>
    <definedName name="吸音壁布__連工帶料" localSheetId="50">#REF!</definedName>
    <definedName name="吸音壁布__連工帶料" localSheetId="52">#REF!</definedName>
    <definedName name="吸音壁布__連工帶料" localSheetId="31">#REF!</definedName>
    <definedName name="吸音壁布__連工帶料" localSheetId="32">#REF!</definedName>
    <definedName name="吸音壁布__連工帶料" localSheetId="34">#REF!</definedName>
    <definedName name="吸音壁布__連工帶料" localSheetId="38">#REF!</definedName>
    <definedName name="吸音壁布__連工帶料" localSheetId="20">#REF!</definedName>
    <definedName name="吸音壁布__連工帶料">#REF!</definedName>
    <definedName name="快速給水閥" localSheetId="40">#REF!</definedName>
    <definedName name="快速給水閥" localSheetId="56">#REF!</definedName>
    <definedName name="快速給水閥" localSheetId="33">#REF!</definedName>
    <definedName name="快速給水閥" localSheetId="55">#REF!</definedName>
    <definedName name="快速給水閥" localSheetId="36">#REF!</definedName>
    <definedName name="快速給水閥" localSheetId="4">#REF!</definedName>
    <definedName name="快速給水閥" localSheetId="19">#REF!</definedName>
    <definedName name="快速給水閥" localSheetId="21">#REF!</definedName>
    <definedName name="快速給水閥" localSheetId="22">#REF!</definedName>
    <definedName name="快速給水閥" localSheetId="23">#REF!</definedName>
    <definedName name="快速給水閥" localSheetId="24">#REF!</definedName>
    <definedName name="快速給水閥" localSheetId="25">#REF!</definedName>
    <definedName name="快速給水閥" localSheetId="42">#REF!</definedName>
    <definedName name="快速給水閥" localSheetId="18">#REF!</definedName>
    <definedName name="快速給水閥" localSheetId="47">#REF!</definedName>
    <definedName name="快速給水閥" localSheetId="15">#REF!</definedName>
    <definedName name="快速給水閥" localSheetId="14">#REF!</definedName>
    <definedName name="快速給水閥" localSheetId="46">#REF!</definedName>
    <definedName name="快速給水閥" localSheetId="3">#REF!</definedName>
    <definedName name="快速給水閥" localSheetId="2">#REF!</definedName>
    <definedName name="快速給水閥" localSheetId="54">#REF!</definedName>
    <definedName name="快速給水閥" localSheetId="30">#REF!</definedName>
    <definedName name="快速給水閥" localSheetId="26">#REF!</definedName>
    <definedName name="快速給水閥" localSheetId="29">#REF!</definedName>
    <definedName name="快速給水閥" localSheetId="53">#REF!</definedName>
    <definedName name="快速給水閥" localSheetId="43">#REF!</definedName>
    <definedName name="快速給水閥" localSheetId="9">#REF!</definedName>
    <definedName name="快速給水閥" localSheetId="8">#REF!</definedName>
    <definedName name="快速給水閥" localSheetId="11">#REF!</definedName>
    <definedName name="快速給水閥" localSheetId="10">#REF!</definedName>
    <definedName name="快速給水閥" localSheetId="13">#REF!</definedName>
    <definedName name="快速給水閥" localSheetId="12">#REF!</definedName>
    <definedName name="快速給水閥" localSheetId="7">#REF!</definedName>
    <definedName name="快速給水閥" localSheetId="6">#REF!</definedName>
    <definedName name="快速給水閥" localSheetId="48">#REF!</definedName>
    <definedName name="快速給水閥" localSheetId="49">#REF!</definedName>
    <definedName name="快速給水閥" localSheetId="16">#REF!</definedName>
    <definedName name="快速給水閥" localSheetId="27">#REF!</definedName>
    <definedName name="快速給水閥" localSheetId="28">#REF!</definedName>
    <definedName name="快速給水閥" localSheetId="44">#REF!</definedName>
    <definedName name="快速給水閥" localSheetId="45">#REF!</definedName>
    <definedName name="快速給水閥" localSheetId="51">#REF!</definedName>
    <definedName name="快速給水閥" localSheetId="41">#REF!</definedName>
    <definedName name="快速給水閥" localSheetId="35">#REF!</definedName>
    <definedName name="快速給水閥" localSheetId="39">#REF!</definedName>
    <definedName name="快速給水閥" localSheetId="37">#REF!</definedName>
    <definedName name="快速給水閥" localSheetId="17">#REF!</definedName>
    <definedName name="快速給水閥" localSheetId="50">#REF!</definedName>
    <definedName name="快速給水閥" localSheetId="52">#REF!</definedName>
    <definedName name="快速給水閥" localSheetId="31">#REF!</definedName>
    <definedName name="快速給水閥" localSheetId="32">#REF!</definedName>
    <definedName name="快速給水閥" localSheetId="34">#REF!</definedName>
    <definedName name="快速給水閥" localSheetId="38">#REF!</definedName>
    <definedName name="快速給水閥" localSheetId="20">#REF!</definedName>
    <definedName name="快速給水閥">#REF!</definedName>
    <definedName name="批土及磨平" localSheetId="40">#REF!</definedName>
    <definedName name="批土及磨平" localSheetId="56">#REF!</definedName>
    <definedName name="批土及磨平" localSheetId="33">#REF!</definedName>
    <definedName name="批土及磨平" localSheetId="55">#REF!</definedName>
    <definedName name="批土及磨平" localSheetId="36">#REF!</definedName>
    <definedName name="批土及磨平" localSheetId="4">#REF!</definedName>
    <definedName name="批土及磨平" localSheetId="19">#REF!</definedName>
    <definedName name="批土及磨平" localSheetId="21">#REF!</definedName>
    <definedName name="批土及磨平" localSheetId="22">#REF!</definedName>
    <definedName name="批土及磨平" localSheetId="23">#REF!</definedName>
    <definedName name="批土及磨平" localSheetId="24">#REF!</definedName>
    <definedName name="批土及磨平" localSheetId="25">#REF!</definedName>
    <definedName name="批土及磨平" localSheetId="42">#REF!</definedName>
    <definedName name="批土及磨平" localSheetId="18">#REF!</definedName>
    <definedName name="批土及磨平" localSheetId="47">#REF!</definedName>
    <definedName name="批土及磨平" localSheetId="15">#REF!</definedName>
    <definedName name="批土及磨平" localSheetId="14">#REF!</definedName>
    <definedName name="批土及磨平" localSheetId="46">#REF!</definedName>
    <definedName name="批土及磨平" localSheetId="3">#REF!</definedName>
    <definedName name="批土及磨平" localSheetId="2">#REF!</definedName>
    <definedName name="批土及磨平" localSheetId="54">#REF!</definedName>
    <definedName name="批土及磨平" localSheetId="30">#REF!</definedName>
    <definedName name="批土及磨平" localSheetId="26">#REF!</definedName>
    <definedName name="批土及磨平" localSheetId="29">#REF!</definedName>
    <definedName name="批土及磨平" localSheetId="53">#REF!</definedName>
    <definedName name="批土及磨平" localSheetId="43">#REF!</definedName>
    <definedName name="批土及磨平" localSheetId="9">#REF!</definedName>
    <definedName name="批土及磨平" localSheetId="8">#REF!</definedName>
    <definedName name="批土及磨平" localSheetId="11">#REF!</definedName>
    <definedName name="批土及磨平" localSheetId="10">#REF!</definedName>
    <definedName name="批土及磨平" localSheetId="13">#REF!</definedName>
    <definedName name="批土及磨平" localSheetId="12">#REF!</definedName>
    <definedName name="批土及磨平" localSheetId="7">#REF!</definedName>
    <definedName name="批土及磨平" localSheetId="6">#REF!</definedName>
    <definedName name="批土及磨平" localSheetId="48">#REF!</definedName>
    <definedName name="批土及磨平" localSheetId="49">#REF!</definedName>
    <definedName name="批土及磨平" localSheetId="16">#REF!</definedName>
    <definedName name="批土及磨平" localSheetId="27">#REF!</definedName>
    <definedName name="批土及磨平" localSheetId="28">#REF!</definedName>
    <definedName name="批土及磨平" localSheetId="44">#REF!</definedName>
    <definedName name="批土及磨平" localSheetId="45">#REF!</definedName>
    <definedName name="批土及磨平" localSheetId="51">#REF!</definedName>
    <definedName name="批土及磨平" localSheetId="41">#REF!</definedName>
    <definedName name="批土及磨平" localSheetId="35">#REF!</definedName>
    <definedName name="批土及磨平" localSheetId="39">#REF!</definedName>
    <definedName name="批土及磨平" localSheetId="37">#REF!</definedName>
    <definedName name="批土及磨平" localSheetId="17">#REF!</definedName>
    <definedName name="批土及磨平" localSheetId="50">#REF!</definedName>
    <definedName name="批土及磨平" localSheetId="52">#REF!</definedName>
    <definedName name="批土及磨平" localSheetId="31">#REF!</definedName>
    <definedName name="批土及磨平" localSheetId="32">#REF!</definedName>
    <definedName name="批土及磨平" localSheetId="34">#REF!</definedName>
    <definedName name="批土及磨平" localSheetId="38">#REF!</definedName>
    <definedName name="批土及磨平" localSheetId="20">#REF!</definedName>
    <definedName name="批土及磨平">#REF!</definedName>
    <definedName name="投標" localSheetId="40">#REF!</definedName>
    <definedName name="投標" localSheetId="56">#REF!</definedName>
    <definedName name="投標" localSheetId="33">#REF!</definedName>
    <definedName name="投標" localSheetId="55">#REF!</definedName>
    <definedName name="投標" localSheetId="36">#REF!</definedName>
    <definedName name="投標" localSheetId="4">#REF!</definedName>
    <definedName name="投標" localSheetId="19">#REF!</definedName>
    <definedName name="投標" localSheetId="21">#REF!</definedName>
    <definedName name="投標" localSheetId="22">#REF!</definedName>
    <definedName name="投標" localSheetId="23">#REF!</definedName>
    <definedName name="投標" localSheetId="24">#REF!</definedName>
    <definedName name="投標" localSheetId="25">#REF!</definedName>
    <definedName name="投標" localSheetId="42">#REF!</definedName>
    <definedName name="投標" localSheetId="18">#REF!</definedName>
    <definedName name="投標" localSheetId="47">#REF!</definedName>
    <definedName name="投標" localSheetId="15">#REF!</definedName>
    <definedName name="投標" localSheetId="14">#REF!</definedName>
    <definedName name="投標" localSheetId="46">#REF!</definedName>
    <definedName name="投標" localSheetId="3">#REF!</definedName>
    <definedName name="投標" localSheetId="2">#REF!</definedName>
    <definedName name="投標" localSheetId="54">#REF!</definedName>
    <definedName name="投標" localSheetId="30">#REF!</definedName>
    <definedName name="投標" localSheetId="26">#REF!</definedName>
    <definedName name="投標" localSheetId="29">#REF!</definedName>
    <definedName name="投標" localSheetId="53">#REF!</definedName>
    <definedName name="投標" localSheetId="43">#REF!</definedName>
    <definedName name="投標" localSheetId="9">#REF!</definedName>
    <definedName name="投標" localSheetId="8">#REF!</definedName>
    <definedName name="投標" localSheetId="11">#REF!</definedName>
    <definedName name="投標" localSheetId="10">#REF!</definedName>
    <definedName name="投標" localSheetId="13">#REF!</definedName>
    <definedName name="投標" localSheetId="12">#REF!</definedName>
    <definedName name="投標" localSheetId="7">#REF!</definedName>
    <definedName name="投標" localSheetId="6">#REF!</definedName>
    <definedName name="投標" localSheetId="48">#REF!</definedName>
    <definedName name="投標" localSheetId="49">#REF!</definedName>
    <definedName name="投標" localSheetId="16">#REF!</definedName>
    <definedName name="投標" localSheetId="27">#REF!</definedName>
    <definedName name="投標" localSheetId="28">#REF!</definedName>
    <definedName name="投標" localSheetId="44">#REF!</definedName>
    <definedName name="投標" localSheetId="45">#REF!</definedName>
    <definedName name="投標" localSheetId="51">#REF!</definedName>
    <definedName name="投標" localSheetId="41">#REF!</definedName>
    <definedName name="投標" localSheetId="35">#REF!</definedName>
    <definedName name="投標" localSheetId="39">#REF!</definedName>
    <definedName name="投標" localSheetId="37">#REF!</definedName>
    <definedName name="投標" localSheetId="17">#REF!</definedName>
    <definedName name="投標" localSheetId="50">#REF!</definedName>
    <definedName name="投標" localSheetId="52">#REF!</definedName>
    <definedName name="投標" localSheetId="31">#REF!</definedName>
    <definedName name="投標" localSheetId="32">#REF!</definedName>
    <definedName name="投標" localSheetId="34">#REF!</definedName>
    <definedName name="投標" localSheetId="38">#REF!</definedName>
    <definedName name="投標" localSheetId="20">#REF!</definedName>
    <definedName name="投標">#REF!</definedName>
    <definedName name="投標總價" localSheetId="40">#REF!</definedName>
    <definedName name="投標總價" localSheetId="56">#REF!</definedName>
    <definedName name="投標總價" localSheetId="33">#REF!</definedName>
    <definedName name="投標總價" localSheetId="55">#REF!</definedName>
    <definedName name="投標總價" localSheetId="36">#REF!</definedName>
    <definedName name="投標總價" localSheetId="4">#REF!</definedName>
    <definedName name="投標總價" localSheetId="19">#REF!</definedName>
    <definedName name="投標總價" localSheetId="21">#REF!</definedName>
    <definedName name="投標總價" localSheetId="22">#REF!</definedName>
    <definedName name="投標總價" localSheetId="23">#REF!</definedName>
    <definedName name="投標總價" localSheetId="24">#REF!</definedName>
    <definedName name="投標總價" localSheetId="25">#REF!</definedName>
    <definedName name="投標總價" localSheetId="42">#REF!</definedName>
    <definedName name="投標總價" localSheetId="18">#REF!</definedName>
    <definedName name="投標總價" localSheetId="47">#REF!</definedName>
    <definedName name="投標總價" localSheetId="15">#REF!</definedName>
    <definedName name="投標總價" localSheetId="14">#REF!</definedName>
    <definedName name="投標總價" localSheetId="46">#REF!</definedName>
    <definedName name="投標總價" localSheetId="3">#REF!</definedName>
    <definedName name="投標總價" localSheetId="2">#REF!</definedName>
    <definedName name="投標總價" localSheetId="54">#REF!</definedName>
    <definedName name="投標總價" localSheetId="30">#REF!</definedName>
    <definedName name="投標總價" localSheetId="26">#REF!</definedName>
    <definedName name="投標總價" localSheetId="29">#REF!</definedName>
    <definedName name="投標總價" localSheetId="53">#REF!</definedName>
    <definedName name="投標總價" localSheetId="43">#REF!</definedName>
    <definedName name="投標總價" localSheetId="9">#REF!</definedName>
    <definedName name="投標總價" localSheetId="8">#REF!</definedName>
    <definedName name="投標總價" localSheetId="11">#REF!</definedName>
    <definedName name="投標總價" localSheetId="10">#REF!</definedName>
    <definedName name="投標總價" localSheetId="13">#REF!</definedName>
    <definedName name="投標總價" localSheetId="12">#REF!</definedName>
    <definedName name="投標總價" localSheetId="7">#REF!</definedName>
    <definedName name="投標總價" localSheetId="6">#REF!</definedName>
    <definedName name="投標總價" localSheetId="48">#REF!</definedName>
    <definedName name="投標總價" localSheetId="49">#REF!</definedName>
    <definedName name="投標總價" localSheetId="16">#REF!</definedName>
    <definedName name="投標總價" localSheetId="27">#REF!</definedName>
    <definedName name="投標總價" localSheetId="28">#REF!</definedName>
    <definedName name="投標總價" localSheetId="44">#REF!</definedName>
    <definedName name="投標總價" localSheetId="45">#REF!</definedName>
    <definedName name="投標總價" localSheetId="51">#REF!</definedName>
    <definedName name="投標總價" localSheetId="41">#REF!</definedName>
    <definedName name="投標總價" localSheetId="35">#REF!</definedName>
    <definedName name="投標總價" localSheetId="39">#REF!</definedName>
    <definedName name="投標總價" localSheetId="37">#REF!</definedName>
    <definedName name="投標總價" localSheetId="17">#REF!</definedName>
    <definedName name="投標總價" localSheetId="50">#REF!</definedName>
    <definedName name="投標總價" localSheetId="52">#REF!</definedName>
    <definedName name="投標總價" localSheetId="31">#REF!</definedName>
    <definedName name="投標總價" localSheetId="32">#REF!</definedName>
    <definedName name="投標總價" localSheetId="34">#REF!</definedName>
    <definedName name="投標總價" localSheetId="38">#REF!</definedName>
    <definedName name="投標總價" localSheetId="20">#REF!</definedName>
    <definedName name="投標總價">#REF!</definedName>
    <definedName name="材料" localSheetId="40">#REF!</definedName>
    <definedName name="材料" localSheetId="56">#REF!</definedName>
    <definedName name="材料" localSheetId="33">#REF!</definedName>
    <definedName name="材料" localSheetId="55">#REF!</definedName>
    <definedName name="材料" localSheetId="36">#REF!</definedName>
    <definedName name="材料" localSheetId="4">#REF!</definedName>
    <definedName name="材料" localSheetId="19">#REF!</definedName>
    <definedName name="材料" localSheetId="21">#REF!</definedName>
    <definedName name="材料" localSheetId="22">#REF!</definedName>
    <definedName name="材料" localSheetId="23">#REF!</definedName>
    <definedName name="材料" localSheetId="24">#REF!</definedName>
    <definedName name="材料" localSheetId="25">#REF!</definedName>
    <definedName name="材料" localSheetId="42">#REF!</definedName>
    <definedName name="材料" localSheetId="18">#REF!</definedName>
    <definedName name="材料" localSheetId="47">#REF!</definedName>
    <definedName name="材料" localSheetId="15">#REF!</definedName>
    <definedName name="材料" localSheetId="14">#REF!</definedName>
    <definedName name="材料" localSheetId="46">#REF!</definedName>
    <definedName name="材料" localSheetId="3">#REF!</definedName>
    <definedName name="材料" localSheetId="2">#REF!</definedName>
    <definedName name="材料" localSheetId="54">#REF!</definedName>
    <definedName name="材料" localSheetId="30">#REF!</definedName>
    <definedName name="材料" localSheetId="26">#REF!</definedName>
    <definedName name="材料" localSheetId="29">#REF!</definedName>
    <definedName name="材料" localSheetId="53">#REF!</definedName>
    <definedName name="材料" localSheetId="43">#REF!</definedName>
    <definedName name="材料" localSheetId="9">#REF!</definedName>
    <definedName name="材料" localSheetId="8">#REF!</definedName>
    <definedName name="材料" localSheetId="11">#REF!</definedName>
    <definedName name="材料" localSheetId="10">#REF!</definedName>
    <definedName name="材料" localSheetId="13">#REF!</definedName>
    <definedName name="材料" localSheetId="12">#REF!</definedName>
    <definedName name="材料" localSheetId="7">#REF!</definedName>
    <definedName name="材料" localSheetId="6">#REF!</definedName>
    <definedName name="材料" localSheetId="48">#REF!</definedName>
    <definedName name="材料" localSheetId="49">#REF!</definedName>
    <definedName name="材料" localSheetId="16">#REF!</definedName>
    <definedName name="材料" localSheetId="27">#REF!</definedName>
    <definedName name="材料" localSheetId="28">#REF!</definedName>
    <definedName name="材料" localSheetId="44">#REF!</definedName>
    <definedName name="材料" localSheetId="45">#REF!</definedName>
    <definedName name="材料" localSheetId="51">#REF!</definedName>
    <definedName name="材料" localSheetId="41">#REF!</definedName>
    <definedName name="材料" localSheetId="35">#REF!</definedName>
    <definedName name="材料" localSheetId="39">#REF!</definedName>
    <definedName name="材料" localSheetId="37">#REF!</definedName>
    <definedName name="材料" localSheetId="17">#REF!</definedName>
    <definedName name="材料" localSheetId="50">#REF!</definedName>
    <definedName name="材料" localSheetId="52">#REF!</definedName>
    <definedName name="材料" localSheetId="31">#REF!</definedName>
    <definedName name="材料" localSheetId="32">#REF!</definedName>
    <definedName name="材料" localSheetId="34">#REF!</definedName>
    <definedName name="材料" localSheetId="38">#REF!</definedName>
    <definedName name="材料" localSheetId="20">#REF!</definedName>
    <definedName name="材料">#REF!</definedName>
    <definedName name="材料_29_29導盲磚">[36]工料單價!$B$11</definedName>
    <definedName name="材料_60_60方塊地毯" localSheetId="40">#REF!</definedName>
    <definedName name="材料_60_60方塊地毯" localSheetId="56">#REF!</definedName>
    <definedName name="材料_60_60方塊地毯" localSheetId="33">#REF!</definedName>
    <definedName name="材料_60_60方塊地毯" localSheetId="55">#REF!</definedName>
    <definedName name="材料_60_60方塊地毯" localSheetId="36">#REF!</definedName>
    <definedName name="材料_60_60方塊地毯" localSheetId="4">#REF!</definedName>
    <definedName name="材料_60_60方塊地毯" localSheetId="19">#REF!</definedName>
    <definedName name="材料_60_60方塊地毯" localSheetId="21">#REF!</definedName>
    <definedName name="材料_60_60方塊地毯" localSheetId="22">#REF!</definedName>
    <definedName name="材料_60_60方塊地毯" localSheetId="23">#REF!</definedName>
    <definedName name="材料_60_60方塊地毯" localSheetId="24">#REF!</definedName>
    <definedName name="材料_60_60方塊地毯" localSheetId="25">#REF!</definedName>
    <definedName name="材料_60_60方塊地毯" localSheetId="42">#REF!</definedName>
    <definedName name="材料_60_60方塊地毯" localSheetId="18">#REF!</definedName>
    <definedName name="材料_60_60方塊地毯" localSheetId="47">#REF!</definedName>
    <definedName name="材料_60_60方塊地毯" localSheetId="15">#REF!</definedName>
    <definedName name="材料_60_60方塊地毯" localSheetId="14">#REF!</definedName>
    <definedName name="材料_60_60方塊地毯" localSheetId="46">#REF!</definedName>
    <definedName name="材料_60_60方塊地毯" localSheetId="3">#REF!</definedName>
    <definedName name="材料_60_60方塊地毯" localSheetId="2">#REF!</definedName>
    <definedName name="材料_60_60方塊地毯" localSheetId="54">#REF!</definedName>
    <definedName name="材料_60_60方塊地毯" localSheetId="30">#REF!</definedName>
    <definedName name="材料_60_60方塊地毯" localSheetId="26">#REF!</definedName>
    <definedName name="材料_60_60方塊地毯" localSheetId="29">#REF!</definedName>
    <definedName name="材料_60_60方塊地毯" localSheetId="53">#REF!</definedName>
    <definedName name="材料_60_60方塊地毯" localSheetId="43">#REF!</definedName>
    <definedName name="材料_60_60方塊地毯" localSheetId="9">#REF!</definedName>
    <definedName name="材料_60_60方塊地毯" localSheetId="8">#REF!</definedName>
    <definedName name="材料_60_60方塊地毯" localSheetId="11">#REF!</definedName>
    <definedName name="材料_60_60方塊地毯" localSheetId="10">#REF!</definedName>
    <definedName name="材料_60_60方塊地毯" localSheetId="13">#REF!</definedName>
    <definedName name="材料_60_60方塊地毯" localSheetId="12">#REF!</definedName>
    <definedName name="材料_60_60方塊地毯" localSheetId="7">#REF!</definedName>
    <definedName name="材料_60_60方塊地毯" localSheetId="6">#REF!</definedName>
    <definedName name="材料_60_60方塊地毯" localSheetId="48">#REF!</definedName>
    <definedName name="材料_60_60方塊地毯" localSheetId="49">#REF!</definedName>
    <definedName name="材料_60_60方塊地毯" localSheetId="16">#REF!</definedName>
    <definedName name="材料_60_60方塊地毯" localSheetId="27">#REF!</definedName>
    <definedName name="材料_60_60方塊地毯" localSheetId="28">#REF!</definedName>
    <definedName name="材料_60_60方塊地毯" localSheetId="44">#REF!</definedName>
    <definedName name="材料_60_60方塊地毯" localSheetId="45">#REF!</definedName>
    <definedName name="材料_60_60方塊地毯" localSheetId="51">#REF!</definedName>
    <definedName name="材料_60_60方塊地毯" localSheetId="41">#REF!</definedName>
    <definedName name="材料_60_60方塊地毯" localSheetId="35">#REF!</definedName>
    <definedName name="材料_60_60方塊地毯" localSheetId="39">#REF!</definedName>
    <definedName name="材料_60_60方塊地毯" localSheetId="37">#REF!</definedName>
    <definedName name="材料_60_60方塊地毯" localSheetId="17">#REF!</definedName>
    <definedName name="材料_60_60方塊地毯" localSheetId="50">#REF!</definedName>
    <definedName name="材料_60_60方塊地毯" localSheetId="52">#REF!</definedName>
    <definedName name="材料_60_60方塊地毯" localSheetId="31">#REF!</definedName>
    <definedName name="材料_60_60方塊地毯" localSheetId="32">#REF!</definedName>
    <definedName name="材料_60_60方塊地毯" localSheetId="34">#REF!</definedName>
    <definedName name="材料_60_60方塊地毯" localSheetId="38">#REF!</definedName>
    <definedName name="材料_60_60方塊地毯" localSheetId="20">#REF!</definedName>
    <definedName name="材料_60_60方塊地毯">#REF!</definedName>
    <definedName name="材料_二丁掛" localSheetId="40">#REF!</definedName>
    <definedName name="材料_二丁掛" localSheetId="56">#REF!</definedName>
    <definedName name="材料_二丁掛" localSheetId="33">#REF!</definedName>
    <definedName name="材料_二丁掛" localSheetId="55">#REF!</definedName>
    <definedName name="材料_二丁掛" localSheetId="36">#REF!</definedName>
    <definedName name="材料_二丁掛" localSheetId="4">#REF!</definedName>
    <definedName name="材料_二丁掛" localSheetId="19">#REF!</definedName>
    <definedName name="材料_二丁掛" localSheetId="21">#REF!</definedName>
    <definedName name="材料_二丁掛" localSheetId="22">#REF!</definedName>
    <definedName name="材料_二丁掛" localSheetId="23">#REF!</definedName>
    <definedName name="材料_二丁掛" localSheetId="24">#REF!</definedName>
    <definedName name="材料_二丁掛" localSheetId="25">#REF!</definedName>
    <definedName name="材料_二丁掛" localSheetId="42">#REF!</definedName>
    <definedName name="材料_二丁掛" localSheetId="18">#REF!</definedName>
    <definedName name="材料_二丁掛" localSheetId="47">#REF!</definedName>
    <definedName name="材料_二丁掛" localSheetId="15">#REF!</definedName>
    <definedName name="材料_二丁掛" localSheetId="14">#REF!</definedName>
    <definedName name="材料_二丁掛" localSheetId="46">#REF!</definedName>
    <definedName name="材料_二丁掛" localSheetId="3">#REF!</definedName>
    <definedName name="材料_二丁掛" localSheetId="2">#REF!</definedName>
    <definedName name="材料_二丁掛" localSheetId="54">#REF!</definedName>
    <definedName name="材料_二丁掛" localSheetId="30">#REF!</definedName>
    <definedName name="材料_二丁掛" localSheetId="26">#REF!</definedName>
    <definedName name="材料_二丁掛" localSheetId="29">#REF!</definedName>
    <definedName name="材料_二丁掛" localSheetId="53">#REF!</definedName>
    <definedName name="材料_二丁掛" localSheetId="43">#REF!</definedName>
    <definedName name="材料_二丁掛" localSheetId="9">#REF!</definedName>
    <definedName name="材料_二丁掛" localSheetId="8">#REF!</definedName>
    <definedName name="材料_二丁掛" localSheetId="11">#REF!</definedName>
    <definedName name="材料_二丁掛" localSheetId="10">#REF!</definedName>
    <definedName name="材料_二丁掛" localSheetId="13">#REF!</definedName>
    <definedName name="材料_二丁掛" localSheetId="12">#REF!</definedName>
    <definedName name="材料_二丁掛" localSheetId="7">#REF!</definedName>
    <definedName name="材料_二丁掛" localSheetId="6">#REF!</definedName>
    <definedName name="材料_二丁掛" localSheetId="48">#REF!</definedName>
    <definedName name="材料_二丁掛" localSheetId="49">#REF!</definedName>
    <definedName name="材料_二丁掛" localSheetId="16">#REF!</definedName>
    <definedName name="材料_二丁掛" localSheetId="27">#REF!</definedName>
    <definedName name="材料_二丁掛" localSheetId="28">#REF!</definedName>
    <definedName name="材料_二丁掛" localSheetId="44">#REF!</definedName>
    <definedName name="材料_二丁掛" localSheetId="45">#REF!</definedName>
    <definedName name="材料_二丁掛" localSheetId="51">#REF!</definedName>
    <definedName name="材料_二丁掛" localSheetId="41">#REF!</definedName>
    <definedName name="材料_二丁掛" localSheetId="35">#REF!</definedName>
    <definedName name="材料_二丁掛" localSheetId="39">#REF!</definedName>
    <definedName name="材料_二丁掛" localSheetId="37">#REF!</definedName>
    <definedName name="材料_二丁掛" localSheetId="17">#REF!</definedName>
    <definedName name="材料_二丁掛" localSheetId="50">#REF!</definedName>
    <definedName name="材料_二丁掛" localSheetId="52">#REF!</definedName>
    <definedName name="材料_二丁掛" localSheetId="31">#REF!</definedName>
    <definedName name="材料_二丁掛" localSheetId="32">#REF!</definedName>
    <definedName name="材料_二丁掛" localSheetId="34">#REF!</definedName>
    <definedName name="材料_二丁掛" localSheetId="38">#REF!</definedName>
    <definedName name="材料_二丁掛" localSheetId="20">#REF!</definedName>
    <definedName name="材料_二丁掛">#REF!</definedName>
    <definedName name="材料_止滑磚20_20" localSheetId="40">#REF!</definedName>
    <definedName name="材料_止滑磚20_20" localSheetId="56">#REF!</definedName>
    <definedName name="材料_止滑磚20_20" localSheetId="33">#REF!</definedName>
    <definedName name="材料_止滑磚20_20" localSheetId="55">#REF!</definedName>
    <definedName name="材料_止滑磚20_20" localSheetId="36">#REF!</definedName>
    <definedName name="材料_止滑磚20_20" localSheetId="4">#REF!</definedName>
    <definedName name="材料_止滑磚20_20" localSheetId="19">#REF!</definedName>
    <definedName name="材料_止滑磚20_20" localSheetId="21">#REF!</definedName>
    <definedName name="材料_止滑磚20_20" localSheetId="22">#REF!</definedName>
    <definedName name="材料_止滑磚20_20" localSheetId="23">#REF!</definedName>
    <definedName name="材料_止滑磚20_20" localSheetId="24">#REF!</definedName>
    <definedName name="材料_止滑磚20_20" localSheetId="25">#REF!</definedName>
    <definedName name="材料_止滑磚20_20" localSheetId="42">#REF!</definedName>
    <definedName name="材料_止滑磚20_20" localSheetId="18">#REF!</definedName>
    <definedName name="材料_止滑磚20_20" localSheetId="47">#REF!</definedName>
    <definedName name="材料_止滑磚20_20" localSheetId="15">#REF!</definedName>
    <definedName name="材料_止滑磚20_20" localSheetId="14">#REF!</definedName>
    <definedName name="材料_止滑磚20_20" localSheetId="46">#REF!</definedName>
    <definedName name="材料_止滑磚20_20" localSheetId="3">#REF!</definedName>
    <definedName name="材料_止滑磚20_20" localSheetId="2">#REF!</definedName>
    <definedName name="材料_止滑磚20_20" localSheetId="54">#REF!</definedName>
    <definedName name="材料_止滑磚20_20" localSheetId="30">#REF!</definedName>
    <definedName name="材料_止滑磚20_20" localSheetId="26">#REF!</definedName>
    <definedName name="材料_止滑磚20_20" localSheetId="29">#REF!</definedName>
    <definedName name="材料_止滑磚20_20" localSheetId="53">#REF!</definedName>
    <definedName name="材料_止滑磚20_20" localSheetId="43">#REF!</definedName>
    <definedName name="材料_止滑磚20_20" localSheetId="9">#REF!</definedName>
    <definedName name="材料_止滑磚20_20" localSheetId="8">#REF!</definedName>
    <definedName name="材料_止滑磚20_20" localSheetId="11">#REF!</definedName>
    <definedName name="材料_止滑磚20_20" localSheetId="10">#REF!</definedName>
    <definedName name="材料_止滑磚20_20" localSheetId="13">#REF!</definedName>
    <definedName name="材料_止滑磚20_20" localSheetId="12">#REF!</definedName>
    <definedName name="材料_止滑磚20_20" localSheetId="7">#REF!</definedName>
    <definedName name="材料_止滑磚20_20" localSheetId="6">#REF!</definedName>
    <definedName name="材料_止滑磚20_20" localSheetId="48">#REF!</definedName>
    <definedName name="材料_止滑磚20_20" localSheetId="49">#REF!</definedName>
    <definedName name="材料_止滑磚20_20" localSheetId="16">#REF!</definedName>
    <definedName name="材料_止滑磚20_20" localSheetId="27">#REF!</definedName>
    <definedName name="材料_止滑磚20_20" localSheetId="28">#REF!</definedName>
    <definedName name="材料_止滑磚20_20" localSheetId="44">#REF!</definedName>
    <definedName name="材料_止滑磚20_20" localSheetId="45">#REF!</definedName>
    <definedName name="材料_止滑磚20_20" localSheetId="51">#REF!</definedName>
    <definedName name="材料_止滑磚20_20" localSheetId="41">#REF!</definedName>
    <definedName name="材料_止滑磚20_20" localSheetId="35">#REF!</definedName>
    <definedName name="材料_止滑磚20_20" localSheetId="39">#REF!</definedName>
    <definedName name="材料_止滑磚20_20" localSheetId="37">#REF!</definedName>
    <definedName name="材料_止滑磚20_20" localSheetId="17">#REF!</definedName>
    <definedName name="材料_止滑磚20_20" localSheetId="50">#REF!</definedName>
    <definedName name="材料_止滑磚20_20" localSheetId="52">#REF!</definedName>
    <definedName name="材料_止滑磚20_20" localSheetId="31">#REF!</definedName>
    <definedName name="材料_止滑磚20_20" localSheetId="32">#REF!</definedName>
    <definedName name="材料_止滑磚20_20" localSheetId="34">#REF!</definedName>
    <definedName name="材料_止滑磚20_20" localSheetId="38">#REF!</definedName>
    <definedName name="材料_止滑磚20_20" localSheetId="20">#REF!</definedName>
    <definedName name="材料_止滑磚20_20">#REF!</definedName>
    <definedName name="材料_空心磚19_19_19" localSheetId="40">#REF!</definedName>
    <definedName name="材料_空心磚19_19_19" localSheetId="56">#REF!</definedName>
    <definedName name="材料_空心磚19_19_19" localSheetId="33">#REF!</definedName>
    <definedName name="材料_空心磚19_19_19" localSheetId="55">#REF!</definedName>
    <definedName name="材料_空心磚19_19_19" localSheetId="36">#REF!</definedName>
    <definedName name="材料_空心磚19_19_19" localSheetId="4">#REF!</definedName>
    <definedName name="材料_空心磚19_19_19" localSheetId="19">#REF!</definedName>
    <definedName name="材料_空心磚19_19_19" localSheetId="21">#REF!</definedName>
    <definedName name="材料_空心磚19_19_19" localSheetId="22">#REF!</definedName>
    <definedName name="材料_空心磚19_19_19" localSheetId="23">#REF!</definedName>
    <definedName name="材料_空心磚19_19_19" localSheetId="24">#REF!</definedName>
    <definedName name="材料_空心磚19_19_19" localSheetId="25">#REF!</definedName>
    <definedName name="材料_空心磚19_19_19" localSheetId="42">#REF!</definedName>
    <definedName name="材料_空心磚19_19_19" localSheetId="18">#REF!</definedName>
    <definedName name="材料_空心磚19_19_19" localSheetId="47">#REF!</definedName>
    <definedName name="材料_空心磚19_19_19" localSheetId="15">#REF!</definedName>
    <definedName name="材料_空心磚19_19_19" localSheetId="14">#REF!</definedName>
    <definedName name="材料_空心磚19_19_19" localSheetId="46">#REF!</definedName>
    <definedName name="材料_空心磚19_19_19" localSheetId="3">#REF!</definedName>
    <definedName name="材料_空心磚19_19_19" localSheetId="2">#REF!</definedName>
    <definedName name="材料_空心磚19_19_19" localSheetId="54">#REF!</definedName>
    <definedName name="材料_空心磚19_19_19" localSheetId="30">#REF!</definedName>
    <definedName name="材料_空心磚19_19_19" localSheetId="26">#REF!</definedName>
    <definedName name="材料_空心磚19_19_19" localSheetId="29">#REF!</definedName>
    <definedName name="材料_空心磚19_19_19" localSheetId="53">#REF!</definedName>
    <definedName name="材料_空心磚19_19_19" localSheetId="43">#REF!</definedName>
    <definedName name="材料_空心磚19_19_19" localSheetId="9">#REF!</definedName>
    <definedName name="材料_空心磚19_19_19" localSheetId="8">#REF!</definedName>
    <definedName name="材料_空心磚19_19_19" localSheetId="11">#REF!</definedName>
    <definedName name="材料_空心磚19_19_19" localSheetId="10">#REF!</definedName>
    <definedName name="材料_空心磚19_19_19" localSheetId="13">#REF!</definedName>
    <definedName name="材料_空心磚19_19_19" localSheetId="12">#REF!</definedName>
    <definedName name="材料_空心磚19_19_19" localSheetId="7">#REF!</definedName>
    <definedName name="材料_空心磚19_19_19" localSheetId="6">#REF!</definedName>
    <definedName name="材料_空心磚19_19_19" localSheetId="48">#REF!</definedName>
    <definedName name="材料_空心磚19_19_19" localSheetId="49">#REF!</definedName>
    <definedName name="材料_空心磚19_19_19" localSheetId="16">#REF!</definedName>
    <definedName name="材料_空心磚19_19_19" localSheetId="27">#REF!</definedName>
    <definedName name="材料_空心磚19_19_19" localSheetId="28">#REF!</definedName>
    <definedName name="材料_空心磚19_19_19" localSheetId="44">#REF!</definedName>
    <definedName name="材料_空心磚19_19_19" localSheetId="45">#REF!</definedName>
    <definedName name="材料_空心磚19_19_19" localSheetId="51">#REF!</definedName>
    <definedName name="材料_空心磚19_19_19" localSheetId="41">#REF!</definedName>
    <definedName name="材料_空心磚19_19_19" localSheetId="35">#REF!</definedName>
    <definedName name="材料_空心磚19_19_19" localSheetId="39">#REF!</definedName>
    <definedName name="材料_空心磚19_19_19" localSheetId="37">#REF!</definedName>
    <definedName name="材料_空心磚19_19_19" localSheetId="17">#REF!</definedName>
    <definedName name="材料_空心磚19_19_19" localSheetId="50">#REF!</definedName>
    <definedName name="材料_空心磚19_19_19" localSheetId="52">#REF!</definedName>
    <definedName name="材料_空心磚19_19_19" localSheetId="31">#REF!</definedName>
    <definedName name="材料_空心磚19_19_19" localSheetId="32">#REF!</definedName>
    <definedName name="材料_空心磚19_19_19" localSheetId="34">#REF!</definedName>
    <definedName name="材料_空心磚19_19_19" localSheetId="38">#REF!</definedName>
    <definedName name="材料_空心磚19_19_19" localSheetId="20">#REF!</definedName>
    <definedName name="材料_空心磚19_19_19">#REF!</definedName>
    <definedName name="材料_空心磚19_19_39" localSheetId="40">#REF!</definedName>
    <definedName name="材料_空心磚19_19_39" localSheetId="56">#REF!</definedName>
    <definedName name="材料_空心磚19_19_39" localSheetId="33">#REF!</definedName>
    <definedName name="材料_空心磚19_19_39" localSheetId="55">#REF!</definedName>
    <definedName name="材料_空心磚19_19_39" localSheetId="36">#REF!</definedName>
    <definedName name="材料_空心磚19_19_39" localSheetId="4">#REF!</definedName>
    <definedName name="材料_空心磚19_19_39" localSheetId="19">#REF!</definedName>
    <definedName name="材料_空心磚19_19_39" localSheetId="21">#REF!</definedName>
    <definedName name="材料_空心磚19_19_39" localSheetId="22">#REF!</definedName>
    <definedName name="材料_空心磚19_19_39" localSheetId="23">#REF!</definedName>
    <definedName name="材料_空心磚19_19_39" localSheetId="24">#REF!</definedName>
    <definedName name="材料_空心磚19_19_39" localSheetId="25">#REF!</definedName>
    <definedName name="材料_空心磚19_19_39" localSheetId="42">#REF!</definedName>
    <definedName name="材料_空心磚19_19_39" localSheetId="18">#REF!</definedName>
    <definedName name="材料_空心磚19_19_39" localSheetId="47">#REF!</definedName>
    <definedName name="材料_空心磚19_19_39" localSheetId="15">#REF!</definedName>
    <definedName name="材料_空心磚19_19_39" localSheetId="14">#REF!</definedName>
    <definedName name="材料_空心磚19_19_39" localSheetId="46">#REF!</definedName>
    <definedName name="材料_空心磚19_19_39" localSheetId="3">#REF!</definedName>
    <definedName name="材料_空心磚19_19_39" localSheetId="2">#REF!</definedName>
    <definedName name="材料_空心磚19_19_39" localSheetId="54">#REF!</definedName>
    <definedName name="材料_空心磚19_19_39" localSheetId="30">#REF!</definedName>
    <definedName name="材料_空心磚19_19_39" localSheetId="26">#REF!</definedName>
    <definedName name="材料_空心磚19_19_39" localSheetId="29">#REF!</definedName>
    <definedName name="材料_空心磚19_19_39" localSheetId="53">#REF!</definedName>
    <definedName name="材料_空心磚19_19_39" localSheetId="43">#REF!</definedName>
    <definedName name="材料_空心磚19_19_39" localSheetId="9">#REF!</definedName>
    <definedName name="材料_空心磚19_19_39" localSheetId="8">#REF!</definedName>
    <definedName name="材料_空心磚19_19_39" localSheetId="11">#REF!</definedName>
    <definedName name="材料_空心磚19_19_39" localSheetId="10">#REF!</definedName>
    <definedName name="材料_空心磚19_19_39" localSheetId="13">#REF!</definedName>
    <definedName name="材料_空心磚19_19_39" localSheetId="12">#REF!</definedName>
    <definedName name="材料_空心磚19_19_39" localSheetId="7">#REF!</definedName>
    <definedName name="材料_空心磚19_19_39" localSheetId="6">#REF!</definedName>
    <definedName name="材料_空心磚19_19_39" localSheetId="48">#REF!</definedName>
    <definedName name="材料_空心磚19_19_39" localSheetId="49">#REF!</definedName>
    <definedName name="材料_空心磚19_19_39" localSheetId="16">#REF!</definedName>
    <definedName name="材料_空心磚19_19_39" localSheetId="27">#REF!</definedName>
    <definedName name="材料_空心磚19_19_39" localSheetId="28">#REF!</definedName>
    <definedName name="材料_空心磚19_19_39" localSheetId="44">#REF!</definedName>
    <definedName name="材料_空心磚19_19_39" localSheetId="45">#REF!</definedName>
    <definedName name="材料_空心磚19_19_39" localSheetId="51">#REF!</definedName>
    <definedName name="材料_空心磚19_19_39" localSheetId="41">#REF!</definedName>
    <definedName name="材料_空心磚19_19_39" localSheetId="35">#REF!</definedName>
    <definedName name="材料_空心磚19_19_39" localSheetId="39">#REF!</definedName>
    <definedName name="材料_空心磚19_19_39" localSheetId="37">#REF!</definedName>
    <definedName name="材料_空心磚19_19_39" localSheetId="17">#REF!</definedName>
    <definedName name="材料_空心磚19_19_39" localSheetId="50">#REF!</definedName>
    <definedName name="材料_空心磚19_19_39" localSheetId="52">#REF!</definedName>
    <definedName name="材料_空心磚19_19_39" localSheetId="31">#REF!</definedName>
    <definedName name="材料_空心磚19_19_39" localSheetId="32">#REF!</definedName>
    <definedName name="材料_空心磚19_19_39" localSheetId="34">#REF!</definedName>
    <definedName name="材料_空心磚19_19_39" localSheetId="38">#REF!</definedName>
    <definedName name="材料_空心磚19_19_39" localSheetId="20">#REF!</definedName>
    <definedName name="材料_空心磚19_19_39">#REF!</definedName>
    <definedName name="材料_玻璃磚" localSheetId="40">#REF!</definedName>
    <definedName name="材料_玻璃磚" localSheetId="56">#REF!</definedName>
    <definedName name="材料_玻璃磚" localSheetId="33">#REF!</definedName>
    <definedName name="材料_玻璃磚" localSheetId="55">#REF!</definedName>
    <definedName name="材料_玻璃磚" localSheetId="36">#REF!</definedName>
    <definedName name="材料_玻璃磚" localSheetId="4">#REF!</definedName>
    <definedName name="材料_玻璃磚" localSheetId="19">#REF!</definedName>
    <definedName name="材料_玻璃磚" localSheetId="21">#REF!</definedName>
    <definedName name="材料_玻璃磚" localSheetId="22">#REF!</definedName>
    <definedName name="材料_玻璃磚" localSheetId="23">#REF!</definedName>
    <definedName name="材料_玻璃磚" localSheetId="24">#REF!</definedName>
    <definedName name="材料_玻璃磚" localSheetId="25">#REF!</definedName>
    <definedName name="材料_玻璃磚" localSheetId="42">#REF!</definedName>
    <definedName name="材料_玻璃磚" localSheetId="18">#REF!</definedName>
    <definedName name="材料_玻璃磚" localSheetId="47">#REF!</definedName>
    <definedName name="材料_玻璃磚" localSheetId="15">#REF!</definedName>
    <definedName name="材料_玻璃磚" localSheetId="14">#REF!</definedName>
    <definedName name="材料_玻璃磚" localSheetId="46">#REF!</definedName>
    <definedName name="材料_玻璃磚" localSheetId="3">#REF!</definedName>
    <definedName name="材料_玻璃磚" localSheetId="2">#REF!</definedName>
    <definedName name="材料_玻璃磚" localSheetId="54">#REF!</definedName>
    <definedName name="材料_玻璃磚" localSheetId="30">#REF!</definedName>
    <definedName name="材料_玻璃磚" localSheetId="26">#REF!</definedName>
    <definedName name="材料_玻璃磚" localSheetId="29">#REF!</definedName>
    <definedName name="材料_玻璃磚" localSheetId="53">#REF!</definedName>
    <definedName name="材料_玻璃磚" localSheetId="43">#REF!</definedName>
    <definedName name="材料_玻璃磚" localSheetId="9">#REF!</definedName>
    <definedName name="材料_玻璃磚" localSheetId="8">#REF!</definedName>
    <definedName name="材料_玻璃磚" localSheetId="11">#REF!</definedName>
    <definedName name="材料_玻璃磚" localSheetId="10">#REF!</definedName>
    <definedName name="材料_玻璃磚" localSheetId="13">#REF!</definedName>
    <definedName name="材料_玻璃磚" localSheetId="12">#REF!</definedName>
    <definedName name="材料_玻璃磚" localSheetId="7">#REF!</definedName>
    <definedName name="材料_玻璃磚" localSheetId="6">#REF!</definedName>
    <definedName name="材料_玻璃磚" localSheetId="48">#REF!</definedName>
    <definedName name="材料_玻璃磚" localSheetId="49">#REF!</definedName>
    <definedName name="材料_玻璃磚" localSheetId="16">#REF!</definedName>
    <definedName name="材料_玻璃磚" localSheetId="27">#REF!</definedName>
    <definedName name="材料_玻璃磚" localSheetId="28">#REF!</definedName>
    <definedName name="材料_玻璃磚" localSheetId="44">#REF!</definedName>
    <definedName name="材料_玻璃磚" localSheetId="45">#REF!</definedName>
    <definedName name="材料_玻璃磚" localSheetId="51">#REF!</definedName>
    <definedName name="材料_玻璃磚" localSheetId="41">#REF!</definedName>
    <definedName name="材料_玻璃磚" localSheetId="35">#REF!</definedName>
    <definedName name="材料_玻璃磚" localSheetId="39">#REF!</definedName>
    <definedName name="材料_玻璃磚" localSheetId="37">#REF!</definedName>
    <definedName name="材料_玻璃磚" localSheetId="17">#REF!</definedName>
    <definedName name="材料_玻璃磚" localSheetId="50">#REF!</definedName>
    <definedName name="材料_玻璃磚" localSheetId="52">#REF!</definedName>
    <definedName name="材料_玻璃磚" localSheetId="31">#REF!</definedName>
    <definedName name="材料_玻璃磚" localSheetId="32">#REF!</definedName>
    <definedName name="材料_玻璃磚" localSheetId="34">#REF!</definedName>
    <definedName name="材料_玻璃磚" localSheetId="38">#REF!</definedName>
    <definedName name="材料_玻璃磚" localSheetId="20">#REF!</definedName>
    <definedName name="材料_玻璃磚">#REF!</definedName>
    <definedName name="材料_紅磚" localSheetId="40">#REF!</definedName>
    <definedName name="材料_紅磚" localSheetId="56">#REF!</definedName>
    <definedName name="材料_紅磚" localSheetId="33">#REF!</definedName>
    <definedName name="材料_紅磚" localSheetId="55">#REF!</definedName>
    <definedName name="材料_紅磚" localSheetId="36">#REF!</definedName>
    <definedName name="材料_紅磚" localSheetId="4">#REF!</definedName>
    <definedName name="材料_紅磚" localSheetId="19">#REF!</definedName>
    <definedName name="材料_紅磚" localSheetId="21">#REF!</definedName>
    <definedName name="材料_紅磚" localSheetId="22">#REF!</definedName>
    <definedName name="材料_紅磚" localSheetId="23">#REF!</definedName>
    <definedName name="材料_紅磚" localSheetId="24">#REF!</definedName>
    <definedName name="材料_紅磚" localSheetId="25">#REF!</definedName>
    <definedName name="材料_紅磚" localSheetId="42">#REF!</definedName>
    <definedName name="材料_紅磚" localSheetId="18">#REF!</definedName>
    <definedName name="材料_紅磚" localSheetId="47">#REF!</definedName>
    <definedName name="材料_紅磚" localSheetId="15">#REF!</definedName>
    <definedName name="材料_紅磚" localSheetId="14">#REF!</definedName>
    <definedName name="材料_紅磚" localSheetId="46">#REF!</definedName>
    <definedName name="材料_紅磚" localSheetId="3">#REF!</definedName>
    <definedName name="材料_紅磚" localSheetId="2">#REF!</definedName>
    <definedName name="材料_紅磚" localSheetId="54">#REF!</definedName>
    <definedName name="材料_紅磚" localSheetId="30">#REF!</definedName>
    <definedName name="材料_紅磚" localSheetId="26">#REF!</definedName>
    <definedName name="材料_紅磚" localSheetId="29">#REF!</definedName>
    <definedName name="材料_紅磚" localSheetId="53">#REF!</definedName>
    <definedName name="材料_紅磚" localSheetId="43">#REF!</definedName>
    <definedName name="材料_紅磚" localSheetId="9">#REF!</definedName>
    <definedName name="材料_紅磚" localSheetId="8">#REF!</definedName>
    <definedName name="材料_紅磚" localSheetId="11">#REF!</definedName>
    <definedName name="材料_紅磚" localSheetId="10">#REF!</definedName>
    <definedName name="材料_紅磚" localSheetId="13">#REF!</definedName>
    <definedName name="材料_紅磚" localSheetId="12">#REF!</definedName>
    <definedName name="材料_紅磚" localSheetId="7">#REF!</definedName>
    <definedName name="材料_紅磚" localSheetId="6">#REF!</definedName>
    <definedName name="材料_紅磚" localSheetId="48">#REF!</definedName>
    <definedName name="材料_紅磚" localSheetId="49">#REF!</definedName>
    <definedName name="材料_紅磚" localSheetId="16">#REF!</definedName>
    <definedName name="材料_紅磚" localSheetId="27">#REF!</definedName>
    <definedName name="材料_紅磚" localSheetId="28">#REF!</definedName>
    <definedName name="材料_紅磚" localSheetId="44">#REF!</definedName>
    <definedName name="材料_紅磚" localSheetId="45">#REF!</definedName>
    <definedName name="材料_紅磚" localSheetId="51">#REF!</definedName>
    <definedName name="材料_紅磚" localSheetId="41">#REF!</definedName>
    <definedName name="材料_紅磚" localSheetId="35">#REF!</definedName>
    <definedName name="材料_紅磚" localSheetId="39">#REF!</definedName>
    <definedName name="材料_紅磚" localSheetId="37">#REF!</definedName>
    <definedName name="材料_紅磚" localSheetId="17">#REF!</definedName>
    <definedName name="材料_紅磚" localSheetId="50">#REF!</definedName>
    <definedName name="材料_紅磚" localSheetId="52">#REF!</definedName>
    <definedName name="材料_紅磚" localSheetId="31">#REF!</definedName>
    <definedName name="材料_紅磚" localSheetId="32">#REF!</definedName>
    <definedName name="材料_紅磚" localSheetId="34">#REF!</definedName>
    <definedName name="材料_紅磚" localSheetId="38">#REF!</definedName>
    <definedName name="材料_紅磚" localSheetId="20">#REF!</definedName>
    <definedName name="材料_紅磚">#REF!</definedName>
    <definedName name="材料_浮動地板" localSheetId="40">#REF!</definedName>
    <definedName name="材料_浮動地板" localSheetId="56">#REF!</definedName>
    <definedName name="材料_浮動地板" localSheetId="33">#REF!</definedName>
    <definedName name="材料_浮動地板" localSheetId="55">#REF!</definedName>
    <definedName name="材料_浮動地板" localSheetId="36">#REF!</definedName>
    <definedName name="材料_浮動地板" localSheetId="4">#REF!</definedName>
    <definedName name="材料_浮動地板" localSheetId="19">#REF!</definedName>
    <definedName name="材料_浮動地板" localSheetId="21">#REF!</definedName>
    <definedName name="材料_浮動地板" localSheetId="22">#REF!</definedName>
    <definedName name="材料_浮動地板" localSheetId="23">#REF!</definedName>
    <definedName name="材料_浮動地板" localSheetId="24">#REF!</definedName>
    <definedName name="材料_浮動地板" localSheetId="25">#REF!</definedName>
    <definedName name="材料_浮動地板" localSheetId="42">#REF!</definedName>
    <definedName name="材料_浮動地板" localSheetId="18">#REF!</definedName>
    <definedName name="材料_浮動地板" localSheetId="47">#REF!</definedName>
    <definedName name="材料_浮動地板" localSheetId="15">#REF!</definedName>
    <definedName name="材料_浮動地板" localSheetId="14">#REF!</definedName>
    <definedName name="材料_浮動地板" localSheetId="46">#REF!</definedName>
    <definedName name="材料_浮動地板" localSheetId="3">#REF!</definedName>
    <definedName name="材料_浮動地板" localSheetId="2">#REF!</definedName>
    <definedName name="材料_浮動地板" localSheetId="54">#REF!</definedName>
    <definedName name="材料_浮動地板" localSheetId="30">#REF!</definedName>
    <definedName name="材料_浮動地板" localSheetId="26">#REF!</definedName>
    <definedName name="材料_浮動地板" localSheetId="29">#REF!</definedName>
    <definedName name="材料_浮動地板" localSheetId="53">#REF!</definedName>
    <definedName name="材料_浮動地板" localSheetId="43">#REF!</definedName>
    <definedName name="材料_浮動地板" localSheetId="9">#REF!</definedName>
    <definedName name="材料_浮動地板" localSheetId="8">#REF!</definedName>
    <definedName name="材料_浮動地板" localSheetId="11">#REF!</definedName>
    <definedName name="材料_浮動地板" localSheetId="10">#REF!</definedName>
    <definedName name="材料_浮動地板" localSheetId="13">#REF!</definedName>
    <definedName name="材料_浮動地板" localSheetId="12">#REF!</definedName>
    <definedName name="材料_浮動地板" localSheetId="7">#REF!</definedName>
    <definedName name="材料_浮動地板" localSheetId="6">#REF!</definedName>
    <definedName name="材料_浮動地板" localSheetId="48">#REF!</definedName>
    <definedName name="材料_浮動地板" localSheetId="49">#REF!</definedName>
    <definedName name="材料_浮動地板" localSheetId="16">#REF!</definedName>
    <definedName name="材料_浮動地板" localSheetId="27">#REF!</definedName>
    <definedName name="材料_浮動地板" localSheetId="28">#REF!</definedName>
    <definedName name="材料_浮動地板" localSheetId="44">#REF!</definedName>
    <definedName name="材料_浮動地板" localSheetId="45">#REF!</definedName>
    <definedName name="材料_浮動地板" localSheetId="51">#REF!</definedName>
    <definedName name="材料_浮動地板" localSheetId="41">#REF!</definedName>
    <definedName name="材料_浮動地板" localSheetId="35">#REF!</definedName>
    <definedName name="材料_浮動地板" localSheetId="39">#REF!</definedName>
    <definedName name="材料_浮動地板" localSheetId="37">#REF!</definedName>
    <definedName name="材料_浮動地板" localSheetId="17">#REF!</definedName>
    <definedName name="材料_浮動地板" localSheetId="50">#REF!</definedName>
    <definedName name="材料_浮動地板" localSheetId="52">#REF!</definedName>
    <definedName name="材料_浮動地板" localSheetId="31">#REF!</definedName>
    <definedName name="材料_浮動地板" localSheetId="32">#REF!</definedName>
    <definedName name="材料_浮動地板" localSheetId="34">#REF!</definedName>
    <definedName name="材料_浮動地板" localSheetId="38">#REF!</definedName>
    <definedName name="材料_浮動地板" localSheetId="20">#REF!</definedName>
    <definedName name="材料_浮動地板">#REF!</definedName>
    <definedName name="材料_馬賽克" localSheetId="40">#REF!</definedName>
    <definedName name="材料_馬賽克" localSheetId="56">#REF!</definedName>
    <definedName name="材料_馬賽克" localSheetId="33">#REF!</definedName>
    <definedName name="材料_馬賽克" localSheetId="55">#REF!</definedName>
    <definedName name="材料_馬賽克" localSheetId="36">#REF!</definedName>
    <definedName name="材料_馬賽克" localSheetId="4">#REF!</definedName>
    <definedName name="材料_馬賽克" localSheetId="19">#REF!</definedName>
    <definedName name="材料_馬賽克" localSheetId="21">#REF!</definedName>
    <definedName name="材料_馬賽克" localSheetId="22">#REF!</definedName>
    <definedName name="材料_馬賽克" localSheetId="23">#REF!</definedName>
    <definedName name="材料_馬賽克" localSheetId="24">#REF!</definedName>
    <definedName name="材料_馬賽克" localSheetId="25">#REF!</definedName>
    <definedName name="材料_馬賽克" localSheetId="42">#REF!</definedName>
    <definedName name="材料_馬賽克" localSheetId="18">#REF!</definedName>
    <definedName name="材料_馬賽克" localSheetId="47">#REF!</definedName>
    <definedName name="材料_馬賽克" localSheetId="15">#REF!</definedName>
    <definedName name="材料_馬賽克" localSheetId="14">#REF!</definedName>
    <definedName name="材料_馬賽克" localSheetId="46">#REF!</definedName>
    <definedName name="材料_馬賽克" localSheetId="3">#REF!</definedName>
    <definedName name="材料_馬賽克" localSheetId="2">#REF!</definedName>
    <definedName name="材料_馬賽克" localSheetId="54">#REF!</definedName>
    <definedName name="材料_馬賽克" localSheetId="30">#REF!</definedName>
    <definedName name="材料_馬賽克" localSheetId="26">#REF!</definedName>
    <definedName name="材料_馬賽克" localSheetId="29">#REF!</definedName>
    <definedName name="材料_馬賽克" localSheetId="53">#REF!</definedName>
    <definedName name="材料_馬賽克" localSheetId="43">#REF!</definedName>
    <definedName name="材料_馬賽克" localSheetId="9">#REF!</definedName>
    <definedName name="材料_馬賽克" localSheetId="8">#REF!</definedName>
    <definedName name="材料_馬賽克" localSheetId="11">#REF!</definedName>
    <definedName name="材料_馬賽克" localSheetId="10">#REF!</definedName>
    <definedName name="材料_馬賽克" localSheetId="13">#REF!</definedName>
    <definedName name="材料_馬賽克" localSheetId="12">#REF!</definedName>
    <definedName name="材料_馬賽克" localSheetId="7">#REF!</definedName>
    <definedName name="材料_馬賽克" localSheetId="6">#REF!</definedName>
    <definedName name="材料_馬賽克" localSheetId="48">#REF!</definedName>
    <definedName name="材料_馬賽克" localSheetId="49">#REF!</definedName>
    <definedName name="材料_馬賽克" localSheetId="16">#REF!</definedName>
    <definedName name="材料_馬賽克" localSheetId="27">#REF!</definedName>
    <definedName name="材料_馬賽克" localSheetId="28">#REF!</definedName>
    <definedName name="材料_馬賽克" localSheetId="44">#REF!</definedName>
    <definedName name="材料_馬賽克" localSheetId="45">#REF!</definedName>
    <definedName name="材料_馬賽克" localSheetId="51">#REF!</definedName>
    <definedName name="材料_馬賽克" localSheetId="41">#REF!</definedName>
    <definedName name="材料_馬賽克" localSheetId="35">#REF!</definedName>
    <definedName name="材料_馬賽克" localSheetId="39">#REF!</definedName>
    <definedName name="材料_馬賽克" localSheetId="37">#REF!</definedName>
    <definedName name="材料_馬賽克" localSheetId="17">#REF!</definedName>
    <definedName name="材料_馬賽克" localSheetId="50">#REF!</definedName>
    <definedName name="材料_馬賽克" localSheetId="52">#REF!</definedName>
    <definedName name="材料_馬賽克" localSheetId="31">#REF!</definedName>
    <definedName name="材料_馬賽克" localSheetId="32">#REF!</definedName>
    <definedName name="材料_馬賽克" localSheetId="34">#REF!</definedName>
    <definedName name="材料_馬賽克" localSheetId="38">#REF!</definedName>
    <definedName name="材料_馬賽克" localSheetId="20">#REF!</definedName>
    <definedName name="材料_馬賽克">#REF!</definedName>
    <definedName name="材料_塑膠PVC地磚" localSheetId="40">#REF!</definedName>
    <definedName name="材料_塑膠PVC地磚" localSheetId="56">#REF!</definedName>
    <definedName name="材料_塑膠PVC地磚" localSheetId="33">#REF!</definedName>
    <definedName name="材料_塑膠PVC地磚" localSheetId="55">#REF!</definedName>
    <definedName name="材料_塑膠PVC地磚" localSheetId="36">#REF!</definedName>
    <definedName name="材料_塑膠PVC地磚" localSheetId="4">#REF!</definedName>
    <definedName name="材料_塑膠PVC地磚" localSheetId="19">#REF!</definedName>
    <definedName name="材料_塑膠PVC地磚" localSheetId="21">#REF!</definedName>
    <definedName name="材料_塑膠PVC地磚" localSheetId="22">#REF!</definedName>
    <definedName name="材料_塑膠PVC地磚" localSheetId="23">#REF!</definedName>
    <definedName name="材料_塑膠PVC地磚" localSheetId="24">#REF!</definedName>
    <definedName name="材料_塑膠PVC地磚" localSheetId="25">#REF!</definedName>
    <definedName name="材料_塑膠PVC地磚" localSheetId="42">#REF!</definedName>
    <definedName name="材料_塑膠PVC地磚" localSheetId="18">#REF!</definedName>
    <definedName name="材料_塑膠PVC地磚" localSheetId="47">#REF!</definedName>
    <definedName name="材料_塑膠PVC地磚" localSheetId="15">#REF!</definedName>
    <definedName name="材料_塑膠PVC地磚" localSheetId="14">#REF!</definedName>
    <definedName name="材料_塑膠PVC地磚" localSheetId="46">#REF!</definedName>
    <definedName name="材料_塑膠PVC地磚" localSheetId="3">#REF!</definedName>
    <definedName name="材料_塑膠PVC地磚" localSheetId="2">#REF!</definedName>
    <definedName name="材料_塑膠PVC地磚" localSheetId="54">#REF!</definedName>
    <definedName name="材料_塑膠PVC地磚" localSheetId="30">#REF!</definedName>
    <definedName name="材料_塑膠PVC地磚" localSheetId="26">#REF!</definedName>
    <definedName name="材料_塑膠PVC地磚" localSheetId="29">#REF!</definedName>
    <definedName name="材料_塑膠PVC地磚" localSheetId="53">#REF!</definedName>
    <definedName name="材料_塑膠PVC地磚" localSheetId="43">#REF!</definedName>
    <definedName name="材料_塑膠PVC地磚" localSheetId="9">#REF!</definedName>
    <definedName name="材料_塑膠PVC地磚" localSheetId="8">#REF!</definedName>
    <definedName name="材料_塑膠PVC地磚" localSheetId="11">#REF!</definedName>
    <definedName name="材料_塑膠PVC地磚" localSheetId="10">#REF!</definedName>
    <definedName name="材料_塑膠PVC地磚" localSheetId="13">#REF!</definedName>
    <definedName name="材料_塑膠PVC地磚" localSheetId="12">#REF!</definedName>
    <definedName name="材料_塑膠PVC地磚" localSheetId="7">#REF!</definedName>
    <definedName name="材料_塑膠PVC地磚" localSheetId="6">#REF!</definedName>
    <definedName name="材料_塑膠PVC地磚" localSheetId="48">#REF!</definedName>
    <definedName name="材料_塑膠PVC地磚" localSheetId="49">#REF!</definedName>
    <definedName name="材料_塑膠PVC地磚" localSheetId="16">#REF!</definedName>
    <definedName name="材料_塑膠PVC地磚" localSheetId="27">#REF!</definedName>
    <definedName name="材料_塑膠PVC地磚" localSheetId="28">#REF!</definedName>
    <definedName name="材料_塑膠PVC地磚" localSheetId="44">#REF!</definedName>
    <definedName name="材料_塑膠PVC地磚" localSheetId="45">#REF!</definedName>
    <definedName name="材料_塑膠PVC地磚" localSheetId="51">#REF!</definedName>
    <definedName name="材料_塑膠PVC地磚" localSheetId="41">#REF!</definedName>
    <definedName name="材料_塑膠PVC地磚" localSheetId="35">#REF!</definedName>
    <definedName name="材料_塑膠PVC地磚" localSheetId="39">#REF!</definedName>
    <definedName name="材料_塑膠PVC地磚" localSheetId="37">#REF!</definedName>
    <definedName name="材料_塑膠PVC地磚" localSheetId="17">#REF!</definedName>
    <definedName name="材料_塑膠PVC地磚" localSheetId="50">#REF!</definedName>
    <definedName name="材料_塑膠PVC地磚" localSheetId="52">#REF!</definedName>
    <definedName name="材料_塑膠PVC地磚" localSheetId="31">#REF!</definedName>
    <definedName name="材料_塑膠PVC地磚" localSheetId="32">#REF!</definedName>
    <definedName name="材料_塑膠PVC地磚" localSheetId="34">#REF!</definedName>
    <definedName name="材料_塑膠PVC地磚" localSheetId="38">#REF!</definedName>
    <definedName name="材料_塑膠PVC地磚" localSheetId="20">#REF!</definedName>
    <definedName name="材料_塑膠PVC地磚">#REF!</definedName>
    <definedName name="材料_磁磚10_10" localSheetId="40">#REF!</definedName>
    <definedName name="材料_磁磚10_10" localSheetId="56">#REF!</definedName>
    <definedName name="材料_磁磚10_10" localSheetId="33">#REF!</definedName>
    <definedName name="材料_磁磚10_10" localSheetId="55">#REF!</definedName>
    <definedName name="材料_磁磚10_10" localSheetId="36">#REF!</definedName>
    <definedName name="材料_磁磚10_10" localSheetId="4">#REF!</definedName>
    <definedName name="材料_磁磚10_10" localSheetId="19">#REF!</definedName>
    <definedName name="材料_磁磚10_10" localSheetId="21">#REF!</definedName>
    <definedName name="材料_磁磚10_10" localSheetId="22">#REF!</definedName>
    <definedName name="材料_磁磚10_10" localSheetId="23">#REF!</definedName>
    <definedName name="材料_磁磚10_10" localSheetId="24">#REF!</definedName>
    <definedName name="材料_磁磚10_10" localSheetId="25">#REF!</definedName>
    <definedName name="材料_磁磚10_10" localSheetId="42">#REF!</definedName>
    <definedName name="材料_磁磚10_10" localSheetId="18">#REF!</definedName>
    <definedName name="材料_磁磚10_10" localSheetId="47">#REF!</definedName>
    <definedName name="材料_磁磚10_10" localSheetId="15">#REF!</definedName>
    <definedName name="材料_磁磚10_10" localSheetId="14">#REF!</definedName>
    <definedName name="材料_磁磚10_10" localSheetId="46">#REF!</definedName>
    <definedName name="材料_磁磚10_10" localSheetId="3">#REF!</definedName>
    <definedName name="材料_磁磚10_10" localSheetId="2">#REF!</definedName>
    <definedName name="材料_磁磚10_10" localSheetId="54">#REF!</definedName>
    <definedName name="材料_磁磚10_10" localSheetId="30">#REF!</definedName>
    <definedName name="材料_磁磚10_10" localSheetId="26">#REF!</definedName>
    <definedName name="材料_磁磚10_10" localSheetId="29">#REF!</definedName>
    <definedName name="材料_磁磚10_10" localSheetId="53">#REF!</definedName>
    <definedName name="材料_磁磚10_10" localSheetId="43">#REF!</definedName>
    <definedName name="材料_磁磚10_10" localSheetId="9">#REF!</definedName>
    <definedName name="材料_磁磚10_10" localSheetId="8">#REF!</definedName>
    <definedName name="材料_磁磚10_10" localSheetId="11">#REF!</definedName>
    <definedName name="材料_磁磚10_10" localSheetId="10">#REF!</definedName>
    <definedName name="材料_磁磚10_10" localSheetId="13">#REF!</definedName>
    <definedName name="材料_磁磚10_10" localSheetId="12">#REF!</definedName>
    <definedName name="材料_磁磚10_10" localSheetId="7">#REF!</definedName>
    <definedName name="材料_磁磚10_10" localSheetId="6">#REF!</definedName>
    <definedName name="材料_磁磚10_10" localSheetId="48">#REF!</definedName>
    <definedName name="材料_磁磚10_10" localSheetId="49">#REF!</definedName>
    <definedName name="材料_磁磚10_10" localSheetId="16">#REF!</definedName>
    <definedName name="材料_磁磚10_10" localSheetId="27">#REF!</definedName>
    <definedName name="材料_磁磚10_10" localSheetId="28">#REF!</definedName>
    <definedName name="材料_磁磚10_10" localSheetId="44">#REF!</definedName>
    <definedName name="材料_磁磚10_10" localSheetId="45">#REF!</definedName>
    <definedName name="材料_磁磚10_10" localSheetId="51">#REF!</definedName>
    <definedName name="材料_磁磚10_10" localSheetId="41">#REF!</definedName>
    <definedName name="材料_磁磚10_10" localSheetId="35">#REF!</definedName>
    <definedName name="材料_磁磚10_10" localSheetId="39">#REF!</definedName>
    <definedName name="材料_磁磚10_10" localSheetId="37">#REF!</definedName>
    <definedName name="材料_磁磚10_10" localSheetId="17">#REF!</definedName>
    <definedName name="材料_磁磚10_10" localSheetId="50">#REF!</definedName>
    <definedName name="材料_磁磚10_10" localSheetId="52">#REF!</definedName>
    <definedName name="材料_磁磚10_10" localSheetId="31">#REF!</definedName>
    <definedName name="材料_磁磚10_10" localSheetId="32">#REF!</definedName>
    <definedName name="材料_磁磚10_10" localSheetId="34">#REF!</definedName>
    <definedName name="材料_磁磚10_10" localSheetId="38">#REF!</definedName>
    <definedName name="材料_磁磚10_10" localSheetId="20">#REF!</definedName>
    <definedName name="材料_磁磚10_10">#REF!</definedName>
    <definedName name="材料_磁磚20_20" localSheetId="40">#REF!</definedName>
    <definedName name="材料_磁磚20_20" localSheetId="56">#REF!</definedName>
    <definedName name="材料_磁磚20_20" localSheetId="33">#REF!</definedName>
    <definedName name="材料_磁磚20_20" localSheetId="55">#REF!</definedName>
    <definedName name="材料_磁磚20_20" localSheetId="36">#REF!</definedName>
    <definedName name="材料_磁磚20_20" localSheetId="4">#REF!</definedName>
    <definedName name="材料_磁磚20_20" localSheetId="19">#REF!</definedName>
    <definedName name="材料_磁磚20_20" localSheetId="21">#REF!</definedName>
    <definedName name="材料_磁磚20_20" localSheetId="22">#REF!</definedName>
    <definedName name="材料_磁磚20_20" localSheetId="23">#REF!</definedName>
    <definedName name="材料_磁磚20_20" localSheetId="24">#REF!</definedName>
    <definedName name="材料_磁磚20_20" localSheetId="25">#REF!</definedName>
    <definedName name="材料_磁磚20_20" localSheetId="42">#REF!</definedName>
    <definedName name="材料_磁磚20_20" localSheetId="18">#REF!</definedName>
    <definedName name="材料_磁磚20_20" localSheetId="47">#REF!</definedName>
    <definedName name="材料_磁磚20_20" localSheetId="15">#REF!</definedName>
    <definedName name="材料_磁磚20_20" localSheetId="14">#REF!</definedName>
    <definedName name="材料_磁磚20_20" localSheetId="46">#REF!</definedName>
    <definedName name="材料_磁磚20_20" localSheetId="3">#REF!</definedName>
    <definedName name="材料_磁磚20_20" localSheetId="2">#REF!</definedName>
    <definedName name="材料_磁磚20_20" localSheetId="54">#REF!</definedName>
    <definedName name="材料_磁磚20_20" localSheetId="30">#REF!</definedName>
    <definedName name="材料_磁磚20_20" localSheetId="26">#REF!</definedName>
    <definedName name="材料_磁磚20_20" localSheetId="29">#REF!</definedName>
    <definedName name="材料_磁磚20_20" localSheetId="53">#REF!</definedName>
    <definedName name="材料_磁磚20_20" localSheetId="43">#REF!</definedName>
    <definedName name="材料_磁磚20_20" localSheetId="9">#REF!</definedName>
    <definedName name="材料_磁磚20_20" localSheetId="8">#REF!</definedName>
    <definedName name="材料_磁磚20_20" localSheetId="11">#REF!</definedName>
    <definedName name="材料_磁磚20_20" localSheetId="10">#REF!</definedName>
    <definedName name="材料_磁磚20_20" localSheetId="13">#REF!</definedName>
    <definedName name="材料_磁磚20_20" localSheetId="12">#REF!</definedName>
    <definedName name="材料_磁磚20_20" localSheetId="7">#REF!</definedName>
    <definedName name="材料_磁磚20_20" localSheetId="6">#REF!</definedName>
    <definedName name="材料_磁磚20_20" localSheetId="48">#REF!</definedName>
    <definedName name="材料_磁磚20_20" localSheetId="49">#REF!</definedName>
    <definedName name="材料_磁磚20_20" localSheetId="16">#REF!</definedName>
    <definedName name="材料_磁磚20_20" localSheetId="27">#REF!</definedName>
    <definedName name="材料_磁磚20_20" localSheetId="28">#REF!</definedName>
    <definedName name="材料_磁磚20_20" localSheetId="44">#REF!</definedName>
    <definedName name="材料_磁磚20_20" localSheetId="45">#REF!</definedName>
    <definedName name="材料_磁磚20_20" localSheetId="51">#REF!</definedName>
    <definedName name="材料_磁磚20_20" localSheetId="41">#REF!</definedName>
    <definedName name="材料_磁磚20_20" localSheetId="35">#REF!</definedName>
    <definedName name="材料_磁磚20_20" localSheetId="39">#REF!</definedName>
    <definedName name="材料_磁磚20_20" localSheetId="37">#REF!</definedName>
    <definedName name="材料_磁磚20_20" localSheetId="17">#REF!</definedName>
    <definedName name="材料_磁磚20_20" localSheetId="50">#REF!</definedName>
    <definedName name="材料_磁磚20_20" localSheetId="52">#REF!</definedName>
    <definedName name="材料_磁磚20_20" localSheetId="31">#REF!</definedName>
    <definedName name="材料_磁磚20_20" localSheetId="32">#REF!</definedName>
    <definedName name="材料_磁磚20_20" localSheetId="34">#REF!</definedName>
    <definedName name="材料_磁磚20_20" localSheetId="38">#REF!</definedName>
    <definedName name="材料_磁磚20_20" localSheetId="20">#REF!</definedName>
    <definedName name="材料_磁磚20_20">#REF!</definedName>
    <definedName name="材料_磁磚20_20止滑" localSheetId="40">#REF!</definedName>
    <definedName name="材料_磁磚20_20止滑" localSheetId="56">#REF!</definedName>
    <definedName name="材料_磁磚20_20止滑" localSheetId="33">#REF!</definedName>
    <definedName name="材料_磁磚20_20止滑" localSheetId="55">#REF!</definedName>
    <definedName name="材料_磁磚20_20止滑" localSheetId="36">#REF!</definedName>
    <definedName name="材料_磁磚20_20止滑" localSheetId="4">#REF!</definedName>
    <definedName name="材料_磁磚20_20止滑" localSheetId="19">#REF!</definedName>
    <definedName name="材料_磁磚20_20止滑" localSheetId="21">#REF!</definedName>
    <definedName name="材料_磁磚20_20止滑" localSheetId="22">#REF!</definedName>
    <definedName name="材料_磁磚20_20止滑" localSheetId="23">#REF!</definedName>
    <definedName name="材料_磁磚20_20止滑" localSheetId="24">#REF!</definedName>
    <definedName name="材料_磁磚20_20止滑" localSheetId="25">#REF!</definedName>
    <definedName name="材料_磁磚20_20止滑" localSheetId="42">#REF!</definedName>
    <definedName name="材料_磁磚20_20止滑" localSheetId="18">#REF!</definedName>
    <definedName name="材料_磁磚20_20止滑" localSheetId="47">#REF!</definedName>
    <definedName name="材料_磁磚20_20止滑" localSheetId="15">#REF!</definedName>
    <definedName name="材料_磁磚20_20止滑" localSheetId="14">#REF!</definedName>
    <definedName name="材料_磁磚20_20止滑" localSheetId="46">#REF!</definedName>
    <definedName name="材料_磁磚20_20止滑" localSheetId="3">#REF!</definedName>
    <definedName name="材料_磁磚20_20止滑" localSheetId="2">#REF!</definedName>
    <definedName name="材料_磁磚20_20止滑" localSheetId="54">#REF!</definedName>
    <definedName name="材料_磁磚20_20止滑" localSheetId="30">#REF!</definedName>
    <definedName name="材料_磁磚20_20止滑" localSheetId="26">#REF!</definedName>
    <definedName name="材料_磁磚20_20止滑" localSheetId="29">#REF!</definedName>
    <definedName name="材料_磁磚20_20止滑" localSheetId="53">#REF!</definedName>
    <definedName name="材料_磁磚20_20止滑" localSheetId="43">#REF!</definedName>
    <definedName name="材料_磁磚20_20止滑" localSheetId="9">#REF!</definedName>
    <definedName name="材料_磁磚20_20止滑" localSheetId="8">#REF!</definedName>
    <definedName name="材料_磁磚20_20止滑" localSheetId="11">#REF!</definedName>
    <definedName name="材料_磁磚20_20止滑" localSheetId="10">#REF!</definedName>
    <definedName name="材料_磁磚20_20止滑" localSheetId="13">#REF!</definedName>
    <definedName name="材料_磁磚20_20止滑" localSheetId="12">#REF!</definedName>
    <definedName name="材料_磁磚20_20止滑" localSheetId="7">#REF!</definedName>
    <definedName name="材料_磁磚20_20止滑" localSheetId="6">#REF!</definedName>
    <definedName name="材料_磁磚20_20止滑" localSheetId="48">#REF!</definedName>
    <definedName name="材料_磁磚20_20止滑" localSheetId="49">#REF!</definedName>
    <definedName name="材料_磁磚20_20止滑" localSheetId="16">#REF!</definedName>
    <definedName name="材料_磁磚20_20止滑" localSheetId="27">#REF!</definedName>
    <definedName name="材料_磁磚20_20止滑" localSheetId="28">#REF!</definedName>
    <definedName name="材料_磁磚20_20止滑" localSheetId="44">#REF!</definedName>
    <definedName name="材料_磁磚20_20止滑" localSheetId="45">#REF!</definedName>
    <definedName name="材料_磁磚20_20止滑" localSheetId="51">#REF!</definedName>
    <definedName name="材料_磁磚20_20止滑" localSheetId="41">#REF!</definedName>
    <definedName name="材料_磁磚20_20止滑" localSheetId="35">#REF!</definedName>
    <definedName name="材料_磁磚20_20止滑" localSheetId="39">#REF!</definedName>
    <definedName name="材料_磁磚20_20止滑" localSheetId="37">#REF!</definedName>
    <definedName name="材料_磁磚20_20止滑" localSheetId="17">#REF!</definedName>
    <definedName name="材料_磁磚20_20止滑" localSheetId="50">#REF!</definedName>
    <definedName name="材料_磁磚20_20止滑" localSheetId="52">#REF!</definedName>
    <definedName name="材料_磁磚20_20止滑" localSheetId="31">#REF!</definedName>
    <definedName name="材料_磁磚20_20止滑" localSheetId="32">#REF!</definedName>
    <definedName name="材料_磁磚20_20止滑" localSheetId="34">#REF!</definedName>
    <definedName name="材料_磁磚20_20止滑" localSheetId="38">#REF!</definedName>
    <definedName name="材料_磁磚20_20止滑" localSheetId="20">#REF!</definedName>
    <definedName name="材料_磁磚20_20止滑">#REF!</definedName>
    <definedName name="材料_磁磚40_40" localSheetId="40">#REF!</definedName>
    <definedName name="材料_磁磚40_40" localSheetId="56">#REF!</definedName>
    <definedName name="材料_磁磚40_40" localSheetId="33">#REF!</definedName>
    <definedName name="材料_磁磚40_40" localSheetId="55">#REF!</definedName>
    <definedName name="材料_磁磚40_40" localSheetId="36">#REF!</definedName>
    <definedName name="材料_磁磚40_40" localSheetId="4">#REF!</definedName>
    <definedName name="材料_磁磚40_40" localSheetId="19">#REF!</definedName>
    <definedName name="材料_磁磚40_40" localSheetId="21">#REF!</definedName>
    <definedName name="材料_磁磚40_40" localSheetId="22">#REF!</definedName>
    <definedName name="材料_磁磚40_40" localSheetId="23">#REF!</definedName>
    <definedName name="材料_磁磚40_40" localSheetId="24">#REF!</definedName>
    <definedName name="材料_磁磚40_40" localSheetId="25">#REF!</definedName>
    <definedName name="材料_磁磚40_40" localSheetId="42">#REF!</definedName>
    <definedName name="材料_磁磚40_40" localSheetId="18">#REF!</definedName>
    <definedName name="材料_磁磚40_40" localSheetId="47">#REF!</definedName>
    <definedName name="材料_磁磚40_40" localSheetId="15">#REF!</definedName>
    <definedName name="材料_磁磚40_40" localSheetId="14">#REF!</definedName>
    <definedName name="材料_磁磚40_40" localSheetId="46">#REF!</definedName>
    <definedName name="材料_磁磚40_40" localSheetId="3">#REF!</definedName>
    <definedName name="材料_磁磚40_40" localSheetId="2">#REF!</definedName>
    <definedName name="材料_磁磚40_40" localSheetId="54">#REF!</definedName>
    <definedName name="材料_磁磚40_40" localSheetId="30">#REF!</definedName>
    <definedName name="材料_磁磚40_40" localSheetId="26">#REF!</definedName>
    <definedName name="材料_磁磚40_40" localSheetId="29">#REF!</definedName>
    <definedName name="材料_磁磚40_40" localSheetId="53">#REF!</definedName>
    <definedName name="材料_磁磚40_40" localSheetId="43">#REF!</definedName>
    <definedName name="材料_磁磚40_40" localSheetId="9">#REF!</definedName>
    <definedName name="材料_磁磚40_40" localSheetId="8">#REF!</definedName>
    <definedName name="材料_磁磚40_40" localSheetId="11">#REF!</definedName>
    <definedName name="材料_磁磚40_40" localSheetId="10">#REF!</definedName>
    <definedName name="材料_磁磚40_40" localSheetId="13">#REF!</definedName>
    <definedName name="材料_磁磚40_40" localSheetId="12">#REF!</definedName>
    <definedName name="材料_磁磚40_40" localSheetId="7">#REF!</definedName>
    <definedName name="材料_磁磚40_40" localSheetId="6">#REF!</definedName>
    <definedName name="材料_磁磚40_40" localSheetId="48">#REF!</definedName>
    <definedName name="材料_磁磚40_40" localSheetId="49">#REF!</definedName>
    <definedName name="材料_磁磚40_40" localSheetId="16">#REF!</definedName>
    <definedName name="材料_磁磚40_40" localSheetId="27">#REF!</definedName>
    <definedName name="材料_磁磚40_40" localSheetId="28">#REF!</definedName>
    <definedName name="材料_磁磚40_40" localSheetId="44">#REF!</definedName>
    <definedName name="材料_磁磚40_40" localSheetId="45">#REF!</definedName>
    <definedName name="材料_磁磚40_40" localSheetId="51">#REF!</definedName>
    <definedName name="材料_磁磚40_40" localSheetId="41">#REF!</definedName>
    <definedName name="材料_磁磚40_40" localSheetId="35">#REF!</definedName>
    <definedName name="材料_磁磚40_40" localSheetId="39">#REF!</definedName>
    <definedName name="材料_磁磚40_40" localSheetId="37">#REF!</definedName>
    <definedName name="材料_磁磚40_40" localSheetId="17">#REF!</definedName>
    <definedName name="材料_磁磚40_40" localSheetId="50">#REF!</definedName>
    <definedName name="材料_磁磚40_40" localSheetId="52">#REF!</definedName>
    <definedName name="材料_磁磚40_40" localSheetId="31">#REF!</definedName>
    <definedName name="材料_磁磚40_40" localSheetId="32">#REF!</definedName>
    <definedName name="材料_磁磚40_40" localSheetId="34">#REF!</definedName>
    <definedName name="材料_磁磚40_40" localSheetId="38">#REF!</definedName>
    <definedName name="材料_磁磚40_40" localSheetId="20">#REF!</definedName>
    <definedName name="材料_磁磚40_40">#REF!</definedName>
    <definedName name="材料_還原紅壁磚" localSheetId="40">#REF!</definedName>
    <definedName name="材料_還原紅壁磚" localSheetId="56">#REF!</definedName>
    <definedName name="材料_還原紅壁磚" localSheetId="33">#REF!</definedName>
    <definedName name="材料_還原紅壁磚" localSheetId="55">#REF!</definedName>
    <definedName name="材料_還原紅壁磚" localSheetId="36">#REF!</definedName>
    <definedName name="材料_還原紅壁磚" localSheetId="4">#REF!</definedName>
    <definedName name="材料_還原紅壁磚" localSheetId="19">#REF!</definedName>
    <definedName name="材料_還原紅壁磚" localSheetId="21">#REF!</definedName>
    <definedName name="材料_還原紅壁磚" localSheetId="22">#REF!</definedName>
    <definedName name="材料_還原紅壁磚" localSheetId="23">#REF!</definedName>
    <definedName name="材料_還原紅壁磚" localSheetId="24">#REF!</definedName>
    <definedName name="材料_還原紅壁磚" localSheetId="25">#REF!</definedName>
    <definedName name="材料_還原紅壁磚" localSheetId="42">#REF!</definedName>
    <definedName name="材料_還原紅壁磚" localSheetId="18">#REF!</definedName>
    <definedName name="材料_還原紅壁磚" localSheetId="47">#REF!</definedName>
    <definedName name="材料_還原紅壁磚" localSheetId="15">#REF!</definedName>
    <definedName name="材料_還原紅壁磚" localSheetId="14">#REF!</definedName>
    <definedName name="材料_還原紅壁磚" localSheetId="46">#REF!</definedName>
    <definedName name="材料_還原紅壁磚" localSheetId="3">#REF!</definedName>
    <definedName name="材料_還原紅壁磚" localSheetId="2">#REF!</definedName>
    <definedName name="材料_還原紅壁磚" localSheetId="54">#REF!</definedName>
    <definedName name="材料_還原紅壁磚" localSheetId="30">#REF!</definedName>
    <definedName name="材料_還原紅壁磚" localSheetId="26">#REF!</definedName>
    <definedName name="材料_還原紅壁磚" localSheetId="29">#REF!</definedName>
    <definedName name="材料_還原紅壁磚" localSheetId="53">#REF!</definedName>
    <definedName name="材料_還原紅壁磚" localSheetId="43">#REF!</definedName>
    <definedName name="材料_還原紅壁磚" localSheetId="9">#REF!</definedName>
    <definedName name="材料_還原紅壁磚" localSheetId="8">#REF!</definedName>
    <definedName name="材料_還原紅壁磚" localSheetId="11">#REF!</definedName>
    <definedName name="材料_還原紅壁磚" localSheetId="10">#REF!</definedName>
    <definedName name="材料_還原紅壁磚" localSheetId="13">#REF!</definedName>
    <definedName name="材料_還原紅壁磚" localSheetId="12">#REF!</definedName>
    <definedName name="材料_還原紅壁磚" localSheetId="7">#REF!</definedName>
    <definedName name="材料_還原紅壁磚" localSheetId="6">#REF!</definedName>
    <definedName name="材料_還原紅壁磚" localSheetId="48">#REF!</definedName>
    <definedName name="材料_還原紅壁磚" localSheetId="49">#REF!</definedName>
    <definedName name="材料_還原紅壁磚" localSheetId="16">#REF!</definedName>
    <definedName name="材料_還原紅壁磚" localSheetId="27">#REF!</definedName>
    <definedName name="材料_還原紅壁磚" localSheetId="28">#REF!</definedName>
    <definedName name="材料_還原紅壁磚" localSheetId="44">#REF!</definedName>
    <definedName name="材料_還原紅壁磚" localSheetId="45">#REF!</definedName>
    <definedName name="材料_還原紅壁磚" localSheetId="51">#REF!</definedName>
    <definedName name="材料_還原紅壁磚" localSheetId="41">#REF!</definedName>
    <definedName name="材料_還原紅壁磚" localSheetId="35">#REF!</definedName>
    <definedName name="材料_還原紅壁磚" localSheetId="39">#REF!</definedName>
    <definedName name="材料_還原紅壁磚" localSheetId="37">#REF!</definedName>
    <definedName name="材料_還原紅壁磚" localSheetId="17">#REF!</definedName>
    <definedName name="材料_還原紅壁磚" localSheetId="50">#REF!</definedName>
    <definedName name="材料_還原紅壁磚" localSheetId="52">#REF!</definedName>
    <definedName name="材料_還原紅壁磚" localSheetId="31">#REF!</definedName>
    <definedName name="材料_還原紅壁磚" localSheetId="32">#REF!</definedName>
    <definedName name="材料_還原紅壁磚" localSheetId="34">#REF!</definedName>
    <definedName name="材料_還原紅壁磚" localSheetId="38">#REF!</definedName>
    <definedName name="材料_還原紅壁磚" localSheetId="20">#REF!</definedName>
    <definedName name="材料_還原紅壁磚">#REF!</definedName>
    <definedName name="材料試驗1" localSheetId="40">#REF!</definedName>
    <definedName name="材料試驗1" localSheetId="56">#REF!</definedName>
    <definedName name="材料試驗1" localSheetId="33">#REF!</definedName>
    <definedName name="材料試驗1" localSheetId="55">#REF!</definedName>
    <definedName name="材料試驗1" localSheetId="36">#REF!</definedName>
    <definedName name="材料試驗1" localSheetId="4">#REF!</definedName>
    <definedName name="材料試驗1" localSheetId="19">#REF!</definedName>
    <definedName name="材料試驗1" localSheetId="21">#REF!</definedName>
    <definedName name="材料試驗1" localSheetId="22">#REF!</definedName>
    <definedName name="材料試驗1" localSheetId="23">#REF!</definedName>
    <definedName name="材料試驗1" localSheetId="24">#REF!</definedName>
    <definedName name="材料試驗1" localSheetId="25">#REF!</definedName>
    <definedName name="材料試驗1" localSheetId="42">#REF!</definedName>
    <definedName name="材料試驗1" localSheetId="18">#REF!</definedName>
    <definedName name="材料試驗1" localSheetId="47">#REF!</definedName>
    <definedName name="材料試驗1" localSheetId="15">#REF!</definedName>
    <definedName name="材料試驗1" localSheetId="14">#REF!</definedName>
    <definedName name="材料試驗1" localSheetId="46">#REF!</definedName>
    <definedName name="材料試驗1" localSheetId="3">#REF!</definedName>
    <definedName name="材料試驗1" localSheetId="2">#REF!</definedName>
    <definedName name="材料試驗1" localSheetId="54">#REF!</definedName>
    <definedName name="材料試驗1" localSheetId="30">#REF!</definedName>
    <definedName name="材料試驗1" localSheetId="26">#REF!</definedName>
    <definedName name="材料試驗1" localSheetId="29">#REF!</definedName>
    <definedName name="材料試驗1" localSheetId="53">#REF!</definedName>
    <definedName name="材料試驗1" localSheetId="43">#REF!</definedName>
    <definedName name="材料試驗1" localSheetId="9">#REF!</definedName>
    <definedName name="材料試驗1" localSheetId="8">#REF!</definedName>
    <definedName name="材料試驗1" localSheetId="11">#REF!</definedName>
    <definedName name="材料試驗1" localSheetId="10">#REF!</definedName>
    <definedName name="材料試驗1" localSheetId="13">#REF!</definedName>
    <definedName name="材料試驗1" localSheetId="12">#REF!</definedName>
    <definedName name="材料試驗1" localSheetId="7">#REF!</definedName>
    <definedName name="材料試驗1" localSheetId="6">#REF!</definedName>
    <definedName name="材料試驗1" localSheetId="48">#REF!</definedName>
    <definedName name="材料試驗1" localSheetId="49">#REF!</definedName>
    <definedName name="材料試驗1" localSheetId="16">#REF!</definedName>
    <definedName name="材料試驗1" localSheetId="27">#REF!</definedName>
    <definedName name="材料試驗1" localSheetId="28">#REF!</definedName>
    <definedName name="材料試驗1" localSheetId="44">#REF!</definedName>
    <definedName name="材料試驗1" localSheetId="45">#REF!</definedName>
    <definedName name="材料試驗1" localSheetId="51">#REF!</definedName>
    <definedName name="材料試驗1" localSheetId="41">#REF!</definedName>
    <definedName name="材料試驗1" localSheetId="35">#REF!</definedName>
    <definedName name="材料試驗1" localSheetId="39">#REF!</definedName>
    <definedName name="材料試驗1" localSheetId="37">#REF!</definedName>
    <definedName name="材料試驗1" localSheetId="17">#REF!</definedName>
    <definedName name="材料試驗1" localSheetId="50">#REF!</definedName>
    <definedName name="材料試驗1" localSheetId="52">#REF!</definedName>
    <definedName name="材料試驗1" localSheetId="31">#REF!</definedName>
    <definedName name="材料試驗1" localSheetId="32">#REF!</definedName>
    <definedName name="材料試驗1" localSheetId="34">#REF!</definedName>
    <definedName name="材料試驗1" localSheetId="38">#REF!</definedName>
    <definedName name="材料試驗1" localSheetId="20">#REF!</definedName>
    <definedName name="材料試驗1">#REF!</definedName>
    <definedName name="杜英移植φ_20_40cm" localSheetId="40">#REF!</definedName>
    <definedName name="杜英移植φ_20_40cm" localSheetId="56">#REF!</definedName>
    <definedName name="杜英移植φ_20_40cm" localSheetId="33">#REF!</definedName>
    <definedName name="杜英移植φ_20_40cm" localSheetId="55">#REF!</definedName>
    <definedName name="杜英移植φ_20_40cm" localSheetId="36">#REF!</definedName>
    <definedName name="杜英移植φ_20_40cm" localSheetId="4">#REF!</definedName>
    <definedName name="杜英移植φ_20_40cm" localSheetId="19">#REF!</definedName>
    <definedName name="杜英移植φ_20_40cm" localSheetId="21">#REF!</definedName>
    <definedName name="杜英移植φ_20_40cm" localSheetId="22">#REF!</definedName>
    <definedName name="杜英移植φ_20_40cm" localSheetId="23">#REF!</definedName>
    <definedName name="杜英移植φ_20_40cm" localSheetId="24">#REF!</definedName>
    <definedName name="杜英移植φ_20_40cm" localSheetId="25">#REF!</definedName>
    <definedName name="杜英移植φ_20_40cm" localSheetId="42">#REF!</definedName>
    <definedName name="杜英移植φ_20_40cm" localSheetId="18">#REF!</definedName>
    <definedName name="杜英移植φ_20_40cm" localSheetId="47">#REF!</definedName>
    <definedName name="杜英移植φ_20_40cm" localSheetId="15">#REF!</definedName>
    <definedName name="杜英移植φ_20_40cm" localSheetId="14">#REF!</definedName>
    <definedName name="杜英移植φ_20_40cm" localSheetId="46">#REF!</definedName>
    <definedName name="杜英移植φ_20_40cm" localSheetId="3">#REF!</definedName>
    <definedName name="杜英移植φ_20_40cm" localSheetId="2">#REF!</definedName>
    <definedName name="杜英移植φ_20_40cm" localSheetId="54">#REF!</definedName>
    <definedName name="杜英移植φ_20_40cm" localSheetId="30">#REF!</definedName>
    <definedName name="杜英移植φ_20_40cm" localSheetId="26">#REF!</definedName>
    <definedName name="杜英移植φ_20_40cm" localSheetId="29">#REF!</definedName>
    <definedName name="杜英移植φ_20_40cm" localSheetId="53">#REF!</definedName>
    <definedName name="杜英移植φ_20_40cm" localSheetId="43">#REF!</definedName>
    <definedName name="杜英移植φ_20_40cm" localSheetId="9">#REF!</definedName>
    <definedName name="杜英移植φ_20_40cm" localSheetId="8">#REF!</definedName>
    <definedName name="杜英移植φ_20_40cm" localSheetId="11">#REF!</definedName>
    <definedName name="杜英移植φ_20_40cm" localSheetId="10">#REF!</definedName>
    <definedName name="杜英移植φ_20_40cm" localSheetId="13">#REF!</definedName>
    <definedName name="杜英移植φ_20_40cm" localSheetId="12">#REF!</definedName>
    <definedName name="杜英移植φ_20_40cm" localSheetId="7">#REF!</definedName>
    <definedName name="杜英移植φ_20_40cm" localSheetId="6">#REF!</definedName>
    <definedName name="杜英移植φ_20_40cm" localSheetId="48">#REF!</definedName>
    <definedName name="杜英移植φ_20_40cm" localSheetId="49">#REF!</definedName>
    <definedName name="杜英移植φ_20_40cm" localSheetId="16">#REF!</definedName>
    <definedName name="杜英移植φ_20_40cm" localSheetId="27">#REF!</definedName>
    <definedName name="杜英移植φ_20_40cm" localSheetId="28">#REF!</definedName>
    <definedName name="杜英移植φ_20_40cm" localSheetId="44">#REF!</definedName>
    <definedName name="杜英移植φ_20_40cm" localSheetId="45">#REF!</definedName>
    <definedName name="杜英移植φ_20_40cm" localSheetId="51">#REF!</definedName>
    <definedName name="杜英移植φ_20_40cm" localSheetId="41">#REF!</definedName>
    <definedName name="杜英移植φ_20_40cm" localSheetId="35">#REF!</definedName>
    <definedName name="杜英移植φ_20_40cm" localSheetId="39">#REF!</definedName>
    <definedName name="杜英移植φ_20_40cm" localSheetId="37">#REF!</definedName>
    <definedName name="杜英移植φ_20_40cm" localSheetId="17">#REF!</definedName>
    <definedName name="杜英移植φ_20_40cm" localSheetId="50">#REF!</definedName>
    <definedName name="杜英移植φ_20_40cm" localSheetId="52">#REF!</definedName>
    <definedName name="杜英移植φ_20_40cm" localSheetId="31">#REF!</definedName>
    <definedName name="杜英移植φ_20_40cm" localSheetId="32">#REF!</definedName>
    <definedName name="杜英移植φ_20_40cm" localSheetId="34">#REF!</definedName>
    <definedName name="杜英移植φ_20_40cm" localSheetId="38">#REF!</definedName>
    <definedName name="杜英移植φ_20_40cm" localSheetId="20">#REF!</definedName>
    <definedName name="杜英移植φ_20_40cm">#REF!</definedName>
    <definedName name="杜鵑_高0.4_0.5m" localSheetId="40">#REF!</definedName>
    <definedName name="杜鵑_高0.4_0.5m" localSheetId="56">#REF!</definedName>
    <definedName name="杜鵑_高0.4_0.5m" localSheetId="33">#REF!</definedName>
    <definedName name="杜鵑_高0.4_0.5m" localSheetId="55">#REF!</definedName>
    <definedName name="杜鵑_高0.4_0.5m" localSheetId="36">#REF!</definedName>
    <definedName name="杜鵑_高0.4_0.5m" localSheetId="4">#REF!</definedName>
    <definedName name="杜鵑_高0.4_0.5m" localSheetId="19">#REF!</definedName>
    <definedName name="杜鵑_高0.4_0.5m" localSheetId="21">#REF!</definedName>
    <definedName name="杜鵑_高0.4_0.5m" localSheetId="22">#REF!</definedName>
    <definedName name="杜鵑_高0.4_0.5m" localSheetId="23">#REF!</definedName>
    <definedName name="杜鵑_高0.4_0.5m" localSheetId="24">#REF!</definedName>
    <definedName name="杜鵑_高0.4_0.5m" localSheetId="25">#REF!</definedName>
    <definedName name="杜鵑_高0.4_0.5m" localSheetId="42">#REF!</definedName>
    <definedName name="杜鵑_高0.4_0.5m" localSheetId="18">#REF!</definedName>
    <definedName name="杜鵑_高0.4_0.5m" localSheetId="47">#REF!</definedName>
    <definedName name="杜鵑_高0.4_0.5m" localSheetId="15">#REF!</definedName>
    <definedName name="杜鵑_高0.4_0.5m" localSheetId="14">#REF!</definedName>
    <definedName name="杜鵑_高0.4_0.5m" localSheetId="46">#REF!</definedName>
    <definedName name="杜鵑_高0.4_0.5m" localSheetId="3">#REF!</definedName>
    <definedName name="杜鵑_高0.4_0.5m" localSheetId="2">#REF!</definedName>
    <definedName name="杜鵑_高0.4_0.5m" localSheetId="54">#REF!</definedName>
    <definedName name="杜鵑_高0.4_0.5m" localSheetId="30">#REF!</definedName>
    <definedName name="杜鵑_高0.4_0.5m" localSheetId="26">#REF!</definedName>
    <definedName name="杜鵑_高0.4_0.5m" localSheetId="29">#REF!</definedName>
    <definedName name="杜鵑_高0.4_0.5m" localSheetId="53">#REF!</definedName>
    <definedName name="杜鵑_高0.4_0.5m" localSheetId="43">#REF!</definedName>
    <definedName name="杜鵑_高0.4_0.5m" localSheetId="9">#REF!</definedName>
    <definedName name="杜鵑_高0.4_0.5m" localSheetId="8">#REF!</definedName>
    <definedName name="杜鵑_高0.4_0.5m" localSheetId="11">#REF!</definedName>
    <definedName name="杜鵑_高0.4_0.5m" localSheetId="10">#REF!</definedName>
    <definedName name="杜鵑_高0.4_0.5m" localSheetId="13">#REF!</definedName>
    <definedName name="杜鵑_高0.4_0.5m" localSheetId="12">#REF!</definedName>
    <definedName name="杜鵑_高0.4_0.5m" localSheetId="7">#REF!</definedName>
    <definedName name="杜鵑_高0.4_0.5m" localSheetId="6">#REF!</definedName>
    <definedName name="杜鵑_高0.4_0.5m" localSheetId="48">#REF!</definedName>
    <definedName name="杜鵑_高0.4_0.5m" localSheetId="49">#REF!</definedName>
    <definedName name="杜鵑_高0.4_0.5m" localSheetId="16">#REF!</definedName>
    <definedName name="杜鵑_高0.4_0.5m" localSheetId="27">#REF!</definedName>
    <definedName name="杜鵑_高0.4_0.5m" localSheetId="28">#REF!</definedName>
    <definedName name="杜鵑_高0.4_0.5m" localSheetId="44">#REF!</definedName>
    <definedName name="杜鵑_高0.4_0.5m" localSheetId="45">#REF!</definedName>
    <definedName name="杜鵑_高0.4_0.5m" localSheetId="51">#REF!</definedName>
    <definedName name="杜鵑_高0.4_0.5m" localSheetId="41">#REF!</definedName>
    <definedName name="杜鵑_高0.4_0.5m" localSheetId="35">#REF!</definedName>
    <definedName name="杜鵑_高0.4_0.5m" localSheetId="39">#REF!</definedName>
    <definedName name="杜鵑_高0.4_0.5m" localSheetId="37">#REF!</definedName>
    <definedName name="杜鵑_高0.4_0.5m" localSheetId="17">#REF!</definedName>
    <definedName name="杜鵑_高0.4_0.5m" localSheetId="50">#REF!</definedName>
    <definedName name="杜鵑_高0.4_0.5m" localSheetId="52">#REF!</definedName>
    <definedName name="杜鵑_高0.4_0.5m" localSheetId="31">#REF!</definedName>
    <definedName name="杜鵑_高0.4_0.5m" localSheetId="32">#REF!</definedName>
    <definedName name="杜鵑_高0.4_0.5m" localSheetId="34">#REF!</definedName>
    <definedName name="杜鵑_高0.4_0.5m" localSheetId="38">#REF!</definedName>
    <definedName name="杜鵑_高0.4_0.5m" localSheetId="20">#REF!</definedName>
    <definedName name="杜鵑_高0.4_0.5m">#REF!</definedName>
    <definedName name="步道燈及組件" localSheetId="40">#REF!</definedName>
    <definedName name="步道燈及組件" localSheetId="56">#REF!</definedName>
    <definedName name="步道燈及組件" localSheetId="33">#REF!</definedName>
    <definedName name="步道燈及組件" localSheetId="55">#REF!</definedName>
    <definedName name="步道燈及組件" localSheetId="36">#REF!</definedName>
    <definedName name="步道燈及組件" localSheetId="4">#REF!</definedName>
    <definedName name="步道燈及組件" localSheetId="19">#REF!</definedName>
    <definedName name="步道燈及組件" localSheetId="21">#REF!</definedName>
    <definedName name="步道燈及組件" localSheetId="22">#REF!</definedName>
    <definedName name="步道燈及組件" localSheetId="23">#REF!</definedName>
    <definedName name="步道燈及組件" localSheetId="24">#REF!</definedName>
    <definedName name="步道燈及組件" localSheetId="25">#REF!</definedName>
    <definedName name="步道燈及組件" localSheetId="42">#REF!</definedName>
    <definedName name="步道燈及組件" localSheetId="18">#REF!</definedName>
    <definedName name="步道燈及組件" localSheetId="47">#REF!</definedName>
    <definedName name="步道燈及組件" localSheetId="15">#REF!</definedName>
    <definedName name="步道燈及組件" localSheetId="14">#REF!</definedName>
    <definedName name="步道燈及組件" localSheetId="46">#REF!</definedName>
    <definedName name="步道燈及組件" localSheetId="3">#REF!</definedName>
    <definedName name="步道燈及組件" localSheetId="2">#REF!</definedName>
    <definedName name="步道燈及組件" localSheetId="54">#REF!</definedName>
    <definedName name="步道燈及組件" localSheetId="30">#REF!</definedName>
    <definedName name="步道燈及組件" localSheetId="26">#REF!</definedName>
    <definedName name="步道燈及組件" localSheetId="29">#REF!</definedName>
    <definedName name="步道燈及組件" localSheetId="53">#REF!</definedName>
    <definedName name="步道燈及組件" localSheetId="43">#REF!</definedName>
    <definedName name="步道燈及組件" localSheetId="9">#REF!</definedName>
    <definedName name="步道燈及組件" localSheetId="8">#REF!</definedName>
    <definedName name="步道燈及組件" localSheetId="11">#REF!</definedName>
    <definedName name="步道燈及組件" localSheetId="10">#REF!</definedName>
    <definedName name="步道燈及組件" localSheetId="13">#REF!</definedName>
    <definedName name="步道燈及組件" localSheetId="12">#REF!</definedName>
    <definedName name="步道燈及組件" localSheetId="7">#REF!</definedName>
    <definedName name="步道燈及組件" localSheetId="6">#REF!</definedName>
    <definedName name="步道燈及組件" localSheetId="48">#REF!</definedName>
    <definedName name="步道燈及組件" localSheetId="49">#REF!</definedName>
    <definedName name="步道燈及組件" localSheetId="16">#REF!</definedName>
    <definedName name="步道燈及組件" localSheetId="27">#REF!</definedName>
    <definedName name="步道燈及組件" localSheetId="28">#REF!</definedName>
    <definedName name="步道燈及組件" localSheetId="44">#REF!</definedName>
    <definedName name="步道燈及組件" localSheetId="45">#REF!</definedName>
    <definedName name="步道燈及組件" localSheetId="51">#REF!</definedName>
    <definedName name="步道燈及組件" localSheetId="41">#REF!</definedName>
    <definedName name="步道燈及組件" localSheetId="35">#REF!</definedName>
    <definedName name="步道燈及組件" localSheetId="39">#REF!</definedName>
    <definedName name="步道燈及組件" localSheetId="37">#REF!</definedName>
    <definedName name="步道燈及組件" localSheetId="17">#REF!</definedName>
    <definedName name="步道燈及組件" localSheetId="50">#REF!</definedName>
    <definedName name="步道燈及組件" localSheetId="52">#REF!</definedName>
    <definedName name="步道燈及組件" localSheetId="31">#REF!</definedName>
    <definedName name="步道燈及組件" localSheetId="32">#REF!</definedName>
    <definedName name="步道燈及組件" localSheetId="34">#REF!</definedName>
    <definedName name="步道燈及組件" localSheetId="38">#REF!</definedName>
    <definedName name="步道燈及組件" localSheetId="20">#REF!</definedName>
    <definedName name="步道燈及組件">#REF!</definedName>
    <definedName name="每1_1.5cm鉅縫灌PU_工料" localSheetId="40">#REF!</definedName>
    <definedName name="每1_1.5cm鉅縫灌PU_工料" localSheetId="56">#REF!</definedName>
    <definedName name="每1_1.5cm鉅縫灌PU_工料" localSheetId="33">#REF!</definedName>
    <definedName name="每1_1.5cm鉅縫灌PU_工料" localSheetId="55">#REF!</definedName>
    <definedName name="每1_1.5cm鉅縫灌PU_工料" localSheetId="36">#REF!</definedName>
    <definedName name="每1_1.5cm鉅縫灌PU_工料" localSheetId="4">#REF!</definedName>
    <definedName name="每1_1.5cm鉅縫灌PU_工料" localSheetId="19">#REF!</definedName>
    <definedName name="每1_1.5cm鉅縫灌PU_工料" localSheetId="21">#REF!</definedName>
    <definedName name="每1_1.5cm鉅縫灌PU_工料" localSheetId="22">#REF!</definedName>
    <definedName name="每1_1.5cm鉅縫灌PU_工料" localSheetId="23">#REF!</definedName>
    <definedName name="每1_1.5cm鉅縫灌PU_工料" localSheetId="24">#REF!</definedName>
    <definedName name="每1_1.5cm鉅縫灌PU_工料" localSheetId="25">#REF!</definedName>
    <definedName name="每1_1.5cm鉅縫灌PU_工料" localSheetId="42">#REF!</definedName>
    <definedName name="每1_1.5cm鉅縫灌PU_工料" localSheetId="18">#REF!</definedName>
    <definedName name="每1_1.5cm鉅縫灌PU_工料" localSheetId="47">#REF!</definedName>
    <definedName name="每1_1.5cm鉅縫灌PU_工料" localSheetId="15">#REF!</definedName>
    <definedName name="每1_1.5cm鉅縫灌PU_工料" localSheetId="14">#REF!</definedName>
    <definedName name="每1_1.5cm鉅縫灌PU_工料" localSheetId="46">#REF!</definedName>
    <definedName name="每1_1.5cm鉅縫灌PU_工料" localSheetId="3">#REF!</definedName>
    <definedName name="每1_1.5cm鉅縫灌PU_工料" localSheetId="2">#REF!</definedName>
    <definedName name="每1_1.5cm鉅縫灌PU_工料" localSheetId="54">#REF!</definedName>
    <definedName name="每1_1.5cm鉅縫灌PU_工料" localSheetId="30">#REF!</definedName>
    <definedName name="每1_1.5cm鉅縫灌PU_工料" localSheetId="26">#REF!</definedName>
    <definedName name="每1_1.5cm鉅縫灌PU_工料" localSheetId="29">#REF!</definedName>
    <definedName name="每1_1.5cm鉅縫灌PU_工料" localSheetId="53">#REF!</definedName>
    <definedName name="每1_1.5cm鉅縫灌PU_工料" localSheetId="43">#REF!</definedName>
    <definedName name="每1_1.5cm鉅縫灌PU_工料" localSheetId="9">#REF!</definedName>
    <definedName name="每1_1.5cm鉅縫灌PU_工料" localSheetId="8">#REF!</definedName>
    <definedName name="每1_1.5cm鉅縫灌PU_工料" localSheetId="11">#REF!</definedName>
    <definedName name="每1_1.5cm鉅縫灌PU_工料" localSheetId="10">#REF!</definedName>
    <definedName name="每1_1.5cm鉅縫灌PU_工料" localSheetId="13">#REF!</definedName>
    <definedName name="每1_1.5cm鉅縫灌PU_工料" localSheetId="12">#REF!</definedName>
    <definedName name="每1_1.5cm鉅縫灌PU_工料" localSheetId="7">#REF!</definedName>
    <definedName name="每1_1.5cm鉅縫灌PU_工料" localSheetId="6">#REF!</definedName>
    <definedName name="每1_1.5cm鉅縫灌PU_工料" localSheetId="48">#REF!</definedName>
    <definedName name="每1_1.5cm鉅縫灌PU_工料" localSheetId="49">#REF!</definedName>
    <definedName name="每1_1.5cm鉅縫灌PU_工料" localSheetId="16">#REF!</definedName>
    <definedName name="每1_1.5cm鉅縫灌PU_工料" localSheetId="27">#REF!</definedName>
    <definedName name="每1_1.5cm鉅縫灌PU_工料" localSheetId="28">#REF!</definedName>
    <definedName name="每1_1.5cm鉅縫灌PU_工料" localSheetId="44">#REF!</definedName>
    <definedName name="每1_1.5cm鉅縫灌PU_工料" localSheetId="45">#REF!</definedName>
    <definedName name="每1_1.5cm鉅縫灌PU_工料" localSheetId="51">#REF!</definedName>
    <definedName name="每1_1.5cm鉅縫灌PU_工料" localSheetId="41">#REF!</definedName>
    <definedName name="每1_1.5cm鉅縫灌PU_工料" localSheetId="35">#REF!</definedName>
    <definedName name="每1_1.5cm鉅縫灌PU_工料" localSheetId="39">#REF!</definedName>
    <definedName name="每1_1.5cm鉅縫灌PU_工料" localSheetId="37">#REF!</definedName>
    <definedName name="每1_1.5cm鉅縫灌PU_工料" localSheetId="17">#REF!</definedName>
    <definedName name="每1_1.5cm鉅縫灌PU_工料" localSheetId="50">#REF!</definedName>
    <definedName name="每1_1.5cm鉅縫灌PU_工料" localSheetId="52">#REF!</definedName>
    <definedName name="每1_1.5cm鉅縫灌PU_工料" localSheetId="31">#REF!</definedName>
    <definedName name="每1_1.5cm鉅縫灌PU_工料" localSheetId="32">#REF!</definedName>
    <definedName name="每1_1.5cm鉅縫灌PU_工料" localSheetId="34">#REF!</definedName>
    <definedName name="每1_1.5cm鉅縫灌PU_工料" localSheetId="38">#REF!</definedName>
    <definedName name="每1_1.5cm鉅縫灌PU_工料" localSheetId="20">#REF!</definedName>
    <definedName name="每1_1.5cm鉅縫灌PU_工料">#REF!</definedName>
    <definedName name="每2_2cm鉅縫灌PU_工料" localSheetId="40">#REF!</definedName>
    <definedName name="每2_2cm鉅縫灌PU_工料" localSheetId="56">#REF!</definedName>
    <definedName name="每2_2cm鉅縫灌PU_工料" localSheetId="33">#REF!</definedName>
    <definedName name="每2_2cm鉅縫灌PU_工料" localSheetId="55">#REF!</definedName>
    <definedName name="每2_2cm鉅縫灌PU_工料" localSheetId="36">#REF!</definedName>
    <definedName name="每2_2cm鉅縫灌PU_工料" localSheetId="4">#REF!</definedName>
    <definedName name="每2_2cm鉅縫灌PU_工料" localSheetId="19">#REF!</definedName>
    <definedName name="每2_2cm鉅縫灌PU_工料" localSheetId="21">#REF!</definedName>
    <definedName name="每2_2cm鉅縫灌PU_工料" localSheetId="22">#REF!</definedName>
    <definedName name="每2_2cm鉅縫灌PU_工料" localSheetId="23">#REF!</definedName>
    <definedName name="每2_2cm鉅縫灌PU_工料" localSheetId="24">#REF!</definedName>
    <definedName name="每2_2cm鉅縫灌PU_工料" localSheetId="25">#REF!</definedName>
    <definedName name="每2_2cm鉅縫灌PU_工料" localSheetId="42">#REF!</definedName>
    <definedName name="每2_2cm鉅縫灌PU_工料" localSheetId="18">#REF!</definedName>
    <definedName name="每2_2cm鉅縫灌PU_工料" localSheetId="47">#REF!</definedName>
    <definedName name="每2_2cm鉅縫灌PU_工料" localSheetId="15">#REF!</definedName>
    <definedName name="每2_2cm鉅縫灌PU_工料" localSheetId="14">#REF!</definedName>
    <definedName name="每2_2cm鉅縫灌PU_工料" localSheetId="46">#REF!</definedName>
    <definedName name="每2_2cm鉅縫灌PU_工料" localSheetId="3">#REF!</definedName>
    <definedName name="每2_2cm鉅縫灌PU_工料" localSheetId="2">#REF!</definedName>
    <definedName name="每2_2cm鉅縫灌PU_工料" localSheetId="54">#REF!</definedName>
    <definedName name="每2_2cm鉅縫灌PU_工料" localSheetId="30">#REF!</definedName>
    <definedName name="每2_2cm鉅縫灌PU_工料" localSheetId="26">#REF!</definedName>
    <definedName name="每2_2cm鉅縫灌PU_工料" localSheetId="29">#REF!</definedName>
    <definedName name="每2_2cm鉅縫灌PU_工料" localSheetId="53">#REF!</definedName>
    <definedName name="每2_2cm鉅縫灌PU_工料" localSheetId="43">#REF!</definedName>
    <definedName name="每2_2cm鉅縫灌PU_工料" localSheetId="9">#REF!</definedName>
    <definedName name="每2_2cm鉅縫灌PU_工料" localSheetId="8">#REF!</definedName>
    <definedName name="每2_2cm鉅縫灌PU_工料" localSheetId="11">#REF!</definedName>
    <definedName name="每2_2cm鉅縫灌PU_工料" localSheetId="10">#REF!</definedName>
    <definedName name="每2_2cm鉅縫灌PU_工料" localSheetId="13">#REF!</definedName>
    <definedName name="每2_2cm鉅縫灌PU_工料" localSheetId="12">#REF!</definedName>
    <definedName name="每2_2cm鉅縫灌PU_工料" localSheetId="7">#REF!</definedName>
    <definedName name="每2_2cm鉅縫灌PU_工料" localSheetId="6">#REF!</definedName>
    <definedName name="每2_2cm鉅縫灌PU_工料" localSheetId="48">#REF!</definedName>
    <definedName name="每2_2cm鉅縫灌PU_工料" localSheetId="49">#REF!</definedName>
    <definedName name="每2_2cm鉅縫灌PU_工料" localSheetId="16">#REF!</definedName>
    <definedName name="每2_2cm鉅縫灌PU_工料" localSheetId="27">#REF!</definedName>
    <definedName name="每2_2cm鉅縫灌PU_工料" localSheetId="28">#REF!</definedName>
    <definedName name="每2_2cm鉅縫灌PU_工料" localSheetId="44">#REF!</definedName>
    <definedName name="每2_2cm鉅縫灌PU_工料" localSheetId="45">#REF!</definedName>
    <definedName name="每2_2cm鉅縫灌PU_工料" localSheetId="51">#REF!</definedName>
    <definedName name="每2_2cm鉅縫灌PU_工料" localSheetId="41">#REF!</definedName>
    <definedName name="每2_2cm鉅縫灌PU_工料" localSheetId="35">#REF!</definedName>
    <definedName name="每2_2cm鉅縫灌PU_工料" localSheetId="39">#REF!</definedName>
    <definedName name="每2_2cm鉅縫灌PU_工料" localSheetId="37">#REF!</definedName>
    <definedName name="每2_2cm鉅縫灌PU_工料" localSheetId="17">#REF!</definedName>
    <definedName name="每2_2cm鉅縫灌PU_工料" localSheetId="50">#REF!</definedName>
    <definedName name="每2_2cm鉅縫灌PU_工料" localSheetId="52">#REF!</definedName>
    <definedName name="每2_2cm鉅縫灌PU_工料" localSheetId="31">#REF!</definedName>
    <definedName name="每2_2cm鉅縫灌PU_工料" localSheetId="32">#REF!</definedName>
    <definedName name="每2_2cm鉅縫灌PU_工料" localSheetId="34">#REF!</definedName>
    <definedName name="每2_2cm鉅縫灌PU_工料" localSheetId="38">#REF!</definedName>
    <definedName name="每2_2cm鉅縫灌PU_工料" localSheetId="20">#REF!</definedName>
    <definedName name="每2_2cm鉅縫灌PU_工料">#REF!</definedName>
    <definedName name="沉陷觀測點" localSheetId="40">#REF!</definedName>
    <definedName name="沉陷觀測點" localSheetId="56">#REF!</definedName>
    <definedName name="沉陷觀測點" localSheetId="33">#REF!</definedName>
    <definedName name="沉陷觀測點" localSheetId="55">#REF!</definedName>
    <definedName name="沉陷觀測點" localSheetId="36">#REF!</definedName>
    <definedName name="沉陷觀測點" localSheetId="4">#REF!</definedName>
    <definedName name="沉陷觀測點" localSheetId="19">#REF!</definedName>
    <definedName name="沉陷觀測點" localSheetId="21">#REF!</definedName>
    <definedName name="沉陷觀測點" localSheetId="22">#REF!</definedName>
    <definedName name="沉陷觀測點" localSheetId="23">#REF!</definedName>
    <definedName name="沉陷觀測點" localSheetId="24">#REF!</definedName>
    <definedName name="沉陷觀測點" localSheetId="25">#REF!</definedName>
    <definedName name="沉陷觀測點" localSheetId="42">#REF!</definedName>
    <definedName name="沉陷觀測點" localSheetId="18">#REF!</definedName>
    <definedName name="沉陷觀測點" localSheetId="47">#REF!</definedName>
    <definedName name="沉陷觀測點" localSheetId="15">#REF!</definedName>
    <definedName name="沉陷觀測點" localSheetId="14">#REF!</definedName>
    <definedName name="沉陷觀測點" localSheetId="46">#REF!</definedName>
    <definedName name="沉陷觀測點" localSheetId="3">#REF!</definedName>
    <definedName name="沉陷觀測點" localSheetId="2">#REF!</definedName>
    <definedName name="沉陷觀測點" localSheetId="54">#REF!</definedName>
    <definedName name="沉陷觀測點" localSheetId="30">#REF!</definedName>
    <definedName name="沉陷觀測點" localSheetId="26">#REF!</definedName>
    <definedName name="沉陷觀測點" localSheetId="29">#REF!</definedName>
    <definedName name="沉陷觀測點" localSheetId="53">#REF!</definedName>
    <definedName name="沉陷觀測點" localSheetId="43">#REF!</definedName>
    <definedName name="沉陷觀測點" localSheetId="9">#REF!</definedName>
    <definedName name="沉陷觀測點" localSheetId="8">#REF!</definedName>
    <definedName name="沉陷觀測點" localSheetId="11">#REF!</definedName>
    <definedName name="沉陷觀測點" localSheetId="10">#REF!</definedName>
    <definedName name="沉陷觀測點" localSheetId="13">#REF!</definedName>
    <definedName name="沉陷觀測點" localSheetId="12">#REF!</definedName>
    <definedName name="沉陷觀測點" localSheetId="7">#REF!</definedName>
    <definedName name="沉陷觀測點" localSheetId="6">#REF!</definedName>
    <definedName name="沉陷觀測點" localSheetId="48">#REF!</definedName>
    <definedName name="沉陷觀測點" localSheetId="49">#REF!</definedName>
    <definedName name="沉陷觀測點" localSheetId="16">#REF!</definedName>
    <definedName name="沉陷觀測點" localSheetId="27">#REF!</definedName>
    <definedName name="沉陷觀測點" localSheetId="28">#REF!</definedName>
    <definedName name="沉陷觀測點" localSheetId="44">#REF!</definedName>
    <definedName name="沉陷觀測點" localSheetId="45">#REF!</definedName>
    <definedName name="沉陷觀測點" localSheetId="51">#REF!</definedName>
    <definedName name="沉陷觀測點" localSheetId="41">#REF!</definedName>
    <definedName name="沉陷觀測點" localSheetId="35">#REF!</definedName>
    <definedName name="沉陷觀測點" localSheetId="39">#REF!</definedName>
    <definedName name="沉陷觀測點" localSheetId="37">#REF!</definedName>
    <definedName name="沉陷觀測點" localSheetId="17">#REF!</definedName>
    <definedName name="沉陷觀測點" localSheetId="50">#REF!</definedName>
    <definedName name="沉陷觀測點" localSheetId="52">#REF!</definedName>
    <definedName name="沉陷觀測點" localSheetId="31">#REF!</definedName>
    <definedName name="沉陷觀測點" localSheetId="32">#REF!</definedName>
    <definedName name="沉陷觀測點" localSheetId="34">#REF!</definedName>
    <definedName name="沉陷觀測點" localSheetId="38">#REF!</definedName>
    <definedName name="沉陷觀測點" localSheetId="20">#REF!</definedName>
    <definedName name="沉陷觀測點">#REF!</definedName>
    <definedName name="沉澱池施工費" localSheetId="40">#REF!</definedName>
    <definedName name="沉澱池施工費" localSheetId="56">#REF!</definedName>
    <definedName name="沉澱池施工費" localSheetId="33">#REF!</definedName>
    <definedName name="沉澱池施工費" localSheetId="55">#REF!</definedName>
    <definedName name="沉澱池施工費" localSheetId="36">#REF!</definedName>
    <definedName name="沉澱池施工費" localSheetId="4">#REF!</definedName>
    <definedName name="沉澱池施工費" localSheetId="19">#REF!</definedName>
    <definedName name="沉澱池施工費" localSheetId="21">#REF!</definedName>
    <definedName name="沉澱池施工費" localSheetId="22">#REF!</definedName>
    <definedName name="沉澱池施工費" localSheetId="23">#REF!</definedName>
    <definedName name="沉澱池施工費" localSheetId="24">#REF!</definedName>
    <definedName name="沉澱池施工費" localSheetId="25">#REF!</definedName>
    <definedName name="沉澱池施工費" localSheetId="42">#REF!</definedName>
    <definedName name="沉澱池施工費" localSheetId="18">#REF!</definedName>
    <definedName name="沉澱池施工費" localSheetId="47">#REF!</definedName>
    <definedName name="沉澱池施工費" localSheetId="15">#REF!</definedName>
    <definedName name="沉澱池施工費" localSheetId="14">#REF!</definedName>
    <definedName name="沉澱池施工費" localSheetId="46">#REF!</definedName>
    <definedName name="沉澱池施工費" localSheetId="3">#REF!</definedName>
    <definedName name="沉澱池施工費" localSheetId="2">#REF!</definedName>
    <definedName name="沉澱池施工費" localSheetId="54">#REF!</definedName>
    <definedName name="沉澱池施工費" localSheetId="30">#REF!</definedName>
    <definedName name="沉澱池施工費" localSheetId="26">#REF!</definedName>
    <definedName name="沉澱池施工費" localSheetId="29">#REF!</definedName>
    <definedName name="沉澱池施工費" localSheetId="53">#REF!</definedName>
    <definedName name="沉澱池施工費" localSheetId="43">#REF!</definedName>
    <definedName name="沉澱池施工費" localSheetId="9">#REF!</definedName>
    <definedName name="沉澱池施工費" localSheetId="8">#REF!</definedName>
    <definedName name="沉澱池施工費" localSheetId="11">#REF!</definedName>
    <definedName name="沉澱池施工費" localSheetId="10">#REF!</definedName>
    <definedName name="沉澱池施工費" localSheetId="13">#REF!</definedName>
    <definedName name="沉澱池施工費" localSheetId="12">#REF!</definedName>
    <definedName name="沉澱池施工費" localSheetId="7">#REF!</definedName>
    <definedName name="沉澱池施工費" localSheetId="6">#REF!</definedName>
    <definedName name="沉澱池施工費" localSheetId="48">#REF!</definedName>
    <definedName name="沉澱池施工費" localSheetId="49">#REF!</definedName>
    <definedName name="沉澱池施工費" localSheetId="16">#REF!</definedName>
    <definedName name="沉澱池施工費" localSheetId="27">#REF!</definedName>
    <definedName name="沉澱池施工費" localSheetId="28">#REF!</definedName>
    <definedName name="沉澱池施工費" localSheetId="44">#REF!</definedName>
    <definedName name="沉澱池施工費" localSheetId="45">#REF!</definedName>
    <definedName name="沉澱池施工費" localSheetId="51">#REF!</definedName>
    <definedName name="沉澱池施工費" localSheetId="41">#REF!</definedName>
    <definedName name="沉澱池施工費" localSheetId="35">#REF!</definedName>
    <definedName name="沉澱池施工費" localSheetId="39">#REF!</definedName>
    <definedName name="沉澱池施工費" localSheetId="37">#REF!</definedName>
    <definedName name="沉澱池施工費" localSheetId="17">#REF!</definedName>
    <definedName name="沉澱池施工費" localSheetId="50">#REF!</definedName>
    <definedName name="沉澱池施工費" localSheetId="52">#REF!</definedName>
    <definedName name="沉澱池施工費" localSheetId="31">#REF!</definedName>
    <definedName name="沉澱池施工費" localSheetId="32">#REF!</definedName>
    <definedName name="沉澱池施工費" localSheetId="34">#REF!</definedName>
    <definedName name="沉澱池施工費" localSheetId="38">#REF!</definedName>
    <definedName name="沉澱池施工費" localSheetId="20">#REF!</definedName>
    <definedName name="沉澱池施工費">#REF!</definedName>
    <definedName name="系模材料攤提" localSheetId="40">#REF!</definedName>
    <definedName name="系模材料攤提" localSheetId="56">#REF!</definedName>
    <definedName name="系模材料攤提" localSheetId="33">#REF!</definedName>
    <definedName name="系模材料攤提" localSheetId="55">#REF!</definedName>
    <definedName name="系模材料攤提" localSheetId="36">#REF!</definedName>
    <definedName name="系模材料攤提" localSheetId="4">#REF!</definedName>
    <definedName name="系模材料攤提" localSheetId="19">#REF!</definedName>
    <definedName name="系模材料攤提" localSheetId="21">#REF!</definedName>
    <definedName name="系模材料攤提" localSheetId="22">#REF!</definedName>
    <definedName name="系模材料攤提" localSheetId="23">#REF!</definedName>
    <definedName name="系模材料攤提" localSheetId="24">#REF!</definedName>
    <definedName name="系模材料攤提" localSheetId="25">#REF!</definedName>
    <definedName name="系模材料攤提" localSheetId="42">#REF!</definedName>
    <definedName name="系模材料攤提" localSheetId="18">#REF!</definedName>
    <definedName name="系模材料攤提" localSheetId="47">#REF!</definedName>
    <definedName name="系模材料攤提" localSheetId="15">#REF!</definedName>
    <definedName name="系模材料攤提" localSheetId="14">#REF!</definedName>
    <definedName name="系模材料攤提" localSheetId="46">#REF!</definedName>
    <definedName name="系模材料攤提" localSheetId="3">#REF!</definedName>
    <definedName name="系模材料攤提" localSheetId="2">#REF!</definedName>
    <definedName name="系模材料攤提" localSheetId="54">#REF!</definedName>
    <definedName name="系模材料攤提" localSheetId="30">#REF!</definedName>
    <definedName name="系模材料攤提" localSheetId="26">#REF!</definedName>
    <definedName name="系模材料攤提" localSheetId="29">#REF!</definedName>
    <definedName name="系模材料攤提" localSheetId="53">#REF!</definedName>
    <definedName name="系模材料攤提" localSheetId="43">#REF!</definedName>
    <definedName name="系模材料攤提" localSheetId="9">#REF!</definedName>
    <definedName name="系模材料攤提" localSheetId="8">#REF!</definedName>
    <definedName name="系模材料攤提" localSheetId="11">#REF!</definedName>
    <definedName name="系模材料攤提" localSheetId="10">#REF!</definedName>
    <definedName name="系模材料攤提" localSheetId="13">#REF!</definedName>
    <definedName name="系模材料攤提" localSheetId="12">#REF!</definedName>
    <definedName name="系模材料攤提" localSheetId="7">#REF!</definedName>
    <definedName name="系模材料攤提" localSheetId="6">#REF!</definedName>
    <definedName name="系模材料攤提" localSheetId="48">#REF!</definedName>
    <definedName name="系模材料攤提" localSheetId="49">#REF!</definedName>
    <definedName name="系模材料攤提" localSheetId="16">#REF!</definedName>
    <definedName name="系模材料攤提" localSheetId="27">#REF!</definedName>
    <definedName name="系模材料攤提" localSheetId="28">#REF!</definedName>
    <definedName name="系模材料攤提" localSheetId="44">#REF!</definedName>
    <definedName name="系模材料攤提" localSheetId="45">#REF!</definedName>
    <definedName name="系模材料攤提" localSheetId="51">#REF!</definedName>
    <definedName name="系模材料攤提" localSheetId="41">#REF!</definedName>
    <definedName name="系模材料攤提" localSheetId="35">#REF!</definedName>
    <definedName name="系模材料攤提" localSheetId="39">#REF!</definedName>
    <definedName name="系模材料攤提" localSheetId="37">#REF!</definedName>
    <definedName name="系模材料攤提" localSheetId="17">#REF!</definedName>
    <definedName name="系模材料攤提" localSheetId="50">#REF!</definedName>
    <definedName name="系模材料攤提" localSheetId="52">#REF!</definedName>
    <definedName name="系模材料攤提" localSheetId="31">#REF!</definedName>
    <definedName name="系模材料攤提" localSheetId="32">#REF!</definedName>
    <definedName name="系模材料攤提" localSheetId="34">#REF!</definedName>
    <definedName name="系模材料攤提" localSheetId="38">#REF!</definedName>
    <definedName name="系模材料攤提" localSheetId="20">#REF!</definedName>
    <definedName name="系模材料攤提">#REF!</definedName>
    <definedName name="系模柱牆澆置" localSheetId="40">#REF!</definedName>
    <definedName name="系模柱牆澆置" localSheetId="56">#REF!</definedName>
    <definedName name="系模柱牆澆置" localSheetId="33">#REF!</definedName>
    <definedName name="系模柱牆澆置" localSheetId="55">#REF!</definedName>
    <definedName name="系模柱牆澆置" localSheetId="36">#REF!</definedName>
    <definedName name="系模柱牆澆置" localSheetId="4">#REF!</definedName>
    <definedName name="系模柱牆澆置" localSheetId="19">#REF!</definedName>
    <definedName name="系模柱牆澆置" localSheetId="21">#REF!</definedName>
    <definedName name="系模柱牆澆置" localSheetId="22">#REF!</definedName>
    <definedName name="系模柱牆澆置" localSheetId="23">#REF!</definedName>
    <definedName name="系模柱牆澆置" localSheetId="24">#REF!</definedName>
    <definedName name="系模柱牆澆置" localSheetId="25">#REF!</definedName>
    <definedName name="系模柱牆澆置" localSheetId="42">#REF!</definedName>
    <definedName name="系模柱牆澆置" localSheetId="18">#REF!</definedName>
    <definedName name="系模柱牆澆置" localSheetId="47">#REF!</definedName>
    <definedName name="系模柱牆澆置" localSheetId="15">#REF!</definedName>
    <definedName name="系模柱牆澆置" localSheetId="14">#REF!</definedName>
    <definedName name="系模柱牆澆置" localSheetId="46">#REF!</definedName>
    <definedName name="系模柱牆澆置" localSheetId="3">#REF!</definedName>
    <definedName name="系模柱牆澆置" localSheetId="2">#REF!</definedName>
    <definedName name="系模柱牆澆置" localSheetId="54">#REF!</definedName>
    <definedName name="系模柱牆澆置" localSheetId="30">#REF!</definedName>
    <definedName name="系模柱牆澆置" localSheetId="26">#REF!</definedName>
    <definedName name="系模柱牆澆置" localSheetId="29">#REF!</definedName>
    <definedName name="系模柱牆澆置" localSheetId="53">#REF!</definedName>
    <definedName name="系模柱牆澆置" localSheetId="43">#REF!</definedName>
    <definedName name="系模柱牆澆置" localSheetId="9">#REF!</definedName>
    <definedName name="系模柱牆澆置" localSheetId="8">#REF!</definedName>
    <definedName name="系模柱牆澆置" localSheetId="11">#REF!</definedName>
    <definedName name="系模柱牆澆置" localSheetId="10">#REF!</definedName>
    <definedName name="系模柱牆澆置" localSheetId="13">#REF!</definedName>
    <definedName name="系模柱牆澆置" localSheetId="12">#REF!</definedName>
    <definedName name="系模柱牆澆置" localSheetId="7">#REF!</definedName>
    <definedName name="系模柱牆澆置" localSheetId="6">#REF!</definedName>
    <definedName name="系模柱牆澆置" localSheetId="48">#REF!</definedName>
    <definedName name="系模柱牆澆置" localSheetId="49">#REF!</definedName>
    <definedName name="系模柱牆澆置" localSheetId="16">#REF!</definedName>
    <definedName name="系模柱牆澆置" localSheetId="27">#REF!</definedName>
    <definedName name="系模柱牆澆置" localSheetId="28">#REF!</definedName>
    <definedName name="系模柱牆澆置" localSheetId="44">#REF!</definedName>
    <definedName name="系模柱牆澆置" localSheetId="45">#REF!</definedName>
    <definedName name="系模柱牆澆置" localSheetId="51">#REF!</definedName>
    <definedName name="系模柱牆澆置" localSheetId="41">#REF!</definedName>
    <definedName name="系模柱牆澆置" localSheetId="35">#REF!</definedName>
    <definedName name="系模柱牆澆置" localSheetId="39">#REF!</definedName>
    <definedName name="系模柱牆澆置" localSheetId="37">#REF!</definedName>
    <definedName name="系模柱牆澆置" localSheetId="17">#REF!</definedName>
    <definedName name="系模柱牆澆置" localSheetId="50">#REF!</definedName>
    <definedName name="系模柱牆澆置" localSheetId="52">#REF!</definedName>
    <definedName name="系模柱牆澆置" localSheetId="31">#REF!</definedName>
    <definedName name="系模柱牆澆置" localSheetId="32">#REF!</definedName>
    <definedName name="系模柱牆澆置" localSheetId="34">#REF!</definedName>
    <definedName name="系模柱牆澆置" localSheetId="38">#REF!</definedName>
    <definedName name="系模柱牆澆置" localSheetId="20">#REF!</definedName>
    <definedName name="系模柱牆澆置">#REF!</definedName>
    <definedName name="車道格柵截水溝" localSheetId="40">#REF!</definedName>
    <definedName name="車道格柵截水溝" localSheetId="56">#REF!</definedName>
    <definedName name="車道格柵截水溝" localSheetId="33">#REF!</definedName>
    <definedName name="車道格柵截水溝" localSheetId="55">#REF!</definedName>
    <definedName name="車道格柵截水溝" localSheetId="36">#REF!</definedName>
    <definedName name="車道格柵截水溝" localSheetId="4">#REF!</definedName>
    <definedName name="車道格柵截水溝" localSheetId="19">#REF!</definedName>
    <definedName name="車道格柵截水溝" localSheetId="21">#REF!</definedName>
    <definedName name="車道格柵截水溝" localSheetId="22">#REF!</definedName>
    <definedName name="車道格柵截水溝" localSheetId="23">#REF!</definedName>
    <definedName name="車道格柵截水溝" localSheetId="24">#REF!</definedName>
    <definedName name="車道格柵截水溝" localSheetId="25">#REF!</definedName>
    <definedName name="車道格柵截水溝" localSheetId="42">#REF!</definedName>
    <definedName name="車道格柵截水溝" localSheetId="18">#REF!</definedName>
    <definedName name="車道格柵截水溝" localSheetId="47">#REF!</definedName>
    <definedName name="車道格柵截水溝" localSheetId="15">#REF!</definedName>
    <definedName name="車道格柵截水溝" localSheetId="14">#REF!</definedName>
    <definedName name="車道格柵截水溝" localSheetId="46">#REF!</definedName>
    <definedName name="車道格柵截水溝" localSheetId="3">#REF!</definedName>
    <definedName name="車道格柵截水溝" localSheetId="2">#REF!</definedName>
    <definedName name="車道格柵截水溝" localSheetId="54">#REF!</definedName>
    <definedName name="車道格柵截水溝" localSheetId="30">#REF!</definedName>
    <definedName name="車道格柵截水溝" localSheetId="26">#REF!</definedName>
    <definedName name="車道格柵截水溝" localSheetId="29">#REF!</definedName>
    <definedName name="車道格柵截水溝" localSheetId="53">#REF!</definedName>
    <definedName name="車道格柵截水溝" localSheetId="43">#REF!</definedName>
    <definedName name="車道格柵截水溝" localSheetId="9">#REF!</definedName>
    <definedName name="車道格柵截水溝" localSheetId="8">#REF!</definedName>
    <definedName name="車道格柵截水溝" localSheetId="11">#REF!</definedName>
    <definedName name="車道格柵截水溝" localSheetId="10">#REF!</definedName>
    <definedName name="車道格柵截水溝" localSheetId="13">#REF!</definedName>
    <definedName name="車道格柵截水溝" localSheetId="12">#REF!</definedName>
    <definedName name="車道格柵截水溝" localSheetId="7">#REF!</definedName>
    <definedName name="車道格柵截水溝" localSheetId="6">#REF!</definedName>
    <definedName name="車道格柵截水溝" localSheetId="48">#REF!</definedName>
    <definedName name="車道格柵截水溝" localSheetId="49">#REF!</definedName>
    <definedName name="車道格柵截水溝" localSheetId="16">#REF!</definedName>
    <definedName name="車道格柵截水溝" localSheetId="27">#REF!</definedName>
    <definedName name="車道格柵截水溝" localSheetId="28">#REF!</definedName>
    <definedName name="車道格柵截水溝" localSheetId="44">#REF!</definedName>
    <definedName name="車道格柵截水溝" localSheetId="45">#REF!</definedName>
    <definedName name="車道格柵截水溝" localSheetId="51">#REF!</definedName>
    <definedName name="車道格柵截水溝" localSheetId="41">#REF!</definedName>
    <definedName name="車道格柵截水溝" localSheetId="35">#REF!</definedName>
    <definedName name="車道格柵截水溝" localSheetId="39">#REF!</definedName>
    <definedName name="車道格柵截水溝" localSheetId="37">#REF!</definedName>
    <definedName name="車道格柵截水溝" localSheetId="17">#REF!</definedName>
    <definedName name="車道格柵截水溝" localSheetId="50">#REF!</definedName>
    <definedName name="車道格柵截水溝" localSheetId="52">#REF!</definedName>
    <definedName name="車道格柵截水溝" localSheetId="31">#REF!</definedName>
    <definedName name="車道格柵截水溝" localSheetId="32">#REF!</definedName>
    <definedName name="車道格柵截水溝" localSheetId="34">#REF!</definedName>
    <definedName name="車道格柵截水溝" localSheetId="38">#REF!</definedName>
    <definedName name="車道格柵截水溝" localSheetId="20">#REF!</definedName>
    <definedName name="車道格柵截水溝">#REF!</definedName>
    <definedName name="車道欄杆" localSheetId="40">#REF!</definedName>
    <definedName name="車道欄杆" localSheetId="56">#REF!</definedName>
    <definedName name="車道欄杆" localSheetId="33">#REF!</definedName>
    <definedName name="車道欄杆" localSheetId="55">#REF!</definedName>
    <definedName name="車道欄杆" localSheetId="36">#REF!</definedName>
    <definedName name="車道欄杆" localSheetId="4">#REF!</definedName>
    <definedName name="車道欄杆" localSheetId="19">#REF!</definedName>
    <definedName name="車道欄杆" localSheetId="21">#REF!</definedName>
    <definedName name="車道欄杆" localSheetId="22">#REF!</definedName>
    <definedName name="車道欄杆" localSheetId="23">#REF!</definedName>
    <definedName name="車道欄杆" localSheetId="24">#REF!</definedName>
    <definedName name="車道欄杆" localSheetId="25">#REF!</definedName>
    <definedName name="車道欄杆" localSheetId="42">#REF!</definedName>
    <definedName name="車道欄杆" localSheetId="18">#REF!</definedName>
    <definedName name="車道欄杆" localSheetId="47">#REF!</definedName>
    <definedName name="車道欄杆" localSheetId="15">#REF!</definedName>
    <definedName name="車道欄杆" localSheetId="14">#REF!</definedName>
    <definedName name="車道欄杆" localSheetId="46">#REF!</definedName>
    <definedName name="車道欄杆" localSheetId="3">#REF!</definedName>
    <definedName name="車道欄杆" localSheetId="2">#REF!</definedName>
    <definedName name="車道欄杆" localSheetId="54">#REF!</definedName>
    <definedName name="車道欄杆" localSheetId="30">#REF!</definedName>
    <definedName name="車道欄杆" localSheetId="26">#REF!</definedName>
    <definedName name="車道欄杆" localSheetId="29">#REF!</definedName>
    <definedName name="車道欄杆" localSheetId="53">#REF!</definedName>
    <definedName name="車道欄杆" localSheetId="43">#REF!</definedName>
    <definedName name="車道欄杆" localSheetId="9">#REF!</definedName>
    <definedName name="車道欄杆" localSheetId="8">#REF!</definedName>
    <definedName name="車道欄杆" localSheetId="11">#REF!</definedName>
    <definedName name="車道欄杆" localSheetId="10">#REF!</definedName>
    <definedName name="車道欄杆" localSheetId="13">#REF!</definedName>
    <definedName name="車道欄杆" localSheetId="12">#REF!</definedName>
    <definedName name="車道欄杆" localSheetId="7">#REF!</definedName>
    <definedName name="車道欄杆" localSheetId="6">#REF!</definedName>
    <definedName name="車道欄杆" localSheetId="48">#REF!</definedName>
    <definedName name="車道欄杆" localSheetId="49">#REF!</definedName>
    <definedName name="車道欄杆" localSheetId="16">#REF!</definedName>
    <definedName name="車道欄杆" localSheetId="27">#REF!</definedName>
    <definedName name="車道欄杆" localSheetId="28">#REF!</definedName>
    <definedName name="車道欄杆" localSheetId="44">#REF!</definedName>
    <definedName name="車道欄杆" localSheetId="45">#REF!</definedName>
    <definedName name="車道欄杆" localSheetId="51">#REF!</definedName>
    <definedName name="車道欄杆" localSheetId="41">#REF!</definedName>
    <definedName name="車道欄杆" localSheetId="35">#REF!</definedName>
    <definedName name="車道欄杆" localSheetId="39">#REF!</definedName>
    <definedName name="車道欄杆" localSheetId="37">#REF!</definedName>
    <definedName name="車道欄杆" localSheetId="17">#REF!</definedName>
    <definedName name="車道欄杆" localSheetId="50">#REF!</definedName>
    <definedName name="車道欄杆" localSheetId="52">#REF!</definedName>
    <definedName name="車道欄杆" localSheetId="31">#REF!</definedName>
    <definedName name="車道欄杆" localSheetId="32">#REF!</definedName>
    <definedName name="車道欄杆" localSheetId="34">#REF!</definedName>
    <definedName name="車道欄杆" localSheetId="38">#REF!</definedName>
    <definedName name="車道欄杆" localSheetId="20">#REF!</definedName>
    <definedName name="車道欄杆">#REF!</definedName>
    <definedName name="辛夷_8_10分支_高1.5_1.8m" localSheetId="40">#REF!</definedName>
    <definedName name="辛夷_8_10分支_高1.5_1.8m" localSheetId="56">#REF!</definedName>
    <definedName name="辛夷_8_10分支_高1.5_1.8m" localSheetId="33">#REF!</definedName>
    <definedName name="辛夷_8_10分支_高1.5_1.8m" localSheetId="55">#REF!</definedName>
    <definedName name="辛夷_8_10分支_高1.5_1.8m" localSheetId="36">#REF!</definedName>
    <definedName name="辛夷_8_10分支_高1.5_1.8m" localSheetId="4">#REF!</definedName>
    <definedName name="辛夷_8_10分支_高1.5_1.8m" localSheetId="19">#REF!</definedName>
    <definedName name="辛夷_8_10分支_高1.5_1.8m" localSheetId="21">#REF!</definedName>
    <definedName name="辛夷_8_10分支_高1.5_1.8m" localSheetId="22">#REF!</definedName>
    <definedName name="辛夷_8_10分支_高1.5_1.8m" localSheetId="23">#REF!</definedName>
    <definedName name="辛夷_8_10分支_高1.5_1.8m" localSheetId="24">#REF!</definedName>
    <definedName name="辛夷_8_10分支_高1.5_1.8m" localSheetId="25">#REF!</definedName>
    <definedName name="辛夷_8_10分支_高1.5_1.8m" localSheetId="42">#REF!</definedName>
    <definedName name="辛夷_8_10分支_高1.5_1.8m" localSheetId="18">#REF!</definedName>
    <definedName name="辛夷_8_10分支_高1.5_1.8m" localSheetId="47">#REF!</definedName>
    <definedName name="辛夷_8_10分支_高1.5_1.8m" localSheetId="15">#REF!</definedName>
    <definedName name="辛夷_8_10分支_高1.5_1.8m" localSheetId="14">#REF!</definedName>
    <definedName name="辛夷_8_10分支_高1.5_1.8m" localSheetId="46">#REF!</definedName>
    <definedName name="辛夷_8_10分支_高1.5_1.8m" localSheetId="3">#REF!</definedName>
    <definedName name="辛夷_8_10分支_高1.5_1.8m" localSheetId="2">#REF!</definedName>
    <definedName name="辛夷_8_10分支_高1.5_1.8m" localSheetId="54">#REF!</definedName>
    <definedName name="辛夷_8_10分支_高1.5_1.8m" localSheetId="30">#REF!</definedName>
    <definedName name="辛夷_8_10分支_高1.5_1.8m" localSheetId="26">#REF!</definedName>
    <definedName name="辛夷_8_10分支_高1.5_1.8m" localSheetId="29">#REF!</definedName>
    <definedName name="辛夷_8_10分支_高1.5_1.8m" localSheetId="53">#REF!</definedName>
    <definedName name="辛夷_8_10分支_高1.5_1.8m" localSheetId="43">#REF!</definedName>
    <definedName name="辛夷_8_10分支_高1.5_1.8m" localSheetId="9">#REF!</definedName>
    <definedName name="辛夷_8_10分支_高1.5_1.8m" localSheetId="8">#REF!</definedName>
    <definedName name="辛夷_8_10分支_高1.5_1.8m" localSheetId="11">#REF!</definedName>
    <definedName name="辛夷_8_10分支_高1.5_1.8m" localSheetId="10">#REF!</definedName>
    <definedName name="辛夷_8_10分支_高1.5_1.8m" localSheetId="13">#REF!</definedName>
    <definedName name="辛夷_8_10分支_高1.5_1.8m" localSheetId="12">#REF!</definedName>
    <definedName name="辛夷_8_10分支_高1.5_1.8m" localSheetId="7">#REF!</definedName>
    <definedName name="辛夷_8_10分支_高1.5_1.8m" localSheetId="6">#REF!</definedName>
    <definedName name="辛夷_8_10分支_高1.5_1.8m" localSheetId="48">#REF!</definedName>
    <definedName name="辛夷_8_10分支_高1.5_1.8m" localSheetId="49">#REF!</definedName>
    <definedName name="辛夷_8_10分支_高1.5_1.8m" localSheetId="16">#REF!</definedName>
    <definedName name="辛夷_8_10分支_高1.5_1.8m" localSheetId="27">#REF!</definedName>
    <definedName name="辛夷_8_10分支_高1.5_1.8m" localSheetId="28">#REF!</definedName>
    <definedName name="辛夷_8_10分支_高1.5_1.8m" localSheetId="44">#REF!</definedName>
    <definedName name="辛夷_8_10分支_高1.5_1.8m" localSheetId="45">#REF!</definedName>
    <definedName name="辛夷_8_10分支_高1.5_1.8m" localSheetId="51">#REF!</definedName>
    <definedName name="辛夷_8_10分支_高1.5_1.8m" localSheetId="41">#REF!</definedName>
    <definedName name="辛夷_8_10分支_高1.5_1.8m" localSheetId="35">#REF!</definedName>
    <definedName name="辛夷_8_10分支_高1.5_1.8m" localSheetId="39">#REF!</definedName>
    <definedName name="辛夷_8_10分支_高1.5_1.8m" localSheetId="37">#REF!</definedName>
    <definedName name="辛夷_8_10分支_高1.5_1.8m" localSheetId="17">#REF!</definedName>
    <definedName name="辛夷_8_10分支_高1.5_1.8m" localSheetId="50">#REF!</definedName>
    <definedName name="辛夷_8_10分支_高1.5_1.8m" localSheetId="52">#REF!</definedName>
    <definedName name="辛夷_8_10分支_高1.5_1.8m" localSheetId="31">#REF!</definedName>
    <definedName name="辛夷_8_10分支_高1.5_1.8m" localSheetId="32">#REF!</definedName>
    <definedName name="辛夷_8_10分支_高1.5_1.8m" localSheetId="34">#REF!</definedName>
    <definedName name="辛夷_8_10分支_高1.5_1.8m" localSheetId="38">#REF!</definedName>
    <definedName name="辛夷_8_10分支_高1.5_1.8m" localSheetId="20">#REF!</definedName>
    <definedName name="辛夷_8_10分支_高1.5_1.8m">#REF!</definedName>
    <definedName name="防水填縫" localSheetId="40">#REF!</definedName>
    <definedName name="防水填縫" localSheetId="56">#REF!</definedName>
    <definedName name="防水填縫" localSheetId="33">#REF!</definedName>
    <definedName name="防水填縫" localSheetId="55">#REF!</definedName>
    <definedName name="防水填縫" localSheetId="36">#REF!</definedName>
    <definedName name="防水填縫" localSheetId="4">#REF!</definedName>
    <definedName name="防水填縫" localSheetId="19">#REF!</definedName>
    <definedName name="防水填縫" localSheetId="21">#REF!</definedName>
    <definedName name="防水填縫" localSheetId="22">#REF!</definedName>
    <definedName name="防水填縫" localSheetId="23">#REF!</definedName>
    <definedName name="防水填縫" localSheetId="24">#REF!</definedName>
    <definedName name="防水填縫" localSheetId="25">#REF!</definedName>
    <definedName name="防水填縫" localSheetId="42">#REF!</definedName>
    <definedName name="防水填縫" localSheetId="18">#REF!</definedName>
    <definedName name="防水填縫" localSheetId="47">#REF!</definedName>
    <definedName name="防水填縫" localSheetId="15">#REF!</definedName>
    <definedName name="防水填縫" localSheetId="14">#REF!</definedName>
    <definedName name="防水填縫" localSheetId="46">#REF!</definedName>
    <definedName name="防水填縫" localSheetId="3">#REF!</definedName>
    <definedName name="防水填縫" localSheetId="2">#REF!</definedName>
    <definedName name="防水填縫" localSheetId="54">#REF!</definedName>
    <definedName name="防水填縫" localSheetId="30">#REF!</definedName>
    <definedName name="防水填縫" localSheetId="26">#REF!</definedName>
    <definedName name="防水填縫" localSheetId="29">#REF!</definedName>
    <definedName name="防水填縫" localSheetId="53">#REF!</definedName>
    <definedName name="防水填縫" localSheetId="43">#REF!</definedName>
    <definedName name="防水填縫" localSheetId="9">#REF!</definedName>
    <definedName name="防水填縫" localSheetId="8">#REF!</definedName>
    <definedName name="防水填縫" localSheetId="11">#REF!</definedName>
    <definedName name="防水填縫" localSheetId="10">#REF!</definedName>
    <definedName name="防水填縫" localSheetId="13">#REF!</definedName>
    <definedName name="防水填縫" localSheetId="12">#REF!</definedName>
    <definedName name="防水填縫" localSheetId="7">#REF!</definedName>
    <definedName name="防水填縫" localSheetId="6">#REF!</definedName>
    <definedName name="防水填縫" localSheetId="48">#REF!</definedName>
    <definedName name="防水填縫" localSheetId="49">#REF!</definedName>
    <definedName name="防水填縫" localSheetId="16">#REF!</definedName>
    <definedName name="防水填縫" localSheetId="27">#REF!</definedName>
    <definedName name="防水填縫" localSheetId="28">#REF!</definedName>
    <definedName name="防水填縫" localSheetId="44">#REF!</definedName>
    <definedName name="防水填縫" localSheetId="45">#REF!</definedName>
    <definedName name="防水填縫" localSheetId="51">#REF!</definedName>
    <definedName name="防水填縫" localSheetId="41">#REF!</definedName>
    <definedName name="防水填縫" localSheetId="35">#REF!</definedName>
    <definedName name="防水填縫" localSheetId="39">#REF!</definedName>
    <definedName name="防水填縫" localSheetId="37">#REF!</definedName>
    <definedName name="防水填縫" localSheetId="17">#REF!</definedName>
    <definedName name="防水填縫" localSheetId="50">#REF!</definedName>
    <definedName name="防水填縫" localSheetId="52">#REF!</definedName>
    <definedName name="防水填縫" localSheetId="31">#REF!</definedName>
    <definedName name="防水填縫" localSheetId="32">#REF!</definedName>
    <definedName name="防水填縫" localSheetId="34">#REF!</definedName>
    <definedName name="防水填縫" localSheetId="38">#REF!</definedName>
    <definedName name="防水填縫" localSheetId="20">#REF!</definedName>
    <definedName name="防水填縫">#REF!</definedName>
    <definedName name="防水鋁版2mm工料" localSheetId="40">#REF!</definedName>
    <definedName name="防水鋁版2mm工料" localSheetId="56">#REF!</definedName>
    <definedName name="防水鋁版2mm工料" localSheetId="33">#REF!</definedName>
    <definedName name="防水鋁版2mm工料" localSheetId="55">#REF!</definedName>
    <definedName name="防水鋁版2mm工料" localSheetId="36">#REF!</definedName>
    <definedName name="防水鋁版2mm工料" localSheetId="4">#REF!</definedName>
    <definedName name="防水鋁版2mm工料" localSheetId="19">#REF!</definedName>
    <definedName name="防水鋁版2mm工料" localSheetId="21">#REF!</definedName>
    <definedName name="防水鋁版2mm工料" localSheetId="22">#REF!</definedName>
    <definedName name="防水鋁版2mm工料" localSheetId="23">#REF!</definedName>
    <definedName name="防水鋁版2mm工料" localSheetId="24">#REF!</definedName>
    <definedName name="防水鋁版2mm工料" localSheetId="25">#REF!</definedName>
    <definedName name="防水鋁版2mm工料" localSheetId="42">#REF!</definedName>
    <definedName name="防水鋁版2mm工料" localSheetId="18">#REF!</definedName>
    <definedName name="防水鋁版2mm工料" localSheetId="47">#REF!</definedName>
    <definedName name="防水鋁版2mm工料" localSheetId="15">#REF!</definedName>
    <definedName name="防水鋁版2mm工料" localSheetId="14">#REF!</definedName>
    <definedName name="防水鋁版2mm工料" localSheetId="46">#REF!</definedName>
    <definedName name="防水鋁版2mm工料" localSheetId="3">#REF!</definedName>
    <definedName name="防水鋁版2mm工料" localSheetId="2">#REF!</definedName>
    <definedName name="防水鋁版2mm工料" localSheetId="54">#REF!</definedName>
    <definedName name="防水鋁版2mm工料" localSheetId="30">#REF!</definedName>
    <definedName name="防水鋁版2mm工料" localSheetId="26">#REF!</definedName>
    <definedName name="防水鋁版2mm工料" localSheetId="29">#REF!</definedName>
    <definedName name="防水鋁版2mm工料" localSheetId="53">#REF!</definedName>
    <definedName name="防水鋁版2mm工料" localSheetId="43">#REF!</definedName>
    <definedName name="防水鋁版2mm工料" localSheetId="9">#REF!</definedName>
    <definedName name="防水鋁版2mm工料" localSheetId="8">#REF!</definedName>
    <definedName name="防水鋁版2mm工料" localSheetId="11">#REF!</definedName>
    <definedName name="防水鋁版2mm工料" localSheetId="10">#REF!</definedName>
    <definedName name="防水鋁版2mm工料" localSheetId="13">#REF!</definedName>
    <definedName name="防水鋁版2mm工料" localSheetId="12">#REF!</definedName>
    <definedName name="防水鋁版2mm工料" localSheetId="7">#REF!</definedName>
    <definedName name="防水鋁版2mm工料" localSheetId="6">#REF!</definedName>
    <definedName name="防水鋁版2mm工料" localSheetId="48">#REF!</definedName>
    <definedName name="防水鋁版2mm工料" localSheetId="49">#REF!</definedName>
    <definedName name="防水鋁版2mm工料" localSheetId="16">#REF!</definedName>
    <definedName name="防水鋁版2mm工料" localSheetId="27">#REF!</definedName>
    <definedName name="防水鋁版2mm工料" localSheetId="28">#REF!</definedName>
    <definedName name="防水鋁版2mm工料" localSheetId="44">#REF!</definedName>
    <definedName name="防水鋁版2mm工料" localSheetId="45">#REF!</definedName>
    <definedName name="防水鋁版2mm工料" localSheetId="51">#REF!</definedName>
    <definedName name="防水鋁版2mm工料" localSheetId="41">#REF!</definedName>
    <definedName name="防水鋁版2mm工料" localSheetId="35">#REF!</definedName>
    <definedName name="防水鋁版2mm工料" localSheetId="39">#REF!</definedName>
    <definedName name="防水鋁版2mm工料" localSheetId="37">#REF!</definedName>
    <definedName name="防水鋁版2mm工料" localSheetId="17">#REF!</definedName>
    <definedName name="防水鋁版2mm工料" localSheetId="50">#REF!</definedName>
    <definedName name="防水鋁版2mm工料" localSheetId="52">#REF!</definedName>
    <definedName name="防水鋁版2mm工料" localSheetId="31">#REF!</definedName>
    <definedName name="防水鋁版2mm工料" localSheetId="32">#REF!</definedName>
    <definedName name="防水鋁版2mm工料" localSheetId="34">#REF!</definedName>
    <definedName name="防水鋁版2mm工料" localSheetId="38">#REF!</definedName>
    <definedName name="防水鋁版2mm工料" localSheetId="20">#REF!</definedName>
    <definedName name="防水鋁版2mm工料">#REF!</definedName>
    <definedName name="防水劑">[31]工料單價!$F$5</definedName>
    <definedName name="防火壁布吸音天花" localSheetId="40">#REF!</definedName>
    <definedName name="防火壁布吸音天花" localSheetId="56">#REF!</definedName>
    <definedName name="防火壁布吸音天花" localSheetId="33">#REF!</definedName>
    <definedName name="防火壁布吸音天花" localSheetId="55">#REF!</definedName>
    <definedName name="防火壁布吸音天花" localSheetId="36">#REF!</definedName>
    <definedName name="防火壁布吸音天花" localSheetId="4">#REF!</definedName>
    <definedName name="防火壁布吸音天花" localSheetId="19">#REF!</definedName>
    <definedName name="防火壁布吸音天花" localSheetId="21">#REF!</definedName>
    <definedName name="防火壁布吸音天花" localSheetId="22">#REF!</definedName>
    <definedName name="防火壁布吸音天花" localSheetId="23">#REF!</definedName>
    <definedName name="防火壁布吸音天花" localSheetId="24">#REF!</definedName>
    <definedName name="防火壁布吸音天花" localSheetId="25">#REF!</definedName>
    <definedName name="防火壁布吸音天花" localSheetId="42">#REF!</definedName>
    <definedName name="防火壁布吸音天花" localSheetId="18">#REF!</definedName>
    <definedName name="防火壁布吸音天花" localSheetId="47">#REF!</definedName>
    <definedName name="防火壁布吸音天花" localSheetId="15">#REF!</definedName>
    <definedName name="防火壁布吸音天花" localSheetId="14">#REF!</definedName>
    <definedName name="防火壁布吸音天花" localSheetId="46">#REF!</definedName>
    <definedName name="防火壁布吸音天花" localSheetId="3">#REF!</definedName>
    <definedName name="防火壁布吸音天花" localSheetId="2">#REF!</definedName>
    <definedName name="防火壁布吸音天花" localSheetId="54">#REF!</definedName>
    <definedName name="防火壁布吸音天花" localSheetId="30">#REF!</definedName>
    <definedName name="防火壁布吸音天花" localSheetId="26">#REF!</definedName>
    <definedName name="防火壁布吸音天花" localSheetId="29">#REF!</definedName>
    <definedName name="防火壁布吸音天花" localSheetId="53">#REF!</definedName>
    <definedName name="防火壁布吸音天花" localSheetId="43">#REF!</definedName>
    <definedName name="防火壁布吸音天花" localSheetId="9">#REF!</definedName>
    <definedName name="防火壁布吸音天花" localSheetId="8">#REF!</definedName>
    <definedName name="防火壁布吸音天花" localSheetId="11">#REF!</definedName>
    <definedName name="防火壁布吸音天花" localSheetId="10">#REF!</definedName>
    <definedName name="防火壁布吸音天花" localSheetId="13">#REF!</definedName>
    <definedName name="防火壁布吸音天花" localSheetId="12">#REF!</definedName>
    <definedName name="防火壁布吸音天花" localSheetId="7">#REF!</definedName>
    <definedName name="防火壁布吸音天花" localSheetId="6">#REF!</definedName>
    <definedName name="防火壁布吸音天花" localSheetId="48">#REF!</definedName>
    <definedName name="防火壁布吸音天花" localSheetId="49">#REF!</definedName>
    <definedName name="防火壁布吸音天花" localSheetId="16">#REF!</definedName>
    <definedName name="防火壁布吸音天花" localSheetId="27">#REF!</definedName>
    <definedName name="防火壁布吸音天花" localSheetId="28">#REF!</definedName>
    <definedName name="防火壁布吸音天花" localSheetId="44">#REF!</definedName>
    <definedName name="防火壁布吸音天花" localSheetId="45">#REF!</definedName>
    <definedName name="防火壁布吸音天花" localSheetId="51">#REF!</definedName>
    <definedName name="防火壁布吸音天花" localSheetId="41">#REF!</definedName>
    <definedName name="防火壁布吸音天花" localSheetId="35">#REF!</definedName>
    <definedName name="防火壁布吸音天花" localSheetId="39">#REF!</definedName>
    <definedName name="防火壁布吸音天花" localSheetId="37">#REF!</definedName>
    <definedName name="防火壁布吸音天花" localSheetId="17">#REF!</definedName>
    <definedName name="防火壁布吸音天花" localSheetId="50">#REF!</definedName>
    <definedName name="防火壁布吸音天花" localSheetId="52">#REF!</definedName>
    <definedName name="防火壁布吸音天花" localSheetId="31">#REF!</definedName>
    <definedName name="防火壁布吸音天花" localSheetId="32">#REF!</definedName>
    <definedName name="防火壁布吸音天花" localSheetId="34">#REF!</definedName>
    <definedName name="防火壁布吸音天花" localSheetId="38">#REF!</definedName>
    <definedName name="防火壁布吸音天花" localSheetId="20">#REF!</definedName>
    <definedName name="防火壁布吸音天花">#REF!</definedName>
    <definedName name="防火壁布吸音牆面" localSheetId="40">#REF!</definedName>
    <definedName name="防火壁布吸音牆面" localSheetId="56">#REF!</definedName>
    <definedName name="防火壁布吸音牆面" localSheetId="33">#REF!</definedName>
    <definedName name="防火壁布吸音牆面" localSheetId="55">#REF!</definedName>
    <definedName name="防火壁布吸音牆面" localSheetId="36">#REF!</definedName>
    <definedName name="防火壁布吸音牆面" localSheetId="4">#REF!</definedName>
    <definedName name="防火壁布吸音牆面" localSheetId="19">#REF!</definedName>
    <definedName name="防火壁布吸音牆面" localSheetId="21">#REF!</definedName>
    <definedName name="防火壁布吸音牆面" localSheetId="22">#REF!</definedName>
    <definedName name="防火壁布吸音牆面" localSheetId="23">#REF!</definedName>
    <definedName name="防火壁布吸音牆面" localSheetId="24">#REF!</definedName>
    <definedName name="防火壁布吸音牆面" localSheetId="25">#REF!</definedName>
    <definedName name="防火壁布吸音牆面" localSheetId="42">#REF!</definedName>
    <definedName name="防火壁布吸音牆面" localSheetId="18">#REF!</definedName>
    <definedName name="防火壁布吸音牆面" localSheetId="47">#REF!</definedName>
    <definedName name="防火壁布吸音牆面" localSheetId="15">#REF!</definedName>
    <definedName name="防火壁布吸音牆面" localSheetId="14">#REF!</definedName>
    <definedName name="防火壁布吸音牆面" localSheetId="46">#REF!</definedName>
    <definedName name="防火壁布吸音牆面" localSheetId="3">#REF!</definedName>
    <definedName name="防火壁布吸音牆面" localSheetId="2">#REF!</definedName>
    <definedName name="防火壁布吸音牆面" localSheetId="54">#REF!</definedName>
    <definedName name="防火壁布吸音牆面" localSheetId="30">#REF!</definedName>
    <definedName name="防火壁布吸音牆面" localSheetId="26">#REF!</definedName>
    <definedName name="防火壁布吸音牆面" localSheetId="29">#REF!</definedName>
    <definedName name="防火壁布吸音牆面" localSheetId="53">#REF!</definedName>
    <definedName name="防火壁布吸音牆面" localSheetId="43">#REF!</definedName>
    <definedName name="防火壁布吸音牆面" localSheetId="9">#REF!</definedName>
    <definedName name="防火壁布吸音牆面" localSheetId="8">#REF!</definedName>
    <definedName name="防火壁布吸音牆面" localSheetId="11">#REF!</definedName>
    <definedName name="防火壁布吸音牆面" localSheetId="10">#REF!</definedName>
    <definedName name="防火壁布吸音牆面" localSheetId="13">#REF!</definedName>
    <definedName name="防火壁布吸音牆面" localSheetId="12">#REF!</definedName>
    <definedName name="防火壁布吸音牆面" localSheetId="7">#REF!</definedName>
    <definedName name="防火壁布吸音牆面" localSheetId="6">#REF!</definedName>
    <definedName name="防火壁布吸音牆面" localSheetId="48">#REF!</definedName>
    <definedName name="防火壁布吸音牆面" localSheetId="49">#REF!</definedName>
    <definedName name="防火壁布吸音牆面" localSheetId="16">#REF!</definedName>
    <definedName name="防火壁布吸音牆面" localSheetId="27">#REF!</definedName>
    <definedName name="防火壁布吸音牆面" localSheetId="28">#REF!</definedName>
    <definedName name="防火壁布吸音牆面" localSheetId="44">#REF!</definedName>
    <definedName name="防火壁布吸音牆面" localSheetId="45">#REF!</definedName>
    <definedName name="防火壁布吸音牆面" localSheetId="51">#REF!</definedName>
    <definedName name="防火壁布吸音牆面" localSheetId="41">#REF!</definedName>
    <definedName name="防火壁布吸音牆面" localSheetId="35">#REF!</definedName>
    <definedName name="防火壁布吸音牆面" localSheetId="39">#REF!</definedName>
    <definedName name="防火壁布吸音牆面" localSheetId="37">#REF!</definedName>
    <definedName name="防火壁布吸音牆面" localSheetId="17">#REF!</definedName>
    <definedName name="防火壁布吸音牆面" localSheetId="50">#REF!</definedName>
    <definedName name="防火壁布吸音牆面" localSheetId="52">#REF!</definedName>
    <definedName name="防火壁布吸音牆面" localSheetId="31">#REF!</definedName>
    <definedName name="防火壁布吸音牆面" localSheetId="32">#REF!</definedName>
    <definedName name="防火壁布吸音牆面" localSheetId="34">#REF!</definedName>
    <definedName name="防火壁布吸音牆面" localSheetId="38">#REF!</definedName>
    <definedName name="防火壁布吸音牆面" localSheetId="20">#REF!</definedName>
    <definedName name="防火壁布吸音牆面">#REF!</definedName>
    <definedName name="防撞木壁板牆面" localSheetId="40">#REF!</definedName>
    <definedName name="防撞木壁板牆面" localSheetId="56">#REF!</definedName>
    <definedName name="防撞木壁板牆面" localSheetId="33">#REF!</definedName>
    <definedName name="防撞木壁板牆面" localSheetId="55">#REF!</definedName>
    <definedName name="防撞木壁板牆面" localSheetId="36">#REF!</definedName>
    <definedName name="防撞木壁板牆面" localSheetId="4">#REF!</definedName>
    <definedName name="防撞木壁板牆面" localSheetId="19">#REF!</definedName>
    <definedName name="防撞木壁板牆面" localSheetId="21">#REF!</definedName>
    <definedName name="防撞木壁板牆面" localSheetId="22">#REF!</definedName>
    <definedName name="防撞木壁板牆面" localSheetId="23">#REF!</definedName>
    <definedName name="防撞木壁板牆面" localSheetId="24">#REF!</definedName>
    <definedName name="防撞木壁板牆面" localSheetId="25">#REF!</definedName>
    <definedName name="防撞木壁板牆面" localSheetId="42">#REF!</definedName>
    <definedName name="防撞木壁板牆面" localSheetId="18">#REF!</definedName>
    <definedName name="防撞木壁板牆面" localSheetId="47">#REF!</definedName>
    <definedName name="防撞木壁板牆面" localSheetId="15">#REF!</definedName>
    <definedName name="防撞木壁板牆面" localSheetId="14">#REF!</definedName>
    <definedName name="防撞木壁板牆面" localSheetId="46">#REF!</definedName>
    <definedName name="防撞木壁板牆面" localSheetId="3">#REF!</definedName>
    <definedName name="防撞木壁板牆面" localSheetId="2">#REF!</definedName>
    <definedName name="防撞木壁板牆面" localSheetId="54">#REF!</definedName>
    <definedName name="防撞木壁板牆面" localSheetId="30">#REF!</definedName>
    <definedName name="防撞木壁板牆面" localSheetId="26">#REF!</definedName>
    <definedName name="防撞木壁板牆面" localSheetId="29">#REF!</definedName>
    <definedName name="防撞木壁板牆面" localSheetId="53">#REF!</definedName>
    <definedName name="防撞木壁板牆面" localSheetId="43">#REF!</definedName>
    <definedName name="防撞木壁板牆面" localSheetId="9">#REF!</definedName>
    <definedName name="防撞木壁板牆面" localSheetId="8">#REF!</definedName>
    <definedName name="防撞木壁板牆面" localSheetId="11">#REF!</definedName>
    <definedName name="防撞木壁板牆面" localSheetId="10">#REF!</definedName>
    <definedName name="防撞木壁板牆面" localSheetId="13">#REF!</definedName>
    <definedName name="防撞木壁板牆面" localSheetId="12">#REF!</definedName>
    <definedName name="防撞木壁板牆面" localSheetId="7">#REF!</definedName>
    <definedName name="防撞木壁板牆面" localSheetId="6">#REF!</definedName>
    <definedName name="防撞木壁板牆面" localSheetId="48">#REF!</definedName>
    <definedName name="防撞木壁板牆面" localSheetId="49">#REF!</definedName>
    <definedName name="防撞木壁板牆面" localSheetId="16">#REF!</definedName>
    <definedName name="防撞木壁板牆面" localSheetId="27">#REF!</definedName>
    <definedName name="防撞木壁板牆面" localSheetId="28">#REF!</definedName>
    <definedName name="防撞木壁板牆面" localSheetId="44">#REF!</definedName>
    <definedName name="防撞木壁板牆面" localSheetId="45">#REF!</definedName>
    <definedName name="防撞木壁板牆面" localSheetId="51">#REF!</definedName>
    <definedName name="防撞木壁板牆面" localSheetId="41">#REF!</definedName>
    <definedName name="防撞木壁板牆面" localSheetId="35">#REF!</definedName>
    <definedName name="防撞木壁板牆面" localSheetId="39">#REF!</definedName>
    <definedName name="防撞木壁板牆面" localSheetId="37">#REF!</definedName>
    <definedName name="防撞木壁板牆面" localSheetId="17">#REF!</definedName>
    <definedName name="防撞木壁板牆面" localSheetId="50">#REF!</definedName>
    <definedName name="防撞木壁板牆面" localSheetId="52">#REF!</definedName>
    <definedName name="防撞木壁板牆面" localSheetId="31">#REF!</definedName>
    <definedName name="防撞木壁板牆面" localSheetId="32">#REF!</definedName>
    <definedName name="防撞木壁板牆面" localSheetId="34">#REF!</definedName>
    <definedName name="防撞木壁板牆面" localSheetId="38">#REF!</definedName>
    <definedName name="防撞木壁板牆面" localSheetId="20">#REF!</definedName>
    <definedName name="防撞木壁板牆面">#REF!</definedName>
    <definedName name="防護網">[22]工料單價!$B$38</definedName>
    <definedName name="刺桐_φ8cm_高3_3.5m" localSheetId="40">#REF!</definedName>
    <definedName name="刺桐_φ8cm_高3_3.5m" localSheetId="56">#REF!</definedName>
    <definedName name="刺桐_φ8cm_高3_3.5m" localSheetId="33">#REF!</definedName>
    <definedName name="刺桐_φ8cm_高3_3.5m" localSheetId="55">#REF!</definedName>
    <definedName name="刺桐_φ8cm_高3_3.5m" localSheetId="36">#REF!</definedName>
    <definedName name="刺桐_φ8cm_高3_3.5m" localSheetId="4">#REF!</definedName>
    <definedName name="刺桐_φ8cm_高3_3.5m" localSheetId="19">#REF!</definedName>
    <definedName name="刺桐_φ8cm_高3_3.5m" localSheetId="21">#REF!</definedName>
    <definedName name="刺桐_φ8cm_高3_3.5m" localSheetId="22">#REF!</definedName>
    <definedName name="刺桐_φ8cm_高3_3.5m" localSheetId="23">#REF!</definedName>
    <definedName name="刺桐_φ8cm_高3_3.5m" localSheetId="24">#REF!</definedName>
    <definedName name="刺桐_φ8cm_高3_3.5m" localSheetId="25">#REF!</definedName>
    <definedName name="刺桐_φ8cm_高3_3.5m" localSheetId="42">#REF!</definedName>
    <definedName name="刺桐_φ8cm_高3_3.5m" localSheetId="18">#REF!</definedName>
    <definedName name="刺桐_φ8cm_高3_3.5m" localSheetId="47">#REF!</definedName>
    <definedName name="刺桐_φ8cm_高3_3.5m" localSheetId="15">#REF!</definedName>
    <definedName name="刺桐_φ8cm_高3_3.5m" localSheetId="14">#REF!</definedName>
    <definedName name="刺桐_φ8cm_高3_3.5m" localSheetId="46">#REF!</definedName>
    <definedName name="刺桐_φ8cm_高3_3.5m" localSheetId="3">#REF!</definedName>
    <definedName name="刺桐_φ8cm_高3_3.5m" localSheetId="2">#REF!</definedName>
    <definedName name="刺桐_φ8cm_高3_3.5m" localSheetId="54">#REF!</definedName>
    <definedName name="刺桐_φ8cm_高3_3.5m" localSheetId="30">#REF!</definedName>
    <definedName name="刺桐_φ8cm_高3_3.5m" localSheetId="26">#REF!</definedName>
    <definedName name="刺桐_φ8cm_高3_3.5m" localSheetId="29">#REF!</definedName>
    <definedName name="刺桐_φ8cm_高3_3.5m" localSheetId="53">#REF!</definedName>
    <definedName name="刺桐_φ8cm_高3_3.5m" localSheetId="43">#REF!</definedName>
    <definedName name="刺桐_φ8cm_高3_3.5m" localSheetId="9">#REF!</definedName>
    <definedName name="刺桐_φ8cm_高3_3.5m" localSheetId="8">#REF!</definedName>
    <definedName name="刺桐_φ8cm_高3_3.5m" localSheetId="11">#REF!</definedName>
    <definedName name="刺桐_φ8cm_高3_3.5m" localSheetId="10">#REF!</definedName>
    <definedName name="刺桐_φ8cm_高3_3.5m" localSheetId="13">#REF!</definedName>
    <definedName name="刺桐_φ8cm_高3_3.5m" localSheetId="12">#REF!</definedName>
    <definedName name="刺桐_φ8cm_高3_3.5m" localSheetId="7">#REF!</definedName>
    <definedName name="刺桐_φ8cm_高3_3.5m" localSheetId="6">#REF!</definedName>
    <definedName name="刺桐_φ8cm_高3_3.5m" localSheetId="48">#REF!</definedName>
    <definedName name="刺桐_φ8cm_高3_3.5m" localSheetId="49">#REF!</definedName>
    <definedName name="刺桐_φ8cm_高3_3.5m" localSheetId="16">#REF!</definedName>
    <definedName name="刺桐_φ8cm_高3_3.5m" localSheetId="27">#REF!</definedName>
    <definedName name="刺桐_φ8cm_高3_3.5m" localSheetId="28">#REF!</definedName>
    <definedName name="刺桐_φ8cm_高3_3.5m" localSheetId="44">#REF!</definedName>
    <definedName name="刺桐_φ8cm_高3_3.5m" localSheetId="45">#REF!</definedName>
    <definedName name="刺桐_φ8cm_高3_3.5m" localSheetId="51">#REF!</definedName>
    <definedName name="刺桐_φ8cm_高3_3.5m" localSheetId="41">#REF!</definedName>
    <definedName name="刺桐_φ8cm_高3_3.5m" localSheetId="35">#REF!</definedName>
    <definedName name="刺桐_φ8cm_高3_3.5m" localSheetId="39">#REF!</definedName>
    <definedName name="刺桐_φ8cm_高3_3.5m" localSheetId="37">#REF!</definedName>
    <definedName name="刺桐_φ8cm_高3_3.5m" localSheetId="17">#REF!</definedName>
    <definedName name="刺桐_φ8cm_高3_3.5m" localSheetId="50">#REF!</definedName>
    <definedName name="刺桐_φ8cm_高3_3.5m" localSheetId="52">#REF!</definedName>
    <definedName name="刺桐_φ8cm_高3_3.5m" localSheetId="31">#REF!</definedName>
    <definedName name="刺桐_φ8cm_高3_3.5m" localSheetId="32">#REF!</definedName>
    <definedName name="刺桐_φ8cm_高3_3.5m" localSheetId="34">#REF!</definedName>
    <definedName name="刺桐_φ8cm_高3_3.5m" localSheetId="38">#REF!</definedName>
    <definedName name="刺桐_φ8cm_高3_3.5m" localSheetId="20">#REF!</definedName>
    <definedName name="刺桐_φ8cm_高3_3.5m">#REF!</definedName>
    <definedName name="垃圾室橫拉門工程" localSheetId="40">#REF!</definedName>
    <definedName name="垃圾室橫拉門工程" localSheetId="56">#REF!</definedName>
    <definedName name="垃圾室橫拉門工程" localSheetId="33">#REF!</definedName>
    <definedName name="垃圾室橫拉門工程" localSheetId="55">#REF!</definedName>
    <definedName name="垃圾室橫拉門工程" localSheetId="36">#REF!</definedName>
    <definedName name="垃圾室橫拉門工程" localSheetId="4">#REF!</definedName>
    <definedName name="垃圾室橫拉門工程" localSheetId="19">#REF!</definedName>
    <definedName name="垃圾室橫拉門工程" localSheetId="21">#REF!</definedName>
    <definedName name="垃圾室橫拉門工程" localSheetId="22">#REF!</definedName>
    <definedName name="垃圾室橫拉門工程" localSheetId="23">#REF!</definedName>
    <definedName name="垃圾室橫拉門工程" localSheetId="24">#REF!</definedName>
    <definedName name="垃圾室橫拉門工程" localSheetId="25">#REF!</definedName>
    <definedName name="垃圾室橫拉門工程" localSheetId="42">#REF!</definedName>
    <definedName name="垃圾室橫拉門工程" localSheetId="18">#REF!</definedName>
    <definedName name="垃圾室橫拉門工程" localSheetId="47">#REF!</definedName>
    <definedName name="垃圾室橫拉門工程" localSheetId="15">#REF!</definedName>
    <definedName name="垃圾室橫拉門工程" localSheetId="14">#REF!</definedName>
    <definedName name="垃圾室橫拉門工程" localSheetId="46">#REF!</definedName>
    <definedName name="垃圾室橫拉門工程" localSheetId="3">#REF!</definedName>
    <definedName name="垃圾室橫拉門工程" localSheetId="2">#REF!</definedName>
    <definedName name="垃圾室橫拉門工程" localSheetId="54">#REF!</definedName>
    <definedName name="垃圾室橫拉門工程" localSheetId="30">#REF!</definedName>
    <definedName name="垃圾室橫拉門工程" localSheetId="26">#REF!</definedName>
    <definedName name="垃圾室橫拉門工程" localSheetId="29">#REF!</definedName>
    <definedName name="垃圾室橫拉門工程" localSheetId="53">#REF!</definedName>
    <definedName name="垃圾室橫拉門工程" localSheetId="43">#REF!</definedName>
    <definedName name="垃圾室橫拉門工程" localSheetId="9">#REF!</definedName>
    <definedName name="垃圾室橫拉門工程" localSheetId="8">#REF!</definedName>
    <definedName name="垃圾室橫拉門工程" localSheetId="11">#REF!</definedName>
    <definedName name="垃圾室橫拉門工程" localSheetId="10">#REF!</definedName>
    <definedName name="垃圾室橫拉門工程" localSheetId="13">#REF!</definedName>
    <definedName name="垃圾室橫拉門工程" localSheetId="12">#REF!</definedName>
    <definedName name="垃圾室橫拉門工程" localSheetId="7">#REF!</definedName>
    <definedName name="垃圾室橫拉門工程" localSheetId="6">#REF!</definedName>
    <definedName name="垃圾室橫拉門工程" localSheetId="48">#REF!</definedName>
    <definedName name="垃圾室橫拉門工程" localSheetId="49">#REF!</definedName>
    <definedName name="垃圾室橫拉門工程" localSheetId="16">#REF!</definedName>
    <definedName name="垃圾室橫拉門工程" localSheetId="27">#REF!</definedName>
    <definedName name="垃圾室橫拉門工程" localSheetId="28">#REF!</definedName>
    <definedName name="垃圾室橫拉門工程" localSheetId="44">#REF!</definedName>
    <definedName name="垃圾室橫拉門工程" localSheetId="45">#REF!</definedName>
    <definedName name="垃圾室橫拉門工程" localSheetId="51">#REF!</definedName>
    <definedName name="垃圾室橫拉門工程" localSheetId="41">#REF!</definedName>
    <definedName name="垃圾室橫拉門工程" localSheetId="35">#REF!</definedName>
    <definedName name="垃圾室橫拉門工程" localSheetId="39">#REF!</definedName>
    <definedName name="垃圾室橫拉門工程" localSheetId="37">#REF!</definedName>
    <definedName name="垃圾室橫拉門工程" localSheetId="17">#REF!</definedName>
    <definedName name="垃圾室橫拉門工程" localSheetId="50">#REF!</definedName>
    <definedName name="垃圾室橫拉門工程" localSheetId="52">#REF!</definedName>
    <definedName name="垃圾室橫拉門工程" localSheetId="31">#REF!</definedName>
    <definedName name="垃圾室橫拉門工程" localSheetId="32">#REF!</definedName>
    <definedName name="垃圾室橫拉門工程" localSheetId="34">#REF!</definedName>
    <definedName name="垃圾室橫拉門工程" localSheetId="38">#REF!</definedName>
    <definedName name="垃圾室橫拉門工程" localSheetId="20">#REF!</definedName>
    <definedName name="垃圾室橫拉門工程">#REF!</definedName>
    <definedName name="垃圾筒安裝工資" localSheetId="40">#REF!</definedName>
    <definedName name="垃圾筒安裝工資" localSheetId="56">#REF!</definedName>
    <definedName name="垃圾筒安裝工資" localSheetId="33">#REF!</definedName>
    <definedName name="垃圾筒安裝工資" localSheetId="55">#REF!</definedName>
    <definedName name="垃圾筒安裝工資" localSheetId="36">#REF!</definedName>
    <definedName name="垃圾筒安裝工資" localSheetId="4">#REF!</definedName>
    <definedName name="垃圾筒安裝工資" localSheetId="19">#REF!</definedName>
    <definedName name="垃圾筒安裝工資" localSheetId="21">#REF!</definedName>
    <definedName name="垃圾筒安裝工資" localSheetId="22">#REF!</definedName>
    <definedName name="垃圾筒安裝工資" localSheetId="23">#REF!</definedName>
    <definedName name="垃圾筒安裝工資" localSheetId="24">#REF!</definedName>
    <definedName name="垃圾筒安裝工資" localSheetId="25">#REF!</definedName>
    <definedName name="垃圾筒安裝工資" localSheetId="42">#REF!</definedName>
    <definedName name="垃圾筒安裝工資" localSheetId="18">#REF!</definedName>
    <definedName name="垃圾筒安裝工資" localSheetId="47">#REF!</definedName>
    <definedName name="垃圾筒安裝工資" localSheetId="15">#REF!</definedName>
    <definedName name="垃圾筒安裝工資" localSheetId="14">#REF!</definedName>
    <definedName name="垃圾筒安裝工資" localSheetId="46">#REF!</definedName>
    <definedName name="垃圾筒安裝工資" localSheetId="3">#REF!</definedName>
    <definedName name="垃圾筒安裝工資" localSheetId="2">#REF!</definedName>
    <definedName name="垃圾筒安裝工資" localSheetId="54">#REF!</definedName>
    <definedName name="垃圾筒安裝工資" localSheetId="30">#REF!</definedName>
    <definedName name="垃圾筒安裝工資" localSheetId="26">#REF!</definedName>
    <definedName name="垃圾筒安裝工資" localSheetId="29">#REF!</definedName>
    <definedName name="垃圾筒安裝工資" localSheetId="53">#REF!</definedName>
    <definedName name="垃圾筒安裝工資" localSheetId="43">#REF!</definedName>
    <definedName name="垃圾筒安裝工資" localSheetId="9">#REF!</definedName>
    <definedName name="垃圾筒安裝工資" localSheetId="8">#REF!</definedName>
    <definedName name="垃圾筒安裝工資" localSheetId="11">#REF!</definedName>
    <definedName name="垃圾筒安裝工資" localSheetId="10">#REF!</definedName>
    <definedName name="垃圾筒安裝工資" localSheetId="13">#REF!</definedName>
    <definedName name="垃圾筒安裝工資" localSheetId="12">#REF!</definedName>
    <definedName name="垃圾筒安裝工資" localSheetId="7">#REF!</definedName>
    <definedName name="垃圾筒安裝工資" localSheetId="6">#REF!</definedName>
    <definedName name="垃圾筒安裝工資" localSheetId="48">#REF!</definedName>
    <definedName name="垃圾筒安裝工資" localSheetId="49">#REF!</definedName>
    <definedName name="垃圾筒安裝工資" localSheetId="16">#REF!</definedName>
    <definedName name="垃圾筒安裝工資" localSheetId="27">#REF!</definedName>
    <definedName name="垃圾筒安裝工資" localSheetId="28">#REF!</definedName>
    <definedName name="垃圾筒安裝工資" localSheetId="44">#REF!</definedName>
    <definedName name="垃圾筒安裝工資" localSheetId="45">#REF!</definedName>
    <definedName name="垃圾筒安裝工資" localSheetId="51">#REF!</definedName>
    <definedName name="垃圾筒安裝工資" localSheetId="41">#REF!</definedName>
    <definedName name="垃圾筒安裝工資" localSheetId="35">#REF!</definedName>
    <definedName name="垃圾筒安裝工資" localSheetId="39">#REF!</definedName>
    <definedName name="垃圾筒安裝工資" localSheetId="37">#REF!</definedName>
    <definedName name="垃圾筒安裝工資" localSheetId="17">#REF!</definedName>
    <definedName name="垃圾筒安裝工資" localSheetId="50">#REF!</definedName>
    <definedName name="垃圾筒安裝工資" localSheetId="52">#REF!</definedName>
    <definedName name="垃圾筒安裝工資" localSheetId="31">#REF!</definedName>
    <definedName name="垃圾筒安裝工資" localSheetId="32">#REF!</definedName>
    <definedName name="垃圾筒安裝工資" localSheetId="34">#REF!</definedName>
    <definedName name="垃圾筒安裝工資" localSheetId="38">#REF!</definedName>
    <definedName name="垃圾筒安裝工資" localSheetId="20">#REF!</definedName>
    <definedName name="垃圾筒安裝工資">#REF!</definedName>
    <definedName name="定存利率">[33]Data!$B$11</definedName>
    <definedName name="宜蘭石" localSheetId="40">#REF!</definedName>
    <definedName name="宜蘭石" localSheetId="56">#REF!</definedName>
    <definedName name="宜蘭石" localSheetId="33">#REF!</definedName>
    <definedName name="宜蘭石" localSheetId="55">#REF!</definedName>
    <definedName name="宜蘭石" localSheetId="36">#REF!</definedName>
    <definedName name="宜蘭石" localSheetId="4">#REF!</definedName>
    <definedName name="宜蘭石" localSheetId="19">#REF!</definedName>
    <definedName name="宜蘭石" localSheetId="21">#REF!</definedName>
    <definedName name="宜蘭石" localSheetId="22">#REF!</definedName>
    <definedName name="宜蘭石" localSheetId="23">#REF!</definedName>
    <definedName name="宜蘭石" localSheetId="24">#REF!</definedName>
    <definedName name="宜蘭石" localSheetId="25">#REF!</definedName>
    <definedName name="宜蘭石" localSheetId="42">#REF!</definedName>
    <definedName name="宜蘭石" localSheetId="18">#REF!</definedName>
    <definedName name="宜蘭石" localSheetId="47">#REF!</definedName>
    <definedName name="宜蘭石" localSheetId="15">#REF!</definedName>
    <definedName name="宜蘭石" localSheetId="14">#REF!</definedName>
    <definedName name="宜蘭石" localSheetId="46">#REF!</definedName>
    <definedName name="宜蘭石" localSheetId="3">#REF!</definedName>
    <definedName name="宜蘭石" localSheetId="2">#REF!</definedName>
    <definedName name="宜蘭石" localSheetId="54">#REF!</definedName>
    <definedName name="宜蘭石" localSheetId="30">#REF!</definedName>
    <definedName name="宜蘭石" localSheetId="26">#REF!</definedName>
    <definedName name="宜蘭石" localSheetId="29">#REF!</definedName>
    <definedName name="宜蘭石" localSheetId="53">#REF!</definedName>
    <definedName name="宜蘭石" localSheetId="43">#REF!</definedName>
    <definedName name="宜蘭石" localSheetId="9">#REF!</definedName>
    <definedName name="宜蘭石" localSheetId="8">#REF!</definedName>
    <definedName name="宜蘭石" localSheetId="11">#REF!</definedName>
    <definedName name="宜蘭石" localSheetId="10">#REF!</definedName>
    <definedName name="宜蘭石" localSheetId="13">#REF!</definedName>
    <definedName name="宜蘭石" localSheetId="12">#REF!</definedName>
    <definedName name="宜蘭石" localSheetId="7">#REF!</definedName>
    <definedName name="宜蘭石" localSheetId="6">#REF!</definedName>
    <definedName name="宜蘭石" localSheetId="48">#REF!</definedName>
    <definedName name="宜蘭石" localSheetId="49">#REF!</definedName>
    <definedName name="宜蘭石" localSheetId="16">#REF!</definedName>
    <definedName name="宜蘭石" localSheetId="27">#REF!</definedName>
    <definedName name="宜蘭石" localSheetId="28">#REF!</definedName>
    <definedName name="宜蘭石" localSheetId="44">#REF!</definedName>
    <definedName name="宜蘭石" localSheetId="45">#REF!</definedName>
    <definedName name="宜蘭石" localSheetId="51">#REF!</definedName>
    <definedName name="宜蘭石" localSheetId="41">#REF!</definedName>
    <definedName name="宜蘭石" localSheetId="35">#REF!</definedName>
    <definedName name="宜蘭石" localSheetId="39">#REF!</definedName>
    <definedName name="宜蘭石" localSheetId="37">#REF!</definedName>
    <definedName name="宜蘭石" localSheetId="17">#REF!</definedName>
    <definedName name="宜蘭石" localSheetId="50">#REF!</definedName>
    <definedName name="宜蘭石" localSheetId="52">#REF!</definedName>
    <definedName name="宜蘭石" localSheetId="31">#REF!</definedName>
    <definedName name="宜蘭石" localSheetId="32">#REF!</definedName>
    <definedName name="宜蘭石" localSheetId="34">#REF!</definedName>
    <definedName name="宜蘭石" localSheetId="38">#REF!</definedName>
    <definedName name="宜蘭石" localSheetId="20">#REF!</definedName>
    <definedName name="宜蘭石">#REF!</definedName>
    <definedName name="岩面磚45_95mm" localSheetId="40">[29]工料單價!$B$5</definedName>
    <definedName name="岩面磚45_95mm" localSheetId="56">[29]工料單價!$B$5</definedName>
    <definedName name="岩面磚45_95mm" localSheetId="33">[29]工料單價!$B$5</definedName>
    <definedName name="岩面磚45_95mm" localSheetId="55">[29]工料單價!$B$5</definedName>
    <definedName name="岩面磚45_95mm" localSheetId="36">[29]工料單價!$B$5</definedName>
    <definedName name="岩面磚45_95mm" localSheetId="19">[29]工料單價!$B$5</definedName>
    <definedName name="岩面磚45_95mm" localSheetId="21">[29]工料單價!$B$5</definedName>
    <definedName name="岩面磚45_95mm" localSheetId="22">[29]工料單價!$B$5</definedName>
    <definedName name="岩面磚45_95mm" localSheetId="23">[29]工料單價!$B$5</definedName>
    <definedName name="岩面磚45_95mm" localSheetId="24">[29]工料單價!$B$5</definedName>
    <definedName name="岩面磚45_95mm" localSheetId="25">[29]工料單價!$B$5</definedName>
    <definedName name="岩面磚45_95mm" localSheetId="42">[29]工料單價!$B$5</definedName>
    <definedName name="岩面磚45_95mm" localSheetId="18">[29]工料單價!$B$5</definedName>
    <definedName name="岩面磚45_95mm" localSheetId="47">[29]工料單價!$B$5</definedName>
    <definedName name="岩面磚45_95mm" localSheetId="15">[29]工料單價!$B$5</definedName>
    <definedName name="岩面磚45_95mm" localSheetId="14">[29]工料單價!$B$5</definedName>
    <definedName name="岩面磚45_95mm" localSheetId="46">[29]工料單價!$B$5</definedName>
    <definedName name="岩面磚45_95mm" localSheetId="54">[29]工料單價!$B$5</definedName>
    <definedName name="岩面磚45_95mm" localSheetId="30">[29]工料單價!$B$5</definedName>
    <definedName name="岩面磚45_95mm" localSheetId="26">[29]工料單價!$B$5</definedName>
    <definedName name="岩面磚45_95mm" localSheetId="29">[29]工料單價!$B$5</definedName>
    <definedName name="岩面磚45_95mm" localSheetId="53">[29]工料單價!$B$5</definedName>
    <definedName name="岩面磚45_95mm" localSheetId="43">[29]工料單價!$B$5</definedName>
    <definedName name="岩面磚45_95mm" localSheetId="9">[29]工料單價!$B$5</definedName>
    <definedName name="岩面磚45_95mm" localSheetId="8">[29]工料單價!$B$5</definedName>
    <definedName name="岩面磚45_95mm" localSheetId="11">[29]工料單價!$B$5</definedName>
    <definedName name="岩面磚45_95mm" localSheetId="10">[29]工料單價!$B$5</definedName>
    <definedName name="岩面磚45_95mm" localSheetId="13">[29]工料單價!$B$5</definedName>
    <definedName name="岩面磚45_95mm" localSheetId="12">[29]工料單價!$B$5</definedName>
    <definedName name="岩面磚45_95mm" localSheetId="7">[29]工料單價!$B$5</definedName>
    <definedName name="岩面磚45_95mm" localSheetId="6">[29]工料單價!$B$5</definedName>
    <definedName name="岩面磚45_95mm" localSheetId="48">[29]工料單價!$B$5</definedName>
    <definedName name="岩面磚45_95mm" localSheetId="49">[29]工料單價!$B$5</definedName>
    <definedName name="岩面磚45_95mm" localSheetId="16">[29]工料單價!$B$5</definedName>
    <definedName name="岩面磚45_95mm" localSheetId="27">[29]工料單價!$B$5</definedName>
    <definedName name="岩面磚45_95mm" localSheetId="28">[29]工料單價!$B$5</definedName>
    <definedName name="岩面磚45_95mm" localSheetId="44">[29]工料單價!$B$5</definedName>
    <definedName name="岩面磚45_95mm" localSheetId="45">[29]工料單價!$B$5</definedName>
    <definedName name="岩面磚45_95mm" localSheetId="51">[29]工料單價!$B$5</definedName>
    <definedName name="岩面磚45_95mm" localSheetId="41">[29]工料單價!$B$5</definedName>
    <definedName name="岩面磚45_95mm" localSheetId="35">[29]工料單價!$B$5</definedName>
    <definedName name="岩面磚45_95mm" localSheetId="39">[29]工料單價!$B$5</definedName>
    <definedName name="岩面磚45_95mm" localSheetId="37">[29]工料單價!$B$5</definedName>
    <definedName name="岩面磚45_95mm" localSheetId="17">[29]工料單價!$B$5</definedName>
    <definedName name="岩面磚45_95mm" localSheetId="50">[29]工料單價!$B$5</definedName>
    <definedName name="岩面磚45_95mm" localSheetId="52">[29]工料單價!$B$5</definedName>
    <definedName name="岩面磚45_95mm" localSheetId="31">[29]工料單價!$B$5</definedName>
    <definedName name="岩面磚45_95mm" localSheetId="32">[29]工料單價!$B$5</definedName>
    <definedName name="岩面磚45_95mm" localSheetId="34">[29]工料單價!$B$5</definedName>
    <definedName name="岩面磚45_95mm" localSheetId="38">[29]工料單價!$B$5</definedName>
    <definedName name="岩面磚45_95mm" localSheetId="20">[29]工料單價!$B$5</definedName>
    <definedName name="岩面磚45_95mm">[30]工料單價!$B$5</definedName>
    <definedName name="明架PVC天花" localSheetId="40">#REF!</definedName>
    <definedName name="明架PVC天花" localSheetId="56">#REF!</definedName>
    <definedName name="明架PVC天花" localSheetId="33">#REF!</definedName>
    <definedName name="明架PVC天花" localSheetId="55">#REF!</definedName>
    <definedName name="明架PVC天花" localSheetId="36">#REF!</definedName>
    <definedName name="明架PVC天花" localSheetId="4">#REF!</definedName>
    <definedName name="明架PVC天花" localSheetId="19">#REF!</definedName>
    <definedName name="明架PVC天花" localSheetId="21">#REF!</definedName>
    <definedName name="明架PVC天花" localSheetId="22">#REF!</definedName>
    <definedName name="明架PVC天花" localSheetId="23">#REF!</definedName>
    <definedName name="明架PVC天花" localSheetId="24">#REF!</definedName>
    <definedName name="明架PVC天花" localSheetId="25">#REF!</definedName>
    <definedName name="明架PVC天花" localSheetId="42">#REF!</definedName>
    <definedName name="明架PVC天花" localSheetId="18">#REF!</definedName>
    <definedName name="明架PVC天花" localSheetId="47">#REF!</definedName>
    <definedName name="明架PVC天花" localSheetId="15">#REF!</definedName>
    <definedName name="明架PVC天花" localSheetId="14">#REF!</definedName>
    <definedName name="明架PVC天花" localSheetId="46">#REF!</definedName>
    <definedName name="明架PVC天花" localSheetId="3">#REF!</definedName>
    <definedName name="明架PVC天花" localSheetId="2">#REF!</definedName>
    <definedName name="明架PVC天花" localSheetId="54">#REF!</definedName>
    <definedName name="明架PVC天花" localSheetId="30">#REF!</definedName>
    <definedName name="明架PVC天花" localSheetId="26">#REF!</definedName>
    <definedName name="明架PVC天花" localSheetId="29">#REF!</definedName>
    <definedName name="明架PVC天花" localSheetId="53">#REF!</definedName>
    <definedName name="明架PVC天花" localSheetId="43">#REF!</definedName>
    <definedName name="明架PVC天花" localSheetId="9">#REF!</definedName>
    <definedName name="明架PVC天花" localSheetId="8">#REF!</definedName>
    <definedName name="明架PVC天花" localSheetId="11">#REF!</definedName>
    <definedName name="明架PVC天花" localSheetId="10">#REF!</definedName>
    <definedName name="明架PVC天花" localSheetId="13">#REF!</definedName>
    <definedName name="明架PVC天花" localSheetId="12">#REF!</definedName>
    <definedName name="明架PVC天花" localSheetId="7">#REF!</definedName>
    <definedName name="明架PVC天花" localSheetId="6">#REF!</definedName>
    <definedName name="明架PVC天花" localSheetId="48">#REF!</definedName>
    <definedName name="明架PVC天花" localSheetId="49">#REF!</definedName>
    <definedName name="明架PVC天花" localSheetId="16">#REF!</definedName>
    <definedName name="明架PVC天花" localSheetId="27">#REF!</definedName>
    <definedName name="明架PVC天花" localSheetId="28">#REF!</definedName>
    <definedName name="明架PVC天花" localSheetId="44">#REF!</definedName>
    <definedName name="明架PVC天花" localSheetId="45">#REF!</definedName>
    <definedName name="明架PVC天花" localSheetId="51">#REF!</definedName>
    <definedName name="明架PVC天花" localSheetId="41">#REF!</definedName>
    <definedName name="明架PVC天花" localSheetId="35">#REF!</definedName>
    <definedName name="明架PVC天花" localSheetId="39">#REF!</definedName>
    <definedName name="明架PVC天花" localSheetId="37">#REF!</definedName>
    <definedName name="明架PVC天花" localSheetId="17">#REF!</definedName>
    <definedName name="明架PVC天花" localSheetId="50">#REF!</definedName>
    <definedName name="明架PVC天花" localSheetId="52">#REF!</definedName>
    <definedName name="明架PVC天花" localSheetId="31">#REF!</definedName>
    <definedName name="明架PVC天花" localSheetId="32">#REF!</definedName>
    <definedName name="明架PVC天花" localSheetId="34">#REF!</definedName>
    <definedName name="明架PVC天花" localSheetId="38">#REF!</definedName>
    <definedName name="明架PVC天花" localSheetId="20">#REF!</definedName>
    <definedName name="明架PVC天花">#REF!</definedName>
    <definedName name="明架岩棉天花" localSheetId="40">#REF!</definedName>
    <definedName name="明架岩棉天花" localSheetId="56">#REF!</definedName>
    <definedName name="明架岩棉天花" localSheetId="33">#REF!</definedName>
    <definedName name="明架岩棉天花" localSheetId="55">#REF!</definedName>
    <definedName name="明架岩棉天花" localSheetId="36">#REF!</definedName>
    <definedName name="明架岩棉天花" localSheetId="4">#REF!</definedName>
    <definedName name="明架岩棉天花" localSheetId="19">#REF!</definedName>
    <definedName name="明架岩棉天花" localSheetId="21">#REF!</definedName>
    <definedName name="明架岩棉天花" localSheetId="22">#REF!</definedName>
    <definedName name="明架岩棉天花" localSheetId="23">#REF!</definedName>
    <definedName name="明架岩棉天花" localSheetId="24">#REF!</definedName>
    <definedName name="明架岩棉天花" localSheetId="25">#REF!</definedName>
    <definedName name="明架岩棉天花" localSheetId="42">#REF!</definedName>
    <definedName name="明架岩棉天花" localSheetId="18">#REF!</definedName>
    <definedName name="明架岩棉天花" localSheetId="47">#REF!</definedName>
    <definedName name="明架岩棉天花" localSheetId="15">#REF!</definedName>
    <definedName name="明架岩棉天花" localSheetId="14">#REF!</definedName>
    <definedName name="明架岩棉天花" localSheetId="46">#REF!</definedName>
    <definedName name="明架岩棉天花" localSheetId="3">#REF!</definedName>
    <definedName name="明架岩棉天花" localSheetId="2">#REF!</definedName>
    <definedName name="明架岩棉天花" localSheetId="54">#REF!</definedName>
    <definedName name="明架岩棉天花" localSheetId="30">#REF!</definedName>
    <definedName name="明架岩棉天花" localSheetId="26">#REF!</definedName>
    <definedName name="明架岩棉天花" localSheetId="29">#REF!</definedName>
    <definedName name="明架岩棉天花" localSheetId="53">#REF!</definedName>
    <definedName name="明架岩棉天花" localSheetId="43">#REF!</definedName>
    <definedName name="明架岩棉天花" localSheetId="9">#REF!</definedName>
    <definedName name="明架岩棉天花" localSheetId="8">#REF!</definedName>
    <definedName name="明架岩棉天花" localSheetId="11">#REF!</definedName>
    <definedName name="明架岩棉天花" localSheetId="10">#REF!</definedName>
    <definedName name="明架岩棉天花" localSheetId="13">#REF!</definedName>
    <definedName name="明架岩棉天花" localSheetId="12">#REF!</definedName>
    <definedName name="明架岩棉天花" localSheetId="7">#REF!</definedName>
    <definedName name="明架岩棉天花" localSheetId="6">#REF!</definedName>
    <definedName name="明架岩棉天花" localSheetId="48">#REF!</definedName>
    <definedName name="明架岩棉天花" localSheetId="49">#REF!</definedName>
    <definedName name="明架岩棉天花" localSheetId="16">#REF!</definedName>
    <definedName name="明架岩棉天花" localSheetId="27">#REF!</definedName>
    <definedName name="明架岩棉天花" localSheetId="28">#REF!</definedName>
    <definedName name="明架岩棉天花" localSheetId="44">#REF!</definedName>
    <definedName name="明架岩棉天花" localSheetId="45">#REF!</definedName>
    <definedName name="明架岩棉天花" localSheetId="51">#REF!</definedName>
    <definedName name="明架岩棉天花" localSheetId="41">#REF!</definedName>
    <definedName name="明架岩棉天花" localSheetId="35">#REF!</definedName>
    <definedName name="明架岩棉天花" localSheetId="39">#REF!</definedName>
    <definedName name="明架岩棉天花" localSheetId="37">#REF!</definedName>
    <definedName name="明架岩棉天花" localSheetId="17">#REF!</definedName>
    <definedName name="明架岩棉天花" localSheetId="50">#REF!</definedName>
    <definedName name="明架岩棉天花" localSheetId="52">#REF!</definedName>
    <definedName name="明架岩棉天花" localSheetId="31">#REF!</definedName>
    <definedName name="明架岩棉天花" localSheetId="32">#REF!</definedName>
    <definedName name="明架岩棉天花" localSheetId="34">#REF!</definedName>
    <definedName name="明架岩棉天花" localSheetId="38">#REF!</definedName>
    <definedName name="明架岩棉天花" localSheetId="20">#REF!</definedName>
    <definedName name="明架岩棉天花">#REF!</definedName>
    <definedName name="明細" localSheetId="40">#REF!</definedName>
    <definedName name="明細" localSheetId="56">#REF!</definedName>
    <definedName name="明細" localSheetId="33">#REF!</definedName>
    <definedName name="明細" localSheetId="55">#REF!</definedName>
    <definedName name="明細" localSheetId="36">#REF!</definedName>
    <definedName name="明細" localSheetId="4">#REF!</definedName>
    <definedName name="明細" localSheetId="19">#REF!</definedName>
    <definedName name="明細" localSheetId="21">#REF!</definedName>
    <definedName name="明細" localSheetId="22">#REF!</definedName>
    <definedName name="明細" localSheetId="23">#REF!</definedName>
    <definedName name="明細" localSheetId="24">#REF!</definedName>
    <definedName name="明細" localSheetId="25">#REF!</definedName>
    <definedName name="明細" localSheetId="42">#REF!</definedName>
    <definedName name="明細" localSheetId="18">#REF!</definedName>
    <definedName name="明細" localSheetId="47">#REF!</definedName>
    <definedName name="明細" localSheetId="15">#REF!</definedName>
    <definedName name="明細" localSheetId="14">#REF!</definedName>
    <definedName name="明細" localSheetId="46">#REF!</definedName>
    <definedName name="明細" localSheetId="3">#REF!</definedName>
    <definedName name="明細" localSheetId="2">#REF!</definedName>
    <definedName name="明細" localSheetId="54">#REF!</definedName>
    <definedName name="明細" localSheetId="30">#REF!</definedName>
    <definedName name="明細" localSheetId="26">#REF!</definedName>
    <definedName name="明細" localSheetId="29">#REF!</definedName>
    <definedName name="明細" localSheetId="53">#REF!</definedName>
    <definedName name="明細" localSheetId="43">#REF!</definedName>
    <definedName name="明細" localSheetId="9">#REF!</definedName>
    <definedName name="明細" localSheetId="8">#REF!</definedName>
    <definedName name="明細" localSheetId="11">#REF!</definedName>
    <definedName name="明細" localSheetId="10">#REF!</definedName>
    <definedName name="明細" localSheetId="13">#REF!</definedName>
    <definedName name="明細" localSheetId="12">#REF!</definedName>
    <definedName name="明細" localSheetId="7">#REF!</definedName>
    <definedName name="明細" localSheetId="6">#REF!</definedName>
    <definedName name="明細" localSheetId="48">#REF!</definedName>
    <definedName name="明細" localSheetId="49">#REF!</definedName>
    <definedName name="明細" localSheetId="16">#REF!</definedName>
    <definedName name="明細" localSheetId="27">#REF!</definedName>
    <definedName name="明細" localSheetId="28">#REF!</definedName>
    <definedName name="明細" localSheetId="44">#REF!</definedName>
    <definedName name="明細" localSheetId="45">#REF!</definedName>
    <definedName name="明細" localSheetId="51">#REF!</definedName>
    <definedName name="明細" localSheetId="41">#REF!</definedName>
    <definedName name="明細" localSheetId="35">#REF!</definedName>
    <definedName name="明細" localSheetId="39">#REF!</definedName>
    <definedName name="明細" localSheetId="37">#REF!</definedName>
    <definedName name="明細" localSheetId="17">#REF!</definedName>
    <definedName name="明細" localSheetId="50">#REF!</definedName>
    <definedName name="明細" localSheetId="52">#REF!</definedName>
    <definedName name="明細" localSheetId="31">#REF!</definedName>
    <definedName name="明細" localSheetId="32">#REF!</definedName>
    <definedName name="明細" localSheetId="34">#REF!</definedName>
    <definedName name="明細" localSheetId="38">#REF!</definedName>
    <definedName name="明細" localSheetId="20">#REF!</definedName>
    <definedName name="明細">#REF!</definedName>
    <definedName name="東南向大門雨庇" localSheetId="40">#REF!</definedName>
    <definedName name="東南向大門雨庇" localSheetId="56">#REF!</definedName>
    <definedName name="東南向大門雨庇" localSheetId="33">#REF!</definedName>
    <definedName name="東南向大門雨庇" localSheetId="55">#REF!</definedName>
    <definedName name="東南向大門雨庇" localSheetId="36">#REF!</definedName>
    <definedName name="東南向大門雨庇" localSheetId="4">#REF!</definedName>
    <definedName name="東南向大門雨庇" localSheetId="19">#REF!</definedName>
    <definedName name="東南向大門雨庇" localSheetId="21">#REF!</definedName>
    <definedName name="東南向大門雨庇" localSheetId="22">#REF!</definedName>
    <definedName name="東南向大門雨庇" localSheetId="23">#REF!</definedName>
    <definedName name="東南向大門雨庇" localSheetId="24">#REF!</definedName>
    <definedName name="東南向大門雨庇" localSheetId="25">#REF!</definedName>
    <definedName name="東南向大門雨庇" localSheetId="42">#REF!</definedName>
    <definedName name="東南向大門雨庇" localSheetId="18">#REF!</definedName>
    <definedName name="東南向大門雨庇" localSheetId="47">#REF!</definedName>
    <definedName name="東南向大門雨庇" localSheetId="15">#REF!</definedName>
    <definedName name="東南向大門雨庇" localSheetId="14">#REF!</definedName>
    <definedName name="東南向大門雨庇" localSheetId="46">#REF!</definedName>
    <definedName name="東南向大門雨庇" localSheetId="3">#REF!</definedName>
    <definedName name="東南向大門雨庇" localSheetId="2">#REF!</definedName>
    <definedName name="東南向大門雨庇" localSheetId="54">#REF!</definedName>
    <definedName name="東南向大門雨庇" localSheetId="30">#REF!</definedName>
    <definedName name="東南向大門雨庇" localSheetId="26">#REF!</definedName>
    <definedName name="東南向大門雨庇" localSheetId="29">#REF!</definedName>
    <definedName name="東南向大門雨庇" localSheetId="53">#REF!</definedName>
    <definedName name="東南向大門雨庇" localSheetId="43">#REF!</definedName>
    <definedName name="東南向大門雨庇" localSheetId="9">#REF!</definedName>
    <definedName name="東南向大門雨庇" localSheetId="8">#REF!</definedName>
    <definedName name="東南向大門雨庇" localSheetId="11">#REF!</definedName>
    <definedName name="東南向大門雨庇" localSheetId="10">#REF!</definedName>
    <definedName name="東南向大門雨庇" localSheetId="13">#REF!</definedName>
    <definedName name="東南向大門雨庇" localSheetId="12">#REF!</definedName>
    <definedName name="東南向大門雨庇" localSheetId="7">#REF!</definedName>
    <definedName name="東南向大門雨庇" localSheetId="6">#REF!</definedName>
    <definedName name="東南向大門雨庇" localSheetId="48">#REF!</definedName>
    <definedName name="東南向大門雨庇" localSheetId="49">#REF!</definedName>
    <definedName name="東南向大門雨庇" localSheetId="16">#REF!</definedName>
    <definedName name="東南向大門雨庇" localSheetId="27">#REF!</definedName>
    <definedName name="東南向大門雨庇" localSheetId="28">#REF!</definedName>
    <definedName name="東南向大門雨庇" localSheetId="44">#REF!</definedName>
    <definedName name="東南向大門雨庇" localSheetId="45">#REF!</definedName>
    <definedName name="東南向大門雨庇" localSheetId="51">#REF!</definedName>
    <definedName name="東南向大門雨庇" localSheetId="41">#REF!</definedName>
    <definedName name="東南向大門雨庇" localSheetId="35">#REF!</definedName>
    <definedName name="東南向大門雨庇" localSheetId="39">#REF!</definedName>
    <definedName name="東南向大門雨庇" localSheetId="37">#REF!</definedName>
    <definedName name="東南向大門雨庇" localSheetId="17">#REF!</definedName>
    <definedName name="東南向大門雨庇" localSheetId="50">#REF!</definedName>
    <definedName name="東南向大門雨庇" localSheetId="52">#REF!</definedName>
    <definedName name="東南向大門雨庇" localSheetId="31">#REF!</definedName>
    <definedName name="東南向大門雨庇" localSheetId="32">#REF!</definedName>
    <definedName name="東南向大門雨庇" localSheetId="34">#REF!</definedName>
    <definedName name="東南向大門雨庇" localSheetId="38">#REF!</definedName>
    <definedName name="東南向大門雨庇" localSheetId="20">#REF!</definedName>
    <definedName name="東南向大門雨庇">#REF!</definedName>
    <definedName name="油壓千斤頂" localSheetId="40">#REF!</definedName>
    <definedName name="油壓千斤頂" localSheetId="56">#REF!</definedName>
    <definedName name="油壓千斤頂" localSheetId="33">#REF!</definedName>
    <definedName name="油壓千斤頂" localSheetId="55">#REF!</definedName>
    <definedName name="油壓千斤頂" localSheetId="36">#REF!</definedName>
    <definedName name="油壓千斤頂" localSheetId="4">#REF!</definedName>
    <definedName name="油壓千斤頂" localSheetId="19">#REF!</definedName>
    <definedName name="油壓千斤頂" localSheetId="21">#REF!</definedName>
    <definedName name="油壓千斤頂" localSheetId="22">#REF!</definedName>
    <definedName name="油壓千斤頂" localSheetId="23">#REF!</definedName>
    <definedName name="油壓千斤頂" localSheetId="24">#REF!</definedName>
    <definedName name="油壓千斤頂" localSheetId="25">#REF!</definedName>
    <definedName name="油壓千斤頂" localSheetId="42">#REF!</definedName>
    <definedName name="油壓千斤頂" localSheetId="18">#REF!</definedName>
    <definedName name="油壓千斤頂" localSheetId="47">#REF!</definedName>
    <definedName name="油壓千斤頂" localSheetId="15">#REF!</definedName>
    <definedName name="油壓千斤頂" localSheetId="14">#REF!</definedName>
    <definedName name="油壓千斤頂" localSheetId="46">#REF!</definedName>
    <definedName name="油壓千斤頂" localSheetId="3">#REF!</definedName>
    <definedName name="油壓千斤頂" localSheetId="2">#REF!</definedName>
    <definedName name="油壓千斤頂" localSheetId="54">#REF!</definedName>
    <definedName name="油壓千斤頂" localSheetId="30">#REF!</definedName>
    <definedName name="油壓千斤頂" localSheetId="26">#REF!</definedName>
    <definedName name="油壓千斤頂" localSheetId="29">#REF!</definedName>
    <definedName name="油壓千斤頂" localSheetId="53">#REF!</definedName>
    <definedName name="油壓千斤頂" localSheetId="43">#REF!</definedName>
    <definedName name="油壓千斤頂" localSheetId="9">#REF!</definedName>
    <definedName name="油壓千斤頂" localSheetId="8">#REF!</definedName>
    <definedName name="油壓千斤頂" localSheetId="11">#REF!</definedName>
    <definedName name="油壓千斤頂" localSheetId="10">#REF!</definedName>
    <definedName name="油壓千斤頂" localSheetId="13">#REF!</definedName>
    <definedName name="油壓千斤頂" localSheetId="12">#REF!</definedName>
    <definedName name="油壓千斤頂" localSheetId="7">#REF!</definedName>
    <definedName name="油壓千斤頂" localSheetId="6">#REF!</definedName>
    <definedName name="油壓千斤頂" localSheetId="48">#REF!</definedName>
    <definedName name="油壓千斤頂" localSheetId="49">#REF!</definedName>
    <definedName name="油壓千斤頂" localSheetId="16">#REF!</definedName>
    <definedName name="油壓千斤頂" localSheetId="27">#REF!</definedName>
    <definedName name="油壓千斤頂" localSheetId="28">#REF!</definedName>
    <definedName name="油壓千斤頂" localSheetId="44">#REF!</definedName>
    <definedName name="油壓千斤頂" localSheetId="45">#REF!</definedName>
    <definedName name="油壓千斤頂" localSheetId="51">#REF!</definedName>
    <definedName name="油壓千斤頂" localSheetId="41">#REF!</definedName>
    <definedName name="油壓千斤頂" localSheetId="35">#REF!</definedName>
    <definedName name="油壓千斤頂" localSheetId="39">#REF!</definedName>
    <definedName name="油壓千斤頂" localSheetId="37">#REF!</definedName>
    <definedName name="油壓千斤頂" localSheetId="17">#REF!</definedName>
    <definedName name="油壓千斤頂" localSheetId="50">#REF!</definedName>
    <definedName name="油壓千斤頂" localSheetId="52">#REF!</definedName>
    <definedName name="油壓千斤頂" localSheetId="31">#REF!</definedName>
    <definedName name="油壓千斤頂" localSheetId="32">#REF!</definedName>
    <definedName name="油壓千斤頂" localSheetId="34">#REF!</definedName>
    <definedName name="油壓千斤頂" localSheetId="38">#REF!</definedName>
    <definedName name="油壓千斤頂" localSheetId="20">#REF!</definedName>
    <definedName name="油壓千斤頂">#REF!</definedName>
    <definedName name="物料安山岩景石" localSheetId="40">#REF!</definedName>
    <definedName name="物料安山岩景石" localSheetId="56">#REF!</definedName>
    <definedName name="物料安山岩景石" localSheetId="33">#REF!</definedName>
    <definedName name="物料安山岩景石" localSheetId="55">#REF!</definedName>
    <definedName name="物料安山岩景石" localSheetId="36">#REF!</definedName>
    <definedName name="物料安山岩景石" localSheetId="4">#REF!</definedName>
    <definedName name="物料安山岩景石" localSheetId="19">#REF!</definedName>
    <definedName name="物料安山岩景石" localSheetId="21">#REF!</definedName>
    <definedName name="物料安山岩景石" localSheetId="22">#REF!</definedName>
    <definedName name="物料安山岩景石" localSheetId="23">#REF!</definedName>
    <definedName name="物料安山岩景石" localSheetId="24">#REF!</definedName>
    <definedName name="物料安山岩景石" localSheetId="25">#REF!</definedName>
    <definedName name="物料安山岩景石" localSheetId="42">#REF!</definedName>
    <definedName name="物料安山岩景石" localSheetId="18">#REF!</definedName>
    <definedName name="物料安山岩景石" localSheetId="47">#REF!</definedName>
    <definedName name="物料安山岩景石" localSheetId="15">#REF!</definedName>
    <definedName name="物料安山岩景石" localSheetId="14">#REF!</definedName>
    <definedName name="物料安山岩景石" localSheetId="46">#REF!</definedName>
    <definedName name="物料安山岩景石" localSheetId="3">#REF!</definedName>
    <definedName name="物料安山岩景石" localSheetId="2">#REF!</definedName>
    <definedName name="物料安山岩景石" localSheetId="54">#REF!</definedName>
    <definedName name="物料安山岩景石" localSheetId="30">#REF!</definedName>
    <definedName name="物料安山岩景石" localSheetId="26">#REF!</definedName>
    <definedName name="物料安山岩景石" localSheetId="29">#REF!</definedName>
    <definedName name="物料安山岩景石" localSheetId="53">#REF!</definedName>
    <definedName name="物料安山岩景石" localSheetId="43">#REF!</definedName>
    <definedName name="物料安山岩景石" localSheetId="9">#REF!</definedName>
    <definedName name="物料安山岩景石" localSheetId="8">#REF!</definedName>
    <definedName name="物料安山岩景石" localSheetId="11">#REF!</definedName>
    <definedName name="物料安山岩景石" localSheetId="10">#REF!</definedName>
    <definedName name="物料安山岩景石" localSheetId="13">#REF!</definedName>
    <definedName name="物料安山岩景石" localSheetId="12">#REF!</definedName>
    <definedName name="物料安山岩景石" localSheetId="7">#REF!</definedName>
    <definedName name="物料安山岩景石" localSheetId="6">#REF!</definedName>
    <definedName name="物料安山岩景石" localSheetId="48">#REF!</definedName>
    <definedName name="物料安山岩景石" localSheetId="49">#REF!</definedName>
    <definedName name="物料安山岩景石" localSheetId="16">#REF!</definedName>
    <definedName name="物料安山岩景石" localSheetId="27">#REF!</definedName>
    <definedName name="物料安山岩景石" localSheetId="28">#REF!</definedName>
    <definedName name="物料安山岩景石" localSheetId="44">#REF!</definedName>
    <definedName name="物料安山岩景石" localSheetId="45">#REF!</definedName>
    <definedName name="物料安山岩景石" localSheetId="51">#REF!</definedName>
    <definedName name="物料安山岩景石" localSheetId="41">#REF!</definedName>
    <definedName name="物料安山岩景石" localSheetId="35">#REF!</definedName>
    <definedName name="物料安山岩景石" localSheetId="39">#REF!</definedName>
    <definedName name="物料安山岩景石" localSheetId="37">#REF!</definedName>
    <definedName name="物料安山岩景石" localSheetId="17">#REF!</definedName>
    <definedName name="物料安山岩景石" localSheetId="50">#REF!</definedName>
    <definedName name="物料安山岩景石" localSheetId="52">#REF!</definedName>
    <definedName name="物料安山岩景石" localSheetId="31">#REF!</definedName>
    <definedName name="物料安山岩景石" localSheetId="32">#REF!</definedName>
    <definedName name="物料安山岩景石" localSheetId="34">#REF!</definedName>
    <definedName name="物料安山岩景石" localSheetId="38">#REF!</definedName>
    <definedName name="物料安山岩景石" localSheetId="20">#REF!</definedName>
    <definedName name="物料安山岩景石">#REF!</definedName>
    <definedName name="物料弧形紋石" localSheetId="40">#REF!</definedName>
    <definedName name="物料弧形紋石" localSheetId="56">#REF!</definedName>
    <definedName name="物料弧形紋石" localSheetId="33">#REF!</definedName>
    <definedName name="物料弧形紋石" localSheetId="55">#REF!</definedName>
    <definedName name="物料弧形紋石" localSheetId="36">#REF!</definedName>
    <definedName name="物料弧形紋石" localSheetId="4">#REF!</definedName>
    <definedName name="物料弧形紋石" localSheetId="19">#REF!</definedName>
    <definedName name="物料弧形紋石" localSheetId="21">#REF!</definedName>
    <definedName name="物料弧形紋石" localSheetId="22">#REF!</definedName>
    <definedName name="物料弧形紋石" localSheetId="23">#REF!</definedName>
    <definedName name="物料弧形紋石" localSheetId="24">#REF!</definedName>
    <definedName name="物料弧形紋石" localSheetId="25">#REF!</definedName>
    <definedName name="物料弧形紋石" localSheetId="42">#REF!</definedName>
    <definedName name="物料弧形紋石" localSheetId="18">#REF!</definedName>
    <definedName name="物料弧形紋石" localSheetId="47">#REF!</definedName>
    <definedName name="物料弧形紋石" localSheetId="15">#REF!</definedName>
    <definedName name="物料弧形紋石" localSheetId="14">#REF!</definedName>
    <definedName name="物料弧形紋石" localSheetId="46">#REF!</definedName>
    <definedName name="物料弧形紋石" localSheetId="3">#REF!</definedName>
    <definedName name="物料弧形紋石" localSheetId="2">#REF!</definedName>
    <definedName name="物料弧形紋石" localSheetId="54">#REF!</definedName>
    <definedName name="物料弧形紋石" localSheetId="30">#REF!</definedName>
    <definedName name="物料弧形紋石" localSheetId="26">#REF!</definedName>
    <definedName name="物料弧形紋石" localSheetId="29">#REF!</definedName>
    <definedName name="物料弧形紋石" localSheetId="53">#REF!</definedName>
    <definedName name="物料弧形紋石" localSheetId="43">#REF!</definedName>
    <definedName name="物料弧形紋石" localSheetId="9">#REF!</definedName>
    <definedName name="物料弧形紋石" localSheetId="8">#REF!</definedName>
    <definedName name="物料弧形紋石" localSheetId="11">#REF!</definedName>
    <definedName name="物料弧形紋石" localSheetId="10">#REF!</definedName>
    <definedName name="物料弧形紋石" localSheetId="13">#REF!</definedName>
    <definedName name="物料弧形紋石" localSheetId="12">#REF!</definedName>
    <definedName name="物料弧形紋石" localSheetId="7">#REF!</definedName>
    <definedName name="物料弧形紋石" localSheetId="6">#REF!</definedName>
    <definedName name="物料弧形紋石" localSheetId="48">#REF!</definedName>
    <definedName name="物料弧形紋石" localSheetId="49">#REF!</definedName>
    <definedName name="物料弧形紋石" localSheetId="16">#REF!</definedName>
    <definedName name="物料弧形紋石" localSheetId="27">#REF!</definedName>
    <definedName name="物料弧形紋石" localSheetId="28">#REF!</definedName>
    <definedName name="物料弧形紋石" localSheetId="44">#REF!</definedName>
    <definedName name="物料弧形紋石" localSheetId="45">#REF!</definedName>
    <definedName name="物料弧形紋石" localSheetId="51">#REF!</definedName>
    <definedName name="物料弧形紋石" localSheetId="41">#REF!</definedName>
    <definedName name="物料弧形紋石" localSheetId="35">#REF!</definedName>
    <definedName name="物料弧形紋石" localSheetId="39">#REF!</definedName>
    <definedName name="物料弧形紋石" localSheetId="37">#REF!</definedName>
    <definedName name="物料弧形紋石" localSheetId="17">#REF!</definedName>
    <definedName name="物料弧形紋石" localSheetId="50">#REF!</definedName>
    <definedName name="物料弧形紋石" localSheetId="52">#REF!</definedName>
    <definedName name="物料弧形紋石" localSheetId="31">#REF!</definedName>
    <definedName name="物料弧形紋石" localSheetId="32">#REF!</definedName>
    <definedName name="物料弧形紋石" localSheetId="34">#REF!</definedName>
    <definedName name="物料弧形紋石" localSheetId="38">#REF!</definedName>
    <definedName name="物料弧形紋石" localSheetId="20">#REF!</definedName>
    <definedName name="物料弧形紋石">#REF!</definedName>
    <definedName name="物料紋石" localSheetId="40">#REF!</definedName>
    <definedName name="物料紋石" localSheetId="56">#REF!</definedName>
    <definedName name="物料紋石" localSheetId="33">#REF!</definedName>
    <definedName name="物料紋石" localSheetId="55">#REF!</definedName>
    <definedName name="物料紋石" localSheetId="36">#REF!</definedName>
    <definedName name="物料紋石" localSheetId="4">#REF!</definedName>
    <definedName name="物料紋石" localSheetId="19">#REF!</definedName>
    <definedName name="物料紋石" localSheetId="21">#REF!</definedName>
    <definedName name="物料紋石" localSheetId="22">#REF!</definedName>
    <definedName name="物料紋石" localSheetId="23">#REF!</definedName>
    <definedName name="物料紋石" localSheetId="24">#REF!</definedName>
    <definedName name="物料紋石" localSheetId="25">#REF!</definedName>
    <definedName name="物料紋石" localSheetId="42">#REF!</definedName>
    <definedName name="物料紋石" localSheetId="18">#REF!</definedName>
    <definedName name="物料紋石" localSheetId="47">#REF!</definedName>
    <definedName name="物料紋石" localSheetId="15">#REF!</definedName>
    <definedName name="物料紋石" localSheetId="14">#REF!</definedName>
    <definedName name="物料紋石" localSheetId="46">#REF!</definedName>
    <definedName name="物料紋石" localSheetId="3">#REF!</definedName>
    <definedName name="物料紋石" localSheetId="2">#REF!</definedName>
    <definedName name="物料紋石" localSheetId="54">#REF!</definedName>
    <definedName name="物料紋石" localSheetId="30">#REF!</definedName>
    <definedName name="物料紋石" localSheetId="26">#REF!</definedName>
    <definedName name="物料紋石" localSheetId="29">#REF!</definedName>
    <definedName name="物料紋石" localSheetId="53">#REF!</definedName>
    <definedName name="物料紋石" localSheetId="43">#REF!</definedName>
    <definedName name="物料紋石" localSheetId="9">#REF!</definedName>
    <definedName name="物料紋石" localSheetId="8">#REF!</definedName>
    <definedName name="物料紋石" localSheetId="11">#REF!</definedName>
    <definedName name="物料紋石" localSheetId="10">#REF!</definedName>
    <definedName name="物料紋石" localSheetId="13">#REF!</definedName>
    <definedName name="物料紋石" localSheetId="12">#REF!</definedName>
    <definedName name="物料紋石" localSheetId="7">#REF!</definedName>
    <definedName name="物料紋石" localSheetId="6">#REF!</definedName>
    <definedName name="物料紋石" localSheetId="48">#REF!</definedName>
    <definedName name="物料紋石" localSheetId="49">#REF!</definedName>
    <definedName name="物料紋石" localSheetId="16">#REF!</definedName>
    <definedName name="物料紋石" localSheetId="27">#REF!</definedName>
    <definedName name="物料紋石" localSheetId="28">#REF!</definedName>
    <definedName name="物料紋石" localSheetId="44">#REF!</definedName>
    <definedName name="物料紋石" localSheetId="45">#REF!</definedName>
    <definedName name="物料紋石" localSheetId="51">#REF!</definedName>
    <definedName name="物料紋石" localSheetId="41">#REF!</definedName>
    <definedName name="物料紋石" localSheetId="35">#REF!</definedName>
    <definedName name="物料紋石" localSheetId="39">#REF!</definedName>
    <definedName name="物料紋石" localSheetId="37">#REF!</definedName>
    <definedName name="物料紋石" localSheetId="17">#REF!</definedName>
    <definedName name="物料紋石" localSheetId="50">#REF!</definedName>
    <definedName name="物料紋石" localSheetId="52">#REF!</definedName>
    <definedName name="物料紋石" localSheetId="31">#REF!</definedName>
    <definedName name="物料紋石" localSheetId="32">#REF!</definedName>
    <definedName name="物料紋石" localSheetId="34">#REF!</definedName>
    <definedName name="物料紋石" localSheetId="38">#REF!</definedName>
    <definedName name="物料紋石" localSheetId="20">#REF!</definedName>
    <definedName name="物料紋石">#REF!</definedName>
    <definedName name="物料紋石60_100_40_土丘區" localSheetId="40">#REF!</definedName>
    <definedName name="物料紋石60_100_40_土丘區" localSheetId="56">#REF!</definedName>
    <definedName name="物料紋石60_100_40_土丘區" localSheetId="33">#REF!</definedName>
    <definedName name="物料紋石60_100_40_土丘區" localSheetId="55">#REF!</definedName>
    <definedName name="物料紋石60_100_40_土丘區" localSheetId="36">#REF!</definedName>
    <definedName name="物料紋石60_100_40_土丘區" localSheetId="4">#REF!</definedName>
    <definedName name="物料紋石60_100_40_土丘區" localSheetId="19">#REF!</definedName>
    <definedName name="物料紋石60_100_40_土丘區" localSheetId="21">#REF!</definedName>
    <definedName name="物料紋石60_100_40_土丘區" localSheetId="22">#REF!</definedName>
    <definedName name="物料紋石60_100_40_土丘區" localSheetId="23">#REF!</definedName>
    <definedName name="物料紋石60_100_40_土丘區" localSheetId="24">#REF!</definedName>
    <definedName name="物料紋石60_100_40_土丘區" localSheetId="25">#REF!</definedName>
    <definedName name="物料紋石60_100_40_土丘區" localSheetId="42">#REF!</definedName>
    <definedName name="物料紋石60_100_40_土丘區" localSheetId="18">#REF!</definedName>
    <definedName name="物料紋石60_100_40_土丘區" localSheetId="47">#REF!</definedName>
    <definedName name="物料紋石60_100_40_土丘區" localSheetId="15">#REF!</definedName>
    <definedName name="物料紋石60_100_40_土丘區" localSheetId="14">#REF!</definedName>
    <definedName name="物料紋石60_100_40_土丘區" localSheetId="46">#REF!</definedName>
    <definedName name="物料紋石60_100_40_土丘區" localSheetId="3">#REF!</definedName>
    <definedName name="物料紋石60_100_40_土丘區" localSheetId="2">#REF!</definedName>
    <definedName name="物料紋石60_100_40_土丘區" localSheetId="54">#REF!</definedName>
    <definedName name="物料紋石60_100_40_土丘區" localSheetId="30">#REF!</definedName>
    <definedName name="物料紋石60_100_40_土丘區" localSheetId="26">#REF!</definedName>
    <definedName name="物料紋石60_100_40_土丘區" localSheetId="29">#REF!</definedName>
    <definedName name="物料紋石60_100_40_土丘區" localSheetId="53">#REF!</definedName>
    <definedName name="物料紋石60_100_40_土丘區" localSheetId="43">#REF!</definedName>
    <definedName name="物料紋石60_100_40_土丘區" localSheetId="9">#REF!</definedName>
    <definedName name="物料紋石60_100_40_土丘區" localSheetId="8">#REF!</definedName>
    <definedName name="物料紋石60_100_40_土丘區" localSheetId="11">#REF!</definedName>
    <definedName name="物料紋石60_100_40_土丘區" localSheetId="10">#REF!</definedName>
    <definedName name="物料紋石60_100_40_土丘區" localSheetId="13">#REF!</definedName>
    <definedName name="物料紋石60_100_40_土丘區" localSheetId="12">#REF!</definedName>
    <definedName name="物料紋石60_100_40_土丘區" localSheetId="7">#REF!</definedName>
    <definedName name="物料紋石60_100_40_土丘區" localSheetId="6">#REF!</definedName>
    <definedName name="物料紋石60_100_40_土丘區" localSheetId="48">#REF!</definedName>
    <definedName name="物料紋石60_100_40_土丘區" localSheetId="49">#REF!</definedName>
    <definedName name="物料紋石60_100_40_土丘區" localSheetId="16">#REF!</definedName>
    <definedName name="物料紋石60_100_40_土丘區" localSheetId="27">#REF!</definedName>
    <definedName name="物料紋石60_100_40_土丘區" localSheetId="28">#REF!</definedName>
    <definedName name="物料紋石60_100_40_土丘區" localSheetId="44">#REF!</definedName>
    <definedName name="物料紋石60_100_40_土丘區" localSheetId="45">#REF!</definedName>
    <definedName name="物料紋石60_100_40_土丘區" localSheetId="51">#REF!</definedName>
    <definedName name="物料紋石60_100_40_土丘區" localSheetId="41">#REF!</definedName>
    <definedName name="物料紋石60_100_40_土丘區" localSheetId="35">#REF!</definedName>
    <definedName name="物料紋石60_100_40_土丘區" localSheetId="39">#REF!</definedName>
    <definedName name="物料紋石60_100_40_土丘區" localSheetId="37">#REF!</definedName>
    <definedName name="物料紋石60_100_40_土丘區" localSheetId="17">#REF!</definedName>
    <definedName name="物料紋石60_100_40_土丘區" localSheetId="50">#REF!</definedName>
    <definedName name="物料紋石60_100_40_土丘區" localSheetId="52">#REF!</definedName>
    <definedName name="物料紋石60_100_40_土丘區" localSheetId="31">#REF!</definedName>
    <definedName name="物料紋石60_100_40_土丘區" localSheetId="32">#REF!</definedName>
    <definedName name="物料紋石60_100_40_土丘區" localSheetId="34">#REF!</definedName>
    <definedName name="物料紋石60_100_40_土丘區" localSheetId="38">#REF!</definedName>
    <definedName name="物料紋石60_100_40_土丘區" localSheetId="20">#REF!</definedName>
    <definedName name="物料紋石60_100_40_土丘區">#REF!</definedName>
    <definedName name="物料紋石景石" localSheetId="40">#REF!</definedName>
    <definedName name="物料紋石景石" localSheetId="56">#REF!</definedName>
    <definedName name="物料紋石景石" localSheetId="33">#REF!</definedName>
    <definedName name="物料紋石景石" localSheetId="55">#REF!</definedName>
    <definedName name="物料紋石景石" localSheetId="36">#REF!</definedName>
    <definedName name="物料紋石景石" localSheetId="4">#REF!</definedName>
    <definedName name="物料紋石景石" localSheetId="19">#REF!</definedName>
    <definedName name="物料紋石景石" localSheetId="21">#REF!</definedName>
    <definedName name="物料紋石景石" localSheetId="22">#REF!</definedName>
    <definedName name="物料紋石景石" localSheetId="23">#REF!</definedName>
    <definedName name="物料紋石景石" localSheetId="24">#REF!</definedName>
    <definedName name="物料紋石景石" localSheetId="25">#REF!</definedName>
    <definedName name="物料紋石景石" localSheetId="42">#REF!</definedName>
    <definedName name="物料紋石景石" localSheetId="18">#REF!</definedName>
    <definedName name="物料紋石景石" localSheetId="47">#REF!</definedName>
    <definedName name="物料紋石景石" localSheetId="15">#REF!</definedName>
    <definedName name="物料紋石景石" localSheetId="14">#REF!</definedName>
    <definedName name="物料紋石景石" localSheetId="46">#REF!</definedName>
    <definedName name="物料紋石景石" localSheetId="3">#REF!</definedName>
    <definedName name="物料紋石景石" localSheetId="2">#REF!</definedName>
    <definedName name="物料紋石景石" localSheetId="54">#REF!</definedName>
    <definedName name="物料紋石景石" localSheetId="30">#REF!</definedName>
    <definedName name="物料紋石景石" localSheetId="26">#REF!</definedName>
    <definedName name="物料紋石景石" localSheetId="29">#REF!</definedName>
    <definedName name="物料紋石景石" localSheetId="53">#REF!</definedName>
    <definedName name="物料紋石景石" localSheetId="43">#REF!</definedName>
    <definedName name="物料紋石景石" localSheetId="9">#REF!</definedName>
    <definedName name="物料紋石景石" localSheetId="8">#REF!</definedName>
    <definedName name="物料紋石景石" localSheetId="11">#REF!</definedName>
    <definedName name="物料紋石景石" localSheetId="10">#REF!</definedName>
    <definedName name="物料紋石景石" localSheetId="13">#REF!</definedName>
    <definedName name="物料紋石景石" localSheetId="12">#REF!</definedName>
    <definedName name="物料紋石景石" localSheetId="7">#REF!</definedName>
    <definedName name="物料紋石景石" localSheetId="6">#REF!</definedName>
    <definedName name="物料紋石景石" localSheetId="48">#REF!</definedName>
    <definedName name="物料紋石景石" localSheetId="49">#REF!</definedName>
    <definedName name="物料紋石景石" localSheetId="16">#REF!</definedName>
    <definedName name="物料紋石景石" localSheetId="27">#REF!</definedName>
    <definedName name="物料紋石景石" localSheetId="28">#REF!</definedName>
    <definedName name="物料紋石景石" localSheetId="44">#REF!</definedName>
    <definedName name="物料紋石景石" localSheetId="45">#REF!</definedName>
    <definedName name="物料紋石景石" localSheetId="51">#REF!</definedName>
    <definedName name="物料紋石景石" localSheetId="41">#REF!</definedName>
    <definedName name="物料紋石景石" localSheetId="35">#REF!</definedName>
    <definedName name="物料紋石景石" localSheetId="39">#REF!</definedName>
    <definedName name="物料紋石景石" localSheetId="37">#REF!</definedName>
    <definedName name="物料紋石景石" localSheetId="17">#REF!</definedName>
    <definedName name="物料紋石景石" localSheetId="50">#REF!</definedName>
    <definedName name="物料紋石景石" localSheetId="52">#REF!</definedName>
    <definedName name="物料紋石景石" localSheetId="31">#REF!</definedName>
    <definedName name="物料紋石景石" localSheetId="32">#REF!</definedName>
    <definedName name="物料紋石景石" localSheetId="34">#REF!</definedName>
    <definedName name="物料紋石景石" localSheetId="38">#REF!</definedName>
    <definedName name="物料紋石景石" localSheetId="20">#REF!</definedName>
    <definedName name="物料紋石景石">#REF!</definedName>
    <definedName name="直接成本">[33]Data!$C$2</definedName>
    <definedName name="直接費用">[33]Data!$H$2:$H$58</definedName>
    <definedName name="矽酸鈣板天花" localSheetId="40">#REF!</definedName>
    <definedName name="矽酸鈣板天花" localSheetId="56">#REF!</definedName>
    <definedName name="矽酸鈣板天花" localSheetId="33">#REF!</definedName>
    <definedName name="矽酸鈣板天花" localSheetId="55">#REF!</definedName>
    <definedName name="矽酸鈣板天花" localSheetId="36">#REF!</definedName>
    <definedName name="矽酸鈣板天花" localSheetId="4">#REF!</definedName>
    <definedName name="矽酸鈣板天花" localSheetId="19">#REF!</definedName>
    <definedName name="矽酸鈣板天花" localSheetId="21">#REF!</definedName>
    <definedName name="矽酸鈣板天花" localSheetId="22">#REF!</definedName>
    <definedName name="矽酸鈣板天花" localSheetId="23">#REF!</definedName>
    <definedName name="矽酸鈣板天花" localSheetId="24">#REF!</definedName>
    <definedName name="矽酸鈣板天花" localSheetId="25">#REF!</definedName>
    <definedName name="矽酸鈣板天花" localSheetId="42">#REF!</definedName>
    <definedName name="矽酸鈣板天花" localSheetId="18">#REF!</definedName>
    <definedName name="矽酸鈣板天花" localSheetId="47">#REF!</definedName>
    <definedName name="矽酸鈣板天花" localSheetId="15">#REF!</definedName>
    <definedName name="矽酸鈣板天花" localSheetId="14">#REF!</definedName>
    <definedName name="矽酸鈣板天花" localSheetId="46">#REF!</definedName>
    <definedName name="矽酸鈣板天花" localSheetId="3">#REF!</definedName>
    <definedName name="矽酸鈣板天花" localSheetId="2">#REF!</definedName>
    <definedName name="矽酸鈣板天花" localSheetId="54">#REF!</definedName>
    <definedName name="矽酸鈣板天花" localSheetId="30">#REF!</definedName>
    <definedName name="矽酸鈣板天花" localSheetId="26">#REF!</definedName>
    <definedName name="矽酸鈣板天花" localSheetId="29">#REF!</definedName>
    <definedName name="矽酸鈣板天花" localSheetId="53">#REF!</definedName>
    <definedName name="矽酸鈣板天花" localSheetId="43">#REF!</definedName>
    <definedName name="矽酸鈣板天花" localSheetId="9">#REF!</definedName>
    <definedName name="矽酸鈣板天花" localSheetId="8">#REF!</definedName>
    <definedName name="矽酸鈣板天花" localSheetId="11">#REF!</definedName>
    <definedName name="矽酸鈣板天花" localSheetId="10">#REF!</definedName>
    <definedName name="矽酸鈣板天花" localSheetId="13">#REF!</definedName>
    <definedName name="矽酸鈣板天花" localSheetId="12">#REF!</definedName>
    <definedName name="矽酸鈣板天花" localSheetId="7">#REF!</definedName>
    <definedName name="矽酸鈣板天花" localSheetId="6">#REF!</definedName>
    <definedName name="矽酸鈣板天花" localSheetId="48">#REF!</definedName>
    <definedName name="矽酸鈣板天花" localSheetId="49">#REF!</definedName>
    <definedName name="矽酸鈣板天花" localSheetId="16">#REF!</definedName>
    <definedName name="矽酸鈣板天花" localSheetId="27">#REF!</definedName>
    <definedName name="矽酸鈣板天花" localSheetId="28">#REF!</definedName>
    <definedName name="矽酸鈣板天花" localSheetId="44">#REF!</definedName>
    <definedName name="矽酸鈣板天花" localSheetId="45">#REF!</definedName>
    <definedName name="矽酸鈣板天花" localSheetId="51">#REF!</definedName>
    <definedName name="矽酸鈣板天花" localSheetId="41">#REF!</definedName>
    <definedName name="矽酸鈣板天花" localSheetId="35">#REF!</definedName>
    <definedName name="矽酸鈣板天花" localSheetId="39">#REF!</definedName>
    <definedName name="矽酸鈣板天花" localSheetId="37">#REF!</definedName>
    <definedName name="矽酸鈣板天花" localSheetId="17">#REF!</definedName>
    <definedName name="矽酸鈣板天花" localSheetId="50">#REF!</definedName>
    <definedName name="矽酸鈣板天花" localSheetId="52">#REF!</definedName>
    <definedName name="矽酸鈣板天花" localSheetId="31">#REF!</definedName>
    <definedName name="矽酸鈣板天花" localSheetId="32">#REF!</definedName>
    <definedName name="矽酸鈣板天花" localSheetId="34">#REF!</definedName>
    <definedName name="矽酸鈣板天花" localSheetId="38">#REF!</definedName>
    <definedName name="矽酸鈣板天花" localSheetId="20">#REF!</definedName>
    <definedName name="矽酸鈣板天花">#REF!</definedName>
    <definedName name="空心磚">[5]工料單價!$B$13</definedName>
    <definedName name="空間桁架結構系統" localSheetId="40">#REF!</definedName>
    <definedName name="空間桁架結構系統" localSheetId="56">#REF!</definedName>
    <definedName name="空間桁架結構系統" localSheetId="33">#REF!</definedName>
    <definedName name="空間桁架結構系統" localSheetId="55">#REF!</definedName>
    <definedName name="空間桁架結構系統" localSheetId="36">#REF!</definedName>
    <definedName name="空間桁架結構系統" localSheetId="4">#REF!</definedName>
    <definedName name="空間桁架結構系統" localSheetId="19">#REF!</definedName>
    <definedName name="空間桁架結構系統" localSheetId="21">#REF!</definedName>
    <definedName name="空間桁架結構系統" localSheetId="22">#REF!</definedName>
    <definedName name="空間桁架結構系統" localSheetId="23">#REF!</definedName>
    <definedName name="空間桁架結構系統" localSheetId="24">#REF!</definedName>
    <definedName name="空間桁架結構系統" localSheetId="25">#REF!</definedName>
    <definedName name="空間桁架結構系統" localSheetId="42">#REF!</definedName>
    <definedName name="空間桁架結構系統" localSheetId="18">#REF!</definedName>
    <definedName name="空間桁架結構系統" localSheetId="47">#REF!</definedName>
    <definedName name="空間桁架結構系統" localSheetId="15">#REF!</definedName>
    <definedName name="空間桁架結構系統" localSheetId="14">#REF!</definedName>
    <definedName name="空間桁架結構系統" localSheetId="46">#REF!</definedName>
    <definedName name="空間桁架結構系統" localSheetId="3">#REF!</definedName>
    <definedName name="空間桁架結構系統" localSheetId="2">#REF!</definedName>
    <definedName name="空間桁架結構系統" localSheetId="54">#REF!</definedName>
    <definedName name="空間桁架結構系統" localSheetId="30">#REF!</definedName>
    <definedName name="空間桁架結構系統" localSheetId="26">#REF!</definedName>
    <definedName name="空間桁架結構系統" localSheetId="29">#REF!</definedName>
    <definedName name="空間桁架結構系統" localSheetId="53">#REF!</definedName>
    <definedName name="空間桁架結構系統" localSheetId="43">#REF!</definedName>
    <definedName name="空間桁架結構系統" localSheetId="9">#REF!</definedName>
    <definedName name="空間桁架結構系統" localSheetId="8">#REF!</definedName>
    <definedName name="空間桁架結構系統" localSheetId="11">#REF!</definedName>
    <definedName name="空間桁架結構系統" localSheetId="10">#REF!</definedName>
    <definedName name="空間桁架結構系統" localSheetId="13">#REF!</definedName>
    <definedName name="空間桁架結構系統" localSheetId="12">#REF!</definedName>
    <definedName name="空間桁架結構系統" localSheetId="7">#REF!</definedName>
    <definedName name="空間桁架結構系統" localSheetId="6">#REF!</definedName>
    <definedName name="空間桁架結構系統" localSheetId="48">#REF!</definedName>
    <definedName name="空間桁架結構系統" localSheetId="49">#REF!</definedName>
    <definedName name="空間桁架結構系統" localSheetId="16">#REF!</definedName>
    <definedName name="空間桁架結構系統" localSheetId="27">#REF!</definedName>
    <definedName name="空間桁架結構系統" localSheetId="28">#REF!</definedName>
    <definedName name="空間桁架結構系統" localSheetId="44">#REF!</definedName>
    <definedName name="空間桁架結構系統" localSheetId="45">#REF!</definedName>
    <definedName name="空間桁架結構系統" localSheetId="51">#REF!</definedName>
    <definedName name="空間桁架結構系統" localSheetId="41">#REF!</definedName>
    <definedName name="空間桁架結構系統" localSheetId="35">#REF!</definedName>
    <definedName name="空間桁架結構系統" localSheetId="39">#REF!</definedName>
    <definedName name="空間桁架結構系統" localSheetId="37">#REF!</definedName>
    <definedName name="空間桁架結構系統" localSheetId="17">#REF!</definedName>
    <definedName name="空間桁架結構系統" localSheetId="50">#REF!</definedName>
    <definedName name="空間桁架結構系統" localSheetId="52">#REF!</definedName>
    <definedName name="空間桁架結構系統" localSheetId="31">#REF!</definedName>
    <definedName name="空間桁架結構系統" localSheetId="32">#REF!</definedName>
    <definedName name="空間桁架結構系統" localSheetId="34">#REF!</definedName>
    <definedName name="空間桁架結構系統" localSheetId="38">#REF!</definedName>
    <definedName name="空間桁架結構系統" localSheetId="20">#REF!</definedName>
    <definedName name="空間桁架結構系統">#REF!</definedName>
    <definedName name="花崗石_R10cm×50cm_弧形" localSheetId="40">#REF!</definedName>
    <definedName name="花崗石_R10cm×50cm_弧形" localSheetId="56">#REF!</definedName>
    <definedName name="花崗石_R10cm×50cm_弧形" localSheetId="33">#REF!</definedName>
    <definedName name="花崗石_R10cm×50cm_弧形" localSheetId="55">#REF!</definedName>
    <definedName name="花崗石_R10cm×50cm_弧形" localSheetId="36">#REF!</definedName>
    <definedName name="花崗石_R10cm×50cm_弧形" localSheetId="4">#REF!</definedName>
    <definedName name="花崗石_R10cm×50cm_弧形" localSheetId="19">#REF!</definedName>
    <definedName name="花崗石_R10cm×50cm_弧形" localSheetId="21">#REF!</definedName>
    <definedName name="花崗石_R10cm×50cm_弧形" localSheetId="22">#REF!</definedName>
    <definedName name="花崗石_R10cm×50cm_弧形" localSheetId="23">#REF!</definedName>
    <definedName name="花崗石_R10cm×50cm_弧形" localSheetId="24">#REF!</definedName>
    <definedName name="花崗石_R10cm×50cm_弧形" localSheetId="25">#REF!</definedName>
    <definedName name="花崗石_R10cm×50cm_弧形" localSheetId="42">#REF!</definedName>
    <definedName name="花崗石_R10cm×50cm_弧形" localSheetId="18">#REF!</definedName>
    <definedName name="花崗石_R10cm×50cm_弧形" localSheetId="47">#REF!</definedName>
    <definedName name="花崗石_R10cm×50cm_弧形" localSheetId="15">#REF!</definedName>
    <definedName name="花崗石_R10cm×50cm_弧形" localSheetId="14">#REF!</definedName>
    <definedName name="花崗石_R10cm×50cm_弧形" localSheetId="46">#REF!</definedName>
    <definedName name="花崗石_R10cm×50cm_弧形" localSheetId="3">#REF!</definedName>
    <definedName name="花崗石_R10cm×50cm_弧形" localSheetId="2">#REF!</definedName>
    <definedName name="花崗石_R10cm×50cm_弧形" localSheetId="54">#REF!</definedName>
    <definedName name="花崗石_R10cm×50cm_弧形" localSheetId="30">#REF!</definedName>
    <definedName name="花崗石_R10cm×50cm_弧形" localSheetId="26">#REF!</definedName>
    <definedName name="花崗石_R10cm×50cm_弧形" localSheetId="29">#REF!</definedName>
    <definedName name="花崗石_R10cm×50cm_弧形" localSheetId="53">#REF!</definedName>
    <definedName name="花崗石_R10cm×50cm_弧形" localSheetId="43">#REF!</definedName>
    <definedName name="花崗石_R10cm×50cm_弧形" localSheetId="9">#REF!</definedName>
    <definedName name="花崗石_R10cm×50cm_弧形" localSheetId="8">#REF!</definedName>
    <definedName name="花崗石_R10cm×50cm_弧形" localSheetId="11">#REF!</definedName>
    <definedName name="花崗石_R10cm×50cm_弧形" localSheetId="10">#REF!</definedName>
    <definedName name="花崗石_R10cm×50cm_弧形" localSheetId="13">#REF!</definedName>
    <definedName name="花崗石_R10cm×50cm_弧形" localSheetId="12">#REF!</definedName>
    <definedName name="花崗石_R10cm×50cm_弧形" localSheetId="7">#REF!</definedName>
    <definedName name="花崗石_R10cm×50cm_弧形" localSheetId="6">#REF!</definedName>
    <definedName name="花崗石_R10cm×50cm_弧形" localSheetId="48">#REF!</definedName>
    <definedName name="花崗石_R10cm×50cm_弧形" localSheetId="49">#REF!</definedName>
    <definedName name="花崗石_R10cm×50cm_弧形" localSheetId="16">#REF!</definedName>
    <definedName name="花崗石_R10cm×50cm_弧形" localSheetId="27">#REF!</definedName>
    <definedName name="花崗石_R10cm×50cm_弧形" localSheetId="28">#REF!</definedName>
    <definedName name="花崗石_R10cm×50cm_弧形" localSheetId="44">#REF!</definedName>
    <definedName name="花崗石_R10cm×50cm_弧形" localSheetId="45">#REF!</definedName>
    <definedName name="花崗石_R10cm×50cm_弧形" localSheetId="51">#REF!</definedName>
    <definedName name="花崗石_R10cm×50cm_弧形" localSheetId="41">#REF!</definedName>
    <definedName name="花崗石_R10cm×50cm_弧形" localSheetId="35">#REF!</definedName>
    <definedName name="花崗石_R10cm×50cm_弧形" localSheetId="39">#REF!</definedName>
    <definedName name="花崗石_R10cm×50cm_弧形" localSheetId="37">#REF!</definedName>
    <definedName name="花崗石_R10cm×50cm_弧形" localSheetId="17">#REF!</definedName>
    <definedName name="花崗石_R10cm×50cm_弧形" localSheetId="50">#REF!</definedName>
    <definedName name="花崗石_R10cm×50cm_弧形" localSheetId="52">#REF!</definedName>
    <definedName name="花崗石_R10cm×50cm_弧形" localSheetId="31">#REF!</definedName>
    <definedName name="花崗石_R10cm×50cm_弧形" localSheetId="32">#REF!</definedName>
    <definedName name="花崗石_R10cm×50cm_弧形" localSheetId="34">#REF!</definedName>
    <definedName name="花崗石_R10cm×50cm_弧形" localSheetId="38">#REF!</definedName>
    <definedName name="花崗石_R10cm×50cm_弧形" localSheetId="20">#REF!</definedName>
    <definedName name="花崗石_R10cm×50cm_弧形">#REF!</definedName>
    <definedName name="花崗石_南非黑及印度黑2cm" localSheetId="40">#REF!</definedName>
    <definedName name="花崗石_南非黑及印度黑2cm" localSheetId="56">#REF!</definedName>
    <definedName name="花崗石_南非黑及印度黑2cm" localSheetId="33">#REF!</definedName>
    <definedName name="花崗石_南非黑及印度黑2cm" localSheetId="55">#REF!</definedName>
    <definedName name="花崗石_南非黑及印度黑2cm" localSheetId="36">#REF!</definedName>
    <definedName name="花崗石_南非黑及印度黑2cm" localSheetId="4">#REF!</definedName>
    <definedName name="花崗石_南非黑及印度黑2cm" localSheetId="19">#REF!</definedName>
    <definedName name="花崗石_南非黑及印度黑2cm" localSheetId="21">#REF!</definedName>
    <definedName name="花崗石_南非黑及印度黑2cm" localSheetId="22">#REF!</definedName>
    <definedName name="花崗石_南非黑及印度黑2cm" localSheetId="23">#REF!</definedName>
    <definedName name="花崗石_南非黑及印度黑2cm" localSheetId="24">#REF!</definedName>
    <definedName name="花崗石_南非黑及印度黑2cm" localSheetId="25">#REF!</definedName>
    <definedName name="花崗石_南非黑及印度黑2cm" localSheetId="42">#REF!</definedName>
    <definedName name="花崗石_南非黑及印度黑2cm" localSheetId="18">#REF!</definedName>
    <definedName name="花崗石_南非黑及印度黑2cm" localSheetId="47">#REF!</definedName>
    <definedName name="花崗石_南非黑及印度黑2cm" localSheetId="15">#REF!</definedName>
    <definedName name="花崗石_南非黑及印度黑2cm" localSheetId="14">#REF!</definedName>
    <definedName name="花崗石_南非黑及印度黑2cm" localSheetId="46">#REF!</definedName>
    <definedName name="花崗石_南非黑及印度黑2cm" localSheetId="3">#REF!</definedName>
    <definedName name="花崗石_南非黑及印度黑2cm" localSheetId="2">#REF!</definedName>
    <definedName name="花崗石_南非黑及印度黑2cm" localSheetId="54">#REF!</definedName>
    <definedName name="花崗石_南非黑及印度黑2cm" localSheetId="30">#REF!</definedName>
    <definedName name="花崗石_南非黑及印度黑2cm" localSheetId="26">#REF!</definedName>
    <definedName name="花崗石_南非黑及印度黑2cm" localSheetId="29">#REF!</definedName>
    <definedName name="花崗石_南非黑及印度黑2cm" localSheetId="53">#REF!</definedName>
    <definedName name="花崗石_南非黑及印度黑2cm" localSheetId="43">#REF!</definedName>
    <definedName name="花崗石_南非黑及印度黑2cm" localSheetId="9">#REF!</definedName>
    <definedName name="花崗石_南非黑及印度黑2cm" localSheetId="8">#REF!</definedName>
    <definedName name="花崗石_南非黑及印度黑2cm" localSheetId="11">#REF!</definedName>
    <definedName name="花崗石_南非黑及印度黑2cm" localSheetId="10">#REF!</definedName>
    <definedName name="花崗石_南非黑及印度黑2cm" localSheetId="13">#REF!</definedName>
    <definedName name="花崗石_南非黑及印度黑2cm" localSheetId="12">#REF!</definedName>
    <definedName name="花崗石_南非黑及印度黑2cm" localSheetId="7">#REF!</definedName>
    <definedName name="花崗石_南非黑及印度黑2cm" localSheetId="6">#REF!</definedName>
    <definedName name="花崗石_南非黑及印度黑2cm" localSheetId="48">#REF!</definedName>
    <definedName name="花崗石_南非黑及印度黑2cm" localSheetId="49">#REF!</definedName>
    <definedName name="花崗石_南非黑及印度黑2cm" localSheetId="16">#REF!</definedName>
    <definedName name="花崗石_南非黑及印度黑2cm" localSheetId="27">#REF!</definedName>
    <definedName name="花崗石_南非黑及印度黑2cm" localSheetId="28">#REF!</definedName>
    <definedName name="花崗石_南非黑及印度黑2cm" localSheetId="44">#REF!</definedName>
    <definedName name="花崗石_南非黑及印度黑2cm" localSheetId="45">#REF!</definedName>
    <definedName name="花崗石_南非黑及印度黑2cm" localSheetId="51">#REF!</definedName>
    <definedName name="花崗石_南非黑及印度黑2cm" localSheetId="41">#REF!</definedName>
    <definedName name="花崗石_南非黑及印度黑2cm" localSheetId="35">#REF!</definedName>
    <definedName name="花崗石_南非黑及印度黑2cm" localSheetId="39">#REF!</definedName>
    <definedName name="花崗石_南非黑及印度黑2cm" localSheetId="37">#REF!</definedName>
    <definedName name="花崗石_南非黑及印度黑2cm" localSheetId="17">#REF!</definedName>
    <definedName name="花崗石_南非黑及印度黑2cm" localSheetId="50">#REF!</definedName>
    <definedName name="花崗石_南非黑及印度黑2cm" localSheetId="52">#REF!</definedName>
    <definedName name="花崗石_南非黑及印度黑2cm" localSheetId="31">#REF!</definedName>
    <definedName name="花崗石_南非黑及印度黑2cm" localSheetId="32">#REF!</definedName>
    <definedName name="花崗石_南非黑及印度黑2cm" localSheetId="34">#REF!</definedName>
    <definedName name="花崗石_南非黑及印度黑2cm" localSheetId="38">#REF!</definedName>
    <definedName name="花崗石_南非黑及印度黑2cm" localSheetId="20">#REF!</definedName>
    <definedName name="花崗石_南非黑及印度黑2cm">#REF!</definedName>
    <definedName name="花崗石_洛克白3cm" localSheetId="40">#REF!</definedName>
    <definedName name="花崗石_洛克白3cm" localSheetId="56">#REF!</definedName>
    <definedName name="花崗石_洛克白3cm" localSheetId="33">#REF!</definedName>
    <definedName name="花崗石_洛克白3cm" localSheetId="55">#REF!</definedName>
    <definedName name="花崗石_洛克白3cm" localSheetId="36">#REF!</definedName>
    <definedName name="花崗石_洛克白3cm" localSheetId="4">#REF!</definedName>
    <definedName name="花崗石_洛克白3cm" localSheetId="19">#REF!</definedName>
    <definedName name="花崗石_洛克白3cm" localSheetId="21">#REF!</definedName>
    <definedName name="花崗石_洛克白3cm" localSheetId="22">#REF!</definedName>
    <definedName name="花崗石_洛克白3cm" localSheetId="23">#REF!</definedName>
    <definedName name="花崗石_洛克白3cm" localSheetId="24">#REF!</definedName>
    <definedName name="花崗石_洛克白3cm" localSheetId="25">#REF!</definedName>
    <definedName name="花崗石_洛克白3cm" localSheetId="42">#REF!</definedName>
    <definedName name="花崗石_洛克白3cm" localSheetId="18">#REF!</definedName>
    <definedName name="花崗石_洛克白3cm" localSheetId="47">#REF!</definedName>
    <definedName name="花崗石_洛克白3cm" localSheetId="15">#REF!</definedName>
    <definedName name="花崗石_洛克白3cm" localSheetId="14">#REF!</definedName>
    <definedName name="花崗石_洛克白3cm" localSheetId="46">#REF!</definedName>
    <definedName name="花崗石_洛克白3cm" localSheetId="3">#REF!</definedName>
    <definedName name="花崗石_洛克白3cm" localSheetId="2">#REF!</definedName>
    <definedName name="花崗石_洛克白3cm" localSheetId="54">#REF!</definedName>
    <definedName name="花崗石_洛克白3cm" localSheetId="30">#REF!</definedName>
    <definedName name="花崗石_洛克白3cm" localSheetId="26">#REF!</definedName>
    <definedName name="花崗石_洛克白3cm" localSheetId="29">#REF!</definedName>
    <definedName name="花崗石_洛克白3cm" localSheetId="53">#REF!</definedName>
    <definedName name="花崗石_洛克白3cm" localSheetId="43">#REF!</definedName>
    <definedName name="花崗石_洛克白3cm" localSheetId="9">#REF!</definedName>
    <definedName name="花崗石_洛克白3cm" localSheetId="8">#REF!</definedName>
    <definedName name="花崗石_洛克白3cm" localSheetId="11">#REF!</definedName>
    <definedName name="花崗石_洛克白3cm" localSheetId="10">#REF!</definedName>
    <definedName name="花崗石_洛克白3cm" localSheetId="13">#REF!</definedName>
    <definedName name="花崗石_洛克白3cm" localSheetId="12">#REF!</definedName>
    <definedName name="花崗石_洛克白3cm" localSheetId="7">#REF!</definedName>
    <definedName name="花崗石_洛克白3cm" localSheetId="6">#REF!</definedName>
    <definedName name="花崗石_洛克白3cm" localSheetId="48">#REF!</definedName>
    <definedName name="花崗石_洛克白3cm" localSheetId="49">#REF!</definedName>
    <definedName name="花崗石_洛克白3cm" localSheetId="16">#REF!</definedName>
    <definedName name="花崗石_洛克白3cm" localSheetId="27">#REF!</definedName>
    <definedName name="花崗石_洛克白3cm" localSheetId="28">#REF!</definedName>
    <definedName name="花崗石_洛克白3cm" localSheetId="44">#REF!</definedName>
    <definedName name="花崗石_洛克白3cm" localSheetId="45">#REF!</definedName>
    <definedName name="花崗石_洛克白3cm" localSheetId="51">#REF!</definedName>
    <definedName name="花崗石_洛克白3cm" localSheetId="41">#REF!</definedName>
    <definedName name="花崗石_洛克白3cm" localSheetId="35">#REF!</definedName>
    <definedName name="花崗石_洛克白3cm" localSheetId="39">#REF!</definedName>
    <definedName name="花崗石_洛克白3cm" localSheetId="37">#REF!</definedName>
    <definedName name="花崗石_洛克白3cm" localSheetId="17">#REF!</definedName>
    <definedName name="花崗石_洛克白3cm" localSheetId="50">#REF!</definedName>
    <definedName name="花崗石_洛克白3cm" localSheetId="52">#REF!</definedName>
    <definedName name="花崗石_洛克白3cm" localSheetId="31">#REF!</definedName>
    <definedName name="花崗石_洛克白3cm" localSheetId="32">#REF!</definedName>
    <definedName name="花崗石_洛克白3cm" localSheetId="34">#REF!</definedName>
    <definedName name="花崗石_洛克白3cm" localSheetId="38">#REF!</definedName>
    <definedName name="花崗石_洛克白3cm" localSheetId="20">#REF!</definedName>
    <definedName name="花崗石_洛克白3cm">#REF!</definedName>
    <definedName name="花崗石_象牙白馬福林2cm" localSheetId="40">#REF!</definedName>
    <definedName name="花崗石_象牙白馬福林2cm" localSheetId="56">#REF!</definedName>
    <definedName name="花崗石_象牙白馬福林2cm" localSheetId="33">#REF!</definedName>
    <definedName name="花崗石_象牙白馬福林2cm" localSheetId="55">#REF!</definedName>
    <definedName name="花崗石_象牙白馬福林2cm" localSheetId="36">#REF!</definedName>
    <definedName name="花崗石_象牙白馬福林2cm" localSheetId="4">#REF!</definedName>
    <definedName name="花崗石_象牙白馬福林2cm" localSheetId="19">#REF!</definedName>
    <definedName name="花崗石_象牙白馬福林2cm" localSheetId="21">#REF!</definedName>
    <definedName name="花崗石_象牙白馬福林2cm" localSheetId="22">#REF!</definedName>
    <definedName name="花崗石_象牙白馬福林2cm" localSheetId="23">#REF!</definedName>
    <definedName name="花崗石_象牙白馬福林2cm" localSheetId="24">#REF!</definedName>
    <definedName name="花崗石_象牙白馬福林2cm" localSheetId="25">#REF!</definedName>
    <definedName name="花崗石_象牙白馬福林2cm" localSheetId="42">#REF!</definedName>
    <definedName name="花崗石_象牙白馬福林2cm" localSheetId="18">#REF!</definedName>
    <definedName name="花崗石_象牙白馬福林2cm" localSheetId="47">#REF!</definedName>
    <definedName name="花崗石_象牙白馬福林2cm" localSheetId="15">#REF!</definedName>
    <definedName name="花崗石_象牙白馬福林2cm" localSheetId="14">#REF!</definedName>
    <definedName name="花崗石_象牙白馬福林2cm" localSheetId="46">#REF!</definedName>
    <definedName name="花崗石_象牙白馬福林2cm" localSheetId="3">#REF!</definedName>
    <definedName name="花崗石_象牙白馬福林2cm" localSheetId="2">#REF!</definedName>
    <definedName name="花崗石_象牙白馬福林2cm" localSheetId="54">#REF!</definedName>
    <definedName name="花崗石_象牙白馬福林2cm" localSheetId="30">#REF!</definedName>
    <definedName name="花崗石_象牙白馬福林2cm" localSheetId="26">#REF!</definedName>
    <definedName name="花崗石_象牙白馬福林2cm" localSheetId="29">#REF!</definedName>
    <definedName name="花崗石_象牙白馬福林2cm" localSheetId="53">#REF!</definedName>
    <definedName name="花崗石_象牙白馬福林2cm" localSheetId="43">#REF!</definedName>
    <definedName name="花崗石_象牙白馬福林2cm" localSheetId="9">#REF!</definedName>
    <definedName name="花崗石_象牙白馬福林2cm" localSheetId="8">#REF!</definedName>
    <definedName name="花崗石_象牙白馬福林2cm" localSheetId="11">#REF!</definedName>
    <definedName name="花崗石_象牙白馬福林2cm" localSheetId="10">#REF!</definedName>
    <definedName name="花崗石_象牙白馬福林2cm" localSheetId="13">#REF!</definedName>
    <definedName name="花崗石_象牙白馬福林2cm" localSheetId="12">#REF!</definedName>
    <definedName name="花崗石_象牙白馬福林2cm" localSheetId="7">#REF!</definedName>
    <definedName name="花崗石_象牙白馬福林2cm" localSheetId="6">#REF!</definedName>
    <definedName name="花崗石_象牙白馬福林2cm" localSheetId="48">#REF!</definedName>
    <definedName name="花崗石_象牙白馬福林2cm" localSheetId="49">#REF!</definedName>
    <definedName name="花崗石_象牙白馬福林2cm" localSheetId="16">#REF!</definedName>
    <definedName name="花崗石_象牙白馬福林2cm" localSheetId="27">#REF!</definedName>
    <definedName name="花崗石_象牙白馬福林2cm" localSheetId="28">#REF!</definedName>
    <definedName name="花崗石_象牙白馬福林2cm" localSheetId="44">#REF!</definedName>
    <definedName name="花崗石_象牙白馬福林2cm" localSheetId="45">#REF!</definedName>
    <definedName name="花崗石_象牙白馬福林2cm" localSheetId="51">#REF!</definedName>
    <definedName name="花崗石_象牙白馬福林2cm" localSheetId="41">#REF!</definedName>
    <definedName name="花崗石_象牙白馬福林2cm" localSheetId="35">#REF!</definedName>
    <definedName name="花崗石_象牙白馬福林2cm" localSheetId="39">#REF!</definedName>
    <definedName name="花崗石_象牙白馬福林2cm" localSheetId="37">#REF!</definedName>
    <definedName name="花崗石_象牙白馬福林2cm" localSheetId="17">#REF!</definedName>
    <definedName name="花崗石_象牙白馬福林2cm" localSheetId="50">#REF!</definedName>
    <definedName name="花崗石_象牙白馬福林2cm" localSheetId="52">#REF!</definedName>
    <definedName name="花崗石_象牙白馬福林2cm" localSheetId="31">#REF!</definedName>
    <definedName name="花崗石_象牙白馬福林2cm" localSheetId="32">#REF!</definedName>
    <definedName name="花崗石_象牙白馬福林2cm" localSheetId="34">#REF!</definedName>
    <definedName name="花崗石_象牙白馬福林2cm" localSheetId="38">#REF!</definedName>
    <definedName name="花崗石_象牙白馬福林2cm" localSheetId="20">#REF!</definedName>
    <definedName name="花崗石_象牙白馬福林2cm">#REF!</definedName>
    <definedName name="花崗石130_40_10cm" localSheetId="40">#REF!</definedName>
    <definedName name="花崗石130_40_10cm" localSheetId="56">#REF!</definedName>
    <definedName name="花崗石130_40_10cm" localSheetId="33">#REF!</definedName>
    <definedName name="花崗石130_40_10cm" localSheetId="55">#REF!</definedName>
    <definedName name="花崗石130_40_10cm" localSheetId="36">#REF!</definedName>
    <definedName name="花崗石130_40_10cm" localSheetId="4">#REF!</definedName>
    <definedName name="花崗石130_40_10cm" localSheetId="19">#REF!</definedName>
    <definedName name="花崗石130_40_10cm" localSheetId="21">#REF!</definedName>
    <definedName name="花崗石130_40_10cm" localSheetId="22">#REF!</definedName>
    <definedName name="花崗石130_40_10cm" localSheetId="23">#REF!</definedName>
    <definedName name="花崗石130_40_10cm" localSheetId="24">#REF!</definedName>
    <definedName name="花崗石130_40_10cm" localSheetId="25">#REF!</definedName>
    <definedName name="花崗石130_40_10cm" localSheetId="42">#REF!</definedName>
    <definedName name="花崗石130_40_10cm" localSheetId="18">#REF!</definedName>
    <definedName name="花崗石130_40_10cm" localSheetId="47">#REF!</definedName>
    <definedName name="花崗石130_40_10cm" localSheetId="15">#REF!</definedName>
    <definedName name="花崗石130_40_10cm" localSheetId="14">#REF!</definedName>
    <definedName name="花崗石130_40_10cm" localSheetId="46">#REF!</definedName>
    <definedName name="花崗石130_40_10cm" localSheetId="3">#REF!</definedName>
    <definedName name="花崗石130_40_10cm" localSheetId="2">#REF!</definedName>
    <definedName name="花崗石130_40_10cm" localSheetId="54">#REF!</definedName>
    <definedName name="花崗石130_40_10cm" localSheetId="30">#REF!</definedName>
    <definedName name="花崗石130_40_10cm" localSheetId="26">#REF!</definedName>
    <definedName name="花崗石130_40_10cm" localSheetId="29">#REF!</definedName>
    <definedName name="花崗石130_40_10cm" localSheetId="53">#REF!</definedName>
    <definedName name="花崗石130_40_10cm" localSheetId="43">#REF!</definedName>
    <definedName name="花崗石130_40_10cm" localSheetId="9">#REF!</definedName>
    <definedName name="花崗石130_40_10cm" localSheetId="8">#REF!</definedName>
    <definedName name="花崗石130_40_10cm" localSheetId="11">#REF!</definedName>
    <definedName name="花崗石130_40_10cm" localSheetId="10">#REF!</definedName>
    <definedName name="花崗石130_40_10cm" localSheetId="13">#REF!</definedName>
    <definedName name="花崗石130_40_10cm" localSheetId="12">#REF!</definedName>
    <definedName name="花崗石130_40_10cm" localSheetId="7">#REF!</definedName>
    <definedName name="花崗石130_40_10cm" localSheetId="6">#REF!</definedName>
    <definedName name="花崗石130_40_10cm" localSheetId="48">#REF!</definedName>
    <definedName name="花崗石130_40_10cm" localSheetId="49">#REF!</definedName>
    <definedName name="花崗石130_40_10cm" localSheetId="16">#REF!</definedName>
    <definedName name="花崗石130_40_10cm" localSheetId="27">#REF!</definedName>
    <definedName name="花崗石130_40_10cm" localSheetId="28">#REF!</definedName>
    <definedName name="花崗石130_40_10cm" localSheetId="44">#REF!</definedName>
    <definedName name="花崗石130_40_10cm" localSheetId="45">#REF!</definedName>
    <definedName name="花崗石130_40_10cm" localSheetId="51">#REF!</definedName>
    <definedName name="花崗石130_40_10cm" localSheetId="41">#REF!</definedName>
    <definedName name="花崗石130_40_10cm" localSheetId="35">#REF!</definedName>
    <definedName name="花崗石130_40_10cm" localSheetId="39">#REF!</definedName>
    <definedName name="花崗石130_40_10cm" localSheetId="37">#REF!</definedName>
    <definedName name="花崗石130_40_10cm" localSheetId="17">#REF!</definedName>
    <definedName name="花崗石130_40_10cm" localSheetId="50">#REF!</definedName>
    <definedName name="花崗石130_40_10cm" localSheetId="52">#REF!</definedName>
    <definedName name="花崗石130_40_10cm" localSheetId="31">#REF!</definedName>
    <definedName name="花崗石130_40_10cm" localSheetId="32">#REF!</definedName>
    <definedName name="花崗石130_40_10cm" localSheetId="34">#REF!</definedName>
    <definedName name="花崗石130_40_10cm" localSheetId="38">#REF!</definedName>
    <definedName name="花崗石130_40_10cm" localSheetId="20">#REF!</definedName>
    <definedName name="花崗石130_40_10cm">#REF!</definedName>
    <definedName name="花崗石45_25_2.5cm" localSheetId="40">#REF!</definedName>
    <definedName name="花崗石45_25_2.5cm" localSheetId="56">#REF!</definedName>
    <definedName name="花崗石45_25_2.5cm" localSheetId="33">#REF!</definedName>
    <definedName name="花崗石45_25_2.5cm" localSheetId="55">#REF!</definedName>
    <definedName name="花崗石45_25_2.5cm" localSheetId="36">#REF!</definedName>
    <definedName name="花崗石45_25_2.5cm" localSheetId="4">#REF!</definedName>
    <definedName name="花崗石45_25_2.5cm" localSheetId="19">#REF!</definedName>
    <definedName name="花崗石45_25_2.5cm" localSheetId="21">#REF!</definedName>
    <definedName name="花崗石45_25_2.5cm" localSheetId="22">#REF!</definedName>
    <definedName name="花崗石45_25_2.5cm" localSheetId="23">#REF!</definedName>
    <definedName name="花崗石45_25_2.5cm" localSheetId="24">#REF!</definedName>
    <definedName name="花崗石45_25_2.5cm" localSheetId="25">#REF!</definedName>
    <definedName name="花崗石45_25_2.5cm" localSheetId="42">#REF!</definedName>
    <definedName name="花崗石45_25_2.5cm" localSheetId="18">#REF!</definedName>
    <definedName name="花崗石45_25_2.5cm" localSheetId="47">#REF!</definedName>
    <definedName name="花崗石45_25_2.5cm" localSheetId="15">#REF!</definedName>
    <definedName name="花崗石45_25_2.5cm" localSheetId="14">#REF!</definedName>
    <definedName name="花崗石45_25_2.5cm" localSheetId="46">#REF!</definedName>
    <definedName name="花崗石45_25_2.5cm" localSheetId="3">#REF!</definedName>
    <definedName name="花崗石45_25_2.5cm" localSheetId="2">#REF!</definedName>
    <definedName name="花崗石45_25_2.5cm" localSheetId="54">#REF!</definedName>
    <definedName name="花崗石45_25_2.5cm" localSheetId="30">#REF!</definedName>
    <definedName name="花崗石45_25_2.5cm" localSheetId="26">#REF!</definedName>
    <definedName name="花崗石45_25_2.5cm" localSheetId="29">#REF!</definedName>
    <definedName name="花崗石45_25_2.5cm" localSheetId="53">#REF!</definedName>
    <definedName name="花崗石45_25_2.5cm" localSheetId="43">#REF!</definedName>
    <definedName name="花崗石45_25_2.5cm" localSheetId="9">#REF!</definedName>
    <definedName name="花崗石45_25_2.5cm" localSheetId="8">#REF!</definedName>
    <definedName name="花崗石45_25_2.5cm" localSheetId="11">#REF!</definedName>
    <definedName name="花崗石45_25_2.5cm" localSheetId="10">#REF!</definedName>
    <definedName name="花崗石45_25_2.5cm" localSheetId="13">#REF!</definedName>
    <definedName name="花崗石45_25_2.5cm" localSheetId="12">#REF!</definedName>
    <definedName name="花崗石45_25_2.5cm" localSheetId="7">#REF!</definedName>
    <definedName name="花崗石45_25_2.5cm" localSheetId="6">#REF!</definedName>
    <definedName name="花崗石45_25_2.5cm" localSheetId="48">#REF!</definedName>
    <definedName name="花崗石45_25_2.5cm" localSheetId="49">#REF!</definedName>
    <definedName name="花崗石45_25_2.5cm" localSheetId="16">#REF!</definedName>
    <definedName name="花崗石45_25_2.5cm" localSheetId="27">#REF!</definedName>
    <definedName name="花崗石45_25_2.5cm" localSheetId="28">#REF!</definedName>
    <definedName name="花崗石45_25_2.5cm" localSheetId="44">#REF!</definedName>
    <definedName name="花崗石45_25_2.5cm" localSheetId="45">#REF!</definedName>
    <definedName name="花崗石45_25_2.5cm" localSheetId="51">#REF!</definedName>
    <definedName name="花崗石45_25_2.5cm" localSheetId="41">#REF!</definedName>
    <definedName name="花崗石45_25_2.5cm" localSheetId="35">#REF!</definedName>
    <definedName name="花崗石45_25_2.5cm" localSheetId="39">#REF!</definedName>
    <definedName name="花崗石45_25_2.5cm" localSheetId="37">#REF!</definedName>
    <definedName name="花崗石45_25_2.5cm" localSheetId="17">#REF!</definedName>
    <definedName name="花崗石45_25_2.5cm" localSheetId="50">#REF!</definedName>
    <definedName name="花崗石45_25_2.5cm" localSheetId="52">#REF!</definedName>
    <definedName name="花崗石45_25_2.5cm" localSheetId="31">#REF!</definedName>
    <definedName name="花崗石45_25_2.5cm" localSheetId="32">#REF!</definedName>
    <definedName name="花崗石45_25_2.5cm" localSheetId="34">#REF!</definedName>
    <definedName name="花崗石45_25_2.5cm" localSheetId="38">#REF!</definedName>
    <definedName name="花崗石45_25_2.5cm" localSheetId="20">#REF!</definedName>
    <definedName name="花崗石45_25_2.5cm">#REF!</definedName>
    <definedName name="花崗石45_30_3cm" localSheetId="40">#REF!</definedName>
    <definedName name="花崗石45_30_3cm" localSheetId="56">#REF!</definedName>
    <definedName name="花崗石45_30_3cm" localSheetId="33">#REF!</definedName>
    <definedName name="花崗石45_30_3cm" localSheetId="55">#REF!</definedName>
    <definedName name="花崗石45_30_3cm" localSheetId="36">#REF!</definedName>
    <definedName name="花崗石45_30_3cm" localSheetId="4">#REF!</definedName>
    <definedName name="花崗石45_30_3cm" localSheetId="19">#REF!</definedName>
    <definedName name="花崗石45_30_3cm" localSheetId="21">#REF!</definedName>
    <definedName name="花崗石45_30_3cm" localSheetId="22">#REF!</definedName>
    <definedName name="花崗石45_30_3cm" localSheetId="23">#REF!</definedName>
    <definedName name="花崗石45_30_3cm" localSheetId="24">#REF!</definedName>
    <definedName name="花崗石45_30_3cm" localSheetId="25">#REF!</definedName>
    <definedName name="花崗石45_30_3cm" localSheetId="42">#REF!</definedName>
    <definedName name="花崗石45_30_3cm" localSheetId="18">#REF!</definedName>
    <definedName name="花崗石45_30_3cm" localSheetId="47">#REF!</definedName>
    <definedName name="花崗石45_30_3cm" localSheetId="15">#REF!</definedName>
    <definedName name="花崗石45_30_3cm" localSheetId="14">#REF!</definedName>
    <definedName name="花崗石45_30_3cm" localSheetId="46">#REF!</definedName>
    <definedName name="花崗石45_30_3cm" localSheetId="3">#REF!</definedName>
    <definedName name="花崗石45_30_3cm" localSheetId="2">#REF!</definedName>
    <definedName name="花崗石45_30_3cm" localSheetId="54">#REF!</definedName>
    <definedName name="花崗石45_30_3cm" localSheetId="30">#REF!</definedName>
    <definedName name="花崗石45_30_3cm" localSheetId="26">#REF!</definedName>
    <definedName name="花崗石45_30_3cm" localSheetId="29">#REF!</definedName>
    <definedName name="花崗石45_30_3cm" localSheetId="53">#REF!</definedName>
    <definedName name="花崗石45_30_3cm" localSheetId="43">#REF!</definedName>
    <definedName name="花崗石45_30_3cm" localSheetId="9">#REF!</definedName>
    <definedName name="花崗石45_30_3cm" localSheetId="8">#REF!</definedName>
    <definedName name="花崗石45_30_3cm" localSheetId="11">#REF!</definedName>
    <definedName name="花崗石45_30_3cm" localSheetId="10">#REF!</definedName>
    <definedName name="花崗石45_30_3cm" localSheetId="13">#REF!</definedName>
    <definedName name="花崗石45_30_3cm" localSheetId="12">#REF!</definedName>
    <definedName name="花崗石45_30_3cm" localSheetId="7">#REF!</definedName>
    <definedName name="花崗石45_30_3cm" localSheetId="6">#REF!</definedName>
    <definedName name="花崗石45_30_3cm" localSheetId="48">#REF!</definedName>
    <definedName name="花崗石45_30_3cm" localSheetId="49">#REF!</definedName>
    <definedName name="花崗石45_30_3cm" localSheetId="16">#REF!</definedName>
    <definedName name="花崗石45_30_3cm" localSheetId="27">#REF!</definedName>
    <definedName name="花崗石45_30_3cm" localSheetId="28">#REF!</definedName>
    <definedName name="花崗石45_30_3cm" localSheetId="44">#REF!</definedName>
    <definedName name="花崗石45_30_3cm" localSheetId="45">#REF!</definedName>
    <definedName name="花崗石45_30_3cm" localSheetId="51">#REF!</definedName>
    <definedName name="花崗石45_30_3cm" localSheetId="41">#REF!</definedName>
    <definedName name="花崗石45_30_3cm" localSheetId="35">#REF!</definedName>
    <definedName name="花崗石45_30_3cm" localSheetId="39">#REF!</definedName>
    <definedName name="花崗石45_30_3cm" localSheetId="37">#REF!</definedName>
    <definedName name="花崗石45_30_3cm" localSheetId="17">#REF!</definedName>
    <definedName name="花崗石45_30_3cm" localSheetId="50">#REF!</definedName>
    <definedName name="花崗石45_30_3cm" localSheetId="52">#REF!</definedName>
    <definedName name="花崗石45_30_3cm" localSheetId="31">#REF!</definedName>
    <definedName name="花崗石45_30_3cm" localSheetId="32">#REF!</definedName>
    <definedName name="花崗石45_30_3cm" localSheetId="34">#REF!</definedName>
    <definedName name="花崗石45_30_3cm" localSheetId="38">#REF!</definedName>
    <definedName name="花崗石45_30_3cm" localSheetId="20">#REF!</definedName>
    <definedName name="花崗石45_30_3cm">#REF!</definedName>
    <definedName name="花崗石49.5_49.5_5" localSheetId="40">#REF!</definedName>
    <definedName name="花崗石49.5_49.5_5" localSheetId="56">#REF!</definedName>
    <definedName name="花崗石49.5_49.5_5" localSheetId="33">#REF!</definedName>
    <definedName name="花崗石49.5_49.5_5" localSheetId="55">#REF!</definedName>
    <definedName name="花崗石49.5_49.5_5" localSheetId="36">#REF!</definedName>
    <definedName name="花崗石49.5_49.5_5" localSheetId="4">#REF!</definedName>
    <definedName name="花崗石49.5_49.5_5" localSheetId="19">#REF!</definedName>
    <definedName name="花崗石49.5_49.5_5" localSheetId="21">#REF!</definedName>
    <definedName name="花崗石49.5_49.5_5" localSheetId="22">#REF!</definedName>
    <definedName name="花崗石49.5_49.5_5" localSheetId="23">#REF!</definedName>
    <definedName name="花崗石49.5_49.5_5" localSheetId="24">#REF!</definedName>
    <definedName name="花崗石49.5_49.5_5" localSheetId="25">#REF!</definedName>
    <definedName name="花崗石49.5_49.5_5" localSheetId="42">#REF!</definedName>
    <definedName name="花崗石49.5_49.5_5" localSheetId="18">#REF!</definedName>
    <definedName name="花崗石49.5_49.5_5" localSheetId="47">#REF!</definedName>
    <definedName name="花崗石49.5_49.5_5" localSheetId="15">#REF!</definedName>
    <definedName name="花崗石49.5_49.5_5" localSheetId="14">#REF!</definedName>
    <definedName name="花崗石49.5_49.5_5" localSheetId="46">#REF!</definedName>
    <definedName name="花崗石49.5_49.5_5" localSheetId="3">#REF!</definedName>
    <definedName name="花崗石49.5_49.5_5" localSheetId="2">#REF!</definedName>
    <definedName name="花崗石49.5_49.5_5" localSheetId="54">#REF!</definedName>
    <definedName name="花崗石49.5_49.5_5" localSheetId="30">#REF!</definedName>
    <definedName name="花崗石49.5_49.5_5" localSheetId="26">#REF!</definedName>
    <definedName name="花崗石49.5_49.5_5" localSheetId="29">#REF!</definedName>
    <definedName name="花崗石49.5_49.5_5" localSheetId="53">#REF!</definedName>
    <definedName name="花崗石49.5_49.5_5" localSheetId="43">#REF!</definedName>
    <definedName name="花崗石49.5_49.5_5" localSheetId="9">#REF!</definedName>
    <definedName name="花崗石49.5_49.5_5" localSheetId="8">#REF!</definedName>
    <definedName name="花崗石49.5_49.5_5" localSheetId="11">#REF!</definedName>
    <definedName name="花崗石49.5_49.5_5" localSheetId="10">#REF!</definedName>
    <definedName name="花崗石49.5_49.5_5" localSheetId="13">#REF!</definedName>
    <definedName name="花崗石49.5_49.5_5" localSheetId="12">#REF!</definedName>
    <definedName name="花崗石49.5_49.5_5" localSheetId="7">#REF!</definedName>
    <definedName name="花崗石49.5_49.5_5" localSheetId="6">#REF!</definedName>
    <definedName name="花崗石49.5_49.5_5" localSheetId="48">#REF!</definedName>
    <definedName name="花崗石49.5_49.5_5" localSheetId="49">#REF!</definedName>
    <definedName name="花崗石49.5_49.5_5" localSheetId="16">#REF!</definedName>
    <definedName name="花崗石49.5_49.5_5" localSheetId="27">#REF!</definedName>
    <definedName name="花崗石49.5_49.5_5" localSheetId="28">#REF!</definedName>
    <definedName name="花崗石49.5_49.5_5" localSheetId="44">#REF!</definedName>
    <definedName name="花崗石49.5_49.5_5" localSheetId="45">#REF!</definedName>
    <definedName name="花崗石49.5_49.5_5" localSheetId="51">#REF!</definedName>
    <definedName name="花崗石49.5_49.5_5" localSheetId="41">#REF!</definedName>
    <definedName name="花崗石49.5_49.5_5" localSheetId="35">#REF!</definedName>
    <definedName name="花崗石49.5_49.5_5" localSheetId="39">#REF!</definedName>
    <definedName name="花崗石49.5_49.5_5" localSheetId="37">#REF!</definedName>
    <definedName name="花崗石49.5_49.5_5" localSheetId="17">#REF!</definedName>
    <definedName name="花崗石49.5_49.5_5" localSheetId="50">#REF!</definedName>
    <definedName name="花崗石49.5_49.5_5" localSheetId="52">#REF!</definedName>
    <definedName name="花崗石49.5_49.5_5" localSheetId="31">#REF!</definedName>
    <definedName name="花崗石49.5_49.5_5" localSheetId="32">#REF!</definedName>
    <definedName name="花崗石49.5_49.5_5" localSheetId="34">#REF!</definedName>
    <definedName name="花崗石49.5_49.5_5" localSheetId="38">#REF!</definedName>
    <definedName name="花崗石49.5_49.5_5" localSheetId="20">#REF!</definedName>
    <definedName name="花崗石49.5_49.5_5">#REF!</definedName>
    <definedName name="花崗石49.5_49.5_5cm" localSheetId="40">#REF!</definedName>
    <definedName name="花崗石49.5_49.5_5cm" localSheetId="56">#REF!</definedName>
    <definedName name="花崗石49.5_49.5_5cm" localSheetId="33">#REF!</definedName>
    <definedName name="花崗石49.5_49.5_5cm" localSheetId="55">#REF!</definedName>
    <definedName name="花崗石49.5_49.5_5cm" localSheetId="36">#REF!</definedName>
    <definedName name="花崗石49.5_49.5_5cm" localSheetId="4">#REF!</definedName>
    <definedName name="花崗石49.5_49.5_5cm" localSheetId="19">#REF!</definedName>
    <definedName name="花崗石49.5_49.5_5cm" localSheetId="21">#REF!</definedName>
    <definedName name="花崗石49.5_49.5_5cm" localSheetId="22">#REF!</definedName>
    <definedName name="花崗石49.5_49.5_5cm" localSheetId="23">#REF!</definedName>
    <definedName name="花崗石49.5_49.5_5cm" localSheetId="24">#REF!</definedName>
    <definedName name="花崗石49.5_49.5_5cm" localSheetId="25">#REF!</definedName>
    <definedName name="花崗石49.5_49.5_5cm" localSheetId="42">#REF!</definedName>
    <definedName name="花崗石49.5_49.5_5cm" localSheetId="18">#REF!</definedName>
    <definedName name="花崗石49.5_49.5_5cm" localSheetId="47">#REF!</definedName>
    <definedName name="花崗石49.5_49.5_5cm" localSheetId="15">#REF!</definedName>
    <definedName name="花崗石49.5_49.5_5cm" localSheetId="14">#REF!</definedName>
    <definedName name="花崗石49.5_49.5_5cm" localSheetId="46">#REF!</definedName>
    <definedName name="花崗石49.5_49.5_5cm" localSheetId="3">#REF!</definedName>
    <definedName name="花崗石49.5_49.5_5cm" localSheetId="2">#REF!</definedName>
    <definedName name="花崗石49.5_49.5_5cm" localSheetId="54">#REF!</definedName>
    <definedName name="花崗石49.5_49.5_5cm" localSheetId="30">#REF!</definedName>
    <definedName name="花崗石49.5_49.5_5cm" localSheetId="26">#REF!</definedName>
    <definedName name="花崗石49.5_49.5_5cm" localSheetId="29">#REF!</definedName>
    <definedName name="花崗石49.5_49.5_5cm" localSheetId="53">#REF!</definedName>
    <definedName name="花崗石49.5_49.5_5cm" localSheetId="43">#REF!</definedName>
    <definedName name="花崗石49.5_49.5_5cm" localSheetId="9">#REF!</definedName>
    <definedName name="花崗石49.5_49.5_5cm" localSheetId="8">#REF!</definedName>
    <definedName name="花崗石49.5_49.5_5cm" localSheetId="11">#REF!</definedName>
    <definedName name="花崗石49.5_49.5_5cm" localSheetId="10">#REF!</definedName>
    <definedName name="花崗石49.5_49.5_5cm" localSheetId="13">#REF!</definedName>
    <definedName name="花崗石49.5_49.5_5cm" localSheetId="12">#REF!</definedName>
    <definedName name="花崗石49.5_49.5_5cm" localSheetId="7">#REF!</definedName>
    <definedName name="花崗石49.5_49.5_5cm" localSheetId="6">#REF!</definedName>
    <definedName name="花崗石49.5_49.5_5cm" localSheetId="48">#REF!</definedName>
    <definedName name="花崗石49.5_49.5_5cm" localSheetId="49">#REF!</definedName>
    <definedName name="花崗石49.5_49.5_5cm" localSheetId="16">#REF!</definedName>
    <definedName name="花崗石49.5_49.5_5cm" localSheetId="27">#REF!</definedName>
    <definedName name="花崗石49.5_49.5_5cm" localSheetId="28">#REF!</definedName>
    <definedName name="花崗石49.5_49.5_5cm" localSheetId="44">#REF!</definedName>
    <definedName name="花崗石49.5_49.5_5cm" localSheetId="45">#REF!</definedName>
    <definedName name="花崗石49.5_49.5_5cm" localSheetId="51">#REF!</definedName>
    <definedName name="花崗石49.5_49.5_5cm" localSheetId="41">#REF!</definedName>
    <definedName name="花崗石49.5_49.5_5cm" localSheetId="35">#REF!</definedName>
    <definedName name="花崗石49.5_49.5_5cm" localSheetId="39">#REF!</definedName>
    <definedName name="花崗石49.5_49.5_5cm" localSheetId="37">#REF!</definedName>
    <definedName name="花崗石49.5_49.5_5cm" localSheetId="17">#REF!</definedName>
    <definedName name="花崗石49.5_49.5_5cm" localSheetId="50">#REF!</definedName>
    <definedName name="花崗石49.5_49.5_5cm" localSheetId="52">#REF!</definedName>
    <definedName name="花崗石49.5_49.5_5cm" localSheetId="31">#REF!</definedName>
    <definedName name="花崗石49.5_49.5_5cm" localSheetId="32">#REF!</definedName>
    <definedName name="花崗石49.5_49.5_5cm" localSheetId="34">#REF!</definedName>
    <definedName name="花崗石49.5_49.5_5cm" localSheetId="38">#REF!</definedName>
    <definedName name="花崗石49.5_49.5_5cm" localSheetId="20">#REF!</definedName>
    <definedName name="花崗石49.5_49.5_5cm">#REF!</definedName>
    <definedName name="花崗石49.5×49.5×5cm" localSheetId="40">#REF!</definedName>
    <definedName name="花崗石49.5×49.5×5cm" localSheetId="56">#REF!</definedName>
    <definedName name="花崗石49.5×49.5×5cm" localSheetId="33">#REF!</definedName>
    <definedName name="花崗石49.5×49.5×5cm" localSheetId="55">#REF!</definedName>
    <definedName name="花崗石49.5×49.5×5cm" localSheetId="36">#REF!</definedName>
    <definedName name="花崗石49.5×49.5×5cm" localSheetId="4">#REF!</definedName>
    <definedName name="花崗石49.5×49.5×5cm" localSheetId="19">#REF!</definedName>
    <definedName name="花崗石49.5×49.5×5cm" localSheetId="21">#REF!</definedName>
    <definedName name="花崗石49.5×49.5×5cm" localSheetId="22">#REF!</definedName>
    <definedName name="花崗石49.5×49.5×5cm" localSheetId="23">#REF!</definedName>
    <definedName name="花崗石49.5×49.5×5cm" localSheetId="24">#REF!</definedName>
    <definedName name="花崗石49.5×49.5×5cm" localSheetId="25">#REF!</definedName>
    <definedName name="花崗石49.5×49.5×5cm" localSheetId="42">#REF!</definedName>
    <definedName name="花崗石49.5×49.5×5cm" localSheetId="18">#REF!</definedName>
    <definedName name="花崗石49.5×49.5×5cm" localSheetId="47">#REF!</definedName>
    <definedName name="花崗石49.5×49.5×5cm" localSheetId="15">#REF!</definedName>
    <definedName name="花崗石49.5×49.5×5cm" localSheetId="14">#REF!</definedName>
    <definedName name="花崗石49.5×49.5×5cm" localSheetId="46">#REF!</definedName>
    <definedName name="花崗石49.5×49.5×5cm" localSheetId="3">#REF!</definedName>
    <definedName name="花崗石49.5×49.5×5cm" localSheetId="2">#REF!</definedName>
    <definedName name="花崗石49.5×49.5×5cm" localSheetId="54">#REF!</definedName>
    <definedName name="花崗石49.5×49.5×5cm" localSheetId="30">#REF!</definedName>
    <definedName name="花崗石49.5×49.5×5cm" localSheetId="26">#REF!</definedName>
    <definedName name="花崗石49.5×49.5×5cm" localSheetId="29">#REF!</definedName>
    <definedName name="花崗石49.5×49.5×5cm" localSheetId="53">#REF!</definedName>
    <definedName name="花崗石49.5×49.5×5cm" localSheetId="43">#REF!</definedName>
    <definedName name="花崗石49.5×49.5×5cm" localSheetId="9">#REF!</definedName>
    <definedName name="花崗石49.5×49.5×5cm" localSheetId="8">#REF!</definedName>
    <definedName name="花崗石49.5×49.5×5cm" localSheetId="11">#REF!</definedName>
    <definedName name="花崗石49.5×49.5×5cm" localSheetId="10">#REF!</definedName>
    <definedName name="花崗石49.5×49.5×5cm" localSheetId="13">#REF!</definedName>
    <definedName name="花崗石49.5×49.5×5cm" localSheetId="12">#REF!</definedName>
    <definedName name="花崗石49.5×49.5×5cm" localSheetId="7">#REF!</definedName>
    <definedName name="花崗石49.5×49.5×5cm" localSheetId="6">#REF!</definedName>
    <definedName name="花崗石49.5×49.5×5cm" localSheetId="48">#REF!</definedName>
    <definedName name="花崗石49.5×49.5×5cm" localSheetId="49">#REF!</definedName>
    <definedName name="花崗石49.5×49.5×5cm" localSheetId="16">#REF!</definedName>
    <definedName name="花崗石49.5×49.5×5cm" localSheetId="27">#REF!</definedName>
    <definedName name="花崗石49.5×49.5×5cm" localSheetId="28">#REF!</definedName>
    <definedName name="花崗石49.5×49.5×5cm" localSheetId="44">#REF!</definedName>
    <definedName name="花崗石49.5×49.5×5cm" localSheetId="45">#REF!</definedName>
    <definedName name="花崗石49.5×49.5×5cm" localSheetId="51">#REF!</definedName>
    <definedName name="花崗石49.5×49.5×5cm" localSheetId="41">#REF!</definedName>
    <definedName name="花崗石49.5×49.5×5cm" localSheetId="35">#REF!</definedName>
    <definedName name="花崗石49.5×49.5×5cm" localSheetId="39">#REF!</definedName>
    <definedName name="花崗石49.5×49.5×5cm" localSheetId="37">#REF!</definedName>
    <definedName name="花崗石49.5×49.5×5cm" localSheetId="17">#REF!</definedName>
    <definedName name="花崗石49.5×49.5×5cm" localSheetId="50">#REF!</definedName>
    <definedName name="花崗石49.5×49.5×5cm" localSheetId="52">#REF!</definedName>
    <definedName name="花崗石49.5×49.5×5cm" localSheetId="31">#REF!</definedName>
    <definedName name="花崗石49.5×49.5×5cm" localSheetId="32">#REF!</definedName>
    <definedName name="花崗石49.5×49.5×5cm" localSheetId="34">#REF!</definedName>
    <definedName name="花崗石49.5×49.5×5cm" localSheetId="38">#REF!</definedName>
    <definedName name="花崗石49.5×49.5×5cm" localSheetId="20">#REF!</definedName>
    <definedName name="花崗石49.5×49.5×5cm">#REF!</definedName>
    <definedName name="花崗石50_15_25cm" localSheetId="40">#REF!</definedName>
    <definedName name="花崗石50_15_25cm" localSheetId="56">#REF!</definedName>
    <definedName name="花崗石50_15_25cm" localSheetId="33">#REF!</definedName>
    <definedName name="花崗石50_15_25cm" localSheetId="55">#REF!</definedName>
    <definedName name="花崗石50_15_25cm" localSheetId="36">#REF!</definedName>
    <definedName name="花崗石50_15_25cm" localSheetId="4">#REF!</definedName>
    <definedName name="花崗石50_15_25cm" localSheetId="19">#REF!</definedName>
    <definedName name="花崗石50_15_25cm" localSheetId="21">#REF!</definedName>
    <definedName name="花崗石50_15_25cm" localSheetId="22">#REF!</definedName>
    <definedName name="花崗石50_15_25cm" localSheetId="23">#REF!</definedName>
    <definedName name="花崗石50_15_25cm" localSheetId="24">#REF!</definedName>
    <definedName name="花崗石50_15_25cm" localSheetId="25">#REF!</definedName>
    <definedName name="花崗石50_15_25cm" localSheetId="42">#REF!</definedName>
    <definedName name="花崗石50_15_25cm" localSheetId="18">#REF!</definedName>
    <definedName name="花崗石50_15_25cm" localSheetId="47">#REF!</definedName>
    <definedName name="花崗石50_15_25cm" localSheetId="15">#REF!</definedName>
    <definedName name="花崗石50_15_25cm" localSheetId="14">#REF!</definedName>
    <definedName name="花崗石50_15_25cm" localSheetId="46">#REF!</definedName>
    <definedName name="花崗石50_15_25cm" localSheetId="3">#REF!</definedName>
    <definedName name="花崗石50_15_25cm" localSheetId="2">#REF!</definedName>
    <definedName name="花崗石50_15_25cm" localSheetId="54">#REF!</definedName>
    <definedName name="花崗石50_15_25cm" localSheetId="30">#REF!</definedName>
    <definedName name="花崗石50_15_25cm" localSheetId="26">#REF!</definedName>
    <definedName name="花崗石50_15_25cm" localSheetId="29">#REF!</definedName>
    <definedName name="花崗石50_15_25cm" localSheetId="53">#REF!</definedName>
    <definedName name="花崗石50_15_25cm" localSheetId="43">#REF!</definedName>
    <definedName name="花崗石50_15_25cm" localSheetId="9">#REF!</definedName>
    <definedName name="花崗石50_15_25cm" localSheetId="8">#REF!</definedName>
    <definedName name="花崗石50_15_25cm" localSheetId="11">#REF!</definedName>
    <definedName name="花崗石50_15_25cm" localSheetId="10">#REF!</definedName>
    <definedName name="花崗石50_15_25cm" localSheetId="13">#REF!</definedName>
    <definedName name="花崗石50_15_25cm" localSheetId="12">#REF!</definedName>
    <definedName name="花崗石50_15_25cm" localSheetId="7">#REF!</definedName>
    <definedName name="花崗石50_15_25cm" localSheetId="6">#REF!</definedName>
    <definedName name="花崗石50_15_25cm" localSheetId="48">#REF!</definedName>
    <definedName name="花崗石50_15_25cm" localSheetId="49">#REF!</definedName>
    <definedName name="花崗石50_15_25cm" localSheetId="16">#REF!</definedName>
    <definedName name="花崗石50_15_25cm" localSheetId="27">#REF!</definedName>
    <definedName name="花崗石50_15_25cm" localSheetId="28">#REF!</definedName>
    <definedName name="花崗石50_15_25cm" localSheetId="44">#REF!</definedName>
    <definedName name="花崗石50_15_25cm" localSheetId="45">#REF!</definedName>
    <definedName name="花崗石50_15_25cm" localSheetId="51">#REF!</definedName>
    <definedName name="花崗石50_15_25cm" localSheetId="41">#REF!</definedName>
    <definedName name="花崗石50_15_25cm" localSheetId="35">#REF!</definedName>
    <definedName name="花崗石50_15_25cm" localSheetId="39">#REF!</definedName>
    <definedName name="花崗石50_15_25cm" localSheetId="37">#REF!</definedName>
    <definedName name="花崗石50_15_25cm" localSheetId="17">#REF!</definedName>
    <definedName name="花崗石50_15_25cm" localSheetId="50">#REF!</definedName>
    <definedName name="花崗石50_15_25cm" localSheetId="52">#REF!</definedName>
    <definedName name="花崗石50_15_25cm" localSheetId="31">#REF!</definedName>
    <definedName name="花崗石50_15_25cm" localSheetId="32">#REF!</definedName>
    <definedName name="花崗石50_15_25cm" localSheetId="34">#REF!</definedName>
    <definedName name="花崗石50_15_25cm" localSheetId="38">#REF!</definedName>
    <definedName name="花崗石50_15_25cm" localSheetId="20">#REF!</definedName>
    <definedName name="花崗石50_15_25cm">#REF!</definedName>
    <definedName name="花崗石50_20_10cm" localSheetId="40">#REF!</definedName>
    <definedName name="花崗石50_20_10cm" localSheetId="56">#REF!</definedName>
    <definedName name="花崗石50_20_10cm" localSheetId="33">#REF!</definedName>
    <definedName name="花崗石50_20_10cm" localSheetId="55">#REF!</definedName>
    <definedName name="花崗石50_20_10cm" localSheetId="36">#REF!</definedName>
    <definedName name="花崗石50_20_10cm" localSheetId="4">#REF!</definedName>
    <definedName name="花崗石50_20_10cm" localSheetId="19">#REF!</definedName>
    <definedName name="花崗石50_20_10cm" localSheetId="21">#REF!</definedName>
    <definedName name="花崗石50_20_10cm" localSheetId="22">#REF!</definedName>
    <definedName name="花崗石50_20_10cm" localSheetId="23">#REF!</definedName>
    <definedName name="花崗石50_20_10cm" localSheetId="24">#REF!</definedName>
    <definedName name="花崗石50_20_10cm" localSheetId="25">#REF!</definedName>
    <definedName name="花崗石50_20_10cm" localSheetId="42">#REF!</definedName>
    <definedName name="花崗石50_20_10cm" localSheetId="18">#REF!</definedName>
    <definedName name="花崗石50_20_10cm" localSheetId="47">#REF!</definedName>
    <definedName name="花崗石50_20_10cm" localSheetId="15">#REF!</definedName>
    <definedName name="花崗石50_20_10cm" localSheetId="14">#REF!</definedName>
    <definedName name="花崗石50_20_10cm" localSheetId="46">#REF!</definedName>
    <definedName name="花崗石50_20_10cm" localSheetId="3">#REF!</definedName>
    <definedName name="花崗石50_20_10cm" localSheetId="2">#REF!</definedName>
    <definedName name="花崗石50_20_10cm" localSheetId="54">#REF!</definedName>
    <definedName name="花崗石50_20_10cm" localSheetId="30">#REF!</definedName>
    <definedName name="花崗石50_20_10cm" localSheetId="26">#REF!</definedName>
    <definedName name="花崗石50_20_10cm" localSheetId="29">#REF!</definedName>
    <definedName name="花崗石50_20_10cm" localSheetId="53">#REF!</definedName>
    <definedName name="花崗石50_20_10cm" localSheetId="43">#REF!</definedName>
    <definedName name="花崗石50_20_10cm" localSheetId="9">#REF!</definedName>
    <definedName name="花崗石50_20_10cm" localSheetId="8">#REF!</definedName>
    <definedName name="花崗石50_20_10cm" localSheetId="11">#REF!</definedName>
    <definedName name="花崗石50_20_10cm" localSheetId="10">#REF!</definedName>
    <definedName name="花崗石50_20_10cm" localSheetId="13">#REF!</definedName>
    <definedName name="花崗石50_20_10cm" localSheetId="12">#REF!</definedName>
    <definedName name="花崗石50_20_10cm" localSheetId="7">#REF!</definedName>
    <definedName name="花崗石50_20_10cm" localSheetId="6">#REF!</definedName>
    <definedName name="花崗石50_20_10cm" localSheetId="48">#REF!</definedName>
    <definedName name="花崗石50_20_10cm" localSheetId="49">#REF!</definedName>
    <definedName name="花崗石50_20_10cm" localSheetId="16">#REF!</definedName>
    <definedName name="花崗石50_20_10cm" localSheetId="27">#REF!</definedName>
    <definedName name="花崗石50_20_10cm" localSheetId="28">#REF!</definedName>
    <definedName name="花崗石50_20_10cm" localSheetId="44">#REF!</definedName>
    <definedName name="花崗石50_20_10cm" localSheetId="45">#REF!</definedName>
    <definedName name="花崗石50_20_10cm" localSheetId="51">#REF!</definedName>
    <definedName name="花崗石50_20_10cm" localSheetId="41">#REF!</definedName>
    <definedName name="花崗石50_20_10cm" localSheetId="35">#REF!</definedName>
    <definedName name="花崗石50_20_10cm" localSheetId="39">#REF!</definedName>
    <definedName name="花崗石50_20_10cm" localSheetId="37">#REF!</definedName>
    <definedName name="花崗石50_20_10cm" localSheetId="17">#REF!</definedName>
    <definedName name="花崗石50_20_10cm" localSheetId="50">#REF!</definedName>
    <definedName name="花崗石50_20_10cm" localSheetId="52">#REF!</definedName>
    <definedName name="花崗石50_20_10cm" localSheetId="31">#REF!</definedName>
    <definedName name="花崗石50_20_10cm" localSheetId="32">#REF!</definedName>
    <definedName name="花崗石50_20_10cm" localSheetId="34">#REF!</definedName>
    <definedName name="花崗石50_20_10cm" localSheetId="38">#REF!</definedName>
    <definedName name="花崗石50_20_10cm" localSheetId="20">#REF!</definedName>
    <definedName name="花崗石50_20_10cm">#REF!</definedName>
    <definedName name="花崗石50_25_5cm" localSheetId="40">#REF!</definedName>
    <definedName name="花崗石50_25_5cm" localSheetId="56">#REF!</definedName>
    <definedName name="花崗石50_25_5cm" localSheetId="33">#REF!</definedName>
    <definedName name="花崗石50_25_5cm" localSheetId="55">#REF!</definedName>
    <definedName name="花崗石50_25_5cm" localSheetId="36">#REF!</definedName>
    <definedName name="花崗石50_25_5cm" localSheetId="4">#REF!</definedName>
    <definedName name="花崗石50_25_5cm" localSheetId="19">#REF!</definedName>
    <definedName name="花崗石50_25_5cm" localSheetId="21">#REF!</definedName>
    <definedName name="花崗石50_25_5cm" localSheetId="22">#REF!</definedName>
    <definedName name="花崗石50_25_5cm" localSheetId="23">#REF!</definedName>
    <definedName name="花崗石50_25_5cm" localSheetId="24">#REF!</definedName>
    <definedName name="花崗石50_25_5cm" localSheetId="25">#REF!</definedName>
    <definedName name="花崗石50_25_5cm" localSheetId="42">#REF!</definedName>
    <definedName name="花崗石50_25_5cm" localSheetId="18">#REF!</definedName>
    <definedName name="花崗石50_25_5cm" localSheetId="47">#REF!</definedName>
    <definedName name="花崗石50_25_5cm" localSheetId="15">#REF!</definedName>
    <definedName name="花崗石50_25_5cm" localSheetId="14">#REF!</definedName>
    <definedName name="花崗石50_25_5cm" localSheetId="46">#REF!</definedName>
    <definedName name="花崗石50_25_5cm" localSheetId="3">#REF!</definedName>
    <definedName name="花崗石50_25_5cm" localSheetId="2">#REF!</definedName>
    <definedName name="花崗石50_25_5cm" localSheetId="54">#REF!</definedName>
    <definedName name="花崗石50_25_5cm" localSheetId="30">#REF!</definedName>
    <definedName name="花崗石50_25_5cm" localSheetId="26">#REF!</definedName>
    <definedName name="花崗石50_25_5cm" localSheetId="29">#REF!</definedName>
    <definedName name="花崗石50_25_5cm" localSheetId="53">#REF!</definedName>
    <definedName name="花崗石50_25_5cm" localSheetId="43">#REF!</definedName>
    <definedName name="花崗石50_25_5cm" localSheetId="9">#REF!</definedName>
    <definedName name="花崗石50_25_5cm" localSheetId="8">#REF!</definedName>
    <definedName name="花崗石50_25_5cm" localSheetId="11">#REF!</definedName>
    <definedName name="花崗石50_25_5cm" localSheetId="10">#REF!</definedName>
    <definedName name="花崗石50_25_5cm" localSheetId="13">#REF!</definedName>
    <definedName name="花崗石50_25_5cm" localSheetId="12">#REF!</definedName>
    <definedName name="花崗石50_25_5cm" localSheetId="7">#REF!</definedName>
    <definedName name="花崗石50_25_5cm" localSheetId="6">#REF!</definedName>
    <definedName name="花崗石50_25_5cm" localSheetId="48">#REF!</definedName>
    <definedName name="花崗石50_25_5cm" localSheetId="49">#REF!</definedName>
    <definedName name="花崗石50_25_5cm" localSheetId="16">#REF!</definedName>
    <definedName name="花崗石50_25_5cm" localSheetId="27">#REF!</definedName>
    <definedName name="花崗石50_25_5cm" localSheetId="28">#REF!</definedName>
    <definedName name="花崗石50_25_5cm" localSheetId="44">#REF!</definedName>
    <definedName name="花崗石50_25_5cm" localSheetId="45">#REF!</definedName>
    <definedName name="花崗石50_25_5cm" localSheetId="51">#REF!</definedName>
    <definedName name="花崗石50_25_5cm" localSheetId="41">#REF!</definedName>
    <definedName name="花崗石50_25_5cm" localSheetId="35">#REF!</definedName>
    <definedName name="花崗石50_25_5cm" localSheetId="39">#REF!</definedName>
    <definedName name="花崗石50_25_5cm" localSheetId="37">#REF!</definedName>
    <definedName name="花崗石50_25_5cm" localSheetId="17">#REF!</definedName>
    <definedName name="花崗石50_25_5cm" localSheetId="50">#REF!</definedName>
    <definedName name="花崗石50_25_5cm" localSheetId="52">#REF!</definedName>
    <definedName name="花崗石50_25_5cm" localSheetId="31">#REF!</definedName>
    <definedName name="花崗石50_25_5cm" localSheetId="32">#REF!</definedName>
    <definedName name="花崗石50_25_5cm" localSheetId="34">#REF!</definedName>
    <definedName name="花崗石50_25_5cm" localSheetId="38">#REF!</definedName>
    <definedName name="花崗石50_25_5cm" localSheetId="20">#REF!</definedName>
    <definedName name="花崗石50_25_5cm">#REF!</definedName>
    <definedName name="花崗石50_40_15cm" localSheetId="40">#REF!</definedName>
    <definedName name="花崗石50_40_15cm" localSheetId="56">#REF!</definedName>
    <definedName name="花崗石50_40_15cm" localSheetId="33">#REF!</definedName>
    <definedName name="花崗石50_40_15cm" localSheetId="55">#REF!</definedName>
    <definedName name="花崗石50_40_15cm" localSheetId="36">#REF!</definedName>
    <definedName name="花崗石50_40_15cm" localSheetId="4">#REF!</definedName>
    <definedName name="花崗石50_40_15cm" localSheetId="19">#REF!</definedName>
    <definedName name="花崗石50_40_15cm" localSheetId="21">#REF!</definedName>
    <definedName name="花崗石50_40_15cm" localSheetId="22">#REF!</definedName>
    <definedName name="花崗石50_40_15cm" localSheetId="23">#REF!</definedName>
    <definedName name="花崗石50_40_15cm" localSheetId="24">#REF!</definedName>
    <definedName name="花崗石50_40_15cm" localSheetId="25">#REF!</definedName>
    <definedName name="花崗石50_40_15cm" localSheetId="42">#REF!</definedName>
    <definedName name="花崗石50_40_15cm" localSheetId="18">#REF!</definedName>
    <definedName name="花崗石50_40_15cm" localSheetId="47">#REF!</definedName>
    <definedName name="花崗石50_40_15cm" localSheetId="15">#REF!</definedName>
    <definedName name="花崗石50_40_15cm" localSheetId="14">#REF!</definedName>
    <definedName name="花崗石50_40_15cm" localSheetId="46">#REF!</definedName>
    <definedName name="花崗石50_40_15cm" localSheetId="3">#REF!</definedName>
    <definedName name="花崗石50_40_15cm" localSheetId="2">#REF!</definedName>
    <definedName name="花崗石50_40_15cm" localSheetId="54">#REF!</definedName>
    <definedName name="花崗石50_40_15cm" localSheetId="30">#REF!</definedName>
    <definedName name="花崗石50_40_15cm" localSheetId="26">#REF!</definedName>
    <definedName name="花崗石50_40_15cm" localSheetId="29">#REF!</definedName>
    <definedName name="花崗石50_40_15cm" localSheetId="53">#REF!</definedName>
    <definedName name="花崗石50_40_15cm" localSheetId="43">#REF!</definedName>
    <definedName name="花崗石50_40_15cm" localSheetId="9">#REF!</definedName>
    <definedName name="花崗石50_40_15cm" localSheetId="8">#REF!</definedName>
    <definedName name="花崗石50_40_15cm" localSheetId="11">#REF!</definedName>
    <definedName name="花崗石50_40_15cm" localSheetId="10">#REF!</definedName>
    <definedName name="花崗石50_40_15cm" localSheetId="13">#REF!</definedName>
    <definedName name="花崗石50_40_15cm" localSheetId="12">#REF!</definedName>
    <definedName name="花崗石50_40_15cm" localSheetId="7">#REF!</definedName>
    <definedName name="花崗石50_40_15cm" localSheetId="6">#REF!</definedName>
    <definedName name="花崗石50_40_15cm" localSheetId="48">#REF!</definedName>
    <definedName name="花崗石50_40_15cm" localSheetId="49">#REF!</definedName>
    <definedName name="花崗石50_40_15cm" localSheetId="16">#REF!</definedName>
    <definedName name="花崗石50_40_15cm" localSheetId="27">#REF!</definedName>
    <definedName name="花崗石50_40_15cm" localSheetId="28">#REF!</definedName>
    <definedName name="花崗石50_40_15cm" localSheetId="44">#REF!</definedName>
    <definedName name="花崗石50_40_15cm" localSheetId="45">#REF!</definedName>
    <definedName name="花崗石50_40_15cm" localSheetId="51">#REF!</definedName>
    <definedName name="花崗石50_40_15cm" localSheetId="41">#REF!</definedName>
    <definedName name="花崗石50_40_15cm" localSheetId="35">#REF!</definedName>
    <definedName name="花崗石50_40_15cm" localSheetId="39">#REF!</definedName>
    <definedName name="花崗石50_40_15cm" localSheetId="37">#REF!</definedName>
    <definedName name="花崗石50_40_15cm" localSheetId="17">#REF!</definedName>
    <definedName name="花崗石50_40_15cm" localSheetId="50">#REF!</definedName>
    <definedName name="花崗石50_40_15cm" localSheetId="52">#REF!</definedName>
    <definedName name="花崗石50_40_15cm" localSheetId="31">#REF!</definedName>
    <definedName name="花崗石50_40_15cm" localSheetId="32">#REF!</definedName>
    <definedName name="花崗石50_40_15cm" localSheetId="34">#REF!</definedName>
    <definedName name="花崗石50_40_15cm" localSheetId="38">#REF!</definedName>
    <definedName name="花崗石50_40_15cm" localSheetId="20">#REF!</definedName>
    <definedName name="花崗石50_40_15cm">#REF!</definedName>
    <definedName name="花崗石50_60_10cm" localSheetId="40">#REF!</definedName>
    <definedName name="花崗石50_60_10cm" localSheetId="56">#REF!</definedName>
    <definedName name="花崗石50_60_10cm" localSheetId="33">#REF!</definedName>
    <definedName name="花崗石50_60_10cm" localSheetId="55">#REF!</definedName>
    <definedName name="花崗石50_60_10cm" localSheetId="36">#REF!</definedName>
    <definedName name="花崗石50_60_10cm" localSheetId="4">#REF!</definedName>
    <definedName name="花崗石50_60_10cm" localSheetId="19">#REF!</definedName>
    <definedName name="花崗石50_60_10cm" localSheetId="21">#REF!</definedName>
    <definedName name="花崗石50_60_10cm" localSheetId="22">#REF!</definedName>
    <definedName name="花崗石50_60_10cm" localSheetId="23">#REF!</definedName>
    <definedName name="花崗石50_60_10cm" localSheetId="24">#REF!</definedName>
    <definedName name="花崗石50_60_10cm" localSheetId="25">#REF!</definedName>
    <definedName name="花崗石50_60_10cm" localSheetId="42">#REF!</definedName>
    <definedName name="花崗石50_60_10cm" localSheetId="18">#REF!</definedName>
    <definedName name="花崗石50_60_10cm" localSheetId="47">#REF!</definedName>
    <definedName name="花崗石50_60_10cm" localSheetId="15">#REF!</definedName>
    <definedName name="花崗石50_60_10cm" localSheetId="14">#REF!</definedName>
    <definedName name="花崗石50_60_10cm" localSheetId="46">#REF!</definedName>
    <definedName name="花崗石50_60_10cm" localSheetId="3">#REF!</definedName>
    <definedName name="花崗石50_60_10cm" localSheetId="2">#REF!</definedName>
    <definedName name="花崗石50_60_10cm" localSheetId="54">#REF!</definedName>
    <definedName name="花崗石50_60_10cm" localSheetId="30">#REF!</definedName>
    <definedName name="花崗石50_60_10cm" localSheetId="26">#REF!</definedName>
    <definedName name="花崗石50_60_10cm" localSheetId="29">#REF!</definedName>
    <definedName name="花崗石50_60_10cm" localSheetId="53">#REF!</definedName>
    <definedName name="花崗石50_60_10cm" localSheetId="43">#REF!</definedName>
    <definedName name="花崗石50_60_10cm" localSheetId="9">#REF!</definedName>
    <definedName name="花崗石50_60_10cm" localSheetId="8">#REF!</definedName>
    <definedName name="花崗石50_60_10cm" localSheetId="11">#REF!</definedName>
    <definedName name="花崗石50_60_10cm" localSheetId="10">#REF!</definedName>
    <definedName name="花崗石50_60_10cm" localSheetId="13">#REF!</definedName>
    <definedName name="花崗石50_60_10cm" localSheetId="12">#REF!</definedName>
    <definedName name="花崗石50_60_10cm" localSheetId="7">#REF!</definedName>
    <definedName name="花崗石50_60_10cm" localSheetId="6">#REF!</definedName>
    <definedName name="花崗石50_60_10cm" localSheetId="48">#REF!</definedName>
    <definedName name="花崗石50_60_10cm" localSheetId="49">#REF!</definedName>
    <definedName name="花崗石50_60_10cm" localSheetId="16">#REF!</definedName>
    <definedName name="花崗石50_60_10cm" localSheetId="27">#REF!</definedName>
    <definedName name="花崗石50_60_10cm" localSheetId="28">#REF!</definedName>
    <definedName name="花崗石50_60_10cm" localSheetId="44">#REF!</definedName>
    <definedName name="花崗石50_60_10cm" localSheetId="45">#REF!</definedName>
    <definedName name="花崗石50_60_10cm" localSheetId="51">#REF!</definedName>
    <definedName name="花崗石50_60_10cm" localSheetId="41">#REF!</definedName>
    <definedName name="花崗石50_60_10cm" localSheetId="35">#REF!</definedName>
    <definedName name="花崗石50_60_10cm" localSheetId="39">#REF!</definedName>
    <definedName name="花崗石50_60_10cm" localSheetId="37">#REF!</definedName>
    <definedName name="花崗石50_60_10cm" localSheetId="17">#REF!</definedName>
    <definedName name="花崗石50_60_10cm" localSheetId="50">#REF!</definedName>
    <definedName name="花崗石50_60_10cm" localSheetId="52">#REF!</definedName>
    <definedName name="花崗石50_60_10cm" localSheetId="31">#REF!</definedName>
    <definedName name="花崗石50_60_10cm" localSheetId="32">#REF!</definedName>
    <definedName name="花崗石50_60_10cm" localSheetId="34">#REF!</definedName>
    <definedName name="花崗石50_60_10cm" localSheetId="38">#REF!</definedName>
    <definedName name="花崗石50_60_10cm" localSheetId="20">#REF!</definedName>
    <definedName name="花崗石50_60_10cm">#REF!</definedName>
    <definedName name="花崗石55_35_39cm" localSheetId="40">#REF!</definedName>
    <definedName name="花崗石55_35_39cm" localSheetId="56">#REF!</definedName>
    <definedName name="花崗石55_35_39cm" localSheetId="33">#REF!</definedName>
    <definedName name="花崗石55_35_39cm" localSheetId="55">#REF!</definedName>
    <definedName name="花崗石55_35_39cm" localSheetId="36">#REF!</definedName>
    <definedName name="花崗石55_35_39cm" localSheetId="4">#REF!</definedName>
    <definedName name="花崗石55_35_39cm" localSheetId="19">#REF!</definedName>
    <definedName name="花崗石55_35_39cm" localSheetId="21">#REF!</definedName>
    <definedName name="花崗石55_35_39cm" localSheetId="22">#REF!</definedName>
    <definedName name="花崗石55_35_39cm" localSheetId="23">#REF!</definedName>
    <definedName name="花崗石55_35_39cm" localSheetId="24">#REF!</definedName>
    <definedName name="花崗石55_35_39cm" localSheetId="25">#REF!</definedName>
    <definedName name="花崗石55_35_39cm" localSheetId="42">#REF!</definedName>
    <definedName name="花崗石55_35_39cm" localSheetId="18">#REF!</definedName>
    <definedName name="花崗石55_35_39cm" localSheetId="47">#REF!</definedName>
    <definedName name="花崗石55_35_39cm" localSheetId="15">#REF!</definedName>
    <definedName name="花崗石55_35_39cm" localSheetId="14">#REF!</definedName>
    <definedName name="花崗石55_35_39cm" localSheetId="46">#REF!</definedName>
    <definedName name="花崗石55_35_39cm" localSheetId="3">#REF!</definedName>
    <definedName name="花崗石55_35_39cm" localSheetId="2">#REF!</definedName>
    <definedName name="花崗石55_35_39cm" localSheetId="54">#REF!</definedName>
    <definedName name="花崗石55_35_39cm" localSheetId="30">#REF!</definedName>
    <definedName name="花崗石55_35_39cm" localSheetId="26">#REF!</definedName>
    <definedName name="花崗石55_35_39cm" localSheetId="29">#REF!</definedName>
    <definedName name="花崗石55_35_39cm" localSheetId="53">#REF!</definedName>
    <definedName name="花崗石55_35_39cm" localSheetId="43">#REF!</definedName>
    <definedName name="花崗石55_35_39cm" localSheetId="9">#REF!</definedName>
    <definedName name="花崗石55_35_39cm" localSheetId="8">#REF!</definedName>
    <definedName name="花崗石55_35_39cm" localSheetId="11">#REF!</definedName>
    <definedName name="花崗石55_35_39cm" localSheetId="10">#REF!</definedName>
    <definedName name="花崗石55_35_39cm" localSheetId="13">#REF!</definedName>
    <definedName name="花崗石55_35_39cm" localSheetId="12">#REF!</definedName>
    <definedName name="花崗石55_35_39cm" localSheetId="7">#REF!</definedName>
    <definedName name="花崗石55_35_39cm" localSheetId="6">#REF!</definedName>
    <definedName name="花崗石55_35_39cm" localSheetId="48">#REF!</definedName>
    <definedName name="花崗石55_35_39cm" localSheetId="49">#REF!</definedName>
    <definedName name="花崗石55_35_39cm" localSheetId="16">#REF!</definedName>
    <definedName name="花崗石55_35_39cm" localSheetId="27">#REF!</definedName>
    <definedName name="花崗石55_35_39cm" localSheetId="28">#REF!</definedName>
    <definedName name="花崗石55_35_39cm" localSheetId="44">#REF!</definedName>
    <definedName name="花崗石55_35_39cm" localSheetId="45">#REF!</definedName>
    <definedName name="花崗石55_35_39cm" localSheetId="51">#REF!</definedName>
    <definedName name="花崗石55_35_39cm" localSheetId="41">#REF!</definedName>
    <definedName name="花崗石55_35_39cm" localSheetId="35">#REF!</definedName>
    <definedName name="花崗石55_35_39cm" localSheetId="39">#REF!</definedName>
    <definedName name="花崗石55_35_39cm" localSheetId="37">#REF!</definedName>
    <definedName name="花崗石55_35_39cm" localSheetId="17">#REF!</definedName>
    <definedName name="花崗石55_35_39cm" localSheetId="50">#REF!</definedName>
    <definedName name="花崗石55_35_39cm" localSheetId="52">#REF!</definedName>
    <definedName name="花崗石55_35_39cm" localSheetId="31">#REF!</definedName>
    <definedName name="花崗石55_35_39cm" localSheetId="32">#REF!</definedName>
    <definedName name="花崗石55_35_39cm" localSheetId="34">#REF!</definedName>
    <definedName name="花崗石55_35_39cm" localSheetId="38">#REF!</definedName>
    <definedName name="花崗石55_35_39cm" localSheetId="20">#REF!</definedName>
    <definedName name="花崗石55_35_39cm">#REF!</definedName>
    <definedName name="花崗石60_20_3cm" localSheetId="40">#REF!</definedName>
    <definedName name="花崗石60_20_3cm" localSheetId="56">#REF!</definedName>
    <definedName name="花崗石60_20_3cm" localSheetId="33">#REF!</definedName>
    <definedName name="花崗石60_20_3cm" localSheetId="55">#REF!</definedName>
    <definedName name="花崗石60_20_3cm" localSheetId="36">#REF!</definedName>
    <definedName name="花崗石60_20_3cm" localSheetId="4">#REF!</definedName>
    <definedName name="花崗石60_20_3cm" localSheetId="19">#REF!</definedName>
    <definedName name="花崗石60_20_3cm" localSheetId="21">#REF!</definedName>
    <definedName name="花崗石60_20_3cm" localSheetId="22">#REF!</definedName>
    <definedName name="花崗石60_20_3cm" localSheetId="23">#REF!</definedName>
    <definedName name="花崗石60_20_3cm" localSheetId="24">#REF!</definedName>
    <definedName name="花崗石60_20_3cm" localSheetId="25">#REF!</definedName>
    <definedName name="花崗石60_20_3cm" localSheetId="42">#REF!</definedName>
    <definedName name="花崗石60_20_3cm" localSheetId="18">#REF!</definedName>
    <definedName name="花崗石60_20_3cm" localSheetId="47">#REF!</definedName>
    <definedName name="花崗石60_20_3cm" localSheetId="15">#REF!</definedName>
    <definedName name="花崗石60_20_3cm" localSheetId="14">#REF!</definedName>
    <definedName name="花崗石60_20_3cm" localSheetId="46">#REF!</definedName>
    <definedName name="花崗石60_20_3cm" localSheetId="3">#REF!</definedName>
    <definedName name="花崗石60_20_3cm" localSheetId="2">#REF!</definedName>
    <definedName name="花崗石60_20_3cm" localSheetId="54">#REF!</definedName>
    <definedName name="花崗石60_20_3cm" localSheetId="30">#REF!</definedName>
    <definedName name="花崗石60_20_3cm" localSheetId="26">#REF!</definedName>
    <definedName name="花崗石60_20_3cm" localSheetId="29">#REF!</definedName>
    <definedName name="花崗石60_20_3cm" localSheetId="53">#REF!</definedName>
    <definedName name="花崗石60_20_3cm" localSheetId="43">#REF!</definedName>
    <definedName name="花崗石60_20_3cm" localSheetId="9">#REF!</definedName>
    <definedName name="花崗石60_20_3cm" localSheetId="8">#REF!</definedName>
    <definedName name="花崗石60_20_3cm" localSheetId="11">#REF!</definedName>
    <definedName name="花崗石60_20_3cm" localSheetId="10">#REF!</definedName>
    <definedName name="花崗石60_20_3cm" localSheetId="13">#REF!</definedName>
    <definedName name="花崗石60_20_3cm" localSheetId="12">#REF!</definedName>
    <definedName name="花崗石60_20_3cm" localSheetId="7">#REF!</definedName>
    <definedName name="花崗石60_20_3cm" localSheetId="6">#REF!</definedName>
    <definedName name="花崗石60_20_3cm" localSheetId="48">#REF!</definedName>
    <definedName name="花崗石60_20_3cm" localSheetId="49">#REF!</definedName>
    <definedName name="花崗石60_20_3cm" localSheetId="16">#REF!</definedName>
    <definedName name="花崗石60_20_3cm" localSheetId="27">#REF!</definedName>
    <definedName name="花崗石60_20_3cm" localSheetId="28">#REF!</definedName>
    <definedName name="花崗石60_20_3cm" localSheetId="44">#REF!</definedName>
    <definedName name="花崗石60_20_3cm" localSheetId="45">#REF!</definedName>
    <definedName name="花崗石60_20_3cm" localSheetId="51">#REF!</definedName>
    <definedName name="花崗石60_20_3cm" localSheetId="41">#REF!</definedName>
    <definedName name="花崗石60_20_3cm" localSheetId="35">#REF!</definedName>
    <definedName name="花崗石60_20_3cm" localSheetId="39">#REF!</definedName>
    <definedName name="花崗石60_20_3cm" localSheetId="37">#REF!</definedName>
    <definedName name="花崗石60_20_3cm" localSheetId="17">#REF!</definedName>
    <definedName name="花崗石60_20_3cm" localSheetId="50">#REF!</definedName>
    <definedName name="花崗石60_20_3cm" localSheetId="52">#REF!</definedName>
    <definedName name="花崗石60_20_3cm" localSheetId="31">#REF!</definedName>
    <definedName name="花崗石60_20_3cm" localSheetId="32">#REF!</definedName>
    <definedName name="花崗石60_20_3cm" localSheetId="34">#REF!</definedName>
    <definedName name="花崗石60_20_3cm" localSheetId="38">#REF!</definedName>
    <definedName name="花崗石60_20_3cm" localSheetId="20">#REF!</definedName>
    <definedName name="花崗石60_20_3cm">#REF!</definedName>
    <definedName name="花崗石60_55_10cm" localSheetId="40">#REF!</definedName>
    <definedName name="花崗石60_55_10cm" localSheetId="56">#REF!</definedName>
    <definedName name="花崗石60_55_10cm" localSheetId="33">#REF!</definedName>
    <definedName name="花崗石60_55_10cm" localSheetId="55">#REF!</definedName>
    <definedName name="花崗石60_55_10cm" localSheetId="36">#REF!</definedName>
    <definedName name="花崗石60_55_10cm" localSheetId="4">#REF!</definedName>
    <definedName name="花崗石60_55_10cm" localSheetId="19">#REF!</definedName>
    <definedName name="花崗石60_55_10cm" localSheetId="21">#REF!</definedName>
    <definedName name="花崗石60_55_10cm" localSheetId="22">#REF!</definedName>
    <definedName name="花崗石60_55_10cm" localSheetId="23">#REF!</definedName>
    <definedName name="花崗石60_55_10cm" localSheetId="24">#REF!</definedName>
    <definedName name="花崗石60_55_10cm" localSheetId="25">#REF!</definedName>
    <definedName name="花崗石60_55_10cm" localSheetId="42">#REF!</definedName>
    <definedName name="花崗石60_55_10cm" localSheetId="18">#REF!</definedName>
    <definedName name="花崗石60_55_10cm" localSheetId="47">#REF!</definedName>
    <definedName name="花崗石60_55_10cm" localSheetId="15">#REF!</definedName>
    <definedName name="花崗石60_55_10cm" localSheetId="14">#REF!</definedName>
    <definedName name="花崗石60_55_10cm" localSheetId="46">#REF!</definedName>
    <definedName name="花崗石60_55_10cm" localSheetId="3">#REF!</definedName>
    <definedName name="花崗石60_55_10cm" localSheetId="2">#REF!</definedName>
    <definedName name="花崗石60_55_10cm" localSheetId="54">#REF!</definedName>
    <definedName name="花崗石60_55_10cm" localSheetId="30">#REF!</definedName>
    <definedName name="花崗石60_55_10cm" localSheetId="26">#REF!</definedName>
    <definedName name="花崗石60_55_10cm" localSheetId="29">#REF!</definedName>
    <definedName name="花崗石60_55_10cm" localSheetId="53">#REF!</definedName>
    <definedName name="花崗石60_55_10cm" localSheetId="43">#REF!</definedName>
    <definedName name="花崗石60_55_10cm" localSheetId="9">#REF!</definedName>
    <definedName name="花崗石60_55_10cm" localSheetId="8">#REF!</definedName>
    <definedName name="花崗石60_55_10cm" localSheetId="11">#REF!</definedName>
    <definedName name="花崗石60_55_10cm" localSheetId="10">#REF!</definedName>
    <definedName name="花崗石60_55_10cm" localSheetId="13">#REF!</definedName>
    <definedName name="花崗石60_55_10cm" localSheetId="12">#REF!</definedName>
    <definedName name="花崗石60_55_10cm" localSheetId="7">#REF!</definedName>
    <definedName name="花崗石60_55_10cm" localSheetId="6">#REF!</definedName>
    <definedName name="花崗石60_55_10cm" localSheetId="48">#REF!</definedName>
    <definedName name="花崗石60_55_10cm" localSheetId="49">#REF!</definedName>
    <definedName name="花崗石60_55_10cm" localSheetId="16">#REF!</definedName>
    <definedName name="花崗石60_55_10cm" localSheetId="27">#REF!</definedName>
    <definedName name="花崗石60_55_10cm" localSheetId="28">#REF!</definedName>
    <definedName name="花崗石60_55_10cm" localSheetId="44">#REF!</definedName>
    <definedName name="花崗石60_55_10cm" localSheetId="45">#REF!</definedName>
    <definedName name="花崗石60_55_10cm" localSheetId="51">#REF!</definedName>
    <definedName name="花崗石60_55_10cm" localSheetId="41">#REF!</definedName>
    <definedName name="花崗石60_55_10cm" localSheetId="35">#REF!</definedName>
    <definedName name="花崗石60_55_10cm" localSheetId="39">#REF!</definedName>
    <definedName name="花崗石60_55_10cm" localSheetId="37">#REF!</definedName>
    <definedName name="花崗石60_55_10cm" localSheetId="17">#REF!</definedName>
    <definedName name="花崗石60_55_10cm" localSheetId="50">#REF!</definedName>
    <definedName name="花崗石60_55_10cm" localSheetId="52">#REF!</definedName>
    <definedName name="花崗石60_55_10cm" localSheetId="31">#REF!</definedName>
    <definedName name="花崗石60_55_10cm" localSheetId="32">#REF!</definedName>
    <definedName name="花崗石60_55_10cm" localSheetId="34">#REF!</definedName>
    <definedName name="花崗石60_55_10cm" localSheetId="38">#REF!</definedName>
    <definedName name="花崗石60_55_10cm" localSheetId="20">#REF!</definedName>
    <definedName name="花崗石60_55_10cm">#REF!</definedName>
    <definedName name="花崗石60_60_10cm" localSheetId="40">#REF!</definedName>
    <definedName name="花崗石60_60_10cm" localSheetId="56">#REF!</definedName>
    <definedName name="花崗石60_60_10cm" localSheetId="33">#REF!</definedName>
    <definedName name="花崗石60_60_10cm" localSheetId="55">#REF!</definedName>
    <definedName name="花崗石60_60_10cm" localSheetId="36">#REF!</definedName>
    <definedName name="花崗石60_60_10cm" localSheetId="4">#REF!</definedName>
    <definedName name="花崗石60_60_10cm" localSheetId="19">#REF!</definedName>
    <definedName name="花崗石60_60_10cm" localSheetId="21">#REF!</definedName>
    <definedName name="花崗石60_60_10cm" localSheetId="22">#REF!</definedName>
    <definedName name="花崗石60_60_10cm" localSheetId="23">#REF!</definedName>
    <definedName name="花崗石60_60_10cm" localSheetId="24">#REF!</definedName>
    <definedName name="花崗石60_60_10cm" localSheetId="25">#REF!</definedName>
    <definedName name="花崗石60_60_10cm" localSheetId="42">#REF!</definedName>
    <definedName name="花崗石60_60_10cm" localSheetId="18">#REF!</definedName>
    <definedName name="花崗石60_60_10cm" localSheetId="47">#REF!</definedName>
    <definedName name="花崗石60_60_10cm" localSheetId="15">#REF!</definedName>
    <definedName name="花崗石60_60_10cm" localSheetId="14">#REF!</definedName>
    <definedName name="花崗石60_60_10cm" localSheetId="46">#REF!</definedName>
    <definedName name="花崗石60_60_10cm" localSheetId="3">#REF!</definedName>
    <definedName name="花崗石60_60_10cm" localSheetId="2">#REF!</definedName>
    <definedName name="花崗石60_60_10cm" localSheetId="54">#REF!</definedName>
    <definedName name="花崗石60_60_10cm" localSheetId="30">#REF!</definedName>
    <definedName name="花崗石60_60_10cm" localSheetId="26">#REF!</definedName>
    <definedName name="花崗石60_60_10cm" localSheetId="29">#REF!</definedName>
    <definedName name="花崗石60_60_10cm" localSheetId="53">#REF!</definedName>
    <definedName name="花崗石60_60_10cm" localSheetId="43">#REF!</definedName>
    <definedName name="花崗石60_60_10cm" localSheetId="9">#REF!</definedName>
    <definedName name="花崗石60_60_10cm" localSheetId="8">#REF!</definedName>
    <definedName name="花崗石60_60_10cm" localSheetId="11">#REF!</definedName>
    <definedName name="花崗石60_60_10cm" localSheetId="10">#REF!</definedName>
    <definedName name="花崗石60_60_10cm" localSheetId="13">#REF!</definedName>
    <definedName name="花崗石60_60_10cm" localSheetId="12">#REF!</definedName>
    <definedName name="花崗石60_60_10cm" localSheetId="7">#REF!</definedName>
    <definedName name="花崗石60_60_10cm" localSheetId="6">#REF!</definedName>
    <definedName name="花崗石60_60_10cm" localSheetId="48">#REF!</definedName>
    <definedName name="花崗石60_60_10cm" localSheetId="49">#REF!</definedName>
    <definedName name="花崗石60_60_10cm" localSheetId="16">#REF!</definedName>
    <definedName name="花崗石60_60_10cm" localSheetId="27">#REF!</definedName>
    <definedName name="花崗石60_60_10cm" localSheetId="28">#REF!</definedName>
    <definedName name="花崗石60_60_10cm" localSheetId="44">#REF!</definedName>
    <definedName name="花崗石60_60_10cm" localSheetId="45">#REF!</definedName>
    <definedName name="花崗石60_60_10cm" localSheetId="51">#REF!</definedName>
    <definedName name="花崗石60_60_10cm" localSheetId="41">#REF!</definedName>
    <definedName name="花崗石60_60_10cm" localSheetId="35">#REF!</definedName>
    <definedName name="花崗石60_60_10cm" localSheetId="39">#REF!</definedName>
    <definedName name="花崗石60_60_10cm" localSheetId="37">#REF!</definedName>
    <definedName name="花崗石60_60_10cm" localSheetId="17">#REF!</definedName>
    <definedName name="花崗石60_60_10cm" localSheetId="50">#REF!</definedName>
    <definedName name="花崗石60_60_10cm" localSheetId="52">#REF!</definedName>
    <definedName name="花崗石60_60_10cm" localSheetId="31">#REF!</definedName>
    <definedName name="花崗石60_60_10cm" localSheetId="32">#REF!</definedName>
    <definedName name="花崗石60_60_10cm" localSheetId="34">#REF!</definedName>
    <definedName name="花崗石60_60_10cm" localSheetId="38">#REF!</definedName>
    <definedName name="花崗石60_60_10cm" localSheetId="20">#REF!</definedName>
    <definedName name="花崗石60_60_10cm">#REF!</definedName>
    <definedName name="花崗石60_60_10cm_弧形" localSheetId="40">#REF!</definedName>
    <definedName name="花崗石60_60_10cm_弧形" localSheetId="56">#REF!</definedName>
    <definedName name="花崗石60_60_10cm_弧形" localSheetId="33">#REF!</definedName>
    <definedName name="花崗石60_60_10cm_弧形" localSheetId="55">#REF!</definedName>
    <definedName name="花崗石60_60_10cm_弧形" localSheetId="36">#REF!</definedName>
    <definedName name="花崗石60_60_10cm_弧形" localSheetId="4">#REF!</definedName>
    <definedName name="花崗石60_60_10cm_弧形" localSheetId="19">#REF!</definedName>
    <definedName name="花崗石60_60_10cm_弧形" localSheetId="21">#REF!</definedName>
    <definedName name="花崗石60_60_10cm_弧形" localSheetId="22">#REF!</definedName>
    <definedName name="花崗石60_60_10cm_弧形" localSheetId="23">#REF!</definedName>
    <definedName name="花崗石60_60_10cm_弧形" localSheetId="24">#REF!</definedName>
    <definedName name="花崗石60_60_10cm_弧形" localSheetId="25">#REF!</definedName>
    <definedName name="花崗石60_60_10cm_弧形" localSheetId="42">#REF!</definedName>
    <definedName name="花崗石60_60_10cm_弧形" localSheetId="18">#REF!</definedName>
    <definedName name="花崗石60_60_10cm_弧形" localSheetId="47">#REF!</definedName>
    <definedName name="花崗石60_60_10cm_弧形" localSheetId="15">#REF!</definedName>
    <definedName name="花崗石60_60_10cm_弧形" localSheetId="14">#REF!</definedName>
    <definedName name="花崗石60_60_10cm_弧形" localSheetId="46">#REF!</definedName>
    <definedName name="花崗石60_60_10cm_弧形" localSheetId="3">#REF!</definedName>
    <definedName name="花崗石60_60_10cm_弧形" localSheetId="2">#REF!</definedName>
    <definedName name="花崗石60_60_10cm_弧形" localSheetId="54">#REF!</definedName>
    <definedName name="花崗石60_60_10cm_弧形" localSheetId="30">#REF!</definedName>
    <definedName name="花崗石60_60_10cm_弧形" localSheetId="26">#REF!</definedName>
    <definedName name="花崗石60_60_10cm_弧形" localSheetId="29">#REF!</definedName>
    <definedName name="花崗石60_60_10cm_弧形" localSheetId="53">#REF!</definedName>
    <definedName name="花崗石60_60_10cm_弧形" localSheetId="43">#REF!</definedName>
    <definedName name="花崗石60_60_10cm_弧形" localSheetId="9">#REF!</definedName>
    <definedName name="花崗石60_60_10cm_弧形" localSheetId="8">#REF!</definedName>
    <definedName name="花崗石60_60_10cm_弧形" localSheetId="11">#REF!</definedName>
    <definedName name="花崗石60_60_10cm_弧形" localSheetId="10">#REF!</definedName>
    <definedName name="花崗石60_60_10cm_弧形" localSheetId="13">#REF!</definedName>
    <definedName name="花崗石60_60_10cm_弧形" localSheetId="12">#REF!</definedName>
    <definedName name="花崗石60_60_10cm_弧形" localSheetId="7">#REF!</definedName>
    <definedName name="花崗石60_60_10cm_弧形" localSheetId="6">#REF!</definedName>
    <definedName name="花崗石60_60_10cm_弧形" localSheetId="48">#REF!</definedName>
    <definedName name="花崗石60_60_10cm_弧形" localSheetId="49">#REF!</definedName>
    <definedName name="花崗石60_60_10cm_弧形" localSheetId="16">#REF!</definedName>
    <definedName name="花崗石60_60_10cm_弧形" localSheetId="27">#REF!</definedName>
    <definedName name="花崗石60_60_10cm_弧形" localSheetId="28">#REF!</definedName>
    <definedName name="花崗石60_60_10cm_弧形" localSheetId="44">#REF!</definedName>
    <definedName name="花崗石60_60_10cm_弧形" localSheetId="45">#REF!</definedName>
    <definedName name="花崗石60_60_10cm_弧形" localSheetId="51">#REF!</definedName>
    <definedName name="花崗石60_60_10cm_弧形" localSheetId="41">#REF!</definedName>
    <definedName name="花崗石60_60_10cm_弧形" localSheetId="35">#REF!</definedName>
    <definedName name="花崗石60_60_10cm_弧形" localSheetId="39">#REF!</definedName>
    <definedName name="花崗石60_60_10cm_弧形" localSheetId="37">#REF!</definedName>
    <definedName name="花崗石60_60_10cm_弧形" localSheetId="17">#REF!</definedName>
    <definedName name="花崗石60_60_10cm_弧形" localSheetId="50">#REF!</definedName>
    <definedName name="花崗石60_60_10cm_弧形" localSheetId="52">#REF!</definedName>
    <definedName name="花崗石60_60_10cm_弧形" localSheetId="31">#REF!</definedName>
    <definedName name="花崗石60_60_10cm_弧形" localSheetId="32">#REF!</definedName>
    <definedName name="花崗石60_60_10cm_弧形" localSheetId="34">#REF!</definedName>
    <definedName name="花崗石60_60_10cm_弧形" localSheetId="38">#REF!</definedName>
    <definedName name="花崗石60_60_10cm_弧形" localSheetId="20">#REF!</definedName>
    <definedName name="花崗石60_60_10cm_弧形">#REF!</definedName>
    <definedName name="花崗石90_40_10cm" localSheetId="40">#REF!</definedName>
    <definedName name="花崗石90_40_10cm" localSheetId="56">#REF!</definedName>
    <definedName name="花崗石90_40_10cm" localSheetId="33">#REF!</definedName>
    <definedName name="花崗石90_40_10cm" localSheetId="55">#REF!</definedName>
    <definedName name="花崗石90_40_10cm" localSheetId="36">#REF!</definedName>
    <definedName name="花崗石90_40_10cm" localSheetId="4">#REF!</definedName>
    <definedName name="花崗石90_40_10cm" localSheetId="19">#REF!</definedName>
    <definedName name="花崗石90_40_10cm" localSheetId="21">#REF!</definedName>
    <definedName name="花崗石90_40_10cm" localSheetId="22">#REF!</definedName>
    <definedName name="花崗石90_40_10cm" localSheetId="23">#REF!</definedName>
    <definedName name="花崗石90_40_10cm" localSheetId="24">#REF!</definedName>
    <definedName name="花崗石90_40_10cm" localSheetId="25">#REF!</definedName>
    <definedName name="花崗石90_40_10cm" localSheetId="42">#REF!</definedName>
    <definedName name="花崗石90_40_10cm" localSheetId="18">#REF!</definedName>
    <definedName name="花崗石90_40_10cm" localSheetId="47">#REF!</definedName>
    <definedName name="花崗石90_40_10cm" localSheetId="15">#REF!</definedName>
    <definedName name="花崗石90_40_10cm" localSheetId="14">#REF!</definedName>
    <definedName name="花崗石90_40_10cm" localSheetId="46">#REF!</definedName>
    <definedName name="花崗石90_40_10cm" localSheetId="3">#REF!</definedName>
    <definedName name="花崗石90_40_10cm" localSheetId="2">#REF!</definedName>
    <definedName name="花崗石90_40_10cm" localSheetId="54">#REF!</definedName>
    <definedName name="花崗石90_40_10cm" localSheetId="30">#REF!</definedName>
    <definedName name="花崗石90_40_10cm" localSheetId="26">#REF!</definedName>
    <definedName name="花崗石90_40_10cm" localSheetId="29">#REF!</definedName>
    <definedName name="花崗石90_40_10cm" localSheetId="53">#REF!</definedName>
    <definedName name="花崗石90_40_10cm" localSheetId="43">#REF!</definedName>
    <definedName name="花崗石90_40_10cm" localSheetId="9">#REF!</definedName>
    <definedName name="花崗石90_40_10cm" localSheetId="8">#REF!</definedName>
    <definedName name="花崗石90_40_10cm" localSheetId="11">#REF!</definedName>
    <definedName name="花崗石90_40_10cm" localSheetId="10">#REF!</definedName>
    <definedName name="花崗石90_40_10cm" localSheetId="13">#REF!</definedName>
    <definedName name="花崗石90_40_10cm" localSheetId="12">#REF!</definedName>
    <definedName name="花崗石90_40_10cm" localSheetId="7">#REF!</definedName>
    <definedName name="花崗石90_40_10cm" localSheetId="6">#REF!</definedName>
    <definedName name="花崗石90_40_10cm" localSheetId="48">#REF!</definedName>
    <definedName name="花崗石90_40_10cm" localSheetId="49">#REF!</definedName>
    <definedName name="花崗石90_40_10cm" localSheetId="16">#REF!</definedName>
    <definedName name="花崗石90_40_10cm" localSheetId="27">#REF!</definedName>
    <definedName name="花崗石90_40_10cm" localSheetId="28">#REF!</definedName>
    <definedName name="花崗石90_40_10cm" localSheetId="44">#REF!</definedName>
    <definedName name="花崗石90_40_10cm" localSheetId="45">#REF!</definedName>
    <definedName name="花崗石90_40_10cm" localSheetId="51">#REF!</definedName>
    <definedName name="花崗石90_40_10cm" localSheetId="41">#REF!</definedName>
    <definedName name="花崗石90_40_10cm" localSheetId="35">#REF!</definedName>
    <definedName name="花崗石90_40_10cm" localSheetId="39">#REF!</definedName>
    <definedName name="花崗石90_40_10cm" localSheetId="37">#REF!</definedName>
    <definedName name="花崗石90_40_10cm" localSheetId="17">#REF!</definedName>
    <definedName name="花崗石90_40_10cm" localSheetId="50">#REF!</definedName>
    <definedName name="花崗石90_40_10cm" localSheetId="52">#REF!</definedName>
    <definedName name="花崗石90_40_10cm" localSheetId="31">#REF!</definedName>
    <definedName name="花崗石90_40_10cm" localSheetId="32">#REF!</definedName>
    <definedName name="花崗石90_40_10cm" localSheetId="34">#REF!</definedName>
    <definedName name="花崗石90_40_10cm" localSheetId="38">#REF!</definedName>
    <definedName name="花崗石90_40_10cm" localSheetId="20">#REF!</definedName>
    <definedName name="花崗石90_40_10cm">#REF!</definedName>
    <definedName name="花崗石止滑銅條" localSheetId="40">#REF!</definedName>
    <definedName name="花崗石止滑銅條" localSheetId="56">#REF!</definedName>
    <definedName name="花崗石止滑銅條" localSheetId="33">#REF!</definedName>
    <definedName name="花崗石止滑銅條" localSheetId="55">#REF!</definedName>
    <definedName name="花崗石止滑銅條" localSheetId="36">#REF!</definedName>
    <definedName name="花崗石止滑銅條" localSheetId="4">#REF!</definedName>
    <definedName name="花崗石止滑銅條" localSheetId="19">#REF!</definedName>
    <definedName name="花崗石止滑銅條" localSheetId="21">#REF!</definedName>
    <definedName name="花崗石止滑銅條" localSheetId="22">#REF!</definedName>
    <definedName name="花崗石止滑銅條" localSheetId="23">#REF!</definedName>
    <definedName name="花崗石止滑銅條" localSheetId="24">#REF!</definedName>
    <definedName name="花崗石止滑銅條" localSheetId="25">#REF!</definedName>
    <definedName name="花崗石止滑銅條" localSheetId="42">#REF!</definedName>
    <definedName name="花崗石止滑銅條" localSheetId="18">#REF!</definedName>
    <definedName name="花崗石止滑銅條" localSheetId="47">#REF!</definedName>
    <definedName name="花崗石止滑銅條" localSheetId="15">#REF!</definedName>
    <definedName name="花崗石止滑銅條" localSheetId="14">#REF!</definedName>
    <definedName name="花崗石止滑銅條" localSheetId="46">#REF!</definedName>
    <definedName name="花崗石止滑銅條" localSheetId="3">#REF!</definedName>
    <definedName name="花崗石止滑銅條" localSheetId="2">#REF!</definedName>
    <definedName name="花崗石止滑銅條" localSheetId="54">#REF!</definedName>
    <definedName name="花崗石止滑銅條" localSheetId="30">#REF!</definedName>
    <definedName name="花崗石止滑銅條" localSheetId="26">#REF!</definedName>
    <definedName name="花崗石止滑銅條" localSheetId="29">#REF!</definedName>
    <definedName name="花崗石止滑銅條" localSheetId="53">#REF!</definedName>
    <definedName name="花崗石止滑銅條" localSheetId="43">#REF!</definedName>
    <definedName name="花崗石止滑銅條" localSheetId="9">#REF!</definedName>
    <definedName name="花崗石止滑銅條" localSheetId="8">#REF!</definedName>
    <definedName name="花崗石止滑銅條" localSheetId="11">#REF!</definedName>
    <definedName name="花崗石止滑銅條" localSheetId="10">#REF!</definedName>
    <definedName name="花崗石止滑銅條" localSheetId="13">#REF!</definedName>
    <definedName name="花崗石止滑銅條" localSheetId="12">#REF!</definedName>
    <definedName name="花崗石止滑銅條" localSheetId="7">#REF!</definedName>
    <definedName name="花崗石止滑銅條" localSheetId="6">#REF!</definedName>
    <definedName name="花崗石止滑銅條" localSheetId="48">#REF!</definedName>
    <definedName name="花崗石止滑銅條" localSheetId="49">#REF!</definedName>
    <definedName name="花崗石止滑銅條" localSheetId="16">#REF!</definedName>
    <definedName name="花崗石止滑銅條" localSheetId="27">#REF!</definedName>
    <definedName name="花崗石止滑銅條" localSheetId="28">#REF!</definedName>
    <definedName name="花崗石止滑銅條" localSheetId="44">#REF!</definedName>
    <definedName name="花崗石止滑銅條" localSheetId="45">#REF!</definedName>
    <definedName name="花崗石止滑銅條" localSheetId="51">#REF!</definedName>
    <definedName name="花崗石止滑銅條" localSheetId="41">#REF!</definedName>
    <definedName name="花崗石止滑銅條" localSheetId="35">#REF!</definedName>
    <definedName name="花崗石止滑銅條" localSheetId="39">#REF!</definedName>
    <definedName name="花崗石止滑銅條" localSheetId="37">#REF!</definedName>
    <definedName name="花崗石止滑銅條" localSheetId="17">#REF!</definedName>
    <definedName name="花崗石止滑銅條" localSheetId="50">#REF!</definedName>
    <definedName name="花崗石止滑銅條" localSheetId="52">#REF!</definedName>
    <definedName name="花崗石止滑銅條" localSheetId="31">#REF!</definedName>
    <definedName name="花崗石止滑銅條" localSheetId="32">#REF!</definedName>
    <definedName name="花崗石止滑銅條" localSheetId="34">#REF!</definedName>
    <definedName name="花崗石止滑銅條" localSheetId="38">#REF!</definedName>
    <definedName name="花崗石止滑銅條" localSheetId="20">#REF!</definedName>
    <definedName name="花崗石止滑銅條">#REF!</definedName>
    <definedName name="花崗石包柱工資" localSheetId="40">#REF!</definedName>
    <definedName name="花崗石包柱工資" localSheetId="56">#REF!</definedName>
    <definedName name="花崗石包柱工資" localSheetId="33">#REF!</definedName>
    <definedName name="花崗石包柱工資" localSheetId="55">#REF!</definedName>
    <definedName name="花崗石包柱工資" localSheetId="36">#REF!</definedName>
    <definedName name="花崗石包柱工資" localSheetId="4">#REF!</definedName>
    <definedName name="花崗石包柱工資" localSheetId="19">#REF!</definedName>
    <definedName name="花崗石包柱工資" localSheetId="21">#REF!</definedName>
    <definedName name="花崗石包柱工資" localSheetId="22">#REF!</definedName>
    <definedName name="花崗石包柱工資" localSheetId="23">#REF!</definedName>
    <definedName name="花崗石包柱工資" localSheetId="24">#REF!</definedName>
    <definedName name="花崗石包柱工資" localSheetId="25">#REF!</definedName>
    <definedName name="花崗石包柱工資" localSheetId="42">#REF!</definedName>
    <definedName name="花崗石包柱工資" localSheetId="18">#REF!</definedName>
    <definedName name="花崗石包柱工資" localSheetId="47">#REF!</definedName>
    <definedName name="花崗石包柱工資" localSheetId="15">#REF!</definedName>
    <definedName name="花崗石包柱工資" localSheetId="14">#REF!</definedName>
    <definedName name="花崗石包柱工資" localSheetId="46">#REF!</definedName>
    <definedName name="花崗石包柱工資" localSheetId="3">#REF!</definedName>
    <definedName name="花崗石包柱工資" localSheetId="2">#REF!</definedName>
    <definedName name="花崗石包柱工資" localSheetId="54">#REF!</definedName>
    <definedName name="花崗石包柱工資" localSheetId="30">#REF!</definedName>
    <definedName name="花崗石包柱工資" localSheetId="26">#REF!</definedName>
    <definedName name="花崗石包柱工資" localSheetId="29">#REF!</definedName>
    <definedName name="花崗石包柱工資" localSheetId="53">#REF!</definedName>
    <definedName name="花崗石包柱工資" localSheetId="43">#REF!</definedName>
    <definedName name="花崗石包柱工資" localSheetId="9">#REF!</definedName>
    <definedName name="花崗石包柱工資" localSheetId="8">#REF!</definedName>
    <definedName name="花崗石包柱工資" localSheetId="11">#REF!</definedName>
    <definedName name="花崗石包柱工資" localSheetId="10">#REF!</definedName>
    <definedName name="花崗石包柱工資" localSheetId="13">#REF!</definedName>
    <definedName name="花崗石包柱工資" localSheetId="12">#REF!</definedName>
    <definedName name="花崗石包柱工資" localSheetId="7">#REF!</definedName>
    <definedName name="花崗石包柱工資" localSheetId="6">#REF!</definedName>
    <definedName name="花崗石包柱工資" localSheetId="48">#REF!</definedName>
    <definedName name="花崗石包柱工資" localSheetId="49">#REF!</definedName>
    <definedName name="花崗石包柱工資" localSheetId="16">#REF!</definedName>
    <definedName name="花崗石包柱工資" localSheetId="27">#REF!</definedName>
    <definedName name="花崗石包柱工資" localSheetId="28">#REF!</definedName>
    <definedName name="花崗石包柱工資" localSheetId="44">#REF!</definedName>
    <definedName name="花崗石包柱工資" localSheetId="45">#REF!</definedName>
    <definedName name="花崗石包柱工資" localSheetId="51">#REF!</definedName>
    <definedName name="花崗石包柱工資" localSheetId="41">#REF!</definedName>
    <definedName name="花崗石包柱工資" localSheetId="35">#REF!</definedName>
    <definedName name="花崗石包柱工資" localSheetId="39">#REF!</definedName>
    <definedName name="花崗石包柱工資" localSheetId="37">#REF!</definedName>
    <definedName name="花崗石包柱工資" localSheetId="17">#REF!</definedName>
    <definedName name="花崗石包柱工資" localSheetId="50">#REF!</definedName>
    <definedName name="花崗石包柱工資" localSheetId="52">#REF!</definedName>
    <definedName name="花崗石包柱工資" localSheetId="31">#REF!</definedName>
    <definedName name="花崗石包柱工資" localSheetId="32">#REF!</definedName>
    <definedName name="花崗石包柱工資" localSheetId="34">#REF!</definedName>
    <definedName name="花崗石包柱工資" localSheetId="38">#REF!</definedName>
    <definedName name="花崗石包柱工資" localSheetId="20">#REF!</definedName>
    <definedName name="花崗石包柱工資">#REF!</definedName>
    <definedName name="花崗石收邊物料25_25_10" localSheetId="40">#REF!</definedName>
    <definedName name="花崗石收邊物料25_25_10" localSheetId="56">#REF!</definedName>
    <definedName name="花崗石收邊物料25_25_10" localSheetId="33">#REF!</definedName>
    <definedName name="花崗石收邊物料25_25_10" localSheetId="55">#REF!</definedName>
    <definedName name="花崗石收邊物料25_25_10" localSheetId="36">#REF!</definedName>
    <definedName name="花崗石收邊物料25_25_10" localSheetId="4">#REF!</definedName>
    <definedName name="花崗石收邊物料25_25_10" localSheetId="19">#REF!</definedName>
    <definedName name="花崗石收邊物料25_25_10" localSheetId="21">#REF!</definedName>
    <definedName name="花崗石收邊物料25_25_10" localSheetId="22">#REF!</definedName>
    <definedName name="花崗石收邊物料25_25_10" localSheetId="23">#REF!</definedName>
    <definedName name="花崗石收邊物料25_25_10" localSheetId="24">#REF!</definedName>
    <definedName name="花崗石收邊物料25_25_10" localSheetId="25">#REF!</definedName>
    <definedName name="花崗石收邊物料25_25_10" localSheetId="42">#REF!</definedName>
    <definedName name="花崗石收邊物料25_25_10" localSheetId="18">#REF!</definedName>
    <definedName name="花崗石收邊物料25_25_10" localSheetId="47">#REF!</definedName>
    <definedName name="花崗石收邊物料25_25_10" localSheetId="15">#REF!</definedName>
    <definedName name="花崗石收邊物料25_25_10" localSheetId="14">#REF!</definedName>
    <definedName name="花崗石收邊物料25_25_10" localSheetId="46">#REF!</definedName>
    <definedName name="花崗石收邊物料25_25_10" localSheetId="3">#REF!</definedName>
    <definedName name="花崗石收邊物料25_25_10" localSheetId="2">#REF!</definedName>
    <definedName name="花崗石收邊物料25_25_10" localSheetId="54">#REF!</definedName>
    <definedName name="花崗石收邊物料25_25_10" localSheetId="30">#REF!</definedName>
    <definedName name="花崗石收邊物料25_25_10" localSheetId="26">#REF!</definedName>
    <definedName name="花崗石收邊物料25_25_10" localSheetId="29">#REF!</definedName>
    <definedName name="花崗石收邊物料25_25_10" localSheetId="53">#REF!</definedName>
    <definedName name="花崗石收邊物料25_25_10" localSheetId="43">#REF!</definedName>
    <definedName name="花崗石收邊物料25_25_10" localSheetId="9">#REF!</definedName>
    <definedName name="花崗石收邊物料25_25_10" localSheetId="8">#REF!</definedName>
    <definedName name="花崗石收邊物料25_25_10" localSheetId="11">#REF!</definedName>
    <definedName name="花崗石收邊物料25_25_10" localSheetId="10">#REF!</definedName>
    <definedName name="花崗石收邊物料25_25_10" localSheetId="13">#REF!</definedName>
    <definedName name="花崗石收邊物料25_25_10" localSheetId="12">#REF!</definedName>
    <definedName name="花崗石收邊物料25_25_10" localSheetId="7">#REF!</definedName>
    <definedName name="花崗石收邊物料25_25_10" localSheetId="6">#REF!</definedName>
    <definedName name="花崗石收邊物料25_25_10" localSheetId="48">#REF!</definedName>
    <definedName name="花崗石收邊物料25_25_10" localSheetId="49">#REF!</definedName>
    <definedName name="花崗石收邊物料25_25_10" localSheetId="16">#REF!</definedName>
    <definedName name="花崗石收邊物料25_25_10" localSheetId="27">#REF!</definedName>
    <definedName name="花崗石收邊物料25_25_10" localSheetId="28">#REF!</definedName>
    <definedName name="花崗石收邊物料25_25_10" localSheetId="44">#REF!</definedName>
    <definedName name="花崗石收邊物料25_25_10" localSheetId="45">#REF!</definedName>
    <definedName name="花崗石收邊物料25_25_10" localSheetId="51">#REF!</definedName>
    <definedName name="花崗石收邊物料25_25_10" localSheetId="41">#REF!</definedName>
    <definedName name="花崗石收邊物料25_25_10" localSheetId="35">#REF!</definedName>
    <definedName name="花崗石收邊物料25_25_10" localSheetId="39">#REF!</definedName>
    <definedName name="花崗石收邊物料25_25_10" localSheetId="37">#REF!</definedName>
    <definedName name="花崗石收邊物料25_25_10" localSheetId="17">#REF!</definedName>
    <definedName name="花崗石收邊物料25_25_10" localSheetId="50">#REF!</definedName>
    <definedName name="花崗石收邊物料25_25_10" localSheetId="52">#REF!</definedName>
    <definedName name="花崗石收邊物料25_25_10" localSheetId="31">#REF!</definedName>
    <definedName name="花崗石收邊物料25_25_10" localSheetId="32">#REF!</definedName>
    <definedName name="花崗石收邊物料25_25_10" localSheetId="34">#REF!</definedName>
    <definedName name="花崗石收邊物料25_25_10" localSheetId="38">#REF!</definedName>
    <definedName name="花崗石收邊物料25_25_10" localSheetId="20">#REF!</definedName>
    <definedName name="花崗石收邊物料25_25_10">#REF!</definedName>
    <definedName name="花崗石收邊緣石50_15_25cm" localSheetId="40">#REF!</definedName>
    <definedName name="花崗石收邊緣石50_15_25cm" localSheetId="56">#REF!</definedName>
    <definedName name="花崗石收邊緣石50_15_25cm" localSheetId="33">#REF!</definedName>
    <definedName name="花崗石收邊緣石50_15_25cm" localSheetId="55">#REF!</definedName>
    <definedName name="花崗石收邊緣石50_15_25cm" localSheetId="36">#REF!</definedName>
    <definedName name="花崗石收邊緣石50_15_25cm" localSheetId="4">#REF!</definedName>
    <definedName name="花崗石收邊緣石50_15_25cm" localSheetId="19">#REF!</definedName>
    <definedName name="花崗石收邊緣石50_15_25cm" localSheetId="21">#REF!</definedName>
    <definedName name="花崗石收邊緣石50_15_25cm" localSheetId="22">#REF!</definedName>
    <definedName name="花崗石收邊緣石50_15_25cm" localSheetId="23">#REF!</definedName>
    <definedName name="花崗石收邊緣石50_15_25cm" localSheetId="24">#REF!</definedName>
    <definedName name="花崗石收邊緣石50_15_25cm" localSheetId="25">#REF!</definedName>
    <definedName name="花崗石收邊緣石50_15_25cm" localSheetId="42">#REF!</definedName>
    <definedName name="花崗石收邊緣石50_15_25cm" localSheetId="18">#REF!</definedName>
    <definedName name="花崗石收邊緣石50_15_25cm" localSheetId="47">#REF!</definedName>
    <definedName name="花崗石收邊緣石50_15_25cm" localSheetId="15">#REF!</definedName>
    <definedName name="花崗石收邊緣石50_15_25cm" localSheetId="14">#REF!</definedName>
    <definedName name="花崗石收邊緣石50_15_25cm" localSheetId="46">#REF!</definedName>
    <definedName name="花崗石收邊緣石50_15_25cm" localSheetId="3">#REF!</definedName>
    <definedName name="花崗石收邊緣石50_15_25cm" localSheetId="2">#REF!</definedName>
    <definedName name="花崗石收邊緣石50_15_25cm" localSheetId="54">#REF!</definedName>
    <definedName name="花崗石收邊緣石50_15_25cm" localSheetId="30">#REF!</definedName>
    <definedName name="花崗石收邊緣石50_15_25cm" localSheetId="26">#REF!</definedName>
    <definedName name="花崗石收邊緣石50_15_25cm" localSheetId="29">#REF!</definedName>
    <definedName name="花崗石收邊緣石50_15_25cm" localSheetId="53">#REF!</definedName>
    <definedName name="花崗石收邊緣石50_15_25cm" localSheetId="43">#REF!</definedName>
    <definedName name="花崗石收邊緣石50_15_25cm" localSheetId="9">#REF!</definedName>
    <definedName name="花崗石收邊緣石50_15_25cm" localSheetId="8">#REF!</definedName>
    <definedName name="花崗石收邊緣石50_15_25cm" localSheetId="11">#REF!</definedName>
    <definedName name="花崗石收邊緣石50_15_25cm" localSheetId="10">#REF!</definedName>
    <definedName name="花崗石收邊緣石50_15_25cm" localSheetId="13">#REF!</definedName>
    <definedName name="花崗石收邊緣石50_15_25cm" localSheetId="12">#REF!</definedName>
    <definedName name="花崗石收邊緣石50_15_25cm" localSheetId="7">#REF!</definedName>
    <definedName name="花崗石收邊緣石50_15_25cm" localSheetId="6">#REF!</definedName>
    <definedName name="花崗石收邊緣石50_15_25cm" localSheetId="48">#REF!</definedName>
    <definedName name="花崗石收邊緣石50_15_25cm" localSheetId="49">#REF!</definedName>
    <definedName name="花崗石收邊緣石50_15_25cm" localSheetId="16">#REF!</definedName>
    <definedName name="花崗石收邊緣石50_15_25cm" localSheetId="27">#REF!</definedName>
    <definedName name="花崗石收邊緣石50_15_25cm" localSheetId="28">#REF!</definedName>
    <definedName name="花崗石收邊緣石50_15_25cm" localSheetId="44">#REF!</definedName>
    <definedName name="花崗石收邊緣石50_15_25cm" localSheetId="45">#REF!</definedName>
    <definedName name="花崗石收邊緣石50_15_25cm" localSheetId="51">#REF!</definedName>
    <definedName name="花崗石收邊緣石50_15_25cm" localSheetId="41">#REF!</definedName>
    <definedName name="花崗石收邊緣石50_15_25cm" localSheetId="35">#REF!</definedName>
    <definedName name="花崗石收邊緣石50_15_25cm" localSheetId="39">#REF!</definedName>
    <definedName name="花崗石收邊緣石50_15_25cm" localSheetId="37">#REF!</definedName>
    <definedName name="花崗石收邊緣石50_15_25cm" localSheetId="17">#REF!</definedName>
    <definedName name="花崗石收邊緣石50_15_25cm" localSheetId="50">#REF!</definedName>
    <definedName name="花崗石收邊緣石50_15_25cm" localSheetId="52">#REF!</definedName>
    <definedName name="花崗石收邊緣石50_15_25cm" localSheetId="31">#REF!</definedName>
    <definedName name="花崗石收邊緣石50_15_25cm" localSheetId="32">#REF!</definedName>
    <definedName name="花崗石收邊緣石50_15_25cm" localSheetId="34">#REF!</definedName>
    <definedName name="花崗石收邊緣石50_15_25cm" localSheetId="38">#REF!</definedName>
    <definedName name="花崗石收邊緣石50_15_25cm" localSheetId="20">#REF!</definedName>
    <definedName name="花崗石收邊緣石50_15_25cm">#REF!</definedName>
    <definedName name="花崗石板物料" localSheetId="40">#REF!</definedName>
    <definedName name="花崗石板物料" localSheetId="56">#REF!</definedName>
    <definedName name="花崗石板物料" localSheetId="33">#REF!</definedName>
    <definedName name="花崗石板物料" localSheetId="55">#REF!</definedName>
    <definedName name="花崗石板物料" localSheetId="36">#REF!</definedName>
    <definedName name="花崗石板物料" localSheetId="4">#REF!</definedName>
    <definedName name="花崗石板物料" localSheetId="19">#REF!</definedName>
    <definedName name="花崗石板物料" localSheetId="21">#REF!</definedName>
    <definedName name="花崗石板物料" localSheetId="22">#REF!</definedName>
    <definedName name="花崗石板物料" localSheetId="23">#REF!</definedName>
    <definedName name="花崗石板物料" localSheetId="24">#REF!</definedName>
    <definedName name="花崗石板物料" localSheetId="25">#REF!</definedName>
    <definedName name="花崗石板物料" localSheetId="42">#REF!</definedName>
    <definedName name="花崗石板物料" localSheetId="18">#REF!</definedName>
    <definedName name="花崗石板物料" localSheetId="47">#REF!</definedName>
    <definedName name="花崗石板物料" localSheetId="15">#REF!</definedName>
    <definedName name="花崗石板物料" localSheetId="14">#REF!</definedName>
    <definedName name="花崗石板物料" localSheetId="46">#REF!</definedName>
    <definedName name="花崗石板物料" localSheetId="3">#REF!</definedName>
    <definedName name="花崗石板物料" localSheetId="2">#REF!</definedName>
    <definedName name="花崗石板物料" localSheetId="54">#REF!</definedName>
    <definedName name="花崗石板物料" localSheetId="30">#REF!</definedName>
    <definedName name="花崗石板物料" localSheetId="26">#REF!</definedName>
    <definedName name="花崗石板物料" localSheetId="29">#REF!</definedName>
    <definedName name="花崗石板物料" localSheetId="53">#REF!</definedName>
    <definedName name="花崗石板物料" localSheetId="43">#REF!</definedName>
    <definedName name="花崗石板物料" localSheetId="9">#REF!</definedName>
    <definedName name="花崗石板物料" localSheetId="8">#REF!</definedName>
    <definedName name="花崗石板物料" localSheetId="11">#REF!</definedName>
    <definedName name="花崗石板物料" localSheetId="10">#REF!</definedName>
    <definedName name="花崗石板物料" localSheetId="13">#REF!</definedName>
    <definedName name="花崗石板物料" localSheetId="12">#REF!</definedName>
    <definedName name="花崗石板物料" localSheetId="7">#REF!</definedName>
    <definedName name="花崗石板物料" localSheetId="6">#REF!</definedName>
    <definedName name="花崗石板物料" localSheetId="48">#REF!</definedName>
    <definedName name="花崗石板物料" localSheetId="49">#REF!</definedName>
    <definedName name="花崗石板物料" localSheetId="16">#REF!</definedName>
    <definedName name="花崗石板物料" localSheetId="27">#REF!</definedName>
    <definedName name="花崗石板物料" localSheetId="28">#REF!</definedName>
    <definedName name="花崗石板物料" localSheetId="44">#REF!</definedName>
    <definedName name="花崗石板物料" localSheetId="45">#REF!</definedName>
    <definedName name="花崗石板物料" localSheetId="51">#REF!</definedName>
    <definedName name="花崗石板物料" localSheetId="41">#REF!</definedName>
    <definedName name="花崗石板物料" localSheetId="35">#REF!</definedName>
    <definedName name="花崗石板物料" localSheetId="39">#REF!</definedName>
    <definedName name="花崗石板物料" localSheetId="37">#REF!</definedName>
    <definedName name="花崗石板物料" localSheetId="17">#REF!</definedName>
    <definedName name="花崗石板物料" localSheetId="50">#REF!</definedName>
    <definedName name="花崗石板物料" localSheetId="52">#REF!</definedName>
    <definedName name="花崗石板物料" localSheetId="31">#REF!</definedName>
    <definedName name="花崗石板物料" localSheetId="32">#REF!</definedName>
    <definedName name="花崗石板物料" localSheetId="34">#REF!</definedName>
    <definedName name="花崗石板物料" localSheetId="38">#REF!</definedName>
    <definedName name="花崗石板物料" localSheetId="20">#REF!</definedName>
    <definedName name="花崗石板物料">#REF!</definedName>
    <definedName name="花崗石塊R_115cm_D_25cm_物料" localSheetId="40">#REF!</definedName>
    <definedName name="花崗石塊R_115cm_D_25cm_物料" localSheetId="56">#REF!</definedName>
    <definedName name="花崗石塊R_115cm_D_25cm_物料" localSheetId="33">#REF!</definedName>
    <definedName name="花崗石塊R_115cm_D_25cm_物料" localSheetId="55">#REF!</definedName>
    <definedName name="花崗石塊R_115cm_D_25cm_物料" localSheetId="36">#REF!</definedName>
    <definedName name="花崗石塊R_115cm_D_25cm_物料" localSheetId="4">#REF!</definedName>
    <definedName name="花崗石塊R_115cm_D_25cm_物料" localSheetId="19">#REF!</definedName>
    <definedName name="花崗石塊R_115cm_D_25cm_物料" localSheetId="21">#REF!</definedName>
    <definedName name="花崗石塊R_115cm_D_25cm_物料" localSheetId="22">#REF!</definedName>
    <definedName name="花崗石塊R_115cm_D_25cm_物料" localSheetId="23">#REF!</definedName>
    <definedName name="花崗石塊R_115cm_D_25cm_物料" localSheetId="24">#REF!</definedName>
    <definedName name="花崗石塊R_115cm_D_25cm_物料" localSheetId="25">#REF!</definedName>
    <definedName name="花崗石塊R_115cm_D_25cm_物料" localSheetId="42">#REF!</definedName>
    <definedName name="花崗石塊R_115cm_D_25cm_物料" localSheetId="18">#REF!</definedName>
    <definedName name="花崗石塊R_115cm_D_25cm_物料" localSheetId="47">#REF!</definedName>
    <definedName name="花崗石塊R_115cm_D_25cm_物料" localSheetId="15">#REF!</definedName>
    <definedName name="花崗石塊R_115cm_D_25cm_物料" localSheetId="14">#REF!</definedName>
    <definedName name="花崗石塊R_115cm_D_25cm_物料" localSheetId="46">#REF!</definedName>
    <definedName name="花崗石塊R_115cm_D_25cm_物料" localSheetId="3">#REF!</definedName>
    <definedName name="花崗石塊R_115cm_D_25cm_物料" localSheetId="2">#REF!</definedName>
    <definedName name="花崗石塊R_115cm_D_25cm_物料" localSheetId="54">#REF!</definedName>
    <definedName name="花崗石塊R_115cm_D_25cm_物料" localSheetId="30">#REF!</definedName>
    <definedName name="花崗石塊R_115cm_D_25cm_物料" localSheetId="26">#REF!</definedName>
    <definedName name="花崗石塊R_115cm_D_25cm_物料" localSheetId="29">#REF!</definedName>
    <definedName name="花崗石塊R_115cm_D_25cm_物料" localSheetId="53">#REF!</definedName>
    <definedName name="花崗石塊R_115cm_D_25cm_物料" localSheetId="43">#REF!</definedName>
    <definedName name="花崗石塊R_115cm_D_25cm_物料" localSheetId="9">#REF!</definedName>
    <definedName name="花崗石塊R_115cm_D_25cm_物料" localSheetId="8">#REF!</definedName>
    <definedName name="花崗石塊R_115cm_D_25cm_物料" localSheetId="11">#REF!</definedName>
    <definedName name="花崗石塊R_115cm_D_25cm_物料" localSheetId="10">#REF!</definedName>
    <definedName name="花崗石塊R_115cm_D_25cm_物料" localSheetId="13">#REF!</definedName>
    <definedName name="花崗石塊R_115cm_D_25cm_物料" localSheetId="12">#REF!</definedName>
    <definedName name="花崗石塊R_115cm_D_25cm_物料" localSheetId="7">#REF!</definedName>
    <definedName name="花崗石塊R_115cm_D_25cm_物料" localSheetId="6">#REF!</definedName>
    <definedName name="花崗石塊R_115cm_D_25cm_物料" localSheetId="48">#REF!</definedName>
    <definedName name="花崗石塊R_115cm_D_25cm_物料" localSheetId="49">#REF!</definedName>
    <definedName name="花崗石塊R_115cm_D_25cm_物料" localSheetId="16">#REF!</definedName>
    <definedName name="花崗石塊R_115cm_D_25cm_物料" localSheetId="27">#REF!</definedName>
    <definedName name="花崗石塊R_115cm_D_25cm_物料" localSheetId="28">#REF!</definedName>
    <definedName name="花崗石塊R_115cm_D_25cm_物料" localSheetId="44">#REF!</definedName>
    <definedName name="花崗石塊R_115cm_D_25cm_物料" localSheetId="45">#REF!</definedName>
    <definedName name="花崗石塊R_115cm_D_25cm_物料" localSheetId="51">#REF!</definedName>
    <definedName name="花崗石塊R_115cm_D_25cm_物料" localSheetId="41">#REF!</definedName>
    <definedName name="花崗石塊R_115cm_D_25cm_物料" localSheetId="35">#REF!</definedName>
    <definedName name="花崗石塊R_115cm_D_25cm_物料" localSheetId="39">#REF!</definedName>
    <definedName name="花崗石塊R_115cm_D_25cm_物料" localSheetId="37">#REF!</definedName>
    <definedName name="花崗石塊R_115cm_D_25cm_物料" localSheetId="17">#REF!</definedName>
    <definedName name="花崗石塊R_115cm_D_25cm_物料" localSheetId="50">#REF!</definedName>
    <definedName name="花崗石塊R_115cm_D_25cm_物料" localSheetId="52">#REF!</definedName>
    <definedName name="花崗石塊R_115cm_D_25cm_物料" localSheetId="31">#REF!</definedName>
    <definedName name="花崗石塊R_115cm_D_25cm_物料" localSheetId="32">#REF!</definedName>
    <definedName name="花崗石塊R_115cm_D_25cm_物料" localSheetId="34">#REF!</definedName>
    <definedName name="花崗石塊R_115cm_D_25cm_物料" localSheetId="38">#REF!</definedName>
    <definedName name="花崗石塊R_115cm_D_25cm_物料" localSheetId="20">#REF!</definedName>
    <definedName name="花崗石塊R_115cm_D_25cm_物料">#REF!</definedName>
    <definedName name="花崗石塊物料" localSheetId="40">#REF!</definedName>
    <definedName name="花崗石塊物料" localSheetId="56">#REF!</definedName>
    <definedName name="花崗石塊物料" localSheetId="33">#REF!</definedName>
    <definedName name="花崗石塊物料" localSheetId="55">#REF!</definedName>
    <definedName name="花崗石塊物料" localSheetId="36">#REF!</definedName>
    <definedName name="花崗石塊物料" localSheetId="4">#REF!</definedName>
    <definedName name="花崗石塊物料" localSheetId="19">#REF!</definedName>
    <definedName name="花崗石塊物料" localSheetId="21">#REF!</definedName>
    <definedName name="花崗石塊物料" localSheetId="22">#REF!</definedName>
    <definedName name="花崗石塊物料" localSheetId="23">#REF!</definedName>
    <definedName name="花崗石塊物料" localSheetId="24">#REF!</definedName>
    <definedName name="花崗石塊物料" localSheetId="25">#REF!</definedName>
    <definedName name="花崗石塊物料" localSheetId="42">#REF!</definedName>
    <definedName name="花崗石塊物料" localSheetId="18">#REF!</definedName>
    <definedName name="花崗石塊物料" localSheetId="47">#REF!</definedName>
    <definedName name="花崗石塊物料" localSheetId="15">#REF!</definedName>
    <definedName name="花崗石塊物料" localSheetId="14">#REF!</definedName>
    <definedName name="花崗石塊物料" localSheetId="46">#REF!</definedName>
    <definedName name="花崗石塊物料" localSheetId="3">#REF!</definedName>
    <definedName name="花崗石塊物料" localSheetId="2">#REF!</definedName>
    <definedName name="花崗石塊物料" localSheetId="54">#REF!</definedName>
    <definedName name="花崗石塊物料" localSheetId="30">#REF!</definedName>
    <definedName name="花崗石塊物料" localSheetId="26">#REF!</definedName>
    <definedName name="花崗石塊物料" localSheetId="29">#REF!</definedName>
    <definedName name="花崗石塊物料" localSheetId="53">#REF!</definedName>
    <definedName name="花崗石塊物料" localSheetId="43">#REF!</definedName>
    <definedName name="花崗石塊物料" localSheetId="9">#REF!</definedName>
    <definedName name="花崗石塊物料" localSheetId="8">#REF!</definedName>
    <definedName name="花崗石塊物料" localSheetId="11">#REF!</definedName>
    <definedName name="花崗石塊物料" localSheetId="10">#REF!</definedName>
    <definedName name="花崗石塊物料" localSheetId="13">#REF!</definedName>
    <definedName name="花崗石塊物料" localSheetId="12">#REF!</definedName>
    <definedName name="花崗石塊物料" localSheetId="7">#REF!</definedName>
    <definedName name="花崗石塊物料" localSheetId="6">#REF!</definedName>
    <definedName name="花崗石塊物料" localSheetId="48">#REF!</definedName>
    <definedName name="花崗石塊物料" localSheetId="49">#REF!</definedName>
    <definedName name="花崗石塊物料" localSheetId="16">#REF!</definedName>
    <definedName name="花崗石塊物料" localSheetId="27">#REF!</definedName>
    <definedName name="花崗石塊物料" localSheetId="28">#REF!</definedName>
    <definedName name="花崗石塊物料" localSheetId="44">#REF!</definedName>
    <definedName name="花崗石塊物料" localSheetId="45">#REF!</definedName>
    <definedName name="花崗石塊物料" localSheetId="51">#REF!</definedName>
    <definedName name="花崗石塊物料" localSheetId="41">#REF!</definedName>
    <definedName name="花崗石塊物料" localSheetId="35">#REF!</definedName>
    <definedName name="花崗石塊物料" localSheetId="39">#REF!</definedName>
    <definedName name="花崗石塊物料" localSheetId="37">#REF!</definedName>
    <definedName name="花崗石塊物料" localSheetId="17">#REF!</definedName>
    <definedName name="花崗石塊物料" localSheetId="50">#REF!</definedName>
    <definedName name="花崗石塊物料" localSheetId="52">#REF!</definedName>
    <definedName name="花崗石塊物料" localSheetId="31">#REF!</definedName>
    <definedName name="花崗石塊物料" localSheetId="32">#REF!</definedName>
    <definedName name="花崗石塊物料" localSheetId="34">#REF!</definedName>
    <definedName name="花崗石塊物料" localSheetId="38">#REF!</definedName>
    <definedName name="花崗石塊物料" localSheetId="20">#REF!</definedName>
    <definedName name="花崗石塊物料">#REF!</definedName>
    <definedName name="花崗石塊物料_石塊造型座椅" localSheetId="40">#REF!</definedName>
    <definedName name="花崗石塊物料_石塊造型座椅" localSheetId="56">#REF!</definedName>
    <definedName name="花崗石塊物料_石塊造型座椅" localSheetId="33">#REF!</definedName>
    <definedName name="花崗石塊物料_石塊造型座椅" localSheetId="55">#REF!</definedName>
    <definedName name="花崗石塊物料_石塊造型座椅" localSheetId="36">#REF!</definedName>
    <definedName name="花崗石塊物料_石塊造型座椅" localSheetId="4">#REF!</definedName>
    <definedName name="花崗石塊物料_石塊造型座椅" localSheetId="19">#REF!</definedName>
    <definedName name="花崗石塊物料_石塊造型座椅" localSheetId="21">#REF!</definedName>
    <definedName name="花崗石塊物料_石塊造型座椅" localSheetId="22">#REF!</definedName>
    <definedName name="花崗石塊物料_石塊造型座椅" localSheetId="23">#REF!</definedName>
    <definedName name="花崗石塊物料_石塊造型座椅" localSheetId="24">#REF!</definedName>
    <definedName name="花崗石塊物料_石塊造型座椅" localSheetId="25">#REF!</definedName>
    <definedName name="花崗石塊物料_石塊造型座椅" localSheetId="42">#REF!</definedName>
    <definedName name="花崗石塊物料_石塊造型座椅" localSheetId="18">#REF!</definedName>
    <definedName name="花崗石塊物料_石塊造型座椅" localSheetId="47">#REF!</definedName>
    <definedName name="花崗石塊物料_石塊造型座椅" localSheetId="15">#REF!</definedName>
    <definedName name="花崗石塊物料_石塊造型座椅" localSheetId="14">#REF!</definedName>
    <definedName name="花崗石塊物料_石塊造型座椅" localSheetId="46">#REF!</definedName>
    <definedName name="花崗石塊物料_石塊造型座椅" localSheetId="3">#REF!</definedName>
    <definedName name="花崗石塊物料_石塊造型座椅" localSheetId="2">#REF!</definedName>
    <definedName name="花崗石塊物料_石塊造型座椅" localSheetId="54">#REF!</definedName>
    <definedName name="花崗石塊物料_石塊造型座椅" localSheetId="30">#REF!</definedName>
    <definedName name="花崗石塊物料_石塊造型座椅" localSheetId="26">#REF!</definedName>
    <definedName name="花崗石塊物料_石塊造型座椅" localSheetId="29">#REF!</definedName>
    <definedName name="花崗石塊物料_石塊造型座椅" localSheetId="53">#REF!</definedName>
    <definedName name="花崗石塊物料_石塊造型座椅" localSheetId="43">#REF!</definedName>
    <definedName name="花崗石塊物料_石塊造型座椅" localSheetId="9">#REF!</definedName>
    <definedName name="花崗石塊物料_石塊造型座椅" localSheetId="8">#REF!</definedName>
    <definedName name="花崗石塊物料_石塊造型座椅" localSheetId="11">#REF!</definedName>
    <definedName name="花崗石塊物料_石塊造型座椅" localSheetId="10">#REF!</definedName>
    <definedName name="花崗石塊物料_石塊造型座椅" localSheetId="13">#REF!</definedName>
    <definedName name="花崗石塊物料_石塊造型座椅" localSheetId="12">#REF!</definedName>
    <definedName name="花崗石塊物料_石塊造型座椅" localSheetId="7">#REF!</definedName>
    <definedName name="花崗石塊物料_石塊造型座椅" localSheetId="6">#REF!</definedName>
    <definedName name="花崗石塊物料_石塊造型座椅" localSheetId="48">#REF!</definedName>
    <definedName name="花崗石塊物料_石塊造型座椅" localSheetId="49">#REF!</definedName>
    <definedName name="花崗石塊物料_石塊造型座椅" localSheetId="16">#REF!</definedName>
    <definedName name="花崗石塊物料_石塊造型座椅" localSheetId="27">#REF!</definedName>
    <definedName name="花崗石塊物料_石塊造型座椅" localSheetId="28">#REF!</definedName>
    <definedName name="花崗石塊物料_石塊造型座椅" localSheetId="44">#REF!</definedName>
    <definedName name="花崗石塊物料_石塊造型座椅" localSheetId="45">#REF!</definedName>
    <definedName name="花崗石塊物料_石塊造型座椅" localSheetId="51">#REF!</definedName>
    <definedName name="花崗石塊物料_石塊造型座椅" localSheetId="41">#REF!</definedName>
    <definedName name="花崗石塊物料_石塊造型座椅" localSheetId="35">#REF!</definedName>
    <definedName name="花崗石塊物料_石塊造型座椅" localSheetId="39">#REF!</definedName>
    <definedName name="花崗石塊物料_石塊造型座椅" localSheetId="37">#REF!</definedName>
    <definedName name="花崗石塊物料_石塊造型座椅" localSheetId="17">#REF!</definedName>
    <definedName name="花崗石塊物料_石塊造型座椅" localSheetId="50">#REF!</definedName>
    <definedName name="花崗石塊物料_石塊造型座椅" localSheetId="52">#REF!</definedName>
    <definedName name="花崗石塊物料_石塊造型座椅" localSheetId="31">#REF!</definedName>
    <definedName name="花崗石塊物料_石塊造型座椅" localSheetId="32">#REF!</definedName>
    <definedName name="花崗石塊物料_石塊造型座椅" localSheetId="34">#REF!</definedName>
    <definedName name="花崗石塊物料_石塊造型座椅" localSheetId="38">#REF!</definedName>
    <definedName name="花崗石塊物料_石塊造型座椅" localSheetId="20">#REF!</definedName>
    <definedName name="花崗石塊物料_石塊造型座椅">#REF!</definedName>
    <definedName name="花崗岩石板_弧形_物料" localSheetId="40">#REF!</definedName>
    <definedName name="花崗岩石板_弧形_物料" localSheetId="56">#REF!</definedName>
    <definedName name="花崗岩石板_弧形_物料" localSheetId="33">#REF!</definedName>
    <definedName name="花崗岩石板_弧形_物料" localSheetId="55">#REF!</definedName>
    <definedName name="花崗岩石板_弧形_物料" localSheetId="36">#REF!</definedName>
    <definedName name="花崗岩石板_弧形_物料" localSheetId="4">#REF!</definedName>
    <definedName name="花崗岩石板_弧形_物料" localSheetId="19">#REF!</definedName>
    <definedName name="花崗岩石板_弧形_物料" localSheetId="21">#REF!</definedName>
    <definedName name="花崗岩石板_弧形_物料" localSheetId="22">#REF!</definedName>
    <definedName name="花崗岩石板_弧形_物料" localSheetId="23">#REF!</definedName>
    <definedName name="花崗岩石板_弧形_物料" localSheetId="24">#REF!</definedName>
    <definedName name="花崗岩石板_弧形_物料" localSheetId="25">#REF!</definedName>
    <definedName name="花崗岩石板_弧形_物料" localSheetId="42">#REF!</definedName>
    <definedName name="花崗岩石板_弧形_物料" localSheetId="18">#REF!</definedName>
    <definedName name="花崗岩石板_弧形_物料" localSheetId="47">#REF!</definedName>
    <definedName name="花崗岩石板_弧形_物料" localSheetId="15">#REF!</definedName>
    <definedName name="花崗岩石板_弧形_物料" localSheetId="14">#REF!</definedName>
    <definedName name="花崗岩石板_弧形_物料" localSheetId="46">#REF!</definedName>
    <definedName name="花崗岩石板_弧形_物料" localSheetId="3">#REF!</definedName>
    <definedName name="花崗岩石板_弧形_物料" localSheetId="2">#REF!</definedName>
    <definedName name="花崗岩石板_弧形_物料" localSheetId="54">#REF!</definedName>
    <definedName name="花崗岩石板_弧形_物料" localSheetId="30">#REF!</definedName>
    <definedName name="花崗岩石板_弧形_物料" localSheetId="26">#REF!</definedName>
    <definedName name="花崗岩石板_弧形_物料" localSheetId="29">#REF!</definedName>
    <definedName name="花崗岩石板_弧形_物料" localSheetId="53">#REF!</definedName>
    <definedName name="花崗岩石板_弧形_物料" localSheetId="43">#REF!</definedName>
    <definedName name="花崗岩石板_弧形_物料" localSheetId="9">#REF!</definedName>
    <definedName name="花崗岩石板_弧形_物料" localSheetId="8">#REF!</definedName>
    <definedName name="花崗岩石板_弧形_物料" localSheetId="11">#REF!</definedName>
    <definedName name="花崗岩石板_弧形_物料" localSheetId="10">#REF!</definedName>
    <definedName name="花崗岩石板_弧形_物料" localSheetId="13">#REF!</definedName>
    <definedName name="花崗岩石板_弧形_物料" localSheetId="12">#REF!</definedName>
    <definedName name="花崗岩石板_弧形_物料" localSheetId="7">#REF!</definedName>
    <definedName name="花崗岩石板_弧形_物料" localSheetId="6">#REF!</definedName>
    <definedName name="花崗岩石板_弧形_物料" localSheetId="48">#REF!</definedName>
    <definedName name="花崗岩石板_弧形_物料" localSheetId="49">#REF!</definedName>
    <definedName name="花崗岩石板_弧形_物料" localSheetId="16">#REF!</definedName>
    <definedName name="花崗岩石板_弧形_物料" localSheetId="27">#REF!</definedName>
    <definedName name="花崗岩石板_弧形_物料" localSheetId="28">#REF!</definedName>
    <definedName name="花崗岩石板_弧形_物料" localSheetId="44">#REF!</definedName>
    <definedName name="花崗岩石板_弧形_物料" localSheetId="45">#REF!</definedName>
    <definedName name="花崗岩石板_弧形_物料" localSheetId="51">#REF!</definedName>
    <definedName name="花崗岩石板_弧形_物料" localSheetId="41">#REF!</definedName>
    <definedName name="花崗岩石板_弧形_物料" localSheetId="35">#REF!</definedName>
    <definedName name="花崗岩石板_弧形_物料" localSheetId="39">#REF!</definedName>
    <definedName name="花崗岩石板_弧形_物料" localSheetId="37">#REF!</definedName>
    <definedName name="花崗岩石板_弧形_物料" localSheetId="17">#REF!</definedName>
    <definedName name="花崗岩石板_弧形_物料" localSheetId="50">#REF!</definedName>
    <definedName name="花崗岩石板_弧形_物料" localSheetId="52">#REF!</definedName>
    <definedName name="花崗岩石板_弧形_物料" localSheetId="31">#REF!</definedName>
    <definedName name="花崗岩石板_弧形_物料" localSheetId="32">#REF!</definedName>
    <definedName name="花崗岩石板_弧形_物料" localSheetId="34">#REF!</definedName>
    <definedName name="花崗岩石板_弧形_物料" localSheetId="38">#REF!</definedName>
    <definedName name="花崗岩石板_弧形_物料" localSheetId="20">#REF!</definedName>
    <definedName name="花崗岩石板_弧形_物料">#REF!</definedName>
    <definedName name="表單" localSheetId="40">#REF!</definedName>
    <definedName name="表單" localSheetId="56">#REF!</definedName>
    <definedName name="表單" localSheetId="33">#REF!</definedName>
    <definedName name="表單" localSheetId="55">#REF!</definedName>
    <definedName name="表單" localSheetId="36">#REF!</definedName>
    <definedName name="表單" localSheetId="4">#REF!</definedName>
    <definedName name="表單" localSheetId="19">#REF!</definedName>
    <definedName name="表單" localSheetId="21">#REF!</definedName>
    <definedName name="表單" localSheetId="22">#REF!</definedName>
    <definedName name="表單" localSheetId="23">#REF!</definedName>
    <definedName name="表單" localSheetId="24">#REF!</definedName>
    <definedName name="表單" localSheetId="25">#REF!</definedName>
    <definedName name="表單" localSheetId="42">#REF!</definedName>
    <definedName name="表單" localSheetId="18">#REF!</definedName>
    <definedName name="表單" localSheetId="47">#REF!</definedName>
    <definedName name="表單" localSheetId="15">#REF!</definedName>
    <definedName name="表單" localSheetId="14">#REF!</definedName>
    <definedName name="表單" localSheetId="46">#REF!</definedName>
    <definedName name="表單" localSheetId="3">#REF!</definedName>
    <definedName name="表單" localSheetId="2">#REF!</definedName>
    <definedName name="表單" localSheetId="54">#REF!</definedName>
    <definedName name="表單" localSheetId="30">#REF!</definedName>
    <definedName name="表單" localSheetId="26">#REF!</definedName>
    <definedName name="表單" localSheetId="29">#REF!</definedName>
    <definedName name="表單" localSheetId="53">#REF!</definedName>
    <definedName name="表單" localSheetId="43">#REF!</definedName>
    <definedName name="表單" localSheetId="9">#REF!</definedName>
    <definedName name="表單" localSheetId="8">#REF!</definedName>
    <definedName name="表單" localSheetId="11">#REF!</definedName>
    <definedName name="表單" localSheetId="10">#REF!</definedName>
    <definedName name="表單" localSheetId="13">#REF!</definedName>
    <definedName name="表單" localSheetId="12">#REF!</definedName>
    <definedName name="表單" localSheetId="7">#REF!</definedName>
    <definedName name="表單" localSheetId="6">#REF!</definedName>
    <definedName name="表單" localSheetId="48">#REF!</definedName>
    <definedName name="表單" localSheetId="49">#REF!</definedName>
    <definedName name="表單" localSheetId="16">#REF!</definedName>
    <definedName name="表單" localSheetId="27">#REF!</definedName>
    <definedName name="表單" localSheetId="28">#REF!</definedName>
    <definedName name="表單" localSheetId="44">#REF!</definedName>
    <definedName name="表單" localSheetId="45">#REF!</definedName>
    <definedName name="表單" localSheetId="51">#REF!</definedName>
    <definedName name="表單" localSheetId="41">#REF!</definedName>
    <definedName name="表單" localSheetId="35">#REF!</definedName>
    <definedName name="表單" localSheetId="39">#REF!</definedName>
    <definedName name="表單" localSheetId="37">#REF!</definedName>
    <definedName name="表單" localSheetId="17">#REF!</definedName>
    <definedName name="表單" localSheetId="50">#REF!</definedName>
    <definedName name="表單" localSheetId="52">#REF!</definedName>
    <definedName name="表單" localSheetId="31">#REF!</definedName>
    <definedName name="表單" localSheetId="32">#REF!</definedName>
    <definedName name="表單" localSheetId="34">#REF!</definedName>
    <definedName name="表單" localSheetId="38">#REF!</definedName>
    <definedName name="表單" localSheetId="20">#REF!</definedName>
    <definedName name="表單">#REF!</definedName>
    <definedName name="表單一" localSheetId="40">[5]工程預算施工進度表!#REF!</definedName>
    <definedName name="表單一" localSheetId="56">[5]工程預算施工進度表!#REF!</definedName>
    <definedName name="表單一" localSheetId="33">[5]工程預算施工進度表!#REF!</definedName>
    <definedName name="表單一" localSheetId="55">[5]工程預算施工進度表!#REF!</definedName>
    <definedName name="表單一" localSheetId="36">[5]工程預算施工進度表!#REF!</definedName>
    <definedName name="表單一" localSheetId="4">[5]工程預算施工進度表!#REF!</definedName>
    <definedName name="表單一" localSheetId="19">[5]工程預算施工進度表!#REF!</definedName>
    <definedName name="表單一" localSheetId="21">[5]工程預算施工進度表!#REF!</definedName>
    <definedName name="表單一" localSheetId="22">[5]工程預算施工進度表!#REF!</definedName>
    <definedName name="表單一" localSheetId="23">[5]工程預算施工進度表!#REF!</definedName>
    <definedName name="表單一" localSheetId="24">[5]工程預算施工進度表!#REF!</definedName>
    <definedName name="表單一" localSheetId="25">[5]工程預算施工進度表!#REF!</definedName>
    <definedName name="表單一" localSheetId="42">[5]工程預算施工進度表!#REF!</definedName>
    <definedName name="表單一" localSheetId="18">[5]工程預算施工進度表!#REF!</definedName>
    <definedName name="表單一" localSheetId="47">[5]工程預算施工進度表!#REF!</definedName>
    <definedName name="表單一" localSheetId="15">[5]工程預算施工進度表!#REF!</definedName>
    <definedName name="表單一" localSheetId="14">[5]工程預算施工進度表!#REF!</definedName>
    <definedName name="表單一" localSheetId="46">[5]工程預算施工進度表!#REF!</definedName>
    <definedName name="表單一" localSheetId="3">[5]工程預算施工進度表!#REF!</definedName>
    <definedName name="表單一" localSheetId="2">[5]工程預算施工進度表!#REF!</definedName>
    <definedName name="表單一" localSheetId="54">[5]工程預算施工進度表!#REF!</definedName>
    <definedName name="表單一" localSheetId="30">[5]工程預算施工進度表!#REF!</definedName>
    <definedName name="表單一" localSheetId="26">[5]工程預算施工進度表!#REF!</definedName>
    <definedName name="表單一" localSheetId="29">[5]工程預算施工進度表!#REF!</definedName>
    <definedName name="表單一" localSheetId="53">[5]工程預算施工進度表!#REF!</definedName>
    <definedName name="表單一" localSheetId="43">[5]工程預算施工進度表!#REF!</definedName>
    <definedName name="表單一" localSheetId="9">[5]工程預算施工進度表!#REF!</definedName>
    <definedName name="表單一" localSheetId="8">[5]工程預算施工進度表!#REF!</definedName>
    <definedName name="表單一" localSheetId="11">[5]工程預算施工進度表!#REF!</definedName>
    <definedName name="表單一" localSheetId="10">[5]工程預算施工進度表!#REF!</definedName>
    <definedName name="表單一" localSheetId="13">[5]工程預算施工進度表!#REF!</definedName>
    <definedName name="表單一" localSheetId="12">[5]工程預算施工進度表!#REF!</definedName>
    <definedName name="表單一" localSheetId="7">[5]工程預算施工進度表!#REF!</definedName>
    <definedName name="表單一" localSheetId="6">[5]工程預算施工進度表!#REF!</definedName>
    <definedName name="表單一" localSheetId="48">[5]工程預算施工進度表!#REF!</definedName>
    <definedName name="表單一" localSheetId="49">[5]工程預算施工進度表!#REF!</definedName>
    <definedName name="表單一" localSheetId="16">[5]工程預算施工進度表!#REF!</definedName>
    <definedName name="表單一" localSheetId="27">[5]工程預算施工進度表!#REF!</definedName>
    <definedName name="表單一" localSheetId="28">[5]工程預算施工進度表!#REF!</definedName>
    <definedName name="表單一" localSheetId="44">[5]工程預算施工進度表!#REF!</definedName>
    <definedName name="表單一" localSheetId="45">[5]工程預算施工進度表!#REF!</definedName>
    <definedName name="表單一" localSheetId="51">[5]工程預算施工進度表!#REF!</definedName>
    <definedName name="表單一" localSheetId="41">[5]工程預算施工進度表!#REF!</definedName>
    <definedName name="表單一" localSheetId="35">[5]工程預算施工進度表!#REF!</definedName>
    <definedName name="表單一" localSheetId="39">[5]工程預算施工進度表!#REF!</definedName>
    <definedName name="表單一" localSheetId="37">[5]工程預算施工進度表!#REF!</definedName>
    <definedName name="表單一" localSheetId="17">[5]工程預算施工進度表!#REF!</definedName>
    <definedName name="表單一" localSheetId="50">[5]工程預算施工進度表!#REF!</definedName>
    <definedName name="表單一" localSheetId="52">[5]工程預算施工進度表!#REF!</definedName>
    <definedName name="表單一" localSheetId="31">[5]工程預算施工進度表!#REF!</definedName>
    <definedName name="表單一" localSheetId="32">[5]工程預算施工進度表!#REF!</definedName>
    <definedName name="表單一" localSheetId="34">[5]工程預算施工進度表!#REF!</definedName>
    <definedName name="表單一" localSheetId="38">[5]工程預算施工進度表!#REF!</definedName>
    <definedName name="表單一" localSheetId="20">[5]工程預算施工進度表!#REF!</definedName>
    <definedName name="表單一">[5]工程預算施工進度表!#REF!</definedName>
    <definedName name="表單九" localSheetId="40">#REF!</definedName>
    <definedName name="表單九" localSheetId="56">#REF!</definedName>
    <definedName name="表單九" localSheetId="33">#REF!</definedName>
    <definedName name="表單九" localSheetId="55">#REF!</definedName>
    <definedName name="表單九" localSheetId="36">#REF!</definedName>
    <definedName name="表單九" localSheetId="4">#REF!</definedName>
    <definedName name="表單九" localSheetId="19">#REF!</definedName>
    <definedName name="表單九" localSheetId="21">#REF!</definedName>
    <definedName name="表單九" localSheetId="22">#REF!</definedName>
    <definedName name="表單九" localSheetId="23">#REF!</definedName>
    <definedName name="表單九" localSheetId="24">#REF!</definedName>
    <definedName name="表單九" localSheetId="25">#REF!</definedName>
    <definedName name="表單九" localSheetId="42">#REF!</definedName>
    <definedName name="表單九" localSheetId="18">#REF!</definedName>
    <definedName name="表單九" localSheetId="47">#REF!</definedName>
    <definedName name="表單九" localSheetId="15">#REF!</definedName>
    <definedName name="表單九" localSheetId="14">#REF!</definedName>
    <definedName name="表單九" localSheetId="46">#REF!</definedName>
    <definedName name="表單九" localSheetId="3">#REF!</definedName>
    <definedName name="表單九" localSheetId="2">#REF!</definedName>
    <definedName name="表單九" localSheetId="54">#REF!</definedName>
    <definedName name="表單九" localSheetId="30">#REF!</definedName>
    <definedName name="表單九" localSheetId="26">#REF!</definedName>
    <definedName name="表單九" localSheetId="29">#REF!</definedName>
    <definedName name="表單九" localSheetId="53">#REF!</definedName>
    <definedName name="表單九" localSheetId="43">#REF!</definedName>
    <definedName name="表單九" localSheetId="9">#REF!</definedName>
    <definedName name="表單九" localSheetId="8">#REF!</definedName>
    <definedName name="表單九" localSheetId="11">#REF!</definedName>
    <definedName name="表單九" localSheetId="10">#REF!</definedName>
    <definedName name="表單九" localSheetId="13">#REF!</definedName>
    <definedName name="表單九" localSheetId="12">#REF!</definedName>
    <definedName name="表單九" localSheetId="7">#REF!</definedName>
    <definedName name="表單九" localSheetId="6">#REF!</definedName>
    <definedName name="表單九" localSheetId="48">#REF!</definedName>
    <definedName name="表單九" localSheetId="49">#REF!</definedName>
    <definedName name="表單九" localSheetId="16">#REF!</definedName>
    <definedName name="表單九" localSheetId="27">#REF!</definedName>
    <definedName name="表單九" localSheetId="28">#REF!</definedName>
    <definedName name="表單九" localSheetId="44">#REF!</definedName>
    <definedName name="表單九" localSheetId="45">#REF!</definedName>
    <definedName name="表單九" localSheetId="51">#REF!</definedName>
    <definedName name="表單九" localSheetId="41">#REF!</definedName>
    <definedName name="表單九" localSheetId="35">#REF!</definedName>
    <definedName name="表單九" localSheetId="39">#REF!</definedName>
    <definedName name="表單九" localSheetId="37">#REF!</definedName>
    <definedName name="表單九" localSheetId="17">#REF!</definedName>
    <definedName name="表單九" localSheetId="50">#REF!</definedName>
    <definedName name="表單九" localSheetId="52">#REF!</definedName>
    <definedName name="表單九" localSheetId="31">#REF!</definedName>
    <definedName name="表單九" localSheetId="32">#REF!</definedName>
    <definedName name="表單九" localSheetId="34">#REF!</definedName>
    <definedName name="表單九" localSheetId="38">#REF!</definedName>
    <definedName name="表單九" localSheetId="20">#REF!</definedName>
    <definedName name="表單九">#REF!</definedName>
    <definedName name="表單二" localSheetId="40">#REF!</definedName>
    <definedName name="表單二" localSheetId="56">#REF!</definedName>
    <definedName name="表單二" localSheetId="33">#REF!</definedName>
    <definedName name="表單二" localSheetId="55">#REF!</definedName>
    <definedName name="表單二" localSheetId="36">#REF!</definedName>
    <definedName name="表單二" localSheetId="4">#REF!</definedName>
    <definedName name="表單二" localSheetId="19">#REF!</definedName>
    <definedName name="表單二" localSheetId="21">#REF!</definedName>
    <definedName name="表單二" localSheetId="22">#REF!</definedName>
    <definedName name="表單二" localSheetId="23">#REF!</definedName>
    <definedName name="表單二" localSheetId="24">#REF!</definedName>
    <definedName name="表單二" localSheetId="25">#REF!</definedName>
    <definedName name="表單二" localSheetId="42">#REF!</definedName>
    <definedName name="表單二" localSheetId="18">#REF!</definedName>
    <definedName name="表單二" localSheetId="47">#REF!</definedName>
    <definedName name="表單二" localSheetId="15">#REF!</definedName>
    <definedName name="表單二" localSheetId="14">#REF!</definedName>
    <definedName name="表單二" localSheetId="46">#REF!</definedName>
    <definedName name="表單二" localSheetId="3">#REF!</definedName>
    <definedName name="表單二" localSheetId="2">#REF!</definedName>
    <definedName name="表單二" localSheetId="54">#REF!</definedName>
    <definedName name="表單二" localSheetId="30">#REF!</definedName>
    <definedName name="表單二" localSheetId="26">#REF!</definedName>
    <definedName name="表單二" localSheetId="29">#REF!</definedName>
    <definedName name="表單二" localSheetId="53">#REF!</definedName>
    <definedName name="表單二" localSheetId="43">#REF!</definedName>
    <definedName name="表單二" localSheetId="9">#REF!</definedName>
    <definedName name="表單二" localSheetId="8">#REF!</definedName>
    <definedName name="表單二" localSheetId="11">#REF!</definedName>
    <definedName name="表單二" localSheetId="10">#REF!</definedName>
    <definedName name="表單二" localSheetId="13">#REF!</definedName>
    <definedName name="表單二" localSheetId="12">#REF!</definedName>
    <definedName name="表單二" localSheetId="7">#REF!</definedName>
    <definedName name="表單二" localSheetId="6">#REF!</definedName>
    <definedName name="表單二" localSheetId="48">#REF!</definedName>
    <definedName name="表單二" localSheetId="49">#REF!</definedName>
    <definedName name="表單二" localSheetId="16">#REF!</definedName>
    <definedName name="表單二" localSheetId="27">#REF!</definedName>
    <definedName name="表單二" localSheetId="28">#REF!</definedName>
    <definedName name="表單二" localSheetId="44">#REF!</definedName>
    <definedName name="表單二" localSheetId="45">#REF!</definedName>
    <definedName name="表單二" localSheetId="51">#REF!</definedName>
    <definedName name="表單二" localSheetId="41">#REF!</definedName>
    <definedName name="表單二" localSheetId="35">#REF!</definedName>
    <definedName name="表單二" localSheetId="39">#REF!</definedName>
    <definedName name="表單二" localSheetId="37">#REF!</definedName>
    <definedName name="表單二" localSheetId="17">#REF!</definedName>
    <definedName name="表單二" localSheetId="50">#REF!</definedName>
    <definedName name="表單二" localSheetId="52">#REF!</definedName>
    <definedName name="表單二" localSheetId="31">#REF!</definedName>
    <definedName name="表單二" localSheetId="32">#REF!</definedName>
    <definedName name="表單二" localSheetId="34">#REF!</definedName>
    <definedName name="表單二" localSheetId="38">#REF!</definedName>
    <definedName name="表單二" localSheetId="20">#REF!</definedName>
    <definedName name="表單二">#REF!</definedName>
    <definedName name="表單三" localSheetId="40">#REF!</definedName>
    <definedName name="表單三" localSheetId="56">#REF!</definedName>
    <definedName name="表單三" localSheetId="33">#REF!</definedName>
    <definedName name="表單三" localSheetId="55">#REF!</definedName>
    <definedName name="表單三" localSheetId="36">#REF!</definedName>
    <definedName name="表單三" localSheetId="4">#REF!</definedName>
    <definedName name="表單三" localSheetId="19">#REF!</definedName>
    <definedName name="表單三" localSheetId="21">#REF!</definedName>
    <definedName name="表單三" localSheetId="22">#REF!</definedName>
    <definedName name="表單三" localSheetId="23">#REF!</definedName>
    <definedName name="表單三" localSheetId="24">#REF!</definedName>
    <definedName name="表單三" localSheetId="25">#REF!</definedName>
    <definedName name="表單三" localSheetId="42">#REF!</definedName>
    <definedName name="表單三" localSheetId="18">#REF!</definedName>
    <definedName name="表單三" localSheetId="47">#REF!</definedName>
    <definedName name="表單三" localSheetId="15">#REF!</definedName>
    <definedName name="表單三" localSheetId="14">#REF!</definedName>
    <definedName name="表單三" localSheetId="46">#REF!</definedName>
    <definedName name="表單三" localSheetId="3">#REF!</definedName>
    <definedName name="表單三" localSheetId="2">#REF!</definedName>
    <definedName name="表單三" localSheetId="54">#REF!</definedName>
    <definedName name="表單三" localSheetId="30">#REF!</definedName>
    <definedName name="表單三" localSheetId="26">#REF!</definedName>
    <definedName name="表單三" localSheetId="29">#REF!</definedName>
    <definedName name="表單三" localSheetId="53">#REF!</definedName>
    <definedName name="表單三" localSheetId="43">#REF!</definedName>
    <definedName name="表單三" localSheetId="9">#REF!</definedName>
    <definedName name="表單三" localSheetId="8">#REF!</definedName>
    <definedName name="表單三" localSheetId="11">#REF!</definedName>
    <definedName name="表單三" localSheetId="10">#REF!</definedName>
    <definedName name="表單三" localSheetId="13">#REF!</definedName>
    <definedName name="表單三" localSheetId="12">#REF!</definedName>
    <definedName name="表單三" localSheetId="7">#REF!</definedName>
    <definedName name="表單三" localSheetId="6">#REF!</definedName>
    <definedName name="表單三" localSheetId="48">#REF!</definedName>
    <definedName name="表單三" localSheetId="49">#REF!</definedName>
    <definedName name="表單三" localSheetId="16">#REF!</definedName>
    <definedName name="表單三" localSheetId="27">#REF!</definedName>
    <definedName name="表單三" localSheetId="28">#REF!</definedName>
    <definedName name="表單三" localSheetId="44">#REF!</definedName>
    <definedName name="表單三" localSheetId="45">#REF!</definedName>
    <definedName name="表單三" localSheetId="51">#REF!</definedName>
    <definedName name="表單三" localSheetId="41">#REF!</definedName>
    <definedName name="表單三" localSheetId="35">#REF!</definedName>
    <definedName name="表單三" localSheetId="39">#REF!</definedName>
    <definedName name="表單三" localSheetId="37">#REF!</definedName>
    <definedName name="表單三" localSheetId="17">#REF!</definedName>
    <definedName name="表單三" localSheetId="50">#REF!</definedName>
    <definedName name="表單三" localSheetId="52">#REF!</definedName>
    <definedName name="表單三" localSheetId="31">#REF!</definedName>
    <definedName name="表單三" localSheetId="32">#REF!</definedName>
    <definedName name="表單三" localSheetId="34">#REF!</definedName>
    <definedName name="表單三" localSheetId="38">#REF!</definedName>
    <definedName name="表單三" localSheetId="20">#REF!</definedName>
    <definedName name="表單三">#REF!</definedName>
    <definedName name="表單四" localSheetId="40">#REF!</definedName>
    <definedName name="表單四" localSheetId="56">#REF!</definedName>
    <definedName name="表單四" localSheetId="33">#REF!</definedName>
    <definedName name="表單四" localSheetId="55">#REF!</definedName>
    <definedName name="表單四" localSheetId="36">#REF!</definedName>
    <definedName name="表單四" localSheetId="4">#REF!</definedName>
    <definedName name="表單四" localSheetId="19">#REF!</definedName>
    <definedName name="表單四" localSheetId="21">#REF!</definedName>
    <definedName name="表單四" localSheetId="22">#REF!</definedName>
    <definedName name="表單四" localSheetId="23">#REF!</definedName>
    <definedName name="表單四" localSheetId="24">#REF!</definedName>
    <definedName name="表單四" localSheetId="25">#REF!</definedName>
    <definedName name="表單四" localSheetId="42">#REF!</definedName>
    <definedName name="表單四" localSheetId="18">#REF!</definedName>
    <definedName name="表單四" localSheetId="47">#REF!</definedName>
    <definedName name="表單四" localSheetId="15">#REF!</definedName>
    <definedName name="表單四" localSheetId="14">#REF!</definedName>
    <definedName name="表單四" localSheetId="46">#REF!</definedName>
    <definedName name="表單四" localSheetId="3">#REF!</definedName>
    <definedName name="表單四" localSheetId="2">#REF!</definedName>
    <definedName name="表單四" localSheetId="54">#REF!</definedName>
    <definedName name="表單四" localSheetId="30">#REF!</definedName>
    <definedName name="表單四" localSheetId="26">#REF!</definedName>
    <definedName name="表單四" localSheetId="29">#REF!</definedName>
    <definedName name="表單四" localSheetId="53">#REF!</definedName>
    <definedName name="表單四" localSheetId="43">#REF!</definedName>
    <definedName name="表單四" localSheetId="9">#REF!</definedName>
    <definedName name="表單四" localSheetId="8">#REF!</definedName>
    <definedName name="表單四" localSheetId="11">#REF!</definedName>
    <definedName name="表單四" localSheetId="10">#REF!</definedName>
    <definedName name="表單四" localSheetId="13">#REF!</definedName>
    <definedName name="表單四" localSheetId="12">#REF!</definedName>
    <definedName name="表單四" localSheetId="7">#REF!</definedName>
    <definedName name="表單四" localSheetId="6">#REF!</definedName>
    <definedName name="表單四" localSheetId="48">#REF!</definedName>
    <definedName name="表單四" localSheetId="49">#REF!</definedName>
    <definedName name="表單四" localSheetId="16">#REF!</definedName>
    <definedName name="表單四" localSheetId="27">#REF!</definedName>
    <definedName name="表單四" localSheetId="28">#REF!</definedName>
    <definedName name="表單四" localSheetId="44">#REF!</definedName>
    <definedName name="表單四" localSheetId="45">#REF!</definedName>
    <definedName name="表單四" localSheetId="51">#REF!</definedName>
    <definedName name="表單四" localSheetId="41">#REF!</definedName>
    <definedName name="表單四" localSheetId="35">#REF!</definedName>
    <definedName name="表單四" localSheetId="39">#REF!</definedName>
    <definedName name="表單四" localSheetId="37">#REF!</definedName>
    <definedName name="表單四" localSheetId="17">#REF!</definedName>
    <definedName name="表單四" localSheetId="50">#REF!</definedName>
    <definedName name="表單四" localSheetId="52">#REF!</definedName>
    <definedName name="表單四" localSheetId="31">#REF!</definedName>
    <definedName name="表單四" localSheetId="32">#REF!</definedName>
    <definedName name="表單四" localSheetId="34">#REF!</definedName>
    <definedName name="表單四" localSheetId="38">#REF!</definedName>
    <definedName name="表單四" localSheetId="20">#REF!</definedName>
    <definedName name="表單四">#REF!</definedName>
    <definedName name="金剛砂樹脂連工帶料" localSheetId="40">#REF!</definedName>
    <definedName name="金剛砂樹脂連工帶料" localSheetId="56">#REF!</definedName>
    <definedName name="金剛砂樹脂連工帶料" localSheetId="33">#REF!</definedName>
    <definedName name="金剛砂樹脂連工帶料" localSheetId="55">#REF!</definedName>
    <definedName name="金剛砂樹脂連工帶料" localSheetId="36">#REF!</definedName>
    <definedName name="金剛砂樹脂連工帶料" localSheetId="4">#REF!</definedName>
    <definedName name="金剛砂樹脂連工帶料" localSheetId="19">#REF!</definedName>
    <definedName name="金剛砂樹脂連工帶料" localSheetId="21">#REF!</definedName>
    <definedName name="金剛砂樹脂連工帶料" localSheetId="22">#REF!</definedName>
    <definedName name="金剛砂樹脂連工帶料" localSheetId="23">#REF!</definedName>
    <definedName name="金剛砂樹脂連工帶料" localSheetId="24">#REF!</definedName>
    <definedName name="金剛砂樹脂連工帶料" localSheetId="25">#REF!</definedName>
    <definedName name="金剛砂樹脂連工帶料" localSheetId="42">#REF!</definedName>
    <definedName name="金剛砂樹脂連工帶料" localSheetId="18">#REF!</definedName>
    <definedName name="金剛砂樹脂連工帶料" localSheetId="47">#REF!</definedName>
    <definedName name="金剛砂樹脂連工帶料" localSheetId="15">#REF!</definedName>
    <definedName name="金剛砂樹脂連工帶料" localSheetId="14">#REF!</definedName>
    <definedName name="金剛砂樹脂連工帶料" localSheetId="46">#REF!</definedName>
    <definedName name="金剛砂樹脂連工帶料" localSheetId="3">#REF!</definedName>
    <definedName name="金剛砂樹脂連工帶料" localSheetId="2">#REF!</definedName>
    <definedName name="金剛砂樹脂連工帶料" localSheetId="54">#REF!</definedName>
    <definedName name="金剛砂樹脂連工帶料" localSheetId="30">#REF!</definedName>
    <definedName name="金剛砂樹脂連工帶料" localSheetId="26">#REF!</definedName>
    <definedName name="金剛砂樹脂連工帶料" localSheetId="29">#REF!</definedName>
    <definedName name="金剛砂樹脂連工帶料" localSheetId="53">#REF!</definedName>
    <definedName name="金剛砂樹脂連工帶料" localSheetId="43">#REF!</definedName>
    <definedName name="金剛砂樹脂連工帶料" localSheetId="9">#REF!</definedName>
    <definedName name="金剛砂樹脂連工帶料" localSheetId="8">#REF!</definedName>
    <definedName name="金剛砂樹脂連工帶料" localSheetId="11">#REF!</definedName>
    <definedName name="金剛砂樹脂連工帶料" localSheetId="10">#REF!</definedName>
    <definedName name="金剛砂樹脂連工帶料" localSheetId="13">#REF!</definedName>
    <definedName name="金剛砂樹脂連工帶料" localSheetId="12">#REF!</definedName>
    <definedName name="金剛砂樹脂連工帶料" localSheetId="7">#REF!</definedName>
    <definedName name="金剛砂樹脂連工帶料" localSheetId="6">#REF!</definedName>
    <definedName name="金剛砂樹脂連工帶料" localSheetId="48">#REF!</definedName>
    <definedName name="金剛砂樹脂連工帶料" localSheetId="49">#REF!</definedName>
    <definedName name="金剛砂樹脂連工帶料" localSheetId="16">#REF!</definedName>
    <definedName name="金剛砂樹脂連工帶料" localSheetId="27">#REF!</definedName>
    <definedName name="金剛砂樹脂連工帶料" localSheetId="28">#REF!</definedName>
    <definedName name="金剛砂樹脂連工帶料" localSheetId="44">#REF!</definedName>
    <definedName name="金剛砂樹脂連工帶料" localSheetId="45">#REF!</definedName>
    <definedName name="金剛砂樹脂連工帶料" localSheetId="51">#REF!</definedName>
    <definedName name="金剛砂樹脂連工帶料" localSheetId="41">#REF!</definedName>
    <definedName name="金剛砂樹脂連工帶料" localSheetId="35">#REF!</definedName>
    <definedName name="金剛砂樹脂連工帶料" localSheetId="39">#REF!</definedName>
    <definedName name="金剛砂樹脂連工帶料" localSheetId="37">#REF!</definedName>
    <definedName name="金剛砂樹脂連工帶料" localSheetId="17">#REF!</definedName>
    <definedName name="金剛砂樹脂連工帶料" localSheetId="50">#REF!</definedName>
    <definedName name="金剛砂樹脂連工帶料" localSheetId="52">#REF!</definedName>
    <definedName name="金剛砂樹脂連工帶料" localSheetId="31">#REF!</definedName>
    <definedName name="金剛砂樹脂連工帶料" localSheetId="32">#REF!</definedName>
    <definedName name="金剛砂樹脂連工帶料" localSheetId="34">#REF!</definedName>
    <definedName name="金剛砂樹脂連工帶料" localSheetId="38">#REF!</definedName>
    <definedName name="金剛砂樹脂連工帶料" localSheetId="20">#REF!</definedName>
    <definedName name="金剛砂樹脂連工帶料">#REF!</definedName>
    <definedName name="金屬釉面磚">[5]工料單價!$B$14</definedName>
    <definedName name="門窗索引表" localSheetId="40">#REF!</definedName>
    <definedName name="門窗索引表" localSheetId="56">#REF!</definedName>
    <definedName name="門窗索引表" localSheetId="33">#REF!</definedName>
    <definedName name="門窗索引表" localSheetId="55">#REF!</definedName>
    <definedName name="門窗索引表" localSheetId="36">#REF!</definedName>
    <definedName name="門窗索引表" localSheetId="4">#REF!</definedName>
    <definedName name="門窗索引表" localSheetId="19">#REF!</definedName>
    <definedName name="門窗索引表" localSheetId="21">#REF!</definedName>
    <definedName name="門窗索引表" localSheetId="22">#REF!</definedName>
    <definedName name="門窗索引表" localSheetId="23">#REF!</definedName>
    <definedName name="門窗索引表" localSheetId="24">#REF!</definedName>
    <definedName name="門窗索引表" localSheetId="25">#REF!</definedName>
    <definedName name="門窗索引表" localSheetId="42">#REF!</definedName>
    <definedName name="門窗索引表" localSheetId="18">#REF!</definedName>
    <definedName name="門窗索引表" localSheetId="47">#REF!</definedName>
    <definedName name="門窗索引表" localSheetId="15">#REF!</definedName>
    <definedName name="門窗索引表" localSheetId="14">#REF!</definedName>
    <definedName name="門窗索引表" localSheetId="46">#REF!</definedName>
    <definedName name="門窗索引表" localSheetId="3">#REF!</definedName>
    <definedName name="門窗索引表" localSheetId="2">#REF!</definedName>
    <definedName name="門窗索引表" localSheetId="54">#REF!</definedName>
    <definedName name="門窗索引表" localSheetId="30">#REF!</definedName>
    <definedName name="門窗索引表" localSheetId="26">#REF!</definedName>
    <definedName name="門窗索引表" localSheetId="29">#REF!</definedName>
    <definedName name="門窗索引表" localSheetId="53">#REF!</definedName>
    <definedName name="門窗索引表" localSheetId="43">#REF!</definedName>
    <definedName name="門窗索引表" localSheetId="9">#REF!</definedName>
    <definedName name="門窗索引表" localSheetId="8">#REF!</definedName>
    <definedName name="門窗索引表" localSheetId="11">#REF!</definedName>
    <definedName name="門窗索引表" localSheetId="10">#REF!</definedName>
    <definedName name="門窗索引表" localSheetId="13">#REF!</definedName>
    <definedName name="門窗索引表" localSheetId="12">#REF!</definedName>
    <definedName name="門窗索引表" localSheetId="7">#REF!</definedName>
    <definedName name="門窗索引表" localSheetId="6">#REF!</definedName>
    <definedName name="門窗索引表" localSheetId="48">#REF!</definedName>
    <definedName name="門窗索引表" localSheetId="49">#REF!</definedName>
    <definedName name="門窗索引表" localSheetId="16">#REF!</definedName>
    <definedName name="門窗索引表" localSheetId="27">#REF!</definedName>
    <definedName name="門窗索引表" localSheetId="28">#REF!</definedName>
    <definedName name="門窗索引表" localSheetId="44">#REF!</definedName>
    <definedName name="門窗索引表" localSheetId="45">#REF!</definedName>
    <definedName name="門窗索引表" localSheetId="51">#REF!</definedName>
    <definedName name="門窗索引表" localSheetId="41">#REF!</definedName>
    <definedName name="門窗索引表" localSheetId="35">#REF!</definedName>
    <definedName name="門窗索引表" localSheetId="39">#REF!</definedName>
    <definedName name="門窗索引表" localSheetId="37">#REF!</definedName>
    <definedName name="門窗索引表" localSheetId="17">#REF!</definedName>
    <definedName name="門窗索引表" localSheetId="50">#REF!</definedName>
    <definedName name="門窗索引表" localSheetId="52">#REF!</definedName>
    <definedName name="門窗索引表" localSheetId="31">#REF!</definedName>
    <definedName name="門窗索引表" localSheetId="32">#REF!</definedName>
    <definedName name="門窗索引表" localSheetId="34">#REF!</definedName>
    <definedName name="門窗索引表" localSheetId="38">#REF!</definedName>
    <definedName name="門窗索引表" localSheetId="20">#REF!</definedName>
    <definedName name="門窗索引表">#REF!</definedName>
    <definedName name="阿伯勒移植φ_10cm以下" localSheetId="40">#REF!</definedName>
    <definedName name="阿伯勒移植φ_10cm以下" localSheetId="56">#REF!</definedName>
    <definedName name="阿伯勒移植φ_10cm以下" localSheetId="33">#REF!</definedName>
    <definedName name="阿伯勒移植φ_10cm以下" localSheetId="55">#REF!</definedName>
    <definedName name="阿伯勒移植φ_10cm以下" localSheetId="36">#REF!</definedName>
    <definedName name="阿伯勒移植φ_10cm以下" localSheetId="4">#REF!</definedName>
    <definedName name="阿伯勒移植φ_10cm以下" localSheetId="19">#REF!</definedName>
    <definedName name="阿伯勒移植φ_10cm以下" localSheetId="21">#REF!</definedName>
    <definedName name="阿伯勒移植φ_10cm以下" localSheetId="22">#REF!</definedName>
    <definedName name="阿伯勒移植φ_10cm以下" localSheetId="23">#REF!</definedName>
    <definedName name="阿伯勒移植φ_10cm以下" localSheetId="24">#REF!</definedName>
    <definedName name="阿伯勒移植φ_10cm以下" localSheetId="25">#REF!</definedName>
    <definedName name="阿伯勒移植φ_10cm以下" localSheetId="42">#REF!</definedName>
    <definedName name="阿伯勒移植φ_10cm以下" localSheetId="18">#REF!</definedName>
    <definedName name="阿伯勒移植φ_10cm以下" localSheetId="47">#REF!</definedName>
    <definedName name="阿伯勒移植φ_10cm以下" localSheetId="15">#REF!</definedName>
    <definedName name="阿伯勒移植φ_10cm以下" localSheetId="14">#REF!</definedName>
    <definedName name="阿伯勒移植φ_10cm以下" localSheetId="46">#REF!</definedName>
    <definedName name="阿伯勒移植φ_10cm以下" localSheetId="3">#REF!</definedName>
    <definedName name="阿伯勒移植φ_10cm以下" localSheetId="2">#REF!</definedName>
    <definedName name="阿伯勒移植φ_10cm以下" localSheetId="54">#REF!</definedName>
    <definedName name="阿伯勒移植φ_10cm以下" localSheetId="30">#REF!</definedName>
    <definedName name="阿伯勒移植φ_10cm以下" localSheetId="26">#REF!</definedName>
    <definedName name="阿伯勒移植φ_10cm以下" localSheetId="29">#REF!</definedName>
    <definedName name="阿伯勒移植φ_10cm以下" localSheetId="53">#REF!</definedName>
    <definedName name="阿伯勒移植φ_10cm以下" localSheetId="43">#REF!</definedName>
    <definedName name="阿伯勒移植φ_10cm以下" localSheetId="9">#REF!</definedName>
    <definedName name="阿伯勒移植φ_10cm以下" localSheetId="8">#REF!</definedName>
    <definedName name="阿伯勒移植φ_10cm以下" localSheetId="11">#REF!</definedName>
    <definedName name="阿伯勒移植φ_10cm以下" localSheetId="10">#REF!</definedName>
    <definedName name="阿伯勒移植φ_10cm以下" localSheetId="13">#REF!</definedName>
    <definedName name="阿伯勒移植φ_10cm以下" localSheetId="12">#REF!</definedName>
    <definedName name="阿伯勒移植φ_10cm以下" localSheetId="7">#REF!</definedName>
    <definedName name="阿伯勒移植φ_10cm以下" localSheetId="6">#REF!</definedName>
    <definedName name="阿伯勒移植φ_10cm以下" localSheetId="48">#REF!</definedName>
    <definedName name="阿伯勒移植φ_10cm以下" localSheetId="49">#REF!</definedName>
    <definedName name="阿伯勒移植φ_10cm以下" localSheetId="16">#REF!</definedName>
    <definedName name="阿伯勒移植φ_10cm以下" localSheetId="27">#REF!</definedName>
    <definedName name="阿伯勒移植φ_10cm以下" localSheetId="28">#REF!</definedName>
    <definedName name="阿伯勒移植φ_10cm以下" localSheetId="44">#REF!</definedName>
    <definedName name="阿伯勒移植φ_10cm以下" localSheetId="45">#REF!</definedName>
    <definedName name="阿伯勒移植φ_10cm以下" localSheetId="51">#REF!</definedName>
    <definedName name="阿伯勒移植φ_10cm以下" localSheetId="41">#REF!</definedName>
    <definedName name="阿伯勒移植φ_10cm以下" localSheetId="35">#REF!</definedName>
    <definedName name="阿伯勒移植φ_10cm以下" localSheetId="39">#REF!</definedName>
    <definedName name="阿伯勒移植φ_10cm以下" localSheetId="37">#REF!</definedName>
    <definedName name="阿伯勒移植φ_10cm以下" localSheetId="17">#REF!</definedName>
    <definedName name="阿伯勒移植φ_10cm以下" localSheetId="50">#REF!</definedName>
    <definedName name="阿伯勒移植φ_10cm以下" localSheetId="52">#REF!</definedName>
    <definedName name="阿伯勒移植φ_10cm以下" localSheetId="31">#REF!</definedName>
    <definedName name="阿伯勒移植φ_10cm以下" localSheetId="32">#REF!</definedName>
    <definedName name="阿伯勒移植φ_10cm以下" localSheetId="34">#REF!</definedName>
    <definedName name="阿伯勒移植φ_10cm以下" localSheetId="38">#REF!</definedName>
    <definedName name="阿伯勒移植φ_10cm以下" localSheetId="20">#REF!</definedName>
    <definedName name="阿伯勒移植φ_10cm以下">#REF!</definedName>
    <definedName name="附表">[8]AAA5!$B$1:$E$80</definedName>
    <definedName name="亮光蠟">[5]工料單價!$F$11</definedName>
    <definedName name="亮面金屬釉面磚" localSheetId="40">[29]工料單價!$B$8</definedName>
    <definedName name="亮面金屬釉面磚" localSheetId="56">[29]工料單價!$B$8</definedName>
    <definedName name="亮面金屬釉面磚" localSheetId="33">[29]工料單價!$B$8</definedName>
    <definedName name="亮面金屬釉面磚" localSheetId="55">[29]工料單價!$B$8</definedName>
    <definedName name="亮面金屬釉面磚" localSheetId="36">[29]工料單價!$B$8</definedName>
    <definedName name="亮面金屬釉面磚" localSheetId="19">[29]工料單價!$B$8</definedName>
    <definedName name="亮面金屬釉面磚" localSheetId="21">[29]工料單價!$B$8</definedName>
    <definedName name="亮面金屬釉面磚" localSheetId="22">[29]工料單價!$B$8</definedName>
    <definedName name="亮面金屬釉面磚" localSheetId="23">[29]工料單價!$B$8</definedName>
    <definedName name="亮面金屬釉面磚" localSheetId="24">[29]工料單價!$B$8</definedName>
    <definedName name="亮面金屬釉面磚" localSheetId="25">[29]工料單價!$B$8</definedName>
    <definedName name="亮面金屬釉面磚" localSheetId="42">[29]工料單價!$B$8</definedName>
    <definedName name="亮面金屬釉面磚" localSheetId="18">[29]工料單價!$B$8</definedName>
    <definedName name="亮面金屬釉面磚" localSheetId="47">[29]工料單價!$B$8</definedName>
    <definedName name="亮面金屬釉面磚" localSheetId="15">[29]工料單價!$B$8</definedName>
    <definedName name="亮面金屬釉面磚" localSheetId="14">[29]工料單價!$B$8</definedName>
    <definedName name="亮面金屬釉面磚" localSheetId="46">[29]工料單價!$B$8</definedName>
    <definedName name="亮面金屬釉面磚" localSheetId="54">[29]工料單價!$B$8</definedName>
    <definedName name="亮面金屬釉面磚" localSheetId="30">[29]工料單價!$B$8</definedName>
    <definedName name="亮面金屬釉面磚" localSheetId="26">[29]工料單價!$B$8</definedName>
    <definedName name="亮面金屬釉面磚" localSheetId="29">[29]工料單價!$B$8</definedName>
    <definedName name="亮面金屬釉面磚" localSheetId="53">[29]工料單價!$B$8</definedName>
    <definedName name="亮面金屬釉面磚" localSheetId="43">[29]工料單價!$B$8</definedName>
    <definedName name="亮面金屬釉面磚" localSheetId="9">[29]工料單價!$B$8</definedName>
    <definedName name="亮面金屬釉面磚" localSheetId="8">[29]工料單價!$B$8</definedName>
    <definedName name="亮面金屬釉面磚" localSheetId="11">[29]工料單價!$B$8</definedName>
    <definedName name="亮面金屬釉面磚" localSheetId="10">[29]工料單價!$B$8</definedName>
    <definedName name="亮面金屬釉面磚" localSheetId="13">[29]工料單價!$B$8</definedName>
    <definedName name="亮面金屬釉面磚" localSheetId="12">[29]工料單價!$B$8</definedName>
    <definedName name="亮面金屬釉面磚" localSheetId="7">[29]工料單價!$B$8</definedName>
    <definedName name="亮面金屬釉面磚" localSheetId="6">[29]工料單價!$B$8</definedName>
    <definedName name="亮面金屬釉面磚" localSheetId="48">[29]工料單價!$B$8</definedName>
    <definedName name="亮面金屬釉面磚" localSheetId="49">[29]工料單價!$B$8</definedName>
    <definedName name="亮面金屬釉面磚" localSheetId="16">[29]工料單價!$B$8</definedName>
    <definedName name="亮面金屬釉面磚" localSheetId="27">[29]工料單價!$B$8</definedName>
    <definedName name="亮面金屬釉面磚" localSheetId="28">[29]工料單價!$B$8</definedName>
    <definedName name="亮面金屬釉面磚" localSheetId="44">[29]工料單價!$B$8</definedName>
    <definedName name="亮面金屬釉面磚" localSheetId="45">[29]工料單價!$B$8</definedName>
    <definedName name="亮面金屬釉面磚" localSheetId="51">[29]工料單價!$B$8</definedName>
    <definedName name="亮面金屬釉面磚" localSheetId="41">[29]工料單價!$B$8</definedName>
    <definedName name="亮面金屬釉面磚" localSheetId="35">[29]工料單價!$B$8</definedName>
    <definedName name="亮面金屬釉面磚" localSheetId="39">[29]工料單價!$B$8</definedName>
    <definedName name="亮面金屬釉面磚" localSheetId="37">[29]工料單價!$B$8</definedName>
    <definedName name="亮面金屬釉面磚" localSheetId="17">[29]工料單價!$B$8</definedName>
    <definedName name="亮面金屬釉面磚" localSheetId="50">[29]工料單價!$B$8</definedName>
    <definedName name="亮面金屬釉面磚" localSheetId="52">[29]工料單價!$B$8</definedName>
    <definedName name="亮面金屬釉面磚" localSheetId="31">[29]工料單價!$B$8</definedName>
    <definedName name="亮面金屬釉面磚" localSheetId="32">[29]工料單價!$B$8</definedName>
    <definedName name="亮面金屬釉面磚" localSheetId="34">[29]工料單價!$B$8</definedName>
    <definedName name="亮面金屬釉面磚" localSheetId="38">[29]工料單價!$B$8</definedName>
    <definedName name="亮面金屬釉面磚" localSheetId="20">[29]工料單價!$B$8</definedName>
    <definedName name="亮面金屬釉面磚">[30]工料單價!$B$8</definedName>
    <definedName name="係模五金" localSheetId="40">#REF!</definedName>
    <definedName name="係模五金" localSheetId="56">#REF!</definedName>
    <definedName name="係模五金" localSheetId="33">#REF!</definedName>
    <definedName name="係模五金" localSheetId="55">#REF!</definedName>
    <definedName name="係模五金" localSheetId="36">#REF!</definedName>
    <definedName name="係模五金" localSheetId="4">#REF!</definedName>
    <definedName name="係模五金" localSheetId="19">#REF!</definedName>
    <definedName name="係模五金" localSheetId="21">#REF!</definedName>
    <definedName name="係模五金" localSheetId="22">#REF!</definedName>
    <definedName name="係模五金" localSheetId="23">#REF!</definedName>
    <definedName name="係模五金" localSheetId="24">#REF!</definedName>
    <definedName name="係模五金" localSheetId="25">#REF!</definedName>
    <definedName name="係模五金" localSheetId="42">#REF!</definedName>
    <definedName name="係模五金" localSheetId="18">#REF!</definedName>
    <definedName name="係模五金" localSheetId="47">#REF!</definedName>
    <definedName name="係模五金" localSheetId="15">#REF!</definedName>
    <definedName name="係模五金" localSheetId="14">#REF!</definedName>
    <definedName name="係模五金" localSheetId="46">#REF!</definedName>
    <definedName name="係模五金" localSheetId="3">#REF!</definedName>
    <definedName name="係模五金" localSheetId="2">#REF!</definedName>
    <definedName name="係模五金" localSheetId="54">#REF!</definedName>
    <definedName name="係模五金" localSheetId="30">#REF!</definedName>
    <definedName name="係模五金" localSheetId="26">#REF!</definedName>
    <definedName name="係模五金" localSheetId="29">#REF!</definedName>
    <definedName name="係模五金" localSheetId="53">#REF!</definedName>
    <definedName name="係模五金" localSheetId="43">#REF!</definedName>
    <definedName name="係模五金" localSheetId="9">#REF!</definedName>
    <definedName name="係模五金" localSheetId="8">#REF!</definedName>
    <definedName name="係模五金" localSheetId="11">#REF!</definedName>
    <definedName name="係模五金" localSheetId="10">#REF!</definedName>
    <definedName name="係模五金" localSheetId="13">#REF!</definedName>
    <definedName name="係模五金" localSheetId="12">#REF!</definedName>
    <definedName name="係模五金" localSheetId="7">#REF!</definedName>
    <definedName name="係模五金" localSheetId="6">#REF!</definedName>
    <definedName name="係模五金" localSheetId="48">#REF!</definedName>
    <definedName name="係模五金" localSheetId="49">#REF!</definedName>
    <definedName name="係模五金" localSheetId="16">#REF!</definedName>
    <definedName name="係模五金" localSheetId="27">#REF!</definedName>
    <definedName name="係模五金" localSheetId="28">#REF!</definedName>
    <definedName name="係模五金" localSheetId="44">#REF!</definedName>
    <definedName name="係模五金" localSheetId="45">#REF!</definedName>
    <definedName name="係模五金" localSheetId="51">#REF!</definedName>
    <definedName name="係模五金" localSheetId="41">#REF!</definedName>
    <definedName name="係模五金" localSheetId="35">#REF!</definedName>
    <definedName name="係模五金" localSheetId="39">#REF!</definedName>
    <definedName name="係模五金" localSheetId="37">#REF!</definedName>
    <definedName name="係模五金" localSheetId="17">#REF!</definedName>
    <definedName name="係模五金" localSheetId="50">#REF!</definedName>
    <definedName name="係模五金" localSheetId="52">#REF!</definedName>
    <definedName name="係模五金" localSheetId="31">#REF!</definedName>
    <definedName name="係模五金" localSheetId="32">#REF!</definedName>
    <definedName name="係模五金" localSheetId="34">#REF!</definedName>
    <definedName name="係模五金" localSheetId="38">#REF!</definedName>
    <definedName name="係模五金" localSheetId="20">#REF!</definedName>
    <definedName name="係模五金">#REF!</definedName>
    <definedName name="保固保證金">[33]Data!$B$16</definedName>
    <definedName name="保固期">[33]Data!$B$20</definedName>
    <definedName name="保留款">[33]Data!$B$15</definedName>
    <definedName name="保證金利息">[33]Data!$B$12</definedName>
    <definedName name="保麗龍伸縮縫及PU填縫" localSheetId="40">#REF!</definedName>
    <definedName name="保麗龍伸縮縫及PU填縫" localSheetId="56">#REF!</definedName>
    <definedName name="保麗龍伸縮縫及PU填縫" localSheetId="33">#REF!</definedName>
    <definedName name="保麗龍伸縮縫及PU填縫" localSheetId="55">#REF!</definedName>
    <definedName name="保麗龍伸縮縫及PU填縫" localSheetId="36">#REF!</definedName>
    <definedName name="保麗龍伸縮縫及PU填縫" localSheetId="4">#REF!</definedName>
    <definedName name="保麗龍伸縮縫及PU填縫" localSheetId="19">#REF!</definedName>
    <definedName name="保麗龍伸縮縫及PU填縫" localSheetId="21">#REF!</definedName>
    <definedName name="保麗龍伸縮縫及PU填縫" localSheetId="22">#REF!</definedName>
    <definedName name="保麗龍伸縮縫及PU填縫" localSheetId="23">#REF!</definedName>
    <definedName name="保麗龍伸縮縫及PU填縫" localSheetId="24">#REF!</definedName>
    <definedName name="保麗龍伸縮縫及PU填縫" localSheetId="25">#REF!</definedName>
    <definedName name="保麗龍伸縮縫及PU填縫" localSheetId="42">#REF!</definedName>
    <definedName name="保麗龍伸縮縫及PU填縫" localSheetId="18">#REF!</definedName>
    <definedName name="保麗龍伸縮縫及PU填縫" localSheetId="47">#REF!</definedName>
    <definedName name="保麗龍伸縮縫及PU填縫" localSheetId="15">#REF!</definedName>
    <definedName name="保麗龍伸縮縫及PU填縫" localSheetId="14">#REF!</definedName>
    <definedName name="保麗龍伸縮縫及PU填縫" localSheetId="46">#REF!</definedName>
    <definedName name="保麗龍伸縮縫及PU填縫" localSheetId="3">#REF!</definedName>
    <definedName name="保麗龍伸縮縫及PU填縫" localSheetId="2">#REF!</definedName>
    <definedName name="保麗龍伸縮縫及PU填縫" localSheetId="54">#REF!</definedName>
    <definedName name="保麗龍伸縮縫及PU填縫" localSheetId="30">#REF!</definedName>
    <definedName name="保麗龍伸縮縫及PU填縫" localSheetId="26">#REF!</definedName>
    <definedName name="保麗龍伸縮縫及PU填縫" localSheetId="29">#REF!</definedName>
    <definedName name="保麗龍伸縮縫及PU填縫" localSheetId="53">#REF!</definedName>
    <definedName name="保麗龍伸縮縫及PU填縫" localSheetId="43">#REF!</definedName>
    <definedName name="保麗龍伸縮縫及PU填縫" localSheetId="9">#REF!</definedName>
    <definedName name="保麗龍伸縮縫及PU填縫" localSheetId="8">#REF!</definedName>
    <definedName name="保麗龍伸縮縫及PU填縫" localSheetId="11">#REF!</definedName>
    <definedName name="保麗龍伸縮縫及PU填縫" localSheetId="10">#REF!</definedName>
    <definedName name="保麗龍伸縮縫及PU填縫" localSheetId="13">#REF!</definedName>
    <definedName name="保麗龍伸縮縫及PU填縫" localSheetId="12">#REF!</definedName>
    <definedName name="保麗龍伸縮縫及PU填縫" localSheetId="7">#REF!</definedName>
    <definedName name="保麗龍伸縮縫及PU填縫" localSheetId="6">#REF!</definedName>
    <definedName name="保麗龍伸縮縫及PU填縫" localSheetId="48">#REF!</definedName>
    <definedName name="保麗龍伸縮縫及PU填縫" localSheetId="49">#REF!</definedName>
    <definedName name="保麗龍伸縮縫及PU填縫" localSheetId="16">#REF!</definedName>
    <definedName name="保麗龍伸縮縫及PU填縫" localSheetId="27">#REF!</definedName>
    <definedName name="保麗龍伸縮縫及PU填縫" localSheetId="28">#REF!</definedName>
    <definedName name="保麗龍伸縮縫及PU填縫" localSheetId="44">#REF!</definedName>
    <definedName name="保麗龍伸縮縫及PU填縫" localSheetId="45">#REF!</definedName>
    <definedName name="保麗龍伸縮縫及PU填縫" localSheetId="51">#REF!</definedName>
    <definedName name="保麗龍伸縮縫及PU填縫" localSheetId="41">#REF!</definedName>
    <definedName name="保麗龍伸縮縫及PU填縫" localSheetId="35">#REF!</definedName>
    <definedName name="保麗龍伸縮縫及PU填縫" localSheetId="39">#REF!</definedName>
    <definedName name="保麗龍伸縮縫及PU填縫" localSheetId="37">#REF!</definedName>
    <definedName name="保麗龍伸縮縫及PU填縫" localSheetId="17">#REF!</definedName>
    <definedName name="保麗龍伸縮縫及PU填縫" localSheetId="50">#REF!</definedName>
    <definedName name="保麗龍伸縮縫及PU填縫" localSheetId="52">#REF!</definedName>
    <definedName name="保麗龍伸縮縫及PU填縫" localSheetId="31">#REF!</definedName>
    <definedName name="保麗龍伸縮縫及PU填縫" localSheetId="32">#REF!</definedName>
    <definedName name="保麗龍伸縮縫及PU填縫" localSheetId="34">#REF!</definedName>
    <definedName name="保麗龍伸縮縫及PU填縫" localSheetId="38">#REF!</definedName>
    <definedName name="保麗龍伸縮縫及PU填縫" localSheetId="20">#REF!</definedName>
    <definedName name="保麗龍伸縮縫及PU填縫">#REF!</definedName>
    <definedName name="厚葉石斑木_高0.4_0.5m" localSheetId="40">#REF!</definedName>
    <definedName name="厚葉石斑木_高0.4_0.5m" localSheetId="56">#REF!</definedName>
    <definedName name="厚葉石斑木_高0.4_0.5m" localSheetId="33">#REF!</definedName>
    <definedName name="厚葉石斑木_高0.4_0.5m" localSheetId="55">#REF!</definedName>
    <definedName name="厚葉石斑木_高0.4_0.5m" localSheetId="36">#REF!</definedName>
    <definedName name="厚葉石斑木_高0.4_0.5m" localSheetId="4">#REF!</definedName>
    <definedName name="厚葉石斑木_高0.4_0.5m" localSheetId="19">#REF!</definedName>
    <definedName name="厚葉石斑木_高0.4_0.5m" localSheetId="21">#REF!</definedName>
    <definedName name="厚葉石斑木_高0.4_0.5m" localSheetId="22">#REF!</definedName>
    <definedName name="厚葉石斑木_高0.4_0.5m" localSheetId="23">#REF!</definedName>
    <definedName name="厚葉石斑木_高0.4_0.5m" localSheetId="24">#REF!</definedName>
    <definedName name="厚葉石斑木_高0.4_0.5m" localSheetId="25">#REF!</definedName>
    <definedName name="厚葉石斑木_高0.4_0.5m" localSheetId="42">#REF!</definedName>
    <definedName name="厚葉石斑木_高0.4_0.5m" localSheetId="18">#REF!</definedName>
    <definedName name="厚葉石斑木_高0.4_0.5m" localSheetId="47">#REF!</definedName>
    <definedName name="厚葉石斑木_高0.4_0.5m" localSheetId="15">#REF!</definedName>
    <definedName name="厚葉石斑木_高0.4_0.5m" localSheetId="14">#REF!</definedName>
    <definedName name="厚葉石斑木_高0.4_0.5m" localSheetId="46">#REF!</definedName>
    <definedName name="厚葉石斑木_高0.4_0.5m" localSheetId="3">#REF!</definedName>
    <definedName name="厚葉石斑木_高0.4_0.5m" localSheetId="2">#REF!</definedName>
    <definedName name="厚葉石斑木_高0.4_0.5m" localSheetId="54">#REF!</definedName>
    <definedName name="厚葉石斑木_高0.4_0.5m" localSheetId="30">#REF!</definedName>
    <definedName name="厚葉石斑木_高0.4_0.5m" localSheetId="26">#REF!</definedName>
    <definedName name="厚葉石斑木_高0.4_0.5m" localSheetId="29">#REF!</definedName>
    <definedName name="厚葉石斑木_高0.4_0.5m" localSheetId="53">#REF!</definedName>
    <definedName name="厚葉石斑木_高0.4_0.5m" localSheetId="43">#REF!</definedName>
    <definedName name="厚葉石斑木_高0.4_0.5m" localSheetId="9">#REF!</definedName>
    <definedName name="厚葉石斑木_高0.4_0.5m" localSheetId="8">#REF!</definedName>
    <definedName name="厚葉石斑木_高0.4_0.5m" localSheetId="11">#REF!</definedName>
    <definedName name="厚葉石斑木_高0.4_0.5m" localSheetId="10">#REF!</definedName>
    <definedName name="厚葉石斑木_高0.4_0.5m" localSheetId="13">#REF!</definedName>
    <definedName name="厚葉石斑木_高0.4_0.5m" localSheetId="12">#REF!</definedName>
    <definedName name="厚葉石斑木_高0.4_0.5m" localSheetId="7">#REF!</definedName>
    <definedName name="厚葉石斑木_高0.4_0.5m" localSheetId="6">#REF!</definedName>
    <definedName name="厚葉石斑木_高0.4_0.5m" localSheetId="48">#REF!</definedName>
    <definedName name="厚葉石斑木_高0.4_0.5m" localSheetId="49">#REF!</definedName>
    <definedName name="厚葉石斑木_高0.4_0.5m" localSheetId="16">#REF!</definedName>
    <definedName name="厚葉石斑木_高0.4_0.5m" localSheetId="27">#REF!</definedName>
    <definedName name="厚葉石斑木_高0.4_0.5m" localSheetId="28">#REF!</definedName>
    <definedName name="厚葉石斑木_高0.4_0.5m" localSheetId="44">#REF!</definedName>
    <definedName name="厚葉石斑木_高0.4_0.5m" localSheetId="45">#REF!</definedName>
    <definedName name="厚葉石斑木_高0.4_0.5m" localSheetId="51">#REF!</definedName>
    <definedName name="厚葉石斑木_高0.4_0.5m" localSheetId="41">#REF!</definedName>
    <definedName name="厚葉石斑木_高0.4_0.5m" localSheetId="35">#REF!</definedName>
    <definedName name="厚葉石斑木_高0.4_0.5m" localSheetId="39">#REF!</definedName>
    <definedName name="厚葉石斑木_高0.4_0.5m" localSheetId="37">#REF!</definedName>
    <definedName name="厚葉石斑木_高0.4_0.5m" localSheetId="17">#REF!</definedName>
    <definedName name="厚葉石斑木_高0.4_0.5m" localSheetId="50">#REF!</definedName>
    <definedName name="厚葉石斑木_高0.4_0.5m" localSheetId="52">#REF!</definedName>
    <definedName name="厚葉石斑木_高0.4_0.5m" localSheetId="31">#REF!</definedName>
    <definedName name="厚葉石斑木_高0.4_0.5m" localSheetId="32">#REF!</definedName>
    <definedName name="厚葉石斑木_高0.4_0.5m" localSheetId="34">#REF!</definedName>
    <definedName name="厚葉石斑木_高0.4_0.5m" localSheetId="38">#REF!</definedName>
    <definedName name="厚葉石斑木_高0.4_0.5m" localSheetId="20">#REF!</definedName>
    <definedName name="厚葉石斑木_高0.4_0.5m">#REF!</definedName>
    <definedName name="屋頂爬梯_9m" localSheetId="40">#REF!</definedName>
    <definedName name="屋頂爬梯_9m" localSheetId="56">#REF!</definedName>
    <definedName name="屋頂爬梯_9m" localSheetId="33">#REF!</definedName>
    <definedName name="屋頂爬梯_9m" localSheetId="55">#REF!</definedName>
    <definedName name="屋頂爬梯_9m" localSheetId="36">#REF!</definedName>
    <definedName name="屋頂爬梯_9m" localSheetId="4">#REF!</definedName>
    <definedName name="屋頂爬梯_9m" localSheetId="19">#REF!</definedName>
    <definedName name="屋頂爬梯_9m" localSheetId="21">#REF!</definedName>
    <definedName name="屋頂爬梯_9m" localSheetId="22">#REF!</definedName>
    <definedName name="屋頂爬梯_9m" localSheetId="23">#REF!</definedName>
    <definedName name="屋頂爬梯_9m" localSheetId="24">#REF!</definedName>
    <definedName name="屋頂爬梯_9m" localSheetId="25">#REF!</definedName>
    <definedName name="屋頂爬梯_9m" localSheetId="42">#REF!</definedName>
    <definedName name="屋頂爬梯_9m" localSheetId="18">#REF!</definedName>
    <definedName name="屋頂爬梯_9m" localSheetId="47">#REF!</definedName>
    <definedName name="屋頂爬梯_9m" localSheetId="15">#REF!</definedName>
    <definedName name="屋頂爬梯_9m" localSheetId="14">#REF!</definedName>
    <definedName name="屋頂爬梯_9m" localSheetId="46">#REF!</definedName>
    <definedName name="屋頂爬梯_9m" localSheetId="3">#REF!</definedName>
    <definedName name="屋頂爬梯_9m" localSheetId="2">#REF!</definedName>
    <definedName name="屋頂爬梯_9m" localSheetId="54">#REF!</definedName>
    <definedName name="屋頂爬梯_9m" localSheetId="30">#REF!</definedName>
    <definedName name="屋頂爬梯_9m" localSheetId="26">#REF!</definedName>
    <definedName name="屋頂爬梯_9m" localSheetId="29">#REF!</definedName>
    <definedName name="屋頂爬梯_9m" localSheetId="53">#REF!</definedName>
    <definedName name="屋頂爬梯_9m" localSheetId="43">#REF!</definedName>
    <definedName name="屋頂爬梯_9m" localSheetId="9">#REF!</definedName>
    <definedName name="屋頂爬梯_9m" localSheetId="8">#REF!</definedName>
    <definedName name="屋頂爬梯_9m" localSheetId="11">#REF!</definedName>
    <definedName name="屋頂爬梯_9m" localSheetId="10">#REF!</definedName>
    <definedName name="屋頂爬梯_9m" localSheetId="13">#REF!</definedName>
    <definedName name="屋頂爬梯_9m" localSheetId="12">#REF!</definedName>
    <definedName name="屋頂爬梯_9m" localSheetId="7">#REF!</definedName>
    <definedName name="屋頂爬梯_9m" localSheetId="6">#REF!</definedName>
    <definedName name="屋頂爬梯_9m" localSheetId="48">#REF!</definedName>
    <definedName name="屋頂爬梯_9m" localSheetId="49">#REF!</definedName>
    <definedName name="屋頂爬梯_9m" localSheetId="16">#REF!</definedName>
    <definedName name="屋頂爬梯_9m" localSheetId="27">#REF!</definedName>
    <definedName name="屋頂爬梯_9m" localSheetId="28">#REF!</definedName>
    <definedName name="屋頂爬梯_9m" localSheetId="44">#REF!</definedName>
    <definedName name="屋頂爬梯_9m" localSheetId="45">#REF!</definedName>
    <definedName name="屋頂爬梯_9m" localSheetId="51">#REF!</definedName>
    <definedName name="屋頂爬梯_9m" localSheetId="41">#REF!</definedName>
    <definedName name="屋頂爬梯_9m" localSheetId="35">#REF!</definedName>
    <definedName name="屋頂爬梯_9m" localSheetId="39">#REF!</definedName>
    <definedName name="屋頂爬梯_9m" localSheetId="37">#REF!</definedName>
    <definedName name="屋頂爬梯_9m" localSheetId="17">#REF!</definedName>
    <definedName name="屋頂爬梯_9m" localSheetId="50">#REF!</definedName>
    <definedName name="屋頂爬梯_9m" localSheetId="52">#REF!</definedName>
    <definedName name="屋頂爬梯_9m" localSheetId="31">#REF!</definedName>
    <definedName name="屋頂爬梯_9m" localSheetId="32">#REF!</definedName>
    <definedName name="屋頂爬梯_9m" localSheetId="34">#REF!</definedName>
    <definedName name="屋頂爬梯_9m" localSheetId="38">#REF!</definedName>
    <definedName name="屋頂爬梯_9m" localSheetId="20">#REF!</definedName>
    <definedName name="屋頂爬梯_9m">#REF!</definedName>
    <definedName name="建物傾斜計" localSheetId="40">#REF!</definedName>
    <definedName name="建物傾斜計" localSheetId="56">#REF!</definedName>
    <definedName name="建物傾斜計" localSheetId="33">#REF!</definedName>
    <definedName name="建物傾斜計" localSheetId="55">#REF!</definedName>
    <definedName name="建物傾斜計" localSheetId="36">#REF!</definedName>
    <definedName name="建物傾斜計" localSheetId="4">#REF!</definedName>
    <definedName name="建物傾斜計" localSheetId="19">#REF!</definedName>
    <definedName name="建物傾斜計" localSheetId="21">#REF!</definedName>
    <definedName name="建物傾斜計" localSheetId="22">#REF!</definedName>
    <definedName name="建物傾斜計" localSheetId="23">#REF!</definedName>
    <definedName name="建物傾斜計" localSheetId="24">#REF!</definedName>
    <definedName name="建物傾斜計" localSheetId="25">#REF!</definedName>
    <definedName name="建物傾斜計" localSheetId="42">#REF!</definedName>
    <definedName name="建物傾斜計" localSheetId="18">#REF!</definedName>
    <definedName name="建物傾斜計" localSheetId="47">#REF!</definedName>
    <definedName name="建物傾斜計" localSheetId="15">#REF!</definedName>
    <definedName name="建物傾斜計" localSheetId="14">#REF!</definedName>
    <definedName name="建物傾斜計" localSheetId="46">#REF!</definedName>
    <definedName name="建物傾斜計" localSheetId="3">#REF!</definedName>
    <definedName name="建物傾斜計" localSheetId="2">#REF!</definedName>
    <definedName name="建物傾斜計" localSheetId="54">#REF!</definedName>
    <definedName name="建物傾斜計" localSheetId="30">#REF!</definedName>
    <definedName name="建物傾斜計" localSheetId="26">#REF!</definedName>
    <definedName name="建物傾斜計" localSheetId="29">#REF!</definedName>
    <definedName name="建物傾斜計" localSheetId="53">#REF!</definedName>
    <definedName name="建物傾斜計" localSheetId="43">#REF!</definedName>
    <definedName name="建物傾斜計" localSheetId="9">#REF!</definedName>
    <definedName name="建物傾斜計" localSheetId="8">#REF!</definedName>
    <definedName name="建物傾斜計" localSheetId="11">#REF!</definedName>
    <definedName name="建物傾斜計" localSheetId="10">#REF!</definedName>
    <definedName name="建物傾斜計" localSheetId="13">#REF!</definedName>
    <definedName name="建物傾斜計" localSheetId="12">#REF!</definedName>
    <definedName name="建物傾斜計" localSheetId="7">#REF!</definedName>
    <definedName name="建物傾斜計" localSheetId="6">#REF!</definedName>
    <definedName name="建物傾斜計" localSheetId="48">#REF!</definedName>
    <definedName name="建物傾斜計" localSheetId="49">#REF!</definedName>
    <definedName name="建物傾斜計" localSheetId="16">#REF!</definedName>
    <definedName name="建物傾斜計" localSheetId="27">#REF!</definedName>
    <definedName name="建物傾斜計" localSheetId="28">#REF!</definedName>
    <definedName name="建物傾斜計" localSheetId="44">#REF!</definedName>
    <definedName name="建物傾斜計" localSheetId="45">#REF!</definedName>
    <definedName name="建物傾斜計" localSheetId="51">#REF!</definedName>
    <definedName name="建物傾斜計" localSheetId="41">#REF!</definedName>
    <definedName name="建物傾斜計" localSheetId="35">#REF!</definedName>
    <definedName name="建物傾斜計" localSheetId="39">#REF!</definedName>
    <definedName name="建物傾斜計" localSheetId="37">#REF!</definedName>
    <definedName name="建物傾斜計" localSheetId="17">#REF!</definedName>
    <definedName name="建物傾斜計" localSheetId="50">#REF!</definedName>
    <definedName name="建物傾斜計" localSheetId="52">#REF!</definedName>
    <definedName name="建物傾斜計" localSheetId="31">#REF!</definedName>
    <definedName name="建物傾斜計" localSheetId="32">#REF!</definedName>
    <definedName name="建物傾斜計" localSheetId="34">#REF!</definedName>
    <definedName name="建物傾斜計" localSheetId="38">#REF!</definedName>
    <definedName name="建物傾斜計" localSheetId="20">#REF!</definedName>
    <definedName name="建物傾斜計">#REF!</definedName>
    <definedName name="建築工程放樣" localSheetId="40">#REF!</definedName>
    <definedName name="建築工程放樣" localSheetId="56">#REF!</definedName>
    <definedName name="建築工程放樣" localSheetId="33">#REF!</definedName>
    <definedName name="建築工程放樣" localSheetId="55">#REF!</definedName>
    <definedName name="建築工程放樣" localSheetId="36">#REF!</definedName>
    <definedName name="建築工程放樣" localSheetId="4">#REF!</definedName>
    <definedName name="建築工程放樣" localSheetId="19">#REF!</definedName>
    <definedName name="建築工程放樣" localSheetId="21">#REF!</definedName>
    <definedName name="建築工程放樣" localSheetId="22">#REF!</definedName>
    <definedName name="建築工程放樣" localSheetId="23">#REF!</definedName>
    <definedName name="建築工程放樣" localSheetId="24">#REF!</definedName>
    <definedName name="建築工程放樣" localSheetId="25">#REF!</definedName>
    <definedName name="建築工程放樣" localSheetId="42">#REF!</definedName>
    <definedName name="建築工程放樣" localSheetId="18">#REF!</definedName>
    <definedName name="建築工程放樣" localSheetId="47">#REF!</definedName>
    <definedName name="建築工程放樣" localSheetId="15">#REF!</definedName>
    <definedName name="建築工程放樣" localSheetId="14">#REF!</definedName>
    <definedName name="建築工程放樣" localSheetId="46">#REF!</definedName>
    <definedName name="建築工程放樣" localSheetId="3">#REF!</definedName>
    <definedName name="建築工程放樣" localSheetId="2">#REF!</definedName>
    <definedName name="建築工程放樣" localSheetId="54">#REF!</definedName>
    <definedName name="建築工程放樣" localSheetId="30">#REF!</definedName>
    <definedName name="建築工程放樣" localSheetId="26">#REF!</definedName>
    <definedName name="建築工程放樣" localSheetId="29">#REF!</definedName>
    <definedName name="建築工程放樣" localSheetId="53">#REF!</definedName>
    <definedName name="建築工程放樣" localSheetId="43">#REF!</definedName>
    <definedName name="建築工程放樣" localSheetId="9">#REF!</definedName>
    <definedName name="建築工程放樣" localSheetId="8">#REF!</definedName>
    <definedName name="建築工程放樣" localSheetId="11">#REF!</definedName>
    <definedName name="建築工程放樣" localSheetId="10">#REF!</definedName>
    <definedName name="建築工程放樣" localSheetId="13">#REF!</definedName>
    <definedName name="建築工程放樣" localSheetId="12">#REF!</definedName>
    <definedName name="建築工程放樣" localSheetId="7">#REF!</definedName>
    <definedName name="建築工程放樣" localSheetId="6">#REF!</definedName>
    <definedName name="建築工程放樣" localSheetId="48">#REF!</definedName>
    <definedName name="建築工程放樣" localSheetId="49">#REF!</definedName>
    <definedName name="建築工程放樣" localSheetId="16">#REF!</definedName>
    <definedName name="建築工程放樣" localSheetId="27">#REF!</definedName>
    <definedName name="建築工程放樣" localSheetId="28">#REF!</definedName>
    <definedName name="建築工程放樣" localSheetId="44">#REF!</definedName>
    <definedName name="建築工程放樣" localSheetId="45">#REF!</definedName>
    <definedName name="建築工程放樣" localSheetId="51">#REF!</definedName>
    <definedName name="建築工程放樣" localSheetId="41">#REF!</definedName>
    <definedName name="建築工程放樣" localSheetId="35">#REF!</definedName>
    <definedName name="建築工程放樣" localSheetId="39">#REF!</definedName>
    <definedName name="建築工程放樣" localSheetId="37">#REF!</definedName>
    <definedName name="建築工程放樣" localSheetId="17">#REF!</definedName>
    <definedName name="建築工程放樣" localSheetId="50">#REF!</definedName>
    <definedName name="建築工程放樣" localSheetId="52">#REF!</definedName>
    <definedName name="建築工程放樣" localSheetId="31">#REF!</definedName>
    <definedName name="建築工程放樣" localSheetId="32">#REF!</definedName>
    <definedName name="建築工程放樣" localSheetId="34">#REF!</definedName>
    <definedName name="建築工程放樣" localSheetId="38">#REF!</definedName>
    <definedName name="建築工程放樣" localSheetId="20">#REF!</definedName>
    <definedName name="建築工程放樣">#REF!</definedName>
    <definedName name="挖土方_近運處理" localSheetId="40">#REF!</definedName>
    <definedName name="挖土方_近運處理" localSheetId="56">#REF!</definedName>
    <definedName name="挖土方_近運處理" localSheetId="33">#REF!</definedName>
    <definedName name="挖土方_近運處理" localSheetId="55">#REF!</definedName>
    <definedName name="挖土方_近運處理" localSheetId="36">#REF!</definedName>
    <definedName name="挖土方_近運處理" localSheetId="4">#REF!</definedName>
    <definedName name="挖土方_近運處理" localSheetId="19">#REF!</definedName>
    <definedName name="挖土方_近運處理" localSheetId="21">#REF!</definedName>
    <definedName name="挖土方_近運處理" localSheetId="22">#REF!</definedName>
    <definedName name="挖土方_近運處理" localSheetId="23">#REF!</definedName>
    <definedName name="挖土方_近運處理" localSheetId="24">#REF!</definedName>
    <definedName name="挖土方_近運處理" localSheetId="25">#REF!</definedName>
    <definedName name="挖土方_近運處理" localSheetId="42">#REF!</definedName>
    <definedName name="挖土方_近運處理" localSheetId="18">#REF!</definedName>
    <definedName name="挖土方_近運處理" localSheetId="47">#REF!</definedName>
    <definedName name="挖土方_近運處理" localSheetId="15">#REF!</definedName>
    <definedName name="挖土方_近運處理" localSheetId="14">#REF!</definedName>
    <definedName name="挖土方_近運處理" localSheetId="46">#REF!</definedName>
    <definedName name="挖土方_近運處理" localSheetId="3">#REF!</definedName>
    <definedName name="挖土方_近運處理" localSheetId="2">#REF!</definedName>
    <definedName name="挖土方_近運處理" localSheetId="54">#REF!</definedName>
    <definedName name="挖土方_近運處理" localSheetId="30">#REF!</definedName>
    <definedName name="挖土方_近運處理" localSheetId="26">#REF!</definedName>
    <definedName name="挖土方_近運處理" localSheetId="29">#REF!</definedName>
    <definedName name="挖土方_近運處理" localSheetId="53">#REF!</definedName>
    <definedName name="挖土方_近運處理" localSheetId="43">#REF!</definedName>
    <definedName name="挖土方_近運處理" localSheetId="9">#REF!</definedName>
    <definedName name="挖土方_近運處理" localSheetId="8">#REF!</definedName>
    <definedName name="挖土方_近運處理" localSheetId="11">#REF!</definedName>
    <definedName name="挖土方_近運處理" localSheetId="10">#REF!</definedName>
    <definedName name="挖土方_近運處理" localSheetId="13">#REF!</definedName>
    <definedName name="挖土方_近運處理" localSheetId="12">#REF!</definedName>
    <definedName name="挖土方_近運處理" localSheetId="7">#REF!</definedName>
    <definedName name="挖土方_近運處理" localSheetId="6">#REF!</definedName>
    <definedName name="挖土方_近運處理" localSheetId="48">#REF!</definedName>
    <definedName name="挖土方_近運處理" localSheetId="49">#REF!</definedName>
    <definedName name="挖土方_近運處理" localSheetId="16">#REF!</definedName>
    <definedName name="挖土方_近運處理" localSheetId="27">#REF!</definedName>
    <definedName name="挖土方_近運處理" localSheetId="28">#REF!</definedName>
    <definedName name="挖土方_近運處理" localSheetId="44">#REF!</definedName>
    <definedName name="挖土方_近運處理" localSheetId="45">#REF!</definedName>
    <definedName name="挖土方_近運處理" localSheetId="51">#REF!</definedName>
    <definedName name="挖土方_近運處理" localSheetId="41">#REF!</definedName>
    <definedName name="挖土方_近運處理" localSheetId="35">#REF!</definedName>
    <definedName name="挖土方_近運處理" localSheetId="39">#REF!</definedName>
    <definedName name="挖土方_近運處理" localSheetId="37">#REF!</definedName>
    <definedName name="挖土方_近運處理" localSheetId="17">#REF!</definedName>
    <definedName name="挖土方_近運處理" localSheetId="50">#REF!</definedName>
    <definedName name="挖土方_近運處理" localSheetId="52">#REF!</definedName>
    <definedName name="挖土方_近運處理" localSheetId="31">#REF!</definedName>
    <definedName name="挖土方_近運處理" localSheetId="32">#REF!</definedName>
    <definedName name="挖土方_近運處理" localSheetId="34">#REF!</definedName>
    <definedName name="挖土方_近運處理" localSheetId="38">#REF!</definedName>
    <definedName name="挖土方_近運處理" localSheetId="20">#REF!</definedName>
    <definedName name="挖土方_近運處理">#REF!</definedName>
    <definedName name="挖土方_遠運處理" localSheetId="40">#REF!</definedName>
    <definedName name="挖土方_遠運處理" localSheetId="56">#REF!</definedName>
    <definedName name="挖土方_遠運處理" localSheetId="33">#REF!</definedName>
    <definedName name="挖土方_遠運處理" localSheetId="55">#REF!</definedName>
    <definedName name="挖土方_遠運處理" localSheetId="36">#REF!</definedName>
    <definedName name="挖土方_遠運處理" localSheetId="4">#REF!</definedName>
    <definedName name="挖土方_遠運處理" localSheetId="19">#REF!</definedName>
    <definedName name="挖土方_遠運處理" localSheetId="21">#REF!</definedName>
    <definedName name="挖土方_遠運處理" localSheetId="22">#REF!</definedName>
    <definedName name="挖土方_遠運處理" localSheetId="23">#REF!</definedName>
    <definedName name="挖土方_遠運處理" localSheetId="24">#REF!</definedName>
    <definedName name="挖土方_遠運處理" localSheetId="25">#REF!</definedName>
    <definedName name="挖土方_遠運處理" localSheetId="42">#REF!</definedName>
    <definedName name="挖土方_遠運處理" localSheetId="18">#REF!</definedName>
    <definedName name="挖土方_遠運處理" localSheetId="47">#REF!</definedName>
    <definedName name="挖土方_遠運處理" localSheetId="15">#REF!</definedName>
    <definedName name="挖土方_遠運處理" localSheetId="14">#REF!</definedName>
    <definedName name="挖土方_遠運處理" localSheetId="46">#REF!</definedName>
    <definedName name="挖土方_遠運處理" localSheetId="3">#REF!</definedName>
    <definedName name="挖土方_遠運處理" localSheetId="2">#REF!</definedName>
    <definedName name="挖土方_遠運處理" localSheetId="54">#REF!</definedName>
    <definedName name="挖土方_遠運處理" localSheetId="30">#REF!</definedName>
    <definedName name="挖土方_遠運處理" localSheetId="26">#REF!</definedName>
    <definedName name="挖土方_遠運處理" localSheetId="29">#REF!</definedName>
    <definedName name="挖土方_遠運處理" localSheetId="53">#REF!</definedName>
    <definedName name="挖土方_遠運處理" localSheetId="43">#REF!</definedName>
    <definedName name="挖土方_遠運處理" localSheetId="9">#REF!</definedName>
    <definedName name="挖土方_遠運處理" localSheetId="8">#REF!</definedName>
    <definedName name="挖土方_遠運處理" localSheetId="11">#REF!</definedName>
    <definedName name="挖土方_遠運處理" localSheetId="10">#REF!</definedName>
    <definedName name="挖土方_遠運處理" localSheetId="13">#REF!</definedName>
    <definedName name="挖土方_遠運處理" localSheetId="12">#REF!</definedName>
    <definedName name="挖土方_遠運處理" localSheetId="7">#REF!</definedName>
    <definedName name="挖土方_遠運處理" localSheetId="6">#REF!</definedName>
    <definedName name="挖土方_遠運處理" localSheetId="48">#REF!</definedName>
    <definedName name="挖土方_遠運處理" localSheetId="49">#REF!</definedName>
    <definedName name="挖土方_遠運處理" localSheetId="16">#REF!</definedName>
    <definedName name="挖土方_遠運處理" localSheetId="27">#REF!</definedName>
    <definedName name="挖土方_遠運處理" localSheetId="28">#REF!</definedName>
    <definedName name="挖土方_遠運處理" localSheetId="44">#REF!</definedName>
    <definedName name="挖土方_遠運處理" localSheetId="45">#REF!</definedName>
    <definedName name="挖土方_遠運處理" localSheetId="51">#REF!</definedName>
    <definedName name="挖土方_遠運處理" localSheetId="41">#REF!</definedName>
    <definedName name="挖土方_遠運處理" localSheetId="35">#REF!</definedName>
    <definedName name="挖土方_遠運處理" localSheetId="39">#REF!</definedName>
    <definedName name="挖土方_遠運處理" localSheetId="37">#REF!</definedName>
    <definedName name="挖土方_遠運處理" localSheetId="17">#REF!</definedName>
    <definedName name="挖土方_遠運處理" localSheetId="50">#REF!</definedName>
    <definedName name="挖土方_遠運處理" localSheetId="52">#REF!</definedName>
    <definedName name="挖土方_遠運處理" localSheetId="31">#REF!</definedName>
    <definedName name="挖土方_遠運處理" localSheetId="32">#REF!</definedName>
    <definedName name="挖土方_遠運處理" localSheetId="34">#REF!</definedName>
    <definedName name="挖土方_遠運處理" localSheetId="38">#REF!</definedName>
    <definedName name="挖土方_遠運處理" localSheetId="20">#REF!</definedName>
    <definedName name="挖土方_遠運處理">#REF!</definedName>
    <definedName name="挖方及廢方處理" localSheetId="40">#REF!</definedName>
    <definedName name="挖方及廢方處理" localSheetId="56">#REF!</definedName>
    <definedName name="挖方及廢方處理" localSheetId="33">#REF!</definedName>
    <definedName name="挖方及廢方處理" localSheetId="55">#REF!</definedName>
    <definedName name="挖方及廢方處理" localSheetId="36">#REF!</definedName>
    <definedName name="挖方及廢方處理" localSheetId="4">#REF!</definedName>
    <definedName name="挖方及廢方處理" localSheetId="19">#REF!</definedName>
    <definedName name="挖方及廢方處理" localSheetId="21">#REF!</definedName>
    <definedName name="挖方及廢方處理" localSheetId="22">#REF!</definedName>
    <definedName name="挖方及廢方處理" localSheetId="23">#REF!</definedName>
    <definedName name="挖方及廢方處理" localSheetId="24">#REF!</definedName>
    <definedName name="挖方及廢方處理" localSheetId="25">#REF!</definedName>
    <definedName name="挖方及廢方處理" localSheetId="42">#REF!</definedName>
    <definedName name="挖方及廢方處理" localSheetId="18">#REF!</definedName>
    <definedName name="挖方及廢方處理" localSheetId="47">#REF!</definedName>
    <definedName name="挖方及廢方處理" localSheetId="15">#REF!</definedName>
    <definedName name="挖方及廢方處理" localSheetId="14">#REF!</definedName>
    <definedName name="挖方及廢方處理" localSheetId="46">#REF!</definedName>
    <definedName name="挖方及廢方處理" localSheetId="3">#REF!</definedName>
    <definedName name="挖方及廢方處理" localSheetId="2">#REF!</definedName>
    <definedName name="挖方及廢方處理" localSheetId="54">#REF!</definedName>
    <definedName name="挖方及廢方處理" localSheetId="30">#REF!</definedName>
    <definedName name="挖方及廢方處理" localSheetId="26">#REF!</definedName>
    <definedName name="挖方及廢方處理" localSheetId="29">#REF!</definedName>
    <definedName name="挖方及廢方處理" localSheetId="53">#REF!</definedName>
    <definedName name="挖方及廢方處理" localSheetId="43">#REF!</definedName>
    <definedName name="挖方及廢方處理" localSheetId="9">#REF!</definedName>
    <definedName name="挖方及廢方處理" localSheetId="8">#REF!</definedName>
    <definedName name="挖方及廢方處理" localSheetId="11">#REF!</definedName>
    <definedName name="挖方及廢方處理" localSheetId="10">#REF!</definedName>
    <definedName name="挖方及廢方處理" localSheetId="13">#REF!</definedName>
    <definedName name="挖方及廢方處理" localSheetId="12">#REF!</definedName>
    <definedName name="挖方及廢方處理" localSheetId="7">#REF!</definedName>
    <definedName name="挖方及廢方處理" localSheetId="6">#REF!</definedName>
    <definedName name="挖方及廢方處理" localSheetId="48">#REF!</definedName>
    <definedName name="挖方及廢方處理" localSheetId="49">#REF!</definedName>
    <definedName name="挖方及廢方處理" localSheetId="16">#REF!</definedName>
    <definedName name="挖方及廢方處理" localSheetId="27">#REF!</definedName>
    <definedName name="挖方及廢方處理" localSheetId="28">#REF!</definedName>
    <definedName name="挖方及廢方處理" localSheetId="44">#REF!</definedName>
    <definedName name="挖方及廢方處理" localSheetId="45">#REF!</definedName>
    <definedName name="挖方及廢方處理" localSheetId="51">#REF!</definedName>
    <definedName name="挖方及廢方處理" localSheetId="41">#REF!</definedName>
    <definedName name="挖方及廢方處理" localSheetId="35">#REF!</definedName>
    <definedName name="挖方及廢方處理" localSheetId="39">#REF!</definedName>
    <definedName name="挖方及廢方處理" localSheetId="37">#REF!</definedName>
    <definedName name="挖方及廢方處理" localSheetId="17">#REF!</definedName>
    <definedName name="挖方及廢方處理" localSheetId="50">#REF!</definedName>
    <definedName name="挖方及廢方處理" localSheetId="52">#REF!</definedName>
    <definedName name="挖方及廢方處理" localSheetId="31">#REF!</definedName>
    <definedName name="挖方及廢方處理" localSheetId="32">#REF!</definedName>
    <definedName name="挖方及廢方處理" localSheetId="34">#REF!</definedName>
    <definedName name="挖方及廢方處理" localSheetId="38">#REF!</definedName>
    <definedName name="挖方及廢方處理" localSheetId="20">#REF!</definedName>
    <definedName name="挖方及廢方處理">#REF!</definedName>
    <definedName name="挖基_人工_及廢方處理" localSheetId="40">#REF!</definedName>
    <definedName name="挖基_人工_及廢方處理" localSheetId="56">#REF!</definedName>
    <definedName name="挖基_人工_及廢方處理" localSheetId="33">#REF!</definedName>
    <definedName name="挖基_人工_及廢方處理" localSheetId="55">#REF!</definedName>
    <definedName name="挖基_人工_及廢方處理" localSheetId="36">#REF!</definedName>
    <definedName name="挖基_人工_及廢方處理" localSheetId="4">#REF!</definedName>
    <definedName name="挖基_人工_及廢方處理" localSheetId="19">#REF!</definedName>
    <definedName name="挖基_人工_及廢方處理" localSheetId="21">#REF!</definedName>
    <definedName name="挖基_人工_及廢方處理" localSheetId="22">#REF!</definedName>
    <definedName name="挖基_人工_及廢方處理" localSheetId="23">#REF!</definedName>
    <definedName name="挖基_人工_及廢方處理" localSheetId="24">#REF!</definedName>
    <definedName name="挖基_人工_及廢方處理" localSheetId="25">#REF!</definedName>
    <definedName name="挖基_人工_及廢方處理" localSheetId="42">#REF!</definedName>
    <definedName name="挖基_人工_及廢方處理" localSheetId="18">#REF!</definedName>
    <definedName name="挖基_人工_及廢方處理" localSheetId="47">#REF!</definedName>
    <definedName name="挖基_人工_及廢方處理" localSheetId="15">#REF!</definedName>
    <definedName name="挖基_人工_及廢方處理" localSheetId="14">#REF!</definedName>
    <definedName name="挖基_人工_及廢方處理" localSheetId="46">#REF!</definedName>
    <definedName name="挖基_人工_及廢方處理" localSheetId="3">#REF!</definedName>
    <definedName name="挖基_人工_及廢方處理" localSheetId="2">#REF!</definedName>
    <definedName name="挖基_人工_及廢方處理" localSheetId="54">#REF!</definedName>
    <definedName name="挖基_人工_及廢方處理" localSheetId="30">#REF!</definedName>
    <definedName name="挖基_人工_及廢方處理" localSheetId="26">#REF!</definedName>
    <definedName name="挖基_人工_及廢方處理" localSheetId="29">#REF!</definedName>
    <definedName name="挖基_人工_及廢方處理" localSheetId="53">#REF!</definedName>
    <definedName name="挖基_人工_及廢方處理" localSheetId="43">#REF!</definedName>
    <definedName name="挖基_人工_及廢方處理" localSheetId="9">#REF!</definedName>
    <definedName name="挖基_人工_及廢方處理" localSheetId="8">#REF!</definedName>
    <definedName name="挖基_人工_及廢方處理" localSheetId="11">#REF!</definedName>
    <definedName name="挖基_人工_及廢方處理" localSheetId="10">#REF!</definedName>
    <definedName name="挖基_人工_及廢方處理" localSheetId="13">#REF!</definedName>
    <definedName name="挖基_人工_及廢方處理" localSheetId="12">#REF!</definedName>
    <definedName name="挖基_人工_及廢方處理" localSheetId="7">#REF!</definedName>
    <definedName name="挖基_人工_及廢方處理" localSheetId="6">#REF!</definedName>
    <definedName name="挖基_人工_及廢方處理" localSheetId="48">#REF!</definedName>
    <definedName name="挖基_人工_及廢方處理" localSheetId="49">#REF!</definedName>
    <definedName name="挖基_人工_及廢方處理" localSheetId="16">#REF!</definedName>
    <definedName name="挖基_人工_及廢方處理" localSheetId="27">#REF!</definedName>
    <definedName name="挖基_人工_及廢方處理" localSheetId="28">#REF!</definedName>
    <definedName name="挖基_人工_及廢方處理" localSheetId="44">#REF!</definedName>
    <definedName name="挖基_人工_及廢方處理" localSheetId="45">#REF!</definedName>
    <definedName name="挖基_人工_及廢方處理" localSheetId="51">#REF!</definedName>
    <definedName name="挖基_人工_及廢方處理" localSheetId="41">#REF!</definedName>
    <definedName name="挖基_人工_及廢方處理" localSheetId="35">#REF!</definedName>
    <definedName name="挖基_人工_及廢方處理" localSheetId="39">#REF!</definedName>
    <definedName name="挖基_人工_及廢方處理" localSheetId="37">#REF!</definedName>
    <definedName name="挖基_人工_及廢方處理" localSheetId="17">#REF!</definedName>
    <definedName name="挖基_人工_及廢方處理" localSheetId="50">#REF!</definedName>
    <definedName name="挖基_人工_及廢方處理" localSheetId="52">#REF!</definedName>
    <definedName name="挖基_人工_及廢方處理" localSheetId="31">#REF!</definedName>
    <definedName name="挖基_人工_及廢方處理" localSheetId="32">#REF!</definedName>
    <definedName name="挖基_人工_及廢方處理" localSheetId="34">#REF!</definedName>
    <definedName name="挖基_人工_及廢方處理" localSheetId="38">#REF!</definedName>
    <definedName name="挖基_人工_及廢方處理" localSheetId="20">#REF!</definedName>
    <definedName name="挖基_人工_及廢方處理">#REF!</definedName>
    <definedName name="施工便梯" localSheetId="40">#REF!</definedName>
    <definedName name="施工便梯" localSheetId="56">#REF!</definedName>
    <definedName name="施工便梯" localSheetId="33">#REF!</definedName>
    <definedName name="施工便梯" localSheetId="55">#REF!</definedName>
    <definedName name="施工便梯" localSheetId="36">#REF!</definedName>
    <definedName name="施工便梯" localSheetId="4">#REF!</definedName>
    <definedName name="施工便梯" localSheetId="19">#REF!</definedName>
    <definedName name="施工便梯" localSheetId="21">#REF!</definedName>
    <definedName name="施工便梯" localSheetId="22">#REF!</definedName>
    <definedName name="施工便梯" localSheetId="23">#REF!</definedName>
    <definedName name="施工便梯" localSheetId="24">#REF!</definedName>
    <definedName name="施工便梯" localSheetId="25">#REF!</definedName>
    <definedName name="施工便梯" localSheetId="42">#REF!</definedName>
    <definedName name="施工便梯" localSheetId="18">#REF!</definedName>
    <definedName name="施工便梯" localSheetId="47">#REF!</definedName>
    <definedName name="施工便梯" localSheetId="15">#REF!</definedName>
    <definedName name="施工便梯" localSheetId="14">#REF!</definedName>
    <definedName name="施工便梯" localSheetId="46">#REF!</definedName>
    <definedName name="施工便梯" localSheetId="3">#REF!</definedName>
    <definedName name="施工便梯" localSheetId="2">#REF!</definedName>
    <definedName name="施工便梯" localSheetId="54">#REF!</definedName>
    <definedName name="施工便梯" localSheetId="30">#REF!</definedName>
    <definedName name="施工便梯" localSheetId="26">#REF!</definedName>
    <definedName name="施工便梯" localSheetId="29">#REF!</definedName>
    <definedName name="施工便梯" localSheetId="53">#REF!</definedName>
    <definedName name="施工便梯" localSheetId="43">#REF!</definedName>
    <definedName name="施工便梯" localSheetId="9">#REF!</definedName>
    <definedName name="施工便梯" localSheetId="8">#REF!</definedName>
    <definedName name="施工便梯" localSheetId="11">#REF!</definedName>
    <definedName name="施工便梯" localSheetId="10">#REF!</definedName>
    <definedName name="施工便梯" localSheetId="13">#REF!</definedName>
    <definedName name="施工便梯" localSheetId="12">#REF!</definedName>
    <definedName name="施工便梯" localSheetId="7">#REF!</definedName>
    <definedName name="施工便梯" localSheetId="6">#REF!</definedName>
    <definedName name="施工便梯" localSheetId="48">#REF!</definedName>
    <definedName name="施工便梯" localSheetId="49">#REF!</definedName>
    <definedName name="施工便梯" localSheetId="16">#REF!</definedName>
    <definedName name="施工便梯" localSheetId="27">#REF!</definedName>
    <definedName name="施工便梯" localSheetId="28">#REF!</definedName>
    <definedName name="施工便梯" localSheetId="44">#REF!</definedName>
    <definedName name="施工便梯" localSheetId="45">#REF!</definedName>
    <definedName name="施工便梯" localSheetId="51">#REF!</definedName>
    <definedName name="施工便梯" localSheetId="41">#REF!</definedName>
    <definedName name="施工便梯" localSheetId="35">#REF!</definedName>
    <definedName name="施工便梯" localSheetId="39">#REF!</definedName>
    <definedName name="施工便梯" localSheetId="37">#REF!</definedName>
    <definedName name="施工便梯" localSheetId="17">#REF!</definedName>
    <definedName name="施工便梯" localSheetId="50">#REF!</definedName>
    <definedName name="施工便梯" localSheetId="52">#REF!</definedName>
    <definedName name="施工便梯" localSheetId="31">#REF!</definedName>
    <definedName name="施工便梯" localSheetId="32">#REF!</definedName>
    <definedName name="施工便梯" localSheetId="34">#REF!</definedName>
    <definedName name="施工便梯" localSheetId="38">#REF!</definedName>
    <definedName name="施工便梯" localSheetId="20">#REF!</definedName>
    <definedName name="施工便梯">#REF!</definedName>
    <definedName name="施工前整地" localSheetId="40">#REF!</definedName>
    <definedName name="施工前整地" localSheetId="56">#REF!</definedName>
    <definedName name="施工前整地" localSheetId="33">#REF!</definedName>
    <definedName name="施工前整地" localSheetId="55">#REF!</definedName>
    <definedName name="施工前整地" localSheetId="36">#REF!</definedName>
    <definedName name="施工前整地" localSheetId="4">#REF!</definedName>
    <definedName name="施工前整地" localSheetId="19">#REF!</definedName>
    <definedName name="施工前整地" localSheetId="21">#REF!</definedName>
    <definedName name="施工前整地" localSheetId="22">#REF!</definedName>
    <definedName name="施工前整地" localSheetId="23">#REF!</definedName>
    <definedName name="施工前整地" localSheetId="24">#REF!</definedName>
    <definedName name="施工前整地" localSheetId="25">#REF!</definedName>
    <definedName name="施工前整地" localSheetId="42">#REF!</definedName>
    <definedName name="施工前整地" localSheetId="18">#REF!</definedName>
    <definedName name="施工前整地" localSheetId="47">#REF!</definedName>
    <definedName name="施工前整地" localSheetId="15">#REF!</definedName>
    <definedName name="施工前整地" localSheetId="14">#REF!</definedName>
    <definedName name="施工前整地" localSheetId="46">#REF!</definedName>
    <definedName name="施工前整地" localSheetId="3">#REF!</definedName>
    <definedName name="施工前整地" localSheetId="2">#REF!</definedName>
    <definedName name="施工前整地" localSheetId="54">#REF!</definedName>
    <definedName name="施工前整地" localSheetId="30">#REF!</definedName>
    <definedName name="施工前整地" localSheetId="26">#REF!</definedName>
    <definedName name="施工前整地" localSheetId="29">#REF!</definedName>
    <definedName name="施工前整地" localSheetId="53">#REF!</definedName>
    <definedName name="施工前整地" localSheetId="43">#REF!</definedName>
    <definedName name="施工前整地" localSheetId="9">#REF!</definedName>
    <definedName name="施工前整地" localSheetId="8">#REF!</definedName>
    <definedName name="施工前整地" localSheetId="11">#REF!</definedName>
    <definedName name="施工前整地" localSheetId="10">#REF!</definedName>
    <definedName name="施工前整地" localSheetId="13">#REF!</definedName>
    <definedName name="施工前整地" localSheetId="12">#REF!</definedName>
    <definedName name="施工前整地" localSheetId="7">#REF!</definedName>
    <definedName name="施工前整地" localSheetId="6">#REF!</definedName>
    <definedName name="施工前整地" localSheetId="48">#REF!</definedName>
    <definedName name="施工前整地" localSheetId="49">#REF!</definedName>
    <definedName name="施工前整地" localSheetId="16">#REF!</definedName>
    <definedName name="施工前整地" localSheetId="27">#REF!</definedName>
    <definedName name="施工前整地" localSheetId="28">#REF!</definedName>
    <definedName name="施工前整地" localSheetId="44">#REF!</definedName>
    <definedName name="施工前整地" localSheetId="45">#REF!</definedName>
    <definedName name="施工前整地" localSheetId="51">#REF!</definedName>
    <definedName name="施工前整地" localSheetId="41">#REF!</definedName>
    <definedName name="施工前整地" localSheetId="35">#REF!</definedName>
    <definedName name="施工前整地" localSheetId="39">#REF!</definedName>
    <definedName name="施工前整地" localSheetId="37">#REF!</definedName>
    <definedName name="施工前整地" localSheetId="17">#REF!</definedName>
    <definedName name="施工前整地" localSheetId="50">#REF!</definedName>
    <definedName name="施工前整地" localSheetId="52">#REF!</definedName>
    <definedName name="施工前整地" localSheetId="31">#REF!</definedName>
    <definedName name="施工前整地" localSheetId="32">#REF!</definedName>
    <definedName name="施工前整地" localSheetId="34">#REF!</definedName>
    <definedName name="施工前整地" localSheetId="38">#REF!</definedName>
    <definedName name="施工前整地" localSheetId="20">#REF!</definedName>
    <definedName name="施工前整地">#REF!</definedName>
    <definedName name="施工構台_20_26M" localSheetId="40">#REF!</definedName>
    <definedName name="施工構台_20_26M" localSheetId="56">#REF!</definedName>
    <definedName name="施工構台_20_26M" localSheetId="33">#REF!</definedName>
    <definedName name="施工構台_20_26M" localSheetId="55">#REF!</definedName>
    <definedName name="施工構台_20_26M" localSheetId="36">#REF!</definedName>
    <definedName name="施工構台_20_26M" localSheetId="4">#REF!</definedName>
    <definedName name="施工構台_20_26M" localSheetId="19">#REF!</definedName>
    <definedName name="施工構台_20_26M" localSheetId="21">#REF!</definedName>
    <definedName name="施工構台_20_26M" localSheetId="22">#REF!</definedName>
    <definedName name="施工構台_20_26M" localSheetId="23">#REF!</definedName>
    <definedName name="施工構台_20_26M" localSheetId="24">#REF!</definedName>
    <definedName name="施工構台_20_26M" localSheetId="25">#REF!</definedName>
    <definedName name="施工構台_20_26M" localSheetId="42">#REF!</definedName>
    <definedName name="施工構台_20_26M" localSheetId="18">#REF!</definedName>
    <definedName name="施工構台_20_26M" localSheetId="47">#REF!</definedName>
    <definedName name="施工構台_20_26M" localSheetId="15">#REF!</definedName>
    <definedName name="施工構台_20_26M" localSheetId="14">#REF!</definedName>
    <definedName name="施工構台_20_26M" localSheetId="46">#REF!</definedName>
    <definedName name="施工構台_20_26M" localSheetId="3">#REF!</definedName>
    <definedName name="施工構台_20_26M" localSheetId="2">#REF!</definedName>
    <definedName name="施工構台_20_26M" localSheetId="54">#REF!</definedName>
    <definedName name="施工構台_20_26M" localSheetId="30">#REF!</definedName>
    <definedName name="施工構台_20_26M" localSheetId="26">#REF!</definedName>
    <definedName name="施工構台_20_26M" localSheetId="29">#REF!</definedName>
    <definedName name="施工構台_20_26M" localSheetId="53">#REF!</definedName>
    <definedName name="施工構台_20_26M" localSheetId="43">#REF!</definedName>
    <definedName name="施工構台_20_26M" localSheetId="9">#REF!</definedName>
    <definedName name="施工構台_20_26M" localSheetId="8">#REF!</definedName>
    <definedName name="施工構台_20_26M" localSheetId="11">#REF!</definedName>
    <definedName name="施工構台_20_26M" localSheetId="10">#REF!</definedName>
    <definedName name="施工構台_20_26M" localSheetId="13">#REF!</definedName>
    <definedName name="施工構台_20_26M" localSheetId="12">#REF!</definedName>
    <definedName name="施工構台_20_26M" localSheetId="7">#REF!</definedName>
    <definedName name="施工構台_20_26M" localSheetId="6">#REF!</definedName>
    <definedName name="施工構台_20_26M" localSheetId="48">#REF!</definedName>
    <definedName name="施工構台_20_26M" localSheetId="49">#REF!</definedName>
    <definedName name="施工構台_20_26M" localSheetId="16">#REF!</definedName>
    <definedName name="施工構台_20_26M" localSheetId="27">#REF!</definedName>
    <definedName name="施工構台_20_26M" localSheetId="28">#REF!</definedName>
    <definedName name="施工構台_20_26M" localSheetId="44">#REF!</definedName>
    <definedName name="施工構台_20_26M" localSheetId="45">#REF!</definedName>
    <definedName name="施工構台_20_26M" localSheetId="51">#REF!</definedName>
    <definedName name="施工構台_20_26M" localSheetId="41">#REF!</definedName>
    <definedName name="施工構台_20_26M" localSheetId="35">#REF!</definedName>
    <definedName name="施工構台_20_26M" localSheetId="39">#REF!</definedName>
    <definedName name="施工構台_20_26M" localSheetId="37">#REF!</definedName>
    <definedName name="施工構台_20_26M" localSheetId="17">#REF!</definedName>
    <definedName name="施工構台_20_26M" localSheetId="50">#REF!</definedName>
    <definedName name="施工構台_20_26M" localSheetId="52">#REF!</definedName>
    <definedName name="施工構台_20_26M" localSheetId="31">#REF!</definedName>
    <definedName name="施工構台_20_26M" localSheetId="32">#REF!</definedName>
    <definedName name="施工構台_20_26M" localSheetId="34">#REF!</definedName>
    <definedName name="施工構台_20_26M" localSheetId="38">#REF!</definedName>
    <definedName name="施工構台_20_26M" localSheetId="20">#REF!</definedName>
    <definedName name="施工構台_20_26M">#REF!</definedName>
    <definedName name="施工縫止水帶" localSheetId="40">#REF!</definedName>
    <definedName name="施工縫止水帶" localSheetId="56">#REF!</definedName>
    <definedName name="施工縫止水帶" localSheetId="33">#REF!</definedName>
    <definedName name="施工縫止水帶" localSheetId="55">#REF!</definedName>
    <definedName name="施工縫止水帶" localSheetId="36">#REF!</definedName>
    <definedName name="施工縫止水帶" localSheetId="4">#REF!</definedName>
    <definedName name="施工縫止水帶" localSheetId="19">#REF!</definedName>
    <definedName name="施工縫止水帶" localSheetId="21">#REF!</definedName>
    <definedName name="施工縫止水帶" localSheetId="22">#REF!</definedName>
    <definedName name="施工縫止水帶" localSheetId="23">#REF!</definedName>
    <definedName name="施工縫止水帶" localSheetId="24">#REF!</definedName>
    <definedName name="施工縫止水帶" localSheetId="25">#REF!</definedName>
    <definedName name="施工縫止水帶" localSheetId="42">#REF!</definedName>
    <definedName name="施工縫止水帶" localSheetId="18">#REF!</definedName>
    <definedName name="施工縫止水帶" localSheetId="47">#REF!</definedName>
    <definedName name="施工縫止水帶" localSheetId="15">#REF!</definedName>
    <definedName name="施工縫止水帶" localSheetId="14">#REF!</definedName>
    <definedName name="施工縫止水帶" localSheetId="46">#REF!</definedName>
    <definedName name="施工縫止水帶" localSheetId="3">#REF!</definedName>
    <definedName name="施工縫止水帶" localSheetId="2">#REF!</definedName>
    <definedName name="施工縫止水帶" localSheetId="54">#REF!</definedName>
    <definedName name="施工縫止水帶" localSheetId="30">#REF!</definedName>
    <definedName name="施工縫止水帶" localSheetId="26">#REF!</definedName>
    <definedName name="施工縫止水帶" localSheetId="29">#REF!</definedName>
    <definedName name="施工縫止水帶" localSheetId="53">#REF!</definedName>
    <definedName name="施工縫止水帶" localSheetId="43">#REF!</definedName>
    <definedName name="施工縫止水帶" localSheetId="9">#REF!</definedName>
    <definedName name="施工縫止水帶" localSheetId="8">#REF!</definedName>
    <definedName name="施工縫止水帶" localSheetId="11">#REF!</definedName>
    <definedName name="施工縫止水帶" localSheetId="10">#REF!</definedName>
    <definedName name="施工縫止水帶" localSheetId="13">#REF!</definedName>
    <definedName name="施工縫止水帶" localSheetId="12">#REF!</definedName>
    <definedName name="施工縫止水帶" localSheetId="7">#REF!</definedName>
    <definedName name="施工縫止水帶" localSheetId="6">#REF!</definedName>
    <definedName name="施工縫止水帶" localSheetId="48">#REF!</definedName>
    <definedName name="施工縫止水帶" localSheetId="49">#REF!</definedName>
    <definedName name="施工縫止水帶" localSheetId="16">#REF!</definedName>
    <definedName name="施工縫止水帶" localSheetId="27">#REF!</definedName>
    <definedName name="施工縫止水帶" localSheetId="28">#REF!</definedName>
    <definedName name="施工縫止水帶" localSheetId="44">#REF!</definedName>
    <definedName name="施工縫止水帶" localSheetId="45">#REF!</definedName>
    <definedName name="施工縫止水帶" localSheetId="51">#REF!</definedName>
    <definedName name="施工縫止水帶" localSheetId="41">#REF!</definedName>
    <definedName name="施工縫止水帶" localSheetId="35">#REF!</definedName>
    <definedName name="施工縫止水帶" localSheetId="39">#REF!</definedName>
    <definedName name="施工縫止水帶" localSheetId="37">#REF!</definedName>
    <definedName name="施工縫止水帶" localSheetId="17">#REF!</definedName>
    <definedName name="施工縫止水帶" localSheetId="50">#REF!</definedName>
    <definedName name="施工縫止水帶" localSheetId="52">#REF!</definedName>
    <definedName name="施工縫止水帶" localSheetId="31">#REF!</definedName>
    <definedName name="施工縫止水帶" localSheetId="32">#REF!</definedName>
    <definedName name="施工縫止水帶" localSheetId="34">#REF!</definedName>
    <definedName name="施工縫止水帶" localSheetId="38">#REF!</definedName>
    <definedName name="施工縫止水帶" localSheetId="20">#REF!</definedName>
    <definedName name="施工縫止水帶">#REF!</definedName>
    <definedName name="施工欄杆" localSheetId="40">#REF!</definedName>
    <definedName name="施工欄杆" localSheetId="56">#REF!</definedName>
    <definedName name="施工欄杆" localSheetId="33">#REF!</definedName>
    <definedName name="施工欄杆" localSheetId="55">#REF!</definedName>
    <definedName name="施工欄杆" localSheetId="36">#REF!</definedName>
    <definedName name="施工欄杆" localSheetId="4">#REF!</definedName>
    <definedName name="施工欄杆" localSheetId="19">#REF!</definedName>
    <definedName name="施工欄杆" localSheetId="21">#REF!</definedName>
    <definedName name="施工欄杆" localSheetId="22">#REF!</definedName>
    <definedName name="施工欄杆" localSheetId="23">#REF!</definedName>
    <definedName name="施工欄杆" localSheetId="24">#REF!</definedName>
    <definedName name="施工欄杆" localSheetId="25">#REF!</definedName>
    <definedName name="施工欄杆" localSheetId="42">#REF!</definedName>
    <definedName name="施工欄杆" localSheetId="18">#REF!</definedName>
    <definedName name="施工欄杆" localSheetId="47">#REF!</definedName>
    <definedName name="施工欄杆" localSheetId="15">#REF!</definedName>
    <definedName name="施工欄杆" localSheetId="14">#REF!</definedName>
    <definedName name="施工欄杆" localSheetId="46">#REF!</definedName>
    <definedName name="施工欄杆" localSheetId="3">#REF!</definedName>
    <definedName name="施工欄杆" localSheetId="2">#REF!</definedName>
    <definedName name="施工欄杆" localSheetId="54">#REF!</definedName>
    <definedName name="施工欄杆" localSheetId="30">#REF!</definedName>
    <definedName name="施工欄杆" localSheetId="26">#REF!</definedName>
    <definedName name="施工欄杆" localSheetId="29">#REF!</definedName>
    <definedName name="施工欄杆" localSheetId="53">#REF!</definedName>
    <definedName name="施工欄杆" localSheetId="43">#REF!</definedName>
    <definedName name="施工欄杆" localSheetId="9">#REF!</definedName>
    <definedName name="施工欄杆" localSheetId="8">#REF!</definedName>
    <definedName name="施工欄杆" localSheetId="11">#REF!</definedName>
    <definedName name="施工欄杆" localSheetId="10">#REF!</definedName>
    <definedName name="施工欄杆" localSheetId="13">#REF!</definedName>
    <definedName name="施工欄杆" localSheetId="12">#REF!</definedName>
    <definedName name="施工欄杆" localSheetId="7">#REF!</definedName>
    <definedName name="施工欄杆" localSheetId="6">#REF!</definedName>
    <definedName name="施工欄杆" localSheetId="48">#REF!</definedName>
    <definedName name="施工欄杆" localSheetId="49">#REF!</definedName>
    <definedName name="施工欄杆" localSheetId="16">#REF!</definedName>
    <definedName name="施工欄杆" localSheetId="27">#REF!</definedName>
    <definedName name="施工欄杆" localSheetId="28">#REF!</definedName>
    <definedName name="施工欄杆" localSheetId="44">#REF!</definedName>
    <definedName name="施工欄杆" localSheetId="45">#REF!</definedName>
    <definedName name="施工欄杆" localSheetId="51">#REF!</definedName>
    <definedName name="施工欄杆" localSheetId="41">#REF!</definedName>
    <definedName name="施工欄杆" localSheetId="35">#REF!</definedName>
    <definedName name="施工欄杆" localSheetId="39">#REF!</definedName>
    <definedName name="施工欄杆" localSheetId="37">#REF!</definedName>
    <definedName name="施工欄杆" localSheetId="17">#REF!</definedName>
    <definedName name="施工欄杆" localSheetId="50">#REF!</definedName>
    <definedName name="施工欄杆" localSheetId="52">#REF!</definedName>
    <definedName name="施工欄杆" localSheetId="31">#REF!</definedName>
    <definedName name="施工欄杆" localSheetId="32">#REF!</definedName>
    <definedName name="施工欄杆" localSheetId="34">#REF!</definedName>
    <definedName name="施工欄杆" localSheetId="38">#REF!</definedName>
    <definedName name="施工欄杆" localSheetId="20">#REF!</definedName>
    <definedName name="施工欄杆">#REF!</definedName>
    <definedName name="施作列號" localSheetId="40">[37]數量!$A$3:$C$32</definedName>
    <definedName name="施作列號" localSheetId="56">[37]數量!$A$3:$C$32</definedName>
    <definedName name="施作列號" localSheetId="33">[37]數量!$A$3:$C$32</definedName>
    <definedName name="施作列號" localSheetId="55">[37]數量!$A$3:$C$32</definedName>
    <definedName name="施作列號" localSheetId="36">[37]數量!$A$3:$C$32</definedName>
    <definedName name="施作列號" localSheetId="19">[37]數量!$A$3:$C$32</definedName>
    <definedName name="施作列號" localSheetId="21">[37]數量!$A$3:$C$32</definedName>
    <definedName name="施作列號" localSheetId="22">[37]數量!$A$3:$C$32</definedName>
    <definedName name="施作列號" localSheetId="23">[37]數量!$A$3:$C$32</definedName>
    <definedName name="施作列號" localSheetId="24">[37]數量!$A$3:$C$32</definedName>
    <definedName name="施作列號" localSheetId="25">[37]數量!$A$3:$C$32</definedName>
    <definedName name="施作列號" localSheetId="42">[37]數量!$A$3:$C$32</definedName>
    <definedName name="施作列號" localSheetId="18">[37]數量!$A$3:$C$32</definedName>
    <definedName name="施作列號" localSheetId="47">[37]數量!$A$3:$C$32</definedName>
    <definedName name="施作列號" localSheetId="15">[37]數量!$A$3:$C$32</definedName>
    <definedName name="施作列號" localSheetId="14">[37]數量!$A$3:$C$32</definedName>
    <definedName name="施作列號" localSheetId="46">[37]數量!$A$3:$C$32</definedName>
    <definedName name="施作列號" localSheetId="54">[37]數量!$A$3:$C$32</definedName>
    <definedName name="施作列號" localSheetId="30">[37]數量!$A$3:$C$32</definedName>
    <definedName name="施作列號" localSheetId="26">[37]數量!$A$3:$C$32</definedName>
    <definedName name="施作列號" localSheetId="29">[37]數量!$A$3:$C$32</definedName>
    <definedName name="施作列號" localSheetId="53">[37]數量!$A$3:$C$32</definedName>
    <definedName name="施作列號" localSheetId="43">[37]數量!$A$3:$C$32</definedName>
    <definedName name="施作列號" localSheetId="9">[37]數量!$A$3:$C$32</definedName>
    <definedName name="施作列號" localSheetId="8">[37]數量!$A$3:$C$32</definedName>
    <definedName name="施作列號" localSheetId="11">[37]數量!$A$3:$C$32</definedName>
    <definedName name="施作列號" localSheetId="10">[37]數量!$A$3:$C$32</definedName>
    <definedName name="施作列號" localSheetId="13">[37]數量!$A$3:$C$32</definedName>
    <definedName name="施作列號" localSheetId="12">[37]數量!$A$3:$C$32</definedName>
    <definedName name="施作列號" localSheetId="7">[37]數量!$A$3:$C$32</definedName>
    <definedName name="施作列號" localSheetId="6">[37]數量!$A$3:$C$32</definedName>
    <definedName name="施作列號" localSheetId="48">[37]數量!$A$3:$C$32</definedName>
    <definedName name="施作列號" localSheetId="49">[37]數量!$A$3:$C$32</definedName>
    <definedName name="施作列號" localSheetId="16">[37]數量!$A$3:$C$32</definedName>
    <definedName name="施作列號" localSheetId="27">[37]數量!$A$3:$C$32</definedName>
    <definedName name="施作列號" localSheetId="28">[37]數量!$A$3:$C$32</definedName>
    <definedName name="施作列號" localSheetId="44">[37]數量!$A$3:$C$32</definedName>
    <definedName name="施作列號" localSheetId="45">[37]數量!$A$3:$C$32</definedName>
    <definedName name="施作列號" localSheetId="51">[37]數量!$A$3:$C$32</definedName>
    <definedName name="施作列號" localSheetId="41">[37]數量!$A$3:$C$32</definedName>
    <definedName name="施作列號" localSheetId="35">[37]數量!$A$3:$C$32</definedName>
    <definedName name="施作列號" localSheetId="39">[37]數量!$A$3:$C$32</definedName>
    <definedName name="施作列號" localSheetId="37">[37]數量!$A$3:$C$32</definedName>
    <definedName name="施作列號" localSheetId="17">[37]數量!$A$3:$C$32</definedName>
    <definedName name="施作列號" localSheetId="50">[37]數量!$A$3:$C$32</definedName>
    <definedName name="施作列號" localSheetId="52">[37]數量!$A$3:$C$32</definedName>
    <definedName name="施作列號" localSheetId="31">[37]數量!$A$3:$C$32</definedName>
    <definedName name="施作列號" localSheetId="32">[37]數量!$A$3:$C$32</definedName>
    <definedName name="施作列號" localSheetId="34">[37]數量!$A$3:$C$32</definedName>
    <definedName name="施作列號" localSheetId="38">[37]數量!$A$3:$C$32</definedName>
    <definedName name="施作列號" localSheetId="20">[37]數量!$A$3:$C$32</definedName>
    <definedName name="施作列號">[37]數量!$A$3:$C$32</definedName>
    <definedName name="柱基不收縮水泥" localSheetId="40">#REF!</definedName>
    <definedName name="柱基不收縮水泥" localSheetId="56">#REF!</definedName>
    <definedName name="柱基不收縮水泥" localSheetId="33">#REF!</definedName>
    <definedName name="柱基不收縮水泥" localSheetId="55">#REF!</definedName>
    <definedName name="柱基不收縮水泥" localSheetId="36">#REF!</definedName>
    <definedName name="柱基不收縮水泥" localSheetId="4">#REF!</definedName>
    <definedName name="柱基不收縮水泥" localSheetId="19">#REF!</definedName>
    <definedName name="柱基不收縮水泥" localSheetId="21">#REF!</definedName>
    <definedName name="柱基不收縮水泥" localSheetId="22">#REF!</definedName>
    <definedName name="柱基不收縮水泥" localSheetId="23">#REF!</definedName>
    <definedName name="柱基不收縮水泥" localSheetId="24">#REF!</definedName>
    <definedName name="柱基不收縮水泥" localSheetId="25">#REF!</definedName>
    <definedName name="柱基不收縮水泥" localSheetId="42">#REF!</definedName>
    <definedName name="柱基不收縮水泥" localSheetId="18">#REF!</definedName>
    <definedName name="柱基不收縮水泥" localSheetId="47">#REF!</definedName>
    <definedName name="柱基不收縮水泥" localSheetId="15">#REF!</definedName>
    <definedName name="柱基不收縮水泥" localSheetId="14">#REF!</definedName>
    <definedName name="柱基不收縮水泥" localSheetId="46">#REF!</definedName>
    <definedName name="柱基不收縮水泥" localSheetId="3">#REF!</definedName>
    <definedName name="柱基不收縮水泥" localSheetId="2">#REF!</definedName>
    <definedName name="柱基不收縮水泥" localSheetId="54">#REF!</definedName>
    <definedName name="柱基不收縮水泥" localSheetId="30">#REF!</definedName>
    <definedName name="柱基不收縮水泥" localSheetId="26">#REF!</definedName>
    <definedName name="柱基不收縮水泥" localSheetId="29">#REF!</definedName>
    <definedName name="柱基不收縮水泥" localSheetId="53">#REF!</definedName>
    <definedName name="柱基不收縮水泥" localSheetId="43">#REF!</definedName>
    <definedName name="柱基不收縮水泥" localSheetId="9">#REF!</definedName>
    <definedName name="柱基不收縮水泥" localSheetId="8">#REF!</definedName>
    <definedName name="柱基不收縮水泥" localSheetId="11">#REF!</definedName>
    <definedName name="柱基不收縮水泥" localSheetId="10">#REF!</definedName>
    <definedName name="柱基不收縮水泥" localSheetId="13">#REF!</definedName>
    <definedName name="柱基不收縮水泥" localSheetId="12">#REF!</definedName>
    <definedName name="柱基不收縮水泥" localSheetId="7">#REF!</definedName>
    <definedName name="柱基不收縮水泥" localSheetId="6">#REF!</definedName>
    <definedName name="柱基不收縮水泥" localSheetId="48">#REF!</definedName>
    <definedName name="柱基不收縮水泥" localSheetId="49">#REF!</definedName>
    <definedName name="柱基不收縮水泥" localSheetId="16">#REF!</definedName>
    <definedName name="柱基不收縮水泥" localSheetId="27">#REF!</definedName>
    <definedName name="柱基不收縮水泥" localSheetId="28">#REF!</definedName>
    <definedName name="柱基不收縮水泥" localSheetId="44">#REF!</definedName>
    <definedName name="柱基不收縮水泥" localSheetId="45">#REF!</definedName>
    <definedName name="柱基不收縮水泥" localSheetId="51">#REF!</definedName>
    <definedName name="柱基不收縮水泥" localSheetId="41">#REF!</definedName>
    <definedName name="柱基不收縮水泥" localSheetId="35">#REF!</definedName>
    <definedName name="柱基不收縮水泥" localSheetId="39">#REF!</definedName>
    <definedName name="柱基不收縮水泥" localSheetId="37">#REF!</definedName>
    <definedName name="柱基不收縮水泥" localSheetId="17">#REF!</definedName>
    <definedName name="柱基不收縮水泥" localSheetId="50">#REF!</definedName>
    <definedName name="柱基不收縮水泥" localSheetId="52">#REF!</definedName>
    <definedName name="柱基不收縮水泥" localSheetId="31">#REF!</definedName>
    <definedName name="柱基不收縮水泥" localSheetId="32">#REF!</definedName>
    <definedName name="柱基不收縮水泥" localSheetId="34">#REF!</definedName>
    <definedName name="柱基不收縮水泥" localSheetId="38">#REF!</definedName>
    <definedName name="柱基不收縮水泥" localSheetId="20">#REF!</definedName>
    <definedName name="柱基不收縮水泥">#REF!</definedName>
    <definedName name="洋玉蘭_φ8cm_高3_3.5m" localSheetId="40">#REF!</definedName>
    <definedName name="洋玉蘭_φ8cm_高3_3.5m" localSheetId="56">#REF!</definedName>
    <definedName name="洋玉蘭_φ8cm_高3_3.5m" localSheetId="33">#REF!</definedName>
    <definedName name="洋玉蘭_φ8cm_高3_3.5m" localSheetId="55">#REF!</definedName>
    <definedName name="洋玉蘭_φ8cm_高3_3.5m" localSheetId="36">#REF!</definedName>
    <definedName name="洋玉蘭_φ8cm_高3_3.5m" localSheetId="4">#REF!</definedName>
    <definedName name="洋玉蘭_φ8cm_高3_3.5m" localSheetId="19">#REF!</definedName>
    <definedName name="洋玉蘭_φ8cm_高3_3.5m" localSheetId="21">#REF!</definedName>
    <definedName name="洋玉蘭_φ8cm_高3_3.5m" localSheetId="22">#REF!</definedName>
    <definedName name="洋玉蘭_φ8cm_高3_3.5m" localSheetId="23">#REF!</definedName>
    <definedName name="洋玉蘭_φ8cm_高3_3.5m" localSheetId="24">#REF!</definedName>
    <definedName name="洋玉蘭_φ8cm_高3_3.5m" localSheetId="25">#REF!</definedName>
    <definedName name="洋玉蘭_φ8cm_高3_3.5m" localSheetId="42">#REF!</definedName>
    <definedName name="洋玉蘭_φ8cm_高3_3.5m" localSheetId="18">#REF!</definedName>
    <definedName name="洋玉蘭_φ8cm_高3_3.5m" localSheetId="47">#REF!</definedName>
    <definedName name="洋玉蘭_φ8cm_高3_3.5m" localSheetId="15">#REF!</definedName>
    <definedName name="洋玉蘭_φ8cm_高3_3.5m" localSheetId="14">#REF!</definedName>
    <definedName name="洋玉蘭_φ8cm_高3_3.5m" localSheetId="46">#REF!</definedName>
    <definedName name="洋玉蘭_φ8cm_高3_3.5m" localSheetId="3">#REF!</definedName>
    <definedName name="洋玉蘭_φ8cm_高3_3.5m" localSheetId="2">#REF!</definedName>
    <definedName name="洋玉蘭_φ8cm_高3_3.5m" localSheetId="54">#REF!</definedName>
    <definedName name="洋玉蘭_φ8cm_高3_3.5m" localSheetId="30">#REF!</definedName>
    <definedName name="洋玉蘭_φ8cm_高3_3.5m" localSheetId="26">#REF!</definedName>
    <definedName name="洋玉蘭_φ8cm_高3_3.5m" localSheetId="29">#REF!</definedName>
    <definedName name="洋玉蘭_φ8cm_高3_3.5m" localSheetId="53">#REF!</definedName>
    <definedName name="洋玉蘭_φ8cm_高3_3.5m" localSheetId="43">#REF!</definedName>
    <definedName name="洋玉蘭_φ8cm_高3_3.5m" localSheetId="9">#REF!</definedName>
    <definedName name="洋玉蘭_φ8cm_高3_3.5m" localSheetId="8">#REF!</definedName>
    <definedName name="洋玉蘭_φ8cm_高3_3.5m" localSheetId="11">#REF!</definedName>
    <definedName name="洋玉蘭_φ8cm_高3_3.5m" localSheetId="10">#REF!</definedName>
    <definedName name="洋玉蘭_φ8cm_高3_3.5m" localSheetId="13">#REF!</definedName>
    <definedName name="洋玉蘭_φ8cm_高3_3.5m" localSheetId="12">#REF!</definedName>
    <definedName name="洋玉蘭_φ8cm_高3_3.5m" localSheetId="7">#REF!</definedName>
    <definedName name="洋玉蘭_φ8cm_高3_3.5m" localSheetId="6">#REF!</definedName>
    <definedName name="洋玉蘭_φ8cm_高3_3.5m" localSheetId="48">#REF!</definedName>
    <definedName name="洋玉蘭_φ8cm_高3_3.5m" localSheetId="49">#REF!</definedName>
    <definedName name="洋玉蘭_φ8cm_高3_3.5m" localSheetId="16">#REF!</definedName>
    <definedName name="洋玉蘭_φ8cm_高3_3.5m" localSheetId="27">#REF!</definedName>
    <definedName name="洋玉蘭_φ8cm_高3_3.5m" localSheetId="28">#REF!</definedName>
    <definedName name="洋玉蘭_φ8cm_高3_3.5m" localSheetId="44">#REF!</definedName>
    <definedName name="洋玉蘭_φ8cm_高3_3.5m" localSheetId="45">#REF!</definedName>
    <definedName name="洋玉蘭_φ8cm_高3_3.5m" localSheetId="51">#REF!</definedName>
    <definedName name="洋玉蘭_φ8cm_高3_3.5m" localSheetId="41">#REF!</definedName>
    <definedName name="洋玉蘭_φ8cm_高3_3.5m" localSheetId="35">#REF!</definedName>
    <definedName name="洋玉蘭_φ8cm_高3_3.5m" localSheetId="39">#REF!</definedName>
    <definedName name="洋玉蘭_φ8cm_高3_3.5m" localSheetId="37">#REF!</definedName>
    <definedName name="洋玉蘭_φ8cm_高3_3.5m" localSheetId="17">#REF!</definedName>
    <definedName name="洋玉蘭_φ8cm_高3_3.5m" localSheetId="50">#REF!</definedName>
    <definedName name="洋玉蘭_φ8cm_高3_3.5m" localSheetId="52">#REF!</definedName>
    <definedName name="洋玉蘭_φ8cm_高3_3.5m" localSheetId="31">#REF!</definedName>
    <definedName name="洋玉蘭_φ8cm_高3_3.5m" localSheetId="32">#REF!</definedName>
    <definedName name="洋玉蘭_φ8cm_高3_3.5m" localSheetId="34">#REF!</definedName>
    <definedName name="洋玉蘭_φ8cm_高3_3.5m" localSheetId="38">#REF!</definedName>
    <definedName name="洋玉蘭_φ8cm_高3_3.5m" localSheetId="20">#REF!</definedName>
    <definedName name="洋玉蘭_φ8cm_高3_3.5m">#REF!</definedName>
    <definedName name="洗卵石地磚30_30" localSheetId="40">[29]工料單價!$B$5</definedName>
    <definedName name="洗卵石地磚30_30" localSheetId="56">[29]工料單價!$B$5</definedName>
    <definedName name="洗卵石地磚30_30" localSheetId="33">[29]工料單價!$B$5</definedName>
    <definedName name="洗卵石地磚30_30" localSheetId="55">[29]工料單價!$B$5</definedName>
    <definedName name="洗卵石地磚30_30" localSheetId="36">[29]工料單價!$B$5</definedName>
    <definedName name="洗卵石地磚30_30" localSheetId="19">[29]工料單價!$B$5</definedName>
    <definedName name="洗卵石地磚30_30" localSheetId="21">[29]工料單價!$B$5</definedName>
    <definedName name="洗卵石地磚30_30" localSheetId="22">[29]工料單價!$B$5</definedName>
    <definedName name="洗卵石地磚30_30" localSheetId="23">[29]工料單價!$B$5</definedName>
    <definedName name="洗卵石地磚30_30" localSheetId="24">[29]工料單價!$B$5</definedName>
    <definedName name="洗卵石地磚30_30" localSheetId="25">[29]工料單價!$B$5</definedName>
    <definedName name="洗卵石地磚30_30" localSheetId="42">[29]工料單價!$B$5</definedName>
    <definedName name="洗卵石地磚30_30" localSheetId="18">[29]工料單價!$B$5</definedName>
    <definedName name="洗卵石地磚30_30" localSheetId="47">[29]工料單價!$B$5</definedName>
    <definedName name="洗卵石地磚30_30" localSheetId="15">[29]工料單價!$B$5</definedName>
    <definedName name="洗卵石地磚30_30" localSheetId="14">[29]工料單價!$B$5</definedName>
    <definedName name="洗卵石地磚30_30" localSheetId="46">[29]工料單價!$B$5</definedName>
    <definedName name="洗卵石地磚30_30" localSheetId="54">[29]工料單價!$B$5</definedName>
    <definedName name="洗卵石地磚30_30" localSheetId="30">[29]工料單價!$B$5</definedName>
    <definedName name="洗卵石地磚30_30" localSheetId="26">[29]工料單價!$B$5</definedName>
    <definedName name="洗卵石地磚30_30" localSheetId="29">[29]工料單價!$B$5</definedName>
    <definedName name="洗卵石地磚30_30" localSheetId="53">[29]工料單價!$B$5</definedName>
    <definedName name="洗卵石地磚30_30" localSheetId="43">[29]工料單價!$B$5</definedName>
    <definedName name="洗卵石地磚30_30" localSheetId="9">[29]工料單價!$B$5</definedName>
    <definedName name="洗卵石地磚30_30" localSheetId="8">[29]工料單價!$B$5</definedName>
    <definedName name="洗卵石地磚30_30" localSheetId="11">[29]工料單價!$B$5</definedName>
    <definedName name="洗卵石地磚30_30" localSheetId="10">[29]工料單價!$B$5</definedName>
    <definedName name="洗卵石地磚30_30" localSheetId="13">[29]工料單價!$B$5</definedName>
    <definedName name="洗卵石地磚30_30" localSheetId="12">[29]工料單價!$B$5</definedName>
    <definedName name="洗卵石地磚30_30" localSheetId="7">[29]工料單價!$B$5</definedName>
    <definedName name="洗卵石地磚30_30" localSheetId="6">[29]工料單價!$B$5</definedName>
    <definedName name="洗卵石地磚30_30" localSheetId="48">[29]工料單價!$B$5</definedName>
    <definedName name="洗卵石地磚30_30" localSheetId="49">[29]工料單價!$B$5</definedName>
    <definedName name="洗卵石地磚30_30" localSheetId="16">[29]工料單價!$B$5</definedName>
    <definedName name="洗卵石地磚30_30" localSheetId="27">[29]工料單價!$B$5</definedName>
    <definedName name="洗卵石地磚30_30" localSheetId="28">[29]工料單價!$B$5</definedName>
    <definedName name="洗卵石地磚30_30" localSheetId="44">[29]工料單價!$B$5</definedName>
    <definedName name="洗卵石地磚30_30" localSheetId="45">[29]工料單價!$B$5</definedName>
    <definedName name="洗卵石地磚30_30" localSheetId="51">[29]工料單價!$B$5</definedName>
    <definedName name="洗卵石地磚30_30" localSheetId="41">[29]工料單價!$B$5</definedName>
    <definedName name="洗卵石地磚30_30" localSheetId="35">[29]工料單價!$B$5</definedName>
    <definedName name="洗卵石地磚30_30" localSheetId="39">[29]工料單價!$B$5</definedName>
    <definedName name="洗卵石地磚30_30" localSheetId="37">[29]工料單價!$B$5</definedName>
    <definedName name="洗卵石地磚30_30" localSheetId="17">[29]工料單價!$B$5</definedName>
    <definedName name="洗卵石地磚30_30" localSheetId="50">[29]工料單價!$B$5</definedName>
    <definedName name="洗卵石地磚30_30" localSheetId="52">[29]工料單價!$B$5</definedName>
    <definedName name="洗卵石地磚30_30" localSheetId="31">[29]工料單價!$B$5</definedName>
    <definedName name="洗卵石地磚30_30" localSheetId="32">[29]工料單價!$B$5</definedName>
    <definedName name="洗卵石地磚30_30" localSheetId="34">[29]工料單價!$B$5</definedName>
    <definedName name="洗卵石地磚30_30" localSheetId="38">[29]工料單價!$B$5</definedName>
    <definedName name="洗卵石地磚30_30" localSheetId="20">[29]工料單價!$B$5</definedName>
    <definedName name="洗卵石地磚30_30">[30]工料單價!$B$5</definedName>
    <definedName name="活動隔音牆" localSheetId="40">#REF!</definedName>
    <definedName name="活動隔音牆" localSheetId="56">#REF!</definedName>
    <definedName name="活動隔音牆" localSheetId="33">#REF!</definedName>
    <definedName name="活動隔音牆" localSheetId="55">#REF!</definedName>
    <definedName name="活動隔音牆" localSheetId="36">#REF!</definedName>
    <definedName name="活動隔音牆" localSheetId="4">#REF!</definedName>
    <definedName name="活動隔音牆" localSheetId="19">#REF!</definedName>
    <definedName name="活動隔音牆" localSheetId="21">#REF!</definedName>
    <definedName name="活動隔音牆" localSheetId="22">#REF!</definedName>
    <definedName name="活動隔音牆" localSheetId="23">#REF!</definedName>
    <definedName name="活動隔音牆" localSheetId="24">#REF!</definedName>
    <definedName name="活動隔音牆" localSheetId="25">#REF!</definedName>
    <definedName name="活動隔音牆" localSheetId="42">#REF!</definedName>
    <definedName name="活動隔音牆" localSheetId="18">#REF!</definedName>
    <definedName name="活動隔音牆" localSheetId="47">#REF!</definedName>
    <definedName name="活動隔音牆" localSheetId="15">#REF!</definedName>
    <definedName name="活動隔音牆" localSheetId="14">#REF!</definedName>
    <definedName name="活動隔音牆" localSheetId="46">#REF!</definedName>
    <definedName name="活動隔音牆" localSheetId="3">#REF!</definedName>
    <definedName name="活動隔音牆" localSheetId="2">#REF!</definedName>
    <definedName name="活動隔音牆" localSheetId="54">#REF!</definedName>
    <definedName name="活動隔音牆" localSheetId="30">#REF!</definedName>
    <definedName name="活動隔音牆" localSheetId="26">#REF!</definedName>
    <definedName name="活動隔音牆" localSheetId="29">#REF!</definedName>
    <definedName name="活動隔音牆" localSheetId="53">#REF!</definedName>
    <definedName name="活動隔音牆" localSheetId="43">#REF!</definedName>
    <definedName name="活動隔音牆" localSheetId="9">#REF!</definedName>
    <definedName name="活動隔音牆" localSheetId="8">#REF!</definedName>
    <definedName name="活動隔音牆" localSheetId="11">#REF!</definedName>
    <definedName name="活動隔音牆" localSheetId="10">#REF!</definedName>
    <definedName name="活動隔音牆" localSheetId="13">#REF!</definedName>
    <definedName name="活動隔音牆" localSheetId="12">#REF!</definedName>
    <definedName name="活動隔音牆" localSheetId="7">#REF!</definedName>
    <definedName name="活動隔音牆" localSheetId="6">#REF!</definedName>
    <definedName name="活動隔音牆" localSheetId="48">#REF!</definedName>
    <definedName name="活動隔音牆" localSheetId="49">#REF!</definedName>
    <definedName name="活動隔音牆" localSheetId="16">#REF!</definedName>
    <definedName name="活動隔音牆" localSheetId="27">#REF!</definedName>
    <definedName name="活動隔音牆" localSheetId="28">#REF!</definedName>
    <definedName name="活動隔音牆" localSheetId="44">#REF!</definedName>
    <definedName name="活動隔音牆" localSheetId="45">#REF!</definedName>
    <definedName name="活動隔音牆" localSheetId="51">#REF!</definedName>
    <definedName name="活動隔音牆" localSheetId="41">#REF!</definedName>
    <definedName name="活動隔音牆" localSheetId="35">#REF!</definedName>
    <definedName name="活動隔音牆" localSheetId="39">#REF!</definedName>
    <definedName name="活動隔音牆" localSheetId="37">#REF!</definedName>
    <definedName name="活動隔音牆" localSheetId="17">#REF!</definedName>
    <definedName name="活動隔音牆" localSheetId="50">#REF!</definedName>
    <definedName name="活動隔音牆" localSheetId="52">#REF!</definedName>
    <definedName name="活動隔音牆" localSheetId="31">#REF!</definedName>
    <definedName name="活動隔音牆" localSheetId="32">#REF!</definedName>
    <definedName name="活動隔音牆" localSheetId="34">#REF!</definedName>
    <definedName name="活動隔音牆" localSheetId="38">#REF!</definedName>
    <definedName name="活動隔音牆" localSheetId="20">#REF!</definedName>
    <definedName name="活動隔音牆">#REF!</definedName>
    <definedName name="流蘇_φ3_5cm_高2.5_3m" localSheetId="40">#REF!</definedName>
    <definedName name="流蘇_φ3_5cm_高2.5_3m" localSheetId="56">#REF!</definedName>
    <definedName name="流蘇_φ3_5cm_高2.5_3m" localSheetId="33">#REF!</definedName>
    <definedName name="流蘇_φ3_5cm_高2.5_3m" localSheetId="55">#REF!</definedName>
    <definedName name="流蘇_φ3_5cm_高2.5_3m" localSheetId="36">#REF!</definedName>
    <definedName name="流蘇_φ3_5cm_高2.5_3m" localSheetId="4">#REF!</definedName>
    <definedName name="流蘇_φ3_5cm_高2.5_3m" localSheetId="19">#REF!</definedName>
    <definedName name="流蘇_φ3_5cm_高2.5_3m" localSheetId="21">#REF!</definedName>
    <definedName name="流蘇_φ3_5cm_高2.5_3m" localSheetId="22">#REF!</definedName>
    <definedName name="流蘇_φ3_5cm_高2.5_3m" localSheetId="23">#REF!</definedName>
    <definedName name="流蘇_φ3_5cm_高2.5_3m" localSheetId="24">#REF!</definedName>
    <definedName name="流蘇_φ3_5cm_高2.5_3m" localSheetId="25">#REF!</definedName>
    <definedName name="流蘇_φ3_5cm_高2.5_3m" localSheetId="42">#REF!</definedName>
    <definedName name="流蘇_φ3_5cm_高2.5_3m" localSheetId="18">#REF!</definedName>
    <definedName name="流蘇_φ3_5cm_高2.5_3m" localSheetId="47">#REF!</definedName>
    <definedName name="流蘇_φ3_5cm_高2.5_3m" localSheetId="15">#REF!</definedName>
    <definedName name="流蘇_φ3_5cm_高2.5_3m" localSheetId="14">#REF!</definedName>
    <definedName name="流蘇_φ3_5cm_高2.5_3m" localSheetId="46">#REF!</definedName>
    <definedName name="流蘇_φ3_5cm_高2.5_3m" localSheetId="3">#REF!</definedName>
    <definedName name="流蘇_φ3_5cm_高2.5_3m" localSheetId="2">#REF!</definedName>
    <definedName name="流蘇_φ3_5cm_高2.5_3m" localSheetId="54">#REF!</definedName>
    <definedName name="流蘇_φ3_5cm_高2.5_3m" localSheetId="30">#REF!</definedName>
    <definedName name="流蘇_φ3_5cm_高2.5_3m" localSheetId="26">#REF!</definedName>
    <definedName name="流蘇_φ3_5cm_高2.5_3m" localSheetId="29">#REF!</definedName>
    <definedName name="流蘇_φ3_5cm_高2.5_3m" localSheetId="53">#REF!</definedName>
    <definedName name="流蘇_φ3_5cm_高2.5_3m" localSheetId="43">#REF!</definedName>
    <definedName name="流蘇_φ3_5cm_高2.5_3m" localSheetId="9">#REF!</definedName>
    <definedName name="流蘇_φ3_5cm_高2.5_3m" localSheetId="8">#REF!</definedName>
    <definedName name="流蘇_φ3_5cm_高2.5_3m" localSheetId="11">#REF!</definedName>
    <definedName name="流蘇_φ3_5cm_高2.5_3m" localSheetId="10">#REF!</definedName>
    <definedName name="流蘇_φ3_5cm_高2.5_3m" localSheetId="13">#REF!</definedName>
    <definedName name="流蘇_φ3_5cm_高2.5_3m" localSheetId="12">#REF!</definedName>
    <definedName name="流蘇_φ3_5cm_高2.5_3m" localSheetId="7">#REF!</definedName>
    <definedName name="流蘇_φ3_5cm_高2.5_3m" localSheetId="6">#REF!</definedName>
    <definedName name="流蘇_φ3_5cm_高2.5_3m" localSheetId="48">#REF!</definedName>
    <definedName name="流蘇_φ3_5cm_高2.5_3m" localSheetId="49">#REF!</definedName>
    <definedName name="流蘇_φ3_5cm_高2.5_3m" localSheetId="16">#REF!</definedName>
    <definedName name="流蘇_φ3_5cm_高2.5_3m" localSheetId="27">#REF!</definedName>
    <definedName name="流蘇_φ3_5cm_高2.5_3m" localSheetId="28">#REF!</definedName>
    <definedName name="流蘇_φ3_5cm_高2.5_3m" localSheetId="44">#REF!</definedName>
    <definedName name="流蘇_φ3_5cm_高2.5_3m" localSheetId="45">#REF!</definedName>
    <definedName name="流蘇_φ3_5cm_高2.5_3m" localSheetId="51">#REF!</definedName>
    <definedName name="流蘇_φ3_5cm_高2.5_3m" localSheetId="41">#REF!</definedName>
    <definedName name="流蘇_φ3_5cm_高2.5_3m" localSheetId="35">#REF!</definedName>
    <definedName name="流蘇_φ3_5cm_高2.5_3m" localSheetId="39">#REF!</definedName>
    <definedName name="流蘇_φ3_5cm_高2.5_3m" localSheetId="37">#REF!</definedName>
    <definedName name="流蘇_φ3_5cm_高2.5_3m" localSheetId="17">#REF!</definedName>
    <definedName name="流蘇_φ3_5cm_高2.5_3m" localSheetId="50">#REF!</definedName>
    <definedName name="流蘇_φ3_5cm_高2.5_3m" localSheetId="52">#REF!</definedName>
    <definedName name="流蘇_φ3_5cm_高2.5_3m" localSheetId="31">#REF!</definedName>
    <definedName name="流蘇_φ3_5cm_高2.5_3m" localSheetId="32">#REF!</definedName>
    <definedName name="流蘇_φ3_5cm_高2.5_3m" localSheetId="34">#REF!</definedName>
    <definedName name="流蘇_φ3_5cm_高2.5_3m" localSheetId="38">#REF!</definedName>
    <definedName name="流蘇_φ3_5cm_高2.5_3m" localSheetId="20">#REF!</definedName>
    <definedName name="流蘇_φ3_5cm_高2.5_3m">#REF!</definedName>
    <definedName name="玻璃安裝工資" localSheetId="40">#REF!</definedName>
    <definedName name="玻璃安裝工資" localSheetId="56">#REF!</definedName>
    <definedName name="玻璃安裝工資" localSheetId="33">#REF!</definedName>
    <definedName name="玻璃安裝工資" localSheetId="55">#REF!</definedName>
    <definedName name="玻璃安裝工資" localSheetId="36">#REF!</definedName>
    <definedName name="玻璃安裝工資" localSheetId="4">#REF!</definedName>
    <definedName name="玻璃安裝工資" localSheetId="19">#REF!</definedName>
    <definedName name="玻璃安裝工資" localSheetId="21">#REF!</definedName>
    <definedName name="玻璃安裝工資" localSheetId="22">#REF!</definedName>
    <definedName name="玻璃安裝工資" localSheetId="23">#REF!</definedName>
    <definedName name="玻璃安裝工資" localSheetId="24">#REF!</definedName>
    <definedName name="玻璃安裝工資" localSheetId="25">#REF!</definedName>
    <definedName name="玻璃安裝工資" localSheetId="42">#REF!</definedName>
    <definedName name="玻璃安裝工資" localSheetId="18">#REF!</definedName>
    <definedName name="玻璃安裝工資" localSheetId="47">#REF!</definedName>
    <definedName name="玻璃安裝工資" localSheetId="15">#REF!</definedName>
    <definedName name="玻璃安裝工資" localSheetId="14">#REF!</definedName>
    <definedName name="玻璃安裝工資" localSheetId="46">#REF!</definedName>
    <definedName name="玻璃安裝工資" localSheetId="3">#REF!</definedName>
    <definedName name="玻璃安裝工資" localSheetId="2">#REF!</definedName>
    <definedName name="玻璃安裝工資" localSheetId="54">#REF!</definedName>
    <definedName name="玻璃安裝工資" localSheetId="30">#REF!</definedName>
    <definedName name="玻璃安裝工資" localSheetId="26">#REF!</definedName>
    <definedName name="玻璃安裝工資" localSheetId="29">#REF!</definedName>
    <definedName name="玻璃安裝工資" localSheetId="53">#REF!</definedName>
    <definedName name="玻璃安裝工資" localSheetId="43">#REF!</definedName>
    <definedName name="玻璃安裝工資" localSheetId="9">#REF!</definedName>
    <definedName name="玻璃安裝工資" localSheetId="8">#REF!</definedName>
    <definedName name="玻璃安裝工資" localSheetId="11">#REF!</definedName>
    <definedName name="玻璃安裝工資" localSheetId="10">#REF!</definedName>
    <definedName name="玻璃安裝工資" localSheetId="13">#REF!</definedName>
    <definedName name="玻璃安裝工資" localSheetId="12">#REF!</definedName>
    <definedName name="玻璃安裝工資" localSheetId="7">#REF!</definedName>
    <definedName name="玻璃安裝工資" localSheetId="6">#REF!</definedName>
    <definedName name="玻璃安裝工資" localSheetId="48">#REF!</definedName>
    <definedName name="玻璃安裝工資" localSheetId="49">#REF!</definedName>
    <definedName name="玻璃安裝工資" localSheetId="16">#REF!</definedName>
    <definedName name="玻璃安裝工資" localSheetId="27">#REF!</definedName>
    <definedName name="玻璃安裝工資" localSheetId="28">#REF!</definedName>
    <definedName name="玻璃安裝工資" localSheetId="44">#REF!</definedName>
    <definedName name="玻璃安裝工資" localSheetId="45">#REF!</definedName>
    <definedName name="玻璃安裝工資" localSheetId="51">#REF!</definedName>
    <definedName name="玻璃安裝工資" localSheetId="41">#REF!</definedName>
    <definedName name="玻璃安裝工資" localSheetId="35">#REF!</definedName>
    <definedName name="玻璃安裝工資" localSheetId="39">#REF!</definedName>
    <definedName name="玻璃安裝工資" localSheetId="37">#REF!</definedName>
    <definedName name="玻璃安裝工資" localSheetId="17">#REF!</definedName>
    <definedName name="玻璃安裝工資" localSheetId="50">#REF!</definedName>
    <definedName name="玻璃安裝工資" localSheetId="52">#REF!</definedName>
    <definedName name="玻璃安裝工資" localSheetId="31">#REF!</definedName>
    <definedName name="玻璃安裝工資" localSheetId="32">#REF!</definedName>
    <definedName name="玻璃安裝工資" localSheetId="34">#REF!</definedName>
    <definedName name="玻璃安裝工資" localSheetId="38">#REF!</definedName>
    <definedName name="玻璃安裝工資" localSheetId="20">#REF!</definedName>
    <definedName name="玻璃安裝工資">#REF!</definedName>
    <definedName name="玻璃磚">[5]工料單價!$B$15</definedName>
    <definedName name="玻璃磚泥水五金另料" localSheetId="40">#REF!</definedName>
    <definedName name="玻璃磚泥水五金另料" localSheetId="56">#REF!</definedName>
    <definedName name="玻璃磚泥水五金另料" localSheetId="33">#REF!</definedName>
    <definedName name="玻璃磚泥水五金另料" localSheetId="55">#REF!</definedName>
    <definedName name="玻璃磚泥水五金另料" localSheetId="36">#REF!</definedName>
    <definedName name="玻璃磚泥水五金另料" localSheetId="4">#REF!</definedName>
    <definedName name="玻璃磚泥水五金另料" localSheetId="19">#REF!</definedName>
    <definedName name="玻璃磚泥水五金另料" localSheetId="21">#REF!</definedName>
    <definedName name="玻璃磚泥水五金另料" localSheetId="22">#REF!</definedName>
    <definedName name="玻璃磚泥水五金另料" localSheetId="23">#REF!</definedName>
    <definedName name="玻璃磚泥水五金另料" localSheetId="24">#REF!</definedName>
    <definedName name="玻璃磚泥水五金另料" localSheetId="25">#REF!</definedName>
    <definedName name="玻璃磚泥水五金另料" localSheetId="42">#REF!</definedName>
    <definedName name="玻璃磚泥水五金另料" localSheetId="18">#REF!</definedName>
    <definedName name="玻璃磚泥水五金另料" localSheetId="47">#REF!</definedName>
    <definedName name="玻璃磚泥水五金另料" localSheetId="15">#REF!</definedName>
    <definedName name="玻璃磚泥水五金另料" localSheetId="14">#REF!</definedName>
    <definedName name="玻璃磚泥水五金另料" localSheetId="46">#REF!</definedName>
    <definedName name="玻璃磚泥水五金另料" localSheetId="3">#REF!</definedName>
    <definedName name="玻璃磚泥水五金另料" localSheetId="2">#REF!</definedName>
    <definedName name="玻璃磚泥水五金另料" localSheetId="54">#REF!</definedName>
    <definedName name="玻璃磚泥水五金另料" localSheetId="30">#REF!</definedName>
    <definedName name="玻璃磚泥水五金另料" localSheetId="26">#REF!</definedName>
    <definedName name="玻璃磚泥水五金另料" localSheetId="29">#REF!</definedName>
    <definedName name="玻璃磚泥水五金另料" localSheetId="53">#REF!</definedName>
    <definedName name="玻璃磚泥水五金另料" localSheetId="43">#REF!</definedName>
    <definedName name="玻璃磚泥水五金另料" localSheetId="9">#REF!</definedName>
    <definedName name="玻璃磚泥水五金另料" localSheetId="8">#REF!</definedName>
    <definedName name="玻璃磚泥水五金另料" localSheetId="11">#REF!</definedName>
    <definedName name="玻璃磚泥水五金另料" localSheetId="10">#REF!</definedName>
    <definedName name="玻璃磚泥水五金另料" localSheetId="13">#REF!</definedName>
    <definedName name="玻璃磚泥水五金另料" localSheetId="12">#REF!</definedName>
    <definedName name="玻璃磚泥水五金另料" localSheetId="7">#REF!</definedName>
    <definedName name="玻璃磚泥水五金另料" localSheetId="6">#REF!</definedName>
    <definedName name="玻璃磚泥水五金另料" localSheetId="48">#REF!</definedName>
    <definedName name="玻璃磚泥水五金另料" localSheetId="49">#REF!</definedName>
    <definedName name="玻璃磚泥水五金另料" localSheetId="16">#REF!</definedName>
    <definedName name="玻璃磚泥水五金另料" localSheetId="27">#REF!</definedName>
    <definedName name="玻璃磚泥水五金另料" localSheetId="28">#REF!</definedName>
    <definedName name="玻璃磚泥水五金另料" localSheetId="44">#REF!</definedName>
    <definedName name="玻璃磚泥水五金另料" localSheetId="45">#REF!</definedName>
    <definedName name="玻璃磚泥水五金另料" localSheetId="51">#REF!</definedName>
    <definedName name="玻璃磚泥水五金另料" localSheetId="41">#REF!</definedName>
    <definedName name="玻璃磚泥水五金另料" localSheetId="35">#REF!</definedName>
    <definedName name="玻璃磚泥水五金另料" localSheetId="39">#REF!</definedName>
    <definedName name="玻璃磚泥水五金另料" localSheetId="37">#REF!</definedName>
    <definedName name="玻璃磚泥水五金另料" localSheetId="17">#REF!</definedName>
    <definedName name="玻璃磚泥水五金另料" localSheetId="50">#REF!</definedName>
    <definedName name="玻璃磚泥水五金另料" localSheetId="52">#REF!</definedName>
    <definedName name="玻璃磚泥水五金另料" localSheetId="31">#REF!</definedName>
    <definedName name="玻璃磚泥水五金另料" localSheetId="32">#REF!</definedName>
    <definedName name="玻璃磚泥水五金另料" localSheetId="34">#REF!</definedName>
    <definedName name="玻璃磚泥水五金另料" localSheetId="38">#REF!</definedName>
    <definedName name="玻璃磚泥水五金另料" localSheetId="20">#REF!</definedName>
    <definedName name="玻璃磚泥水五金另料">#REF!</definedName>
    <definedName name="玻璃欄杆扶手_含12mm強化玻璃11才" localSheetId="40">#REF!</definedName>
    <definedName name="玻璃欄杆扶手_含12mm強化玻璃11才" localSheetId="56">#REF!</definedName>
    <definedName name="玻璃欄杆扶手_含12mm強化玻璃11才" localSheetId="33">#REF!</definedName>
    <definedName name="玻璃欄杆扶手_含12mm強化玻璃11才" localSheetId="55">#REF!</definedName>
    <definedName name="玻璃欄杆扶手_含12mm強化玻璃11才" localSheetId="36">#REF!</definedName>
    <definedName name="玻璃欄杆扶手_含12mm強化玻璃11才" localSheetId="4">#REF!</definedName>
    <definedName name="玻璃欄杆扶手_含12mm強化玻璃11才" localSheetId="19">#REF!</definedName>
    <definedName name="玻璃欄杆扶手_含12mm強化玻璃11才" localSheetId="21">#REF!</definedName>
    <definedName name="玻璃欄杆扶手_含12mm強化玻璃11才" localSheetId="22">#REF!</definedName>
    <definedName name="玻璃欄杆扶手_含12mm強化玻璃11才" localSheetId="23">#REF!</definedName>
    <definedName name="玻璃欄杆扶手_含12mm強化玻璃11才" localSheetId="24">#REF!</definedName>
    <definedName name="玻璃欄杆扶手_含12mm強化玻璃11才" localSheetId="25">#REF!</definedName>
    <definedName name="玻璃欄杆扶手_含12mm強化玻璃11才" localSheetId="42">#REF!</definedName>
    <definedName name="玻璃欄杆扶手_含12mm強化玻璃11才" localSheetId="18">#REF!</definedName>
    <definedName name="玻璃欄杆扶手_含12mm強化玻璃11才" localSheetId="47">#REF!</definedName>
    <definedName name="玻璃欄杆扶手_含12mm強化玻璃11才" localSheetId="15">#REF!</definedName>
    <definedName name="玻璃欄杆扶手_含12mm強化玻璃11才" localSheetId="14">#REF!</definedName>
    <definedName name="玻璃欄杆扶手_含12mm強化玻璃11才" localSheetId="46">#REF!</definedName>
    <definedName name="玻璃欄杆扶手_含12mm強化玻璃11才" localSheetId="3">#REF!</definedName>
    <definedName name="玻璃欄杆扶手_含12mm強化玻璃11才" localSheetId="2">#REF!</definedName>
    <definedName name="玻璃欄杆扶手_含12mm強化玻璃11才" localSheetId="54">#REF!</definedName>
    <definedName name="玻璃欄杆扶手_含12mm強化玻璃11才" localSheetId="30">#REF!</definedName>
    <definedName name="玻璃欄杆扶手_含12mm強化玻璃11才" localSheetId="26">#REF!</definedName>
    <definedName name="玻璃欄杆扶手_含12mm強化玻璃11才" localSheetId="29">#REF!</definedName>
    <definedName name="玻璃欄杆扶手_含12mm強化玻璃11才" localSheetId="53">#REF!</definedName>
    <definedName name="玻璃欄杆扶手_含12mm強化玻璃11才" localSheetId="43">#REF!</definedName>
    <definedName name="玻璃欄杆扶手_含12mm強化玻璃11才" localSheetId="9">#REF!</definedName>
    <definedName name="玻璃欄杆扶手_含12mm強化玻璃11才" localSheetId="8">#REF!</definedName>
    <definedName name="玻璃欄杆扶手_含12mm強化玻璃11才" localSheetId="11">#REF!</definedName>
    <definedName name="玻璃欄杆扶手_含12mm強化玻璃11才" localSheetId="10">#REF!</definedName>
    <definedName name="玻璃欄杆扶手_含12mm強化玻璃11才" localSheetId="13">#REF!</definedName>
    <definedName name="玻璃欄杆扶手_含12mm強化玻璃11才" localSheetId="12">#REF!</definedName>
    <definedName name="玻璃欄杆扶手_含12mm強化玻璃11才" localSheetId="7">#REF!</definedName>
    <definedName name="玻璃欄杆扶手_含12mm強化玻璃11才" localSheetId="6">#REF!</definedName>
    <definedName name="玻璃欄杆扶手_含12mm強化玻璃11才" localSheetId="48">#REF!</definedName>
    <definedName name="玻璃欄杆扶手_含12mm強化玻璃11才" localSheetId="49">#REF!</definedName>
    <definedName name="玻璃欄杆扶手_含12mm強化玻璃11才" localSheetId="16">#REF!</definedName>
    <definedName name="玻璃欄杆扶手_含12mm強化玻璃11才" localSheetId="27">#REF!</definedName>
    <definedName name="玻璃欄杆扶手_含12mm強化玻璃11才" localSheetId="28">#REF!</definedName>
    <definedName name="玻璃欄杆扶手_含12mm強化玻璃11才" localSheetId="44">#REF!</definedName>
    <definedName name="玻璃欄杆扶手_含12mm強化玻璃11才" localSheetId="45">#REF!</definedName>
    <definedName name="玻璃欄杆扶手_含12mm強化玻璃11才" localSheetId="51">#REF!</definedName>
    <definedName name="玻璃欄杆扶手_含12mm強化玻璃11才" localSheetId="41">#REF!</definedName>
    <definedName name="玻璃欄杆扶手_含12mm強化玻璃11才" localSheetId="35">#REF!</definedName>
    <definedName name="玻璃欄杆扶手_含12mm強化玻璃11才" localSheetId="39">#REF!</definedName>
    <definedName name="玻璃欄杆扶手_含12mm強化玻璃11才" localSheetId="37">#REF!</definedName>
    <definedName name="玻璃欄杆扶手_含12mm強化玻璃11才" localSheetId="17">#REF!</definedName>
    <definedName name="玻璃欄杆扶手_含12mm強化玻璃11才" localSheetId="50">#REF!</definedName>
    <definedName name="玻璃欄杆扶手_含12mm強化玻璃11才" localSheetId="52">#REF!</definedName>
    <definedName name="玻璃欄杆扶手_含12mm強化玻璃11才" localSheetId="31">#REF!</definedName>
    <definedName name="玻璃欄杆扶手_含12mm強化玻璃11才" localSheetId="32">#REF!</definedName>
    <definedName name="玻璃欄杆扶手_含12mm強化玻璃11才" localSheetId="34">#REF!</definedName>
    <definedName name="玻璃欄杆扶手_含12mm強化玻璃11才" localSheetId="38">#REF!</definedName>
    <definedName name="玻璃欄杆扶手_含12mm強化玻璃11才" localSheetId="20">#REF!</definedName>
    <definedName name="玻璃欄杆扶手_含12mm強化玻璃11才">#REF!</definedName>
    <definedName name="玻璃纖維補強層" localSheetId="40">#REF!</definedName>
    <definedName name="玻璃纖維補強層" localSheetId="56">#REF!</definedName>
    <definedName name="玻璃纖維補強層" localSheetId="33">#REF!</definedName>
    <definedName name="玻璃纖維補強層" localSheetId="55">#REF!</definedName>
    <definedName name="玻璃纖維補強層" localSheetId="36">#REF!</definedName>
    <definedName name="玻璃纖維補強層" localSheetId="4">#REF!</definedName>
    <definedName name="玻璃纖維補強層" localSheetId="19">#REF!</definedName>
    <definedName name="玻璃纖維補強層" localSheetId="21">#REF!</definedName>
    <definedName name="玻璃纖維補強層" localSheetId="22">#REF!</definedName>
    <definedName name="玻璃纖維補強層" localSheetId="23">#REF!</definedName>
    <definedName name="玻璃纖維補強層" localSheetId="24">#REF!</definedName>
    <definedName name="玻璃纖維補強層" localSheetId="25">#REF!</definedName>
    <definedName name="玻璃纖維補強層" localSheetId="42">#REF!</definedName>
    <definedName name="玻璃纖維補強層" localSheetId="18">#REF!</definedName>
    <definedName name="玻璃纖維補強層" localSheetId="47">#REF!</definedName>
    <definedName name="玻璃纖維補強層" localSheetId="15">#REF!</definedName>
    <definedName name="玻璃纖維補強層" localSheetId="14">#REF!</definedName>
    <definedName name="玻璃纖維補強層" localSheetId="46">#REF!</definedName>
    <definedName name="玻璃纖維補強層" localSheetId="3">#REF!</definedName>
    <definedName name="玻璃纖維補強層" localSheetId="2">#REF!</definedName>
    <definedName name="玻璃纖維補強層" localSheetId="54">#REF!</definedName>
    <definedName name="玻璃纖維補強層" localSheetId="30">#REF!</definedName>
    <definedName name="玻璃纖維補強層" localSheetId="26">#REF!</definedName>
    <definedName name="玻璃纖維補強層" localSheetId="29">#REF!</definedName>
    <definedName name="玻璃纖維補強層" localSheetId="53">#REF!</definedName>
    <definedName name="玻璃纖維補強層" localSheetId="43">#REF!</definedName>
    <definedName name="玻璃纖維補強層" localSheetId="9">#REF!</definedName>
    <definedName name="玻璃纖維補強層" localSheetId="8">#REF!</definedName>
    <definedName name="玻璃纖維補強層" localSheetId="11">#REF!</definedName>
    <definedName name="玻璃纖維補強層" localSheetId="10">#REF!</definedName>
    <definedName name="玻璃纖維補強層" localSheetId="13">#REF!</definedName>
    <definedName name="玻璃纖維補強層" localSheetId="12">#REF!</definedName>
    <definedName name="玻璃纖維補強層" localSheetId="7">#REF!</definedName>
    <definedName name="玻璃纖維補強層" localSheetId="6">#REF!</definedName>
    <definedName name="玻璃纖維補強層" localSheetId="48">#REF!</definedName>
    <definedName name="玻璃纖維補強層" localSheetId="49">#REF!</definedName>
    <definedName name="玻璃纖維補強層" localSheetId="16">#REF!</definedName>
    <definedName name="玻璃纖維補強層" localSheetId="27">#REF!</definedName>
    <definedName name="玻璃纖維補強層" localSheetId="28">#REF!</definedName>
    <definedName name="玻璃纖維補強層" localSheetId="44">#REF!</definedName>
    <definedName name="玻璃纖維補強層" localSheetId="45">#REF!</definedName>
    <definedName name="玻璃纖維補強層" localSheetId="51">#REF!</definedName>
    <definedName name="玻璃纖維補強層" localSheetId="41">#REF!</definedName>
    <definedName name="玻璃纖維補強層" localSheetId="35">#REF!</definedName>
    <definedName name="玻璃纖維補強層" localSheetId="39">#REF!</definedName>
    <definedName name="玻璃纖維補強層" localSheetId="37">#REF!</definedName>
    <definedName name="玻璃纖維補強層" localSheetId="17">#REF!</definedName>
    <definedName name="玻璃纖維補強層" localSheetId="50">#REF!</definedName>
    <definedName name="玻璃纖維補強層" localSheetId="52">#REF!</definedName>
    <definedName name="玻璃纖維補強層" localSheetId="31">#REF!</definedName>
    <definedName name="玻璃纖維補強層" localSheetId="32">#REF!</definedName>
    <definedName name="玻璃纖維補強層" localSheetId="34">#REF!</definedName>
    <definedName name="玻璃纖維補強層" localSheetId="38">#REF!</definedName>
    <definedName name="玻璃纖維補強層" localSheetId="20">#REF!</definedName>
    <definedName name="玻璃纖維補強層">#REF!</definedName>
    <definedName name="砂">[31]工料單價!$F$3</definedName>
    <definedName name="砂回填" localSheetId="40">#REF!</definedName>
    <definedName name="砂回填" localSheetId="56">#REF!</definedName>
    <definedName name="砂回填" localSheetId="33">#REF!</definedName>
    <definedName name="砂回填" localSheetId="55">#REF!</definedName>
    <definedName name="砂回填" localSheetId="36">#REF!</definedName>
    <definedName name="砂回填" localSheetId="4">#REF!</definedName>
    <definedName name="砂回填" localSheetId="19">#REF!</definedName>
    <definedName name="砂回填" localSheetId="21">#REF!</definedName>
    <definedName name="砂回填" localSheetId="22">#REF!</definedName>
    <definedName name="砂回填" localSheetId="23">#REF!</definedName>
    <definedName name="砂回填" localSheetId="24">#REF!</definedName>
    <definedName name="砂回填" localSheetId="25">#REF!</definedName>
    <definedName name="砂回填" localSheetId="42">#REF!</definedName>
    <definedName name="砂回填" localSheetId="18">#REF!</definedName>
    <definedName name="砂回填" localSheetId="47">#REF!</definedName>
    <definedName name="砂回填" localSheetId="15">#REF!</definedName>
    <definedName name="砂回填" localSheetId="14">#REF!</definedName>
    <definedName name="砂回填" localSheetId="46">#REF!</definedName>
    <definedName name="砂回填" localSheetId="3">#REF!</definedName>
    <definedName name="砂回填" localSheetId="2">#REF!</definedName>
    <definedName name="砂回填" localSheetId="54">#REF!</definedName>
    <definedName name="砂回填" localSheetId="30">#REF!</definedName>
    <definedName name="砂回填" localSheetId="26">#REF!</definedName>
    <definedName name="砂回填" localSheetId="29">#REF!</definedName>
    <definedName name="砂回填" localSheetId="53">#REF!</definedName>
    <definedName name="砂回填" localSheetId="43">#REF!</definedName>
    <definedName name="砂回填" localSheetId="9">#REF!</definedName>
    <definedName name="砂回填" localSheetId="8">#REF!</definedName>
    <definedName name="砂回填" localSheetId="11">#REF!</definedName>
    <definedName name="砂回填" localSheetId="10">#REF!</definedName>
    <definedName name="砂回填" localSheetId="13">#REF!</definedName>
    <definedName name="砂回填" localSheetId="12">#REF!</definedName>
    <definedName name="砂回填" localSheetId="7">#REF!</definedName>
    <definedName name="砂回填" localSheetId="6">#REF!</definedName>
    <definedName name="砂回填" localSheetId="48">#REF!</definedName>
    <definedName name="砂回填" localSheetId="49">#REF!</definedName>
    <definedName name="砂回填" localSheetId="16">#REF!</definedName>
    <definedName name="砂回填" localSheetId="27">#REF!</definedName>
    <definedName name="砂回填" localSheetId="28">#REF!</definedName>
    <definedName name="砂回填" localSheetId="44">#REF!</definedName>
    <definedName name="砂回填" localSheetId="45">#REF!</definedName>
    <definedName name="砂回填" localSheetId="51">#REF!</definedName>
    <definedName name="砂回填" localSheetId="41">#REF!</definedName>
    <definedName name="砂回填" localSheetId="35">#REF!</definedName>
    <definedName name="砂回填" localSheetId="39">#REF!</definedName>
    <definedName name="砂回填" localSheetId="37">#REF!</definedName>
    <definedName name="砂回填" localSheetId="17">#REF!</definedName>
    <definedName name="砂回填" localSheetId="50">#REF!</definedName>
    <definedName name="砂回填" localSheetId="52">#REF!</definedName>
    <definedName name="砂回填" localSheetId="31">#REF!</definedName>
    <definedName name="砂回填" localSheetId="32">#REF!</definedName>
    <definedName name="砂回填" localSheetId="34">#REF!</definedName>
    <definedName name="砂回填" localSheetId="38">#REF!</definedName>
    <definedName name="砂回填" localSheetId="20">#REF!</definedName>
    <definedName name="砂回填">#REF!</definedName>
    <definedName name="砌1_2B磚工資">[22]工料單價!$J$3</definedName>
    <definedName name="砌1B磚工資">[5]工料單價!$J$2</definedName>
    <definedName name="砌空心磚">[5]單價分析!$F$28</definedName>
    <definedName name="砌空心磚工資" localSheetId="40">#REF!</definedName>
    <definedName name="砌空心磚工資" localSheetId="56">#REF!</definedName>
    <definedName name="砌空心磚工資" localSheetId="33">#REF!</definedName>
    <definedName name="砌空心磚工資" localSheetId="55">#REF!</definedName>
    <definedName name="砌空心磚工資" localSheetId="36">#REF!</definedName>
    <definedName name="砌空心磚工資" localSheetId="4">#REF!</definedName>
    <definedName name="砌空心磚工資" localSheetId="19">#REF!</definedName>
    <definedName name="砌空心磚工資" localSheetId="21">#REF!</definedName>
    <definedName name="砌空心磚工資" localSheetId="22">#REF!</definedName>
    <definedName name="砌空心磚工資" localSheetId="23">#REF!</definedName>
    <definedName name="砌空心磚工資" localSheetId="24">#REF!</definedName>
    <definedName name="砌空心磚工資" localSheetId="25">#REF!</definedName>
    <definedName name="砌空心磚工資" localSheetId="42">#REF!</definedName>
    <definedName name="砌空心磚工資" localSheetId="18">#REF!</definedName>
    <definedName name="砌空心磚工資" localSheetId="47">#REF!</definedName>
    <definedName name="砌空心磚工資" localSheetId="15">#REF!</definedName>
    <definedName name="砌空心磚工資" localSheetId="14">#REF!</definedName>
    <definedName name="砌空心磚工資" localSheetId="46">#REF!</definedName>
    <definedName name="砌空心磚工資" localSheetId="3">#REF!</definedName>
    <definedName name="砌空心磚工資" localSheetId="2">#REF!</definedName>
    <definedName name="砌空心磚工資" localSheetId="54">#REF!</definedName>
    <definedName name="砌空心磚工資" localSheetId="30">#REF!</definedName>
    <definedName name="砌空心磚工資" localSheetId="26">#REF!</definedName>
    <definedName name="砌空心磚工資" localSheetId="29">#REF!</definedName>
    <definedName name="砌空心磚工資" localSheetId="53">#REF!</definedName>
    <definedName name="砌空心磚工資" localSheetId="43">#REF!</definedName>
    <definedName name="砌空心磚工資" localSheetId="9">#REF!</definedName>
    <definedName name="砌空心磚工資" localSheetId="8">#REF!</definedName>
    <definedName name="砌空心磚工資" localSheetId="11">#REF!</definedName>
    <definedName name="砌空心磚工資" localSheetId="10">#REF!</definedName>
    <definedName name="砌空心磚工資" localSheetId="13">#REF!</definedName>
    <definedName name="砌空心磚工資" localSheetId="12">#REF!</definedName>
    <definedName name="砌空心磚工資" localSheetId="7">#REF!</definedName>
    <definedName name="砌空心磚工資" localSheetId="6">#REF!</definedName>
    <definedName name="砌空心磚工資" localSheetId="48">#REF!</definedName>
    <definedName name="砌空心磚工資" localSheetId="49">#REF!</definedName>
    <definedName name="砌空心磚工資" localSheetId="16">#REF!</definedName>
    <definedName name="砌空心磚工資" localSheetId="27">#REF!</definedName>
    <definedName name="砌空心磚工資" localSheetId="28">#REF!</definedName>
    <definedName name="砌空心磚工資" localSheetId="44">#REF!</definedName>
    <definedName name="砌空心磚工資" localSheetId="45">#REF!</definedName>
    <definedName name="砌空心磚工資" localSheetId="51">#REF!</definedName>
    <definedName name="砌空心磚工資" localSheetId="41">#REF!</definedName>
    <definedName name="砌空心磚工資" localSheetId="35">#REF!</definedName>
    <definedName name="砌空心磚工資" localSheetId="39">#REF!</definedName>
    <definedName name="砌空心磚工資" localSheetId="37">#REF!</definedName>
    <definedName name="砌空心磚工資" localSheetId="17">#REF!</definedName>
    <definedName name="砌空心磚工資" localSheetId="50">#REF!</definedName>
    <definedName name="砌空心磚工資" localSheetId="52">#REF!</definedName>
    <definedName name="砌空心磚工資" localSheetId="31">#REF!</definedName>
    <definedName name="砌空心磚工資" localSheetId="32">#REF!</definedName>
    <definedName name="砌空心磚工資" localSheetId="34">#REF!</definedName>
    <definedName name="砌空心磚工資" localSheetId="38">#REF!</definedName>
    <definedName name="砌空心磚工資" localSheetId="20">#REF!</definedName>
    <definedName name="砌空心磚工資">#REF!</definedName>
    <definedName name="砌玻璃磚工資" localSheetId="40">#REF!</definedName>
    <definedName name="砌玻璃磚工資" localSheetId="56">#REF!</definedName>
    <definedName name="砌玻璃磚工資" localSheetId="33">#REF!</definedName>
    <definedName name="砌玻璃磚工資" localSheetId="55">#REF!</definedName>
    <definedName name="砌玻璃磚工資" localSheetId="36">#REF!</definedName>
    <definedName name="砌玻璃磚工資" localSheetId="4">#REF!</definedName>
    <definedName name="砌玻璃磚工資" localSheetId="19">#REF!</definedName>
    <definedName name="砌玻璃磚工資" localSheetId="21">#REF!</definedName>
    <definedName name="砌玻璃磚工資" localSheetId="22">#REF!</definedName>
    <definedName name="砌玻璃磚工資" localSheetId="23">#REF!</definedName>
    <definedName name="砌玻璃磚工資" localSheetId="24">#REF!</definedName>
    <definedName name="砌玻璃磚工資" localSheetId="25">#REF!</definedName>
    <definedName name="砌玻璃磚工資" localSheetId="42">#REF!</definedName>
    <definedName name="砌玻璃磚工資" localSheetId="18">#REF!</definedName>
    <definedName name="砌玻璃磚工資" localSheetId="47">#REF!</definedName>
    <definedName name="砌玻璃磚工資" localSheetId="15">#REF!</definedName>
    <definedName name="砌玻璃磚工資" localSheetId="14">#REF!</definedName>
    <definedName name="砌玻璃磚工資" localSheetId="46">#REF!</definedName>
    <definedName name="砌玻璃磚工資" localSheetId="3">#REF!</definedName>
    <definedName name="砌玻璃磚工資" localSheetId="2">#REF!</definedName>
    <definedName name="砌玻璃磚工資" localSheetId="54">#REF!</definedName>
    <definedName name="砌玻璃磚工資" localSheetId="30">#REF!</definedName>
    <definedName name="砌玻璃磚工資" localSheetId="26">#REF!</definedName>
    <definedName name="砌玻璃磚工資" localSheetId="29">#REF!</definedName>
    <definedName name="砌玻璃磚工資" localSheetId="53">#REF!</definedName>
    <definedName name="砌玻璃磚工資" localSheetId="43">#REF!</definedName>
    <definedName name="砌玻璃磚工資" localSheetId="9">#REF!</definedName>
    <definedName name="砌玻璃磚工資" localSheetId="8">#REF!</definedName>
    <definedName name="砌玻璃磚工資" localSheetId="11">#REF!</definedName>
    <definedName name="砌玻璃磚工資" localSheetId="10">#REF!</definedName>
    <definedName name="砌玻璃磚工資" localSheetId="13">#REF!</definedName>
    <definedName name="砌玻璃磚工資" localSheetId="12">#REF!</definedName>
    <definedName name="砌玻璃磚工資" localSheetId="7">#REF!</definedName>
    <definedName name="砌玻璃磚工資" localSheetId="6">#REF!</definedName>
    <definedName name="砌玻璃磚工資" localSheetId="48">#REF!</definedName>
    <definedName name="砌玻璃磚工資" localSheetId="49">#REF!</definedName>
    <definedName name="砌玻璃磚工資" localSheetId="16">#REF!</definedName>
    <definedName name="砌玻璃磚工資" localSheetId="27">#REF!</definedName>
    <definedName name="砌玻璃磚工資" localSheetId="28">#REF!</definedName>
    <definedName name="砌玻璃磚工資" localSheetId="44">#REF!</definedName>
    <definedName name="砌玻璃磚工資" localSheetId="45">#REF!</definedName>
    <definedName name="砌玻璃磚工資" localSheetId="51">#REF!</definedName>
    <definedName name="砌玻璃磚工資" localSheetId="41">#REF!</definedName>
    <definedName name="砌玻璃磚工資" localSheetId="35">#REF!</definedName>
    <definedName name="砌玻璃磚工資" localSheetId="39">#REF!</definedName>
    <definedName name="砌玻璃磚工資" localSheetId="37">#REF!</definedName>
    <definedName name="砌玻璃磚工資" localSheetId="17">#REF!</definedName>
    <definedName name="砌玻璃磚工資" localSheetId="50">#REF!</definedName>
    <definedName name="砌玻璃磚工資" localSheetId="52">#REF!</definedName>
    <definedName name="砌玻璃磚工資" localSheetId="31">#REF!</definedName>
    <definedName name="砌玻璃磚工資" localSheetId="32">#REF!</definedName>
    <definedName name="砌玻璃磚工資" localSheetId="34">#REF!</definedName>
    <definedName name="砌玻璃磚工資" localSheetId="38">#REF!</definedName>
    <definedName name="砌玻璃磚工資" localSheetId="20">#REF!</definedName>
    <definedName name="砌玻璃磚工資">#REF!</definedName>
    <definedName name="砌磚工資">[22]工料單價!$J$4</definedName>
    <definedName name="砌壓簷磚工資" localSheetId="40">#REF!</definedName>
    <definedName name="砌壓簷磚工資" localSheetId="56">#REF!</definedName>
    <definedName name="砌壓簷磚工資" localSheetId="33">#REF!</definedName>
    <definedName name="砌壓簷磚工資" localSheetId="55">#REF!</definedName>
    <definedName name="砌壓簷磚工資" localSheetId="36">#REF!</definedName>
    <definedName name="砌壓簷磚工資" localSheetId="4">#REF!</definedName>
    <definedName name="砌壓簷磚工資" localSheetId="19">#REF!</definedName>
    <definedName name="砌壓簷磚工資" localSheetId="21">#REF!</definedName>
    <definedName name="砌壓簷磚工資" localSheetId="22">#REF!</definedName>
    <definedName name="砌壓簷磚工資" localSheetId="23">#REF!</definedName>
    <definedName name="砌壓簷磚工資" localSheetId="24">#REF!</definedName>
    <definedName name="砌壓簷磚工資" localSheetId="25">#REF!</definedName>
    <definedName name="砌壓簷磚工資" localSheetId="42">#REF!</definedName>
    <definedName name="砌壓簷磚工資" localSheetId="18">#REF!</definedName>
    <definedName name="砌壓簷磚工資" localSheetId="47">#REF!</definedName>
    <definedName name="砌壓簷磚工資" localSheetId="15">#REF!</definedName>
    <definedName name="砌壓簷磚工資" localSheetId="14">#REF!</definedName>
    <definedName name="砌壓簷磚工資" localSheetId="46">#REF!</definedName>
    <definedName name="砌壓簷磚工資" localSheetId="3">#REF!</definedName>
    <definedName name="砌壓簷磚工資" localSheetId="2">#REF!</definedName>
    <definedName name="砌壓簷磚工資" localSheetId="54">#REF!</definedName>
    <definedName name="砌壓簷磚工資" localSheetId="30">#REF!</definedName>
    <definedName name="砌壓簷磚工資" localSheetId="26">#REF!</definedName>
    <definedName name="砌壓簷磚工資" localSheetId="29">#REF!</definedName>
    <definedName name="砌壓簷磚工資" localSheetId="53">#REF!</definedName>
    <definedName name="砌壓簷磚工資" localSheetId="43">#REF!</definedName>
    <definedName name="砌壓簷磚工資" localSheetId="9">#REF!</definedName>
    <definedName name="砌壓簷磚工資" localSheetId="8">#REF!</definedName>
    <definedName name="砌壓簷磚工資" localSheetId="11">#REF!</definedName>
    <definedName name="砌壓簷磚工資" localSheetId="10">#REF!</definedName>
    <definedName name="砌壓簷磚工資" localSheetId="13">#REF!</definedName>
    <definedName name="砌壓簷磚工資" localSheetId="12">#REF!</definedName>
    <definedName name="砌壓簷磚工資" localSheetId="7">#REF!</definedName>
    <definedName name="砌壓簷磚工資" localSheetId="6">#REF!</definedName>
    <definedName name="砌壓簷磚工資" localSheetId="48">#REF!</definedName>
    <definedName name="砌壓簷磚工資" localSheetId="49">#REF!</definedName>
    <definedName name="砌壓簷磚工資" localSheetId="16">#REF!</definedName>
    <definedName name="砌壓簷磚工資" localSheetId="27">#REF!</definedName>
    <definedName name="砌壓簷磚工資" localSheetId="28">#REF!</definedName>
    <definedName name="砌壓簷磚工資" localSheetId="44">#REF!</definedName>
    <definedName name="砌壓簷磚工資" localSheetId="45">#REF!</definedName>
    <definedName name="砌壓簷磚工資" localSheetId="51">#REF!</definedName>
    <definedName name="砌壓簷磚工資" localSheetId="41">#REF!</definedName>
    <definedName name="砌壓簷磚工資" localSheetId="35">#REF!</definedName>
    <definedName name="砌壓簷磚工資" localSheetId="39">#REF!</definedName>
    <definedName name="砌壓簷磚工資" localSheetId="37">#REF!</definedName>
    <definedName name="砌壓簷磚工資" localSheetId="17">#REF!</definedName>
    <definedName name="砌壓簷磚工資" localSheetId="50">#REF!</definedName>
    <definedName name="砌壓簷磚工資" localSheetId="52">#REF!</definedName>
    <definedName name="砌壓簷磚工資" localSheetId="31">#REF!</definedName>
    <definedName name="砌壓簷磚工資" localSheetId="32">#REF!</definedName>
    <definedName name="砌壓簷磚工資" localSheetId="34">#REF!</definedName>
    <definedName name="砌壓簷磚工資" localSheetId="38">#REF!</definedName>
    <definedName name="砌壓簷磚工資" localSheetId="20">#REF!</definedName>
    <definedName name="砌壓簷磚工資">#REF!</definedName>
    <definedName name="紅木地坪" localSheetId="40">#REF!</definedName>
    <definedName name="紅木地坪" localSheetId="56">#REF!</definedName>
    <definedName name="紅木地坪" localSheetId="33">#REF!</definedName>
    <definedName name="紅木地坪" localSheetId="55">#REF!</definedName>
    <definedName name="紅木地坪" localSheetId="36">#REF!</definedName>
    <definedName name="紅木地坪" localSheetId="4">#REF!</definedName>
    <definedName name="紅木地坪" localSheetId="19">#REF!</definedName>
    <definedName name="紅木地坪" localSheetId="21">#REF!</definedName>
    <definedName name="紅木地坪" localSheetId="22">#REF!</definedName>
    <definedName name="紅木地坪" localSheetId="23">#REF!</definedName>
    <definedName name="紅木地坪" localSheetId="24">#REF!</definedName>
    <definedName name="紅木地坪" localSheetId="25">#REF!</definedName>
    <definedName name="紅木地坪" localSheetId="42">#REF!</definedName>
    <definedName name="紅木地坪" localSheetId="18">#REF!</definedName>
    <definedName name="紅木地坪" localSheetId="47">#REF!</definedName>
    <definedName name="紅木地坪" localSheetId="15">#REF!</definedName>
    <definedName name="紅木地坪" localSheetId="14">#REF!</definedName>
    <definedName name="紅木地坪" localSheetId="46">#REF!</definedName>
    <definedName name="紅木地坪" localSheetId="3">#REF!</definedName>
    <definedName name="紅木地坪" localSheetId="2">#REF!</definedName>
    <definedName name="紅木地坪" localSheetId="54">#REF!</definedName>
    <definedName name="紅木地坪" localSheetId="30">#REF!</definedName>
    <definedName name="紅木地坪" localSheetId="26">#REF!</definedName>
    <definedName name="紅木地坪" localSheetId="29">#REF!</definedName>
    <definedName name="紅木地坪" localSheetId="53">#REF!</definedName>
    <definedName name="紅木地坪" localSheetId="43">#REF!</definedName>
    <definedName name="紅木地坪" localSheetId="9">#REF!</definedName>
    <definedName name="紅木地坪" localSheetId="8">#REF!</definedName>
    <definedName name="紅木地坪" localSheetId="11">#REF!</definedName>
    <definedName name="紅木地坪" localSheetId="10">#REF!</definedName>
    <definedName name="紅木地坪" localSheetId="13">#REF!</definedName>
    <definedName name="紅木地坪" localSheetId="12">#REF!</definedName>
    <definedName name="紅木地坪" localSheetId="7">#REF!</definedName>
    <definedName name="紅木地坪" localSheetId="6">#REF!</definedName>
    <definedName name="紅木地坪" localSheetId="48">#REF!</definedName>
    <definedName name="紅木地坪" localSheetId="49">#REF!</definedName>
    <definedName name="紅木地坪" localSheetId="16">#REF!</definedName>
    <definedName name="紅木地坪" localSheetId="27">#REF!</definedName>
    <definedName name="紅木地坪" localSheetId="28">#REF!</definedName>
    <definedName name="紅木地坪" localSheetId="44">#REF!</definedName>
    <definedName name="紅木地坪" localSheetId="45">#REF!</definedName>
    <definedName name="紅木地坪" localSheetId="51">#REF!</definedName>
    <definedName name="紅木地坪" localSheetId="41">#REF!</definedName>
    <definedName name="紅木地坪" localSheetId="35">#REF!</definedName>
    <definedName name="紅木地坪" localSheetId="39">#REF!</definedName>
    <definedName name="紅木地坪" localSheetId="37">#REF!</definedName>
    <definedName name="紅木地坪" localSheetId="17">#REF!</definedName>
    <definedName name="紅木地坪" localSheetId="50">#REF!</definedName>
    <definedName name="紅木地坪" localSheetId="52">#REF!</definedName>
    <definedName name="紅木地坪" localSheetId="31">#REF!</definedName>
    <definedName name="紅木地坪" localSheetId="32">#REF!</definedName>
    <definedName name="紅木地坪" localSheetId="34">#REF!</definedName>
    <definedName name="紅木地坪" localSheetId="38">#REF!</definedName>
    <definedName name="紅木地坪" localSheetId="20">#REF!</definedName>
    <definedName name="紅木地坪">#REF!</definedName>
    <definedName name="紅木地坪油漆" localSheetId="40">#REF!</definedName>
    <definedName name="紅木地坪油漆" localSheetId="56">#REF!</definedName>
    <definedName name="紅木地坪油漆" localSheetId="33">#REF!</definedName>
    <definedName name="紅木地坪油漆" localSheetId="55">#REF!</definedName>
    <definedName name="紅木地坪油漆" localSheetId="36">#REF!</definedName>
    <definedName name="紅木地坪油漆" localSheetId="4">#REF!</definedName>
    <definedName name="紅木地坪油漆" localSheetId="19">#REF!</definedName>
    <definedName name="紅木地坪油漆" localSheetId="21">#REF!</definedName>
    <definedName name="紅木地坪油漆" localSheetId="22">#REF!</definedName>
    <definedName name="紅木地坪油漆" localSheetId="23">#REF!</definedName>
    <definedName name="紅木地坪油漆" localSheetId="24">#REF!</definedName>
    <definedName name="紅木地坪油漆" localSheetId="25">#REF!</definedName>
    <definedName name="紅木地坪油漆" localSheetId="42">#REF!</definedName>
    <definedName name="紅木地坪油漆" localSheetId="18">#REF!</definedName>
    <definedName name="紅木地坪油漆" localSheetId="47">#REF!</definedName>
    <definedName name="紅木地坪油漆" localSheetId="15">#REF!</definedName>
    <definedName name="紅木地坪油漆" localSheetId="14">#REF!</definedName>
    <definedName name="紅木地坪油漆" localSheetId="46">#REF!</definedName>
    <definedName name="紅木地坪油漆" localSheetId="3">#REF!</definedName>
    <definedName name="紅木地坪油漆" localSheetId="2">#REF!</definedName>
    <definedName name="紅木地坪油漆" localSheetId="54">#REF!</definedName>
    <definedName name="紅木地坪油漆" localSheetId="30">#REF!</definedName>
    <definedName name="紅木地坪油漆" localSheetId="26">#REF!</definedName>
    <definedName name="紅木地坪油漆" localSheetId="29">#REF!</definedName>
    <definedName name="紅木地坪油漆" localSheetId="53">#REF!</definedName>
    <definedName name="紅木地坪油漆" localSheetId="43">#REF!</definedName>
    <definedName name="紅木地坪油漆" localSheetId="9">#REF!</definedName>
    <definedName name="紅木地坪油漆" localSheetId="8">#REF!</definedName>
    <definedName name="紅木地坪油漆" localSheetId="11">#REF!</definedName>
    <definedName name="紅木地坪油漆" localSheetId="10">#REF!</definedName>
    <definedName name="紅木地坪油漆" localSheetId="13">#REF!</definedName>
    <definedName name="紅木地坪油漆" localSheetId="12">#REF!</definedName>
    <definedName name="紅木地坪油漆" localSheetId="7">#REF!</definedName>
    <definedName name="紅木地坪油漆" localSheetId="6">#REF!</definedName>
    <definedName name="紅木地坪油漆" localSheetId="48">#REF!</definedName>
    <definedName name="紅木地坪油漆" localSheetId="49">#REF!</definedName>
    <definedName name="紅木地坪油漆" localSheetId="16">#REF!</definedName>
    <definedName name="紅木地坪油漆" localSheetId="27">#REF!</definedName>
    <definedName name="紅木地坪油漆" localSheetId="28">#REF!</definedName>
    <definedName name="紅木地坪油漆" localSheetId="44">#REF!</definedName>
    <definedName name="紅木地坪油漆" localSheetId="45">#REF!</definedName>
    <definedName name="紅木地坪油漆" localSheetId="51">#REF!</definedName>
    <definedName name="紅木地坪油漆" localSheetId="41">#REF!</definedName>
    <definedName name="紅木地坪油漆" localSheetId="35">#REF!</definedName>
    <definedName name="紅木地坪油漆" localSheetId="39">#REF!</definedName>
    <definedName name="紅木地坪油漆" localSheetId="37">#REF!</definedName>
    <definedName name="紅木地坪油漆" localSheetId="17">#REF!</definedName>
    <definedName name="紅木地坪油漆" localSheetId="50">#REF!</definedName>
    <definedName name="紅木地坪油漆" localSheetId="52">#REF!</definedName>
    <definedName name="紅木地坪油漆" localSheetId="31">#REF!</definedName>
    <definedName name="紅木地坪油漆" localSheetId="32">#REF!</definedName>
    <definedName name="紅木地坪油漆" localSheetId="34">#REF!</definedName>
    <definedName name="紅木地坪油漆" localSheetId="38">#REF!</definedName>
    <definedName name="紅木地坪油漆" localSheetId="20">#REF!</definedName>
    <definedName name="紅木地坪油漆">#REF!</definedName>
    <definedName name="紅磚">[22]工料單價!$B$16</definedName>
    <definedName name="耐酸鹼防水層" localSheetId="40">#REF!</definedName>
    <definedName name="耐酸鹼防水層" localSheetId="56">#REF!</definedName>
    <definedName name="耐酸鹼防水層" localSheetId="33">#REF!</definedName>
    <definedName name="耐酸鹼防水層" localSheetId="55">#REF!</definedName>
    <definedName name="耐酸鹼防水層" localSheetId="36">#REF!</definedName>
    <definedName name="耐酸鹼防水層" localSheetId="4">#REF!</definedName>
    <definedName name="耐酸鹼防水層" localSheetId="19">#REF!</definedName>
    <definedName name="耐酸鹼防水層" localSheetId="21">#REF!</definedName>
    <definedName name="耐酸鹼防水層" localSheetId="22">#REF!</definedName>
    <definedName name="耐酸鹼防水層" localSheetId="23">#REF!</definedName>
    <definedName name="耐酸鹼防水層" localSheetId="24">#REF!</definedName>
    <definedName name="耐酸鹼防水層" localSheetId="25">#REF!</definedName>
    <definedName name="耐酸鹼防水層" localSheetId="42">#REF!</definedName>
    <definedName name="耐酸鹼防水層" localSheetId="18">#REF!</definedName>
    <definedName name="耐酸鹼防水層" localSheetId="47">#REF!</definedName>
    <definedName name="耐酸鹼防水層" localSheetId="15">#REF!</definedName>
    <definedName name="耐酸鹼防水層" localSheetId="14">#REF!</definedName>
    <definedName name="耐酸鹼防水層" localSheetId="46">#REF!</definedName>
    <definedName name="耐酸鹼防水層" localSheetId="3">#REF!</definedName>
    <definedName name="耐酸鹼防水層" localSheetId="2">#REF!</definedName>
    <definedName name="耐酸鹼防水層" localSheetId="54">#REF!</definedName>
    <definedName name="耐酸鹼防水層" localSheetId="30">#REF!</definedName>
    <definedName name="耐酸鹼防水層" localSheetId="26">#REF!</definedName>
    <definedName name="耐酸鹼防水層" localSheetId="29">#REF!</definedName>
    <definedName name="耐酸鹼防水層" localSheetId="53">#REF!</definedName>
    <definedName name="耐酸鹼防水層" localSheetId="43">#REF!</definedName>
    <definedName name="耐酸鹼防水層" localSheetId="9">#REF!</definedName>
    <definedName name="耐酸鹼防水層" localSheetId="8">#REF!</definedName>
    <definedName name="耐酸鹼防水層" localSheetId="11">#REF!</definedName>
    <definedName name="耐酸鹼防水層" localSheetId="10">#REF!</definedName>
    <definedName name="耐酸鹼防水層" localSheetId="13">#REF!</definedName>
    <definedName name="耐酸鹼防水層" localSheetId="12">#REF!</definedName>
    <definedName name="耐酸鹼防水層" localSheetId="7">#REF!</definedName>
    <definedName name="耐酸鹼防水層" localSheetId="6">#REF!</definedName>
    <definedName name="耐酸鹼防水層" localSheetId="48">#REF!</definedName>
    <definedName name="耐酸鹼防水層" localSheetId="49">#REF!</definedName>
    <definedName name="耐酸鹼防水層" localSheetId="16">#REF!</definedName>
    <definedName name="耐酸鹼防水層" localSheetId="27">#REF!</definedName>
    <definedName name="耐酸鹼防水層" localSheetId="28">#REF!</definedName>
    <definedName name="耐酸鹼防水層" localSheetId="44">#REF!</definedName>
    <definedName name="耐酸鹼防水層" localSheetId="45">#REF!</definedName>
    <definedName name="耐酸鹼防水層" localSheetId="51">#REF!</definedName>
    <definedName name="耐酸鹼防水層" localSheetId="41">#REF!</definedName>
    <definedName name="耐酸鹼防水層" localSheetId="35">#REF!</definedName>
    <definedName name="耐酸鹼防水層" localSheetId="39">#REF!</definedName>
    <definedName name="耐酸鹼防水層" localSheetId="37">#REF!</definedName>
    <definedName name="耐酸鹼防水層" localSheetId="17">#REF!</definedName>
    <definedName name="耐酸鹼防水層" localSheetId="50">#REF!</definedName>
    <definedName name="耐酸鹼防水層" localSheetId="52">#REF!</definedName>
    <definedName name="耐酸鹼防水層" localSheetId="31">#REF!</definedName>
    <definedName name="耐酸鹼防水層" localSheetId="32">#REF!</definedName>
    <definedName name="耐酸鹼防水層" localSheetId="34">#REF!</definedName>
    <definedName name="耐酸鹼防水層" localSheetId="38">#REF!</definedName>
    <definedName name="耐酸鹼防水層" localSheetId="20">#REF!</definedName>
    <definedName name="耐酸鹼防水層">#REF!</definedName>
    <definedName name="耐震" localSheetId="4">#REF!</definedName>
    <definedName name="耐震" localSheetId="19">#REF!</definedName>
    <definedName name="耐震" localSheetId="21">#REF!</definedName>
    <definedName name="耐震" localSheetId="3">#REF!</definedName>
    <definedName name="耐震" localSheetId="2">#REF!</definedName>
    <definedName name="耐震" localSheetId="27">#REF!</definedName>
    <definedName name="耐震" localSheetId="28">#REF!</definedName>
    <definedName name="耐震" localSheetId="20">#REF!</definedName>
    <definedName name="耐震">#REF!</definedName>
    <definedName name="苦楝_φ8cm_高3_3.5m" localSheetId="40">#REF!</definedName>
    <definedName name="苦楝_φ8cm_高3_3.5m" localSheetId="56">#REF!</definedName>
    <definedName name="苦楝_φ8cm_高3_3.5m" localSheetId="33">#REF!</definedName>
    <definedName name="苦楝_φ8cm_高3_3.5m" localSheetId="55">#REF!</definedName>
    <definedName name="苦楝_φ8cm_高3_3.5m" localSheetId="36">#REF!</definedName>
    <definedName name="苦楝_φ8cm_高3_3.5m" localSheetId="4">#REF!</definedName>
    <definedName name="苦楝_φ8cm_高3_3.5m" localSheetId="19">#REF!</definedName>
    <definedName name="苦楝_φ8cm_高3_3.5m" localSheetId="21">#REF!</definedName>
    <definedName name="苦楝_φ8cm_高3_3.5m" localSheetId="22">#REF!</definedName>
    <definedName name="苦楝_φ8cm_高3_3.5m" localSheetId="23">#REF!</definedName>
    <definedName name="苦楝_φ8cm_高3_3.5m" localSheetId="24">#REF!</definedName>
    <definedName name="苦楝_φ8cm_高3_3.5m" localSheetId="25">#REF!</definedName>
    <definedName name="苦楝_φ8cm_高3_3.5m" localSheetId="42">#REF!</definedName>
    <definedName name="苦楝_φ8cm_高3_3.5m" localSheetId="18">#REF!</definedName>
    <definedName name="苦楝_φ8cm_高3_3.5m" localSheetId="47">#REF!</definedName>
    <definedName name="苦楝_φ8cm_高3_3.5m" localSheetId="15">#REF!</definedName>
    <definedName name="苦楝_φ8cm_高3_3.5m" localSheetId="14">#REF!</definedName>
    <definedName name="苦楝_φ8cm_高3_3.5m" localSheetId="46">#REF!</definedName>
    <definedName name="苦楝_φ8cm_高3_3.5m" localSheetId="3">#REF!</definedName>
    <definedName name="苦楝_φ8cm_高3_3.5m" localSheetId="2">#REF!</definedName>
    <definedName name="苦楝_φ8cm_高3_3.5m" localSheetId="54">#REF!</definedName>
    <definedName name="苦楝_φ8cm_高3_3.5m" localSheetId="30">#REF!</definedName>
    <definedName name="苦楝_φ8cm_高3_3.5m" localSheetId="26">#REF!</definedName>
    <definedName name="苦楝_φ8cm_高3_3.5m" localSheetId="29">#REF!</definedName>
    <definedName name="苦楝_φ8cm_高3_3.5m" localSheetId="53">#REF!</definedName>
    <definedName name="苦楝_φ8cm_高3_3.5m" localSheetId="43">#REF!</definedName>
    <definedName name="苦楝_φ8cm_高3_3.5m" localSheetId="9">#REF!</definedName>
    <definedName name="苦楝_φ8cm_高3_3.5m" localSheetId="8">#REF!</definedName>
    <definedName name="苦楝_φ8cm_高3_3.5m" localSheetId="11">#REF!</definedName>
    <definedName name="苦楝_φ8cm_高3_3.5m" localSheetId="10">#REF!</definedName>
    <definedName name="苦楝_φ8cm_高3_3.5m" localSheetId="13">#REF!</definedName>
    <definedName name="苦楝_φ8cm_高3_3.5m" localSheetId="12">#REF!</definedName>
    <definedName name="苦楝_φ8cm_高3_3.5m" localSheetId="7">#REF!</definedName>
    <definedName name="苦楝_φ8cm_高3_3.5m" localSheetId="6">#REF!</definedName>
    <definedName name="苦楝_φ8cm_高3_3.5m" localSheetId="48">#REF!</definedName>
    <definedName name="苦楝_φ8cm_高3_3.5m" localSheetId="49">#REF!</definedName>
    <definedName name="苦楝_φ8cm_高3_3.5m" localSheetId="16">#REF!</definedName>
    <definedName name="苦楝_φ8cm_高3_3.5m" localSheetId="27">#REF!</definedName>
    <definedName name="苦楝_φ8cm_高3_3.5m" localSheetId="28">#REF!</definedName>
    <definedName name="苦楝_φ8cm_高3_3.5m" localSheetId="44">#REF!</definedName>
    <definedName name="苦楝_φ8cm_高3_3.5m" localSheetId="45">#REF!</definedName>
    <definedName name="苦楝_φ8cm_高3_3.5m" localSheetId="51">#REF!</definedName>
    <definedName name="苦楝_φ8cm_高3_3.5m" localSheetId="41">#REF!</definedName>
    <definedName name="苦楝_φ8cm_高3_3.5m" localSheetId="35">#REF!</definedName>
    <definedName name="苦楝_φ8cm_高3_3.5m" localSheetId="39">#REF!</definedName>
    <definedName name="苦楝_φ8cm_高3_3.5m" localSheetId="37">#REF!</definedName>
    <definedName name="苦楝_φ8cm_高3_3.5m" localSheetId="17">#REF!</definedName>
    <definedName name="苦楝_φ8cm_高3_3.5m" localSheetId="50">#REF!</definedName>
    <definedName name="苦楝_φ8cm_高3_3.5m" localSheetId="52">#REF!</definedName>
    <definedName name="苦楝_φ8cm_高3_3.5m" localSheetId="31">#REF!</definedName>
    <definedName name="苦楝_φ8cm_高3_3.5m" localSheetId="32">#REF!</definedName>
    <definedName name="苦楝_φ8cm_高3_3.5m" localSheetId="34">#REF!</definedName>
    <definedName name="苦楝_φ8cm_高3_3.5m" localSheetId="38">#REF!</definedName>
    <definedName name="苦楝_φ8cm_高3_3.5m" localSheetId="20">#REF!</definedName>
    <definedName name="苦楝_φ8cm_高3_3.5m">#REF!</definedName>
    <definedName name="茄苳移植φ_10cm以下" localSheetId="40">#REF!</definedName>
    <definedName name="茄苳移植φ_10cm以下" localSheetId="56">#REF!</definedName>
    <definedName name="茄苳移植φ_10cm以下" localSheetId="33">#REF!</definedName>
    <definedName name="茄苳移植φ_10cm以下" localSheetId="55">#REF!</definedName>
    <definedName name="茄苳移植φ_10cm以下" localSheetId="36">#REF!</definedName>
    <definedName name="茄苳移植φ_10cm以下" localSheetId="4">#REF!</definedName>
    <definedName name="茄苳移植φ_10cm以下" localSheetId="19">#REF!</definedName>
    <definedName name="茄苳移植φ_10cm以下" localSheetId="21">#REF!</definedName>
    <definedName name="茄苳移植φ_10cm以下" localSheetId="22">#REF!</definedName>
    <definedName name="茄苳移植φ_10cm以下" localSheetId="23">#REF!</definedName>
    <definedName name="茄苳移植φ_10cm以下" localSheetId="24">#REF!</definedName>
    <definedName name="茄苳移植φ_10cm以下" localSheetId="25">#REF!</definedName>
    <definedName name="茄苳移植φ_10cm以下" localSheetId="42">#REF!</definedName>
    <definedName name="茄苳移植φ_10cm以下" localSheetId="18">#REF!</definedName>
    <definedName name="茄苳移植φ_10cm以下" localSheetId="47">#REF!</definedName>
    <definedName name="茄苳移植φ_10cm以下" localSheetId="15">#REF!</definedName>
    <definedName name="茄苳移植φ_10cm以下" localSheetId="14">#REF!</definedName>
    <definedName name="茄苳移植φ_10cm以下" localSheetId="46">#REF!</definedName>
    <definedName name="茄苳移植φ_10cm以下" localSheetId="3">#REF!</definedName>
    <definedName name="茄苳移植φ_10cm以下" localSheetId="2">#REF!</definedName>
    <definedName name="茄苳移植φ_10cm以下" localSheetId="54">#REF!</definedName>
    <definedName name="茄苳移植φ_10cm以下" localSheetId="30">#REF!</definedName>
    <definedName name="茄苳移植φ_10cm以下" localSheetId="26">#REF!</definedName>
    <definedName name="茄苳移植φ_10cm以下" localSheetId="29">#REF!</definedName>
    <definedName name="茄苳移植φ_10cm以下" localSheetId="53">#REF!</definedName>
    <definedName name="茄苳移植φ_10cm以下" localSheetId="43">#REF!</definedName>
    <definedName name="茄苳移植φ_10cm以下" localSheetId="9">#REF!</definedName>
    <definedName name="茄苳移植φ_10cm以下" localSheetId="8">#REF!</definedName>
    <definedName name="茄苳移植φ_10cm以下" localSheetId="11">#REF!</definedName>
    <definedName name="茄苳移植φ_10cm以下" localSheetId="10">#REF!</definedName>
    <definedName name="茄苳移植φ_10cm以下" localSheetId="13">#REF!</definedName>
    <definedName name="茄苳移植φ_10cm以下" localSheetId="12">#REF!</definedName>
    <definedName name="茄苳移植φ_10cm以下" localSheetId="7">#REF!</definedName>
    <definedName name="茄苳移植φ_10cm以下" localSheetId="6">#REF!</definedName>
    <definedName name="茄苳移植φ_10cm以下" localSheetId="48">#REF!</definedName>
    <definedName name="茄苳移植φ_10cm以下" localSheetId="49">#REF!</definedName>
    <definedName name="茄苳移植φ_10cm以下" localSheetId="16">#REF!</definedName>
    <definedName name="茄苳移植φ_10cm以下" localSheetId="27">#REF!</definedName>
    <definedName name="茄苳移植φ_10cm以下" localSheetId="28">#REF!</definedName>
    <definedName name="茄苳移植φ_10cm以下" localSheetId="44">#REF!</definedName>
    <definedName name="茄苳移植φ_10cm以下" localSheetId="45">#REF!</definedName>
    <definedName name="茄苳移植φ_10cm以下" localSheetId="51">#REF!</definedName>
    <definedName name="茄苳移植φ_10cm以下" localSheetId="41">#REF!</definedName>
    <definedName name="茄苳移植φ_10cm以下" localSheetId="35">#REF!</definedName>
    <definedName name="茄苳移植φ_10cm以下" localSheetId="39">#REF!</definedName>
    <definedName name="茄苳移植φ_10cm以下" localSheetId="37">#REF!</definedName>
    <definedName name="茄苳移植φ_10cm以下" localSheetId="17">#REF!</definedName>
    <definedName name="茄苳移植φ_10cm以下" localSheetId="50">#REF!</definedName>
    <definedName name="茄苳移植φ_10cm以下" localSheetId="52">#REF!</definedName>
    <definedName name="茄苳移植φ_10cm以下" localSheetId="31">#REF!</definedName>
    <definedName name="茄苳移植φ_10cm以下" localSheetId="32">#REF!</definedName>
    <definedName name="茄苳移植φ_10cm以下" localSheetId="34">#REF!</definedName>
    <definedName name="茄苳移植φ_10cm以下" localSheetId="38">#REF!</definedName>
    <definedName name="茄苳移植φ_10cm以下" localSheetId="20">#REF!</definedName>
    <definedName name="茄苳移植φ_10cm以下">#REF!</definedName>
    <definedName name="風險費">[33]Data!$C$3</definedName>
    <definedName name="香蒲_高0.15_0.2m" localSheetId="40">#REF!</definedName>
    <definedName name="香蒲_高0.15_0.2m" localSheetId="56">#REF!</definedName>
    <definedName name="香蒲_高0.15_0.2m" localSheetId="33">#REF!</definedName>
    <definedName name="香蒲_高0.15_0.2m" localSheetId="55">#REF!</definedName>
    <definedName name="香蒲_高0.15_0.2m" localSheetId="36">#REF!</definedName>
    <definedName name="香蒲_高0.15_0.2m" localSheetId="4">#REF!</definedName>
    <definedName name="香蒲_高0.15_0.2m" localSheetId="19">#REF!</definedName>
    <definedName name="香蒲_高0.15_0.2m" localSheetId="21">#REF!</definedName>
    <definedName name="香蒲_高0.15_0.2m" localSheetId="22">#REF!</definedName>
    <definedName name="香蒲_高0.15_0.2m" localSheetId="23">#REF!</definedName>
    <definedName name="香蒲_高0.15_0.2m" localSheetId="24">#REF!</definedName>
    <definedName name="香蒲_高0.15_0.2m" localSheetId="25">#REF!</definedName>
    <definedName name="香蒲_高0.15_0.2m" localSheetId="42">#REF!</definedName>
    <definedName name="香蒲_高0.15_0.2m" localSheetId="18">#REF!</definedName>
    <definedName name="香蒲_高0.15_0.2m" localSheetId="47">#REF!</definedName>
    <definedName name="香蒲_高0.15_0.2m" localSheetId="15">#REF!</definedName>
    <definedName name="香蒲_高0.15_0.2m" localSheetId="14">#REF!</definedName>
    <definedName name="香蒲_高0.15_0.2m" localSheetId="46">#REF!</definedName>
    <definedName name="香蒲_高0.15_0.2m" localSheetId="3">#REF!</definedName>
    <definedName name="香蒲_高0.15_0.2m" localSheetId="2">#REF!</definedName>
    <definedName name="香蒲_高0.15_0.2m" localSheetId="54">#REF!</definedName>
    <definedName name="香蒲_高0.15_0.2m" localSheetId="30">#REF!</definedName>
    <definedName name="香蒲_高0.15_0.2m" localSheetId="26">#REF!</definedName>
    <definedName name="香蒲_高0.15_0.2m" localSheetId="29">#REF!</definedName>
    <definedName name="香蒲_高0.15_0.2m" localSheetId="53">#REF!</definedName>
    <definedName name="香蒲_高0.15_0.2m" localSheetId="43">#REF!</definedName>
    <definedName name="香蒲_高0.15_0.2m" localSheetId="9">#REF!</definedName>
    <definedName name="香蒲_高0.15_0.2m" localSheetId="8">#REF!</definedName>
    <definedName name="香蒲_高0.15_0.2m" localSheetId="11">#REF!</definedName>
    <definedName name="香蒲_高0.15_0.2m" localSheetId="10">#REF!</definedName>
    <definedName name="香蒲_高0.15_0.2m" localSheetId="13">#REF!</definedName>
    <definedName name="香蒲_高0.15_0.2m" localSheetId="12">#REF!</definedName>
    <definedName name="香蒲_高0.15_0.2m" localSheetId="7">#REF!</definedName>
    <definedName name="香蒲_高0.15_0.2m" localSheetId="6">#REF!</definedName>
    <definedName name="香蒲_高0.15_0.2m" localSheetId="48">#REF!</definedName>
    <definedName name="香蒲_高0.15_0.2m" localSheetId="49">#REF!</definedName>
    <definedName name="香蒲_高0.15_0.2m" localSheetId="16">#REF!</definedName>
    <definedName name="香蒲_高0.15_0.2m" localSheetId="27">#REF!</definedName>
    <definedName name="香蒲_高0.15_0.2m" localSheetId="28">#REF!</definedName>
    <definedName name="香蒲_高0.15_0.2m" localSheetId="44">#REF!</definedName>
    <definedName name="香蒲_高0.15_0.2m" localSheetId="45">#REF!</definedName>
    <definedName name="香蒲_高0.15_0.2m" localSheetId="51">#REF!</definedName>
    <definedName name="香蒲_高0.15_0.2m" localSheetId="41">#REF!</definedName>
    <definedName name="香蒲_高0.15_0.2m" localSheetId="35">#REF!</definedName>
    <definedName name="香蒲_高0.15_0.2m" localSheetId="39">#REF!</definedName>
    <definedName name="香蒲_高0.15_0.2m" localSheetId="37">#REF!</definedName>
    <definedName name="香蒲_高0.15_0.2m" localSheetId="17">#REF!</definedName>
    <definedName name="香蒲_高0.15_0.2m" localSheetId="50">#REF!</definedName>
    <definedName name="香蒲_高0.15_0.2m" localSheetId="52">#REF!</definedName>
    <definedName name="香蒲_高0.15_0.2m" localSheetId="31">#REF!</definedName>
    <definedName name="香蒲_高0.15_0.2m" localSheetId="32">#REF!</definedName>
    <definedName name="香蒲_高0.15_0.2m" localSheetId="34">#REF!</definedName>
    <definedName name="香蒲_高0.15_0.2m" localSheetId="38">#REF!</definedName>
    <definedName name="香蒲_高0.15_0.2m" localSheetId="20">#REF!</definedName>
    <definedName name="香蒲_高0.15_0.2m">#REF!</definedName>
    <definedName name="差額保證金">[33]Data!$B$26</definedName>
    <definedName name="料單製作" localSheetId="40">#REF!</definedName>
    <definedName name="料單製作" localSheetId="56">#REF!</definedName>
    <definedName name="料單製作" localSheetId="33">#REF!</definedName>
    <definedName name="料單製作" localSheetId="55">#REF!</definedName>
    <definedName name="料單製作" localSheetId="36">#REF!</definedName>
    <definedName name="料單製作" localSheetId="4">#REF!</definedName>
    <definedName name="料單製作" localSheetId="19">#REF!</definedName>
    <definedName name="料單製作" localSheetId="21">#REF!</definedName>
    <definedName name="料單製作" localSheetId="22">#REF!</definedName>
    <definedName name="料單製作" localSheetId="23">#REF!</definedName>
    <definedName name="料單製作" localSheetId="24">#REF!</definedName>
    <definedName name="料單製作" localSheetId="25">#REF!</definedName>
    <definedName name="料單製作" localSheetId="42">#REF!</definedName>
    <definedName name="料單製作" localSheetId="18">#REF!</definedName>
    <definedName name="料單製作" localSheetId="47">#REF!</definedName>
    <definedName name="料單製作" localSheetId="15">#REF!</definedName>
    <definedName name="料單製作" localSheetId="14">#REF!</definedName>
    <definedName name="料單製作" localSheetId="46">#REF!</definedName>
    <definedName name="料單製作" localSheetId="3">#REF!</definedName>
    <definedName name="料單製作" localSheetId="2">#REF!</definedName>
    <definedName name="料單製作" localSheetId="54">#REF!</definedName>
    <definedName name="料單製作" localSheetId="30">#REF!</definedName>
    <definedName name="料單製作" localSheetId="26">#REF!</definedName>
    <definedName name="料單製作" localSheetId="29">#REF!</definedName>
    <definedName name="料單製作" localSheetId="53">#REF!</definedName>
    <definedName name="料單製作" localSheetId="43">#REF!</definedName>
    <definedName name="料單製作" localSheetId="9">#REF!</definedName>
    <definedName name="料單製作" localSheetId="8">#REF!</definedName>
    <definedName name="料單製作" localSheetId="11">#REF!</definedName>
    <definedName name="料單製作" localSheetId="10">#REF!</definedName>
    <definedName name="料單製作" localSheetId="13">#REF!</definedName>
    <definedName name="料單製作" localSheetId="12">#REF!</definedName>
    <definedName name="料單製作" localSheetId="7">#REF!</definedName>
    <definedName name="料單製作" localSheetId="6">#REF!</definedName>
    <definedName name="料單製作" localSheetId="48">#REF!</definedName>
    <definedName name="料單製作" localSheetId="49">#REF!</definedName>
    <definedName name="料單製作" localSheetId="16">#REF!</definedName>
    <definedName name="料單製作" localSheetId="27">#REF!</definedName>
    <definedName name="料單製作" localSheetId="28">#REF!</definedName>
    <definedName name="料單製作" localSheetId="44">#REF!</definedName>
    <definedName name="料單製作" localSheetId="45">#REF!</definedName>
    <definedName name="料單製作" localSheetId="51">#REF!</definedName>
    <definedName name="料單製作" localSheetId="41">#REF!</definedName>
    <definedName name="料單製作" localSheetId="35">#REF!</definedName>
    <definedName name="料單製作" localSheetId="39">#REF!</definedName>
    <definedName name="料單製作" localSheetId="37">#REF!</definedName>
    <definedName name="料單製作" localSheetId="17">#REF!</definedName>
    <definedName name="料單製作" localSheetId="50">#REF!</definedName>
    <definedName name="料單製作" localSheetId="52">#REF!</definedName>
    <definedName name="料單製作" localSheetId="31">#REF!</definedName>
    <definedName name="料單製作" localSheetId="32">#REF!</definedName>
    <definedName name="料單製作" localSheetId="34">#REF!</definedName>
    <definedName name="料單製作" localSheetId="38">#REF!</definedName>
    <definedName name="料單製作" localSheetId="20">#REF!</definedName>
    <definedName name="料單製作">#REF!</definedName>
    <definedName name="格柵樓版" localSheetId="40">#REF!</definedName>
    <definedName name="格柵樓版" localSheetId="56">#REF!</definedName>
    <definedName name="格柵樓版" localSheetId="33">#REF!</definedName>
    <definedName name="格柵樓版" localSheetId="55">#REF!</definedName>
    <definedName name="格柵樓版" localSheetId="36">#REF!</definedName>
    <definedName name="格柵樓版" localSheetId="4">#REF!</definedName>
    <definedName name="格柵樓版" localSheetId="19">#REF!</definedName>
    <definedName name="格柵樓版" localSheetId="21">#REF!</definedName>
    <definedName name="格柵樓版" localSheetId="22">#REF!</definedName>
    <definedName name="格柵樓版" localSheetId="23">#REF!</definedName>
    <definedName name="格柵樓版" localSheetId="24">#REF!</definedName>
    <definedName name="格柵樓版" localSheetId="25">#REF!</definedName>
    <definedName name="格柵樓版" localSheetId="42">#REF!</definedName>
    <definedName name="格柵樓版" localSheetId="18">#REF!</definedName>
    <definedName name="格柵樓版" localSheetId="47">#REF!</definedName>
    <definedName name="格柵樓版" localSheetId="15">#REF!</definedName>
    <definedName name="格柵樓版" localSheetId="14">#REF!</definedName>
    <definedName name="格柵樓版" localSheetId="46">#REF!</definedName>
    <definedName name="格柵樓版" localSheetId="3">#REF!</definedName>
    <definedName name="格柵樓版" localSheetId="2">#REF!</definedName>
    <definedName name="格柵樓版" localSheetId="54">#REF!</definedName>
    <definedName name="格柵樓版" localSheetId="30">#REF!</definedName>
    <definedName name="格柵樓版" localSheetId="26">#REF!</definedName>
    <definedName name="格柵樓版" localSheetId="29">#REF!</definedName>
    <definedName name="格柵樓版" localSheetId="53">#REF!</definedName>
    <definedName name="格柵樓版" localSheetId="43">#REF!</definedName>
    <definedName name="格柵樓版" localSheetId="9">#REF!</definedName>
    <definedName name="格柵樓版" localSheetId="8">#REF!</definedName>
    <definedName name="格柵樓版" localSheetId="11">#REF!</definedName>
    <definedName name="格柵樓版" localSheetId="10">#REF!</definedName>
    <definedName name="格柵樓版" localSheetId="13">#REF!</definedName>
    <definedName name="格柵樓版" localSheetId="12">#REF!</definedName>
    <definedName name="格柵樓版" localSheetId="7">#REF!</definedName>
    <definedName name="格柵樓版" localSheetId="6">#REF!</definedName>
    <definedName name="格柵樓版" localSheetId="48">#REF!</definedName>
    <definedName name="格柵樓版" localSheetId="49">#REF!</definedName>
    <definedName name="格柵樓版" localSheetId="16">#REF!</definedName>
    <definedName name="格柵樓版" localSheetId="27">#REF!</definedName>
    <definedName name="格柵樓版" localSheetId="28">#REF!</definedName>
    <definedName name="格柵樓版" localSheetId="44">#REF!</definedName>
    <definedName name="格柵樓版" localSheetId="45">#REF!</definedName>
    <definedName name="格柵樓版" localSheetId="51">#REF!</definedName>
    <definedName name="格柵樓版" localSheetId="41">#REF!</definedName>
    <definedName name="格柵樓版" localSheetId="35">#REF!</definedName>
    <definedName name="格柵樓版" localSheetId="39">#REF!</definedName>
    <definedName name="格柵樓版" localSheetId="37">#REF!</definedName>
    <definedName name="格柵樓版" localSheetId="17">#REF!</definedName>
    <definedName name="格柵樓版" localSheetId="50">#REF!</definedName>
    <definedName name="格柵樓版" localSheetId="52">#REF!</definedName>
    <definedName name="格柵樓版" localSheetId="31">#REF!</definedName>
    <definedName name="格柵樓版" localSheetId="32">#REF!</definedName>
    <definedName name="格柵樓版" localSheetId="34">#REF!</definedName>
    <definedName name="格柵樓版" localSheetId="38">#REF!</definedName>
    <definedName name="格柵樓版" localSheetId="20">#REF!</definedName>
    <definedName name="格柵樓版">#REF!</definedName>
    <definedName name="桂花_高0.4_0.5m" localSheetId="40">#REF!</definedName>
    <definedName name="桂花_高0.4_0.5m" localSheetId="56">#REF!</definedName>
    <definedName name="桂花_高0.4_0.5m" localSheetId="33">#REF!</definedName>
    <definedName name="桂花_高0.4_0.5m" localSheetId="55">#REF!</definedName>
    <definedName name="桂花_高0.4_0.5m" localSheetId="36">#REF!</definedName>
    <definedName name="桂花_高0.4_0.5m" localSheetId="4">#REF!</definedName>
    <definedName name="桂花_高0.4_0.5m" localSheetId="19">#REF!</definedName>
    <definedName name="桂花_高0.4_0.5m" localSheetId="21">#REF!</definedName>
    <definedName name="桂花_高0.4_0.5m" localSheetId="22">#REF!</definedName>
    <definedName name="桂花_高0.4_0.5m" localSheetId="23">#REF!</definedName>
    <definedName name="桂花_高0.4_0.5m" localSheetId="24">#REF!</definedName>
    <definedName name="桂花_高0.4_0.5m" localSheetId="25">#REF!</definedName>
    <definedName name="桂花_高0.4_0.5m" localSheetId="42">#REF!</definedName>
    <definedName name="桂花_高0.4_0.5m" localSheetId="18">#REF!</definedName>
    <definedName name="桂花_高0.4_0.5m" localSheetId="47">#REF!</definedName>
    <definedName name="桂花_高0.4_0.5m" localSheetId="15">#REF!</definedName>
    <definedName name="桂花_高0.4_0.5m" localSheetId="14">#REF!</definedName>
    <definedName name="桂花_高0.4_0.5m" localSheetId="46">#REF!</definedName>
    <definedName name="桂花_高0.4_0.5m" localSheetId="3">#REF!</definedName>
    <definedName name="桂花_高0.4_0.5m" localSheetId="2">#REF!</definedName>
    <definedName name="桂花_高0.4_0.5m" localSheetId="54">#REF!</definedName>
    <definedName name="桂花_高0.4_0.5m" localSheetId="30">#REF!</definedName>
    <definedName name="桂花_高0.4_0.5m" localSheetId="26">#REF!</definedName>
    <definedName name="桂花_高0.4_0.5m" localSheetId="29">#REF!</definedName>
    <definedName name="桂花_高0.4_0.5m" localSheetId="53">#REF!</definedName>
    <definedName name="桂花_高0.4_0.5m" localSheetId="43">#REF!</definedName>
    <definedName name="桂花_高0.4_0.5m" localSheetId="9">#REF!</definedName>
    <definedName name="桂花_高0.4_0.5m" localSheetId="8">#REF!</definedName>
    <definedName name="桂花_高0.4_0.5m" localSheetId="11">#REF!</definedName>
    <definedName name="桂花_高0.4_0.5m" localSheetId="10">#REF!</definedName>
    <definedName name="桂花_高0.4_0.5m" localSheetId="13">#REF!</definedName>
    <definedName name="桂花_高0.4_0.5m" localSheetId="12">#REF!</definedName>
    <definedName name="桂花_高0.4_0.5m" localSheetId="7">#REF!</definedName>
    <definedName name="桂花_高0.4_0.5m" localSheetId="6">#REF!</definedName>
    <definedName name="桂花_高0.4_0.5m" localSheetId="48">#REF!</definedName>
    <definedName name="桂花_高0.4_0.5m" localSheetId="49">#REF!</definedName>
    <definedName name="桂花_高0.4_0.5m" localSheetId="16">#REF!</definedName>
    <definedName name="桂花_高0.4_0.5m" localSheetId="27">#REF!</definedName>
    <definedName name="桂花_高0.4_0.5m" localSheetId="28">#REF!</definedName>
    <definedName name="桂花_高0.4_0.5m" localSheetId="44">#REF!</definedName>
    <definedName name="桂花_高0.4_0.5m" localSheetId="45">#REF!</definedName>
    <definedName name="桂花_高0.4_0.5m" localSheetId="51">#REF!</definedName>
    <definedName name="桂花_高0.4_0.5m" localSheetId="41">#REF!</definedName>
    <definedName name="桂花_高0.4_0.5m" localSheetId="35">#REF!</definedName>
    <definedName name="桂花_高0.4_0.5m" localSheetId="39">#REF!</definedName>
    <definedName name="桂花_高0.4_0.5m" localSheetId="37">#REF!</definedName>
    <definedName name="桂花_高0.4_0.5m" localSheetId="17">#REF!</definedName>
    <definedName name="桂花_高0.4_0.5m" localSheetId="50">#REF!</definedName>
    <definedName name="桂花_高0.4_0.5m" localSheetId="52">#REF!</definedName>
    <definedName name="桂花_高0.4_0.5m" localSheetId="31">#REF!</definedName>
    <definedName name="桂花_高0.4_0.5m" localSheetId="32">#REF!</definedName>
    <definedName name="桂花_高0.4_0.5m" localSheetId="34">#REF!</definedName>
    <definedName name="桂花_高0.4_0.5m" localSheetId="38">#REF!</definedName>
    <definedName name="桂花_高0.4_0.5m" localSheetId="20">#REF!</definedName>
    <definedName name="桂花_高0.4_0.5m">#REF!</definedName>
    <definedName name="氧氣乙炔" localSheetId="40">#REF!</definedName>
    <definedName name="氧氣乙炔" localSheetId="56">#REF!</definedName>
    <definedName name="氧氣乙炔" localSheetId="33">#REF!</definedName>
    <definedName name="氧氣乙炔" localSheetId="55">#REF!</definedName>
    <definedName name="氧氣乙炔" localSheetId="36">#REF!</definedName>
    <definedName name="氧氣乙炔" localSheetId="4">#REF!</definedName>
    <definedName name="氧氣乙炔" localSheetId="19">#REF!</definedName>
    <definedName name="氧氣乙炔" localSheetId="21">#REF!</definedName>
    <definedName name="氧氣乙炔" localSheetId="22">#REF!</definedName>
    <definedName name="氧氣乙炔" localSheetId="23">#REF!</definedName>
    <definedName name="氧氣乙炔" localSheetId="24">#REF!</definedName>
    <definedName name="氧氣乙炔" localSheetId="25">#REF!</definedName>
    <definedName name="氧氣乙炔" localSheetId="42">#REF!</definedName>
    <definedName name="氧氣乙炔" localSheetId="18">#REF!</definedName>
    <definedName name="氧氣乙炔" localSheetId="47">#REF!</definedName>
    <definedName name="氧氣乙炔" localSheetId="15">#REF!</definedName>
    <definedName name="氧氣乙炔" localSheetId="14">#REF!</definedName>
    <definedName name="氧氣乙炔" localSheetId="46">#REF!</definedName>
    <definedName name="氧氣乙炔" localSheetId="3">#REF!</definedName>
    <definedName name="氧氣乙炔" localSheetId="2">#REF!</definedName>
    <definedName name="氧氣乙炔" localSheetId="54">#REF!</definedName>
    <definedName name="氧氣乙炔" localSheetId="30">#REF!</definedName>
    <definedName name="氧氣乙炔" localSheetId="26">#REF!</definedName>
    <definedName name="氧氣乙炔" localSheetId="29">#REF!</definedName>
    <definedName name="氧氣乙炔" localSheetId="53">#REF!</definedName>
    <definedName name="氧氣乙炔" localSheetId="43">#REF!</definedName>
    <definedName name="氧氣乙炔" localSheetId="9">#REF!</definedName>
    <definedName name="氧氣乙炔" localSheetId="8">#REF!</definedName>
    <definedName name="氧氣乙炔" localSheetId="11">#REF!</definedName>
    <definedName name="氧氣乙炔" localSheetId="10">#REF!</definedName>
    <definedName name="氧氣乙炔" localSheetId="13">#REF!</definedName>
    <definedName name="氧氣乙炔" localSheetId="12">#REF!</definedName>
    <definedName name="氧氣乙炔" localSheetId="7">#REF!</definedName>
    <definedName name="氧氣乙炔" localSheetId="6">#REF!</definedName>
    <definedName name="氧氣乙炔" localSheetId="48">#REF!</definedName>
    <definedName name="氧氣乙炔" localSheetId="49">#REF!</definedName>
    <definedName name="氧氣乙炔" localSheetId="16">#REF!</definedName>
    <definedName name="氧氣乙炔" localSheetId="27">#REF!</definedName>
    <definedName name="氧氣乙炔" localSheetId="28">#REF!</definedName>
    <definedName name="氧氣乙炔" localSheetId="44">#REF!</definedName>
    <definedName name="氧氣乙炔" localSheetId="45">#REF!</definedName>
    <definedName name="氧氣乙炔" localSheetId="51">#REF!</definedName>
    <definedName name="氧氣乙炔" localSheetId="41">#REF!</definedName>
    <definedName name="氧氣乙炔" localSheetId="35">#REF!</definedName>
    <definedName name="氧氣乙炔" localSheetId="39">#REF!</definedName>
    <definedName name="氧氣乙炔" localSheetId="37">#REF!</definedName>
    <definedName name="氧氣乙炔" localSheetId="17">#REF!</definedName>
    <definedName name="氧氣乙炔" localSheetId="50">#REF!</definedName>
    <definedName name="氧氣乙炔" localSheetId="52">#REF!</definedName>
    <definedName name="氧氣乙炔" localSheetId="31">#REF!</definedName>
    <definedName name="氧氣乙炔" localSheetId="32">#REF!</definedName>
    <definedName name="氧氣乙炔" localSheetId="34">#REF!</definedName>
    <definedName name="氧氣乙炔" localSheetId="38">#REF!</definedName>
    <definedName name="氧氣乙炔" localSheetId="20">#REF!</definedName>
    <definedName name="氧氣乙炔">#REF!</definedName>
    <definedName name="氧氣乙炔_外勞__地上層">[6]工料單價!$J$71</definedName>
    <definedName name="氧氣乙炔_自辦__地下室">[6]工料單價!$J$64</definedName>
    <definedName name="浮動地板工資" localSheetId="40">#REF!</definedName>
    <definedName name="浮動地板工資" localSheetId="56">#REF!</definedName>
    <definedName name="浮動地板工資" localSheetId="33">#REF!</definedName>
    <definedName name="浮動地板工資" localSheetId="55">#REF!</definedName>
    <definedName name="浮動地板工資" localSheetId="36">#REF!</definedName>
    <definedName name="浮動地板工資" localSheetId="4">#REF!</definedName>
    <definedName name="浮動地板工資" localSheetId="19">#REF!</definedName>
    <definedName name="浮動地板工資" localSheetId="21">#REF!</definedName>
    <definedName name="浮動地板工資" localSheetId="22">#REF!</definedName>
    <definedName name="浮動地板工資" localSheetId="23">#REF!</definedName>
    <definedName name="浮動地板工資" localSheetId="24">#REF!</definedName>
    <definedName name="浮動地板工資" localSheetId="25">#REF!</definedName>
    <definedName name="浮動地板工資" localSheetId="42">#REF!</definedName>
    <definedName name="浮動地板工資" localSheetId="18">#REF!</definedName>
    <definedName name="浮動地板工資" localSheetId="47">#REF!</definedName>
    <definedName name="浮動地板工資" localSheetId="15">#REF!</definedName>
    <definedName name="浮動地板工資" localSheetId="14">#REF!</definedName>
    <definedName name="浮動地板工資" localSheetId="46">#REF!</definedName>
    <definedName name="浮動地板工資" localSheetId="3">#REF!</definedName>
    <definedName name="浮動地板工資" localSheetId="2">#REF!</definedName>
    <definedName name="浮動地板工資" localSheetId="54">#REF!</definedName>
    <definedName name="浮動地板工資" localSheetId="30">#REF!</definedName>
    <definedName name="浮動地板工資" localSheetId="26">#REF!</definedName>
    <definedName name="浮動地板工資" localSheetId="29">#REF!</definedName>
    <definedName name="浮動地板工資" localSheetId="53">#REF!</definedName>
    <definedName name="浮動地板工資" localSheetId="43">#REF!</definedName>
    <definedName name="浮動地板工資" localSheetId="9">#REF!</definedName>
    <definedName name="浮動地板工資" localSheetId="8">#REF!</definedName>
    <definedName name="浮動地板工資" localSheetId="11">#REF!</definedName>
    <definedName name="浮動地板工資" localSheetId="10">#REF!</definedName>
    <definedName name="浮動地板工資" localSheetId="13">#REF!</definedName>
    <definedName name="浮動地板工資" localSheetId="12">#REF!</definedName>
    <definedName name="浮動地板工資" localSheetId="7">#REF!</definedName>
    <definedName name="浮動地板工資" localSheetId="6">#REF!</definedName>
    <definedName name="浮動地板工資" localSheetId="48">#REF!</definedName>
    <definedName name="浮動地板工資" localSheetId="49">#REF!</definedName>
    <definedName name="浮動地板工資" localSheetId="16">#REF!</definedName>
    <definedName name="浮動地板工資" localSheetId="27">#REF!</definedName>
    <definedName name="浮動地板工資" localSheetId="28">#REF!</definedName>
    <definedName name="浮動地板工資" localSheetId="44">#REF!</definedName>
    <definedName name="浮動地板工資" localSheetId="45">#REF!</definedName>
    <definedName name="浮動地板工資" localSheetId="51">#REF!</definedName>
    <definedName name="浮動地板工資" localSheetId="41">#REF!</definedName>
    <definedName name="浮動地板工資" localSheetId="35">#REF!</definedName>
    <definedName name="浮動地板工資" localSheetId="39">#REF!</definedName>
    <definedName name="浮動地板工資" localSheetId="37">#REF!</definedName>
    <definedName name="浮動地板工資" localSheetId="17">#REF!</definedName>
    <definedName name="浮動地板工資" localSheetId="50">#REF!</definedName>
    <definedName name="浮動地板工資" localSheetId="52">#REF!</definedName>
    <definedName name="浮動地板工資" localSheetId="31">#REF!</definedName>
    <definedName name="浮動地板工資" localSheetId="32">#REF!</definedName>
    <definedName name="浮動地板工資" localSheetId="34">#REF!</definedName>
    <definedName name="浮動地板工資" localSheetId="38">#REF!</definedName>
    <definedName name="浮動地板工資" localSheetId="20">#REF!</definedName>
    <definedName name="浮動地板工資">#REF!</definedName>
    <definedName name="海菜粉">[31]工料單價!$F$4</definedName>
    <definedName name="涉水池噴泉系統" localSheetId="40">#REF!</definedName>
    <definedName name="涉水池噴泉系統" localSheetId="56">#REF!</definedName>
    <definedName name="涉水池噴泉系統" localSheetId="33">#REF!</definedName>
    <definedName name="涉水池噴泉系統" localSheetId="55">#REF!</definedName>
    <definedName name="涉水池噴泉系統" localSheetId="36">#REF!</definedName>
    <definedName name="涉水池噴泉系統" localSheetId="4">#REF!</definedName>
    <definedName name="涉水池噴泉系統" localSheetId="19">#REF!</definedName>
    <definedName name="涉水池噴泉系統" localSheetId="21">#REF!</definedName>
    <definedName name="涉水池噴泉系統" localSheetId="22">#REF!</definedName>
    <definedName name="涉水池噴泉系統" localSheetId="23">#REF!</definedName>
    <definedName name="涉水池噴泉系統" localSheetId="24">#REF!</definedName>
    <definedName name="涉水池噴泉系統" localSheetId="25">#REF!</definedName>
    <definedName name="涉水池噴泉系統" localSheetId="42">#REF!</definedName>
    <definedName name="涉水池噴泉系統" localSheetId="18">#REF!</definedName>
    <definedName name="涉水池噴泉系統" localSheetId="47">#REF!</definedName>
    <definedName name="涉水池噴泉系統" localSheetId="15">#REF!</definedName>
    <definedName name="涉水池噴泉系統" localSheetId="14">#REF!</definedName>
    <definedName name="涉水池噴泉系統" localSheetId="46">#REF!</definedName>
    <definedName name="涉水池噴泉系統" localSheetId="3">#REF!</definedName>
    <definedName name="涉水池噴泉系統" localSheetId="2">#REF!</definedName>
    <definedName name="涉水池噴泉系統" localSheetId="54">#REF!</definedName>
    <definedName name="涉水池噴泉系統" localSheetId="30">#REF!</definedName>
    <definedName name="涉水池噴泉系統" localSheetId="26">#REF!</definedName>
    <definedName name="涉水池噴泉系統" localSheetId="29">#REF!</definedName>
    <definedName name="涉水池噴泉系統" localSheetId="53">#REF!</definedName>
    <definedName name="涉水池噴泉系統" localSheetId="43">#REF!</definedName>
    <definedName name="涉水池噴泉系統" localSheetId="9">#REF!</definedName>
    <definedName name="涉水池噴泉系統" localSheetId="8">#REF!</definedName>
    <definedName name="涉水池噴泉系統" localSheetId="11">#REF!</definedName>
    <definedName name="涉水池噴泉系統" localSheetId="10">#REF!</definedName>
    <definedName name="涉水池噴泉系統" localSheetId="13">#REF!</definedName>
    <definedName name="涉水池噴泉系統" localSheetId="12">#REF!</definedName>
    <definedName name="涉水池噴泉系統" localSheetId="7">#REF!</definedName>
    <definedName name="涉水池噴泉系統" localSheetId="6">#REF!</definedName>
    <definedName name="涉水池噴泉系統" localSheetId="48">#REF!</definedName>
    <definedName name="涉水池噴泉系統" localSheetId="49">#REF!</definedName>
    <definedName name="涉水池噴泉系統" localSheetId="16">#REF!</definedName>
    <definedName name="涉水池噴泉系統" localSheetId="27">#REF!</definedName>
    <definedName name="涉水池噴泉系統" localSheetId="28">#REF!</definedName>
    <definedName name="涉水池噴泉系統" localSheetId="44">#REF!</definedName>
    <definedName name="涉水池噴泉系統" localSheetId="45">#REF!</definedName>
    <definedName name="涉水池噴泉系統" localSheetId="51">#REF!</definedName>
    <definedName name="涉水池噴泉系統" localSheetId="41">#REF!</definedName>
    <definedName name="涉水池噴泉系統" localSheetId="35">#REF!</definedName>
    <definedName name="涉水池噴泉系統" localSheetId="39">#REF!</definedName>
    <definedName name="涉水池噴泉系統" localSheetId="37">#REF!</definedName>
    <definedName name="涉水池噴泉系統" localSheetId="17">#REF!</definedName>
    <definedName name="涉水池噴泉系統" localSheetId="50">#REF!</definedName>
    <definedName name="涉水池噴泉系統" localSheetId="52">#REF!</definedName>
    <definedName name="涉水池噴泉系統" localSheetId="31">#REF!</definedName>
    <definedName name="涉水池噴泉系統" localSheetId="32">#REF!</definedName>
    <definedName name="涉水池噴泉系統" localSheetId="34">#REF!</definedName>
    <definedName name="涉水池噴泉系統" localSheetId="38">#REF!</definedName>
    <definedName name="涉水池噴泉系統" localSheetId="20">#REF!</definedName>
    <definedName name="涉水池噴泉系統">#REF!</definedName>
    <definedName name="琉璃_藍綠色_物料_金字塔" localSheetId="40">#REF!</definedName>
    <definedName name="琉璃_藍綠色_物料_金字塔" localSheetId="56">#REF!</definedName>
    <definedName name="琉璃_藍綠色_物料_金字塔" localSheetId="33">#REF!</definedName>
    <definedName name="琉璃_藍綠色_物料_金字塔" localSheetId="55">#REF!</definedName>
    <definedName name="琉璃_藍綠色_物料_金字塔" localSheetId="36">#REF!</definedName>
    <definedName name="琉璃_藍綠色_物料_金字塔" localSheetId="4">#REF!</definedName>
    <definedName name="琉璃_藍綠色_物料_金字塔" localSheetId="19">#REF!</definedName>
    <definedName name="琉璃_藍綠色_物料_金字塔" localSheetId="21">#REF!</definedName>
    <definedName name="琉璃_藍綠色_物料_金字塔" localSheetId="22">#REF!</definedName>
    <definedName name="琉璃_藍綠色_物料_金字塔" localSheetId="23">#REF!</definedName>
    <definedName name="琉璃_藍綠色_物料_金字塔" localSheetId="24">#REF!</definedName>
    <definedName name="琉璃_藍綠色_物料_金字塔" localSheetId="25">#REF!</definedName>
    <definedName name="琉璃_藍綠色_物料_金字塔" localSheetId="42">#REF!</definedName>
    <definedName name="琉璃_藍綠色_物料_金字塔" localSheetId="18">#REF!</definedName>
    <definedName name="琉璃_藍綠色_物料_金字塔" localSheetId="47">#REF!</definedName>
    <definedName name="琉璃_藍綠色_物料_金字塔" localSheetId="15">#REF!</definedName>
    <definedName name="琉璃_藍綠色_物料_金字塔" localSheetId="14">#REF!</definedName>
    <definedName name="琉璃_藍綠色_物料_金字塔" localSheetId="46">#REF!</definedName>
    <definedName name="琉璃_藍綠色_物料_金字塔" localSheetId="3">#REF!</definedName>
    <definedName name="琉璃_藍綠色_物料_金字塔" localSheetId="2">#REF!</definedName>
    <definedName name="琉璃_藍綠色_物料_金字塔" localSheetId="54">#REF!</definedName>
    <definedName name="琉璃_藍綠色_物料_金字塔" localSheetId="30">#REF!</definedName>
    <definedName name="琉璃_藍綠色_物料_金字塔" localSheetId="26">#REF!</definedName>
    <definedName name="琉璃_藍綠色_物料_金字塔" localSheetId="29">#REF!</definedName>
    <definedName name="琉璃_藍綠色_物料_金字塔" localSheetId="53">#REF!</definedName>
    <definedName name="琉璃_藍綠色_物料_金字塔" localSheetId="43">#REF!</definedName>
    <definedName name="琉璃_藍綠色_物料_金字塔" localSheetId="9">#REF!</definedName>
    <definedName name="琉璃_藍綠色_物料_金字塔" localSheetId="8">#REF!</definedName>
    <definedName name="琉璃_藍綠色_物料_金字塔" localSheetId="11">#REF!</definedName>
    <definedName name="琉璃_藍綠色_物料_金字塔" localSheetId="10">#REF!</definedName>
    <definedName name="琉璃_藍綠色_物料_金字塔" localSheetId="13">#REF!</definedName>
    <definedName name="琉璃_藍綠色_物料_金字塔" localSheetId="12">#REF!</definedName>
    <definedName name="琉璃_藍綠色_物料_金字塔" localSheetId="7">#REF!</definedName>
    <definedName name="琉璃_藍綠色_物料_金字塔" localSheetId="6">#REF!</definedName>
    <definedName name="琉璃_藍綠色_物料_金字塔" localSheetId="48">#REF!</definedName>
    <definedName name="琉璃_藍綠色_物料_金字塔" localSheetId="49">#REF!</definedName>
    <definedName name="琉璃_藍綠色_物料_金字塔" localSheetId="16">#REF!</definedName>
    <definedName name="琉璃_藍綠色_物料_金字塔" localSheetId="27">#REF!</definedName>
    <definedName name="琉璃_藍綠色_物料_金字塔" localSheetId="28">#REF!</definedName>
    <definedName name="琉璃_藍綠色_物料_金字塔" localSheetId="44">#REF!</definedName>
    <definedName name="琉璃_藍綠色_物料_金字塔" localSheetId="45">#REF!</definedName>
    <definedName name="琉璃_藍綠色_物料_金字塔" localSheetId="51">#REF!</definedName>
    <definedName name="琉璃_藍綠色_物料_金字塔" localSheetId="41">#REF!</definedName>
    <definedName name="琉璃_藍綠色_物料_金字塔" localSheetId="35">#REF!</definedName>
    <definedName name="琉璃_藍綠色_物料_金字塔" localSheetId="39">#REF!</definedName>
    <definedName name="琉璃_藍綠色_物料_金字塔" localSheetId="37">#REF!</definedName>
    <definedName name="琉璃_藍綠色_物料_金字塔" localSheetId="17">#REF!</definedName>
    <definedName name="琉璃_藍綠色_物料_金字塔" localSheetId="50">#REF!</definedName>
    <definedName name="琉璃_藍綠色_物料_金字塔" localSheetId="52">#REF!</definedName>
    <definedName name="琉璃_藍綠色_物料_金字塔" localSheetId="31">#REF!</definedName>
    <definedName name="琉璃_藍綠色_物料_金字塔" localSheetId="32">#REF!</definedName>
    <definedName name="琉璃_藍綠色_物料_金字塔" localSheetId="34">#REF!</definedName>
    <definedName name="琉璃_藍綠色_物料_金字塔" localSheetId="38">#REF!</definedName>
    <definedName name="琉璃_藍綠色_物料_金字塔" localSheetId="20">#REF!</definedName>
    <definedName name="琉璃_藍綠色_物料_金字塔">#REF!</definedName>
    <definedName name="紋面石英磚14.8_14.8" localSheetId="40">#REF!</definedName>
    <definedName name="紋面石英磚14.8_14.8" localSheetId="56">#REF!</definedName>
    <definedName name="紋面石英磚14.8_14.8" localSheetId="33">#REF!</definedName>
    <definedName name="紋面石英磚14.8_14.8" localSheetId="55">#REF!</definedName>
    <definedName name="紋面石英磚14.8_14.8" localSheetId="36">#REF!</definedName>
    <definedName name="紋面石英磚14.8_14.8" localSheetId="4">#REF!</definedName>
    <definedName name="紋面石英磚14.8_14.8" localSheetId="19">#REF!</definedName>
    <definedName name="紋面石英磚14.8_14.8" localSheetId="21">#REF!</definedName>
    <definedName name="紋面石英磚14.8_14.8" localSheetId="22">#REF!</definedName>
    <definedName name="紋面石英磚14.8_14.8" localSheetId="23">#REF!</definedName>
    <definedName name="紋面石英磚14.8_14.8" localSheetId="24">#REF!</definedName>
    <definedName name="紋面石英磚14.8_14.8" localSheetId="25">#REF!</definedName>
    <definedName name="紋面石英磚14.8_14.8" localSheetId="42">#REF!</definedName>
    <definedName name="紋面石英磚14.8_14.8" localSheetId="18">#REF!</definedName>
    <definedName name="紋面石英磚14.8_14.8" localSheetId="47">#REF!</definedName>
    <definedName name="紋面石英磚14.8_14.8" localSheetId="15">#REF!</definedName>
    <definedName name="紋面石英磚14.8_14.8" localSheetId="14">#REF!</definedName>
    <definedName name="紋面石英磚14.8_14.8" localSheetId="46">#REF!</definedName>
    <definedName name="紋面石英磚14.8_14.8" localSheetId="3">#REF!</definedName>
    <definedName name="紋面石英磚14.8_14.8" localSheetId="2">#REF!</definedName>
    <definedName name="紋面石英磚14.8_14.8" localSheetId="54">#REF!</definedName>
    <definedName name="紋面石英磚14.8_14.8" localSheetId="30">#REF!</definedName>
    <definedName name="紋面石英磚14.8_14.8" localSheetId="26">#REF!</definedName>
    <definedName name="紋面石英磚14.8_14.8" localSheetId="29">#REF!</definedName>
    <definedName name="紋面石英磚14.8_14.8" localSheetId="53">#REF!</definedName>
    <definedName name="紋面石英磚14.8_14.8" localSheetId="43">#REF!</definedName>
    <definedName name="紋面石英磚14.8_14.8" localSheetId="9">#REF!</definedName>
    <definedName name="紋面石英磚14.8_14.8" localSheetId="8">#REF!</definedName>
    <definedName name="紋面石英磚14.8_14.8" localSheetId="11">#REF!</definedName>
    <definedName name="紋面石英磚14.8_14.8" localSheetId="10">#REF!</definedName>
    <definedName name="紋面石英磚14.8_14.8" localSheetId="13">#REF!</definedName>
    <definedName name="紋面石英磚14.8_14.8" localSheetId="12">#REF!</definedName>
    <definedName name="紋面石英磚14.8_14.8" localSheetId="7">#REF!</definedName>
    <definedName name="紋面石英磚14.8_14.8" localSheetId="6">#REF!</definedName>
    <definedName name="紋面石英磚14.8_14.8" localSheetId="48">#REF!</definedName>
    <definedName name="紋面石英磚14.8_14.8" localSheetId="49">#REF!</definedName>
    <definedName name="紋面石英磚14.8_14.8" localSheetId="16">#REF!</definedName>
    <definedName name="紋面石英磚14.8_14.8" localSheetId="27">#REF!</definedName>
    <definedName name="紋面石英磚14.8_14.8" localSheetId="28">#REF!</definedName>
    <definedName name="紋面石英磚14.8_14.8" localSheetId="44">#REF!</definedName>
    <definedName name="紋面石英磚14.8_14.8" localSheetId="45">#REF!</definedName>
    <definedName name="紋面石英磚14.8_14.8" localSheetId="51">#REF!</definedName>
    <definedName name="紋面石英磚14.8_14.8" localSheetId="41">#REF!</definedName>
    <definedName name="紋面石英磚14.8_14.8" localSheetId="35">#REF!</definedName>
    <definedName name="紋面石英磚14.8_14.8" localSheetId="39">#REF!</definedName>
    <definedName name="紋面石英磚14.8_14.8" localSheetId="37">#REF!</definedName>
    <definedName name="紋面石英磚14.8_14.8" localSheetId="17">#REF!</definedName>
    <definedName name="紋面石英磚14.8_14.8" localSheetId="50">#REF!</definedName>
    <definedName name="紋面石英磚14.8_14.8" localSheetId="52">#REF!</definedName>
    <definedName name="紋面石英磚14.8_14.8" localSheetId="31">#REF!</definedName>
    <definedName name="紋面石英磚14.8_14.8" localSheetId="32">#REF!</definedName>
    <definedName name="紋面石英磚14.8_14.8" localSheetId="34">#REF!</definedName>
    <definedName name="紋面石英磚14.8_14.8" localSheetId="38">#REF!</definedName>
    <definedName name="紋面石英磚14.8_14.8" localSheetId="20">#REF!</definedName>
    <definedName name="紋面石英磚14.8_14.8">#REF!</definedName>
    <definedName name="純岩棉半明架天花" localSheetId="40">#REF!</definedName>
    <definedName name="純岩棉半明架天花" localSheetId="56">#REF!</definedName>
    <definedName name="純岩棉半明架天花" localSheetId="33">#REF!</definedName>
    <definedName name="純岩棉半明架天花" localSheetId="55">#REF!</definedName>
    <definedName name="純岩棉半明架天花" localSheetId="36">#REF!</definedName>
    <definedName name="純岩棉半明架天花" localSheetId="4">#REF!</definedName>
    <definedName name="純岩棉半明架天花" localSheetId="19">#REF!</definedName>
    <definedName name="純岩棉半明架天花" localSheetId="21">#REF!</definedName>
    <definedName name="純岩棉半明架天花" localSheetId="22">#REF!</definedName>
    <definedName name="純岩棉半明架天花" localSheetId="23">#REF!</definedName>
    <definedName name="純岩棉半明架天花" localSheetId="24">#REF!</definedName>
    <definedName name="純岩棉半明架天花" localSheetId="25">#REF!</definedName>
    <definedName name="純岩棉半明架天花" localSheetId="42">#REF!</definedName>
    <definedName name="純岩棉半明架天花" localSheetId="18">#REF!</definedName>
    <definedName name="純岩棉半明架天花" localSheetId="47">#REF!</definedName>
    <definedName name="純岩棉半明架天花" localSheetId="15">#REF!</definedName>
    <definedName name="純岩棉半明架天花" localSheetId="14">#REF!</definedName>
    <definedName name="純岩棉半明架天花" localSheetId="46">#REF!</definedName>
    <definedName name="純岩棉半明架天花" localSheetId="3">#REF!</definedName>
    <definedName name="純岩棉半明架天花" localSheetId="2">#REF!</definedName>
    <definedName name="純岩棉半明架天花" localSheetId="54">#REF!</definedName>
    <definedName name="純岩棉半明架天花" localSheetId="30">#REF!</definedName>
    <definedName name="純岩棉半明架天花" localSheetId="26">#REF!</definedName>
    <definedName name="純岩棉半明架天花" localSheetId="29">#REF!</definedName>
    <definedName name="純岩棉半明架天花" localSheetId="53">#REF!</definedName>
    <definedName name="純岩棉半明架天花" localSheetId="43">#REF!</definedName>
    <definedName name="純岩棉半明架天花" localSheetId="9">#REF!</definedName>
    <definedName name="純岩棉半明架天花" localSheetId="8">#REF!</definedName>
    <definedName name="純岩棉半明架天花" localSheetId="11">#REF!</definedName>
    <definedName name="純岩棉半明架天花" localSheetId="10">#REF!</definedName>
    <definedName name="純岩棉半明架天花" localSheetId="13">#REF!</definedName>
    <definedName name="純岩棉半明架天花" localSheetId="12">#REF!</definedName>
    <definedName name="純岩棉半明架天花" localSheetId="7">#REF!</definedName>
    <definedName name="純岩棉半明架天花" localSheetId="6">#REF!</definedName>
    <definedName name="純岩棉半明架天花" localSheetId="48">#REF!</definedName>
    <definedName name="純岩棉半明架天花" localSheetId="49">#REF!</definedName>
    <definedName name="純岩棉半明架天花" localSheetId="16">#REF!</definedName>
    <definedName name="純岩棉半明架天花" localSheetId="27">#REF!</definedName>
    <definedName name="純岩棉半明架天花" localSheetId="28">#REF!</definedName>
    <definedName name="純岩棉半明架天花" localSheetId="44">#REF!</definedName>
    <definedName name="純岩棉半明架天花" localSheetId="45">#REF!</definedName>
    <definedName name="純岩棉半明架天花" localSheetId="51">#REF!</definedName>
    <definedName name="純岩棉半明架天花" localSheetId="41">#REF!</definedName>
    <definedName name="純岩棉半明架天花" localSheetId="35">#REF!</definedName>
    <definedName name="純岩棉半明架天花" localSheetId="39">#REF!</definedName>
    <definedName name="純岩棉半明架天花" localSheetId="37">#REF!</definedName>
    <definedName name="純岩棉半明架天花" localSheetId="17">#REF!</definedName>
    <definedName name="純岩棉半明架天花" localSheetId="50">#REF!</definedName>
    <definedName name="純岩棉半明架天花" localSheetId="52">#REF!</definedName>
    <definedName name="純岩棉半明架天花" localSheetId="31">#REF!</definedName>
    <definedName name="純岩棉半明架天花" localSheetId="32">#REF!</definedName>
    <definedName name="純岩棉半明架天花" localSheetId="34">#REF!</definedName>
    <definedName name="純岩棉半明架天花" localSheetId="38">#REF!</definedName>
    <definedName name="純岩棉半明架天花" localSheetId="20">#REF!</definedName>
    <definedName name="純岩棉半明架天花">#REF!</definedName>
    <definedName name="級配回填夯實" localSheetId="40">#REF!</definedName>
    <definedName name="級配回填夯實" localSheetId="56">#REF!</definedName>
    <definedName name="級配回填夯實" localSheetId="33">#REF!</definedName>
    <definedName name="級配回填夯實" localSheetId="55">#REF!</definedName>
    <definedName name="級配回填夯實" localSheetId="36">#REF!</definedName>
    <definedName name="級配回填夯實" localSheetId="4">#REF!</definedName>
    <definedName name="級配回填夯實" localSheetId="19">#REF!</definedName>
    <definedName name="級配回填夯實" localSheetId="21">#REF!</definedName>
    <definedName name="級配回填夯實" localSheetId="22">#REF!</definedName>
    <definedName name="級配回填夯實" localSheetId="23">#REF!</definedName>
    <definedName name="級配回填夯實" localSheetId="24">#REF!</definedName>
    <definedName name="級配回填夯實" localSheetId="25">#REF!</definedName>
    <definedName name="級配回填夯實" localSheetId="42">#REF!</definedName>
    <definedName name="級配回填夯實" localSheetId="18">#REF!</definedName>
    <definedName name="級配回填夯實" localSheetId="47">#REF!</definedName>
    <definedName name="級配回填夯實" localSheetId="15">#REF!</definedName>
    <definedName name="級配回填夯實" localSheetId="14">#REF!</definedName>
    <definedName name="級配回填夯實" localSheetId="46">#REF!</definedName>
    <definedName name="級配回填夯實" localSheetId="3">#REF!</definedName>
    <definedName name="級配回填夯實" localSheetId="2">#REF!</definedName>
    <definedName name="級配回填夯實" localSheetId="54">#REF!</definedName>
    <definedName name="級配回填夯實" localSheetId="30">#REF!</definedName>
    <definedName name="級配回填夯實" localSheetId="26">#REF!</definedName>
    <definedName name="級配回填夯實" localSheetId="29">#REF!</definedName>
    <definedName name="級配回填夯實" localSheetId="53">#REF!</definedName>
    <definedName name="級配回填夯實" localSheetId="43">#REF!</definedName>
    <definedName name="級配回填夯實" localSheetId="9">#REF!</definedName>
    <definedName name="級配回填夯實" localSheetId="8">#REF!</definedName>
    <definedName name="級配回填夯實" localSheetId="11">#REF!</definedName>
    <definedName name="級配回填夯實" localSheetId="10">#REF!</definedName>
    <definedName name="級配回填夯實" localSheetId="13">#REF!</definedName>
    <definedName name="級配回填夯實" localSheetId="12">#REF!</definedName>
    <definedName name="級配回填夯實" localSheetId="7">#REF!</definedName>
    <definedName name="級配回填夯實" localSheetId="6">#REF!</definedName>
    <definedName name="級配回填夯實" localSheetId="48">#REF!</definedName>
    <definedName name="級配回填夯實" localSheetId="49">#REF!</definedName>
    <definedName name="級配回填夯實" localSheetId="16">#REF!</definedName>
    <definedName name="級配回填夯實" localSheetId="27">#REF!</definedName>
    <definedName name="級配回填夯實" localSheetId="28">#REF!</definedName>
    <definedName name="級配回填夯實" localSheetId="44">#REF!</definedName>
    <definedName name="級配回填夯實" localSheetId="45">#REF!</definedName>
    <definedName name="級配回填夯實" localSheetId="51">#REF!</definedName>
    <definedName name="級配回填夯實" localSheetId="41">#REF!</definedName>
    <definedName name="級配回填夯實" localSheetId="35">#REF!</definedName>
    <definedName name="級配回填夯實" localSheetId="39">#REF!</definedName>
    <definedName name="級配回填夯實" localSheetId="37">#REF!</definedName>
    <definedName name="級配回填夯實" localSheetId="17">#REF!</definedName>
    <definedName name="級配回填夯實" localSheetId="50">#REF!</definedName>
    <definedName name="級配回填夯實" localSheetId="52">#REF!</definedName>
    <definedName name="級配回填夯實" localSheetId="31">#REF!</definedName>
    <definedName name="級配回填夯實" localSheetId="32">#REF!</definedName>
    <definedName name="級配回填夯實" localSheetId="34">#REF!</definedName>
    <definedName name="級配回填夯實" localSheetId="38">#REF!</definedName>
    <definedName name="級配回填夯實" localSheetId="20">#REF!</definedName>
    <definedName name="級配回填夯實">#REF!</definedName>
    <definedName name="素面石英磚30_30" localSheetId="40">#REF!</definedName>
    <definedName name="素面石英磚30_30" localSheetId="56">#REF!</definedName>
    <definedName name="素面石英磚30_30" localSheetId="33">#REF!</definedName>
    <definedName name="素面石英磚30_30" localSheetId="55">#REF!</definedName>
    <definedName name="素面石英磚30_30" localSheetId="36">#REF!</definedName>
    <definedName name="素面石英磚30_30" localSheetId="4">#REF!</definedName>
    <definedName name="素面石英磚30_30" localSheetId="19">#REF!</definedName>
    <definedName name="素面石英磚30_30" localSheetId="21">#REF!</definedName>
    <definedName name="素面石英磚30_30" localSheetId="22">#REF!</definedName>
    <definedName name="素面石英磚30_30" localSheetId="23">#REF!</definedName>
    <definedName name="素面石英磚30_30" localSheetId="24">#REF!</definedName>
    <definedName name="素面石英磚30_30" localSheetId="25">#REF!</definedName>
    <definedName name="素面石英磚30_30" localSheetId="42">#REF!</definedName>
    <definedName name="素面石英磚30_30" localSheetId="18">#REF!</definedName>
    <definedName name="素面石英磚30_30" localSheetId="47">#REF!</definedName>
    <definedName name="素面石英磚30_30" localSheetId="15">#REF!</definedName>
    <definedName name="素面石英磚30_30" localSheetId="14">#REF!</definedName>
    <definedName name="素面石英磚30_30" localSheetId="46">#REF!</definedName>
    <definedName name="素面石英磚30_30" localSheetId="3">#REF!</definedName>
    <definedName name="素面石英磚30_30" localSheetId="2">#REF!</definedName>
    <definedName name="素面石英磚30_30" localSheetId="54">#REF!</definedName>
    <definedName name="素面石英磚30_30" localSheetId="30">#REF!</definedName>
    <definedName name="素面石英磚30_30" localSheetId="26">#REF!</definedName>
    <definedName name="素面石英磚30_30" localSheetId="29">#REF!</definedName>
    <definedName name="素面石英磚30_30" localSheetId="53">#REF!</definedName>
    <definedName name="素面石英磚30_30" localSheetId="43">#REF!</definedName>
    <definedName name="素面石英磚30_30" localSheetId="9">#REF!</definedName>
    <definedName name="素面石英磚30_30" localSheetId="8">#REF!</definedName>
    <definedName name="素面石英磚30_30" localSheetId="11">#REF!</definedName>
    <definedName name="素面石英磚30_30" localSheetId="10">#REF!</definedName>
    <definedName name="素面石英磚30_30" localSheetId="13">#REF!</definedName>
    <definedName name="素面石英磚30_30" localSheetId="12">#REF!</definedName>
    <definedName name="素面石英磚30_30" localSheetId="7">#REF!</definedName>
    <definedName name="素面石英磚30_30" localSheetId="6">#REF!</definedName>
    <definedName name="素面石英磚30_30" localSheetId="48">#REF!</definedName>
    <definedName name="素面石英磚30_30" localSheetId="49">#REF!</definedName>
    <definedName name="素面石英磚30_30" localSheetId="16">#REF!</definedName>
    <definedName name="素面石英磚30_30" localSheetId="27">#REF!</definedName>
    <definedName name="素面石英磚30_30" localSheetId="28">#REF!</definedName>
    <definedName name="素面石英磚30_30" localSheetId="44">#REF!</definedName>
    <definedName name="素面石英磚30_30" localSheetId="45">#REF!</definedName>
    <definedName name="素面石英磚30_30" localSheetId="51">#REF!</definedName>
    <definedName name="素面石英磚30_30" localSheetId="41">#REF!</definedName>
    <definedName name="素面石英磚30_30" localSheetId="35">#REF!</definedName>
    <definedName name="素面石英磚30_30" localSheetId="39">#REF!</definedName>
    <definedName name="素面石英磚30_30" localSheetId="37">#REF!</definedName>
    <definedName name="素面石英磚30_30" localSheetId="17">#REF!</definedName>
    <definedName name="素面石英磚30_30" localSheetId="50">#REF!</definedName>
    <definedName name="素面石英磚30_30" localSheetId="52">#REF!</definedName>
    <definedName name="素面石英磚30_30" localSheetId="31">#REF!</definedName>
    <definedName name="素面石英磚30_30" localSheetId="32">#REF!</definedName>
    <definedName name="素面石英磚30_30" localSheetId="34">#REF!</definedName>
    <definedName name="素面石英磚30_30" localSheetId="38">#REF!</definedName>
    <definedName name="素面石英磚30_30" localSheetId="20">#REF!</definedName>
    <definedName name="素面石英磚30_30">#REF!</definedName>
    <definedName name="茶梅_高0.4_0.5m" localSheetId="40">#REF!</definedName>
    <definedName name="茶梅_高0.4_0.5m" localSheetId="56">#REF!</definedName>
    <definedName name="茶梅_高0.4_0.5m" localSheetId="33">#REF!</definedName>
    <definedName name="茶梅_高0.4_0.5m" localSheetId="55">#REF!</definedName>
    <definedName name="茶梅_高0.4_0.5m" localSheetId="36">#REF!</definedName>
    <definedName name="茶梅_高0.4_0.5m" localSheetId="4">#REF!</definedName>
    <definedName name="茶梅_高0.4_0.5m" localSheetId="19">#REF!</definedName>
    <definedName name="茶梅_高0.4_0.5m" localSheetId="21">#REF!</definedName>
    <definedName name="茶梅_高0.4_0.5m" localSheetId="22">#REF!</definedName>
    <definedName name="茶梅_高0.4_0.5m" localSheetId="23">#REF!</definedName>
    <definedName name="茶梅_高0.4_0.5m" localSheetId="24">#REF!</definedName>
    <definedName name="茶梅_高0.4_0.5m" localSheetId="25">#REF!</definedName>
    <definedName name="茶梅_高0.4_0.5m" localSheetId="42">#REF!</definedName>
    <definedName name="茶梅_高0.4_0.5m" localSheetId="18">#REF!</definedName>
    <definedName name="茶梅_高0.4_0.5m" localSheetId="47">#REF!</definedName>
    <definedName name="茶梅_高0.4_0.5m" localSheetId="15">#REF!</definedName>
    <definedName name="茶梅_高0.4_0.5m" localSheetId="14">#REF!</definedName>
    <definedName name="茶梅_高0.4_0.5m" localSheetId="46">#REF!</definedName>
    <definedName name="茶梅_高0.4_0.5m" localSheetId="3">#REF!</definedName>
    <definedName name="茶梅_高0.4_0.5m" localSheetId="2">#REF!</definedName>
    <definedName name="茶梅_高0.4_0.5m" localSheetId="54">#REF!</definedName>
    <definedName name="茶梅_高0.4_0.5m" localSheetId="30">#REF!</definedName>
    <definedName name="茶梅_高0.4_0.5m" localSheetId="26">#REF!</definedName>
    <definedName name="茶梅_高0.4_0.5m" localSheetId="29">#REF!</definedName>
    <definedName name="茶梅_高0.4_0.5m" localSheetId="53">#REF!</definedName>
    <definedName name="茶梅_高0.4_0.5m" localSheetId="43">#REF!</definedName>
    <definedName name="茶梅_高0.4_0.5m" localSheetId="9">#REF!</definedName>
    <definedName name="茶梅_高0.4_0.5m" localSheetId="8">#REF!</definedName>
    <definedName name="茶梅_高0.4_0.5m" localSheetId="11">#REF!</definedName>
    <definedName name="茶梅_高0.4_0.5m" localSheetId="10">#REF!</definedName>
    <definedName name="茶梅_高0.4_0.5m" localSheetId="13">#REF!</definedName>
    <definedName name="茶梅_高0.4_0.5m" localSheetId="12">#REF!</definedName>
    <definedName name="茶梅_高0.4_0.5m" localSheetId="7">#REF!</definedName>
    <definedName name="茶梅_高0.4_0.5m" localSheetId="6">#REF!</definedName>
    <definedName name="茶梅_高0.4_0.5m" localSheetId="48">#REF!</definedName>
    <definedName name="茶梅_高0.4_0.5m" localSheetId="49">#REF!</definedName>
    <definedName name="茶梅_高0.4_0.5m" localSheetId="16">#REF!</definedName>
    <definedName name="茶梅_高0.4_0.5m" localSheetId="27">#REF!</definedName>
    <definedName name="茶梅_高0.4_0.5m" localSheetId="28">#REF!</definedName>
    <definedName name="茶梅_高0.4_0.5m" localSheetId="44">#REF!</definedName>
    <definedName name="茶梅_高0.4_0.5m" localSheetId="45">#REF!</definedName>
    <definedName name="茶梅_高0.4_0.5m" localSheetId="51">#REF!</definedName>
    <definedName name="茶梅_高0.4_0.5m" localSheetId="41">#REF!</definedName>
    <definedName name="茶梅_高0.4_0.5m" localSheetId="35">#REF!</definedName>
    <definedName name="茶梅_高0.4_0.5m" localSheetId="39">#REF!</definedName>
    <definedName name="茶梅_高0.4_0.5m" localSheetId="37">#REF!</definedName>
    <definedName name="茶梅_高0.4_0.5m" localSheetId="17">#REF!</definedName>
    <definedName name="茶梅_高0.4_0.5m" localSheetId="50">#REF!</definedName>
    <definedName name="茶梅_高0.4_0.5m" localSheetId="52">#REF!</definedName>
    <definedName name="茶梅_高0.4_0.5m" localSheetId="31">#REF!</definedName>
    <definedName name="茶梅_高0.4_0.5m" localSheetId="32">#REF!</definedName>
    <definedName name="茶梅_高0.4_0.5m" localSheetId="34">#REF!</definedName>
    <definedName name="茶梅_高0.4_0.5m" localSheetId="38">#REF!</definedName>
    <definedName name="茶梅_高0.4_0.5m" localSheetId="20">#REF!</definedName>
    <definedName name="茶梅_高0.4_0.5m">#REF!</definedName>
    <definedName name="配比" localSheetId="40">#REF!</definedName>
    <definedName name="配比" localSheetId="56">#REF!</definedName>
    <definedName name="配比" localSheetId="33">#REF!</definedName>
    <definedName name="配比" localSheetId="55">#REF!</definedName>
    <definedName name="配比" localSheetId="36">#REF!</definedName>
    <definedName name="配比" localSheetId="4">#REF!</definedName>
    <definedName name="配比" localSheetId="19">#REF!</definedName>
    <definedName name="配比" localSheetId="21">#REF!</definedName>
    <definedName name="配比" localSheetId="22">#REF!</definedName>
    <definedName name="配比" localSheetId="23">#REF!</definedName>
    <definedName name="配比" localSheetId="24">#REF!</definedName>
    <definedName name="配比" localSheetId="25">#REF!</definedName>
    <definedName name="配比" localSheetId="42">#REF!</definedName>
    <definedName name="配比" localSheetId="18">#REF!</definedName>
    <definedName name="配比" localSheetId="47">#REF!</definedName>
    <definedName name="配比" localSheetId="15">#REF!</definedName>
    <definedName name="配比" localSheetId="14">#REF!</definedName>
    <definedName name="配比" localSheetId="46">#REF!</definedName>
    <definedName name="配比" localSheetId="1">#REF!</definedName>
    <definedName name="配比" localSheetId="3">#REF!</definedName>
    <definedName name="配比" localSheetId="0">#REF!</definedName>
    <definedName name="配比" localSheetId="2">#REF!</definedName>
    <definedName name="配比" localSheetId="54">#REF!</definedName>
    <definedName name="配比" localSheetId="30">#REF!</definedName>
    <definedName name="配比" localSheetId="26">#REF!</definedName>
    <definedName name="配比" localSheetId="29">#REF!</definedName>
    <definedName name="配比" localSheetId="53">#REF!</definedName>
    <definedName name="配比" localSheetId="43">#REF!</definedName>
    <definedName name="配比" localSheetId="9">#REF!</definedName>
    <definedName name="配比" localSheetId="8">#REF!</definedName>
    <definedName name="配比" localSheetId="11">#REF!</definedName>
    <definedName name="配比" localSheetId="10">#REF!</definedName>
    <definedName name="配比" localSheetId="13">#REF!</definedName>
    <definedName name="配比" localSheetId="12">#REF!</definedName>
    <definedName name="配比" localSheetId="7">#REF!</definedName>
    <definedName name="配比" localSheetId="6">#REF!</definedName>
    <definedName name="配比" localSheetId="48">#REF!</definedName>
    <definedName name="配比" localSheetId="49">#REF!</definedName>
    <definedName name="配比" localSheetId="16">#REF!</definedName>
    <definedName name="配比" localSheetId="27">#REF!</definedName>
    <definedName name="配比" localSheetId="28">#REF!</definedName>
    <definedName name="配比" localSheetId="44">#REF!</definedName>
    <definedName name="配比" localSheetId="45">#REF!</definedName>
    <definedName name="配比" localSheetId="51">#REF!</definedName>
    <definedName name="配比" localSheetId="41">#REF!</definedName>
    <definedName name="配比" localSheetId="35">#REF!</definedName>
    <definedName name="配比" localSheetId="39">#REF!</definedName>
    <definedName name="配比" localSheetId="37">#REF!</definedName>
    <definedName name="配比" localSheetId="17">#REF!</definedName>
    <definedName name="配比" localSheetId="50">#REF!</definedName>
    <definedName name="配比" localSheetId="52">#REF!</definedName>
    <definedName name="配比" localSheetId="31">#REF!</definedName>
    <definedName name="配比" localSheetId="32">#REF!</definedName>
    <definedName name="配比" localSheetId="34">#REF!</definedName>
    <definedName name="配比" localSheetId="38">#REF!</definedName>
    <definedName name="配比" localSheetId="20">#REF!</definedName>
    <definedName name="配比">#REF!</definedName>
    <definedName name="馬賽克">[31]工料單價!$B$17</definedName>
    <definedName name="高拉力螺栓" localSheetId="40">#REF!</definedName>
    <definedName name="高拉力螺栓" localSheetId="56">#REF!</definedName>
    <definedName name="高拉力螺栓" localSheetId="33">#REF!</definedName>
    <definedName name="高拉力螺栓" localSheetId="55">#REF!</definedName>
    <definedName name="高拉力螺栓" localSheetId="36">#REF!</definedName>
    <definedName name="高拉力螺栓" localSheetId="4">#REF!</definedName>
    <definedName name="高拉力螺栓" localSheetId="19">#REF!</definedName>
    <definedName name="高拉力螺栓" localSheetId="21">#REF!</definedName>
    <definedName name="高拉力螺栓" localSheetId="22">#REF!</definedName>
    <definedName name="高拉力螺栓" localSheetId="23">#REF!</definedName>
    <definedName name="高拉力螺栓" localSheetId="24">#REF!</definedName>
    <definedName name="高拉力螺栓" localSheetId="25">#REF!</definedName>
    <definedName name="高拉力螺栓" localSheetId="42">#REF!</definedName>
    <definedName name="高拉力螺栓" localSheetId="18">#REF!</definedName>
    <definedName name="高拉力螺栓" localSheetId="47">#REF!</definedName>
    <definedName name="高拉力螺栓" localSheetId="15">#REF!</definedName>
    <definedName name="高拉力螺栓" localSheetId="14">#REF!</definedName>
    <definedName name="高拉力螺栓" localSheetId="46">#REF!</definedName>
    <definedName name="高拉力螺栓" localSheetId="3">#REF!</definedName>
    <definedName name="高拉力螺栓" localSheetId="2">#REF!</definedName>
    <definedName name="高拉力螺栓" localSheetId="54">#REF!</definedName>
    <definedName name="高拉力螺栓" localSheetId="30">#REF!</definedName>
    <definedName name="高拉力螺栓" localSheetId="26">#REF!</definedName>
    <definedName name="高拉力螺栓" localSheetId="29">#REF!</definedName>
    <definedName name="高拉力螺栓" localSheetId="53">#REF!</definedName>
    <definedName name="高拉力螺栓" localSheetId="43">#REF!</definedName>
    <definedName name="高拉力螺栓" localSheetId="9">#REF!</definedName>
    <definedName name="高拉力螺栓" localSheetId="8">#REF!</definedName>
    <definedName name="高拉力螺栓" localSheetId="11">#REF!</definedName>
    <definedName name="高拉力螺栓" localSheetId="10">#REF!</definedName>
    <definedName name="高拉力螺栓" localSheetId="13">#REF!</definedName>
    <definedName name="高拉力螺栓" localSheetId="12">#REF!</definedName>
    <definedName name="高拉力螺栓" localSheetId="7">#REF!</definedName>
    <definedName name="高拉力螺栓" localSheetId="6">#REF!</definedName>
    <definedName name="高拉力螺栓" localSheetId="48">#REF!</definedName>
    <definedName name="高拉力螺栓" localSheetId="49">#REF!</definedName>
    <definedName name="高拉力螺栓" localSheetId="16">#REF!</definedName>
    <definedName name="高拉力螺栓" localSheetId="27">#REF!</definedName>
    <definedName name="高拉力螺栓" localSheetId="28">#REF!</definedName>
    <definedName name="高拉力螺栓" localSheetId="44">#REF!</definedName>
    <definedName name="高拉力螺栓" localSheetId="45">#REF!</definedName>
    <definedName name="高拉力螺栓" localSheetId="51">#REF!</definedName>
    <definedName name="高拉力螺栓" localSheetId="41">#REF!</definedName>
    <definedName name="高拉力螺栓" localSheetId="35">#REF!</definedName>
    <definedName name="高拉力螺栓" localSheetId="39">#REF!</definedName>
    <definedName name="高拉力螺栓" localSheetId="37">#REF!</definedName>
    <definedName name="高拉力螺栓" localSheetId="17">#REF!</definedName>
    <definedName name="高拉力螺栓" localSheetId="50">#REF!</definedName>
    <definedName name="高拉力螺栓" localSheetId="52">#REF!</definedName>
    <definedName name="高拉力螺栓" localSheetId="31">#REF!</definedName>
    <definedName name="高拉力螺栓" localSheetId="32">#REF!</definedName>
    <definedName name="高拉力螺栓" localSheetId="34">#REF!</definedName>
    <definedName name="高拉力螺栓" localSheetId="38">#REF!</definedName>
    <definedName name="高拉力螺栓" localSheetId="20">#REF!</definedName>
    <definedName name="高拉力螺栓">#REF!</definedName>
    <definedName name="高架地板_連工帶料">[31]工料單價!$J$49</definedName>
    <definedName name="高架地板工資" localSheetId="40">#REF!</definedName>
    <definedName name="高架地板工資" localSheetId="56">#REF!</definedName>
    <definedName name="高架地板工資" localSheetId="33">#REF!</definedName>
    <definedName name="高架地板工資" localSheetId="55">#REF!</definedName>
    <definedName name="高架地板工資" localSheetId="36">#REF!</definedName>
    <definedName name="高架地板工資" localSheetId="4">#REF!</definedName>
    <definedName name="高架地板工資" localSheetId="19">#REF!</definedName>
    <definedName name="高架地板工資" localSheetId="21">#REF!</definedName>
    <definedName name="高架地板工資" localSheetId="22">#REF!</definedName>
    <definedName name="高架地板工資" localSheetId="23">#REF!</definedName>
    <definedName name="高架地板工資" localSheetId="24">#REF!</definedName>
    <definedName name="高架地板工資" localSheetId="25">#REF!</definedName>
    <definedName name="高架地板工資" localSheetId="42">#REF!</definedName>
    <definedName name="高架地板工資" localSheetId="18">#REF!</definedName>
    <definedName name="高架地板工資" localSheetId="47">#REF!</definedName>
    <definedName name="高架地板工資" localSheetId="15">#REF!</definedName>
    <definedName name="高架地板工資" localSheetId="14">#REF!</definedName>
    <definedName name="高架地板工資" localSheetId="46">#REF!</definedName>
    <definedName name="高架地板工資" localSheetId="3">#REF!</definedName>
    <definedName name="高架地板工資" localSheetId="2">#REF!</definedName>
    <definedName name="高架地板工資" localSheetId="54">#REF!</definedName>
    <definedName name="高架地板工資" localSheetId="30">#REF!</definedName>
    <definedName name="高架地板工資" localSheetId="26">#REF!</definedName>
    <definedName name="高架地板工資" localSheetId="29">#REF!</definedName>
    <definedName name="高架地板工資" localSheetId="53">#REF!</definedName>
    <definedName name="高架地板工資" localSheetId="43">#REF!</definedName>
    <definedName name="高架地板工資" localSheetId="9">#REF!</definedName>
    <definedName name="高架地板工資" localSheetId="8">#REF!</definedName>
    <definedName name="高架地板工資" localSheetId="11">#REF!</definedName>
    <definedName name="高架地板工資" localSheetId="10">#REF!</definedName>
    <definedName name="高架地板工資" localSheetId="13">#REF!</definedName>
    <definedName name="高架地板工資" localSheetId="12">#REF!</definedName>
    <definedName name="高架地板工資" localSheetId="7">#REF!</definedName>
    <definedName name="高架地板工資" localSheetId="6">#REF!</definedName>
    <definedName name="高架地板工資" localSheetId="48">#REF!</definedName>
    <definedName name="高架地板工資" localSheetId="49">#REF!</definedName>
    <definedName name="高架地板工資" localSheetId="16">#REF!</definedName>
    <definedName name="高架地板工資" localSheetId="27">#REF!</definedName>
    <definedName name="高架地板工資" localSheetId="28">#REF!</definedName>
    <definedName name="高架地板工資" localSheetId="44">#REF!</definedName>
    <definedName name="高架地板工資" localSheetId="45">#REF!</definedName>
    <definedName name="高架地板工資" localSheetId="51">#REF!</definedName>
    <definedName name="高架地板工資" localSheetId="41">#REF!</definedName>
    <definedName name="高架地板工資" localSheetId="35">#REF!</definedName>
    <definedName name="高架地板工資" localSheetId="39">#REF!</definedName>
    <definedName name="高架地板工資" localSheetId="37">#REF!</definedName>
    <definedName name="高架地板工資" localSheetId="17">#REF!</definedName>
    <definedName name="高架地板工資" localSheetId="50">#REF!</definedName>
    <definedName name="高架地板工資" localSheetId="52">#REF!</definedName>
    <definedName name="高架地板工資" localSheetId="31">#REF!</definedName>
    <definedName name="高架地板工資" localSheetId="32">#REF!</definedName>
    <definedName name="高架地板工資" localSheetId="34">#REF!</definedName>
    <definedName name="高架地板工資" localSheetId="38">#REF!</definedName>
    <definedName name="高架地板工資" localSheetId="20">#REF!</definedName>
    <definedName name="高架地板工資">#REF!</definedName>
    <definedName name="高架地板材料" localSheetId="40">#REF!</definedName>
    <definedName name="高架地板材料" localSheetId="56">#REF!</definedName>
    <definedName name="高架地板材料" localSheetId="33">#REF!</definedName>
    <definedName name="高架地板材料" localSheetId="55">#REF!</definedName>
    <definedName name="高架地板材料" localSheetId="36">#REF!</definedName>
    <definedName name="高架地板材料" localSheetId="4">#REF!</definedName>
    <definedName name="高架地板材料" localSheetId="19">#REF!</definedName>
    <definedName name="高架地板材料" localSheetId="21">#REF!</definedName>
    <definedName name="高架地板材料" localSheetId="22">#REF!</definedName>
    <definedName name="高架地板材料" localSheetId="23">#REF!</definedName>
    <definedName name="高架地板材料" localSheetId="24">#REF!</definedName>
    <definedName name="高架地板材料" localSheetId="25">#REF!</definedName>
    <definedName name="高架地板材料" localSheetId="42">#REF!</definedName>
    <definedName name="高架地板材料" localSheetId="18">#REF!</definedName>
    <definedName name="高架地板材料" localSheetId="47">#REF!</definedName>
    <definedName name="高架地板材料" localSheetId="15">#REF!</definedName>
    <definedName name="高架地板材料" localSheetId="14">#REF!</definedName>
    <definedName name="高架地板材料" localSheetId="46">#REF!</definedName>
    <definedName name="高架地板材料" localSheetId="3">#REF!</definedName>
    <definedName name="高架地板材料" localSheetId="2">#REF!</definedName>
    <definedName name="高架地板材料" localSheetId="54">#REF!</definedName>
    <definedName name="高架地板材料" localSheetId="30">#REF!</definedName>
    <definedName name="高架地板材料" localSheetId="26">#REF!</definedName>
    <definedName name="高架地板材料" localSheetId="29">#REF!</definedName>
    <definedName name="高架地板材料" localSheetId="53">#REF!</definedName>
    <definedName name="高架地板材料" localSheetId="43">#REF!</definedName>
    <definedName name="高架地板材料" localSheetId="9">#REF!</definedName>
    <definedName name="高架地板材料" localSheetId="8">#REF!</definedName>
    <definedName name="高架地板材料" localSheetId="11">#REF!</definedName>
    <definedName name="高架地板材料" localSheetId="10">#REF!</definedName>
    <definedName name="高架地板材料" localSheetId="13">#REF!</definedName>
    <definedName name="高架地板材料" localSheetId="12">#REF!</definedName>
    <definedName name="高架地板材料" localSheetId="7">#REF!</definedName>
    <definedName name="高架地板材料" localSheetId="6">#REF!</definedName>
    <definedName name="高架地板材料" localSheetId="48">#REF!</definedName>
    <definedName name="高架地板材料" localSheetId="49">#REF!</definedName>
    <definedName name="高架地板材料" localSheetId="16">#REF!</definedName>
    <definedName name="高架地板材料" localSheetId="27">#REF!</definedName>
    <definedName name="高架地板材料" localSheetId="28">#REF!</definedName>
    <definedName name="高架地板材料" localSheetId="44">#REF!</definedName>
    <definedName name="高架地板材料" localSheetId="45">#REF!</definedName>
    <definedName name="高架地板材料" localSheetId="51">#REF!</definedName>
    <definedName name="高架地板材料" localSheetId="41">#REF!</definedName>
    <definedName name="高架地板材料" localSheetId="35">#REF!</definedName>
    <definedName name="高架地板材料" localSheetId="39">#REF!</definedName>
    <definedName name="高架地板材料" localSheetId="37">#REF!</definedName>
    <definedName name="高架地板材料" localSheetId="17">#REF!</definedName>
    <definedName name="高架地板材料" localSheetId="50">#REF!</definedName>
    <definedName name="高架地板材料" localSheetId="52">#REF!</definedName>
    <definedName name="高架地板材料" localSheetId="31">#REF!</definedName>
    <definedName name="高架地板材料" localSheetId="32">#REF!</definedName>
    <definedName name="高架地板材料" localSheetId="34">#REF!</definedName>
    <definedName name="高架地板材料" localSheetId="38">#REF!</definedName>
    <definedName name="高架地板材料" localSheetId="20">#REF!</definedName>
    <definedName name="高架地板材料">#REF!</definedName>
    <definedName name="高腳落水罩" localSheetId="40">#REF!</definedName>
    <definedName name="高腳落水罩" localSheetId="56">#REF!</definedName>
    <definedName name="高腳落水罩" localSheetId="33">#REF!</definedName>
    <definedName name="高腳落水罩" localSheetId="55">#REF!</definedName>
    <definedName name="高腳落水罩" localSheetId="36">#REF!</definedName>
    <definedName name="高腳落水罩" localSheetId="4">#REF!</definedName>
    <definedName name="高腳落水罩" localSheetId="19">#REF!</definedName>
    <definedName name="高腳落水罩" localSheetId="21">#REF!</definedName>
    <definedName name="高腳落水罩" localSheetId="22">#REF!</definedName>
    <definedName name="高腳落水罩" localSheetId="23">#REF!</definedName>
    <definedName name="高腳落水罩" localSheetId="24">#REF!</definedName>
    <definedName name="高腳落水罩" localSheetId="25">#REF!</definedName>
    <definedName name="高腳落水罩" localSheetId="42">#REF!</definedName>
    <definedName name="高腳落水罩" localSheetId="18">#REF!</definedName>
    <definedName name="高腳落水罩" localSheetId="47">#REF!</definedName>
    <definedName name="高腳落水罩" localSheetId="15">#REF!</definedName>
    <definedName name="高腳落水罩" localSheetId="14">#REF!</definedName>
    <definedName name="高腳落水罩" localSheetId="46">#REF!</definedName>
    <definedName name="高腳落水罩" localSheetId="3">#REF!</definedName>
    <definedName name="高腳落水罩" localSheetId="2">#REF!</definedName>
    <definedName name="高腳落水罩" localSheetId="54">#REF!</definedName>
    <definedName name="高腳落水罩" localSheetId="30">#REF!</definedName>
    <definedName name="高腳落水罩" localSheetId="26">#REF!</definedName>
    <definedName name="高腳落水罩" localSheetId="29">#REF!</definedName>
    <definedName name="高腳落水罩" localSheetId="53">#REF!</definedName>
    <definedName name="高腳落水罩" localSheetId="43">#REF!</definedName>
    <definedName name="高腳落水罩" localSheetId="9">#REF!</definedName>
    <definedName name="高腳落水罩" localSheetId="8">#REF!</definedName>
    <definedName name="高腳落水罩" localSheetId="11">#REF!</definedName>
    <definedName name="高腳落水罩" localSheetId="10">#REF!</definedName>
    <definedName name="高腳落水罩" localSheetId="13">#REF!</definedName>
    <definedName name="高腳落水罩" localSheetId="12">#REF!</definedName>
    <definedName name="高腳落水罩" localSheetId="7">#REF!</definedName>
    <definedName name="高腳落水罩" localSheetId="6">#REF!</definedName>
    <definedName name="高腳落水罩" localSheetId="48">#REF!</definedName>
    <definedName name="高腳落水罩" localSheetId="49">#REF!</definedName>
    <definedName name="高腳落水罩" localSheetId="16">#REF!</definedName>
    <definedName name="高腳落水罩" localSheetId="27">#REF!</definedName>
    <definedName name="高腳落水罩" localSheetId="28">#REF!</definedName>
    <definedName name="高腳落水罩" localSheetId="44">#REF!</definedName>
    <definedName name="高腳落水罩" localSheetId="45">#REF!</definedName>
    <definedName name="高腳落水罩" localSheetId="51">#REF!</definedName>
    <definedName name="高腳落水罩" localSheetId="41">#REF!</definedName>
    <definedName name="高腳落水罩" localSheetId="35">#REF!</definedName>
    <definedName name="高腳落水罩" localSheetId="39">#REF!</definedName>
    <definedName name="高腳落水罩" localSheetId="37">#REF!</definedName>
    <definedName name="高腳落水罩" localSheetId="17">#REF!</definedName>
    <definedName name="高腳落水罩" localSheetId="50">#REF!</definedName>
    <definedName name="高腳落水罩" localSheetId="52">#REF!</definedName>
    <definedName name="高腳落水罩" localSheetId="31">#REF!</definedName>
    <definedName name="高腳落水罩" localSheetId="32">#REF!</definedName>
    <definedName name="高腳落水罩" localSheetId="34">#REF!</definedName>
    <definedName name="高腳落水罩" localSheetId="38">#REF!</definedName>
    <definedName name="高腳落水罩" localSheetId="20">#REF!</definedName>
    <definedName name="高腳落水罩">#REF!</definedName>
    <definedName name="高壓連鎖式地磚20_10_6物料" localSheetId="40">#REF!</definedName>
    <definedName name="高壓連鎖式地磚20_10_6物料" localSheetId="56">#REF!</definedName>
    <definedName name="高壓連鎖式地磚20_10_6物料" localSheetId="33">#REF!</definedName>
    <definedName name="高壓連鎖式地磚20_10_6物料" localSheetId="55">#REF!</definedName>
    <definedName name="高壓連鎖式地磚20_10_6物料" localSheetId="36">#REF!</definedName>
    <definedName name="高壓連鎖式地磚20_10_6物料" localSheetId="4">#REF!</definedName>
    <definedName name="高壓連鎖式地磚20_10_6物料" localSheetId="19">#REF!</definedName>
    <definedName name="高壓連鎖式地磚20_10_6物料" localSheetId="21">#REF!</definedName>
    <definedName name="高壓連鎖式地磚20_10_6物料" localSheetId="22">#REF!</definedName>
    <definedName name="高壓連鎖式地磚20_10_6物料" localSheetId="23">#REF!</definedName>
    <definedName name="高壓連鎖式地磚20_10_6物料" localSheetId="24">#REF!</definedName>
    <definedName name="高壓連鎖式地磚20_10_6物料" localSheetId="25">#REF!</definedName>
    <definedName name="高壓連鎖式地磚20_10_6物料" localSheetId="42">#REF!</definedName>
    <definedName name="高壓連鎖式地磚20_10_6物料" localSheetId="18">#REF!</definedName>
    <definedName name="高壓連鎖式地磚20_10_6物料" localSheetId="47">#REF!</definedName>
    <definedName name="高壓連鎖式地磚20_10_6物料" localSheetId="15">#REF!</definedName>
    <definedName name="高壓連鎖式地磚20_10_6物料" localSheetId="14">#REF!</definedName>
    <definedName name="高壓連鎖式地磚20_10_6物料" localSheetId="46">#REF!</definedName>
    <definedName name="高壓連鎖式地磚20_10_6物料" localSheetId="3">#REF!</definedName>
    <definedName name="高壓連鎖式地磚20_10_6物料" localSheetId="2">#REF!</definedName>
    <definedName name="高壓連鎖式地磚20_10_6物料" localSheetId="54">#REF!</definedName>
    <definedName name="高壓連鎖式地磚20_10_6物料" localSheetId="30">#REF!</definedName>
    <definedName name="高壓連鎖式地磚20_10_6物料" localSheetId="26">#REF!</definedName>
    <definedName name="高壓連鎖式地磚20_10_6物料" localSheetId="29">#REF!</definedName>
    <definedName name="高壓連鎖式地磚20_10_6物料" localSheetId="53">#REF!</definedName>
    <definedName name="高壓連鎖式地磚20_10_6物料" localSheetId="43">#REF!</definedName>
    <definedName name="高壓連鎖式地磚20_10_6物料" localSheetId="9">#REF!</definedName>
    <definedName name="高壓連鎖式地磚20_10_6物料" localSheetId="8">#REF!</definedName>
    <definedName name="高壓連鎖式地磚20_10_6物料" localSheetId="11">#REF!</definedName>
    <definedName name="高壓連鎖式地磚20_10_6物料" localSheetId="10">#REF!</definedName>
    <definedName name="高壓連鎖式地磚20_10_6物料" localSheetId="13">#REF!</definedName>
    <definedName name="高壓連鎖式地磚20_10_6物料" localSheetId="12">#REF!</definedName>
    <definedName name="高壓連鎖式地磚20_10_6物料" localSheetId="7">#REF!</definedName>
    <definedName name="高壓連鎖式地磚20_10_6物料" localSheetId="6">#REF!</definedName>
    <definedName name="高壓連鎖式地磚20_10_6物料" localSheetId="48">#REF!</definedName>
    <definedName name="高壓連鎖式地磚20_10_6物料" localSheetId="49">#REF!</definedName>
    <definedName name="高壓連鎖式地磚20_10_6物料" localSheetId="16">#REF!</definedName>
    <definedName name="高壓連鎖式地磚20_10_6物料" localSheetId="27">#REF!</definedName>
    <definedName name="高壓連鎖式地磚20_10_6物料" localSheetId="28">#REF!</definedName>
    <definedName name="高壓連鎖式地磚20_10_6物料" localSheetId="44">#REF!</definedName>
    <definedName name="高壓連鎖式地磚20_10_6物料" localSheetId="45">#REF!</definedName>
    <definedName name="高壓連鎖式地磚20_10_6物料" localSheetId="51">#REF!</definedName>
    <definedName name="高壓連鎖式地磚20_10_6物料" localSheetId="41">#REF!</definedName>
    <definedName name="高壓連鎖式地磚20_10_6物料" localSheetId="35">#REF!</definedName>
    <definedName name="高壓連鎖式地磚20_10_6物料" localSheetId="39">#REF!</definedName>
    <definedName name="高壓連鎖式地磚20_10_6物料" localSheetId="37">#REF!</definedName>
    <definedName name="高壓連鎖式地磚20_10_6物料" localSheetId="17">#REF!</definedName>
    <definedName name="高壓連鎖式地磚20_10_6物料" localSheetId="50">#REF!</definedName>
    <definedName name="高壓連鎖式地磚20_10_6物料" localSheetId="52">#REF!</definedName>
    <definedName name="高壓連鎖式地磚20_10_6物料" localSheetId="31">#REF!</definedName>
    <definedName name="高壓連鎖式地磚20_10_6物料" localSheetId="32">#REF!</definedName>
    <definedName name="高壓連鎖式地磚20_10_6物料" localSheetId="34">#REF!</definedName>
    <definedName name="高壓連鎖式地磚20_10_6物料" localSheetId="38">#REF!</definedName>
    <definedName name="高壓連鎖式地磚20_10_6物料" localSheetId="20">#REF!</definedName>
    <definedName name="高壓連鎖式地磚20_10_6物料">#REF!</definedName>
    <definedName name="高壓連鎖式地磚20_10_8cm物料" localSheetId="40">#REF!</definedName>
    <definedName name="高壓連鎖式地磚20_10_8cm物料" localSheetId="56">#REF!</definedName>
    <definedName name="高壓連鎖式地磚20_10_8cm物料" localSheetId="33">#REF!</definedName>
    <definedName name="高壓連鎖式地磚20_10_8cm物料" localSheetId="55">#REF!</definedName>
    <definedName name="高壓連鎖式地磚20_10_8cm物料" localSheetId="36">#REF!</definedName>
    <definedName name="高壓連鎖式地磚20_10_8cm物料" localSheetId="4">#REF!</definedName>
    <definedName name="高壓連鎖式地磚20_10_8cm物料" localSheetId="19">#REF!</definedName>
    <definedName name="高壓連鎖式地磚20_10_8cm物料" localSheetId="21">#REF!</definedName>
    <definedName name="高壓連鎖式地磚20_10_8cm物料" localSheetId="22">#REF!</definedName>
    <definedName name="高壓連鎖式地磚20_10_8cm物料" localSheetId="23">#REF!</definedName>
    <definedName name="高壓連鎖式地磚20_10_8cm物料" localSheetId="24">#REF!</definedName>
    <definedName name="高壓連鎖式地磚20_10_8cm物料" localSheetId="25">#REF!</definedName>
    <definedName name="高壓連鎖式地磚20_10_8cm物料" localSheetId="42">#REF!</definedName>
    <definedName name="高壓連鎖式地磚20_10_8cm物料" localSheetId="18">#REF!</definedName>
    <definedName name="高壓連鎖式地磚20_10_8cm物料" localSheetId="47">#REF!</definedName>
    <definedName name="高壓連鎖式地磚20_10_8cm物料" localSheetId="15">#REF!</definedName>
    <definedName name="高壓連鎖式地磚20_10_8cm物料" localSheetId="14">#REF!</definedName>
    <definedName name="高壓連鎖式地磚20_10_8cm物料" localSheetId="46">#REF!</definedName>
    <definedName name="高壓連鎖式地磚20_10_8cm物料" localSheetId="3">#REF!</definedName>
    <definedName name="高壓連鎖式地磚20_10_8cm物料" localSheetId="2">#REF!</definedName>
    <definedName name="高壓連鎖式地磚20_10_8cm物料" localSheetId="54">#REF!</definedName>
    <definedName name="高壓連鎖式地磚20_10_8cm物料" localSheetId="30">#REF!</definedName>
    <definedName name="高壓連鎖式地磚20_10_8cm物料" localSheetId="26">#REF!</definedName>
    <definedName name="高壓連鎖式地磚20_10_8cm物料" localSheetId="29">#REF!</definedName>
    <definedName name="高壓連鎖式地磚20_10_8cm物料" localSheetId="53">#REF!</definedName>
    <definedName name="高壓連鎖式地磚20_10_8cm物料" localSheetId="43">#REF!</definedName>
    <definedName name="高壓連鎖式地磚20_10_8cm物料" localSheetId="9">#REF!</definedName>
    <definedName name="高壓連鎖式地磚20_10_8cm物料" localSheetId="8">#REF!</definedName>
    <definedName name="高壓連鎖式地磚20_10_8cm物料" localSheetId="11">#REF!</definedName>
    <definedName name="高壓連鎖式地磚20_10_8cm物料" localSheetId="10">#REF!</definedName>
    <definedName name="高壓連鎖式地磚20_10_8cm物料" localSheetId="13">#REF!</definedName>
    <definedName name="高壓連鎖式地磚20_10_8cm物料" localSheetId="12">#REF!</definedName>
    <definedName name="高壓連鎖式地磚20_10_8cm物料" localSheetId="7">#REF!</definedName>
    <definedName name="高壓連鎖式地磚20_10_8cm物料" localSheetId="6">#REF!</definedName>
    <definedName name="高壓連鎖式地磚20_10_8cm物料" localSheetId="48">#REF!</definedName>
    <definedName name="高壓連鎖式地磚20_10_8cm物料" localSheetId="49">#REF!</definedName>
    <definedName name="高壓連鎖式地磚20_10_8cm物料" localSheetId="16">#REF!</definedName>
    <definedName name="高壓連鎖式地磚20_10_8cm物料" localSheetId="27">#REF!</definedName>
    <definedName name="高壓連鎖式地磚20_10_8cm物料" localSheetId="28">#REF!</definedName>
    <definedName name="高壓連鎖式地磚20_10_8cm物料" localSheetId="44">#REF!</definedName>
    <definedName name="高壓連鎖式地磚20_10_8cm物料" localSheetId="45">#REF!</definedName>
    <definedName name="高壓連鎖式地磚20_10_8cm物料" localSheetId="51">#REF!</definedName>
    <definedName name="高壓連鎖式地磚20_10_8cm物料" localSheetId="41">#REF!</definedName>
    <definedName name="高壓連鎖式地磚20_10_8cm物料" localSheetId="35">#REF!</definedName>
    <definedName name="高壓連鎖式地磚20_10_8cm物料" localSheetId="39">#REF!</definedName>
    <definedName name="高壓連鎖式地磚20_10_8cm物料" localSheetId="37">#REF!</definedName>
    <definedName name="高壓連鎖式地磚20_10_8cm物料" localSheetId="17">#REF!</definedName>
    <definedName name="高壓連鎖式地磚20_10_8cm物料" localSheetId="50">#REF!</definedName>
    <definedName name="高壓連鎖式地磚20_10_8cm物料" localSheetId="52">#REF!</definedName>
    <definedName name="高壓連鎖式地磚20_10_8cm物料" localSheetId="31">#REF!</definedName>
    <definedName name="高壓連鎖式地磚20_10_8cm物料" localSheetId="32">#REF!</definedName>
    <definedName name="高壓連鎖式地磚20_10_8cm物料" localSheetId="34">#REF!</definedName>
    <definedName name="高壓連鎖式地磚20_10_8cm物料" localSheetId="38">#REF!</definedName>
    <definedName name="高壓連鎖式地磚20_10_8cm物料" localSheetId="20">#REF!</definedName>
    <definedName name="高壓連鎖式地磚20_10_8cm物料">#REF!</definedName>
    <definedName name="假設工程費用明細表" localSheetId="40">#REF!</definedName>
    <definedName name="假設工程費用明細表" localSheetId="56">#REF!</definedName>
    <definedName name="假設工程費用明細表" localSheetId="33">#REF!</definedName>
    <definedName name="假設工程費用明細表" localSheetId="55">#REF!</definedName>
    <definedName name="假設工程費用明細表" localSheetId="36">#REF!</definedName>
    <definedName name="假設工程費用明細表" localSheetId="4">#REF!</definedName>
    <definedName name="假設工程費用明細表" localSheetId="19">#REF!</definedName>
    <definedName name="假設工程費用明細表" localSheetId="21">#REF!</definedName>
    <definedName name="假設工程費用明細表" localSheetId="22">#REF!</definedName>
    <definedName name="假設工程費用明細表" localSheetId="23">#REF!</definedName>
    <definedName name="假設工程費用明細表" localSheetId="24">#REF!</definedName>
    <definedName name="假設工程費用明細表" localSheetId="25">#REF!</definedName>
    <definedName name="假設工程費用明細表" localSheetId="42">#REF!</definedName>
    <definedName name="假設工程費用明細表" localSheetId="18">#REF!</definedName>
    <definedName name="假設工程費用明細表" localSheetId="47">#REF!</definedName>
    <definedName name="假設工程費用明細表" localSheetId="15">#REF!</definedName>
    <definedName name="假設工程費用明細表" localSheetId="14">#REF!</definedName>
    <definedName name="假設工程費用明細表" localSheetId="46">#REF!</definedName>
    <definedName name="假設工程費用明細表" localSheetId="3">#REF!</definedName>
    <definedName name="假設工程費用明細表" localSheetId="2">#REF!</definedName>
    <definedName name="假設工程費用明細表" localSheetId="54">#REF!</definedName>
    <definedName name="假設工程費用明細表" localSheetId="30">#REF!</definedName>
    <definedName name="假設工程費用明細表" localSheetId="26">#REF!</definedName>
    <definedName name="假設工程費用明細表" localSheetId="29">#REF!</definedName>
    <definedName name="假設工程費用明細表" localSheetId="53">#REF!</definedName>
    <definedName name="假設工程費用明細表" localSheetId="43">#REF!</definedName>
    <definedName name="假設工程費用明細表" localSheetId="9">#REF!</definedName>
    <definedName name="假設工程費用明細表" localSheetId="8">#REF!</definedName>
    <definedName name="假設工程費用明細表" localSheetId="11">#REF!</definedName>
    <definedName name="假設工程費用明細表" localSheetId="10">#REF!</definedName>
    <definedName name="假設工程費用明細表" localSheetId="13">#REF!</definedName>
    <definedName name="假設工程費用明細表" localSheetId="12">#REF!</definedName>
    <definedName name="假設工程費用明細表" localSheetId="7">#REF!</definedName>
    <definedName name="假設工程費用明細表" localSheetId="6">#REF!</definedName>
    <definedName name="假設工程費用明細表" localSheetId="48">#REF!</definedName>
    <definedName name="假設工程費用明細表" localSheetId="49">#REF!</definedName>
    <definedName name="假設工程費用明細表" localSheetId="16">#REF!</definedName>
    <definedName name="假設工程費用明細表" localSheetId="27">#REF!</definedName>
    <definedName name="假設工程費用明細表" localSheetId="28">#REF!</definedName>
    <definedName name="假設工程費用明細表" localSheetId="44">#REF!</definedName>
    <definedName name="假設工程費用明細表" localSheetId="45">#REF!</definedName>
    <definedName name="假設工程費用明細表" localSheetId="51">#REF!</definedName>
    <definedName name="假設工程費用明細表" localSheetId="41">#REF!</definedName>
    <definedName name="假設工程費用明細表" localSheetId="35">#REF!</definedName>
    <definedName name="假設工程費用明細表" localSheetId="39">#REF!</definedName>
    <definedName name="假設工程費用明細表" localSheetId="37">#REF!</definedName>
    <definedName name="假設工程費用明細表" localSheetId="17">#REF!</definedName>
    <definedName name="假設工程費用明細表" localSheetId="50">#REF!</definedName>
    <definedName name="假設工程費用明細表" localSheetId="52">#REF!</definedName>
    <definedName name="假設工程費用明細表" localSheetId="31">#REF!</definedName>
    <definedName name="假設工程費用明細表" localSheetId="32">#REF!</definedName>
    <definedName name="假設工程費用明細表" localSheetId="34">#REF!</definedName>
    <definedName name="假設工程費用明細表" localSheetId="38">#REF!</definedName>
    <definedName name="假設工程費用明細表" localSheetId="20">#REF!</definedName>
    <definedName name="假設工程費用明細表">#REF!</definedName>
    <definedName name="停車場防撞柱桿" localSheetId="40">#REF!</definedName>
    <definedName name="停車場防撞柱桿" localSheetId="56">#REF!</definedName>
    <definedName name="停車場防撞柱桿" localSheetId="33">#REF!</definedName>
    <definedName name="停車場防撞柱桿" localSheetId="55">#REF!</definedName>
    <definedName name="停車場防撞柱桿" localSheetId="36">#REF!</definedName>
    <definedName name="停車場防撞柱桿" localSheetId="4">#REF!</definedName>
    <definedName name="停車場防撞柱桿" localSheetId="19">#REF!</definedName>
    <definedName name="停車場防撞柱桿" localSheetId="21">#REF!</definedName>
    <definedName name="停車場防撞柱桿" localSheetId="22">#REF!</definedName>
    <definedName name="停車場防撞柱桿" localSheetId="23">#REF!</definedName>
    <definedName name="停車場防撞柱桿" localSheetId="24">#REF!</definedName>
    <definedName name="停車場防撞柱桿" localSheetId="25">#REF!</definedName>
    <definedName name="停車場防撞柱桿" localSheetId="42">#REF!</definedName>
    <definedName name="停車場防撞柱桿" localSheetId="18">#REF!</definedName>
    <definedName name="停車場防撞柱桿" localSheetId="47">#REF!</definedName>
    <definedName name="停車場防撞柱桿" localSheetId="15">#REF!</definedName>
    <definedName name="停車場防撞柱桿" localSheetId="14">#REF!</definedName>
    <definedName name="停車場防撞柱桿" localSheetId="46">#REF!</definedName>
    <definedName name="停車場防撞柱桿" localSheetId="3">#REF!</definedName>
    <definedName name="停車場防撞柱桿" localSheetId="2">#REF!</definedName>
    <definedName name="停車場防撞柱桿" localSheetId="54">#REF!</definedName>
    <definedName name="停車場防撞柱桿" localSheetId="30">#REF!</definedName>
    <definedName name="停車場防撞柱桿" localSheetId="26">#REF!</definedName>
    <definedName name="停車場防撞柱桿" localSheetId="29">#REF!</definedName>
    <definedName name="停車場防撞柱桿" localSheetId="53">#REF!</definedName>
    <definedName name="停車場防撞柱桿" localSheetId="43">#REF!</definedName>
    <definedName name="停車場防撞柱桿" localSheetId="9">#REF!</definedName>
    <definedName name="停車場防撞柱桿" localSheetId="8">#REF!</definedName>
    <definedName name="停車場防撞柱桿" localSheetId="11">#REF!</definedName>
    <definedName name="停車場防撞柱桿" localSheetId="10">#REF!</definedName>
    <definedName name="停車場防撞柱桿" localSheetId="13">#REF!</definedName>
    <definedName name="停車場防撞柱桿" localSheetId="12">#REF!</definedName>
    <definedName name="停車場防撞柱桿" localSheetId="7">#REF!</definedName>
    <definedName name="停車場防撞柱桿" localSheetId="6">#REF!</definedName>
    <definedName name="停車場防撞柱桿" localSheetId="48">#REF!</definedName>
    <definedName name="停車場防撞柱桿" localSheetId="49">#REF!</definedName>
    <definedName name="停車場防撞柱桿" localSheetId="16">#REF!</definedName>
    <definedName name="停車場防撞柱桿" localSheetId="27">#REF!</definedName>
    <definedName name="停車場防撞柱桿" localSheetId="28">#REF!</definedName>
    <definedName name="停車場防撞柱桿" localSheetId="44">#REF!</definedName>
    <definedName name="停車場防撞柱桿" localSheetId="45">#REF!</definedName>
    <definedName name="停車場防撞柱桿" localSheetId="51">#REF!</definedName>
    <definedName name="停車場防撞柱桿" localSheetId="41">#REF!</definedName>
    <definedName name="停車場防撞柱桿" localSheetId="35">#REF!</definedName>
    <definedName name="停車場防撞柱桿" localSheetId="39">#REF!</definedName>
    <definedName name="停車場防撞柱桿" localSheetId="37">#REF!</definedName>
    <definedName name="停車場防撞柱桿" localSheetId="17">#REF!</definedName>
    <definedName name="停車場防撞柱桿" localSheetId="50">#REF!</definedName>
    <definedName name="停車場防撞柱桿" localSheetId="52">#REF!</definedName>
    <definedName name="停車場防撞柱桿" localSheetId="31">#REF!</definedName>
    <definedName name="停車場防撞柱桿" localSheetId="32">#REF!</definedName>
    <definedName name="停車場防撞柱桿" localSheetId="34">#REF!</definedName>
    <definedName name="停車場防撞柱桿" localSheetId="38">#REF!</definedName>
    <definedName name="停車場防撞柱桿" localSheetId="20">#REF!</definedName>
    <definedName name="停車場防撞柱桿">#REF!</definedName>
    <definedName name="側端扶手" localSheetId="40">#REF!</definedName>
    <definedName name="側端扶手" localSheetId="56">#REF!</definedName>
    <definedName name="側端扶手" localSheetId="33">#REF!</definedName>
    <definedName name="側端扶手" localSheetId="55">#REF!</definedName>
    <definedName name="側端扶手" localSheetId="36">#REF!</definedName>
    <definedName name="側端扶手" localSheetId="4">#REF!</definedName>
    <definedName name="側端扶手" localSheetId="19">#REF!</definedName>
    <definedName name="側端扶手" localSheetId="21">#REF!</definedName>
    <definedName name="側端扶手" localSheetId="22">#REF!</definedName>
    <definedName name="側端扶手" localSheetId="23">#REF!</definedName>
    <definedName name="側端扶手" localSheetId="24">#REF!</definedName>
    <definedName name="側端扶手" localSheetId="25">#REF!</definedName>
    <definedName name="側端扶手" localSheetId="42">#REF!</definedName>
    <definedName name="側端扶手" localSheetId="18">#REF!</definedName>
    <definedName name="側端扶手" localSheetId="47">#REF!</definedName>
    <definedName name="側端扶手" localSheetId="15">#REF!</definedName>
    <definedName name="側端扶手" localSheetId="14">#REF!</definedName>
    <definedName name="側端扶手" localSheetId="46">#REF!</definedName>
    <definedName name="側端扶手" localSheetId="3">#REF!</definedName>
    <definedName name="側端扶手" localSheetId="2">#REF!</definedName>
    <definedName name="側端扶手" localSheetId="54">#REF!</definedName>
    <definedName name="側端扶手" localSheetId="30">#REF!</definedName>
    <definedName name="側端扶手" localSheetId="26">#REF!</definedName>
    <definedName name="側端扶手" localSheetId="29">#REF!</definedName>
    <definedName name="側端扶手" localSheetId="53">#REF!</definedName>
    <definedName name="側端扶手" localSheetId="43">#REF!</definedName>
    <definedName name="側端扶手" localSheetId="9">#REF!</definedName>
    <definedName name="側端扶手" localSheetId="8">#REF!</definedName>
    <definedName name="側端扶手" localSheetId="11">#REF!</definedName>
    <definedName name="側端扶手" localSheetId="10">#REF!</definedName>
    <definedName name="側端扶手" localSheetId="13">#REF!</definedName>
    <definedName name="側端扶手" localSheetId="12">#REF!</definedName>
    <definedName name="側端扶手" localSheetId="7">#REF!</definedName>
    <definedName name="側端扶手" localSheetId="6">#REF!</definedName>
    <definedName name="側端扶手" localSheetId="48">#REF!</definedName>
    <definedName name="側端扶手" localSheetId="49">#REF!</definedName>
    <definedName name="側端扶手" localSheetId="16">#REF!</definedName>
    <definedName name="側端扶手" localSheetId="27">#REF!</definedName>
    <definedName name="側端扶手" localSheetId="28">#REF!</definedName>
    <definedName name="側端扶手" localSheetId="44">#REF!</definedName>
    <definedName name="側端扶手" localSheetId="45">#REF!</definedName>
    <definedName name="側端扶手" localSheetId="51">#REF!</definedName>
    <definedName name="側端扶手" localSheetId="41">#REF!</definedName>
    <definedName name="側端扶手" localSheetId="35">#REF!</definedName>
    <definedName name="側端扶手" localSheetId="39">#REF!</definedName>
    <definedName name="側端扶手" localSheetId="37">#REF!</definedName>
    <definedName name="側端扶手" localSheetId="17">#REF!</definedName>
    <definedName name="側端扶手" localSheetId="50">#REF!</definedName>
    <definedName name="側端扶手" localSheetId="52">#REF!</definedName>
    <definedName name="側端扶手" localSheetId="31">#REF!</definedName>
    <definedName name="側端扶手" localSheetId="32">#REF!</definedName>
    <definedName name="側端扶手" localSheetId="34">#REF!</definedName>
    <definedName name="側端扶手" localSheetId="38">#REF!</definedName>
    <definedName name="側端扶手" localSheetId="20">#REF!</definedName>
    <definedName name="側端扶手">#REF!</definedName>
    <definedName name="剪力釘" localSheetId="40">#REF!</definedName>
    <definedName name="剪力釘" localSheetId="56">#REF!</definedName>
    <definedName name="剪力釘" localSheetId="33">#REF!</definedName>
    <definedName name="剪力釘" localSheetId="55">#REF!</definedName>
    <definedName name="剪力釘" localSheetId="36">#REF!</definedName>
    <definedName name="剪力釘" localSheetId="4">#REF!</definedName>
    <definedName name="剪力釘" localSheetId="19">#REF!</definedName>
    <definedName name="剪力釘" localSheetId="21">#REF!</definedName>
    <definedName name="剪力釘" localSheetId="22">#REF!</definedName>
    <definedName name="剪力釘" localSheetId="23">#REF!</definedName>
    <definedName name="剪力釘" localSheetId="24">#REF!</definedName>
    <definedName name="剪力釘" localSheetId="25">#REF!</definedName>
    <definedName name="剪力釘" localSheetId="42">#REF!</definedName>
    <definedName name="剪力釘" localSheetId="18">#REF!</definedName>
    <definedName name="剪力釘" localSheetId="47">#REF!</definedName>
    <definedName name="剪力釘" localSheetId="15">#REF!</definedName>
    <definedName name="剪力釘" localSheetId="14">#REF!</definedName>
    <definedName name="剪力釘" localSheetId="46">#REF!</definedName>
    <definedName name="剪力釘" localSheetId="3">#REF!</definedName>
    <definedName name="剪力釘" localSheetId="2">#REF!</definedName>
    <definedName name="剪力釘" localSheetId="54">#REF!</definedName>
    <definedName name="剪力釘" localSheetId="30">#REF!</definedName>
    <definedName name="剪力釘" localSheetId="26">#REF!</definedName>
    <definedName name="剪力釘" localSheetId="29">#REF!</definedName>
    <definedName name="剪力釘" localSheetId="53">#REF!</definedName>
    <definedName name="剪力釘" localSheetId="43">#REF!</definedName>
    <definedName name="剪力釘" localSheetId="9">#REF!</definedName>
    <definedName name="剪力釘" localSheetId="8">#REF!</definedName>
    <definedName name="剪力釘" localSheetId="11">#REF!</definedName>
    <definedName name="剪力釘" localSheetId="10">#REF!</definedName>
    <definedName name="剪力釘" localSheetId="13">#REF!</definedName>
    <definedName name="剪力釘" localSheetId="12">#REF!</definedName>
    <definedName name="剪力釘" localSheetId="7">#REF!</definedName>
    <definedName name="剪力釘" localSheetId="6">#REF!</definedName>
    <definedName name="剪力釘" localSheetId="48">#REF!</definedName>
    <definedName name="剪力釘" localSheetId="49">#REF!</definedName>
    <definedName name="剪力釘" localSheetId="16">#REF!</definedName>
    <definedName name="剪力釘" localSheetId="27">#REF!</definedName>
    <definedName name="剪力釘" localSheetId="28">#REF!</definedName>
    <definedName name="剪力釘" localSheetId="44">#REF!</definedName>
    <definedName name="剪力釘" localSheetId="45">#REF!</definedName>
    <definedName name="剪力釘" localSheetId="51">#REF!</definedName>
    <definedName name="剪力釘" localSheetId="41">#REF!</definedName>
    <definedName name="剪力釘" localSheetId="35">#REF!</definedName>
    <definedName name="剪力釘" localSheetId="39">#REF!</definedName>
    <definedName name="剪力釘" localSheetId="37">#REF!</definedName>
    <definedName name="剪力釘" localSheetId="17">#REF!</definedName>
    <definedName name="剪力釘" localSheetId="50">#REF!</definedName>
    <definedName name="剪力釘" localSheetId="52">#REF!</definedName>
    <definedName name="剪力釘" localSheetId="31">#REF!</definedName>
    <definedName name="剪力釘" localSheetId="32">#REF!</definedName>
    <definedName name="剪力釘" localSheetId="34">#REF!</definedName>
    <definedName name="剪力釘" localSheetId="38">#REF!</definedName>
    <definedName name="剪力釘" localSheetId="20">#REF!</definedName>
    <definedName name="剪力釘">#REF!</definedName>
    <definedName name="基礎模板小搬運" localSheetId="40">#REF!</definedName>
    <definedName name="基礎模板小搬運" localSheetId="56">#REF!</definedName>
    <definedName name="基礎模板小搬運" localSheetId="33">#REF!</definedName>
    <definedName name="基礎模板小搬運" localSheetId="55">#REF!</definedName>
    <definedName name="基礎模板小搬運" localSheetId="36">#REF!</definedName>
    <definedName name="基礎模板小搬運" localSheetId="4">#REF!</definedName>
    <definedName name="基礎模板小搬運" localSheetId="19">#REF!</definedName>
    <definedName name="基礎模板小搬運" localSheetId="21">#REF!</definedName>
    <definedName name="基礎模板小搬運" localSheetId="22">#REF!</definedName>
    <definedName name="基礎模板小搬運" localSheetId="23">#REF!</definedName>
    <definedName name="基礎模板小搬運" localSheetId="24">#REF!</definedName>
    <definedName name="基礎模板小搬運" localSheetId="25">#REF!</definedName>
    <definedName name="基礎模板小搬運" localSheetId="42">#REF!</definedName>
    <definedName name="基礎模板小搬運" localSheetId="18">#REF!</definedName>
    <definedName name="基礎模板小搬運" localSheetId="47">#REF!</definedName>
    <definedName name="基礎模板小搬運" localSheetId="15">#REF!</definedName>
    <definedName name="基礎模板小搬運" localSheetId="14">#REF!</definedName>
    <definedName name="基礎模板小搬運" localSheetId="46">#REF!</definedName>
    <definedName name="基礎模板小搬運" localSheetId="3">#REF!</definedName>
    <definedName name="基礎模板小搬運" localSheetId="2">#REF!</definedName>
    <definedName name="基礎模板小搬運" localSheetId="54">#REF!</definedName>
    <definedName name="基礎模板小搬運" localSheetId="30">#REF!</definedName>
    <definedName name="基礎模板小搬運" localSheetId="26">#REF!</definedName>
    <definedName name="基礎模板小搬運" localSheetId="29">#REF!</definedName>
    <definedName name="基礎模板小搬運" localSheetId="53">#REF!</definedName>
    <definedName name="基礎模板小搬運" localSheetId="43">#REF!</definedName>
    <definedName name="基礎模板小搬運" localSheetId="9">#REF!</definedName>
    <definedName name="基礎模板小搬運" localSheetId="8">#REF!</definedName>
    <definedName name="基礎模板小搬運" localSheetId="11">#REF!</definedName>
    <definedName name="基礎模板小搬運" localSheetId="10">#REF!</definedName>
    <definedName name="基礎模板小搬運" localSheetId="13">#REF!</definedName>
    <definedName name="基礎模板小搬運" localSheetId="12">#REF!</definedName>
    <definedName name="基礎模板小搬運" localSheetId="7">#REF!</definedName>
    <definedName name="基礎模板小搬運" localSheetId="6">#REF!</definedName>
    <definedName name="基礎模板小搬運" localSheetId="48">#REF!</definedName>
    <definedName name="基礎模板小搬運" localSheetId="49">#REF!</definedName>
    <definedName name="基礎模板小搬運" localSheetId="16">#REF!</definedName>
    <definedName name="基礎模板小搬運" localSheetId="27">#REF!</definedName>
    <definedName name="基礎模板小搬運" localSheetId="28">#REF!</definedName>
    <definedName name="基礎模板小搬運" localSheetId="44">#REF!</definedName>
    <definedName name="基礎模板小搬運" localSheetId="45">#REF!</definedName>
    <definedName name="基礎模板小搬運" localSheetId="51">#REF!</definedName>
    <definedName name="基礎模板小搬運" localSheetId="41">#REF!</definedName>
    <definedName name="基礎模板小搬運" localSheetId="35">#REF!</definedName>
    <definedName name="基礎模板小搬運" localSheetId="39">#REF!</definedName>
    <definedName name="基礎模板小搬運" localSheetId="37">#REF!</definedName>
    <definedName name="基礎模板小搬運" localSheetId="17">#REF!</definedName>
    <definedName name="基礎模板小搬運" localSheetId="50">#REF!</definedName>
    <definedName name="基礎模板小搬運" localSheetId="52">#REF!</definedName>
    <definedName name="基礎模板小搬運" localSheetId="31">#REF!</definedName>
    <definedName name="基礎模板小搬運" localSheetId="32">#REF!</definedName>
    <definedName name="基礎模板小搬運" localSheetId="34">#REF!</definedName>
    <definedName name="基礎模板小搬運" localSheetId="38">#REF!</definedName>
    <definedName name="基礎模板小搬運" localSheetId="20">#REF!</definedName>
    <definedName name="基礎模板小搬運">#REF!</definedName>
    <definedName name="基礎模板製作" localSheetId="40">#REF!</definedName>
    <definedName name="基礎模板製作" localSheetId="56">#REF!</definedName>
    <definedName name="基礎模板製作" localSheetId="33">#REF!</definedName>
    <definedName name="基礎模板製作" localSheetId="55">#REF!</definedName>
    <definedName name="基礎模板製作" localSheetId="36">#REF!</definedName>
    <definedName name="基礎模板製作" localSheetId="4">#REF!</definedName>
    <definedName name="基礎模板製作" localSheetId="19">#REF!</definedName>
    <definedName name="基礎模板製作" localSheetId="21">#REF!</definedName>
    <definedName name="基礎模板製作" localSheetId="22">#REF!</definedName>
    <definedName name="基礎模板製作" localSheetId="23">#REF!</definedName>
    <definedName name="基礎模板製作" localSheetId="24">#REF!</definedName>
    <definedName name="基礎模板製作" localSheetId="25">#REF!</definedName>
    <definedName name="基礎模板製作" localSheetId="42">#REF!</definedName>
    <definedName name="基礎模板製作" localSheetId="18">#REF!</definedName>
    <definedName name="基礎模板製作" localSheetId="47">#REF!</definedName>
    <definedName name="基礎模板製作" localSheetId="15">#REF!</definedName>
    <definedName name="基礎模板製作" localSheetId="14">#REF!</definedName>
    <definedName name="基礎模板製作" localSheetId="46">#REF!</definedName>
    <definedName name="基礎模板製作" localSheetId="3">#REF!</definedName>
    <definedName name="基礎模板製作" localSheetId="2">#REF!</definedName>
    <definedName name="基礎模板製作" localSheetId="54">#REF!</definedName>
    <definedName name="基礎模板製作" localSheetId="30">#REF!</definedName>
    <definedName name="基礎模板製作" localSheetId="26">#REF!</definedName>
    <definedName name="基礎模板製作" localSheetId="29">#REF!</definedName>
    <definedName name="基礎模板製作" localSheetId="53">#REF!</definedName>
    <definedName name="基礎模板製作" localSheetId="43">#REF!</definedName>
    <definedName name="基礎模板製作" localSheetId="9">#REF!</definedName>
    <definedName name="基礎模板製作" localSheetId="8">#REF!</definedName>
    <definedName name="基礎模板製作" localSheetId="11">#REF!</definedName>
    <definedName name="基礎模板製作" localSheetId="10">#REF!</definedName>
    <definedName name="基礎模板製作" localSheetId="13">#REF!</definedName>
    <definedName name="基礎模板製作" localSheetId="12">#REF!</definedName>
    <definedName name="基礎模板製作" localSheetId="7">#REF!</definedName>
    <definedName name="基礎模板製作" localSheetId="6">#REF!</definedName>
    <definedName name="基礎模板製作" localSheetId="48">#REF!</definedName>
    <definedName name="基礎模板製作" localSheetId="49">#REF!</definedName>
    <definedName name="基礎模板製作" localSheetId="16">#REF!</definedName>
    <definedName name="基礎模板製作" localSheetId="27">#REF!</definedName>
    <definedName name="基礎模板製作" localSheetId="28">#REF!</definedName>
    <definedName name="基礎模板製作" localSheetId="44">#REF!</definedName>
    <definedName name="基礎模板製作" localSheetId="45">#REF!</definedName>
    <definedName name="基礎模板製作" localSheetId="51">#REF!</definedName>
    <definedName name="基礎模板製作" localSheetId="41">#REF!</definedName>
    <definedName name="基礎模板製作" localSheetId="35">#REF!</definedName>
    <definedName name="基礎模板製作" localSheetId="39">#REF!</definedName>
    <definedName name="基礎模板製作" localSheetId="37">#REF!</definedName>
    <definedName name="基礎模板製作" localSheetId="17">#REF!</definedName>
    <definedName name="基礎模板製作" localSheetId="50">#REF!</definedName>
    <definedName name="基礎模板製作" localSheetId="52">#REF!</definedName>
    <definedName name="基礎模板製作" localSheetId="31">#REF!</definedName>
    <definedName name="基礎模板製作" localSheetId="32">#REF!</definedName>
    <definedName name="基礎模板製作" localSheetId="34">#REF!</definedName>
    <definedName name="基礎模板製作" localSheetId="38">#REF!</definedName>
    <definedName name="基礎模板製作" localSheetId="20">#REF!</definedName>
    <definedName name="基礎模板製作">#REF!</definedName>
    <definedName name="基礎銲接_含零件" localSheetId="40">#REF!</definedName>
    <definedName name="基礎銲接_含零件" localSheetId="56">#REF!</definedName>
    <definedName name="基礎銲接_含零件" localSheetId="33">#REF!</definedName>
    <definedName name="基礎銲接_含零件" localSheetId="55">#REF!</definedName>
    <definedName name="基礎銲接_含零件" localSheetId="36">#REF!</definedName>
    <definedName name="基礎銲接_含零件" localSheetId="4">#REF!</definedName>
    <definedName name="基礎銲接_含零件" localSheetId="19">#REF!</definedName>
    <definedName name="基礎銲接_含零件" localSheetId="21">#REF!</definedName>
    <definedName name="基礎銲接_含零件" localSheetId="22">#REF!</definedName>
    <definedName name="基礎銲接_含零件" localSheetId="23">#REF!</definedName>
    <definedName name="基礎銲接_含零件" localSheetId="24">#REF!</definedName>
    <definedName name="基礎銲接_含零件" localSheetId="25">#REF!</definedName>
    <definedName name="基礎銲接_含零件" localSheetId="42">#REF!</definedName>
    <definedName name="基礎銲接_含零件" localSheetId="18">#REF!</definedName>
    <definedName name="基礎銲接_含零件" localSheetId="47">#REF!</definedName>
    <definedName name="基礎銲接_含零件" localSheetId="15">#REF!</definedName>
    <definedName name="基礎銲接_含零件" localSheetId="14">#REF!</definedName>
    <definedName name="基礎銲接_含零件" localSheetId="46">#REF!</definedName>
    <definedName name="基礎銲接_含零件" localSheetId="3">#REF!</definedName>
    <definedName name="基礎銲接_含零件" localSheetId="2">#REF!</definedName>
    <definedName name="基礎銲接_含零件" localSheetId="54">#REF!</definedName>
    <definedName name="基礎銲接_含零件" localSheetId="30">#REF!</definedName>
    <definedName name="基礎銲接_含零件" localSheetId="26">#REF!</definedName>
    <definedName name="基礎銲接_含零件" localSheetId="29">#REF!</definedName>
    <definedName name="基礎銲接_含零件" localSheetId="53">#REF!</definedName>
    <definedName name="基礎銲接_含零件" localSheetId="43">#REF!</definedName>
    <definedName name="基礎銲接_含零件" localSheetId="9">#REF!</definedName>
    <definedName name="基礎銲接_含零件" localSheetId="8">#REF!</definedName>
    <definedName name="基礎銲接_含零件" localSheetId="11">#REF!</definedName>
    <definedName name="基礎銲接_含零件" localSheetId="10">#REF!</definedName>
    <definedName name="基礎銲接_含零件" localSheetId="13">#REF!</definedName>
    <definedName name="基礎銲接_含零件" localSheetId="12">#REF!</definedName>
    <definedName name="基礎銲接_含零件" localSheetId="7">#REF!</definedName>
    <definedName name="基礎銲接_含零件" localSheetId="6">#REF!</definedName>
    <definedName name="基礎銲接_含零件" localSheetId="48">#REF!</definedName>
    <definedName name="基礎銲接_含零件" localSheetId="49">#REF!</definedName>
    <definedName name="基礎銲接_含零件" localSheetId="16">#REF!</definedName>
    <definedName name="基礎銲接_含零件" localSheetId="27">#REF!</definedName>
    <definedName name="基礎銲接_含零件" localSheetId="28">#REF!</definedName>
    <definedName name="基礎銲接_含零件" localSheetId="44">#REF!</definedName>
    <definedName name="基礎銲接_含零件" localSheetId="45">#REF!</definedName>
    <definedName name="基礎銲接_含零件" localSheetId="51">#REF!</definedName>
    <definedName name="基礎銲接_含零件" localSheetId="41">#REF!</definedName>
    <definedName name="基礎銲接_含零件" localSheetId="35">#REF!</definedName>
    <definedName name="基礎銲接_含零件" localSheetId="39">#REF!</definedName>
    <definedName name="基礎銲接_含零件" localSheetId="37">#REF!</definedName>
    <definedName name="基礎銲接_含零件" localSheetId="17">#REF!</definedName>
    <definedName name="基礎銲接_含零件" localSheetId="50">#REF!</definedName>
    <definedName name="基礎銲接_含零件" localSheetId="52">#REF!</definedName>
    <definedName name="基礎銲接_含零件" localSheetId="31">#REF!</definedName>
    <definedName name="基礎銲接_含零件" localSheetId="32">#REF!</definedName>
    <definedName name="基礎銲接_含零件" localSheetId="34">#REF!</definedName>
    <definedName name="基礎銲接_含零件" localSheetId="38">#REF!</definedName>
    <definedName name="基礎銲接_含零件" localSheetId="20">#REF!</definedName>
    <definedName name="基礎銲接_含零件">#REF!</definedName>
    <definedName name="強化透明玻璃6mm" localSheetId="40">#REF!</definedName>
    <definedName name="強化透明玻璃6mm" localSheetId="56">#REF!</definedName>
    <definedName name="強化透明玻璃6mm" localSheetId="33">#REF!</definedName>
    <definedName name="強化透明玻璃6mm" localSheetId="55">#REF!</definedName>
    <definedName name="強化透明玻璃6mm" localSheetId="36">#REF!</definedName>
    <definedName name="強化透明玻璃6mm" localSheetId="4">#REF!</definedName>
    <definedName name="強化透明玻璃6mm" localSheetId="19">#REF!</definedName>
    <definedName name="強化透明玻璃6mm" localSheetId="21">#REF!</definedName>
    <definedName name="強化透明玻璃6mm" localSheetId="22">#REF!</definedName>
    <definedName name="強化透明玻璃6mm" localSheetId="23">#REF!</definedName>
    <definedName name="強化透明玻璃6mm" localSheetId="24">#REF!</definedName>
    <definedName name="強化透明玻璃6mm" localSheetId="25">#REF!</definedName>
    <definedName name="強化透明玻璃6mm" localSheetId="42">#REF!</definedName>
    <definedName name="強化透明玻璃6mm" localSheetId="18">#REF!</definedName>
    <definedName name="強化透明玻璃6mm" localSheetId="47">#REF!</definedName>
    <definedName name="強化透明玻璃6mm" localSheetId="15">#REF!</definedName>
    <definedName name="強化透明玻璃6mm" localSheetId="14">#REF!</definedName>
    <definedName name="強化透明玻璃6mm" localSheetId="46">#REF!</definedName>
    <definedName name="強化透明玻璃6mm" localSheetId="3">#REF!</definedName>
    <definedName name="強化透明玻璃6mm" localSheetId="2">#REF!</definedName>
    <definedName name="強化透明玻璃6mm" localSheetId="54">#REF!</definedName>
    <definedName name="強化透明玻璃6mm" localSheetId="30">#REF!</definedName>
    <definedName name="強化透明玻璃6mm" localSheetId="26">#REF!</definedName>
    <definedName name="強化透明玻璃6mm" localSheetId="29">#REF!</definedName>
    <definedName name="強化透明玻璃6mm" localSheetId="53">#REF!</definedName>
    <definedName name="強化透明玻璃6mm" localSheetId="43">#REF!</definedName>
    <definedName name="強化透明玻璃6mm" localSheetId="9">#REF!</definedName>
    <definedName name="強化透明玻璃6mm" localSheetId="8">#REF!</definedName>
    <definedName name="強化透明玻璃6mm" localSheetId="11">#REF!</definedName>
    <definedName name="強化透明玻璃6mm" localSheetId="10">#REF!</definedName>
    <definedName name="強化透明玻璃6mm" localSheetId="13">#REF!</definedName>
    <definedName name="強化透明玻璃6mm" localSheetId="12">#REF!</definedName>
    <definedName name="強化透明玻璃6mm" localSheetId="7">#REF!</definedName>
    <definedName name="強化透明玻璃6mm" localSheetId="6">#REF!</definedName>
    <definedName name="強化透明玻璃6mm" localSheetId="48">#REF!</definedName>
    <definedName name="強化透明玻璃6mm" localSheetId="49">#REF!</definedName>
    <definedName name="強化透明玻璃6mm" localSheetId="16">#REF!</definedName>
    <definedName name="強化透明玻璃6mm" localSheetId="27">#REF!</definedName>
    <definedName name="強化透明玻璃6mm" localSheetId="28">#REF!</definedName>
    <definedName name="強化透明玻璃6mm" localSheetId="44">#REF!</definedName>
    <definedName name="強化透明玻璃6mm" localSheetId="45">#REF!</definedName>
    <definedName name="強化透明玻璃6mm" localSheetId="51">#REF!</definedName>
    <definedName name="強化透明玻璃6mm" localSheetId="41">#REF!</definedName>
    <definedName name="強化透明玻璃6mm" localSheetId="35">#REF!</definedName>
    <definedName name="強化透明玻璃6mm" localSheetId="39">#REF!</definedName>
    <definedName name="強化透明玻璃6mm" localSheetId="37">#REF!</definedName>
    <definedName name="強化透明玻璃6mm" localSheetId="17">#REF!</definedName>
    <definedName name="強化透明玻璃6mm" localSheetId="50">#REF!</definedName>
    <definedName name="強化透明玻璃6mm" localSheetId="52">#REF!</definedName>
    <definedName name="強化透明玻璃6mm" localSheetId="31">#REF!</definedName>
    <definedName name="強化透明玻璃6mm" localSheetId="32">#REF!</definedName>
    <definedName name="強化透明玻璃6mm" localSheetId="34">#REF!</definedName>
    <definedName name="強化透明玻璃6mm" localSheetId="38">#REF!</definedName>
    <definedName name="強化透明玻璃6mm" localSheetId="20">#REF!</definedName>
    <definedName name="強化透明玻璃6mm">#REF!</definedName>
    <definedName name="強化透明複層玻璃8_12_6mm" localSheetId="40">#REF!</definedName>
    <definedName name="強化透明複層玻璃8_12_6mm" localSheetId="56">#REF!</definedName>
    <definedName name="強化透明複層玻璃8_12_6mm" localSheetId="33">#REF!</definedName>
    <definedName name="強化透明複層玻璃8_12_6mm" localSheetId="55">#REF!</definedName>
    <definedName name="強化透明複層玻璃8_12_6mm" localSheetId="36">#REF!</definedName>
    <definedName name="強化透明複層玻璃8_12_6mm" localSheetId="4">#REF!</definedName>
    <definedName name="強化透明複層玻璃8_12_6mm" localSheetId="19">#REF!</definedName>
    <definedName name="強化透明複層玻璃8_12_6mm" localSheetId="21">#REF!</definedName>
    <definedName name="強化透明複層玻璃8_12_6mm" localSheetId="22">#REF!</definedName>
    <definedName name="強化透明複層玻璃8_12_6mm" localSheetId="23">#REF!</definedName>
    <definedName name="強化透明複層玻璃8_12_6mm" localSheetId="24">#REF!</definedName>
    <definedName name="強化透明複層玻璃8_12_6mm" localSheetId="25">#REF!</definedName>
    <definedName name="強化透明複層玻璃8_12_6mm" localSheetId="42">#REF!</definedName>
    <definedName name="強化透明複層玻璃8_12_6mm" localSheetId="18">#REF!</definedName>
    <definedName name="強化透明複層玻璃8_12_6mm" localSheetId="47">#REF!</definedName>
    <definedName name="強化透明複層玻璃8_12_6mm" localSheetId="15">#REF!</definedName>
    <definedName name="強化透明複層玻璃8_12_6mm" localSheetId="14">#REF!</definedName>
    <definedName name="強化透明複層玻璃8_12_6mm" localSheetId="46">#REF!</definedName>
    <definedName name="強化透明複層玻璃8_12_6mm" localSheetId="3">#REF!</definedName>
    <definedName name="強化透明複層玻璃8_12_6mm" localSheetId="2">#REF!</definedName>
    <definedName name="強化透明複層玻璃8_12_6mm" localSheetId="54">#REF!</definedName>
    <definedName name="強化透明複層玻璃8_12_6mm" localSheetId="30">#REF!</definedName>
    <definedName name="強化透明複層玻璃8_12_6mm" localSheetId="26">#REF!</definedName>
    <definedName name="強化透明複層玻璃8_12_6mm" localSheetId="29">#REF!</definedName>
    <definedName name="強化透明複層玻璃8_12_6mm" localSheetId="53">#REF!</definedName>
    <definedName name="強化透明複層玻璃8_12_6mm" localSheetId="43">#REF!</definedName>
    <definedName name="強化透明複層玻璃8_12_6mm" localSheetId="9">#REF!</definedName>
    <definedName name="強化透明複層玻璃8_12_6mm" localSheetId="8">#REF!</definedName>
    <definedName name="強化透明複層玻璃8_12_6mm" localSheetId="11">#REF!</definedName>
    <definedName name="強化透明複層玻璃8_12_6mm" localSheetId="10">#REF!</definedName>
    <definedName name="強化透明複層玻璃8_12_6mm" localSheetId="13">#REF!</definedName>
    <definedName name="強化透明複層玻璃8_12_6mm" localSheetId="12">#REF!</definedName>
    <definedName name="強化透明複層玻璃8_12_6mm" localSheetId="7">#REF!</definedName>
    <definedName name="強化透明複層玻璃8_12_6mm" localSheetId="6">#REF!</definedName>
    <definedName name="強化透明複層玻璃8_12_6mm" localSheetId="48">#REF!</definedName>
    <definedName name="強化透明複層玻璃8_12_6mm" localSheetId="49">#REF!</definedName>
    <definedName name="強化透明複層玻璃8_12_6mm" localSheetId="16">#REF!</definedName>
    <definedName name="強化透明複層玻璃8_12_6mm" localSheetId="27">#REF!</definedName>
    <definedName name="強化透明複層玻璃8_12_6mm" localSheetId="28">#REF!</definedName>
    <definedName name="強化透明複層玻璃8_12_6mm" localSheetId="44">#REF!</definedName>
    <definedName name="強化透明複層玻璃8_12_6mm" localSheetId="45">#REF!</definedName>
    <definedName name="強化透明複層玻璃8_12_6mm" localSheetId="51">#REF!</definedName>
    <definedName name="強化透明複層玻璃8_12_6mm" localSheetId="41">#REF!</definedName>
    <definedName name="強化透明複層玻璃8_12_6mm" localSheetId="35">#REF!</definedName>
    <definedName name="強化透明複層玻璃8_12_6mm" localSheetId="39">#REF!</definedName>
    <definedName name="強化透明複層玻璃8_12_6mm" localSheetId="37">#REF!</definedName>
    <definedName name="強化透明複層玻璃8_12_6mm" localSheetId="17">#REF!</definedName>
    <definedName name="強化透明複層玻璃8_12_6mm" localSheetId="50">#REF!</definedName>
    <definedName name="強化透明複層玻璃8_12_6mm" localSheetId="52">#REF!</definedName>
    <definedName name="強化透明複層玻璃8_12_6mm" localSheetId="31">#REF!</definedName>
    <definedName name="強化透明複層玻璃8_12_6mm" localSheetId="32">#REF!</definedName>
    <definedName name="強化透明複層玻璃8_12_6mm" localSheetId="34">#REF!</definedName>
    <definedName name="強化透明複層玻璃8_12_6mm" localSheetId="38">#REF!</definedName>
    <definedName name="強化透明複層玻璃8_12_6mm" localSheetId="20">#REF!</definedName>
    <definedName name="強化透明複層玻璃8_12_6mm">#REF!</definedName>
    <definedName name="排水版T_5CM" localSheetId="40">#REF!</definedName>
    <definedName name="排水版T_5CM" localSheetId="56">#REF!</definedName>
    <definedName name="排水版T_5CM" localSheetId="33">#REF!</definedName>
    <definedName name="排水版T_5CM" localSheetId="55">#REF!</definedName>
    <definedName name="排水版T_5CM" localSheetId="36">#REF!</definedName>
    <definedName name="排水版T_5CM" localSheetId="4">#REF!</definedName>
    <definedName name="排水版T_5CM" localSheetId="19">#REF!</definedName>
    <definedName name="排水版T_5CM" localSheetId="21">#REF!</definedName>
    <definedName name="排水版T_5CM" localSheetId="22">#REF!</definedName>
    <definedName name="排水版T_5CM" localSheetId="23">#REF!</definedName>
    <definedName name="排水版T_5CM" localSheetId="24">#REF!</definedName>
    <definedName name="排水版T_5CM" localSheetId="25">#REF!</definedName>
    <definedName name="排水版T_5CM" localSheetId="42">#REF!</definedName>
    <definedName name="排水版T_5CM" localSheetId="18">#REF!</definedName>
    <definedName name="排水版T_5CM" localSheetId="47">#REF!</definedName>
    <definedName name="排水版T_5CM" localSheetId="15">#REF!</definedName>
    <definedName name="排水版T_5CM" localSheetId="14">#REF!</definedName>
    <definedName name="排水版T_5CM" localSheetId="46">#REF!</definedName>
    <definedName name="排水版T_5CM" localSheetId="3">#REF!</definedName>
    <definedName name="排水版T_5CM" localSheetId="2">#REF!</definedName>
    <definedName name="排水版T_5CM" localSheetId="54">#REF!</definedName>
    <definedName name="排水版T_5CM" localSheetId="30">#REF!</definedName>
    <definedName name="排水版T_5CM" localSheetId="26">#REF!</definedName>
    <definedName name="排水版T_5CM" localSheetId="29">#REF!</definedName>
    <definedName name="排水版T_5CM" localSheetId="53">#REF!</definedName>
    <definedName name="排水版T_5CM" localSheetId="43">#REF!</definedName>
    <definedName name="排水版T_5CM" localSheetId="9">#REF!</definedName>
    <definedName name="排水版T_5CM" localSheetId="8">#REF!</definedName>
    <definedName name="排水版T_5CM" localSheetId="11">#REF!</definedName>
    <definedName name="排水版T_5CM" localSheetId="10">#REF!</definedName>
    <definedName name="排水版T_5CM" localSheetId="13">#REF!</definedName>
    <definedName name="排水版T_5CM" localSheetId="12">#REF!</definedName>
    <definedName name="排水版T_5CM" localSheetId="7">#REF!</definedName>
    <definedName name="排水版T_5CM" localSheetId="6">#REF!</definedName>
    <definedName name="排水版T_5CM" localSheetId="48">#REF!</definedName>
    <definedName name="排水版T_5CM" localSheetId="49">#REF!</definedName>
    <definedName name="排水版T_5CM" localSheetId="16">#REF!</definedName>
    <definedName name="排水版T_5CM" localSheetId="27">#REF!</definedName>
    <definedName name="排水版T_5CM" localSheetId="28">#REF!</definedName>
    <definedName name="排水版T_5CM" localSheetId="44">#REF!</definedName>
    <definedName name="排水版T_5CM" localSheetId="45">#REF!</definedName>
    <definedName name="排水版T_5CM" localSheetId="51">#REF!</definedName>
    <definedName name="排水版T_5CM" localSheetId="41">#REF!</definedName>
    <definedName name="排水版T_5CM" localSheetId="35">#REF!</definedName>
    <definedName name="排水版T_5CM" localSheetId="39">#REF!</definedName>
    <definedName name="排水版T_5CM" localSheetId="37">#REF!</definedName>
    <definedName name="排水版T_5CM" localSheetId="17">#REF!</definedName>
    <definedName name="排水版T_5CM" localSheetId="50">#REF!</definedName>
    <definedName name="排水版T_5CM" localSheetId="52">#REF!</definedName>
    <definedName name="排水版T_5CM" localSheetId="31">#REF!</definedName>
    <definedName name="排水版T_5CM" localSheetId="32">#REF!</definedName>
    <definedName name="排水版T_5CM" localSheetId="34">#REF!</definedName>
    <definedName name="排水版T_5CM" localSheetId="38">#REF!</definedName>
    <definedName name="排水版T_5CM" localSheetId="20">#REF!</definedName>
    <definedName name="排水版T_5CM">#REF!</definedName>
    <definedName name="排水溝化妝蓋板_花崗石面" localSheetId="40">#REF!</definedName>
    <definedName name="排水溝化妝蓋板_花崗石面" localSheetId="56">#REF!</definedName>
    <definedName name="排水溝化妝蓋板_花崗石面" localSheetId="33">#REF!</definedName>
    <definedName name="排水溝化妝蓋板_花崗石面" localSheetId="55">#REF!</definedName>
    <definedName name="排水溝化妝蓋板_花崗石面" localSheetId="36">#REF!</definedName>
    <definedName name="排水溝化妝蓋板_花崗石面" localSheetId="4">#REF!</definedName>
    <definedName name="排水溝化妝蓋板_花崗石面" localSheetId="19">#REF!</definedName>
    <definedName name="排水溝化妝蓋板_花崗石面" localSheetId="21">#REF!</definedName>
    <definedName name="排水溝化妝蓋板_花崗石面" localSheetId="22">#REF!</definedName>
    <definedName name="排水溝化妝蓋板_花崗石面" localSheetId="23">#REF!</definedName>
    <definedName name="排水溝化妝蓋板_花崗石面" localSheetId="24">#REF!</definedName>
    <definedName name="排水溝化妝蓋板_花崗石面" localSheetId="25">#REF!</definedName>
    <definedName name="排水溝化妝蓋板_花崗石面" localSheetId="42">#REF!</definedName>
    <definedName name="排水溝化妝蓋板_花崗石面" localSheetId="18">#REF!</definedName>
    <definedName name="排水溝化妝蓋板_花崗石面" localSheetId="47">#REF!</definedName>
    <definedName name="排水溝化妝蓋板_花崗石面" localSheetId="15">#REF!</definedName>
    <definedName name="排水溝化妝蓋板_花崗石面" localSheetId="14">#REF!</definedName>
    <definedName name="排水溝化妝蓋板_花崗石面" localSheetId="46">#REF!</definedName>
    <definedName name="排水溝化妝蓋板_花崗石面" localSheetId="3">#REF!</definedName>
    <definedName name="排水溝化妝蓋板_花崗石面" localSheetId="2">#REF!</definedName>
    <definedName name="排水溝化妝蓋板_花崗石面" localSheetId="54">#REF!</definedName>
    <definedName name="排水溝化妝蓋板_花崗石面" localSheetId="30">#REF!</definedName>
    <definedName name="排水溝化妝蓋板_花崗石面" localSheetId="26">#REF!</definedName>
    <definedName name="排水溝化妝蓋板_花崗石面" localSheetId="29">#REF!</definedName>
    <definedName name="排水溝化妝蓋板_花崗石面" localSheetId="53">#REF!</definedName>
    <definedName name="排水溝化妝蓋板_花崗石面" localSheetId="43">#REF!</definedName>
    <definedName name="排水溝化妝蓋板_花崗石面" localSheetId="9">#REF!</definedName>
    <definedName name="排水溝化妝蓋板_花崗石面" localSheetId="8">#REF!</definedName>
    <definedName name="排水溝化妝蓋板_花崗石面" localSheetId="11">#REF!</definedName>
    <definedName name="排水溝化妝蓋板_花崗石面" localSheetId="10">#REF!</definedName>
    <definedName name="排水溝化妝蓋板_花崗石面" localSheetId="13">#REF!</definedName>
    <definedName name="排水溝化妝蓋板_花崗石面" localSheetId="12">#REF!</definedName>
    <definedName name="排水溝化妝蓋板_花崗石面" localSheetId="7">#REF!</definedName>
    <definedName name="排水溝化妝蓋板_花崗石面" localSheetId="6">#REF!</definedName>
    <definedName name="排水溝化妝蓋板_花崗石面" localSheetId="48">#REF!</definedName>
    <definedName name="排水溝化妝蓋板_花崗石面" localSheetId="49">#REF!</definedName>
    <definedName name="排水溝化妝蓋板_花崗石面" localSheetId="16">#REF!</definedName>
    <definedName name="排水溝化妝蓋板_花崗石面" localSheetId="27">#REF!</definedName>
    <definedName name="排水溝化妝蓋板_花崗石面" localSheetId="28">#REF!</definedName>
    <definedName name="排水溝化妝蓋板_花崗石面" localSheetId="44">#REF!</definedName>
    <definedName name="排水溝化妝蓋板_花崗石面" localSheetId="45">#REF!</definedName>
    <definedName name="排水溝化妝蓋板_花崗石面" localSheetId="51">#REF!</definedName>
    <definedName name="排水溝化妝蓋板_花崗石面" localSheetId="41">#REF!</definedName>
    <definedName name="排水溝化妝蓋板_花崗石面" localSheetId="35">#REF!</definedName>
    <definedName name="排水溝化妝蓋板_花崗石面" localSheetId="39">#REF!</definedName>
    <definedName name="排水溝化妝蓋板_花崗石面" localSheetId="37">#REF!</definedName>
    <definedName name="排水溝化妝蓋板_花崗石面" localSheetId="17">#REF!</definedName>
    <definedName name="排水溝化妝蓋板_花崗石面" localSheetId="50">#REF!</definedName>
    <definedName name="排水溝化妝蓋板_花崗石面" localSheetId="52">#REF!</definedName>
    <definedName name="排水溝化妝蓋板_花崗石面" localSheetId="31">#REF!</definedName>
    <definedName name="排水溝化妝蓋板_花崗石面" localSheetId="32">#REF!</definedName>
    <definedName name="排水溝化妝蓋板_花崗石面" localSheetId="34">#REF!</definedName>
    <definedName name="排水溝化妝蓋板_花崗石面" localSheetId="38">#REF!</definedName>
    <definedName name="排水溝化妝蓋板_花崗石面" localSheetId="20">#REF!</definedName>
    <definedName name="排水溝化妝蓋板_花崗石面">#REF!</definedName>
    <definedName name="排水溝化妝蓋板_連鎖磚面" localSheetId="40">#REF!</definedName>
    <definedName name="排水溝化妝蓋板_連鎖磚面" localSheetId="56">#REF!</definedName>
    <definedName name="排水溝化妝蓋板_連鎖磚面" localSheetId="33">#REF!</definedName>
    <definedName name="排水溝化妝蓋板_連鎖磚面" localSheetId="55">#REF!</definedName>
    <definedName name="排水溝化妝蓋板_連鎖磚面" localSheetId="36">#REF!</definedName>
    <definedName name="排水溝化妝蓋板_連鎖磚面" localSheetId="4">#REF!</definedName>
    <definedName name="排水溝化妝蓋板_連鎖磚面" localSheetId="19">#REF!</definedName>
    <definedName name="排水溝化妝蓋板_連鎖磚面" localSheetId="21">#REF!</definedName>
    <definedName name="排水溝化妝蓋板_連鎖磚面" localSheetId="22">#REF!</definedName>
    <definedName name="排水溝化妝蓋板_連鎖磚面" localSheetId="23">#REF!</definedName>
    <definedName name="排水溝化妝蓋板_連鎖磚面" localSheetId="24">#REF!</definedName>
    <definedName name="排水溝化妝蓋板_連鎖磚面" localSheetId="25">#REF!</definedName>
    <definedName name="排水溝化妝蓋板_連鎖磚面" localSheetId="42">#REF!</definedName>
    <definedName name="排水溝化妝蓋板_連鎖磚面" localSheetId="18">#REF!</definedName>
    <definedName name="排水溝化妝蓋板_連鎖磚面" localSheetId="47">#REF!</definedName>
    <definedName name="排水溝化妝蓋板_連鎖磚面" localSheetId="15">#REF!</definedName>
    <definedName name="排水溝化妝蓋板_連鎖磚面" localSheetId="14">#REF!</definedName>
    <definedName name="排水溝化妝蓋板_連鎖磚面" localSheetId="46">#REF!</definedName>
    <definedName name="排水溝化妝蓋板_連鎖磚面" localSheetId="3">#REF!</definedName>
    <definedName name="排水溝化妝蓋板_連鎖磚面" localSheetId="2">#REF!</definedName>
    <definedName name="排水溝化妝蓋板_連鎖磚面" localSheetId="54">#REF!</definedName>
    <definedName name="排水溝化妝蓋板_連鎖磚面" localSheetId="30">#REF!</definedName>
    <definedName name="排水溝化妝蓋板_連鎖磚面" localSheetId="26">#REF!</definedName>
    <definedName name="排水溝化妝蓋板_連鎖磚面" localSheetId="29">#REF!</definedName>
    <definedName name="排水溝化妝蓋板_連鎖磚面" localSheetId="53">#REF!</definedName>
    <definedName name="排水溝化妝蓋板_連鎖磚面" localSheetId="43">#REF!</definedName>
    <definedName name="排水溝化妝蓋板_連鎖磚面" localSheetId="9">#REF!</definedName>
    <definedName name="排水溝化妝蓋板_連鎖磚面" localSheetId="8">#REF!</definedName>
    <definedName name="排水溝化妝蓋板_連鎖磚面" localSheetId="11">#REF!</definedName>
    <definedName name="排水溝化妝蓋板_連鎖磚面" localSheetId="10">#REF!</definedName>
    <definedName name="排水溝化妝蓋板_連鎖磚面" localSheetId="13">#REF!</definedName>
    <definedName name="排水溝化妝蓋板_連鎖磚面" localSheetId="12">#REF!</definedName>
    <definedName name="排水溝化妝蓋板_連鎖磚面" localSheetId="7">#REF!</definedName>
    <definedName name="排水溝化妝蓋板_連鎖磚面" localSheetId="6">#REF!</definedName>
    <definedName name="排水溝化妝蓋板_連鎖磚面" localSheetId="48">#REF!</definedName>
    <definedName name="排水溝化妝蓋板_連鎖磚面" localSheetId="49">#REF!</definedName>
    <definedName name="排水溝化妝蓋板_連鎖磚面" localSheetId="16">#REF!</definedName>
    <definedName name="排水溝化妝蓋板_連鎖磚面" localSheetId="27">#REF!</definedName>
    <definedName name="排水溝化妝蓋板_連鎖磚面" localSheetId="28">#REF!</definedName>
    <definedName name="排水溝化妝蓋板_連鎖磚面" localSheetId="44">#REF!</definedName>
    <definedName name="排水溝化妝蓋板_連鎖磚面" localSheetId="45">#REF!</definedName>
    <definedName name="排水溝化妝蓋板_連鎖磚面" localSheetId="51">#REF!</definedName>
    <definedName name="排水溝化妝蓋板_連鎖磚面" localSheetId="41">#REF!</definedName>
    <definedName name="排水溝化妝蓋板_連鎖磚面" localSheetId="35">#REF!</definedName>
    <definedName name="排水溝化妝蓋板_連鎖磚面" localSheetId="39">#REF!</definedName>
    <definedName name="排水溝化妝蓋板_連鎖磚面" localSheetId="37">#REF!</definedName>
    <definedName name="排水溝化妝蓋板_連鎖磚面" localSheetId="17">#REF!</definedName>
    <definedName name="排水溝化妝蓋板_連鎖磚面" localSheetId="50">#REF!</definedName>
    <definedName name="排水溝化妝蓋板_連鎖磚面" localSheetId="52">#REF!</definedName>
    <definedName name="排水溝化妝蓋板_連鎖磚面" localSheetId="31">#REF!</definedName>
    <definedName name="排水溝化妝蓋板_連鎖磚面" localSheetId="32">#REF!</definedName>
    <definedName name="排水溝化妝蓋板_連鎖磚面" localSheetId="34">#REF!</definedName>
    <definedName name="排水溝化妝蓋板_連鎖磚面" localSheetId="38">#REF!</definedName>
    <definedName name="排水溝化妝蓋板_連鎖磚面" localSheetId="20">#REF!</definedName>
    <definedName name="排水溝化妝蓋板_連鎖磚面">#REF!</definedName>
    <definedName name="排水管落水頭" localSheetId="40">#REF!</definedName>
    <definedName name="排水管落水頭" localSheetId="56">#REF!</definedName>
    <definedName name="排水管落水頭" localSheetId="33">#REF!</definedName>
    <definedName name="排水管落水頭" localSheetId="55">#REF!</definedName>
    <definedName name="排水管落水頭" localSheetId="36">#REF!</definedName>
    <definedName name="排水管落水頭" localSheetId="4">#REF!</definedName>
    <definedName name="排水管落水頭" localSheetId="19">#REF!</definedName>
    <definedName name="排水管落水頭" localSheetId="21">#REF!</definedName>
    <definedName name="排水管落水頭" localSheetId="22">#REF!</definedName>
    <definedName name="排水管落水頭" localSheetId="23">#REF!</definedName>
    <definedName name="排水管落水頭" localSheetId="24">#REF!</definedName>
    <definedName name="排水管落水頭" localSheetId="25">#REF!</definedName>
    <definedName name="排水管落水頭" localSheetId="42">#REF!</definedName>
    <definedName name="排水管落水頭" localSheetId="18">#REF!</definedName>
    <definedName name="排水管落水頭" localSheetId="47">#REF!</definedName>
    <definedName name="排水管落水頭" localSheetId="15">#REF!</definedName>
    <definedName name="排水管落水頭" localSheetId="14">#REF!</definedName>
    <definedName name="排水管落水頭" localSheetId="46">#REF!</definedName>
    <definedName name="排水管落水頭" localSheetId="3">#REF!</definedName>
    <definedName name="排水管落水頭" localSheetId="2">#REF!</definedName>
    <definedName name="排水管落水頭" localSheetId="54">#REF!</definedName>
    <definedName name="排水管落水頭" localSheetId="30">#REF!</definedName>
    <definedName name="排水管落水頭" localSheetId="26">#REF!</definedName>
    <definedName name="排水管落水頭" localSheetId="29">#REF!</definedName>
    <definedName name="排水管落水頭" localSheetId="53">#REF!</definedName>
    <definedName name="排水管落水頭" localSheetId="43">#REF!</definedName>
    <definedName name="排水管落水頭" localSheetId="9">#REF!</definedName>
    <definedName name="排水管落水頭" localSheetId="8">#REF!</definedName>
    <definedName name="排水管落水頭" localSheetId="11">#REF!</definedName>
    <definedName name="排水管落水頭" localSheetId="10">#REF!</definedName>
    <definedName name="排水管落水頭" localSheetId="13">#REF!</definedName>
    <definedName name="排水管落水頭" localSheetId="12">#REF!</definedName>
    <definedName name="排水管落水頭" localSheetId="7">#REF!</definedName>
    <definedName name="排水管落水頭" localSheetId="6">#REF!</definedName>
    <definedName name="排水管落水頭" localSheetId="48">#REF!</definedName>
    <definedName name="排水管落水頭" localSheetId="49">#REF!</definedName>
    <definedName name="排水管落水頭" localSheetId="16">#REF!</definedName>
    <definedName name="排水管落水頭" localSheetId="27">#REF!</definedName>
    <definedName name="排水管落水頭" localSheetId="28">#REF!</definedName>
    <definedName name="排水管落水頭" localSheetId="44">#REF!</definedName>
    <definedName name="排水管落水頭" localSheetId="45">#REF!</definedName>
    <definedName name="排水管落水頭" localSheetId="51">#REF!</definedName>
    <definedName name="排水管落水頭" localSheetId="41">#REF!</definedName>
    <definedName name="排水管落水頭" localSheetId="35">#REF!</definedName>
    <definedName name="排水管落水頭" localSheetId="39">#REF!</definedName>
    <definedName name="排水管落水頭" localSheetId="37">#REF!</definedName>
    <definedName name="排水管落水頭" localSheetId="17">#REF!</definedName>
    <definedName name="排水管落水頭" localSheetId="50">#REF!</definedName>
    <definedName name="排水管落水頭" localSheetId="52">#REF!</definedName>
    <definedName name="排水管落水頭" localSheetId="31">#REF!</definedName>
    <definedName name="排水管落水頭" localSheetId="32">#REF!</definedName>
    <definedName name="排水管落水頭" localSheetId="34">#REF!</definedName>
    <definedName name="排水管落水頭" localSheetId="38">#REF!</definedName>
    <definedName name="排水管落水頭" localSheetId="20">#REF!</definedName>
    <definedName name="排水管落水頭">#REF!</definedName>
    <definedName name="排卵石工資" localSheetId="40">#REF!</definedName>
    <definedName name="排卵石工資" localSheetId="56">#REF!</definedName>
    <definedName name="排卵石工資" localSheetId="33">#REF!</definedName>
    <definedName name="排卵石工資" localSheetId="55">#REF!</definedName>
    <definedName name="排卵石工資" localSheetId="36">#REF!</definedName>
    <definedName name="排卵石工資" localSheetId="4">#REF!</definedName>
    <definedName name="排卵石工資" localSheetId="19">#REF!</definedName>
    <definedName name="排卵石工資" localSheetId="21">#REF!</definedName>
    <definedName name="排卵石工資" localSheetId="22">#REF!</definedName>
    <definedName name="排卵石工資" localSheetId="23">#REF!</definedName>
    <definedName name="排卵石工資" localSheetId="24">#REF!</definedName>
    <definedName name="排卵石工資" localSheetId="25">#REF!</definedName>
    <definedName name="排卵石工資" localSheetId="42">#REF!</definedName>
    <definedName name="排卵石工資" localSheetId="18">#REF!</definedName>
    <definedName name="排卵石工資" localSheetId="47">#REF!</definedName>
    <definedName name="排卵石工資" localSheetId="15">#REF!</definedName>
    <definedName name="排卵石工資" localSheetId="14">#REF!</definedName>
    <definedName name="排卵石工資" localSheetId="46">#REF!</definedName>
    <definedName name="排卵石工資" localSheetId="3">#REF!</definedName>
    <definedName name="排卵石工資" localSheetId="2">#REF!</definedName>
    <definedName name="排卵石工資" localSheetId="54">#REF!</definedName>
    <definedName name="排卵石工資" localSheetId="30">#REF!</definedName>
    <definedName name="排卵石工資" localSheetId="26">#REF!</definedName>
    <definedName name="排卵石工資" localSheetId="29">#REF!</definedName>
    <definedName name="排卵石工資" localSheetId="53">#REF!</definedName>
    <definedName name="排卵石工資" localSheetId="43">#REF!</definedName>
    <definedName name="排卵石工資" localSheetId="9">#REF!</definedName>
    <definedName name="排卵石工資" localSheetId="8">#REF!</definedName>
    <definedName name="排卵石工資" localSheetId="11">#REF!</definedName>
    <definedName name="排卵石工資" localSheetId="10">#REF!</definedName>
    <definedName name="排卵石工資" localSheetId="13">#REF!</definedName>
    <definedName name="排卵石工資" localSheetId="12">#REF!</definedName>
    <definedName name="排卵石工資" localSheetId="7">#REF!</definedName>
    <definedName name="排卵石工資" localSheetId="6">#REF!</definedName>
    <definedName name="排卵石工資" localSheetId="48">#REF!</definedName>
    <definedName name="排卵石工資" localSheetId="49">#REF!</definedName>
    <definedName name="排卵石工資" localSheetId="16">#REF!</definedName>
    <definedName name="排卵石工資" localSheetId="27">#REF!</definedName>
    <definedName name="排卵石工資" localSheetId="28">#REF!</definedName>
    <definedName name="排卵石工資" localSheetId="44">#REF!</definedName>
    <definedName name="排卵石工資" localSheetId="45">#REF!</definedName>
    <definedName name="排卵石工資" localSheetId="51">#REF!</definedName>
    <definedName name="排卵石工資" localSheetId="41">#REF!</definedName>
    <definedName name="排卵石工資" localSheetId="35">#REF!</definedName>
    <definedName name="排卵石工資" localSheetId="39">#REF!</definedName>
    <definedName name="排卵石工資" localSheetId="37">#REF!</definedName>
    <definedName name="排卵石工資" localSheetId="17">#REF!</definedName>
    <definedName name="排卵石工資" localSheetId="50">#REF!</definedName>
    <definedName name="排卵石工資" localSheetId="52">#REF!</definedName>
    <definedName name="排卵石工資" localSheetId="31">#REF!</definedName>
    <definedName name="排卵石工資" localSheetId="32">#REF!</definedName>
    <definedName name="排卵石工資" localSheetId="34">#REF!</definedName>
    <definedName name="排卵石工資" localSheetId="38">#REF!</definedName>
    <definedName name="排卵石工資" localSheetId="20">#REF!</definedName>
    <definedName name="排卵石工資">#REF!</definedName>
    <definedName name="排緣石工資" localSheetId="40">#REF!</definedName>
    <definedName name="排緣石工資" localSheetId="56">#REF!</definedName>
    <definedName name="排緣石工資" localSheetId="33">#REF!</definedName>
    <definedName name="排緣石工資" localSheetId="55">#REF!</definedName>
    <definedName name="排緣石工資" localSheetId="36">#REF!</definedName>
    <definedName name="排緣石工資" localSheetId="4">#REF!</definedName>
    <definedName name="排緣石工資" localSheetId="19">#REF!</definedName>
    <definedName name="排緣石工資" localSheetId="21">#REF!</definedName>
    <definedName name="排緣石工資" localSheetId="22">#REF!</definedName>
    <definedName name="排緣石工資" localSheetId="23">#REF!</definedName>
    <definedName name="排緣石工資" localSheetId="24">#REF!</definedName>
    <definedName name="排緣石工資" localSheetId="25">#REF!</definedName>
    <definedName name="排緣石工資" localSheetId="42">#REF!</definedName>
    <definedName name="排緣石工資" localSheetId="18">#REF!</definedName>
    <definedName name="排緣石工資" localSheetId="47">#REF!</definedName>
    <definedName name="排緣石工資" localSheetId="15">#REF!</definedName>
    <definedName name="排緣石工資" localSheetId="14">#REF!</definedName>
    <definedName name="排緣石工資" localSheetId="46">#REF!</definedName>
    <definedName name="排緣石工資" localSheetId="3">#REF!</definedName>
    <definedName name="排緣石工資" localSheetId="2">#REF!</definedName>
    <definedName name="排緣石工資" localSheetId="54">#REF!</definedName>
    <definedName name="排緣石工資" localSheetId="30">#REF!</definedName>
    <definedName name="排緣石工資" localSheetId="26">#REF!</definedName>
    <definedName name="排緣石工資" localSheetId="29">#REF!</definedName>
    <definedName name="排緣石工資" localSheetId="53">#REF!</definedName>
    <definedName name="排緣石工資" localSheetId="43">#REF!</definedName>
    <definedName name="排緣石工資" localSheetId="9">#REF!</definedName>
    <definedName name="排緣石工資" localSheetId="8">#REF!</definedName>
    <definedName name="排緣石工資" localSheetId="11">#REF!</definedName>
    <definedName name="排緣石工資" localSheetId="10">#REF!</definedName>
    <definedName name="排緣石工資" localSheetId="13">#REF!</definedName>
    <definedName name="排緣石工資" localSheetId="12">#REF!</definedName>
    <definedName name="排緣石工資" localSheetId="7">#REF!</definedName>
    <definedName name="排緣石工資" localSheetId="6">#REF!</definedName>
    <definedName name="排緣石工資" localSheetId="48">#REF!</definedName>
    <definedName name="排緣石工資" localSheetId="49">#REF!</definedName>
    <definedName name="排緣石工資" localSheetId="16">#REF!</definedName>
    <definedName name="排緣石工資" localSheetId="27">#REF!</definedName>
    <definedName name="排緣石工資" localSheetId="28">#REF!</definedName>
    <definedName name="排緣石工資" localSheetId="44">#REF!</definedName>
    <definedName name="排緣石工資" localSheetId="45">#REF!</definedName>
    <definedName name="排緣石工資" localSheetId="51">#REF!</definedName>
    <definedName name="排緣石工資" localSheetId="41">#REF!</definedName>
    <definedName name="排緣石工資" localSheetId="35">#REF!</definedName>
    <definedName name="排緣石工資" localSheetId="39">#REF!</definedName>
    <definedName name="排緣石工資" localSheetId="37">#REF!</definedName>
    <definedName name="排緣石工資" localSheetId="17">#REF!</definedName>
    <definedName name="排緣石工資" localSheetId="50">#REF!</definedName>
    <definedName name="排緣石工資" localSheetId="52">#REF!</definedName>
    <definedName name="排緣石工資" localSheetId="31">#REF!</definedName>
    <definedName name="排緣石工資" localSheetId="32">#REF!</definedName>
    <definedName name="排緣石工資" localSheetId="34">#REF!</definedName>
    <definedName name="排緣石工資" localSheetId="38">#REF!</definedName>
    <definedName name="排緣石工資" localSheetId="20">#REF!</definedName>
    <definedName name="排緣石工資">#REF!</definedName>
    <definedName name="採光天井工程" localSheetId="40">#REF!</definedName>
    <definedName name="採光天井工程" localSheetId="56">#REF!</definedName>
    <definedName name="採光天井工程" localSheetId="33">#REF!</definedName>
    <definedName name="採光天井工程" localSheetId="55">#REF!</definedName>
    <definedName name="採光天井工程" localSheetId="36">#REF!</definedName>
    <definedName name="採光天井工程" localSheetId="4">#REF!</definedName>
    <definedName name="採光天井工程" localSheetId="19">#REF!</definedName>
    <definedName name="採光天井工程" localSheetId="21">#REF!</definedName>
    <definedName name="採光天井工程" localSheetId="22">#REF!</definedName>
    <definedName name="採光天井工程" localSheetId="23">#REF!</definedName>
    <definedName name="採光天井工程" localSheetId="24">#REF!</definedName>
    <definedName name="採光天井工程" localSheetId="25">#REF!</definedName>
    <definedName name="採光天井工程" localSheetId="42">#REF!</definedName>
    <definedName name="採光天井工程" localSheetId="18">#REF!</definedName>
    <definedName name="採光天井工程" localSheetId="47">#REF!</definedName>
    <definedName name="採光天井工程" localSheetId="15">#REF!</definedName>
    <definedName name="採光天井工程" localSheetId="14">#REF!</definedName>
    <definedName name="採光天井工程" localSheetId="46">#REF!</definedName>
    <definedName name="採光天井工程" localSheetId="3">#REF!</definedName>
    <definedName name="採光天井工程" localSheetId="2">#REF!</definedName>
    <definedName name="採光天井工程" localSheetId="54">#REF!</definedName>
    <definedName name="採光天井工程" localSheetId="30">#REF!</definedName>
    <definedName name="採光天井工程" localSheetId="26">#REF!</definedName>
    <definedName name="採光天井工程" localSheetId="29">#REF!</definedName>
    <definedName name="採光天井工程" localSheetId="53">#REF!</definedName>
    <definedName name="採光天井工程" localSheetId="43">#REF!</definedName>
    <definedName name="採光天井工程" localSheetId="9">#REF!</definedName>
    <definedName name="採光天井工程" localSheetId="8">#REF!</definedName>
    <definedName name="採光天井工程" localSheetId="11">#REF!</definedName>
    <definedName name="採光天井工程" localSheetId="10">#REF!</definedName>
    <definedName name="採光天井工程" localSheetId="13">#REF!</definedName>
    <definedName name="採光天井工程" localSheetId="12">#REF!</definedName>
    <definedName name="採光天井工程" localSheetId="7">#REF!</definedName>
    <definedName name="採光天井工程" localSheetId="6">#REF!</definedName>
    <definedName name="採光天井工程" localSheetId="48">#REF!</definedName>
    <definedName name="採光天井工程" localSheetId="49">#REF!</definedName>
    <definedName name="採光天井工程" localSheetId="16">#REF!</definedName>
    <definedName name="採光天井工程" localSheetId="27">#REF!</definedName>
    <definedName name="採光天井工程" localSheetId="28">#REF!</definedName>
    <definedName name="採光天井工程" localSheetId="44">#REF!</definedName>
    <definedName name="採光天井工程" localSheetId="45">#REF!</definedName>
    <definedName name="採光天井工程" localSheetId="51">#REF!</definedName>
    <definedName name="採光天井工程" localSheetId="41">#REF!</definedName>
    <definedName name="採光天井工程" localSheetId="35">#REF!</definedName>
    <definedName name="採光天井工程" localSheetId="39">#REF!</definedName>
    <definedName name="採光天井工程" localSheetId="37">#REF!</definedName>
    <definedName name="採光天井工程" localSheetId="17">#REF!</definedName>
    <definedName name="採光天井工程" localSheetId="50">#REF!</definedName>
    <definedName name="採光天井工程" localSheetId="52">#REF!</definedName>
    <definedName name="採光天井工程" localSheetId="31">#REF!</definedName>
    <definedName name="採光天井工程" localSheetId="32">#REF!</definedName>
    <definedName name="採光天井工程" localSheetId="34">#REF!</definedName>
    <definedName name="採光天井工程" localSheetId="38">#REF!</definedName>
    <definedName name="採光天井工程" localSheetId="20">#REF!</definedName>
    <definedName name="採光天井工程">#REF!</definedName>
    <definedName name="接合鐵件" localSheetId="40">#REF!</definedName>
    <definedName name="接合鐵件" localSheetId="56">#REF!</definedName>
    <definedName name="接合鐵件" localSheetId="33">#REF!</definedName>
    <definedName name="接合鐵件" localSheetId="55">#REF!</definedName>
    <definedName name="接合鐵件" localSheetId="36">#REF!</definedName>
    <definedName name="接合鐵件" localSheetId="4">#REF!</definedName>
    <definedName name="接合鐵件" localSheetId="19">#REF!</definedName>
    <definedName name="接合鐵件" localSheetId="21">#REF!</definedName>
    <definedName name="接合鐵件" localSheetId="22">#REF!</definedName>
    <definedName name="接合鐵件" localSheetId="23">#REF!</definedName>
    <definedName name="接合鐵件" localSheetId="24">#REF!</definedName>
    <definedName name="接合鐵件" localSheetId="25">#REF!</definedName>
    <definedName name="接合鐵件" localSheetId="42">#REF!</definedName>
    <definedName name="接合鐵件" localSheetId="18">#REF!</definedName>
    <definedName name="接合鐵件" localSheetId="47">#REF!</definedName>
    <definedName name="接合鐵件" localSheetId="15">#REF!</definedName>
    <definedName name="接合鐵件" localSheetId="14">#REF!</definedName>
    <definedName name="接合鐵件" localSheetId="46">#REF!</definedName>
    <definedName name="接合鐵件" localSheetId="3">#REF!</definedName>
    <definedName name="接合鐵件" localSheetId="2">#REF!</definedName>
    <definedName name="接合鐵件" localSheetId="54">#REF!</definedName>
    <definedName name="接合鐵件" localSheetId="30">#REF!</definedName>
    <definedName name="接合鐵件" localSheetId="26">#REF!</definedName>
    <definedName name="接合鐵件" localSheetId="29">#REF!</definedName>
    <definedName name="接合鐵件" localSheetId="53">#REF!</definedName>
    <definedName name="接合鐵件" localSheetId="43">#REF!</definedName>
    <definedName name="接合鐵件" localSheetId="9">#REF!</definedName>
    <definedName name="接合鐵件" localSheetId="8">#REF!</definedName>
    <definedName name="接合鐵件" localSheetId="11">#REF!</definedName>
    <definedName name="接合鐵件" localSheetId="10">#REF!</definedName>
    <definedName name="接合鐵件" localSheetId="13">#REF!</definedName>
    <definedName name="接合鐵件" localSheetId="12">#REF!</definedName>
    <definedName name="接合鐵件" localSheetId="7">#REF!</definedName>
    <definedName name="接合鐵件" localSheetId="6">#REF!</definedName>
    <definedName name="接合鐵件" localSheetId="48">#REF!</definedName>
    <definedName name="接合鐵件" localSheetId="49">#REF!</definedName>
    <definedName name="接合鐵件" localSheetId="16">#REF!</definedName>
    <definedName name="接合鐵件" localSheetId="27">#REF!</definedName>
    <definedName name="接合鐵件" localSheetId="28">#REF!</definedName>
    <definedName name="接合鐵件" localSheetId="44">#REF!</definedName>
    <definedName name="接合鐵件" localSheetId="45">#REF!</definedName>
    <definedName name="接合鐵件" localSheetId="51">#REF!</definedName>
    <definedName name="接合鐵件" localSheetId="41">#REF!</definedName>
    <definedName name="接合鐵件" localSheetId="35">#REF!</definedName>
    <definedName name="接合鐵件" localSheetId="39">#REF!</definedName>
    <definedName name="接合鐵件" localSheetId="37">#REF!</definedName>
    <definedName name="接合鐵件" localSheetId="17">#REF!</definedName>
    <definedName name="接合鐵件" localSheetId="50">#REF!</definedName>
    <definedName name="接合鐵件" localSheetId="52">#REF!</definedName>
    <definedName name="接合鐵件" localSheetId="31">#REF!</definedName>
    <definedName name="接合鐵件" localSheetId="32">#REF!</definedName>
    <definedName name="接合鐵件" localSheetId="34">#REF!</definedName>
    <definedName name="接合鐵件" localSheetId="38">#REF!</definedName>
    <definedName name="接合鐵件" localSheetId="20">#REF!</definedName>
    <definedName name="接合鐵件">#REF!</definedName>
    <definedName name="接合鐵件φ50mm_L_40cm" localSheetId="40">#REF!</definedName>
    <definedName name="接合鐵件φ50mm_L_40cm" localSheetId="56">#REF!</definedName>
    <definedName name="接合鐵件φ50mm_L_40cm" localSheetId="33">#REF!</definedName>
    <definedName name="接合鐵件φ50mm_L_40cm" localSheetId="55">#REF!</definedName>
    <definedName name="接合鐵件φ50mm_L_40cm" localSheetId="36">#REF!</definedName>
    <definedName name="接合鐵件φ50mm_L_40cm" localSheetId="4">#REF!</definedName>
    <definedName name="接合鐵件φ50mm_L_40cm" localSheetId="19">#REF!</definedName>
    <definedName name="接合鐵件φ50mm_L_40cm" localSheetId="21">#REF!</definedName>
    <definedName name="接合鐵件φ50mm_L_40cm" localSheetId="22">#REF!</definedName>
    <definedName name="接合鐵件φ50mm_L_40cm" localSheetId="23">#REF!</definedName>
    <definedName name="接合鐵件φ50mm_L_40cm" localSheetId="24">#REF!</definedName>
    <definedName name="接合鐵件φ50mm_L_40cm" localSheetId="25">#REF!</definedName>
    <definedName name="接合鐵件φ50mm_L_40cm" localSheetId="42">#REF!</definedName>
    <definedName name="接合鐵件φ50mm_L_40cm" localSheetId="18">#REF!</definedName>
    <definedName name="接合鐵件φ50mm_L_40cm" localSheetId="47">#REF!</definedName>
    <definedName name="接合鐵件φ50mm_L_40cm" localSheetId="15">#REF!</definedName>
    <definedName name="接合鐵件φ50mm_L_40cm" localSheetId="14">#REF!</definedName>
    <definedName name="接合鐵件φ50mm_L_40cm" localSheetId="46">#REF!</definedName>
    <definedName name="接合鐵件φ50mm_L_40cm" localSheetId="3">#REF!</definedName>
    <definedName name="接合鐵件φ50mm_L_40cm" localSheetId="2">#REF!</definedName>
    <definedName name="接合鐵件φ50mm_L_40cm" localSheetId="54">#REF!</definedName>
    <definedName name="接合鐵件φ50mm_L_40cm" localSheetId="30">#REF!</definedName>
    <definedName name="接合鐵件φ50mm_L_40cm" localSheetId="26">#REF!</definedName>
    <definedName name="接合鐵件φ50mm_L_40cm" localSheetId="29">#REF!</definedName>
    <definedName name="接合鐵件φ50mm_L_40cm" localSheetId="53">#REF!</definedName>
    <definedName name="接合鐵件φ50mm_L_40cm" localSheetId="43">#REF!</definedName>
    <definedName name="接合鐵件φ50mm_L_40cm" localSheetId="9">#REF!</definedName>
    <definedName name="接合鐵件φ50mm_L_40cm" localSheetId="8">#REF!</definedName>
    <definedName name="接合鐵件φ50mm_L_40cm" localSheetId="11">#REF!</definedName>
    <definedName name="接合鐵件φ50mm_L_40cm" localSheetId="10">#REF!</definedName>
    <definedName name="接合鐵件φ50mm_L_40cm" localSheetId="13">#REF!</definedName>
    <definedName name="接合鐵件φ50mm_L_40cm" localSheetId="12">#REF!</definedName>
    <definedName name="接合鐵件φ50mm_L_40cm" localSheetId="7">#REF!</definedName>
    <definedName name="接合鐵件φ50mm_L_40cm" localSheetId="6">#REF!</definedName>
    <definedName name="接合鐵件φ50mm_L_40cm" localSheetId="48">#REF!</definedName>
    <definedName name="接合鐵件φ50mm_L_40cm" localSheetId="49">#REF!</definedName>
    <definedName name="接合鐵件φ50mm_L_40cm" localSheetId="16">#REF!</definedName>
    <definedName name="接合鐵件φ50mm_L_40cm" localSheetId="27">#REF!</definedName>
    <definedName name="接合鐵件φ50mm_L_40cm" localSheetId="28">#REF!</definedName>
    <definedName name="接合鐵件φ50mm_L_40cm" localSheetId="44">#REF!</definedName>
    <definedName name="接合鐵件φ50mm_L_40cm" localSheetId="45">#REF!</definedName>
    <definedName name="接合鐵件φ50mm_L_40cm" localSheetId="51">#REF!</definedName>
    <definedName name="接合鐵件φ50mm_L_40cm" localSheetId="41">#REF!</definedName>
    <definedName name="接合鐵件φ50mm_L_40cm" localSheetId="35">#REF!</definedName>
    <definedName name="接合鐵件φ50mm_L_40cm" localSheetId="39">#REF!</definedName>
    <definedName name="接合鐵件φ50mm_L_40cm" localSheetId="37">#REF!</definedName>
    <definedName name="接合鐵件φ50mm_L_40cm" localSheetId="17">#REF!</definedName>
    <definedName name="接合鐵件φ50mm_L_40cm" localSheetId="50">#REF!</definedName>
    <definedName name="接合鐵件φ50mm_L_40cm" localSheetId="52">#REF!</definedName>
    <definedName name="接合鐵件φ50mm_L_40cm" localSheetId="31">#REF!</definedName>
    <definedName name="接合鐵件φ50mm_L_40cm" localSheetId="32">#REF!</definedName>
    <definedName name="接合鐵件φ50mm_L_40cm" localSheetId="34">#REF!</definedName>
    <definedName name="接合鐵件φ50mm_L_40cm" localSheetId="38">#REF!</definedName>
    <definedName name="接合鐵件φ50mm_L_40cm" localSheetId="20">#REF!</definedName>
    <definedName name="接合鐵件φ50mm_L_40cm">#REF!</definedName>
    <definedName name="教練費_外勞__地上層">[6]工料單價!$J$69</definedName>
    <definedName name="教練費_自辦__地下室">[6]工料單價!$J$62</definedName>
    <definedName name="斜坡排架" localSheetId="40">#REF!</definedName>
    <definedName name="斜坡排架" localSheetId="56">#REF!</definedName>
    <definedName name="斜坡排架" localSheetId="33">#REF!</definedName>
    <definedName name="斜坡排架" localSheetId="55">#REF!</definedName>
    <definedName name="斜坡排架" localSheetId="36">#REF!</definedName>
    <definedName name="斜坡排架" localSheetId="4">#REF!</definedName>
    <definedName name="斜坡排架" localSheetId="19">#REF!</definedName>
    <definedName name="斜坡排架" localSheetId="21">#REF!</definedName>
    <definedName name="斜坡排架" localSheetId="22">#REF!</definedName>
    <definedName name="斜坡排架" localSheetId="23">#REF!</definedName>
    <definedName name="斜坡排架" localSheetId="24">#REF!</definedName>
    <definedName name="斜坡排架" localSheetId="25">#REF!</definedName>
    <definedName name="斜坡排架" localSheetId="42">#REF!</definedName>
    <definedName name="斜坡排架" localSheetId="18">#REF!</definedName>
    <definedName name="斜坡排架" localSheetId="47">#REF!</definedName>
    <definedName name="斜坡排架" localSheetId="15">#REF!</definedName>
    <definedName name="斜坡排架" localSheetId="14">#REF!</definedName>
    <definedName name="斜坡排架" localSheetId="46">#REF!</definedName>
    <definedName name="斜坡排架" localSheetId="3">#REF!</definedName>
    <definedName name="斜坡排架" localSheetId="2">#REF!</definedName>
    <definedName name="斜坡排架" localSheetId="54">#REF!</definedName>
    <definedName name="斜坡排架" localSheetId="30">#REF!</definedName>
    <definedName name="斜坡排架" localSheetId="26">#REF!</definedName>
    <definedName name="斜坡排架" localSheetId="29">#REF!</definedName>
    <definedName name="斜坡排架" localSheetId="53">#REF!</definedName>
    <definedName name="斜坡排架" localSheetId="43">#REF!</definedName>
    <definedName name="斜坡排架" localSheetId="9">#REF!</definedName>
    <definedName name="斜坡排架" localSheetId="8">#REF!</definedName>
    <definedName name="斜坡排架" localSheetId="11">#REF!</definedName>
    <definedName name="斜坡排架" localSheetId="10">#REF!</definedName>
    <definedName name="斜坡排架" localSheetId="13">#REF!</definedName>
    <definedName name="斜坡排架" localSheetId="12">#REF!</definedName>
    <definedName name="斜坡排架" localSheetId="7">#REF!</definedName>
    <definedName name="斜坡排架" localSheetId="6">#REF!</definedName>
    <definedName name="斜坡排架" localSheetId="48">#REF!</definedName>
    <definedName name="斜坡排架" localSheetId="49">#REF!</definedName>
    <definedName name="斜坡排架" localSheetId="16">#REF!</definedName>
    <definedName name="斜坡排架" localSheetId="27">#REF!</definedName>
    <definedName name="斜坡排架" localSheetId="28">#REF!</definedName>
    <definedName name="斜坡排架" localSheetId="44">#REF!</definedName>
    <definedName name="斜坡排架" localSheetId="45">#REF!</definedName>
    <definedName name="斜坡排架" localSheetId="51">#REF!</definedName>
    <definedName name="斜坡排架" localSheetId="41">#REF!</definedName>
    <definedName name="斜坡排架" localSheetId="35">#REF!</definedName>
    <definedName name="斜坡排架" localSheetId="39">#REF!</definedName>
    <definedName name="斜坡排架" localSheetId="37">#REF!</definedName>
    <definedName name="斜坡排架" localSheetId="17">#REF!</definedName>
    <definedName name="斜坡排架" localSheetId="50">#REF!</definedName>
    <definedName name="斜坡排架" localSheetId="52">#REF!</definedName>
    <definedName name="斜坡排架" localSheetId="31">#REF!</definedName>
    <definedName name="斜坡排架" localSheetId="32">#REF!</definedName>
    <definedName name="斜坡排架" localSheetId="34">#REF!</definedName>
    <definedName name="斜坡排架" localSheetId="38">#REF!</definedName>
    <definedName name="斜坡排架" localSheetId="20">#REF!</definedName>
    <definedName name="斜坡排架">#REF!</definedName>
    <definedName name="棄土證明" localSheetId="40">#REF!</definedName>
    <definedName name="棄土證明" localSheetId="56">#REF!</definedName>
    <definedName name="棄土證明" localSheetId="33">#REF!</definedName>
    <definedName name="棄土證明" localSheetId="55">#REF!</definedName>
    <definedName name="棄土證明" localSheetId="36">#REF!</definedName>
    <definedName name="棄土證明" localSheetId="4">#REF!</definedName>
    <definedName name="棄土證明" localSheetId="19">#REF!</definedName>
    <definedName name="棄土證明" localSheetId="21">#REF!</definedName>
    <definedName name="棄土證明" localSheetId="22">#REF!</definedName>
    <definedName name="棄土證明" localSheetId="23">#REF!</definedName>
    <definedName name="棄土證明" localSheetId="24">#REF!</definedName>
    <definedName name="棄土證明" localSheetId="25">#REF!</definedName>
    <definedName name="棄土證明" localSheetId="42">#REF!</definedName>
    <definedName name="棄土證明" localSheetId="18">#REF!</definedName>
    <definedName name="棄土證明" localSheetId="47">#REF!</definedName>
    <definedName name="棄土證明" localSheetId="15">#REF!</definedName>
    <definedName name="棄土證明" localSheetId="14">#REF!</definedName>
    <definedName name="棄土證明" localSheetId="46">#REF!</definedName>
    <definedName name="棄土證明" localSheetId="3">#REF!</definedName>
    <definedName name="棄土證明" localSheetId="2">#REF!</definedName>
    <definedName name="棄土證明" localSheetId="54">#REF!</definedName>
    <definedName name="棄土證明" localSheetId="30">#REF!</definedName>
    <definedName name="棄土證明" localSheetId="26">#REF!</definedName>
    <definedName name="棄土證明" localSheetId="29">#REF!</definedName>
    <definedName name="棄土證明" localSheetId="53">#REF!</definedName>
    <definedName name="棄土證明" localSheetId="43">#REF!</definedName>
    <definedName name="棄土證明" localSheetId="9">#REF!</definedName>
    <definedName name="棄土證明" localSheetId="8">#REF!</definedName>
    <definedName name="棄土證明" localSheetId="11">#REF!</definedName>
    <definedName name="棄土證明" localSheetId="10">#REF!</definedName>
    <definedName name="棄土證明" localSheetId="13">#REF!</definedName>
    <definedName name="棄土證明" localSheetId="12">#REF!</definedName>
    <definedName name="棄土證明" localSheetId="7">#REF!</definedName>
    <definedName name="棄土證明" localSheetId="6">#REF!</definedName>
    <definedName name="棄土證明" localSheetId="48">#REF!</definedName>
    <definedName name="棄土證明" localSheetId="49">#REF!</definedName>
    <definedName name="棄土證明" localSheetId="16">#REF!</definedName>
    <definedName name="棄土證明" localSheetId="27">#REF!</definedName>
    <definedName name="棄土證明" localSheetId="28">#REF!</definedName>
    <definedName name="棄土證明" localSheetId="44">#REF!</definedName>
    <definedName name="棄土證明" localSheetId="45">#REF!</definedName>
    <definedName name="棄土證明" localSheetId="51">#REF!</definedName>
    <definedName name="棄土證明" localSheetId="41">#REF!</definedName>
    <definedName name="棄土證明" localSheetId="35">#REF!</definedName>
    <definedName name="棄土證明" localSheetId="39">#REF!</definedName>
    <definedName name="棄土證明" localSheetId="37">#REF!</definedName>
    <definedName name="棄土證明" localSheetId="17">#REF!</definedName>
    <definedName name="棄土證明" localSheetId="50">#REF!</definedName>
    <definedName name="棄土證明" localSheetId="52">#REF!</definedName>
    <definedName name="棄土證明" localSheetId="31">#REF!</definedName>
    <definedName name="棄土證明" localSheetId="32">#REF!</definedName>
    <definedName name="棄土證明" localSheetId="34">#REF!</definedName>
    <definedName name="棄土證明" localSheetId="38">#REF!</definedName>
    <definedName name="棄土證明" localSheetId="20">#REF!</definedName>
    <definedName name="棄土證明">#REF!</definedName>
    <definedName name="淋浴間_5mm厚強化玻璃" localSheetId="40">#REF!</definedName>
    <definedName name="淋浴間_5mm厚強化玻璃" localSheetId="56">#REF!</definedName>
    <definedName name="淋浴間_5mm厚強化玻璃" localSheetId="33">#REF!</definedName>
    <definedName name="淋浴間_5mm厚強化玻璃" localSheetId="55">#REF!</definedName>
    <definedName name="淋浴間_5mm厚強化玻璃" localSheetId="36">#REF!</definedName>
    <definedName name="淋浴間_5mm厚強化玻璃" localSheetId="4">#REF!</definedName>
    <definedName name="淋浴間_5mm厚強化玻璃" localSheetId="19">#REF!</definedName>
    <definedName name="淋浴間_5mm厚強化玻璃" localSheetId="21">#REF!</definedName>
    <definedName name="淋浴間_5mm厚強化玻璃" localSheetId="22">#REF!</definedName>
    <definedName name="淋浴間_5mm厚強化玻璃" localSheetId="23">#REF!</definedName>
    <definedName name="淋浴間_5mm厚強化玻璃" localSheetId="24">#REF!</definedName>
    <definedName name="淋浴間_5mm厚強化玻璃" localSheetId="25">#REF!</definedName>
    <definedName name="淋浴間_5mm厚強化玻璃" localSheetId="42">#REF!</definedName>
    <definedName name="淋浴間_5mm厚強化玻璃" localSheetId="18">#REF!</definedName>
    <definedName name="淋浴間_5mm厚強化玻璃" localSheetId="47">#REF!</definedName>
    <definedName name="淋浴間_5mm厚強化玻璃" localSheetId="15">#REF!</definedName>
    <definedName name="淋浴間_5mm厚強化玻璃" localSheetId="14">#REF!</definedName>
    <definedName name="淋浴間_5mm厚強化玻璃" localSheetId="46">#REF!</definedName>
    <definedName name="淋浴間_5mm厚強化玻璃" localSheetId="3">#REF!</definedName>
    <definedName name="淋浴間_5mm厚強化玻璃" localSheetId="2">#REF!</definedName>
    <definedName name="淋浴間_5mm厚強化玻璃" localSheetId="54">#REF!</definedName>
    <definedName name="淋浴間_5mm厚強化玻璃" localSheetId="30">#REF!</definedName>
    <definedName name="淋浴間_5mm厚強化玻璃" localSheetId="26">#REF!</definedName>
    <definedName name="淋浴間_5mm厚強化玻璃" localSheetId="29">#REF!</definedName>
    <definedName name="淋浴間_5mm厚強化玻璃" localSheetId="53">#REF!</definedName>
    <definedName name="淋浴間_5mm厚強化玻璃" localSheetId="43">#REF!</definedName>
    <definedName name="淋浴間_5mm厚強化玻璃" localSheetId="9">#REF!</definedName>
    <definedName name="淋浴間_5mm厚強化玻璃" localSheetId="8">#REF!</definedName>
    <definedName name="淋浴間_5mm厚強化玻璃" localSheetId="11">#REF!</definedName>
    <definedName name="淋浴間_5mm厚強化玻璃" localSheetId="10">#REF!</definedName>
    <definedName name="淋浴間_5mm厚強化玻璃" localSheetId="13">#REF!</definedName>
    <definedName name="淋浴間_5mm厚強化玻璃" localSheetId="12">#REF!</definedName>
    <definedName name="淋浴間_5mm厚強化玻璃" localSheetId="7">#REF!</definedName>
    <definedName name="淋浴間_5mm厚強化玻璃" localSheetId="6">#REF!</definedName>
    <definedName name="淋浴間_5mm厚強化玻璃" localSheetId="48">#REF!</definedName>
    <definedName name="淋浴間_5mm厚強化玻璃" localSheetId="49">#REF!</definedName>
    <definedName name="淋浴間_5mm厚強化玻璃" localSheetId="16">#REF!</definedName>
    <definedName name="淋浴間_5mm厚強化玻璃" localSheetId="27">#REF!</definedName>
    <definedName name="淋浴間_5mm厚強化玻璃" localSheetId="28">#REF!</definedName>
    <definedName name="淋浴間_5mm厚強化玻璃" localSheetId="44">#REF!</definedName>
    <definedName name="淋浴間_5mm厚強化玻璃" localSheetId="45">#REF!</definedName>
    <definedName name="淋浴間_5mm厚強化玻璃" localSheetId="51">#REF!</definedName>
    <definedName name="淋浴間_5mm厚強化玻璃" localSheetId="41">#REF!</definedName>
    <definedName name="淋浴間_5mm厚強化玻璃" localSheetId="35">#REF!</definedName>
    <definedName name="淋浴間_5mm厚強化玻璃" localSheetId="39">#REF!</definedName>
    <definedName name="淋浴間_5mm厚強化玻璃" localSheetId="37">#REF!</definedName>
    <definedName name="淋浴間_5mm厚強化玻璃" localSheetId="17">#REF!</definedName>
    <definedName name="淋浴間_5mm厚強化玻璃" localSheetId="50">#REF!</definedName>
    <definedName name="淋浴間_5mm厚強化玻璃" localSheetId="52">#REF!</definedName>
    <definedName name="淋浴間_5mm厚強化玻璃" localSheetId="31">#REF!</definedName>
    <definedName name="淋浴間_5mm厚強化玻璃" localSheetId="32">#REF!</definedName>
    <definedName name="淋浴間_5mm厚強化玻璃" localSheetId="34">#REF!</definedName>
    <definedName name="淋浴間_5mm厚強化玻璃" localSheetId="38">#REF!</definedName>
    <definedName name="淋浴間_5mm厚強化玻璃" localSheetId="20">#REF!</definedName>
    <definedName name="淋浴間_5mm厚強化玻璃">#REF!</definedName>
    <definedName name="混凝土140">[4]混凝土配比!$P$17</definedName>
    <definedName name="混凝土176">[4]混凝土配比!$P$18</definedName>
    <definedName name="混凝土210">[4]混凝土配比!$P$19</definedName>
    <definedName name="混凝土240">[4]混凝土配比!$P$20</definedName>
    <definedName name="混凝土240水">[4]混凝土配比!$P$21</definedName>
    <definedName name="混凝土240早">[4]混凝土配比!$P$22</definedName>
    <definedName name="混凝土240自">[4]混凝土配比!$P$26</definedName>
    <definedName name="混凝土280">[4]混凝土配比!$P$23</definedName>
    <definedName name="混凝土280細">[4]混凝土配比!$P$24</definedName>
    <definedName name="混凝土350">[4]混凝土配比!$P$25</definedName>
    <definedName name="混凝土80">[4]混凝土配比!$P$16</definedName>
    <definedName name="混凝土壓送整平">[22]工料單價!$J$51</definedName>
    <definedName name="混凝土壓送整平_空心磚空隙灌注3000PSI" localSheetId="40">#REF!</definedName>
    <definedName name="混凝土壓送整平_空心磚空隙灌注3000PSI" localSheetId="56">#REF!</definedName>
    <definedName name="混凝土壓送整平_空心磚空隙灌注3000PSI" localSheetId="33">#REF!</definedName>
    <definedName name="混凝土壓送整平_空心磚空隙灌注3000PSI" localSheetId="55">#REF!</definedName>
    <definedName name="混凝土壓送整平_空心磚空隙灌注3000PSI" localSheetId="36">#REF!</definedName>
    <definedName name="混凝土壓送整平_空心磚空隙灌注3000PSI" localSheetId="4">#REF!</definedName>
    <definedName name="混凝土壓送整平_空心磚空隙灌注3000PSI" localSheetId="19">#REF!</definedName>
    <definedName name="混凝土壓送整平_空心磚空隙灌注3000PSI" localSheetId="21">#REF!</definedName>
    <definedName name="混凝土壓送整平_空心磚空隙灌注3000PSI" localSheetId="22">#REF!</definedName>
    <definedName name="混凝土壓送整平_空心磚空隙灌注3000PSI" localSheetId="23">#REF!</definedName>
    <definedName name="混凝土壓送整平_空心磚空隙灌注3000PSI" localSheetId="24">#REF!</definedName>
    <definedName name="混凝土壓送整平_空心磚空隙灌注3000PSI" localSheetId="25">#REF!</definedName>
    <definedName name="混凝土壓送整平_空心磚空隙灌注3000PSI" localSheetId="42">#REF!</definedName>
    <definedName name="混凝土壓送整平_空心磚空隙灌注3000PSI" localSheetId="18">#REF!</definedName>
    <definedName name="混凝土壓送整平_空心磚空隙灌注3000PSI" localSheetId="47">#REF!</definedName>
    <definedName name="混凝土壓送整平_空心磚空隙灌注3000PSI" localSheetId="15">#REF!</definedName>
    <definedName name="混凝土壓送整平_空心磚空隙灌注3000PSI" localSheetId="14">#REF!</definedName>
    <definedName name="混凝土壓送整平_空心磚空隙灌注3000PSI" localSheetId="46">#REF!</definedName>
    <definedName name="混凝土壓送整平_空心磚空隙灌注3000PSI" localSheetId="3">#REF!</definedName>
    <definedName name="混凝土壓送整平_空心磚空隙灌注3000PSI" localSheetId="2">#REF!</definedName>
    <definedName name="混凝土壓送整平_空心磚空隙灌注3000PSI" localSheetId="54">#REF!</definedName>
    <definedName name="混凝土壓送整平_空心磚空隙灌注3000PSI" localSheetId="30">#REF!</definedName>
    <definedName name="混凝土壓送整平_空心磚空隙灌注3000PSI" localSheetId="26">#REF!</definedName>
    <definedName name="混凝土壓送整平_空心磚空隙灌注3000PSI" localSheetId="29">#REF!</definedName>
    <definedName name="混凝土壓送整平_空心磚空隙灌注3000PSI" localSheetId="53">#REF!</definedName>
    <definedName name="混凝土壓送整平_空心磚空隙灌注3000PSI" localSheetId="43">#REF!</definedName>
    <definedName name="混凝土壓送整平_空心磚空隙灌注3000PSI" localSheetId="9">#REF!</definedName>
    <definedName name="混凝土壓送整平_空心磚空隙灌注3000PSI" localSheetId="8">#REF!</definedName>
    <definedName name="混凝土壓送整平_空心磚空隙灌注3000PSI" localSheetId="11">#REF!</definedName>
    <definedName name="混凝土壓送整平_空心磚空隙灌注3000PSI" localSheetId="10">#REF!</definedName>
    <definedName name="混凝土壓送整平_空心磚空隙灌注3000PSI" localSheetId="13">#REF!</definedName>
    <definedName name="混凝土壓送整平_空心磚空隙灌注3000PSI" localSheetId="12">#REF!</definedName>
    <definedName name="混凝土壓送整平_空心磚空隙灌注3000PSI" localSheetId="7">#REF!</definedName>
    <definedName name="混凝土壓送整平_空心磚空隙灌注3000PSI" localSheetId="6">#REF!</definedName>
    <definedName name="混凝土壓送整平_空心磚空隙灌注3000PSI" localSheetId="48">#REF!</definedName>
    <definedName name="混凝土壓送整平_空心磚空隙灌注3000PSI" localSheetId="49">#REF!</definedName>
    <definedName name="混凝土壓送整平_空心磚空隙灌注3000PSI" localSheetId="16">#REF!</definedName>
    <definedName name="混凝土壓送整平_空心磚空隙灌注3000PSI" localSheetId="27">#REF!</definedName>
    <definedName name="混凝土壓送整平_空心磚空隙灌注3000PSI" localSheetId="28">#REF!</definedName>
    <definedName name="混凝土壓送整平_空心磚空隙灌注3000PSI" localSheetId="44">#REF!</definedName>
    <definedName name="混凝土壓送整平_空心磚空隙灌注3000PSI" localSheetId="45">#REF!</definedName>
    <definedName name="混凝土壓送整平_空心磚空隙灌注3000PSI" localSheetId="51">#REF!</definedName>
    <definedName name="混凝土壓送整平_空心磚空隙灌注3000PSI" localSheetId="41">#REF!</definedName>
    <definedName name="混凝土壓送整平_空心磚空隙灌注3000PSI" localSheetId="35">#REF!</definedName>
    <definedName name="混凝土壓送整平_空心磚空隙灌注3000PSI" localSheetId="39">#REF!</definedName>
    <definedName name="混凝土壓送整平_空心磚空隙灌注3000PSI" localSheetId="37">#REF!</definedName>
    <definedName name="混凝土壓送整平_空心磚空隙灌注3000PSI" localSheetId="17">#REF!</definedName>
    <definedName name="混凝土壓送整平_空心磚空隙灌注3000PSI" localSheetId="50">#REF!</definedName>
    <definedName name="混凝土壓送整平_空心磚空隙灌注3000PSI" localSheetId="52">#REF!</definedName>
    <definedName name="混凝土壓送整平_空心磚空隙灌注3000PSI" localSheetId="31">#REF!</definedName>
    <definedName name="混凝土壓送整平_空心磚空隙灌注3000PSI" localSheetId="32">#REF!</definedName>
    <definedName name="混凝土壓送整平_空心磚空隙灌注3000PSI" localSheetId="34">#REF!</definedName>
    <definedName name="混凝土壓送整平_空心磚空隙灌注3000PSI" localSheetId="38">#REF!</definedName>
    <definedName name="混凝土壓送整平_空心磚空隙灌注3000PSI" localSheetId="20">#REF!</definedName>
    <definedName name="混凝土壓送整平_空心磚空隙灌注3000PSI">#REF!</definedName>
    <definedName name="混凝土壓送整平_空心磚填縫2500PSI" localSheetId="40">#REF!</definedName>
    <definedName name="混凝土壓送整平_空心磚填縫2500PSI" localSheetId="56">#REF!</definedName>
    <definedName name="混凝土壓送整平_空心磚填縫2500PSI" localSheetId="33">#REF!</definedName>
    <definedName name="混凝土壓送整平_空心磚填縫2500PSI" localSheetId="55">#REF!</definedName>
    <definedName name="混凝土壓送整平_空心磚填縫2500PSI" localSheetId="36">#REF!</definedName>
    <definedName name="混凝土壓送整平_空心磚填縫2500PSI" localSheetId="4">#REF!</definedName>
    <definedName name="混凝土壓送整平_空心磚填縫2500PSI" localSheetId="19">#REF!</definedName>
    <definedName name="混凝土壓送整平_空心磚填縫2500PSI" localSheetId="21">#REF!</definedName>
    <definedName name="混凝土壓送整平_空心磚填縫2500PSI" localSheetId="22">#REF!</definedName>
    <definedName name="混凝土壓送整平_空心磚填縫2500PSI" localSheetId="23">#REF!</definedName>
    <definedName name="混凝土壓送整平_空心磚填縫2500PSI" localSheetId="24">#REF!</definedName>
    <definedName name="混凝土壓送整平_空心磚填縫2500PSI" localSheetId="25">#REF!</definedName>
    <definedName name="混凝土壓送整平_空心磚填縫2500PSI" localSheetId="42">#REF!</definedName>
    <definedName name="混凝土壓送整平_空心磚填縫2500PSI" localSheetId="18">#REF!</definedName>
    <definedName name="混凝土壓送整平_空心磚填縫2500PSI" localSheetId="47">#REF!</definedName>
    <definedName name="混凝土壓送整平_空心磚填縫2500PSI" localSheetId="15">#REF!</definedName>
    <definedName name="混凝土壓送整平_空心磚填縫2500PSI" localSheetId="14">#REF!</definedName>
    <definedName name="混凝土壓送整平_空心磚填縫2500PSI" localSheetId="46">#REF!</definedName>
    <definedName name="混凝土壓送整平_空心磚填縫2500PSI" localSheetId="3">#REF!</definedName>
    <definedName name="混凝土壓送整平_空心磚填縫2500PSI" localSheetId="2">#REF!</definedName>
    <definedName name="混凝土壓送整平_空心磚填縫2500PSI" localSheetId="54">#REF!</definedName>
    <definedName name="混凝土壓送整平_空心磚填縫2500PSI" localSheetId="30">#REF!</definedName>
    <definedName name="混凝土壓送整平_空心磚填縫2500PSI" localSheetId="26">#REF!</definedName>
    <definedName name="混凝土壓送整平_空心磚填縫2500PSI" localSheetId="29">#REF!</definedName>
    <definedName name="混凝土壓送整平_空心磚填縫2500PSI" localSheetId="53">#REF!</definedName>
    <definedName name="混凝土壓送整平_空心磚填縫2500PSI" localSheetId="43">#REF!</definedName>
    <definedName name="混凝土壓送整平_空心磚填縫2500PSI" localSheetId="9">#REF!</definedName>
    <definedName name="混凝土壓送整平_空心磚填縫2500PSI" localSheetId="8">#REF!</definedName>
    <definedName name="混凝土壓送整平_空心磚填縫2500PSI" localSheetId="11">#REF!</definedName>
    <definedName name="混凝土壓送整平_空心磚填縫2500PSI" localSheetId="10">#REF!</definedName>
    <definedName name="混凝土壓送整平_空心磚填縫2500PSI" localSheetId="13">#REF!</definedName>
    <definedName name="混凝土壓送整平_空心磚填縫2500PSI" localSheetId="12">#REF!</definedName>
    <definedName name="混凝土壓送整平_空心磚填縫2500PSI" localSheetId="7">#REF!</definedName>
    <definedName name="混凝土壓送整平_空心磚填縫2500PSI" localSheetId="6">#REF!</definedName>
    <definedName name="混凝土壓送整平_空心磚填縫2500PSI" localSheetId="48">#REF!</definedName>
    <definedName name="混凝土壓送整平_空心磚填縫2500PSI" localSheetId="49">#REF!</definedName>
    <definedName name="混凝土壓送整平_空心磚填縫2500PSI" localSheetId="16">#REF!</definedName>
    <definedName name="混凝土壓送整平_空心磚填縫2500PSI" localSheetId="27">#REF!</definedName>
    <definedName name="混凝土壓送整平_空心磚填縫2500PSI" localSheetId="28">#REF!</definedName>
    <definedName name="混凝土壓送整平_空心磚填縫2500PSI" localSheetId="44">#REF!</definedName>
    <definedName name="混凝土壓送整平_空心磚填縫2500PSI" localSheetId="45">#REF!</definedName>
    <definedName name="混凝土壓送整平_空心磚填縫2500PSI" localSheetId="51">#REF!</definedName>
    <definedName name="混凝土壓送整平_空心磚填縫2500PSI" localSheetId="41">#REF!</definedName>
    <definedName name="混凝土壓送整平_空心磚填縫2500PSI" localSheetId="35">#REF!</definedName>
    <definedName name="混凝土壓送整平_空心磚填縫2500PSI" localSheetId="39">#REF!</definedName>
    <definedName name="混凝土壓送整平_空心磚填縫2500PSI" localSheetId="37">#REF!</definedName>
    <definedName name="混凝土壓送整平_空心磚填縫2500PSI" localSheetId="17">#REF!</definedName>
    <definedName name="混凝土壓送整平_空心磚填縫2500PSI" localSheetId="50">#REF!</definedName>
    <definedName name="混凝土壓送整平_空心磚填縫2500PSI" localSheetId="52">#REF!</definedName>
    <definedName name="混凝土壓送整平_空心磚填縫2500PSI" localSheetId="31">#REF!</definedName>
    <definedName name="混凝土壓送整平_空心磚填縫2500PSI" localSheetId="32">#REF!</definedName>
    <definedName name="混凝土壓送整平_空心磚填縫2500PSI" localSheetId="34">#REF!</definedName>
    <definedName name="混凝土壓送整平_空心磚填縫2500PSI" localSheetId="38">#REF!</definedName>
    <definedName name="混凝土壓送整平_空心磚填縫2500PSI" localSheetId="20">#REF!</definedName>
    <definedName name="混凝土壓送整平_空心磚填縫2500PSI">#REF!</definedName>
    <definedName name="清水模板" localSheetId="40">#REF!</definedName>
    <definedName name="清水模板" localSheetId="56">#REF!</definedName>
    <definedName name="清水模板" localSheetId="33">#REF!</definedName>
    <definedName name="清水模板" localSheetId="55">#REF!</definedName>
    <definedName name="清水模板" localSheetId="36">#REF!</definedName>
    <definedName name="清水模板" localSheetId="4">#REF!</definedName>
    <definedName name="清水模板" localSheetId="19">#REF!</definedName>
    <definedName name="清水模板" localSheetId="21">#REF!</definedName>
    <definedName name="清水模板" localSheetId="22">#REF!</definedName>
    <definedName name="清水模板" localSheetId="23">#REF!</definedName>
    <definedName name="清水模板" localSheetId="24">#REF!</definedName>
    <definedName name="清水模板" localSheetId="25">#REF!</definedName>
    <definedName name="清水模板" localSheetId="42">#REF!</definedName>
    <definedName name="清水模板" localSheetId="18">#REF!</definedName>
    <definedName name="清水模板" localSheetId="47">#REF!</definedName>
    <definedName name="清水模板" localSheetId="15">#REF!</definedName>
    <definedName name="清水模板" localSheetId="14">#REF!</definedName>
    <definedName name="清水模板" localSheetId="46">#REF!</definedName>
    <definedName name="清水模板" localSheetId="3">#REF!</definedName>
    <definedName name="清水模板" localSheetId="2">#REF!</definedName>
    <definedName name="清水模板" localSheetId="54">#REF!</definedName>
    <definedName name="清水模板" localSheetId="30">#REF!</definedName>
    <definedName name="清水模板" localSheetId="26">#REF!</definedName>
    <definedName name="清水模板" localSheetId="29">#REF!</definedName>
    <definedName name="清水模板" localSheetId="53">#REF!</definedName>
    <definedName name="清水模板" localSheetId="43">#REF!</definedName>
    <definedName name="清水模板" localSheetId="9">#REF!</definedName>
    <definedName name="清水模板" localSheetId="8">#REF!</definedName>
    <definedName name="清水模板" localSheetId="11">#REF!</definedName>
    <definedName name="清水模板" localSheetId="10">#REF!</definedName>
    <definedName name="清水模板" localSheetId="13">#REF!</definedName>
    <definedName name="清水模板" localSheetId="12">#REF!</definedName>
    <definedName name="清水模板" localSheetId="7">#REF!</definedName>
    <definedName name="清水模板" localSheetId="6">#REF!</definedName>
    <definedName name="清水模板" localSheetId="48">#REF!</definedName>
    <definedName name="清水模板" localSheetId="49">#REF!</definedName>
    <definedName name="清水模板" localSheetId="16">#REF!</definedName>
    <definedName name="清水模板" localSheetId="27">#REF!</definedName>
    <definedName name="清水模板" localSheetId="28">#REF!</definedName>
    <definedName name="清水模板" localSheetId="44">#REF!</definedName>
    <definedName name="清水模板" localSheetId="45">#REF!</definedName>
    <definedName name="清水模板" localSheetId="51">#REF!</definedName>
    <definedName name="清水模板" localSheetId="41">#REF!</definedName>
    <definedName name="清水模板" localSheetId="35">#REF!</definedName>
    <definedName name="清水模板" localSheetId="39">#REF!</definedName>
    <definedName name="清水模板" localSheetId="37">#REF!</definedName>
    <definedName name="清水模板" localSheetId="17">#REF!</definedName>
    <definedName name="清水模板" localSheetId="50">#REF!</definedName>
    <definedName name="清水模板" localSheetId="52">#REF!</definedName>
    <definedName name="清水模板" localSheetId="31">#REF!</definedName>
    <definedName name="清水模板" localSheetId="32">#REF!</definedName>
    <definedName name="清水模板" localSheetId="34">#REF!</definedName>
    <definedName name="清水模板" localSheetId="38">#REF!</definedName>
    <definedName name="清水模板" localSheetId="20">#REF!</definedName>
    <definedName name="清水模板">#REF!</definedName>
    <definedName name="清水模板材料" localSheetId="40">#REF!</definedName>
    <definedName name="清水模板材料" localSheetId="56">#REF!</definedName>
    <definedName name="清水模板材料" localSheetId="33">#REF!</definedName>
    <definedName name="清水模板材料" localSheetId="55">#REF!</definedName>
    <definedName name="清水模板材料" localSheetId="36">#REF!</definedName>
    <definedName name="清水模板材料" localSheetId="4">#REF!</definedName>
    <definedName name="清水模板材料" localSheetId="19">#REF!</definedName>
    <definedName name="清水模板材料" localSheetId="21">#REF!</definedName>
    <definedName name="清水模板材料" localSheetId="22">#REF!</definedName>
    <definedName name="清水模板材料" localSheetId="23">#REF!</definedName>
    <definedName name="清水模板材料" localSheetId="24">#REF!</definedName>
    <definedName name="清水模板材料" localSheetId="25">#REF!</definedName>
    <definedName name="清水模板材料" localSheetId="42">#REF!</definedName>
    <definedName name="清水模板材料" localSheetId="18">#REF!</definedName>
    <definedName name="清水模板材料" localSheetId="47">#REF!</definedName>
    <definedName name="清水模板材料" localSheetId="15">#REF!</definedName>
    <definedName name="清水模板材料" localSheetId="14">#REF!</definedName>
    <definedName name="清水模板材料" localSheetId="46">#REF!</definedName>
    <definedName name="清水模板材料" localSheetId="3">#REF!</definedName>
    <definedName name="清水模板材料" localSheetId="2">#REF!</definedName>
    <definedName name="清水模板材料" localSheetId="54">#REF!</definedName>
    <definedName name="清水模板材料" localSheetId="30">#REF!</definedName>
    <definedName name="清水模板材料" localSheetId="26">#REF!</definedName>
    <definedName name="清水模板材料" localSheetId="29">#REF!</definedName>
    <definedName name="清水模板材料" localSheetId="53">#REF!</definedName>
    <definedName name="清水模板材料" localSheetId="43">#REF!</definedName>
    <definedName name="清水模板材料" localSheetId="9">#REF!</definedName>
    <definedName name="清水模板材料" localSheetId="8">#REF!</definedName>
    <definedName name="清水模板材料" localSheetId="11">#REF!</definedName>
    <definedName name="清水模板材料" localSheetId="10">#REF!</definedName>
    <definedName name="清水模板材料" localSheetId="13">#REF!</definedName>
    <definedName name="清水模板材料" localSheetId="12">#REF!</definedName>
    <definedName name="清水模板材料" localSheetId="7">#REF!</definedName>
    <definedName name="清水模板材料" localSheetId="6">#REF!</definedName>
    <definedName name="清水模板材料" localSheetId="48">#REF!</definedName>
    <definedName name="清水模板材料" localSheetId="49">#REF!</definedName>
    <definedName name="清水模板材料" localSheetId="16">#REF!</definedName>
    <definedName name="清水模板材料" localSheetId="27">#REF!</definedName>
    <definedName name="清水模板材料" localSheetId="28">#REF!</definedName>
    <definedName name="清水模板材料" localSheetId="44">#REF!</definedName>
    <definedName name="清水模板材料" localSheetId="45">#REF!</definedName>
    <definedName name="清水模板材料" localSheetId="51">#REF!</definedName>
    <definedName name="清水模板材料" localSheetId="41">#REF!</definedName>
    <definedName name="清水模板材料" localSheetId="35">#REF!</definedName>
    <definedName name="清水模板材料" localSheetId="39">#REF!</definedName>
    <definedName name="清水模板材料" localSheetId="37">#REF!</definedName>
    <definedName name="清水模板材料" localSheetId="17">#REF!</definedName>
    <definedName name="清水模板材料" localSheetId="50">#REF!</definedName>
    <definedName name="清水模板材料" localSheetId="52">#REF!</definedName>
    <definedName name="清水模板材料" localSheetId="31">#REF!</definedName>
    <definedName name="清水模板材料" localSheetId="32">#REF!</definedName>
    <definedName name="清水模板材料" localSheetId="34">#REF!</definedName>
    <definedName name="清水模板材料" localSheetId="38">#REF!</definedName>
    <definedName name="清水模板材料" localSheetId="20">#REF!</definedName>
    <definedName name="清水模板材料">#REF!</definedName>
    <definedName name="焊材費氧氣_乙焊" localSheetId="40">#REF!</definedName>
    <definedName name="焊材費氧氣_乙焊" localSheetId="56">#REF!</definedName>
    <definedName name="焊材費氧氣_乙焊" localSheetId="33">#REF!</definedName>
    <definedName name="焊材費氧氣_乙焊" localSheetId="55">#REF!</definedName>
    <definedName name="焊材費氧氣_乙焊" localSheetId="36">#REF!</definedName>
    <definedName name="焊材費氧氣_乙焊" localSheetId="4">#REF!</definedName>
    <definedName name="焊材費氧氣_乙焊" localSheetId="19">#REF!</definedName>
    <definedName name="焊材費氧氣_乙焊" localSheetId="21">#REF!</definedName>
    <definedName name="焊材費氧氣_乙焊" localSheetId="22">#REF!</definedName>
    <definedName name="焊材費氧氣_乙焊" localSheetId="23">#REF!</definedName>
    <definedName name="焊材費氧氣_乙焊" localSheetId="24">#REF!</definedName>
    <definedName name="焊材費氧氣_乙焊" localSheetId="25">#REF!</definedName>
    <definedName name="焊材費氧氣_乙焊" localSheetId="42">#REF!</definedName>
    <definedName name="焊材費氧氣_乙焊" localSheetId="18">#REF!</definedName>
    <definedName name="焊材費氧氣_乙焊" localSheetId="47">#REF!</definedName>
    <definedName name="焊材費氧氣_乙焊" localSheetId="15">#REF!</definedName>
    <definedName name="焊材費氧氣_乙焊" localSheetId="14">#REF!</definedName>
    <definedName name="焊材費氧氣_乙焊" localSheetId="46">#REF!</definedName>
    <definedName name="焊材費氧氣_乙焊" localSheetId="3">#REF!</definedName>
    <definedName name="焊材費氧氣_乙焊" localSheetId="2">#REF!</definedName>
    <definedName name="焊材費氧氣_乙焊" localSheetId="54">#REF!</definedName>
    <definedName name="焊材費氧氣_乙焊" localSheetId="30">#REF!</definedName>
    <definedName name="焊材費氧氣_乙焊" localSheetId="26">#REF!</definedName>
    <definedName name="焊材費氧氣_乙焊" localSheetId="29">#REF!</definedName>
    <definedName name="焊材費氧氣_乙焊" localSheetId="53">#REF!</definedName>
    <definedName name="焊材費氧氣_乙焊" localSheetId="43">#REF!</definedName>
    <definedName name="焊材費氧氣_乙焊" localSheetId="9">#REF!</definedName>
    <definedName name="焊材費氧氣_乙焊" localSheetId="8">#REF!</definedName>
    <definedName name="焊材費氧氣_乙焊" localSheetId="11">#REF!</definedName>
    <definedName name="焊材費氧氣_乙焊" localSheetId="10">#REF!</definedName>
    <definedName name="焊材費氧氣_乙焊" localSheetId="13">#REF!</definedName>
    <definedName name="焊材費氧氣_乙焊" localSheetId="12">#REF!</definedName>
    <definedName name="焊材費氧氣_乙焊" localSheetId="7">#REF!</definedName>
    <definedName name="焊材費氧氣_乙焊" localSheetId="6">#REF!</definedName>
    <definedName name="焊材費氧氣_乙焊" localSheetId="48">#REF!</definedName>
    <definedName name="焊材費氧氣_乙焊" localSheetId="49">#REF!</definedName>
    <definedName name="焊材費氧氣_乙焊" localSheetId="16">#REF!</definedName>
    <definedName name="焊材費氧氣_乙焊" localSheetId="27">#REF!</definedName>
    <definedName name="焊材費氧氣_乙焊" localSheetId="28">#REF!</definedName>
    <definedName name="焊材費氧氣_乙焊" localSheetId="44">#REF!</definedName>
    <definedName name="焊材費氧氣_乙焊" localSheetId="45">#REF!</definedName>
    <definedName name="焊材費氧氣_乙焊" localSheetId="51">#REF!</definedName>
    <definedName name="焊材費氧氣_乙焊" localSheetId="41">#REF!</definedName>
    <definedName name="焊材費氧氣_乙焊" localSheetId="35">#REF!</definedName>
    <definedName name="焊材費氧氣_乙焊" localSheetId="39">#REF!</definedName>
    <definedName name="焊材費氧氣_乙焊" localSheetId="37">#REF!</definedName>
    <definedName name="焊材費氧氣_乙焊" localSheetId="17">#REF!</definedName>
    <definedName name="焊材費氧氣_乙焊" localSheetId="50">#REF!</definedName>
    <definedName name="焊材費氧氣_乙焊" localSheetId="52">#REF!</definedName>
    <definedName name="焊材費氧氣_乙焊" localSheetId="31">#REF!</definedName>
    <definedName name="焊材費氧氣_乙焊" localSheetId="32">#REF!</definedName>
    <definedName name="焊材費氧氣_乙焊" localSheetId="34">#REF!</definedName>
    <definedName name="焊材費氧氣_乙焊" localSheetId="38">#REF!</definedName>
    <definedName name="焊材費氧氣_乙焊" localSheetId="20">#REF!</definedName>
    <definedName name="焊材費氧氣_乙焊">#REF!</definedName>
    <definedName name="現地結構物拆除工程" localSheetId="40">#REF!</definedName>
    <definedName name="現地結構物拆除工程" localSheetId="56">#REF!</definedName>
    <definedName name="現地結構物拆除工程" localSheetId="33">#REF!</definedName>
    <definedName name="現地結構物拆除工程" localSheetId="55">#REF!</definedName>
    <definedName name="現地結構物拆除工程" localSheetId="36">#REF!</definedName>
    <definedName name="現地結構物拆除工程" localSheetId="4">#REF!</definedName>
    <definedName name="現地結構物拆除工程" localSheetId="19">#REF!</definedName>
    <definedName name="現地結構物拆除工程" localSheetId="21">#REF!</definedName>
    <definedName name="現地結構物拆除工程" localSheetId="22">#REF!</definedName>
    <definedName name="現地結構物拆除工程" localSheetId="23">#REF!</definedName>
    <definedName name="現地結構物拆除工程" localSheetId="24">#REF!</definedName>
    <definedName name="現地結構物拆除工程" localSheetId="25">#REF!</definedName>
    <definedName name="現地結構物拆除工程" localSheetId="42">#REF!</definedName>
    <definedName name="現地結構物拆除工程" localSheetId="18">#REF!</definedName>
    <definedName name="現地結構物拆除工程" localSheetId="47">#REF!</definedName>
    <definedName name="現地結構物拆除工程" localSheetId="15">#REF!</definedName>
    <definedName name="現地結構物拆除工程" localSheetId="14">#REF!</definedName>
    <definedName name="現地結構物拆除工程" localSheetId="46">#REF!</definedName>
    <definedName name="現地結構物拆除工程" localSheetId="3">#REF!</definedName>
    <definedName name="現地結構物拆除工程" localSheetId="2">#REF!</definedName>
    <definedName name="現地結構物拆除工程" localSheetId="54">#REF!</definedName>
    <definedName name="現地結構物拆除工程" localSheetId="30">#REF!</definedName>
    <definedName name="現地結構物拆除工程" localSheetId="26">#REF!</definedName>
    <definedName name="現地結構物拆除工程" localSheetId="29">#REF!</definedName>
    <definedName name="現地結構物拆除工程" localSheetId="53">#REF!</definedName>
    <definedName name="現地結構物拆除工程" localSheetId="43">#REF!</definedName>
    <definedName name="現地結構物拆除工程" localSheetId="9">#REF!</definedName>
    <definedName name="現地結構物拆除工程" localSheetId="8">#REF!</definedName>
    <definedName name="現地結構物拆除工程" localSheetId="11">#REF!</definedName>
    <definedName name="現地結構物拆除工程" localSheetId="10">#REF!</definedName>
    <definedName name="現地結構物拆除工程" localSheetId="13">#REF!</definedName>
    <definedName name="現地結構物拆除工程" localSheetId="12">#REF!</definedName>
    <definedName name="現地結構物拆除工程" localSheetId="7">#REF!</definedName>
    <definedName name="現地結構物拆除工程" localSheetId="6">#REF!</definedName>
    <definedName name="現地結構物拆除工程" localSheetId="48">#REF!</definedName>
    <definedName name="現地結構物拆除工程" localSheetId="49">#REF!</definedName>
    <definedName name="現地結構物拆除工程" localSheetId="16">#REF!</definedName>
    <definedName name="現地結構物拆除工程" localSheetId="27">#REF!</definedName>
    <definedName name="現地結構物拆除工程" localSheetId="28">#REF!</definedName>
    <definedName name="現地結構物拆除工程" localSheetId="44">#REF!</definedName>
    <definedName name="現地結構物拆除工程" localSheetId="45">#REF!</definedName>
    <definedName name="現地結構物拆除工程" localSheetId="51">#REF!</definedName>
    <definedName name="現地結構物拆除工程" localSheetId="41">#REF!</definedName>
    <definedName name="現地結構物拆除工程" localSheetId="35">#REF!</definedName>
    <definedName name="現地結構物拆除工程" localSheetId="39">#REF!</definedName>
    <definedName name="現地結構物拆除工程" localSheetId="37">#REF!</definedName>
    <definedName name="現地結構物拆除工程" localSheetId="17">#REF!</definedName>
    <definedName name="現地結構物拆除工程" localSheetId="50">#REF!</definedName>
    <definedName name="現地結構物拆除工程" localSheetId="52">#REF!</definedName>
    <definedName name="現地結構物拆除工程" localSheetId="31">#REF!</definedName>
    <definedName name="現地結構物拆除工程" localSheetId="32">#REF!</definedName>
    <definedName name="現地結構物拆除工程" localSheetId="34">#REF!</definedName>
    <definedName name="現地結構物拆除工程" localSheetId="38">#REF!</definedName>
    <definedName name="現地結構物拆除工程" localSheetId="20">#REF!</definedName>
    <definedName name="現地結構物拆除工程">#REF!</definedName>
    <definedName name="現場小型鋼模小搬運" localSheetId="40">#REF!</definedName>
    <definedName name="現場小型鋼模小搬運" localSheetId="56">#REF!</definedName>
    <definedName name="現場小型鋼模小搬運" localSheetId="33">#REF!</definedName>
    <definedName name="現場小型鋼模小搬運" localSheetId="55">#REF!</definedName>
    <definedName name="現場小型鋼模小搬運" localSheetId="36">#REF!</definedName>
    <definedName name="現場小型鋼模小搬運" localSheetId="4">#REF!</definedName>
    <definedName name="現場小型鋼模小搬運" localSheetId="19">#REF!</definedName>
    <definedName name="現場小型鋼模小搬運" localSheetId="21">#REF!</definedName>
    <definedName name="現場小型鋼模小搬運" localSheetId="22">#REF!</definedName>
    <definedName name="現場小型鋼模小搬運" localSheetId="23">#REF!</definedName>
    <definedName name="現場小型鋼模小搬運" localSheetId="24">#REF!</definedName>
    <definedName name="現場小型鋼模小搬運" localSheetId="25">#REF!</definedName>
    <definedName name="現場小型鋼模小搬運" localSheetId="42">#REF!</definedName>
    <definedName name="現場小型鋼模小搬運" localSheetId="18">#REF!</definedName>
    <definedName name="現場小型鋼模小搬運" localSheetId="47">#REF!</definedName>
    <definedName name="現場小型鋼模小搬運" localSheetId="15">#REF!</definedName>
    <definedName name="現場小型鋼模小搬運" localSheetId="14">#REF!</definedName>
    <definedName name="現場小型鋼模小搬運" localSheetId="46">#REF!</definedName>
    <definedName name="現場小型鋼模小搬運" localSheetId="3">#REF!</definedName>
    <definedName name="現場小型鋼模小搬運" localSheetId="2">#REF!</definedName>
    <definedName name="現場小型鋼模小搬運" localSheetId="54">#REF!</definedName>
    <definedName name="現場小型鋼模小搬運" localSheetId="30">#REF!</definedName>
    <definedName name="現場小型鋼模小搬運" localSheetId="26">#REF!</definedName>
    <definedName name="現場小型鋼模小搬運" localSheetId="29">#REF!</definedName>
    <definedName name="現場小型鋼模小搬運" localSheetId="53">#REF!</definedName>
    <definedName name="現場小型鋼模小搬運" localSheetId="43">#REF!</definedName>
    <definedName name="現場小型鋼模小搬運" localSheetId="9">#REF!</definedName>
    <definedName name="現場小型鋼模小搬運" localSheetId="8">#REF!</definedName>
    <definedName name="現場小型鋼模小搬運" localSheetId="11">#REF!</definedName>
    <definedName name="現場小型鋼模小搬運" localSheetId="10">#REF!</definedName>
    <definedName name="現場小型鋼模小搬運" localSheetId="13">#REF!</definedName>
    <definedName name="現場小型鋼模小搬運" localSheetId="12">#REF!</definedName>
    <definedName name="現場小型鋼模小搬運" localSheetId="7">#REF!</definedName>
    <definedName name="現場小型鋼模小搬運" localSheetId="6">#REF!</definedName>
    <definedName name="現場小型鋼模小搬運" localSheetId="48">#REF!</definedName>
    <definedName name="現場小型鋼模小搬運" localSheetId="49">#REF!</definedName>
    <definedName name="現場小型鋼模小搬運" localSheetId="16">#REF!</definedName>
    <definedName name="現場小型鋼模小搬運" localSheetId="27">#REF!</definedName>
    <definedName name="現場小型鋼模小搬運" localSheetId="28">#REF!</definedName>
    <definedName name="現場小型鋼模小搬運" localSheetId="44">#REF!</definedName>
    <definedName name="現場小型鋼模小搬運" localSheetId="45">#REF!</definedName>
    <definedName name="現場小型鋼模小搬運" localSheetId="51">#REF!</definedName>
    <definedName name="現場小型鋼模小搬運" localSheetId="41">#REF!</definedName>
    <definedName name="現場小型鋼模小搬運" localSheetId="35">#REF!</definedName>
    <definedName name="現場小型鋼模小搬運" localSheetId="39">#REF!</definedName>
    <definedName name="現場小型鋼模小搬運" localSheetId="37">#REF!</definedName>
    <definedName name="現場小型鋼模小搬運" localSheetId="17">#REF!</definedName>
    <definedName name="現場小型鋼模小搬運" localSheetId="50">#REF!</definedName>
    <definedName name="現場小型鋼模小搬運" localSheetId="52">#REF!</definedName>
    <definedName name="現場小型鋼模小搬運" localSheetId="31">#REF!</definedName>
    <definedName name="現場小型鋼模小搬運" localSheetId="32">#REF!</definedName>
    <definedName name="現場小型鋼模小搬運" localSheetId="34">#REF!</definedName>
    <definedName name="現場小型鋼模小搬運" localSheetId="38">#REF!</definedName>
    <definedName name="現場小型鋼模小搬運" localSheetId="20">#REF!</definedName>
    <definedName name="現場小型鋼模小搬運">#REF!</definedName>
    <definedName name="現場小型鋼模吊運" localSheetId="40">#REF!</definedName>
    <definedName name="現場小型鋼模吊運" localSheetId="56">#REF!</definedName>
    <definedName name="現場小型鋼模吊運" localSheetId="33">#REF!</definedName>
    <definedName name="現場小型鋼模吊運" localSheetId="55">#REF!</definedName>
    <definedName name="現場小型鋼模吊運" localSheetId="36">#REF!</definedName>
    <definedName name="現場小型鋼模吊運" localSheetId="4">#REF!</definedName>
    <definedName name="現場小型鋼模吊運" localSheetId="19">#REF!</definedName>
    <definedName name="現場小型鋼模吊運" localSheetId="21">#REF!</definedName>
    <definedName name="現場小型鋼模吊運" localSheetId="22">#REF!</definedName>
    <definedName name="現場小型鋼模吊運" localSheetId="23">#REF!</definedName>
    <definedName name="現場小型鋼模吊運" localSheetId="24">#REF!</definedName>
    <definedName name="現場小型鋼模吊運" localSheetId="25">#REF!</definedName>
    <definedName name="現場小型鋼模吊運" localSheetId="42">#REF!</definedName>
    <definedName name="現場小型鋼模吊運" localSheetId="18">#REF!</definedName>
    <definedName name="現場小型鋼模吊運" localSheetId="47">#REF!</definedName>
    <definedName name="現場小型鋼模吊運" localSheetId="15">#REF!</definedName>
    <definedName name="現場小型鋼模吊運" localSheetId="14">#REF!</definedName>
    <definedName name="現場小型鋼模吊運" localSheetId="46">#REF!</definedName>
    <definedName name="現場小型鋼模吊運" localSheetId="3">#REF!</definedName>
    <definedName name="現場小型鋼模吊運" localSheetId="2">#REF!</definedName>
    <definedName name="現場小型鋼模吊運" localSheetId="54">#REF!</definedName>
    <definedName name="現場小型鋼模吊運" localSheetId="30">#REF!</definedName>
    <definedName name="現場小型鋼模吊運" localSheetId="26">#REF!</definedName>
    <definedName name="現場小型鋼模吊運" localSheetId="29">#REF!</definedName>
    <definedName name="現場小型鋼模吊運" localSheetId="53">#REF!</definedName>
    <definedName name="現場小型鋼模吊運" localSheetId="43">#REF!</definedName>
    <definedName name="現場小型鋼模吊運" localSheetId="9">#REF!</definedName>
    <definedName name="現場小型鋼模吊運" localSheetId="8">#REF!</definedName>
    <definedName name="現場小型鋼模吊運" localSheetId="11">#REF!</definedName>
    <definedName name="現場小型鋼模吊運" localSheetId="10">#REF!</definedName>
    <definedName name="現場小型鋼模吊運" localSheetId="13">#REF!</definedName>
    <definedName name="現場小型鋼模吊運" localSheetId="12">#REF!</definedName>
    <definedName name="現場小型鋼模吊運" localSheetId="7">#REF!</definedName>
    <definedName name="現場小型鋼模吊運" localSheetId="6">#REF!</definedName>
    <definedName name="現場小型鋼模吊運" localSheetId="48">#REF!</definedName>
    <definedName name="現場小型鋼模吊運" localSheetId="49">#REF!</definedName>
    <definedName name="現場小型鋼模吊運" localSheetId="16">#REF!</definedName>
    <definedName name="現場小型鋼模吊運" localSheetId="27">#REF!</definedName>
    <definedName name="現場小型鋼模吊運" localSheetId="28">#REF!</definedName>
    <definedName name="現場小型鋼模吊運" localSheetId="44">#REF!</definedName>
    <definedName name="現場小型鋼模吊運" localSheetId="45">#REF!</definedName>
    <definedName name="現場小型鋼模吊運" localSheetId="51">#REF!</definedName>
    <definedName name="現場小型鋼模吊運" localSheetId="41">#REF!</definedName>
    <definedName name="現場小型鋼模吊運" localSheetId="35">#REF!</definedName>
    <definedName name="現場小型鋼模吊運" localSheetId="39">#REF!</definedName>
    <definedName name="現場小型鋼模吊運" localSheetId="37">#REF!</definedName>
    <definedName name="現場小型鋼模吊運" localSheetId="17">#REF!</definedName>
    <definedName name="現場小型鋼模吊運" localSheetId="50">#REF!</definedName>
    <definedName name="現場小型鋼模吊運" localSheetId="52">#REF!</definedName>
    <definedName name="現場小型鋼模吊運" localSheetId="31">#REF!</definedName>
    <definedName name="現場小型鋼模吊運" localSheetId="32">#REF!</definedName>
    <definedName name="現場小型鋼模吊運" localSheetId="34">#REF!</definedName>
    <definedName name="現場小型鋼模吊運" localSheetId="38">#REF!</definedName>
    <definedName name="現場小型鋼模吊運" localSheetId="20">#REF!</definedName>
    <definedName name="現場小型鋼模吊運">#REF!</definedName>
    <definedName name="現場小型鋼模製作" localSheetId="40">#REF!</definedName>
    <definedName name="現場小型鋼模製作" localSheetId="56">#REF!</definedName>
    <definedName name="現場小型鋼模製作" localSheetId="33">#REF!</definedName>
    <definedName name="現場小型鋼模製作" localSheetId="55">#REF!</definedName>
    <definedName name="現場小型鋼模製作" localSheetId="36">#REF!</definedName>
    <definedName name="現場小型鋼模製作" localSheetId="4">#REF!</definedName>
    <definedName name="現場小型鋼模製作" localSheetId="19">#REF!</definedName>
    <definedName name="現場小型鋼模製作" localSheetId="21">#REF!</definedName>
    <definedName name="現場小型鋼模製作" localSheetId="22">#REF!</definedName>
    <definedName name="現場小型鋼模製作" localSheetId="23">#REF!</definedName>
    <definedName name="現場小型鋼模製作" localSheetId="24">#REF!</definedName>
    <definedName name="現場小型鋼模製作" localSheetId="25">#REF!</definedName>
    <definedName name="現場小型鋼模製作" localSheetId="42">#REF!</definedName>
    <definedName name="現場小型鋼模製作" localSheetId="18">#REF!</definedName>
    <definedName name="現場小型鋼模製作" localSheetId="47">#REF!</definedName>
    <definedName name="現場小型鋼模製作" localSheetId="15">#REF!</definedName>
    <definedName name="現場小型鋼模製作" localSheetId="14">#REF!</definedName>
    <definedName name="現場小型鋼模製作" localSheetId="46">#REF!</definedName>
    <definedName name="現場小型鋼模製作" localSheetId="3">#REF!</definedName>
    <definedName name="現場小型鋼模製作" localSheetId="2">#REF!</definedName>
    <definedName name="現場小型鋼模製作" localSheetId="54">#REF!</definedName>
    <definedName name="現場小型鋼模製作" localSheetId="30">#REF!</definedName>
    <definedName name="現場小型鋼模製作" localSheetId="26">#REF!</definedName>
    <definedName name="現場小型鋼模製作" localSheetId="29">#REF!</definedName>
    <definedName name="現場小型鋼模製作" localSheetId="53">#REF!</definedName>
    <definedName name="現場小型鋼模製作" localSheetId="43">#REF!</definedName>
    <definedName name="現場小型鋼模製作" localSheetId="9">#REF!</definedName>
    <definedName name="現場小型鋼模製作" localSheetId="8">#REF!</definedName>
    <definedName name="現場小型鋼模製作" localSheetId="11">#REF!</definedName>
    <definedName name="現場小型鋼模製作" localSheetId="10">#REF!</definedName>
    <definedName name="現場小型鋼模製作" localSheetId="13">#REF!</definedName>
    <definedName name="現場小型鋼模製作" localSheetId="12">#REF!</definedName>
    <definedName name="現場小型鋼模製作" localSheetId="7">#REF!</definedName>
    <definedName name="現場小型鋼模製作" localSheetId="6">#REF!</definedName>
    <definedName name="現場小型鋼模製作" localSheetId="48">#REF!</definedName>
    <definedName name="現場小型鋼模製作" localSheetId="49">#REF!</definedName>
    <definedName name="現場小型鋼模製作" localSheetId="16">#REF!</definedName>
    <definedName name="現場小型鋼模製作" localSheetId="27">#REF!</definedName>
    <definedName name="現場小型鋼模製作" localSheetId="28">#REF!</definedName>
    <definedName name="現場小型鋼模製作" localSheetId="44">#REF!</definedName>
    <definedName name="現場小型鋼模製作" localSheetId="45">#REF!</definedName>
    <definedName name="現場小型鋼模製作" localSheetId="51">#REF!</definedName>
    <definedName name="現場小型鋼模製作" localSheetId="41">#REF!</definedName>
    <definedName name="現場小型鋼模製作" localSheetId="35">#REF!</definedName>
    <definedName name="現場小型鋼模製作" localSheetId="39">#REF!</definedName>
    <definedName name="現場小型鋼模製作" localSheetId="37">#REF!</definedName>
    <definedName name="現場小型鋼模製作" localSheetId="17">#REF!</definedName>
    <definedName name="現場小型鋼模製作" localSheetId="50">#REF!</definedName>
    <definedName name="現場小型鋼模製作" localSheetId="52">#REF!</definedName>
    <definedName name="現場小型鋼模製作" localSheetId="31">#REF!</definedName>
    <definedName name="現場小型鋼模製作" localSheetId="32">#REF!</definedName>
    <definedName name="現場小型鋼模製作" localSheetId="34">#REF!</definedName>
    <definedName name="現場小型鋼模製作" localSheetId="38">#REF!</definedName>
    <definedName name="現場小型鋼模製作" localSheetId="20">#REF!</definedName>
    <definedName name="現場小型鋼模製作">#REF!</definedName>
    <definedName name="球形羅漢松_高1.2_1.5m" localSheetId="40">#REF!</definedName>
    <definedName name="球形羅漢松_高1.2_1.5m" localSheetId="56">#REF!</definedName>
    <definedName name="球形羅漢松_高1.2_1.5m" localSheetId="33">#REF!</definedName>
    <definedName name="球形羅漢松_高1.2_1.5m" localSheetId="55">#REF!</definedName>
    <definedName name="球形羅漢松_高1.2_1.5m" localSheetId="36">#REF!</definedName>
    <definedName name="球形羅漢松_高1.2_1.5m" localSheetId="4">#REF!</definedName>
    <definedName name="球形羅漢松_高1.2_1.5m" localSheetId="19">#REF!</definedName>
    <definedName name="球形羅漢松_高1.2_1.5m" localSheetId="21">#REF!</definedName>
    <definedName name="球形羅漢松_高1.2_1.5m" localSheetId="22">#REF!</definedName>
    <definedName name="球形羅漢松_高1.2_1.5m" localSheetId="23">#REF!</definedName>
    <definedName name="球形羅漢松_高1.2_1.5m" localSheetId="24">#REF!</definedName>
    <definedName name="球形羅漢松_高1.2_1.5m" localSheetId="25">#REF!</definedName>
    <definedName name="球形羅漢松_高1.2_1.5m" localSheetId="42">#REF!</definedName>
    <definedName name="球形羅漢松_高1.2_1.5m" localSheetId="18">#REF!</definedName>
    <definedName name="球形羅漢松_高1.2_1.5m" localSheetId="47">#REF!</definedName>
    <definedName name="球形羅漢松_高1.2_1.5m" localSheetId="15">#REF!</definedName>
    <definedName name="球形羅漢松_高1.2_1.5m" localSheetId="14">#REF!</definedName>
    <definedName name="球形羅漢松_高1.2_1.5m" localSheetId="46">#REF!</definedName>
    <definedName name="球形羅漢松_高1.2_1.5m" localSheetId="3">#REF!</definedName>
    <definedName name="球形羅漢松_高1.2_1.5m" localSheetId="2">#REF!</definedName>
    <definedName name="球形羅漢松_高1.2_1.5m" localSheetId="54">#REF!</definedName>
    <definedName name="球形羅漢松_高1.2_1.5m" localSheetId="30">#REF!</definedName>
    <definedName name="球形羅漢松_高1.2_1.5m" localSheetId="26">#REF!</definedName>
    <definedName name="球形羅漢松_高1.2_1.5m" localSheetId="29">#REF!</definedName>
    <definedName name="球形羅漢松_高1.2_1.5m" localSheetId="53">#REF!</definedName>
    <definedName name="球形羅漢松_高1.2_1.5m" localSheetId="43">#REF!</definedName>
    <definedName name="球形羅漢松_高1.2_1.5m" localSheetId="9">#REF!</definedName>
    <definedName name="球形羅漢松_高1.2_1.5m" localSheetId="8">#REF!</definedName>
    <definedName name="球形羅漢松_高1.2_1.5m" localSheetId="11">#REF!</definedName>
    <definedName name="球形羅漢松_高1.2_1.5m" localSheetId="10">#REF!</definedName>
    <definedName name="球形羅漢松_高1.2_1.5m" localSheetId="13">#REF!</definedName>
    <definedName name="球形羅漢松_高1.2_1.5m" localSheetId="12">#REF!</definedName>
    <definedName name="球形羅漢松_高1.2_1.5m" localSheetId="7">#REF!</definedName>
    <definedName name="球形羅漢松_高1.2_1.5m" localSheetId="6">#REF!</definedName>
    <definedName name="球形羅漢松_高1.2_1.5m" localSheetId="48">#REF!</definedName>
    <definedName name="球形羅漢松_高1.2_1.5m" localSheetId="49">#REF!</definedName>
    <definedName name="球形羅漢松_高1.2_1.5m" localSheetId="16">#REF!</definedName>
    <definedName name="球形羅漢松_高1.2_1.5m" localSheetId="27">#REF!</definedName>
    <definedName name="球形羅漢松_高1.2_1.5m" localSheetId="28">#REF!</definedName>
    <definedName name="球形羅漢松_高1.2_1.5m" localSheetId="44">#REF!</definedName>
    <definedName name="球形羅漢松_高1.2_1.5m" localSheetId="45">#REF!</definedName>
    <definedName name="球形羅漢松_高1.2_1.5m" localSheetId="51">#REF!</definedName>
    <definedName name="球形羅漢松_高1.2_1.5m" localSheetId="41">#REF!</definedName>
    <definedName name="球形羅漢松_高1.2_1.5m" localSheetId="35">#REF!</definedName>
    <definedName name="球形羅漢松_高1.2_1.5m" localSheetId="39">#REF!</definedName>
    <definedName name="球形羅漢松_高1.2_1.5m" localSheetId="37">#REF!</definedName>
    <definedName name="球形羅漢松_高1.2_1.5m" localSheetId="17">#REF!</definedName>
    <definedName name="球形羅漢松_高1.2_1.5m" localSheetId="50">#REF!</definedName>
    <definedName name="球形羅漢松_高1.2_1.5m" localSheetId="52">#REF!</definedName>
    <definedName name="球形羅漢松_高1.2_1.5m" localSheetId="31">#REF!</definedName>
    <definedName name="球形羅漢松_高1.2_1.5m" localSheetId="32">#REF!</definedName>
    <definedName name="球形羅漢松_高1.2_1.5m" localSheetId="34">#REF!</definedName>
    <definedName name="球形羅漢松_高1.2_1.5m" localSheetId="38">#REF!</definedName>
    <definedName name="球形羅漢松_高1.2_1.5m" localSheetId="20">#REF!</definedName>
    <definedName name="球形羅漢松_高1.2_1.5m">#REF!</definedName>
    <definedName name="瓷質馬賽克" localSheetId="40">[29]工料單價!$B$11</definedName>
    <definedName name="瓷質馬賽克" localSheetId="56">[29]工料單價!$B$11</definedName>
    <definedName name="瓷質馬賽克" localSheetId="33">[29]工料單價!$B$11</definedName>
    <definedName name="瓷質馬賽克" localSheetId="55">[29]工料單價!$B$11</definedName>
    <definedName name="瓷質馬賽克" localSheetId="36">[29]工料單價!$B$11</definedName>
    <definedName name="瓷質馬賽克" localSheetId="19">[29]工料單價!$B$11</definedName>
    <definedName name="瓷質馬賽克" localSheetId="21">[29]工料單價!$B$11</definedName>
    <definedName name="瓷質馬賽克" localSheetId="22">[29]工料單價!$B$11</definedName>
    <definedName name="瓷質馬賽克" localSheetId="23">[29]工料單價!$B$11</definedName>
    <definedName name="瓷質馬賽克" localSheetId="24">[29]工料單價!$B$11</definedName>
    <definedName name="瓷質馬賽克" localSheetId="25">[29]工料單價!$B$11</definedName>
    <definedName name="瓷質馬賽克" localSheetId="42">[29]工料單價!$B$11</definedName>
    <definedName name="瓷質馬賽克" localSheetId="18">[29]工料單價!$B$11</definedName>
    <definedName name="瓷質馬賽克" localSheetId="47">[29]工料單價!$B$11</definedName>
    <definedName name="瓷質馬賽克" localSheetId="15">[29]工料單價!$B$11</definedName>
    <definedName name="瓷質馬賽克" localSheetId="14">[29]工料單價!$B$11</definedName>
    <definedName name="瓷質馬賽克" localSheetId="46">[29]工料單價!$B$11</definedName>
    <definedName name="瓷質馬賽克" localSheetId="54">[29]工料單價!$B$11</definedName>
    <definedName name="瓷質馬賽克" localSheetId="30">[29]工料單價!$B$11</definedName>
    <definedName name="瓷質馬賽克" localSheetId="26">[29]工料單價!$B$11</definedName>
    <definedName name="瓷質馬賽克" localSheetId="29">[29]工料單價!$B$11</definedName>
    <definedName name="瓷質馬賽克" localSheetId="53">[29]工料單價!$B$11</definedName>
    <definedName name="瓷質馬賽克" localSheetId="43">[29]工料單價!$B$11</definedName>
    <definedName name="瓷質馬賽克" localSheetId="9">[29]工料單價!$B$11</definedName>
    <definedName name="瓷質馬賽克" localSheetId="8">[29]工料單價!$B$11</definedName>
    <definedName name="瓷質馬賽克" localSheetId="11">[29]工料單價!$B$11</definedName>
    <definedName name="瓷質馬賽克" localSheetId="10">[29]工料單價!$B$11</definedName>
    <definedName name="瓷質馬賽克" localSheetId="13">[29]工料單價!$B$11</definedName>
    <definedName name="瓷質馬賽克" localSheetId="12">[29]工料單價!$B$11</definedName>
    <definedName name="瓷質馬賽克" localSheetId="7">[29]工料單價!$B$11</definedName>
    <definedName name="瓷質馬賽克" localSheetId="6">[29]工料單價!$B$11</definedName>
    <definedName name="瓷質馬賽克" localSheetId="48">[29]工料單價!$B$11</definedName>
    <definedName name="瓷質馬賽克" localSheetId="49">[29]工料單價!$B$11</definedName>
    <definedName name="瓷質馬賽克" localSheetId="16">[29]工料單價!$B$11</definedName>
    <definedName name="瓷質馬賽克" localSheetId="27">[29]工料單價!$B$11</definedName>
    <definedName name="瓷質馬賽克" localSheetId="28">[29]工料單價!$B$11</definedName>
    <definedName name="瓷質馬賽克" localSheetId="44">[29]工料單價!$B$11</definedName>
    <definedName name="瓷質馬賽克" localSheetId="45">[29]工料單價!$B$11</definedName>
    <definedName name="瓷質馬賽克" localSheetId="51">[29]工料單價!$B$11</definedName>
    <definedName name="瓷質馬賽克" localSheetId="41">[29]工料單價!$B$11</definedName>
    <definedName name="瓷質馬賽克" localSheetId="35">[29]工料單價!$B$11</definedName>
    <definedName name="瓷質馬賽克" localSheetId="39">[29]工料單價!$B$11</definedName>
    <definedName name="瓷質馬賽克" localSheetId="37">[29]工料單價!$B$11</definedName>
    <definedName name="瓷質馬賽克" localSheetId="17">[29]工料單價!$B$11</definedName>
    <definedName name="瓷質馬賽克" localSheetId="50">[29]工料單價!$B$11</definedName>
    <definedName name="瓷質馬賽克" localSheetId="52">[29]工料單價!$B$11</definedName>
    <definedName name="瓷質馬賽克" localSheetId="31">[29]工料單價!$B$11</definedName>
    <definedName name="瓷質馬賽克" localSheetId="32">[29]工料單價!$B$11</definedName>
    <definedName name="瓷質馬賽克" localSheetId="34">[29]工料單價!$B$11</definedName>
    <definedName name="瓷質馬賽克" localSheetId="38">[29]工料單價!$B$11</definedName>
    <definedName name="瓷質馬賽克" localSheetId="20">[29]工料單價!$B$11</definedName>
    <definedName name="瓷質馬賽克">[30]工料單價!$B$11</definedName>
    <definedName name="第一層水平支撐" localSheetId="40">#REF!</definedName>
    <definedName name="第一層水平支撐" localSheetId="56">#REF!</definedName>
    <definedName name="第一層水平支撐" localSheetId="33">#REF!</definedName>
    <definedName name="第一層水平支撐" localSheetId="55">#REF!</definedName>
    <definedName name="第一層水平支撐" localSheetId="36">#REF!</definedName>
    <definedName name="第一層水平支撐" localSheetId="4">#REF!</definedName>
    <definedName name="第一層水平支撐" localSheetId="19">#REF!</definedName>
    <definedName name="第一層水平支撐" localSheetId="21">#REF!</definedName>
    <definedName name="第一層水平支撐" localSheetId="22">#REF!</definedName>
    <definedName name="第一層水平支撐" localSheetId="23">#REF!</definedName>
    <definedName name="第一層水平支撐" localSheetId="24">#REF!</definedName>
    <definedName name="第一層水平支撐" localSheetId="25">#REF!</definedName>
    <definedName name="第一層水平支撐" localSheetId="42">#REF!</definedName>
    <definedName name="第一層水平支撐" localSheetId="18">#REF!</definedName>
    <definedName name="第一層水平支撐" localSheetId="47">#REF!</definedName>
    <definedName name="第一層水平支撐" localSheetId="15">#REF!</definedName>
    <definedName name="第一層水平支撐" localSheetId="14">#REF!</definedName>
    <definedName name="第一層水平支撐" localSheetId="46">#REF!</definedName>
    <definedName name="第一層水平支撐" localSheetId="3">#REF!</definedName>
    <definedName name="第一層水平支撐" localSheetId="2">#REF!</definedName>
    <definedName name="第一層水平支撐" localSheetId="54">#REF!</definedName>
    <definedName name="第一層水平支撐" localSheetId="30">#REF!</definedName>
    <definedName name="第一層水平支撐" localSheetId="26">#REF!</definedName>
    <definedName name="第一層水平支撐" localSheetId="29">#REF!</definedName>
    <definedName name="第一層水平支撐" localSheetId="53">#REF!</definedName>
    <definedName name="第一層水平支撐" localSheetId="43">#REF!</definedName>
    <definedName name="第一層水平支撐" localSheetId="9">#REF!</definedName>
    <definedName name="第一層水平支撐" localSheetId="8">#REF!</definedName>
    <definedName name="第一層水平支撐" localSheetId="11">#REF!</definedName>
    <definedName name="第一層水平支撐" localSheetId="10">#REF!</definedName>
    <definedName name="第一層水平支撐" localSheetId="13">#REF!</definedName>
    <definedName name="第一層水平支撐" localSheetId="12">#REF!</definedName>
    <definedName name="第一層水平支撐" localSheetId="7">#REF!</definedName>
    <definedName name="第一層水平支撐" localSheetId="6">#REF!</definedName>
    <definedName name="第一層水平支撐" localSheetId="48">#REF!</definedName>
    <definedName name="第一層水平支撐" localSheetId="49">#REF!</definedName>
    <definedName name="第一層水平支撐" localSheetId="16">#REF!</definedName>
    <definedName name="第一層水平支撐" localSheetId="27">#REF!</definedName>
    <definedName name="第一層水平支撐" localSheetId="28">#REF!</definedName>
    <definedName name="第一層水平支撐" localSheetId="44">#REF!</definedName>
    <definedName name="第一層水平支撐" localSheetId="45">#REF!</definedName>
    <definedName name="第一層水平支撐" localSheetId="51">#REF!</definedName>
    <definedName name="第一層水平支撐" localSheetId="41">#REF!</definedName>
    <definedName name="第一層水平支撐" localSheetId="35">#REF!</definedName>
    <definedName name="第一層水平支撐" localSheetId="39">#REF!</definedName>
    <definedName name="第一層水平支撐" localSheetId="37">#REF!</definedName>
    <definedName name="第一層水平支撐" localSheetId="17">#REF!</definedName>
    <definedName name="第一層水平支撐" localSheetId="50">#REF!</definedName>
    <definedName name="第一層水平支撐" localSheetId="52">#REF!</definedName>
    <definedName name="第一層水平支撐" localSheetId="31">#REF!</definedName>
    <definedName name="第一層水平支撐" localSheetId="32">#REF!</definedName>
    <definedName name="第一層水平支撐" localSheetId="34">#REF!</definedName>
    <definedName name="第一層水平支撐" localSheetId="38">#REF!</definedName>
    <definedName name="第一層水平支撐" localSheetId="20">#REF!</definedName>
    <definedName name="第一層水平支撐">#REF!</definedName>
    <definedName name="第一層轉換橫檔350_350_12_19" localSheetId="40">#REF!</definedName>
    <definedName name="第一層轉換橫檔350_350_12_19" localSheetId="56">#REF!</definedName>
    <definedName name="第一層轉換橫檔350_350_12_19" localSheetId="33">#REF!</definedName>
    <definedName name="第一層轉換橫檔350_350_12_19" localSheetId="55">#REF!</definedName>
    <definedName name="第一層轉換橫檔350_350_12_19" localSheetId="36">#REF!</definedName>
    <definedName name="第一層轉換橫檔350_350_12_19" localSheetId="4">#REF!</definedName>
    <definedName name="第一層轉換橫檔350_350_12_19" localSheetId="19">#REF!</definedName>
    <definedName name="第一層轉換橫檔350_350_12_19" localSheetId="21">#REF!</definedName>
    <definedName name="第一層轉換橫檔350_350_12_19" localSheetId="22">#REF!</definedName>
    <definedName name="第一層轉換橫檔350_350_12_19" localSheetId="23">#REF!</definedName>
    <definedName name="第一層轉換橫檔350_350_12_19" localSheetId="24">#REF!</definedName>
    <definedName name="第一層轉換橫檔350_350_12_19" localSheetId="25">#REF!</definedName>
    <definedName name="第一層轉換橫檔350_350_12_19" localSheetId="42">#REF!</definedName>
    <definedName name="第一層轉換橫檔350_350_12_19" localSheetId="18">#REF!</definedName>
    <definedName name="第一層轉換橫檔350_350_12_19" localSheetId="47">#REF!</definedName>
    <definedName name="第一層轉換橫檔350_350_12_19" localSheetId="15">#REF!</definedName>
    <definedName name="第一層轉換橫檔350_350_12_19" localSheetId="14">#REF!</definedName>
    <definedName name="第一層轉換橫檔350_350_12_19" localSheetId="46">#REF!</definedName>
    <definedName name="第一層轉換橫檔350_350_12_19" localSheetId="3">#REF!</definedName>
    <definedName name="第一層轉換橫檔350_350_12_19" localSheetId="2">#REF!</definedName>
    <definedName name="第一層轉換橫檔350_350_12_19" localSheetId="54">#REF!</definedName>
    <definedName name="第一層轉換橫檔350_350_12_19" localSheetId="30">#REF!</definedName>
    <definedName name="第一層轉換橫檔350_350_12_19" localSheetId="26">#REF!</definedName>
    <definedName name="第一層轉換橫檔350_350_12_19" localSheetId="29">#REF!</definedName>
    <definedName name="第一層轉換橫檔350_350_12_19" localSheetId="53">#REF!</definedName>
    <definedName name="第一層轉換橫檔350_350_12_19" localSheetId="43">#REF!</definedName>
    <definedName name="第一層轉換橫檔350_350_12_19" localSheetId="9">#REF!</definedName>
    <definedName name="第一層轉換橫檔350_350_12_19" localSheetId="8">#REF!</definedName>
    <definedName name="第一層轉換橫檔350_350_12_19" localSheetId="11">#REF!</definedName>
    <definedName name="第一層轉換橫檔350_350_12_19" localSheetId="10">#REF!</definedName>
    <definedName name="第一層轉換橫檔350_350_12_19" localSheetId="13">#REF!</definedName>
    <definedName name="第一層轉換橫檔350_350_12_19" localSheetId="12">#REF!</definedName>
    <definedName name="第一層轉換橫檔350_350_12_19" localSheetId="7">#REF!</definedName>
    <definedName name="第一層轉換橫檔350_350_12_19" localSheetId="6">#REF!</definedName>
    <definedName name="第一層轉換橫檔350_350_12_19" localSheetId="48">#REF!</definedName>
    <definedName name="第一層轉換橫檔350_350_12_19" localSheetId="49">#REF!</definedName>
    <definedName name="第一層轉換橫檔350_350_12_19" localSheetId="16">#REF!</definedName>
    <definedName name="第一層轉換橫檔350_350_12_19" localSheetId="27">#REF!</definedName>
    <definedName name="第一層轉換橫檔350_350_12_19" localSheetId="28">#REF!</definedName>
    <definedName name="第一層轉換橫檔350_350_12_19" localSheetId="44">#REF!</definedName>
    <definedName name="第一層轉換橫檔350_350_12_19" localSheetId="45">#REF!</definedName>
    <definedName name="第一層轉換橫檔350_350_12_19" localSheetId="51">#REF!</definedName>
    <definedName name="第一層轉換橫檔350_350_12_19" localSheetId="41">#REF!</definedName>
    <definedName name="第一層轉換橫檔350_350_12_19" localSheetId="35">#REF!</definedName>
    <definedName name="第一層轉換橫檔350_350_12_19" localSheetId="39">#REF!</definedName>
    <definedName name="第一層轉換橫檔350_350_12_19" localSheetId="37">#REF!</definedName>
    <definedName name="第一層轉換橫檔350_350_12_19" localSheetId="17">#REF!</definedName>
    <definedName name="第一層轉換橫檔350_350_12_19" localSheetId="50">#REF!</definedName>
    <definedName name="第一層轉換橫檔350_350_12_19" localSheetId="52">#REF!</definedName>
    <definedName name="第一層轉換橫檔350_350_12_19" localSheetId="31">#REF!</definedName>
    <definedName name="第一層轉換橫檔350_350_12_19" localSheetId="32">#REF!</definedName>
    <definedName name="第一層轉換橫檔350_350_12_19" localSheetId="34">#REF!</definedName>
    <definedName name="第一層轉換橫檔350_350_12_19" localSheetId="38">#REF!</definedName>
    <definedName name="第一層轉換橫檔350_350_12_19" localSheetId="20">#REF!</definedName>
    <definedName name="第一層轉換橫檔350_350_12_19">#REF!</definedName>
    <definedName name="第二層水平支撐" localSheetId="40">#REF!</definedName>
    <definedName name="第二層水平支撐" localSheetId="56">#REF!</definedName>
    <definedName name="第二層水平支撐" localSheetId="33">#REF!</definedName>
    <definedName name="第二層水平支撐" localSheetId="55">#REF!</definedName>
    <definedName name="第二層水平支撐" localSheetId="36">#REF!</definedName>
    <definedName name="第二層水平支撐" localSheetId="4">#REF!</definedName>
    <definedName name="第二層水平支撐" localSheetId="19">#REF!</definedName>
    <definedName name="第二層水平支撐" localSheetId="21">#REF!</definedName>
    <definedName name="第二層水平支撐" localSheetId="22">#REF!</definedName>
    <definedName name="第二層水平支撐" localSheetId="23">#REF!</definedName>
    <definedName name="第二層水平支撐" localSheetId="24">#REF!</definedName>
    <definedName name="第二層水平支撐" localSheetId="25">#REF!</definedName>
    <definedName name="第二層水平支撐" localSheetId="42">#REF!</definedName>
    <definedName name="第二層水平支撐" localSheetId="18">#REF!</definedName>
    <definedName name="第二層水平支撐" localSheetId="47">#REF!</definedName>
    <definedName name="第二層水平支撐" localSheetId="15">#REF!</definedName>
    <definedName name="第二層水平支撐" localSheetId="14">#REF!</definedName>
    <definedName name="第二層水平支撐" localSheetId="46">#REF!</definedName>
    <definedName name="第二層水平支撐" localSheetId="3">#REF!</definedName>
    <definedName name="第二層水平支撐" localSheetId="2">#REF!</definedName>
    <definedName name="第二層水平支撐" localSheetId="54">#REF!</definedName>
    <definedName name="第二層水平支撐" localSheetId="30">#REF!</definedName>
    <definedName name="第二層水平支撐" localSheetId="26">#REF!</definedName>
    <definedName name="第二層水平支撐" localSheetId="29">#REF!</definedName>
    <definedName name="第二層水平支撐" localSheetId="53">#REF!</definedName>
    <definedName name="第二層水平支撐" localSheetId="43">#REF!</definedName>
    <definedName name="第二層水平支撐" localSheetId="9">#REF!</definedName>
    <definedName name="第二層水平支撐" localSheetId="8">#REF!</definedName>
    <definedName name="第二層水平支撐" localSheetId="11">#REF!</definedName>
    <definedName name="第二層水平支撐" localSheetId="10">#REF!</definedName>
    <definedName name="第二層水平支撐" localSheetId="13">#REF!</definedName>
    <definedName name="第二層水平支撐" localSheetId="12">#REF!</definedName>
    <definedName name="第二層水平支撐" localSheetId="7">#REF!</definedName>
    <definedName name="第二層水平支撐" localSheetId="6">#REF!</definedName>
    <definedName name="第二層水平支撐" localSheetId="48">#REF!</definedName>
    <definedName name="第二層水平支撐" localSheetId="49">#REF!</definedName>
    <definedName name="第二層水平支撐" localSheetId="16">#REF!</definedName>
    <definedName name="第二層水平支撐" localSheetId="27">#REF!</definedName>
    <definedName name="第二層水平支撐" localSheetId="28">#REF!</definedName>
    <definedName name="第二層水平支撐" localSheetId="44">#REF!</definedName>
    <definedName name="第二層水平支撐" localSheetId="45">#REF!</definedName>
    <definedName name="第二層水平支撐" localSheetId="51">#REF!</definedName>
    <definedName name="第二層水平支撐" localSheetId="41">#REF!</definedName>
    <definedName name="第二層水平支撐" localSheetId="35">#REF!</definedName>
    <definedName name="第二層水平支撐" localSheetId="39">#REF!</definedName>
    <definedName name="第二層水平支撐" localSheetId="37">#REF!</definedName>
    <definedName name="第二層水平支撐" localSheetId="17">#REF!</definedName>
    <definedName name="第二層水平支撐" localSheetId="50">#REF!</definedName>
    <definedName name="第二層水平支撐" localSheetId="52">#REF!</definedName>
    <definedName name="第二層水平支撐" localSheetId="31">#REF!</definedName>
    <definedName name="第二層水平支撐" localSheetId="32">#REF!</definedName>
    <definedName name="第二層水平支撐" localSheetId="34">#REF!</definedName>
    <definedName name="第二層水平支撐" localSheetId="38">#REF!</definedName>
    <definedName name="第二層水平支撐" localSheetId="20">#REF!</definedName>
    <definedName name="第二層水平支撐">#REF!</definedName>
    <definedName name="第二層轉換橫檔350_350_12_19" localSheetId="40">#REF!</definedName>
    <definedName name="第二層轉換橫檔350_350_12_19" localSheetId="56">#REF!</definedName>
    <definedName name="第二層轉換橫檔350_350_12_19" localSheetId="33">#REF!</definedName>
    <definedName name="第二層轉換橫檔350_350_12_19" localSheetId="55">#REF!</definedName>
    <definedName name="第二層轉換橫檔350_350_12_19" localSheetId="36">#REF!</definedName>
    <definedName name="第二層轉換橫檔350_350_12_19" localSheetId="4">#REF!</definedName>
    <definedName name="第二層轉換橫檔350_350_12_19" localSheetId="19">#REF!</definedName>
    <definedName name="第二層轉換橫檔350_350_12_19" localSheetId="21">#REF!</definedName>
    <definedName name="第二層轉換橫檔350_350_12_19" localSheetId="22">#REF!</definedName>
    <definedName name="第二層轉換橫檔350_350_12_19" localSheetId="23">#REF!</definedName>
    <definedName name="第二層轉換橫檔350_350_12_19" localSheetId="24">#REF!</definedName>
    <definedName name="第二層轉換橫檔350_350_12_19" localSheetId="25">#REF!</definedName>
    <definedName name="第二層轉換橫檔350_350_12_19" localSheetId="42">#REF!</definedName>
    <definedName name="第二層轉換橫檔350_350_12_19" localSheetId="18">#REF!</definedName>
    <definedName name="第二層轉換橫檔350_350_12_19" localSheetId="47">#REF!</definedName>
    <definedName name="第二層轉換橫檔350_350_12_19" localSheetId="15">#REF!</definedName>
    <definedName name="第二層轉換橫檔350_350_12_19" localSheetId="14">#REF!</definedName>
    <definedName name="第二層轉換橫檔350_350_12_19" localSheetId="46">#REF!</definedName>
    <definedName name="第二層轉換橫檔350_350_12_19" localSheetId="3">#REF!</definedName>
    <definedName name="第二層轉換橫檔350_350_12_19" localSheetId="2">#REF!</definedName>
    <definedName name="第二層轉換橫檔350_350_12_19" localSheetId="54">#REF!</definedName>
    <definedName name="第二層轉換橫檔350_350_12_19" localSheetId="30">#REF!</definedName>
    <definedName name="第二層轉換橫檔350_350_12_19" localSheetId="26">#REF!</definedName>
    <definedName name="第二層轉換橫檔350_350_12_19" localSheetId="29">#REF!</definedName>
    <definedName name="第二層轉換橫檔350_350_12_19" localSheetId="53">#REF!</definedName>
    <definedName name="第二層轉換橫檔350_350_12_19" localSheetId="43">#REF!</definedName>
    <definedName name="第二層轉換橫檔350_350_12_19" localSheetId="9">#REF!</definedName>
    <definedName name="第二層轉換橫檔350_350_12_19" localSheetId="8">#REF!</definedName>
    <definedName name="第二層轉換橫檔350_350_12_19" localSheetId="11">#REF!</definedName>
    <definedName name="第二層轉換橫檔350_350_12_19" localSheetId="10">#REF!</definedName>
    <definedName name="第二層轉換橫檔350_350_12_19" localSheetId="13">#REF!</definedName>
    <definedName name="第二層轉換橫檔350_350_12_19" localSheetId="12">#REF!</definedName>
    <definedName name="第二層轉換橫檔350_350_12_19" localSheetId="7">#REF!</definedName>
    <definedName name="第二層轉換橫檔350_350_12_19" localSheetId="6">#REF!</definedName>
    <definedName name="第二層轉換橫檔350_350_12_19" localSheetId="48">#REF!</definedName>
    <definedName name="第二層轉換橫檔350_350_12_19" localSheetId="49">#REF!</definedName>
    <definedName name="第二層轉換橫檔350_350_12_19" localSheetId="16">#REF!</definedName>
    <definedName name="第二層轉換橫檔350_350_12_19" localSheetId="27">#REF!</definedName>
    <definedName name="第二層轉換橫檔350_350_12_19" localSheetId="28">#REF!</definedName>
    <definedName name="第二層轉換橫檔350_350_12_19" localSheetId="44">#REF!</definedName>
    <definedName name="第二層轉換橫檔350_350_12_19" localSheetId="45">#REF!</definedName>
    <definedName name="第二層轉換橫檔350_350_12_19" localSheetId="51">#REF!</definedName>
    <definedName name="第二層轉換橫檔350_350_12_19" localSheetId="41">#REF!</definedName>
    <definedName name="第二層轉換橫檔350_350_12_19" localSheetId="35">#REF!</definedName>
    <definedName name="第二層轉換橫檔350_350_12_19" localSheetId="39">#REF!</definedName>
    <definedName name="第二層轉換橫檔350_350_12_19" localSheetId="37">#REF!</definedName>
    <definedName name="第二層轉換橫檔350_350_12_19" localSheetId="17">#REF!</definedName>
    <definedName name="第二層轉換橫檔350_350_12_19" localSheetId="50">#REF!</definedName>
    <definedName name="第二層轉換橫檔350_350_12_19" localSheetId="52">#REF!</definedName>
    <definedName name="第二層轉換橫檔350_350_12_19" localSheetId="31">#REF!</definedName>
    <definedName name="第二層轉換橫檔350_350_12_19" localSheetId="32">#REF!</definedName>
    <definedName name="第二層轉換橫檔350_350_12_19" localSheetId="34">#REF!</definedName>
    <definedName name="第二層轉換橫檔350_350_12_19" localSheetId="38">#REF!</definedName>
    <definedName name="第二層轉換橫檔350_350_12_19" localSheetId="20">#REF!</definedName>
    <definedName name="第二層轉換橫檔350_350_12_19">#REF!</definedName>
    <definedName name="第三層水平支撐" localSheetId="40">#REF!</definedName>
    <definedName name="第三層水平支撐" localSheetId="56">#REF!</definedName>
    <definedName name="第三層水平支撐" localSheetId="33">#REF!</definedName>
    <definedName name="第三層水平支撐" localSheetId="55">#REF!</definedName>
    <definedName name="第三層水平支撐" localSheetId="36">#REF!</definedName>
    <definedName name="第三層水平支撐" localSheetId="4">#REF!</definedName>
    <definedName name="第三層水平支撐" localSheetId="19">#REF!</definedName>
    <definedName name="第三層水平支撐" localSheetId="21">#REF!</definedName>
    <definedName name="第三層水平支撐" localSheetId="22">#REF!</definedName>
    <definedName name="第三層水平支撐" localSheetId="23">#REF!</definedName>
    <definedName name="第三層水平支撐" localSheetId="24">#REF!</definedName>
    <definedName name="第三層水平支撐" localSheetId="25">#REF!</definedName>
    <definedName name="第三層水平支撐" localSheetId="42">#REF!</definedName>
    <definedName name="第三層水平支撐" localSheetId="18">#REF!</definedName>
    <definedName name="第三層水平支撐" localSheetId="47">#REF!</definedName>
    <definedName name="第三層水平支撐" localSheetId="15">#REF!</definedName>
    <definedName name="第三層水平支撐" localSheetId="14">#REF!</definedName>
    <definedName name="第三層水平支撐" localSheetId="46">#REF!</definedName>
    <definedName name="第三層水平支撐" localSheetId="3">#REF!</definedName>
    <definedName name="第三層水平支撐" localSheetId="2">#REF!</definedName>
    <definedName name="第三層水平支撐" localSheetId="54">#REF!</definedName>
    <definedName name="第三層水平支撐" localSheetId="30">#REF!</definedName>
    <definedName name="第三層水平支撐" localSheetId="26">#REF!</definedName>
    <definedName name="第三層水平支撐" localSheetId="29">#REF!</definedName>
    <definedName name="第三層水平支撐" localSheetId="53">#REF!</definedName>
    <definedName name="第三層水平支撐" localSheetId="43">#REF!</definedName>
    <definedName name="第三層水平支撐" localSheetId="9">#REF!</definedName>
    <definedName name="第三層水平支撐" localSheetId="8">#REF!</definedName>
    <definedName name="第三層水平支撐" localSheetId="11">#REF!</definedName>
    <definedName name="第三層水平支撐" localSheetId="10">#REF!</definedName>
    <definedName name="第三層水平支撐" localSheetId="13">#REF!</definedName>
    <definedName name="第三層水平支撐" localSheetId="12">#REF!</definedName>
    <definedName name="第三層水平支撐" localSheetId="7">#REF!</definedName>
    <definedName name="第三層水平支撐" localSheetId="6">#REF!</definedName>
    <definedName name="第三層水平支撐" localSheetId="48">#REF!</definedName>
    <definedName name="第三層水平支撐" localSheetId="49">#REF!</definedName>
    <definedName name="第三層水平支撐" localSheetId="16">#REF!</definedName>
    <definedName name="第三層水平支撐" localSheetId="27">#REF!</definedName>
    <definedName name="第三層水平支撐" localSheetId="28">#REF!</definedName>
    <definedName name="第三層水平支撐" localSheetId="44">#REF!</definedName>
    <definedName name="第三層水平支撐" localSheetId="45">#REF!</definedName>
    <definedName name="第三層水平支撐" localSheetId="51">#REF!</definedName>
    <definedName name="第三層水平支撐" localSheetId="41">#REF!</definedName>
    <definedName name="第三層水平支撐" localSheetId="35">#REF!</definedName>
    <definedName name="第三層水平支撐" localSheetId="39">#REF!</definedName>
    <definedName name="第三層水平支撐" localSheetId="37">#REF!</definedName>
    <definedName name="第三層水平支撐" localSheetId="17">#REF!</definedName>
    <definedName name="第三層水平支撐" localSheetId="50">#REF!</definedName>
    <definedName name="第三層水平支撐" localSheetId="52">#REF!</definedName>
    <definedName name="第三層水平支撐" localSheetId="31">#REF!</definedName>
    <definedName name="第三層水平支撐" localSheetId="32">#REF!</definedName>
    <definedName name="第三層水平支撐" localSheetId="34">#REF!</definedName>
    <definedName name="第三層水平支撐" localSheetId="38">#REF!</definedName>
    <definedName name="第三層水平支撐" localSheetId="20">#REF!</definedName>
    <definedName name="第三層水平支撐">#REF!</definedName>
    <definedName name="第三層轉換橫檔400_400_13_21" localSheetId="40">#REF!</definedName>
    <definedName name="第三層轉換橫檔400_400_13_21" localSheetId="56">#REF!</definedName>
    <definedName name="第三層轉換橫檔400_400_13_21" localSheetId="33">#REF!</definedName>
    <definedName name="第三層轉換橫檔400_400_13_21" localSheetId="55">#REF!</definedName>
    <definedName name="第三層轉換橫檔400_400_13_21" localSheetId="36">#REF!</definedName>
    <definedName name="第三層轉換橫檔400_400_13_21" localSheetId="4">#REF!</definedName>
    <definedName name="第三層轉換橫檔400_400_13_21" localSheetId="19">#REF!</definedName>
    <definedName name="第三層轉換橫檔400_400_13_21" localSheetId="21">#REF!</definedName>
    <definedName name="第三層轉換橫檔400_400_13_21" localSheetId="22">#REF!</definedName>
    <definedName name="第三層轉換橫檔400_400_13_21" localSheetId="23">#REF!</definedName>
    <definedName name="第三層轉換橫檔400_400_13_21" localSheetId="24">#REF!</definedName>
    <definedName name="第三層轉換橫檔400_400_13_21" localSheetId="25">#REF!</definedName>
    <definedName name="第三層轉換橫檔400_400_13_21" localSheetId="42">#REF!</definedName>
    <definedName name="第三層轉換橫檔400_400_13_21" localSheetId="18">#REF!</definedName>
    <definedName name="第三層轉換橫檔400_400_13_21" localSheetId="47">#REF!</definedName>
    <definedName name="第三層轉換橫檔400_400_13_21" localSheetId="15">#REF!</definedName>
    <definedName name="第三層轉換橫檔400_400_13_21" localSheetId="14">#REF!</definedName>
    <definedName name="第三層轉換橫檔400_400_13_21" localSheetId="46">#REF!</definedName>
    <definedName name="第三層轉換橫檔400_400_13_21" localSheetId="3">#REF!</definedName>
    <definedName name="第三層轉換橫檔400_400_13_21" localSheetId="2">#REF!</definedName>
    <definedName name="第三層轉換橫檔400_400_13_21" localSheetId="54">#REF!</definedName>
    <definedName name="第三層轉換橫檔400_400_13_21" localSheetId="30">#REF!</definedName>
    <definedName name="第三層轉換橫檔400_400_13_21" localSheetId="26">#REF!</definedName>
    <definedName name="第三層轉換橫檔400_400_13_21" localSheetId="29">#REF!</definedName>
    <definedName name="第三層轉換橫檔400_400_13_21" localSheetId="53">#REF!</definedName>
    <definedName name="第三層轉換橫檔400_400_13_21" localSheetId="43">#REF!</definedName>
    <definedName name="第三層轉換橫檔400_400_13_21" localSheetId="9">#REF!</definedName>
    <definedName name="第三層轉換橫檔400_400_13_21" localSheetId="8">#REF!</definedName>
    <definedName name="第三層轉換橫檔400_400_13_21" localSheetId="11">#REF!</definedName>
    <definedName name="第三層轉換橫檔400_400_13_21" localSheetId="10">#REF!</definedName>
    <definedName name="第三層轉換橫檔400_400_13_21" localSheetId="13">#REF!</definedName>
    <definedName name="第三層轉換橫檔400_400_13_21" localSheetId="12">#REF!</definedName>
    <definedName name="第三層轉換橫檔400_400_13_21" localSheetId="7">#REF!</definedName>
    <definedName name="第三層轉換橫檔400_400_13_21" localSheetId="6">#REF!</definedName>
    <definedName name="第三層轉換橫檔400_400_13_21" localSheetId="48">#REF!</definedName>
    <definedName name="第三層轉換橫檔400_400_13_21" localSheetId="49">#REF!</definedName>
    <definedName name="第三層轉換橫檔400_400_13_21" localSheetId="16">#REF!</definedName>
    <definedName name="第三層轉換橫檔400_400_13_21" localSheetId="27">#REF!</definedName>
    <definedName name="第三層轉換橫檔400_400_13_21" localSheetId="28">#REF!</definedName>
    <definedName name="第三層轉換橫檔400_400_13_21" localSheetId="44">#REF!</definedName>
    <definedName name="第三層轉換橫檔400_400_13_21" localSheetId="45">#REF!</definedName>
    <definedName name="第三層轉換橫檔400_400_13_21" localSheetId="51">#REF!</definedName>
    <definedName name="第三層轉換橫檔400_400_13_21" localSheetId="41">#REF!</definedName>
    <definedName name="第三層轉換橫檔400_400_13_21" localSheetId="35">#REF!</definedName>
    <definedName name="第三層轉換橫檔400_400_13_21" localSheetId="39">#REF!</definedName>
    <definedName name="第三層轉換橫檔400_400_13_21" localSheetId="37">#REF!</definedName>
    <definedName name="第三層轉換橫檔400_400_13_21" localSheetId="17">#REF!</definedName>
    <definedName name="第三層轉換橫檔400_400_13_21" localSheetId="50">#REF!</definedName>
    <definedName name="第三層轉換橫檔400_400_13_21" localSheetId="52">#REF!</definedName>
    <definedName name="第三層轉換橫檔400_400_13_21" localSheetId="31">#REF!</definedName>
    <definedName name="第三層轉換橫檔400_400_13_21" localSheetId="32">#REF!</definedName>
    <definedName name="第三層轉換橫檔400_400_13_21" localSheetId="34">#REF!</definedName>
    <definedName name="第三層轉換橫檔400_400_13_21" localSheetId="38">#REF!</definedName>
    <definedName name="第三層轉換橫檔400_400_13_21" localSheetId="20">#REF!</definedName>
    <definedName name="第三層轉換橫檔400_400_13_21">#REF!</definedName>
    <definedName name="第四層水平支撐" localSheetId="40">#REF!</definedName>
    <definedName name="第四層水平支撐" localSheetId="56">#REF!</definedName>
    <definedName name="第四層水平支撐" localSheetId="33">#REF!</definedName>
    <definedName name="第四層水平支撐" localSheetId="55">#REF!</definedName>
    <definedName name="第四層水平支撐" localSheetId="36">#REF!</definedName>
    <definedName name="第四層水平支撐" localSheetId="4">#REF!</definedName>
    <definedName name="第四層水平支撐" localSheetId="19">#REF!</definedName>
    <definedName name="第四層水平支撐" localSheetId="21">#REF!</definedName>
    <definedName name="第四層水平支撐" localSheetId="22">#REF!</definedName>
    <definedName name="第四層水平支撐" localSheetId="23">#REF!</definedName>
    <definedName name="第四層水平支撐" localSheetId="24">#REF!</definedName>
    <definedName name="第四層水平支撐" localSheetId="25">#REF!</definedName>
    <definedName name="第四層水平支撐" localSheetId="42">#REF!</definedName>
    <definedName name="第四層水平支撐" localSheetId="18">#REF!</definedName>
    <definedName name="第四層水平支撐" localSheetId="47">#REF!</definedName>
    <definedName name="第四層水平支撐" localSheetId="15">#REF!</definedName>
    <definedName name="第四層水平支撐" localSheetId="14">#REF!</definedName>
    <definedName name="第四層水平支撐" localSheetId="46">#REF!</definedName>
    <definedName name="第四層水平支撐" localSheetId="3">#REF!</definedName>
    <definedName name="第四層水平支撐" localSheetId="2">#REF!</definedName>
    <definedName name="第四層水平支撐" localSheetId="54">#REF!</definedName>
    <definedName name="第四層水平支撐" localSheetId="30">#REF!</definedName>
    <definedName name="第四層水平支撐" localSheetId="26">#REF!</definedName>
    <definedName name="第四層水平支撐" localSheetId="29">#REF!</definedName>
    <definedName name="第四層水平支撐" localSheetId="53">#REF!</definedName>
    <definedName name="第四層水平支撐" localSheetId="43">#REF!</definedName>
    <definedName name="第四層水平支撐" localSheetId="9">#REF!</definedName>
    <definedName name="第四層水平支撐" localSheetId="8">#REF!</definedName>
    <definedName name="第四層水平支撐" localSheetId="11">#REF!</definedName>
    <definedName name="第四層水平支撐" localSheetId="10">#REF!</definedName>
    <definedName name="第四層水平支撐" localSheetId="13">#REF!</definedName>
    <definedName name="第四層水平支撐" localSheetId="12">#REF!</definedName>
    <definedName name="第四層水平支撐" localSheetId="7">#REF!</definedName>
    <definedName name="第四層水平支撐" localSheetId="6">#REF!</definedName>
    <definedName name="第四層水平支撐" localSheetId="48">#REF!</definedName>
    <definedName name="第四層水平支撐" localSheetId="49">#REF!</definedName>
    <definedName name="第四層水平支撐" localSheetId="16">#REF!</definedName>
    <definedName name="第四層水平支撐" localSheetId="27">#REF!</definedName>
    <definedName name="第四層水平支撐" localSheetId="28">#REF!</definedName>
    <definedName name="第四層水平支撐" localSheetId="44">#REF!</definedName>
    <definedName name="第四層水平支撐" localSheetId="45">#REF!</definedName>
    <definedName name="第四層水平支撐" localSheetId="51">#REF!</definedName>
    <definedName name="第四層水平支撐" localSheetId="41">#REF!</definedName>
    <definedName name="第四層水平支撐" localSheetId="35">#REF!</definedName>
    <definedName name="第四層水平支撐" localSheetId="39">#REF!</definedName>
    <definedName name="第四層水平支撐" localSheetId="37">#REF!</definedName>
    <definedName name="第四層水平支撐" localSheetId="17">#REF!</definedName>
    <definedName name="第四層水平支撐" localSheetId="50">#REF!</definedName>
    <definedName name="第四層水平支撐" localSheetId="52">#REF!</definedName>
    <definedName name="第四層水平支撐" localSheetId="31">#REF!</definedName>
    <definedName name="第四層水平支撐" localSheetId="32">#REF!</definedName>
    <definedName name="第四層水平支撐" localSheetId="34">#REF!</definedName>
    <definedName name="第四層水平支撐" localSheetId="38">#REF!</definedName>
    <definedName name="第四層水平支撐" localSheetId="20">#REF!</definedName>
    <definedName name="第四層水平支撐">#REF!</definedName>
    <definedName name="第四層轉換橫檔400_400_13_21" localSheetId="40">#REF!</definedName>
    <definedName name="第四層轉換橫檔400_400_13_21" localSheetId="56">#REF!</definedName>
    <definedName name="第四層轉換橫檔400_400_13_21" localSheetId="33">#REF!</definedName>
    <definedName name="第四層轉換橫檔400_400_13_21" localSheetId="55">#REF!</definedName>
    <definedName name="第四層轉換橫檔400_400_13_21" localSheetId="36">#REF!</definedName>
    <definedName name="第四層轉換橫檔400_400_13_21" localSheetId="4">#REF!</definedName>
    <definedName name="第四層轉換橫檔400_400_13_21" localSheetId="19">#REF!</definedName>
    <definedName name="第四層轉換橫檔400_400_13_21" localSheetId="21">#REF!</definedName>
    <definedName name="第四層轉換橫檔400_400_13_21" localSheetId="22">#REF!</definedName>
    <definedName name="第四層轉換橫檔400_400_13_21" localSheetId="23">#REF!</definedName>
    <definedName name="第四層轉換橫檔400_400_13_21" localSheetId="24">#REF!</definedName>
    <definedName name="第四層轉換橫檔400_400_13_21" localSheetId="25">#REF!</definedName>
    <definedName name="第四層轉換橫檔400_400_13_21" localSheetId="42">#REF!</definedName>
    <definedName name="第四層轉換橫檔400_400_13_21" localSheetId="18">#REF!</definedName>
    <definedName name="第四層轉換橫檔400_400_13_21" localSheetId="47">#REF!</definedName>
    <definedName name="第四層轉換橫檔400_400_13_21" localSheetId="15">#REF!</definedName>
    <definedName name="第四層轉換橫檔400_400_13_21" localSheetId="14">#REF!</definedName>
    <definedName name="第四層轉換橫檔400_400_13_21" localSheetId="46">#REF!</definedName>
    <definedName name="第四層轉換橫檔400_400_13_21" localSheetId="3">#REF!</definedName>
    <definedName name="第四層轉換橫檔400_400_13_21" localSheetId="2">#REF!</definedName>
    <definedName name="第四層轉換橫檔400_400_13_21" localSheetId="54">#REF!</definedName>
    <definedName name="第四層轉換橫檔400_400_13_21" localSheetId="30">#REF!</definedName>
    <definedName name="第四層轉換橫檔400_400_13_21" localSheetId="26">#REF!</definedName>
    <definedName name="第四層轉換橫檔400_400_13_21" localSheetId="29">#REF!</definedName>
    <definedName name="第四層轉換橫檔400_400_13_21" localSheetId="53">#REF!</definedName>
    <definedName name="第四層轉換橫檔400_400_13_21" localSheetId="43">#REF!</definedName>
    <definedName name="第四層轉換橫檔400_400_13_21" localSheetId="9">#REF!</definedName>
    <definedName name="第四層轉換橫檔400_400_13_21" localSheetId="8">#REF!</definedName>
    <definedName name="第四層轉換橫檔400_400_13_21" localSheetId="11">#REF!</definedName>
    <definedName name="第四層轉換橫檔400_400_13_21" localSheetId="10">#REF!</definedName>
    <definedName name="第四層轉換橫檔400_400_13_21" localSheetId="13">#REF!</definedName>
    <definedName name="第四層轉換橫檔400_400_13_21" localSheetId="12">#REF!</definedName>
    <definedName name="第四層轉換橫檔400_400_13_21" localSheetId="7">#REF!</definedName>
    <definedName name="第四層轉換橫檔400_400_13_21" localSheetId="6">#REF!</definedName>
    <definedName name="第四層轉換橫檔400_400_13_21" localSheetId="48">#REF!</definedName>
    <definedName name="第四層轉換橫檔400_400_13_21" localSheetId="49">#REF!</definedName>
    <definedName name="第四層轉換橫檔400_400_13_21" localSheetId="16">#REF!</definedName>
    <definedName name="第四層轉換橫檔400_400_13_21" localSheetId="27">#REF!</definedName>
    <definedName name="第四層轉換橫檔400_400_13_21" localSheetId="28">#REF!</definedName>
    <definedName name="第四層轉換橫檔400_400_13_21" localSheetId="44">#REF!</definedName>
    <definedName name="第四層轉換橫檔400_400_13_21" localSheetId="45">#REF!</definedName>
    <definedName name="第四層轉換橫檔400_400_13_21" localSheetId="51">#REF!</definedName>
    <definedName name="第四層轉換橫檔400_400_13_21" localSheetId="41">#REF!</definedName>
    <definedName name="第四層轉換橫檔400_400_13_21" localSheetId="35">#REF!</definedName>
    <definedName name="第四層轉換橫檔400_400_13_21" localSheetId="39">#REF!</definedName>
    <definedName name="第四層轉換橫檔400_400_13_21" localSheetId="37">#REF!</definedName>
    <definedName name="第四層轉換橫檔400_400_13_21" localSheetId="17">#REF!</definedName>
    <definedName name="第四層轉換橫檔400_400_13_21" localSheetId="50">#REF!</definedName>
    <definedName name="第四層轉換橫檔400_400_13_21" localSheetId="52">#REF!</definedName>
    <definedName name="第四層轉換橫檔400_400_13_21" localSheetId="31">#REF!</definedName>
    <definedName name="第四層轉換橫檔400_400_13_21" localSheetId="32">#REF!</definedName>
    <definedName name="第四層轉換橫檔400_400_13_21" localSheetId="34">#REF!</definedName>
    <definedName name="第四層轉換橫檔400_400_13_21" localSheetId="38">#REF!</definedName>
    <definedName name="第四層轉換橫檔400_400_13_21" localSheetId="20">#REF!</definedName>
    <definedName name="第四層轉換橫檔400_400_13_21">#REF!</definedName>
    <definedName name="累計估驗">[38]差異分析明細!$AG$1:$AG$752</definedName>
    <definedName name="組拆模工資" localSheetId="40">#REF!</definedName>
    <definedName name="組拆模工資" localSheetId="56">#REF!</definedName>
    <definedName name="組拆模工資" localSheetId="33">#REF!</definedName>
    <definedName name="組拆模工資" localSheetId="55">#REF!</definedName>
    <definedName name="組拆模工資" localSheetId="36">#REF!</definedName>
    <definedName name="組拆模工資" localSheetId="4">#REF!</definedName>
    <definedName name="組拆模工資" localSheetId="19">#REF!</definedName>
    <definedName name="組拆模工資" localSheetId="21">#REF!</definedName>
    <definedName name="組拆模工資" localSheetId="22">#REF!</definedName>
    <definedName name="組拆模工資" localSheetId="23">#REF!</definedName>
    <definedName name="組拆模工資" localSheetId="24">#REF!</definedName>
    <definedName name="組拆模工資" localSheetId="25">#REF!</definedName>
    <definedName name="組拆模工資" localSheetId="42">#REF!</definedName>
    <definedName name="組拆模工資" localSheetId="18">#REF!</definedName>
    <definedName name="組拆模工資" localSheetId="47">#REF!</definedName>
    <definedName name="組拆模工資" localSheetId="15">#REF!</definedName>
    <definedName name="組拆模工資" localSheetId="14">#REF!</definedName>
    <definedName name="組拆模工資" localSheetId="46">#REF!</definedName>
    <definedName name="組拆模工資" localSheetId="3">#REF!</definedName>
    <definedName name="組拆模工資" localSheetId="2">#REF!</definedName>
    <definedName name="組拆模工資" localSheetId="54">#REF!</definedName>
    <definedName name="組拆模工資" localSheetId="30">#REF!</definedName>
    <definedName name="組拆模工資" localSheetId="26">#REF!</definedName>
    <definedName name="組拆模工資" localSheetId="29">#REF!</definedName>
    <definedName name="組拆模工資" localSheetId="53">#REF!</definedName>
    <definedName name="組拆模工資" localSheetId="43">#REF!</definedName>
    <definedName name="組拆模工資" localSheetId="9">#REF!</definedName>
    <definedName name="組拆模工資" localSheetId="8">#REF!</definedName>
    <definedName name="組拆模工資" localSheetId="11">#REF!</definedName>
    <definedName name="組拆模工資" localSheetId="10">#REF!</definedName>
    <definedName name="組拆模工資" localSheetId="13">#REF!</definedName>
    <definedName name="組拆模工資" localSheetId="12">#REF!</definedName>
    <definedName name="組拆模工資" localSheetId="7">#REF!</definedName>
    <definedName name="組拆模工資" localSheetId="6">#REF!</definedName>
    <definedName name="組拆模工資" localSheetId="48">#REF!</definedName>
    <definedName name="組拆模工資" localSheetId="49">#REF!</definedName>
    <definedName name="組拆模工資" localSheetId="16">#REF!</definedName>
    <definedName name="組拆模工資" localSheetId="27">#REF!</definedName>
    <definedName name="組拆模工資" localSheetId="28">#REF!</definedName>
    <definedName name="組拆模工資" localSheetId="44">#REF!</definedName>
    <definedName name="組拆模工資" localSheetId="45">#REF!</definedName>
    <definedName name="組拆模工資" localSheetId="51">#REF!</definedName>
    <definedName name="組拆模工資" localSheetId="41">#REF!</definedName>
    <definedName name="組拆模工資" localSheetId="35">#REF!</definedName>
    <definedName name="組拆模工資" localSheetId="39">#REF!</definedName>
    <definedName name="組拆模工資" localSheetId="37">#REF!</definedName>
    <definedName name="組拆模工資" localSheetId="17">#REF!</definedName>
    <definedName name="組拆模工資" localSheetId="50">#REF!</definedName>
    <definedName name="組拆模工資" localSheetId="52">#REF!</definedName>
    <definedName name="組拆模工資" localSheetId="31">#REF!</definedName>
    <definedName name="組拆模工資" localSheetId="32">#REF!</definedName>
    <definedName name="組拆模工資" localSheetId="34">#REF!</definedName>
    <definedName name="組拆模工資" localSheetId="38">#REF!</definedName>
    <definedName name="組拆模工資" localSheetId="20">#REF!</definedName>
    <definedName name="組拆模工資">#REF!</definedName>
    <definedName name="軟木佈告板牆面t_2cm" localSheetId="40">#REF!</definedName>
    <definedName name="軟木佈告板牆面t_2cm" localSheetId="56">#REF!</definedName>
    <definedName name="軟木佈告板牆面t_2cm" localSheetId="33">#REF!</definedName>
    <definedName name="軟木佈告板牆面t_2cm" localSheetId="55">#REF!</definedName>
    <definedName name="軟木佈告板牆面t_2cm" localSheetId="36">#REF!</definedName>
    <definedName name="軟木佈告板牆面t_2cm" localSheetId="4">#REF!</definedName>
    <definedName name="軟木佈告板牆面t_2cm" localSheetId="19">#REF!</definedName>
    <definedName name="軟木佈告板牆面t_2cm" localSheetId="21">#REF!</definedName>
    <definedName name="軟木佈告板牆面t_2cm" localSheetId="22">#REF!</definedName>
    <definedName name="軟木佈告板牆面t_2cm" localSheetId="23">#REF!</definedName>
    <definedName name="軟木佈告板牆面t_2cm" localSheetId="24">#REF!</definedName>
    <definedName name="軟木佈告板牆面t_2cm" localSheetId="25">#REF!</definedName>
    <definedName name="軟木佈告板牆面t_2cm" localSheetId="42">#REF!</definedName>
    <definedName name="軟木佈告板牆面t_2cm" localSheetId="18">#REF!</definedName>
    <definedName name="軟木佈告板牆面t_2cm" localSheetId="47">#REF!</definedName>
    <definedName name="軟木佈告板牆面t_2cm" localSheetId="15">#REF!</definedName>
    <definedName name="軟木佈告板牆面t_2cm" localSheetId="14">#REF!</definedName>
    <definedName name="軟木佈告板牆面t_2cm" localSheetId="46">#REF!</definedName>
    <definedName name="軟木佈告板牆面t_2cm" localSheetId="3">#REF!</definedName>
    <definedName name="軟木佈告板牆面t_2cm" localSheetId="2">#REF!</definedName>
    <definedName name="軟木佈告板牆面t_2cm" localSheetId="54">#REF!</definedName>
    <definedName name="軟木佈告板牆面t_2cm" localSheetId="30">#REF!</definedName>
    <definedName name="軟木佈告板牆面t_2cm" localSheetId="26">#REF!</definedName>
    <definedName name="軟木佈告板牆面t_2cm" localSheetId="29">#REF!</definedName>
    <definedName name="軟木佈告板牆面t_2cm" localSheetId="53">#REF!</definedName>
    <definedName name="軟木佈告板牆面t_2cm" localSheetId="43">#REF!</definedName>
    <definedName name="軟木佈告板牆面t_2cm" localSheetId="9">#REF!</definedName>
    <definedName name="軟木佈告板牆面t_2cm" localSheetId="8">#REF!</definedName>
    <definedName name="軟木佈告板牆面t_2cm" localSheetId="11">#REF!</definedName>
    <definedName name="軟木佈告板牆面t_2cm" localSheetId="10">#REF!</definedName>
    <definedName name="軟木佈告板牆面t_2cm" localSheetId="13">#REF!</definedName>
    <definedName name="軟木佈告板牆面t_2cm" localSheetId="12">#REF!</definedName>
    <definedName name="軟木佈告板牆面t_2cm" localSheetId="7">#REF!</definedName>
    <definedName name="軟木佈告板牆面t_2cm" localSheetId="6">#REF!</definedName>
    <definedName name="軟木佈告板牆面t_2cm" localSheetId="48">#REF!</definedName>
    <definedName name="軟木佈告板牆面t_2cm" localSheetId="49">#REF!</definedName>
    <definedName name="軟木佈告板牆面t_2cm" localSheetId="16">#REF!</definedName>
    <definedName name="軟木佈告板牆面t_2cm" localSheetId="27">#REF!</definedName>
    <definedName name="軟木佈告板牆面t_2cm" localSheetId="28">#REF!</definedName>
    <definedName name="軟木佈告板牆面t_2cm" localSheetId="44">#REF!</definedName>
    <definedName name="軟木佈告板牆面t_2cm" localSheetId="45">#REF!</definedName>
    <definedName name="軟木佈告板牆面t_2cm" localSheetId="51">#REF!</definedName>
    <definedName name="軟木佈告板牆面t_2cm" localSheetId="41">#REF!</definedName>
    <definedName name="軟木佈告板牆面t_2cm" localSheetId="35">#REF!</definedName>
    <definedName name="軟木佈告板牆面t_2cm" localSheetId="39">#REF!</definedName>
    <definedName name="軟木佈告板牆面t_2cm" localSheetId="37">#REF!</definedName>
    <definedName name="軟木佈告板牆面t_2cm" localSheetId="17">#REF!</definedName>
    <definedName name="軟木佈告板牆面t_2cm" localSheetId="50">#REF!</definedName>
    <definedName name="軟木佈告板牆面t_2cm" localSheetId="52">#REF!</definedName>
    <definedName name="軟木佈告板牆面t_2cm" localSheetId="31">#REF!</definedName>
    <definedName name="軟木佈告板牆面t_2cm" localSheetId="32">#REF!</definedName>
    <definedName name="軟木佈告板牆面t_2cm" localSheetId="34">#REF!</definedName>
    <definedName name="軟木佈告板牆面t_2cm" localSheetId="38">#REF!</definedName>
    <definedName name="軟木佈告板牆面t_2cm" localSheetId="20">#REF!</definedName>
    <definedName name="軟木佈告板牆面t_2cm">#REF!</definedName>
    <definedName name="透心石英磚40_40" localSheetId="40">#REF!</definedName>
    <definedName name="透心石英磚40_40" localSheetId="56">#REF!</definedName>
    <definedName name="透心石英磚40_40" localSheetId="33">#REF!</definedName>
    <definedName name="透心石英磚40_40" localSheetId="55">#REF!</definedName>
    <definedName name="透心石英磚40_40" localSheetId="36">#REF!</definedName>
    <definedName name="透心石英磚40_40" localSheetId="4">#REF!</definedName>
    <definedName name="透心石英磚40_40" localSheetId="19">#REF!</definedName>
    <definedName name="透心石英磚40_40" localSheetId="21">#REF!</definedName>
    <definedName name="透心石英磚40_40" localSheetId="22">#REF!</definedName>
    <definedName name="透心石英磚40_40" localSheetId="23">#REF!</definedName>
    <definedName name="透心石英磚40_40" localSheetId="24">#REF!</definedName>
    <definedName name="透心石英磚40_40" localSheetId="25">#REF!</definedName>
    <definedName name="透心石英磚40_40" localSheetId="42">#REF!</definedName>
    <definedName name="透心石英磚40_40" localSheetId="18">#REF!</definedName>
    <definedName name="透心石英磚40_40" localSheetId="47">#REF!</definedName>
    <definedName name="透心石英磚40_40" localSheetId="15">#REF!</definedName>
    <definedName name="透心石英磚40_40" localSheetId="14">#REF!</definedName>
    <definedName name="透心石英磚40_40" localSheetId="46">#REF!</definedName>
    <definedName name="透心石英磚40_40" localSheetId="3">#REF!</definedName>
    <definedName name="透心石英磚40_40" localSheetId="2">#REF!</definedName>
    <definedName name="透心石英磚40_40" localSheetId="54">#REF!</definedName>
    <definedName name="透心石英磚40_40" localSheetId="30">#REF!</definedName>
    <definedName name="透心石英磚40_40" localSheetId="26">#REF!</definedName>
    <definedName name="透心石英磚40_40" localSheetId="29">#REF!</definedName>
    <definedName name="透心石英磚40_40" localSheetId="53">#REF!</definedName>
    <definedName name="透心石英磚40_40" localSheetId="43">#REF!</definedName>
    <definedName name="透心石英磚40_40" localSheetId="9">#REF!</definedName>
    <definedName name="透心石英磚40_40" localSheetId="8">#REF!</definedName>
    <definedName name="透心石英磚40_40" localSheetId="11">#REF!</definedName>
    <definedName name="透心石英磚40_40" localSheetId="10">#REF!</definedName>
    <definedName name="透心石英磚40_40" localSheetId="13">#REF!</definedName>
    <definedName name="透心石英磚40_40" localSheetId="12">#REF!</definedName>
    <definedName name="透心石英磚40_40" localSheetId="7">#REF!</definedName>
    <definedName name="透心石英磚40_40" localSheetId="6">#REF!</definedName>
    <definedName name="透心石英磚40_40" localSheetId="48">#REF!</definedName>
    <definedName name="透心石英磚40_40" localSheetId="49">#REF!</definedName>
    <definedName name="透心石英磚40_40" localSheetId="16">#REF!</definedName>
    <definedName name="透心石英磚40_40" localSheetId="27">#REF!</definedName>
    <definedName name="透心石英磚40_40" localSheetId="28">#REF!</definedName>
    <definedName name="透心石英磚40_40" localSheetId="44">#REF!</definedName>
    <definedName name="透心石英磚40_40" localSheetId="45">#REF!</definedName>
    <definedName name="透心石英磚40_40" localSheetId="51">#REF!</definedName>
    <definedName name="透心石英磚40_40" localSheetId="41">#REF!</definedName>
    <definedName name="透心石英磚40_40" localSheetId="35">#REF!</definedName>
    <definedName name="透心石英磚40_40" localSheetId="39">#REF!</definedName>
    <definedName name="透心石英磚40_40" localSheetId="37">#REF!</definedName>
    <definedName name="透心石英磚40_40" localSheetId="17">#REF!</definedName>
    <definedName name="透心石英磚40_40" localSheetId="50">#REF!</definedName>
    <definedName name="透心石英磚40_40" localSheetId="52">#REF!</definedName>
    <definedName name="透心石英磚40_40" localSheetId="31">#REF!</definedName>
    <definedName name="透心石英磚40_40" localSheetId="32">#REF!</definedName>
    <definedName name="透心石英磚40_40" localSheetId="34">#REF!</definedName>
    <definedName name="透心石英磚40_40" localSheetId="38">#REF!</definedName>
    <definedName name="透心石英磚40_40" localSheetId="20">#REF!</definedName>
    <definedName name="透心石英磚40_40">#REF!</definedName>
    <definedName name="透心塑膠地磚40_40TH_3MM_工料" localSheetId="40">[29]工料單價!$J$20</definedName>
    <definedName name="透心塑膠地磚40_40TH_3MM_工料" localSheetId="56">[29]工料單價!$J$20</definedName>
    <definedName name="透心塑膠地磚40_40TH_3MM_工料" localSheetId="33">[29]工料單價!$J$20</definedName>
    <definedName name="透心塑膠地磚40_40TH_3MM_工料" localSheetId="55">[29]工料單價!$J$20</definedName>
    <definedName name="透心塑膠地磚40_40TH_3MM_工料" localSheetId="36">[29]工料單價!$J$20</definedName>
    <definedName name="透心塑膠地磚40_40TH_3MM_工料" localSheetId="19">[29]工料單價!$J$20</definedName>
    <definedName name="透心塑膠地磚40_40TH_3MM_工料" localSheetId="21">[29]工料單價!$J$20</definedName>
    <definedName name="透心塑膠地磚40_40TH_3MM_工料" localSheetId="22">[29]工料單價!$J$20</definedName>
    <definedName name="透心塑膠地磚40_40TH_3MM_工料" localSheetId="23">[29]工料單價!$J$20</definedName>
    <definedName name="透心塑膠地磚40_40TH_3MM_工料" localSheetId="24">[29]工料單價!$J$20</definedName>
    <definedName name="透心塑膠地磚40_40TH_3MM_工料" localSheetId="25">[29]工料單價!$J$20</definedName>
    <definedName name="透心塑膠地磚40_40TH_3MM_工料" localSheetId="42">[29]工料單價!$J$20</definedName>
    <definedName name="透心塑膠地磚40_40TH_3MM_工料" localSheetId="18">[29]工料單價!$J$20</definedName>
    <definedName name="透心塑膠地磚40_40TH_3MM_工料" localSheetId="47">[29]工料單價!$J$20</definedName>
    <definedName name="透心塑膠地磚40_40TH_3MM_工料" localSheetId="15">[29]工料單價!$J$20</definedName>
    <definedName name="透心塑膠地磚40_40TH_3MM_工料" localSheetId="14">[29]工料單價!$J$20</definedName>
    <definedName name="透心塑膠地磚40_40TH_3MM_工料" localSheetId="46">[29]工料單價!$J$20</definedName>
    <definedName name="透心塑膠地磚40_40TH_3MM_工料" localSheetId="54">[29]工料單價!$J$20</definedName>
    <definedName name="透心塑膠地磚40_40TH_3MM_工料" localSheetId="30">[29]工料單價!$J$20</definedName>
    <definedName name="透心塑膠地磚40_40TH_3MM_工料" localSheetId="26">[29]工料單價!$J$20</definedName>
    <definedName name="透心塑膠地磚40_40TH_3MM_工料" localSheetId="29">[29]工料單價!$J$20</definedName>
    <definedName name="透心塑膠地磚40_40TH_3MM_工料" localSheetId="53">[29]工料單價!$J$20</definedName>
    <definedName name="透心塑膠地磚40_40TH_3MM_工料" localSheetId="43">[29]工料單價!$J$20</definedName>
    <definedName name="透心塑膠地磚40_40TH_3MM_工料" localSheetId="9">[29]工料單價!$J$20</definedName>
    <definedName name="透心塑膠地磚40_40TH_3MM_工料" localSheetId="8">[29]工料單價!$J$20</definedName>
    <definedName name="透心塑膠地磚40_40TH_3MM_工料" localSheetId="11">[29]工料單價!$J$20</definedName>
    <definedName name="透心塑膠地磚40_40TH_3MM_工料" localSheetId="10">[29]工料單價!$J$20</definedName>
    <definedName name="透心塑膠地磚40_40TH_3MM_工料" localSheetId="13">[29]工料單價!$J$20</definedName>
    <definedName name="透心塑膠地磚40_40TH_3MM_工料" localSheetId="12">[29]工料單價!$J$20</definedName>
    <definedName name="透心塑膠地磚40_40TH_3MM_工料" localSheetId="7">[29]工料單價!$J$20</definedName>
    <definedName name="透心塑膠地磚40_40TH_3MM_工料" localSheetId="6">[29]工料單價!$J$20</definedName>
    <definedName name="透心塑膠地磚40_40TH_3MM_工料" localSheetId="48">[29]工料單價!$J$20</definedName>
    <definedName name="透心塑膠地磚40_40TH_3MM_工料" localSheetId="49">[29]工料單價!$J$20</definedName>
    <definedName name="透心塑膠地磚40_40TH_3MM_工料" localSheetId="16">[29]工料單價!$J$20</definedName>
    <definedName name="透心塑膠地磚40_40TH_3MM_工料" localSheetId="27">[29]工料單價!$J$20</definedName>
    <definedName name="透心塑膠地磚40_40TH_3MM_工料" localSheetId="28">[29]工料單價!$J$20</definedName>
    <definedName name="透心塑膠地磚40_40TH_3MM_工料" localSheetId="44">[29]工料單價!$J$20</definedName>
    <definedName name="透心塑膠地磚40_40TH_3MM_工料" localSheetId="45">[29]工料單價!$J$20</definedName>
    <definedName name="透心塑膠地磚40_40TH_3MM_工料" localSheetId="51">[29]工料單價!$J$20</definedName>
    <definedName name="透心塑膠地磚40_40TH_3MM_工料" localSheetId="41">[29]工料單價!$J$20</definedName>
    <definedName name="透心塑膠地磚40_40TH_3MM_工料" localSheetId="35">[29]工料單價!$J$20</definedName>
    <definedName name="透心塑膠地磚40_40TH_3MM_工料" localSheetId="39">[29]工料單價!$J$20</definedName>
    <definedName name="透心塑膠地磚40_40TH_3MM_工料" localSheetId="37">[29]工料單價!$J$20</definedName>
    <definedName name="透心塑膠地磚40_40TH_3MM_工料" localSheetId="17">[29]工料單價!$J$20</definedName>
    <definedName name="透心塑膠地磚40_40TH_3MM_工料" localSheetId="50">[29]工料單價!$J$20</definedName>
    <definedName name="透心塑膠地磚40_40TH_3MM_工料" localSheetId="52">[29]工料單價!$J$20</definedName>
    <definedName name="透心塑膠地磚40_40TH_3MM_工料" localSheetId="31">[29]工料單價!$J$20</definedName>
    <definedName name="透心塑膠地磚40_40TH_3MM_工料" localSheetId="32">[29]工料單價!$J$20</definedName>
    <definedName name="透心塑膠地磚40_40TH_3MM_工料" localSheetId="34">[29]工料單價!$J$20</definedName>
    <definedName name="透心塑膠地磚40_40TH_3MM_工料" localSheetId="38">[29]工料單價!$J$20</definedName>
    <definedName name="透心塑膠地磚40_40TH_3MM_工料" localSheetId="20">[29]工料單價!$J$20</definedName>
    <definedName name="透心塑膠地磚40_40TH_3MM_工料">[30]工料單價!$J$20</definedName>
    <definedName name="連鎖磚20_10_6物料" localSheetId="40">#REF!</definedName>
    <definedName name="連鎖磚20_10_6物料" localSheetId="56">#REF!</definedName>
    <definedName name="連鎖磚20_10_6物料" localSheetId="33">#REF!</definedName>
    <definedName name="連鎖磚20_10_6物料" localSheetId="55">#REF!</definedName>
    <definedName name="連鎖磚20_10_6物料" localSheetId="36">#REF!</definedName>
    <definedName name="連鎖磚20_10_6物料" localSheetId="4">#REF!</definedName>
    <definedName name="連鎖磚20_10_6物料" localSheetId="19">#REF!</definedName>
    <definedName name="連鎖磚20_10_6物料" localSheetId="21">#REF!</definedName>
    <definedName name="連鎖磚20_10_6物料" localSheetId="22">#REF!</definedName>
    <definedName name="連鎖磚20_10_6物料" localSheetId="23">#REF!</definedName>
    <definedName name="連鎖磚20_10_6物料" localSheetId="24">#REF!</definedName>
    <definedName name="連鎖磚20_10_6物料" localSheetId="25">#REF!</definedName>
    <definedName name="連鎖磚20_10_6物料" localSheetId="42">#REF!</definedName>
    <definedName name="連鎖磚20_10_6物料" localSheetId="18">#REF!</definedName>
    <definedName name="連鎖磚20_10_6物料" localSheetId="47">#REF!</definedName>
    <definedName name="連鎖磚20_10_6物料" localSheetId="15">#REF!</definedName>
    <definedName name="連鎖磚20_10_6物料" localSheetId="14">#REF!</definedName>
    <definedName name="連鎖磚20_10_6物料" localSheetId="46">#REF!</definedName>
    <definedName name="連鎖磚20_10_6物料" localSheetId="3">#REF!</definedName>
    <definedName name="連鎖磚20_10_6物料" localSheetId="2">#REF!</definedName>
    <definedName name="連鎖磚20_10_6物料" localSheetId="54">#REF!</definedName>
    <definedName name="連鎖磚20_10_6物料" localSheetId="30">#REF!</definedName>
    <definedName name="連鎖磚20_10_6物料" localSheetId="26">#REF!</definedName>
    <definedName name="連鎖磚20_10_6物料" localSheetId="29">#REF!</definedName>
    <definedName name="連鎖磚20_10_6物料" localSheetId="53">#REF!</definedName>
    <definedName name="連鎖磚20_10_6物料" localSheetId="43">#REF!</definedName>
    <definedName name="連鎖磚20_10_6物料" localSheetId="9">#REF!</definedName>
    <definedName name="連鎖磚20_10_6物料" localSheetId="8">#REF!</definedName>
    <definedName name="連鎖磚20_10_6物料" localSheetId="11">#REF!</definedName>
    <definedName name="連鎖磚20_10_6物料" localSheetId="10">#REF!</definedName>
    <definedName name="連鎖磚20_10_6物料" localSheetId="13">#REF!</definedName>
    <definedName name="連鎖磚20_10_6物料" localSheetId="12">#REF!</definedName>
    <definedName name="連鎖磚20_10_6物料" localSheetId="7">#REF!</definedName>
    <definedName name="連鎖磚20_10_6物料" localSheetId="6">#REF!</definedName>
    <definedName name="連鎖磚20_10_6物料" localSheetId="48">#REF!</definedName>
    <definedName name="連鎖磚20_10_6物料" localSheetId="49">#REF!</definedName>
    <definedName name="連鎖磚20_10_6物料" localSheetId="16">#REF!</definedName>
    <definedName name="連鎖磚20_10_6物料" localSheetId="27">#REF!</definedName>
    <definedName name="連鎖磚20_10_6物料" localSheetId="28">#REF!</definedName>
    <definedName name="連鎖磚20_10_6物料" localSheetId="44">#REF!</definedName>
    <definedName name="連鎖磚20_10_6物料" localSheetId="45">#REF!</definedName>
    <definedName name="連鎖磚20_10_6物料" localSheetId="51">#REF!</definedName>
    <definedName name="連鎖磚20_10_6物料" localSheetId="41">#REF!</definedName>
    <definedName name="連鎖磚20_10_6物料" localSheetId="35">#REF!</definedName>
    <definedName name="連鎖磚20_10_6物料" localSheetId="39">#REF!</definedName>
    <definedName name="連鎖磚20_10_6物料" localSheetId="37">#REF!</definedName>
    <definedName name="連鎖磚20_10_6物料" localSheetId="17">#REF!</definedName>
    <definedName name="連鎖磚20_10_6物料" localSheetId="50">#REF!</definedName>
    <definedName name="連鎖磚20_10_6物料" localSheetId="52">#REF!</definedName>
    <definedName name="連鎖磚20_10_6物料" localSheetId="31">#REF!</definedName>
    <definedName name="連鎖磚20_10_6物料" localSheetId="32">#REF!</definedName>
    <definedName name="連鎖磚20_10_6物料" localSheetId="34">#REF!</definedName>
    <definedName name="連鎖磚20_10_6物料" localSheetId="38">#REF!</definedName>
    <definedName name="連鎖磚20_10_6物料" localSheetId="20">#REF!</definedName>
    <definedName name="連鎖磚20_10_6物料">#REF!</definedName>
    <definedName name="連鎖磚細砂" localSheetId="40">#REF!</definedName>
    <definedName name="連鎖磚細砂" localSheetId="56">#REF!</definedName>
    <definedName name="連鎖磚細砂" localSheetId="33">#REF!</definedName>
    <definedName name="連鎖磚細砂" localSheetId="55">#REF!</definedName>
    <definedName name="連鎖磚細砂" localSheetId="36">#REF!</definedName>
    <definedName name="連鎖磚細砂" localSheetId="4">#REF!</definedName>
    <definedName name="連鎖磚細砂" localSheetId="19">#REF!</definedName>
    <definedName name="連鎖磚細砂" localSheetId="21">#REF!</definedName>
    <definedName name="連鎖磚細砂" localSheetId="22">#REF!</definedName>
    <definedName name="連鎖磚細砂" localSheetId="23">#REF!</definedName>
    <definedName name="連鎖磚細砂" localSheetId="24">#REF!</definedName>
    <definedName name="連鎖磚細砂" localSheetId="25">#REF!</definedName>
    <definedName name="連鎖磚細砂" localSheetId="42">#REF!</definedName>
    <definedName name="連鎖磚細砂" localSheetId="18">#REF!</definedName>
    <definedName name="連鎖磚細砂" localSheetId="47">#REF!</definedName>
    <definedName name="連鎖磚細砂" localSheetId="15">#REF!</definedName>
    <definedName name="連鎖磚細砂" localSheetId="14">#REF!</definedName>
    <definedName name="連鎖磚細砂" localSheetId="46">#REF!</definedName>
    <definedName name="連鎖磚細砂" localSheetId="3">#REF!</definedName>
    <definedName name="連鎖磚細砂" localSheetId="2">#REF!</definedName>
    <definedName name="連鎖磚細砂" localSheetId="54">#REF!</definedName>
    <definedName name="連鎖磚細砂" localSheetId="30">#REF!</definedName>
    <definedName name="連鎖磚細砂" localSheetId="26">#REF!</definedName>
    <definedName name="連鎖磚細砂" localSheetId="29">#REF!</definedName>
    <definedName name="連鎖磚細砂" localSheetId="53">#REF!</definedName>
    <definedName name="連鎖磚細砂" localSheetId="43">#REF!</definedName>
    <definedName name="連鎖磚細砂" localSheetId="9">#REF!</definedName>
    <definedName name="連鎖磚細砂" localSheetId="8">#REF!</definedName>
    <definedName name="連鎖磚細砂" localSheetId="11">#REF!</definedName>
    <definedName name="連鎖磚細砂" localSheetId="10">#REF!</definedName>
    <definedName name="連鎖磚細砂" localSheetId="13">#REF!</definedName>
    <definedName name="連鎖磚細砂" localSheetId="12">#REF!</definedName>
    <definedName name="連鎖磚細砂" localSheetId="7">#REF!</definedName>
    <definedName name="連鎖磚細砂" localSheetId="6">#REF!</definedName>
    <definedName name="連鎖磚細砂" localSheetId="48">#REF!</definedName>
    <definedName name="連鎖磚細砂" localSheetId="49">#REF!</definedName>
    <definedName name="連鎖磚細砂" localSheetId="16">#REF!</definedName>
    <definedName name="連鎖磚細砂" localSheetId="27">#REF!</definedName>
    <definedName name="連鎖磚細砂" localSheetId="28">#REF!</definedName>
    <definedName name="連鎖磚細砂" localSheetId="44">#REF!</definedName>
    <definedName name="連鎖磚細砂" localSheetId="45">#REF!</definedName>
    <definedName name="連鎖磚細砂" localSheetId="51">#REF!</definedName>
    <definedName name="連鎖磚細砂" localSheetId="41">#REF!</definedName>
    <definedName name="連鎖磚細砂" localSheetId="35">#REF!</definedName>
    <definedName name="連鎖磚細砂" localSheetId="39">#REF!</definedName>
    <definedName name="連鎖磚細砂" localSheetId="37">#REF!</definedName>
    <definedName name="連鎖磚細砂" localSheetId="17">#REF!</definedName>
    <definedName name="連鎖磚細砂" localSheetId="50">#REF!</definedName>
    <definedName name="連鎖磚細砂" localSheetId="52">#REF!</definedName>
    <definedName name="連鎖磚細砂" localSheetId="31">#REF!</definedName>
    <definedName name="連鎖磚細砂" localSheetId="32">#REF!</definedName>
    <definedName name="連鎖磚細砂" localSheetId="34">#REF!</definedName>
    <definedName name="連鎖磚細砂" localSheetId="38">#REF!</definedName>
    <definedName name="連鎖磚細砂" localSheetId="20">#REF!</definedName>
    <definedName name="連鎖磚細砂">#REF!</definedName>
    <definedName name="野薑花_高0.15_0.2m" localSheetId="40">#REF!</definedName>
    <definedName name="野薑花_高0.15_0.2m" localSheetId="56">#REF!</definedName>
    <definedName name="野薑花_高0.15_0.2m" localSheetId="33">#REF!</definedName>
    <definedName name="野薑花_高0.15_0.2m" localSheetId="55">#REF!</definedName>
    <definedName name="野薑花_高0.15_0.2m" localSheetId="36">#REF!</definedName>
    <definedName name="野薑花_高0.15_0.2m" localSheetId="4">#REF!</definedName>
    <definedName name="野薑花_高0.15_0.2m" localSheetId="19">#REF!</definedName>
    <definedName name="野薑花_高0.15_0.2m" localSheetId="21">#REF!</definedName>
    <definedName name="野薑花_高0.15_0.2m" localSheetId="22">#REF!</definedName>
    <definedName name="野薑花_高0.15_0.2m" localSheetId="23">#REF!</definedName>
    <definedName name="野薑花_高0.15_0.2m" localSheetId="24">#REF!</definedName>
    <definedName name="野薑花_高0.15_0.2m" localSheetId="25">#REF!</definedName>
    <definedName name="野薑花_高0.15_0.2m" localSheetId="42">#REF!</definedName>
    <definedName name="野薑花_高0.15_0.2m" localSheetId="18">#REF!</definedName>
    <definedName name="野薑花_高0.15_0.2m" localSheetId="47">#REF!</definedName>
    <definedName name="野薑花_高0.15_0.2m" localSheetId="15">#REF!</definedName>
    <definedName name="野薑花_高0.15_0.2m" localSheetId="14">#REF!</definedName>
    <definedName name="野薑花_高0.15_0.2m" localSheetId="46">#REF!</definedName>
    <definedName name="野薑花_高0.15_0.2m" localSheetId="3">#REF!</definedName>
    <definedName name="野薑花_高0.15_0.2m" localSheetId="2">#REF!</definedName>
    <definedName name="野薑花_高0.15_0.2m" localSheetId="54">#REF!</definedName>
    <definedName name="野薑花_高0.15_0.2m" localSheetId="30">#REF!</definedName>
    <definedName name="野薑花_高0.15_0.2m" localSheetId="26">#REF!</definedName>
    <definedName name="野薑花_高0.15_0.2m" localSheetId="29">#REF!</definedName>
    <definedName name="野薑花_高0.15_0.2m" localSheetId="53">#REF!</definedName>
    <definedName name="野薑花_高0.15_0.2m" localSheetId="43">#REF!</definedName>
    <definedName name="野薑花_高0.15_0.2m" localSheetId="9">#REF!</definedName>
    <definedName name="野薑花_高0.15_0.2m" localSheetId="8">#REF!</definedName>
    <definedName name="野薑花_高0.15_0.2m" localSheetId="11">#REF!</definedName>
    <definedName name="野薑花_高0.15_0.2m" localSheetId="10">#REF!</definedName>
    <definedName name="野薑花_高0.15_0.2m" localSheetId="13">#REF!</definedName>
    <definedName name="野薑花_高0.15_0.2m" localSheetId="12">#REF!</definedName>
    <definedName name="野薑花_高0.15_0.2m" localSheetId="7">#REF!</definedName>
    <definedName name="野薑花_高0.15_0.2m" localSheetId="6">#REF!</definedName>
    <definedName name="野薑花_高0.15_0.2m" localSheetId="48">#REF!</definedName>
    <definedName name="野薑花_高0.15_0.2m" localSheetId="49">#REF!</definedName>
    <definedName name="野薑花_高0.15_0.2m" localSheetId="16">#REF!</definedName>
    <definedName name="野薑花_高0.15_0.2m" localSheetId="27">#REF!</definedName>
    <definedName name="野薑花_高0.15_0.2m" localSheetId="28">#REF!</definedName>
    <definedName name="野薑花_高0.15_0.2m" localSheetId="44">#REF!</definedName>
    <definedName name="野薑花_高0.15_0.2m" localSheetId="45">#REF!</definedName>
    <definedName name="野薑花_高0.15_0.2m" localSheetId="51">#REF!</definedName>
    <definedName name="野薑花_高0.15_0.2m" localSheetId="41">#REF!</definedName>
    <definedName name="野薑花_高0.15_0.2m" localSheetId="35">#REF!</definedName>
    <definedName name="野薑花_高0.15_0.2m" localSheetId="39">#REF!</definedName>
    <definedName name="野薑花_高0.15_0.2m" localSheetId="37">#REF!</definedName>
    <definedName name="野薑花_高0.15_0.2m" localSheetId="17">#REF!</definedName>
    <definedName name="野薑花_高0.15_0.2m" localSheetId="50">#REF!</definedName>
    <definedName name="野薑花_高0.15_0.2m" localSheetId="52">#REF!</definedName>
    <definedName name="野薑花_高0.15_0.2m" localSheetId="31">#REF!</definedName>
    <definedName name="野薑花_高0.15_0.2m" localSheetId="32">#REF!</definedName>
    <definedName name="野薑花_高0.15_0.2m" localSheetId="34">#REF!</definedName>
    <definedName name="野薑花_高0.15_0.2m" localSheetId="38">#REF!</definedName>
    <definedName name="野薑花_高0.15_0.2m" localSheetId="20">#REF!</definedName>
    <definedName name="野薑花_高0.15_0.2m">#REF!</definedName>
    <definedName name="陰井" localSheetId="40">#REF!</definedName>
    <definedName name="陰井" localSheetId="56">#REF!</definedName>
    <definedName name="陰井" localSheetId="33">#REF!</definedName>
    <definedName name="陰井" localSheetId="55">#REF!</definedName>
    <definedName name="陰井" localSheetId="36">#REF!</definedName>
    <definedName name="陰井" localSheetId="4">#REF!</definedName>
    <definedName name="陰井" localSheetId="19">#REF!</definedName>
    <definedName name="陰井" localSheetId="21">#REF!</definedName>
    <definedName name="陰井" localSheetId="22">#REF!</definedName>
    <definedName name="陰井" localSheetId="23">#REF!</definedName>
    <definedName name="陰井" localSheetId="24">#REF!</definedName>
    <definedName name="陰井" localSheetId="25">#REF!</definedName>
    <definedName name="陰井" localSheetId="42">#REF!</definedName>
    <definedName name="陰井" localSheetId="18">#REF!</definedName>
    <definedName name="陰井" localSheetId="47">#REF!</definedName>
    <definedName name="陰井" localSheetId="15">#REF!</definedName>
    <definedName name="陰井" localSheetId="14">#REF!</definedName>
    <definedName name="陰井" localSheetId="46">#REF!</definedName>
    <definedName name="陰井" localSheetId="3">#REF!</definedName>
    <definedName name="陰井" localSheetId="2">#REF!</definedName>
    <definedName name="陰井" localSheetId="54">#REF!</definedName>
    <definedName name="陰井" localSheetId="30">#REF!</definedName>
    <definedName name="陰井" localSheetId="26">#REF!</definedName>
    <definedName name="陰井" localSheetId="29">#REF!</definedName>
    <definedName name="陰井" localSheetId="53">#REF!</definedName>
    <definedName name="陰井" localSheetId="43">#REF!</definedName>
    <definedName name="陰井" localSheetId="9">#REF!</definedName>
    <definedName name="陰井" localSheetId="8">#REF!</definedName>
    <definedName name="陰井" localSheetId="11">#REF!</definedName>
    <definedName name="陰井" localSheetId="10">#REF!</definedName>
    <definedName name="陰井" localSheetId="13">#REF!</definedName>
    <definedName name="陰井" localSheetId="12">#REF!</definedName>
    <definedName name="陰井" localSheetId="7">#REF!</definedName>
    <definedName name="陰井" localSheetId="6">#REF!</definedName>
    <definedName name="陰井" localSheetId="48">#REF!</definedName>
    <definedName name="陰井" localSheetId="49">#REF!</definedName>
    <definedName name="陰井" localSheetId="16">#REF!</definedName>
    <definedName name="陰井" localSheetId="27">#REF!</definedName>
    <definedName name="陰井" localSheetId="28">#REF!</definedName>
    <definedName name="陰井" localSheetId="44">#REF!</definedName>
    <definedName name="陰井" localSheetId="45">#REF!</definedName>
    <definedName name="陰井" localSheetId="51">#REF!</definedName>
    <definedName name="陰井" localSheetId="41">#REF!</definedName>
    <definedName name="陰井" localSheetId="35">#REF!</definedName>
    <definedName name="陰井" localSheetId="39">#REF!</definedName>
    <definedName name="陰井" localSheetId="37">#REF!</definedName>
    <definedName name="陰井" localSheetId="17">#REF!</definedName>
    <definedName name="陰井" localSheetId="50">#REF!</definedName>
    <definedName name="陰井" localSheetId="52">#REF!</definedName>
    <definedName name="陰井" localSheetId="31">#REF!</definedName>
    <definedName name="陰井" localSheetId="32">#REF!</definedName>
    <definedName name="陰井" localSheetId="34">#REF!</definedName>
    <definedName name="陰井" localSheetId="38">#REF!</definedName>
    <definedName name="陰井" localSheetId="20">#REF!</definedName>
    <definedName name="陰井">#REF!</definedName>
    <definedName name="單元吊裝工料" localSheetId="40">#REF!</definedName>
    <definedName name="單元吊裝工料" localSheetId="56">#REF!</definedName>
    <definedName name="單元吊裝工料" localSheetId="33">#REF!</definedName>
    <definedName name="單元吊裝工料" localSheetId="55">#REF!</definedName>
    <definedName name="單元吊裝工料" localSheetId="36">#REF!</definedName>
    <definedName name="單元吊裝工料" localSheetId="4">#REF!</definedName>
    <definedName name="單元吊裝工料" localSheetId="19">#REF!</definedName>
    <definedName name="單元吊裝工料" localSheetId="21">#REF!</definedName>
    <definedName name="單元吊裝工料" localSheetId="22">#REF!</definedName>
    <definedName name="單元吊裝工料" localSheetId="23">#REF!</definedName>
    <definedName name="單元吊裝工料" localSheetId="24">#REF!</definedName>
    <definedName name="單元吊裝工料" localSheetId="25">#REF!</definedName>
    <definedName name="單元吊裝工料" localSheetId="42">#REF!</definedName>
    <definedName name="單元吊裝工料" localSheetId="18">#REF!</definedName>
    <definedName name="單元吊裝工料" localSheetId="47">#REF!</definedName>
    <definedName name="單元吊裝工料" localSheetId="15">#REF!</definedName>
    <definedName name="單元吊裝工料" localSheetId="14">#REF!</definedName>
    <definedName name="單元吊裝工料" localSheetId="46">#REF!</definedName>
    <definedName name="單元吊裝工料" localSheetId="3">#REF!</definedName>
    <definedName name="單元吊裝工料" localSheetId="2">#REF!</definedName>
    <definedName name="單元吊裝工料" localSheetId="54">#REF!</definedName>
    <definedName name="單元吊裝工料" localSheetId="30">#REF!</definedName>
    <definedName name="單元吊裝工料" localSheetId="26">#REF!</definedName>
    <definedName name="單元吊裝工料" localSheetId="29">#REF!</definedName>
    <definedName name="單元吊裝工料" localSheetId="53">#REF!</definedName>
    <definedName name="單元吊裝工料" localSheetId="43">#REF!</definedName>
    <definedName name="單元吊裝工料" localSheetId="9">#REF!</definedName>
    <definedName name="單元吊裝工料" localSheetId="8">#REF!</definedName>
    <definedName name="單元吊裝工料" localSheetId="11">#REF!</definedName>
    <definedName name="單元吊裝工料" localSheetId="10">#REF!</definedName>
    <definedName name="單元吊裝工料" localSheetId="13">#REF!</definedName>
    <definedName name="單元吊裝工料" localSheetId="12">#REF!</definedName>
    <definedName name="單元吊裝工料" localSheetId="7">#REF!</definedName>
    <definedName name="單元吊裝工料" localSheetId="6">#REF!</definedName>
    <definedName name="單元吊裝工料" localSheetId="48">#REF!</definedName>
    <definedName name="單元吊裝工料" localSheetId="49">#REF!</definedName>
    <definedName name="單元吊裝工料" localSheetId="16">#REF!</definedName>
    <definedName name="單元吊裝工料" localSheetId="27">#REF!</definedName>
    <definedName name="單元吊裝工料" localSheetId="28">#REF!</definedName>
    <definedName name="單元吊裝工料" localSheetId="44">#REF!</definedName>
    <definedName name="單元吊裝工料" localSheetId="45">#REF!</definedName>
    <definedName name="單元吊裝工料" localSheetId="51">#REF!</definedName>
    <definedName name="單元吊裝工料" localSheetId="41">#REF!</definedName>
    <definedName name="單元吊裝工料" localSheetId="35">#REF!</definedName>
    <definedName name="單元吊裝工料" localSheetId="39">#REF!</definedName>
    <definedName name="單元吊裝工料" localSheetId="37">#REF!</definedName>
    <definedName name="單元吊裝工料" localSheetId="17">#REF!</definedName>
    <definedName name="單元吊裝工料" localSheetId="50">#REF!</definedName>
    <definedName name="單元吊裝工料" localSheetId="52">#REF!</definedName>
    <definedName name="單元吊裝工料" localSheetId="31">#REF!</definedName>
    <definedName name="單元吊裝工料" localSheetId="32">#REF!</definedName>
    <definedName name="單元吊裝工料" localSheetId="34">#REF!</definedName>
    <definedName name="單元吊裝工料" localSheetId="38">#REF!</definedName>
    <definedName name="單元吊裝工料" localSheetId="20">#REF!</definedName>
    <definedName name="單元吊裝工料">#REF!</definedName>
    <definedName name="單層" localSheetId="40">#REF!</definedName>
    <definedName name="單層" localSheetId="56">#REF!</definedName>
    <definedName name="單層" localSheetId="33">#REF!</definedName>
    <definedName name="單層" localSheetId="55">#REF!</definedName>
    <definedName name="單層" localSheetId="36">#REF!</definedName>
    <definedName name="單層" localSheetId="4">#REF!</definedName>
    <definedName name="單層" localSheetId="19">#REF!</definedName>
    <definedName name="單層" localSheetId="21">#REF!</definedName>
    <definedName name="單層" localSheetId="22">#REF!</definedName>
    <definedName name="單層" localSheetId="23">#REF!</definedName>
    <definedName name="單層" localSheetId="24">#REF!</definedName>
    <definedName name="單層" localSheetId="25">#REF!</definedName>
    <definedName name="單層" localSheetId="42">#REF!</definedName>
    <definedName name="單層" localSheetId="18">#REF!</definedName>
    <definedName name="單層" localSheetId="47">#REF!</definedName>
    <definedName name="單層" localSheetId="15">#REF!</definedName>
    <definedName name="單層" localSheetId="14">#REF!</definedName>
    <definedName name="單層" localSheetId="46">#REF!</definedName>
    <definedName name="單層" localSheetId="3">#REF!</definedName>
    <definedName name="單層" localSheetId="2">#REF!</definedName>
    <definedName name="單層" localSheetId="54">#REF!</definedName>
    <definedName name="單層" localSheetId="30">#REF!</definedName>
    <definedName name="單層" localSheetId="26">#REF!</definedName>
    <definedName name="單層" localSheetId="29">#REF!</definedName>
    <definedName name="單層" localSheetId="53">#REF!</definedName>
    <definedName name="單層" localSheetId="43">#REF!</definedName>
    <definedName name="單層" localSheetId="9">#REF!</definedName>
    <definedName name="單層" localSheetId="8">#REF!</definedName>
    <definedName name="單層" localSheetId="11">#REF!</definedName>
    <definedName name="單層" localSheetId="10">#REF!</definedName>
    <definedName name="單層" localSheetId="13">#REF!</definedName>
    <definedName name="單層" localSheetId="12">#REF!</definedName>
    <definedName name="單層" localSheetId="7">#REF!</definedName>
    <definedName name="單層" localSheetId="6">#REF!</definedName>
    <definedName name="單層" localSheetId="48">#REF!</definedName>
    <definedName name="單層" localSheetId="49">#REF!</definedName>
    <definedName name="單層" localSheetId="16">#REF!</definedName>
    <definedName name="單層" localSheetId="27">#REF!</definedName>
    <definedName name="單層" localSheetId="28">#REF!</definedName>
    <definedName name="單層" localSheetId="44">#REF!</definedName>
    <definedName name="單層" localSheetId="45">#REF!</definedName>
    <definedName name="單層" localSheetId="51">#REF!</definedName>
    <definedName name="單層" localSheetId="41">#REF!</definedName>
    <definedName name="單層" localSheetId="35">#REF!</definedName>
    <definedName name="單層" localSheetId="39">#REF!</definedName>
    <definedName name="單層" localSheetId="37">#REF!</definedName>
    <definedName name="單層" localSheetId="17">#REF!</definedName>
    <definedName name="單層" localSheetId="50">#REF!</definedName>
    <definedName name="單層" localSheetId="52">#REF!</definedName>
    <definedName name="單層" localSheetId="31">#REF!</definedName>
    <definedName name="單層" localSheetId="32">#REF!</definedName>
    <definedName name="單層" localSheetId="34">#REF!</definedName>
    <definedName name="單層" localSheetId="38">#REF!</definedName>
    <definedName name="單層" localSheetId="20">#REF!</definedName>
    <definedName name="單層">#REF!</definedName>
    <definedName name="圍令被填1_3水泥砂漿" localSheetId="40">#REF!</definedName>
    <definedName name="圍令被填1_3水泥砂漿" localSheetId="56">#REF!</definedName>
    <definedName name="圍令被填1_3水泥砂漿" localSheetId="33">#REF!</definedName>
    <definedName name="圍令被填1_3水泥砂漿" localSheetId="55">#REF!</definedName>
    <definedName name="圍令被填1_3水泥砂漿" localSheetId="36">#REF!</definedName>
    <definedName name="圍令被填1_3水泥砂漿" localSheetId="4">#REF!</definedName>
    <definedName name="圍令被填1_3水泥砂漿" localSheetId="19">#REF!</definedName>
    <definedName name="圍令被填1_3水泥砂漿" localSheetId="21">#REF!</definedName>
    <definedName name="圍令被填1_3水泥砂漿" localSheetId="22">#REF!</definedName>
    <definedName name="圍令被填1_3水泥砂漿" localSheetId="23">#REF!</definedName>
    <definedName name="圍令被填1_3水泥砂漿" localSheetId="24">#REF!</definedName>
    <definedName name="圍令被填1_3水泥砂漿" localSheetId="25">#REF!</definedName>
    <definedName name="圍令被填1_3水泥砂漿" localSheetId="42">#REF!</definedName>
    <definedName name="圍令被填1_3水泥砂漿" localSheetId="18">#REF!</definedName>
    <definedName name="圍令被填1_3水泥砂漿" localSheetId="47">#REF!</definedName>
    <definedName name="圍令被填1_3水泥砂漿" localSheetId="15">#REF!</definedName>
    <definedName name="圍令被填1_3水泥砂漿" localSheetId="14">#REF!</definedName>
    <definedName name="圍令被填1_3水泥砂漿" localSheetId="46">#REF!</definedName>
    <definedName name="圍令被填1_3水泥砂漿" localSheetId="3">#REF!</definedName>
    <definedName name="圍令被填1_3水泥砂漿" localSheetId="2">#REF!</definedName>
    <definedName name="圍令被填1_3水泥砂漿" localSheetId="54">#REF!</definedName>
    <definedName name="圍令被填1_3水泥砂漿" localSheetId="30">#REF!</definedName>
    <definedName name="圍令被填1_3水泥砂漿" localSheetId="26">#REF!</definedName>
    <definedName name="圍令被填1_3水泥砂漿" localSheetId="29">#REF!</definedName>
    <definedName name="圍令被填1_3水泥砂漿" localSheetId="53">#REF!</definedName>
    <definedName name="圍令被填1_3水泥砂漿" localSheetId="43">#REF!</definedName>
    <definedName name="圍令被填1_3水泥砂漿" localSheetId="9">#REF!</definedName>
    <definedName name="圍令被填1_3水泥砂漿" localSheetId="8">#REF!</definedName>
    <definedName name="圍令被填1_3水泥砂漿" localSheetId="11">#REF!</definedName>
    <definedName name="圍令被填1_3水泥砂漿" localSheetId="10">#REF!</definedName>
    <definedName name="圍令被填1_3水泥砂漿" localSheetId="13">#REF!</definedName>
    <definedName name="圍令被填1_3水泥砂漿" localSheetId="12">#REF!</definedName>
    <definedName name="圍令被填1_3水泥砂漿" localSheetId="7">#REF!</definedName>
    <definedName name="圍令被填1_3水泥砂漿" localSheetId="6">#REF!</definedName>
    <definedName name="圍令被填1_3水泥砂漿" localSheetId="48">#REF!</definedName>
    <definedName name="圍令被填1_3水泥砂漿" localSheetId="49">#REF!</definedName>
    <definedName name="圍令被填1_3水泥砂漿" localSheetId="16">#REF!</definedName>
    <definedName name="圍令被填1_3水泥砂漿" localSheetId="27">#REF!</definedName>
    <definedName name="圍令被填1_3水泥砂漿" localSheetId="28">#REF!</definedName>
    <definedName name="圍令被填1_3水泥砂漿" localSheetId="44">#REF!</definedName>
    <definedName name="圍令被填1_3水泥砂漿" localSheetId="45">#REF!</definedName>
    <definedName name="圍令被填1_3水泥砂漿" localSheetId="51">#REF!</definedName>
    <definedName name="圍令被填1_3水泥砂漿" localSheetId="41">#REF!</definedName>
    <definedName name="圍令被填1_3水泥砂漿" localSheetId="35">#REF!</definedName>
    <definedName name="圍令被填1_3水泥砂漿" localSheetId="39">#REF!</definedName>
    <definedName name="圍令被填1_3水泥砂漿" localSheetId="37">#REF!</definedName>
    <definedName name="圍令被填1_3水泥砂漿" localSheetId="17">#REF!</definedName>
    <definedName name="圍令被填1_3水泥砂漿" localSheetId="50">#REF!</definedName>
    <definedName name="圍令被填1_3水泥砂漿" localSheetId="52">#REF!</definedName>
    <definedName name="圍令被填1_3水泥砂漿" localSheetId="31">#REF!</definedName>
    <definedName name="圍令被填1_3水泥砂漿" localSheetId="32">#REF!</definedName>
    <definedName name="圍令被填1_3水泥砂漿" localSheetId="34">#REF!</definedName>
    <definedName name="圍令被填1_3水泥砂漿" localSheetId="38">#REF!</definedName>
    <definedName name="圍令被填1_3水泥砂漿" localSheetId="20">#REF!</definedName>
    <definedName name="圍令被填1_3水泥砂漿">#REF!</definedName>
    <definedName name="報銷成本金額">[39]報銷明細!$F:$F</definedName>
    <definedName name="報銷預算編號">[39]報銷明細!$H:$H</definedName>
    <definedName name="廁所天板" localSheetId="40">#REF!</definedName>
    <definedName name="廁所天板" localSheetId="56">#REF!</definedName>
    <definedName name="廁所天板" localSheetId="33">#REF!</definedName>
    <definedName name="廁所天板" localSheetId="55">#REF!</definedName>
    <definedName name="廁所天板" localSheetId="36">#REF!</definedName>
    <definedName name="廁所天板" localSheetId="4">#REF!</definedName>
    <definedName name="廁所天板" localSheetId="19">#REF!</definedName>
    <definedName name="廁所天板" localSheetId="21">#REF!</definedName>
    <definedName name="廁所天板" localSheetId="22">#REF!</definedName>
    <definedName name="廁所天板" localSheetId="23">#REF!</definedName>
    <definedName name="廁所天板" localSheetId="24">#REF!</definedName>
    <definedName name="廁所天板" localSheetId="25">#REF!</definedName>
    <definedName name="廁所天板" localSheetId="42">#REF!</definedName>
    <definedName name="廁所天板" localSheetId="18">#REF!</definedName>
    <definedName name="廁所天板" localSheetId="47">#REF!</definedName>
    <definedName name="廁所天板" localSheetId="15">#REF!</definedName>
    <definedName name="廁所天板" localSheetId="14">#REF!</definedName>
    <definedName name="廁所天板" localSheetId="46">#REF!</definedName>
    <definedName name="廁所天板" localSheetId="3">#REF!</definedName>
    <definedName name="廁所天板" localSheetId="2">#REF!</definedName>
    <definedName name="廁所天板" localSheetId="54">#REF!</definedName>
    <definedName name="廁所天板" localSheetId="30">#REF!</definedName>
    <definedName name="廁所天板" localSheetId="26">#REF!</definedName>
    <definedName name="廁所天板" localSheetId="29">#REF!</definedName>
    <definedName name="廁所天板" localSheetId="53">#REF!</definedName>
    <definedName name="廁所天板" localSheetId="43">#REF!</definedName>
    <definedName name="廁所天板" localSheetId="9">#REF!</definedName>
    <definedName name="廁所天板" localSheetId="8">#REF!</definedName>
    <definedName name="廁所天板" localSheetId="11">#REF!</definedName>
    <definedName name="廁所天板" localSheetId="10">#REF!</definedName>
    <definedName name="廁所天板" localSheetId="13">#REF!</definedName>
    <definedName name="廁所天板" localSheetId="12">#REF!</definedName>
    <definedName name="廁所天板" localSheetId="7">#REF!</definedName>
    <definedName name="廁所天板" localSheetId="6">#REF!</definedName>
    <definedName name="廁所天板" localSheetId="48">#REF!</definedName>
    <definedName name="廁所天板" localSheetId="49">#REF!</definedName>
    <definedName name="廁所天板" localSheetId="16">#REF!</definedName>
    <definedName name="廁所天板" localSheetId="27">#REF!</definedName>
    <definedName name="廁所天板" localSheetId="28">#REF!</definedName>
    <definedName name="廁所天板" localSheetId="44">#REF!</definedName>
    <definedName name="廁所天板" localSheetId="45">#REF!</definedName>
    <definedName name="廁所天板" localSheetId="51">#REF!</definedName>
    <definedName name="廁所天板" localSheetId="41">#REF!</definedName>
    <definedName name="廁所天板" localSheetId="35">#REF!</definedName>
    <definedName name="廁所天板" localSheetId="39">#REF!</definedName>
    <definedName name="廁所天板" localSheetId="37">#REF!</definedName>
    <definedName name="廁所天板" localSheetId="17">#REF!</definedName>
    <definedName name="廁所天板" localSheetId="50">#REF!</definedName>
    <definedName name="廁所天板" localSheetId="52">#REF!</definedName>
    <definedName name="廁所天板" localSheetId="31">#REF!</definedName>
    <definedName name="廁所天板" localSheetId="32">#REF!</definedName>
    <definedName name="廁所天板" localSheetId="34">#REF!</definedName>
    <definedName name="廁所天板" localSheetId="38">#REF!</definedName>
    <definedName name="廁所天板" localSheetId="20">#REF!</definedName>
    <definedName name="廁所天板">#REF!</definedName>
    <definedName name="廁所隔間" localSheetId="40">#REF!</definedName>
    <definedName name="廁所隔間" localSheetId="56">#REF!</definedName>
    <definedName name="廁所隔間" localSheetId="33">#REF!</definedName>
    <definedName name="廁所隔間" localSheetId="55">#REF!</definedName>
    <definedName name="廁所隔間" localSheetId="36">#REF!</definedName>
    <definedName name="廁所隔間" localSheetId="4">#REF!</definedName>
    <definedName name="廁所隔間" localSheetId="19">#REF!</definedName>
    <definedName name="廁所隔間" localSheetId="21">#REF!</definedName>
    <definedName name="廁所隔間" localSheetId="22">#REF!</definedName>
    <definedName name="廁所隔間" localSheetId="23">#REF!</definedName>
    <definedName name="廁所隔間" localSheetId="24">#REF!</definedName>
    <definedName name="廁所隔間" localSheetId="25">#REF!</definedName>
    <definedName name="廁所隔間" localSheetId="42">#REF!</definedName>
    <definedName name="廁所隔間" localSheetId="18">#REF!</definedName>
    <definedName name="廁所隔間" localSheetId="47">#REF!</definedName>
    <definedName name="廁所隔間" localSheetId="15">#REF!</definedName>
    <definedName name="廁所隔間" localSheetId="14">#REF!</definedName>
    <definedName name="廁所隔間" localSheetId="46">#REF!</definedName>
    <definedName name="廁所隔間" localSheetId="3">#REF!</definedName>
    <definedName name="廁所隔間" localSheetId="2">#REF!</definedName>
    <definedName name="廁所隔間" localSheetId="54">#REF!</definedName>
    <definedName name="廁所隔間" localSheetId="30">#REF!</definedName>
    <definedName name="廁所隔間" localSheetId="26">#REF!</definedName>
    <definedName name="廁所隔間" localSheetId="29">#REF!</definedName>
    <definedName name="廁所隔間" localSheetId="53">#REF!</definedName>
    <definedName name="廁所隔間" localSheetId="43">#REF!</definedName>
    <definedName name="廁所隔間" localSheetId="9">#REF!</definedName>
    <definedName name="廁所隔間" localSheetId="8">#REF!</definedName>
    <definedName name="廁所隔間" localSheetId="11">#REF!</definedName>
    <definedName name="廁所隔間" localSheetId="10">#REF!</definedName>
    <definedName name="廁所隔間" localSheetId="13">#REF!</definedName>
    <definedName name="廁所隔間" localSheetId="12">#REF!</definedName>
    <definedName name="廁所隔間" localSheetId="7">#REF!</definedName>
    <definedName name="廁所隔間" localSheetId="6">#REF!</definedName>
    <definedName name="廁所隔間" localSheetId="48">#REF!</definedName>
    <definedName name="廁所隔間" localSheetId="49">#REF!</definedName>
    <definedName name="廁所隔間" localSheetId="16">#REF!</definedName>
    <definedName name="廁所隔間" localSheetId="27">#REF!</definedName>
    <definedName name="廁所隔間" localSheetId="28">#REF!</definedName>
    <definedName name="廁所隔間" localSheetId="44">#REF!</definedName>
    <definedName name="廁所隔間" localSheetId="45">#REF!</definedName>
    <definedName name="廁所隔間" localSheetId="51">#REF!</definedName>
    <definedName name="廁所隔間" localSheetId="41">#REF!</definedName>
    <definedName name="廁所隔間" localSheetId="35">#REF!</definedName>
    <definedName name="廁所隔間" localSheetId="39">#REF!</definedName>
    <definedName name="廁所隔間" localSheetId="37">#REF!</definedName>
    <definedName name="廁所隔間" localSheetId="17">#REF!</definedName>
    <definedName name="廁所隔間" localSheetId="50">#REF!</definedName>
    <definedName name="廁所隔間" localSheetId="52">#REF!</definedName>
    <definedName name="廁所隔間" localSheetId="31">#REF!</definedName>
    <definedName name="廁所隔間" localSheetId="32">#REF!</definedName>
    <definedName name="廁所隔間" localSheetId="34">#REF!</definedName>
    <definedName name="廁所隔間" localSheetId="38">#REF!</definedName>
    <definedName name="廁所隔間" localSheetId="20">#REF!</definedName>
    <definedName name="廁所隔間">#REF!</definedName>
    <definedName name="廊道不銹鋼欄杆" localSheetId="40">#REF!</definedName>
    <definedName name="廊道不銹鋼欄杆" localSheetId="56">#REF!</definedName>
    <definedName name="廊道不銹鋼欄杆" localSheetId="33">#REF!</definedName>
    <definedName name="廊道不銹鋼欄杆" localSheetId="55">#REF!</definedName>
    <definedName name="廊道不銹鋼欄杆" localSheetId="36">#REF!</definedName>
    <definedName name="廊道不銹鋼欄杆" localSheetId="4">#REF!</definedName>
    <definedName name="廊道不銹鋼欄杆" localSheetId="19">#REF!</definedName>
    <definedName name="廊道不銹鋼欄杆" localSheetId="21">#REF!</definedName>
    <definedName name="廊道不銹鋼欄杆" localSheetId="22">#REF!</definedName>
    <definedName name="廊道不銹鋼欄杆" localSheetId="23">#REF!</definedName>
    <definedName name="廊道不銹鋼欄杆" localSheetId="24">#REF!</definedName>
    <definedName name="廊道不銹鋼欄杆" localSheetId="25">#REF!</definedName>
    <definedName name="廊道不銹鋼欄杆" localSheetId="42">#REF!</definedName>
    <definedName name="廊道不銹鋼欄杆" localSheetId="18">#REF!</definedName>
    <definedName name="廊道不銹鋼欄杆" localSheetId="47">#REF!</definedName>
    <definedName name="廊道不銹鋼欄杆" localSheetId="15">#REF!</definedName>
    <definedName name="廊道不銹鋼欄杆" localSheetId="14">#REF!</definedName>
    <definedName name="廊道不銹鋼欄杆" localSheetId="46">#REF!</definedName>
    <definedName name="廊道不銹鋼欄杆" localSheetId="3">#REF!</definedName>
    <definedName name="廊道不銹鋼欄杆" localSheetId="2">#REF!</definedName>
    <definedName name="廊道不銹鋼欄杆" localSheetId="54">#REF!</definedName>
    <definedName name="廊道不銹鋼欄杆" localSheetId="30">#REF!</definedName>
    <definedName name="廊道不銹鋼欄杆" localSheetId="26">#REF!</definedName>
    <definedName name="廊道不銹鋼欄杆" localSheetId="29">#REF!</definedName>
    <definedName name="廊道不銹鋼欄杆" localSheetId="53">#REF!</definedName>
    <definedName name="廊道不銹鋼欄杆" localSheetId="43">#REF!</definedName>
    <definedName name="廊道不銹鋼欄杆" localSheetId="9">#REF!</definedName>
    <definedName name="廊道不銹鋼欄杆" localSheetId="8">#REF!</definedName>
    <definedName name="廊道不銹鋼欄杆" localSheetId="11">#REF!</definedName>
    <definedName name="廊道不銹鋼欄杆" localSheetId="10">#REF!</definedName>
    <definedName name="廊道不銹鋼欄杆" localSheetId="13">#REF!</definedName>
    <definedName name="廊道不銹鋼欄杆" localSheetId="12">#REF!</definedName>
    <definedName name="廊道不銹鋼欄杆" localSheetId="7">#REF!</definedName>
    <definedName name="廊道不銹鋼欄杆" localSheetId="6">#REF!</definedName>
    <definedName name="廊道不銹鋼欄杆" localSheetId="48">#REF!</definedName>
    <definedName name="廊道不銹鋼欄杆" localSheetId="49">#REF!</definedName>
    <definedName name="廊道不銹鋼欄杆" localSheetId="16">#REF!</definedName>
    <definedName name="廊道不銹鋼欄杆" localSheetId="27">#REF!</definedName>
    <definedName name="廊道不銹鋼欄杆" localSheetId="28">#REF!</definedName>
    <definedName name="廊道不銹鋼欄杆" localSheetId="44">#REF!</definedName>
    <definedName name="廊道不銹鋼欄杆" localSheetId="45">#REF!</definedName>
    <definedName name="廊道不銹鋼欄杆" localSheetId="51">#REF!</definedName>
    <definedName name="廊道不銹鋼欄杆" localSheetId="41">#REF!</definedName>
    <definedName name="廊道不銹鋼欄杆" localSheetId="35">#REF!</definedName>
    <definedName name="廊道不銹鋼欄杆" localSheetId="39">#REF!</definedName>
    <definedName name="廊道不銹鋼欄杆" localSheetId="37">#REF!</definedName>
    <definedName name="廊道不銹鋼欄杆" localSheetId="17">#REF!</definedName>
    <definedName name="廊道不銹鋼欄杆" localSheetId="50">#REF!</definedName>
    <definedName name="廊道不銹鋼欄杆" localSheetId="52">#REF!</definedName>
    <definedName name="廊道不銹鋼欄杆" localSheetId="31">#REF!</definedName>
    <definedName name="廊道不銹鋼欄杆" localSheetId="32">#REF!</definedName>
    <definedName name="廊道不銹鋼欄杆" localSheetId="34">#REF!</definedName>
    <definedName name="廊道不銹鋼欄杆" localSheetId="38">#REF!</definedName>
    <definedName name="廊道不銹鋼欄杆" localSheetId="20">#REF!</definedName>
    <definedName name="廊道不銹鋼欄杆">#REF!</definedName>
    <definedName name="普通模板" localSheetId="40">#REF!</definedName>
    <definedName name="普通模板" localSheetId="56">#REF!</definedName>
    <definedName name="普通模板" localSheetId="33">#REF!</definedName>
    <definedName name="普通模板" localSheetId="55">#REF!</definedName>
    <definedName name="普通模板" localSheetId="36">#REF!</definedName>
    <definedName name="普通模板" localSheetId="4">#REF!</definedName>
    <definedName name="普通模板" localSheetId="19">#REF!</definedName>
    <definedName name="普通模板" localSheetId="21">#REF!</definedName>
    <definedName name="普通模板" localSheetId="22">#REF!</definedName>
    <definedName name="普通模板" localSheetId="23">#REF!</definedName>
    <definedName name="普通模板" localSheetId="24">#REF!</definedName>
    <definedName name="普通模板" localSheetId="25">#REF!</definedName>
    <definedName name="普通模板" localSheetId="42">#REF!</definedName>
    <definedName name="普通模板" localSheetId="18">#REF!</definedName>
    <definedName name="普通模板" localSheetId="47">#REF!</definedName>
    <definedName name="普通模板" localSheetId="15">#REF!</definedName>
    <definedName name="普通模板" localSheetId="14">#REF!</definedName>
    <definedName name="普通模板" localSheetId="46">#REF!</definedName>
    <definedName name="普通模板" localSheetId="3">#REF!</definedName>
    <definedName name="普通模板" localSheetId="2">#REF!</definedName>
    <definedName name="普通模板" localSheetId="54">#REF!</definedName>
    <definedName name="普通模板" localSheetId="30">#REF!</definedName>
    <definedName name="普通模板" localSheetId="26">#REF!</definedName>
    <definedName name="普通模板" localSheetId="29">#REF!</definedName>
    <definedName name="普通模板" localSheetId="53">#REF!</definedName>
    <definedName name="普通模板" localSheetId="43">#REF!</definedName>
    <definedName name="普通模板" localSheetId="9">#REF!</definedName>
    <definedName name="普通模板" localSheetId="8">#REF!</definedName>
    <definedName name="普通模板" localSheetId="11">#REF!</definedName>
    <definedName name="普通模板" localSheetId="10">#REF!</definedName>
    <definedName name="普通模板" localSheetId="13">#REF!</definedName>
    <definedName name="普通模板" localSheetId="12">#REF!</definedName>
    <definedName name="普通模板" localSheetId="7">#REF!</definedName>
    <definedName name="普通模板" localSheetId="6">#REF!</definedName>
    <definedName name="普通模板" localSheetId="48">#REF!</definedName>
    <definedName name="普通模板" localSheetId="49">#REF!</definedName>
    <definedName name="普通模板" localSheetId="16">#REF!</definedName>
    <definedName name="普通模板" localSheetId="27">#REF!</definedName>
    <definedName name="普通模板" localSheetId="28">#REF!</definedName>
    <definedName name="普通模板" localSheetId="44">#REF!</definedName>
    <definedName name="普通模板" localSheetId="45">#REF!</definedName>
    <definedName name="普通模板" localSheetId="51">#REF!</definedName>
    <definedName name="普通模板" localSheetId="41">#REF!</definedName>
    <definedName name="普通模板" localSheetId="35">#REF!</definedName>
    <definedName name="普通模板" localSheetId="39">#REF!</definedName>
    <definedName name="普通模板" localSheetId="37">#REF!</definedName>
    <definedName name="普通模板" localSheetId="17">#REF!</definedName>
    <definedName name="普通模板" localSheetId="50">#REF!</definedName>
    <definedName name="普通模板" localSheetId="52">#REF!</definedName>
    <definedName name="普通模板" localSheetId="31">#REF!</definedName>
    <definedName name="普通模板" localSheetId="32">#REF!</definedName>
    <definedName name="普通模板" localSheetId="34">#REF!</definedName>
    <definedName name="普通模板" localSheetId="38">#REF!</definedName>
    <definedName name="普通模板" localSheetId="20">#REF!</definedName>
    <definedName name="普通模板">#REF!</definedName>
    <definedName name="普通模版" localSheetId="40">#REF!</definedName>
    <definedName name="普通模版" localSheetId="56">#REF!</definedName>
    <definedName name="普通模版" localSheetId="33">#REF!</definedName>
    <definedName name="普通模版" localSheetId="55">#REF!</definedName>
    <definedName name="普通模版" localSheetId="36">#REF!</definedName>
    <definedName name="普通模版" localSheetId="4">#REF!</definedName>
    <definedName name="普通模版" localSheetId="19">#REF!</definedName>
    <definedName name="普通模版" localSheetId="21">#REF!</definedName>
    <definedName name="普通模版" localSheetId="22">#REF!</definedName>
    <definedName name="普通模版" localSheetId="23">#REF!</definedName>
    <definedName name="普通模版" localSheetId="24">#REF!</definedName>
    <definedName name="普通模版" localSheetId="25">#REF!</definedName>
    <definedName name="普通模版" localSheetId="42">#REF!</definedName>
    <definedName name="普通模版" localSheetId="18">#REF!</definedName>
    <definedName name="普通模版" localSheetId="47">#REF!</definedName>
    <definedName name="普通模版" localSheetId="15">#REF!</definedName>
    <definedName name="普通模版" localSheetId="14">#REF!</definedName>
    <definedName name="普通模版" localSheetId="46">#REF!</definedName>
    <definedName name="普通模版" localSheetId="3">#REF!</definedName>
    <definedName name="普通模版" localSheetId="2">#REF!</definedName>
    <definedName name="普通模版" localSheetId="54">#REF!</definedName>
    <definedName name="普通模版" localSheetId="30">#REF!</definedName>
    <definedName name="普通模版" localSheetId="26">#REF!</definedName>
    <definedName name="普通模版" localSheetId="29">#REF!</definedName>
    <definedName name="普通模版" localSheetId="53">#REF!</definedName>
    <definedName name="普通模版" localSheetId="43">#REF!</definedName>
    <definedName name="普通模版" localSheetId="9">#REF!</definedName>
    <definedName name="普通模版" localSheetId="8">#REF!</definedName>
    <definedName name="普通模版" localSheetId="11">#REF!</definedName>
    <definedName name="普通模版" localSheetId="10">#REF!</definedName>
    <definedName name="普通模版" localSheetId="13">#REF!</definedName>
    <definedName name="普通模版" localSheetId="12">#REF!</definedName>
    <definedName name="普通模版" localSheetId="7">#REF!</definedName>
    <definedName name="普通模版" localSheetId="6">#REF!</definedName>
    <definedName name="普通模版" localSheetId="48">#REF!</definedName>
    <definedName name="普通模版" localSheetId="49">#REF!</definedName>
    <definedName name="普通模版" localSheetId="16">#REF!</definedName>
    <definedName name="普通模版" localSheetId="27">#REF!</definedName>
    <definedName name="普通模版" localSheetId="28">#REF!</definedName>
    <definedName name="普通模版" localSheetId="44">#REF!</definedName>
    <definedName name="普通模版" localSheetId="45">#REF!</definedName>
    <definedName name="普通模版" localSheetId="51">#REF!</definedName>
    <definedName name="普通模版" localSheetId="41">#REF!</definedName>
    <definedName name="普通模版" localSheetId="35">#REF!</definedName>
    <definedName name="普通模版" localSheetId="39">#REF!</definedName>
    <definedName name="普通模版" localSheetId="37">#REF!</definedName>
    <definedName name="普通模版" localSheetId="17">#REF!</definedName>
    <definedName name="普通模版" localSheetId="50">#REF!</definedName>
    <definedName name="普通模版" localSheetId="52">#REF!</definedName>
    <definedName name="普通模版" localSheetId="31">#REF!</definedName>
    <definedName name="普通模版" localSheetId="32">#REF!</definedName>
    <definedName name="普通模版" localSheetId="34">#REF!</definedName>
    <definedName name="普通模版" localSheetId="38">#REF!</definedName>
    <definedName name="普通模版" localSheetId="20">#REF!</definedName>
    <definedName name="普通模版">#REF!</definedName>
    <definedName name="植2_φ卵石" localSheetId="40">#REF!</definedName>
    <definedName name="植2_φ卵石" localSheetId="56">#REF!</definedName>
    <definedName name="植2_φ卵石" localSheetId="33">#REF!</definedName>
    <definedName name="植2_φ卵石" localSheetId="55">#REF!</definedName>
    <definedName name="植2_φ卵石" localSheetId="36">#REF!</definedName>
    <definedName name="植2_φ卵石" localSheetId="4">#REF!</definedName>
    <definedName name="植2_φ卵石" localSheetId="19">#REF!</definedName>
    <definedName name="植2_φ卵石" localSheetId="21">#REF!</definedName>
    <definedName name="植2_φ卵石" localSheetId="22">#REF!</definedName>
    <definedName name="植2_φ卵石" localSheetId="23">#REF!</definedName>
    <definedName name="植2_φ卵石" localSheetId="24">#REF!</definedName>
    <definedName name="植2_φ卵石" localSheetId="25">#REF!</definedName>
    <definedName name="植2_φ卵石" localSheetId="42">#REF!</definedName>
    <definedName name="植2_φ卵石" localSheetId="18">#REF!</definedName>
    <definedName name="植2_φ卵石" localSheetId="47">#REF!</definedName>
    <definedName name="植2_φ卵石" localSheetId="15">#REF!</definedName>
    <definedName name="植2_φ卵石" localSheetId="14">#REF!</definedName>
    <definedName name="植2_φ卵石" localSheetId="46">#REF!</definedName>
    <definedName name="植2_φ卵石" localSheetId="3">#REF!</definedName>
    <definedName name="植2_φ卵石" localSheetId="2">#REF!</definedName>
    <definedName name="植2_φ卵石" localSheetId="54">#REF!</definedName>
    <definedName name="植2_φ卵石" localSheetId="30">#REF!</definedName>
    <definedName name="植2_φ卵石" localSheetId="26">#REF!</definedName>
    <definedName name="植2_φ卵石" localSheetId="29">#REF!</definedName>
    <definedName name="植2_φ卵石" localSheetId="53">#REF!</definedName>
    <definedName name="植2_φ卵石" localSheetId="43">#REF!</definedName>
    <definedName name="植2_φ卵石" localSheetId="9">#REF!</definedName>
    <definedName name="植2_φ卵石" localSheetId="8">#REF!</definedName>
    <definedName name="植2_φ卵石" localSheetId="11">#REF!</definedName>
    <definedName name="植2_φ卵石" localSheetId="10">#REF!</definedName>
    <definedName name="植2_φ卵石" localSheetId="13">#REF!</definedName>
    <definedName name="植2_φ卵石" localSheetId="12">#REF!</definedName>
    <definedName name="植2_φ卵石" localSheetId="7">#REF!</definedName>
    <definedName name="植2_φ卵石" localSheetId="6">#REF!</definedName>
    <definedName name="植2_φ卵石" localSheetId="48">#REF!</definedName>
    <definedName name="植2_φ卵石" localSheetId="49">#REF!</definedName>
    <definedName name="植2_φ卵石" localSheetId="16">#REF!</definedName>
    <definedName name="植2_φ卵石" localSheetId="27">#REF!</definedName>
    <definedName name="植2_φ卵石" localSheetId="28">#REF!</definedName>
    <definedName name="植2_φ卵石" localSheetId="44">#REF!</definedName>
    <definedName name="植2_φ卵石" localSheetId="45">#REF!</definedName>
    <definedName name="植2_φ卵石" localSheetId="51">#REF!</definedName>
    <definedName name="植2_φ卵石" localSheetId="41">#REF!</definedName>
    <definedName name="植2_φ卵石" localSheetId="35">#REF!</definedName>
    <definedName name="植2_φ卵石" localSheetId="39">#REF!</definedName>
    <definedName name="植2_φ卵石" localSheetId="37">#REF!</definedName>
    <definedName name="植2_φ卵石" localSheetId="17">#REF!</definedName>
    <definedName name="植2_φ卵石" localSheetId="50">#REF!</definedName>
    <definedName name="植2_φ卵石" localSheetId="52">#REF!</definedName>
    <definedName name="植2_φ卵石" localSheetId="31">#REF!</definedName>
    <definedName name="植2_φ卵石" localSheetId="32">#REF!</definedName>
    <definedName name="植2_φ卵石" localSheetId="34">#REF!</definedName>
    <definedName name="植2_φ卵石" localSheetId="38">#REF!</definedName>
    <definedName name="植2_φ卵石" localSheetId="20">#REF!</definedName>
    <definedName name="植2_φ卵石">#REF!</definedName>
    <definedName name="植栽防護網" localSheetId="40">#REF!</definedName>
    <definedName name="植栽防護網" localSheetId="56">#REF!</definedName>
    <definedName name="植栽防護網" localSheetId="33">#REF!</definedName>
    <definedName name="植栽防護網" localSheetId="55">#REF!</definedName>
    <definedName name="植栽防護網" localSheetId="36">#REF!</definedName>
    <definedName name="植栽防護網" localSheetId="4">#REF!</definedName>
    <definedName name="植栽防護網" localSheetId="19">#REF!</definedName>
    <definedName name="植栽防護網" localSheetId="21">#REF!</definedName>
    <definedName name="植栽防護網" localSheetId="22">#REF!</definedName>
    <definedName name="植栽防護網" localSheetId="23">#REF!</definedName>
    <definedName name="植栽防護網" localSheetId="24">#REF!</definedName>
    <definedName name="植栽防護網" localSheetId="25">#REF!</definedName>
    <definedName name="植栽防護網" localSheetId="42">#REF!</definedName>
    <definedName name="植栽防護網" localSheetId="18">#REF!</definedName>
    <definedName name="植栽防護網" localSheetId="47">#REF!</definedName>
    <definedName name="植栽防護網" localSheetId="15">#REF!</definedName>
    <definedName name="植栽防護網" localSheetId="14">#REF!</definedName>
    <definedName name="植栽防護網" localSheetId="46">#REF!</definedName>
    <definedName name="植栽防護網" localSheetId="3">#REF!</definedName>
    <definedName name="植栽防護網" localSheetId="2">#REF!</definedName>
    <definedName name="植栽防護網" localSheetId="54">#REF!</definedName>
    <definedName name="植栽防護網" localSheetId="30">#REF!</definedName>
    <definedName name="植栽防護網" localSheetId="26">#REF!</definedName>
    <definedName name="植栽防護網" localSheetId="29">#REF!</definedName>
    <definedName name="植栽防護網" localSheetId="53">#REF!</definedName>
    <definedName name="植栽防護網" localSheetId="43">#REF!</definedName>
    <definedName name="植栽防護網" localSheetId="9">#REF!</definedName>
    <definedName name="植栽防護網" localSheetId="8">#REF!</definedName>
    <definedName name="植栽防護網" localSheetId="11">#REF!</definedName>
    <definedName name="植栽防護網" localSheetId="10">#REF!</definedName>
    <definedName name="植栽防護網" localSheetId="13">#REF!</definedName>
    <definedName name="植栽防護網" localSheetId="12">#REF!</definedName>
    <definedName name="植栽防護網" localSheetId="7">#REF!</definedName>
    <definedName name="植栽防護網" localSheetId="6">#REF!</definedName>
    <definedName name="植栽防護網" localSheetId="48">#REF!</definedName>
    <definedName name="植栽防護網" localSheetId="49">#REF!</definedName>
    <definedName name="植栽防護網" localSheetId="16">#REF!</definedName>
    <definedName name="植栽防護網" localSheetId="27">#REF!</definedName>
    <definedName name="植栽防護網" localSheetId="28">#REF!</definedName>
    <definedName name="植栽防護網" localSheetId="44">#REF!</definedName>
    <definedName name="植栽防護網" localSheetId="45">#REF!</definedName>
    <definedName name="植栽防護網" localSheetId="51">#REF!</definedName>
    <definedName name="植栽防護網" localSheetId="41">#REF!</definedName>
    <definedName name="植栽防護網" localSheetId="35">#REF!</definedName>
    <definedName name="植栽防護網" localSheetId="39">#REF!</definedName>
    <definedName name="植栽防護網" localSheetId="37">#REF!</definedName>
    <definedName name="植栽防護網" localSheetId="17">#REF!</definedName>
    <definedName name="植栽防護網" localSheetId="50">#REF!</definedName>
    <definedName name="植栽防護網" localSheetId="52">#REF!</definedName>
    <definedName name="植栽防護網" localSheetId="31">#REF!</definedName>
    <definedName name="植栽防護網" localSheetId="32">#REF!</definedName>
    <definedName name="植栽防護網" localSheetId="34">#REF!</definedName>
    <definedName name="植栽防護網" localSheetId="38">#REF!</definedName>
    <definedName name="植栽防護網" localSheetId="20">#REF!</definedName>
    <definedName name="植栽防護網">#REF!</definedName>
    <definedName name="無釉透心面磚4.5_14.5">[6]工料單價!$B$5</definedName>
    <definedName name="無縫接合" localSheetId="40">#REF!</definedName>
    <definedName name="無縫接合" localSheetId="56">#REF!</definedName>
    <definedName name="無縫接合" localSheetId="33">#REF!</definedName>
    <definedName name="無縫接合" localSheetId="55">#REF!</definedName>
    <definedName name="無縫接合" localSheetId="36">#REF!</definedName>
    <definedName name="無縫接合" localSheetId="4">#REF!</definedName>
    <definedName name="無縫接合" localSheetId="19">#REF!</definedName>
    <definedName name="無縫接合" localSheetId="21">#REF!</definedName>
    <definedName name="無縫接合" localSheetId="22">#REF!</definedName>
    <definedName name="無縫接合" localSheetId="23">#REF!</definedName>
    <definedName name="無縫接合" localSheetId="24">#REF!</definedName>
    <definedName name="無縫接合" localSheetId="25">#REF!</definedName>
    <definedName name="無縫接合" localSheetId="42">#REF!</definedName>
    <definedName name="無縫接合" localSheetId="18">#REF!</definedName>
    <definedName name="無縫接合" localSheetId="47">#REF!</definedName>
    <definedName name="無縫接合" localSheetId="15">#REF!</definedName>
    <definedName name="無縫接合" localSheetId="14">#REF!</definedName>
    <definedName name="無縫接合" localSheetId="46">#REF!</definedName>
    <definedName name="無縫接合" localSheetId="3">#REF!</definedName>
    <definedName name="無縫接合" localSheetId="2">#REF!</definedName>
    <definedName name="無縫接合" localSheetId="54">#REF!</definedName>
    <definedName name="無縫接合" localSheetId="30">#REF!</definedName>
    <definedName name="無縫接合" localSheetId="26">#REF!</definedName>
    <definedName name="無縫接合" localSheetId="29">#REF!</definedName>
    <definedName name="無縫接合" localSheetId="53">#REF!</definedName>
    <definedName name="無縫接合" localSheetId="43">#REF!</definedName>
    <definedName name="無縫接合" localSheetId="9">#REF!</definedName>
    <definedName name="無縫接合" localSheetId="8">#REF!</definedName>
    <definedName name="無縫接合" localSheetId="11">#REF!</definedName>
    <definedName name="無縫接合" localSheetId="10">#REF!</definedName>
    <definedName name="無縫接合" localSheetId="13">#REF!</definedName>
    <definedName name="無縫接合" localSheetId="12">#REF!</definedName>
    <definedName name="無縫接合" localSheetId="7">#REF!</definedName>
    <definedName name="無縫接合" localSheetId="6">#REF!</definedName>
    <definedName name="無縫接合" localSheetId="48">#REF!</definedName>
    <definedName name="無縫接合" localSheetId="49">#REF!</definedName>
    <definedName name="無縫接合" localSheetId="16">#REF!</definedName>
    <definedName name="無縫接合" localSheetId="27">#REF!</definedName>
    <definedName name="無縫接合" localSheetId="28">#REF!</definedName>
    <definedName name="無縫接合" localSheetId="44">#REF!</definedName>
    <definedName name="無縫接合" localSheetId="45">#REF!</definedName>
    <definedName name="無縫接合" localSheetId="51">#REF!</definedName>
    <definedName name="無縫接合" localSheetId="41">#REF!</definedName>
    <definedName name="無縫接合" localSheetId="35">#REF!</definedName>
    <definedName name="無縫接合" localSheetId="39">#REF!</definedName>
    <definedName name="無縫接合" localSheetId="37">#REF!</definedName>
    <definedName name="無縫接合" localSheetId="17">#REF!</definedName>
    <definedName name="無縫接合" localSheetId="50">#REF!</definedName>
    <definedName name="無縫接合" localSheetId="52">#REF!</definedName>
    <definedName name="無縫接合" localSheetId="31">#REF!</definedName>
    <definedName name="無縫接合" localSheetId="32">#REF!</definedName>
    <definedName name="無縫接合" localSheetId="34">#REF!</definedName>
    <definedName name="無縫接合" localSheetId="38">#REF!</definedName>
    <definedName name="無縫接合" localSheetId="20">#REF!</definedName>
    <definedName name="無縫接合">#REF!</definedName>
    <definedName name="發包複價">[38]差異分析明細!$AH$1:$AH$752</definedName>
    <definedName name="稅後金額" localSheetId="40">[40]SHEET1!#REF!</definedName>
    <definedName name="稅後金額" localSheetId="56">[40]SHEET1!#REF!</definedName>
    <definedName name="稅後金額" localSheetId="33">[40]SHEET1!#REF!</definedName>
    <definedName name="稅後金額" localSheetId="55">[40]SHEET1!#REF!</definedName>
    <definedName name="稅後金額" localSheetId="36">[40]SHEET1!#REF!</definedName>
    <definedName name="稅後金額" localSheetId="4">[40]SHEET1!#REF!</definedName>
    <definedName name="稅後金額" localSheetId="19">[40]SHEET1!#REF!</definedName>
    <definedName name="稅後金額" localSheetId="21">[40]SHEET1!#REF!</definedName>
    <definedName name="稅後金額" localSheetId="22">[40]SHEET1!#REF!</definedName>
    <definedName name="稅後金額" localSheetId="23">[40]SHEET1!#REF!</definedName>
    <definedName name="稅後金額" localSheetId="24">[40]SHEET1!#REF!</definedName>
    <definedName name="稅後金額" localSheetId="25">[40]SHEET1!#REF!</definedName>
    <definedName name="稅後金額" localSheetId="42">[40]SHEET1!#REF!</definedName>
    <definedName name="稅後金額" localSheetId="18">[40]SHEET1!#REF!</definedName>
    <definedName name="稅後金額" localSheetId="47">[40]SHEET1!#REF!</definedName>
    <definedName name="稅後金額" localSheetId="15">[40]SHEET1!#REF!</definedName>
    <definedName name="稅後金額" localSheetId="14">[40]SHEET1!#REF!</definedName>
    <definedName name="稅後金額" localSheetId="46">[40]SHEET1!#REF!</definedName>
    <definedName name="稅後金額" localSheetId="3">[40]SHEET1!#REF!</definedName>
    <definedName name="稅後金額" localSheetId="2">[40]SHEET1!#REF!</definedName>
    <definedName name="稅後金額" localSheetId="54">[40]SHEET1!#REF!</definedName>
    <definedName name="稅後金額" localSheetId="30">[40]SHEET1!#REF!</definedName>
    <definedName name="稅後金額" localSheetId="26">[40]SHEET1!#REF!</definedName>
    <definedName name="稅後金額" localSheetId="29">[40]SHEET1!#REF!</definedName>
    <definedName name="稅後金額" localSheetId="53">[40]SHEET1!#REF!</definedName>
    <definedName name="稅後金額" localSheetId="43">[40]SHEET1!#REF!</definedName>
    <definedName name="稅後金額" localSheetId="9">[40]SHEET1!#REF!</definedName>
    <definedName name="稅後金額" localSheetId="8">[40]SHEET1!#REF!</definedName>
    <definedName name="稅後金額" localSheetId="11">[40]SHEET1!#REF!</definedName>
    <definedName name="稅後金額" localSheetId="10">[40]SHEET1!#REF!</definedName>
    <definedName name="稅後金額" localSheetId="13">[40]SHEET1!#REF!</definedName>
    <definedName name="稅後金額" localSheetId="12">[40]SHEET1!#REF!</definedName>
    <definedName name="稅後金額" localSheetId="7">[40]SHEET1!#REF!</definedName>
    <definedName name="稅後金額" localSheetId="6">[40]SHEET1!#REF!</definedName>
    <definedName name="稅後金額" localSheetId="48">[40]SHEET1!#REF!</definedName>
    <definedName name="稅後金額" localSheetId="49">[40]SHEET1!#REF!</definedName>
    <definedName name="稅後金額" localSheetId="16">[40]SHEET1!#REF!</definedName>
    <definedName name="稅後金額" localSheetId="27">[40]SHEET1!#REF!</definedName>
    <definedName name="稅後金額" localSheetId="28">[40]SHEET1!#REF!</definedName>
    <definedName name="稅後金額" localSheetId="44">[40]SHEET1!#REF!</definedName>
    <definedName name="稅後金額" localSheetId="45">[40]SHEET1!#REF!</definedName>
    <definedName name="稅後金額" localSheetId="51">[40]SHEET1!#REF!</definedName>
    <definedName name="稅後金額" localSheetId="41">[40]SHEET1!#REF!</definedName>
    <definedName name="稅後金額" localSheetId="35">[40]SHEET1!#REF!</definedName>
    <definedName name="稅後金額" localSheetId="39">[40]SHEET1!#REF!</definedName>
    <definedName name="稅後金額" localSheetId="37">[40]SHEET1!#REF!</definedName>
    <definedName name="稅後金額" localSheetId="17">[40]SHEET1!#REF!</definedName>
    <definedName name="稅後金額" localSheetId="50">[40]SHEET1!#REF!</definedName>
    <definedName name="稅後金額" localSheetId="52">[40]SHEET1!#REF!</definedName>
    <definedName name="稅後金額" localSheetId="31">[40]SHEET1!#REF!</definedName>
    <definedName name="稅後金額" localSheetId="32">[40]SHEET1!#REF!</definedName>
    <definedName name="稅後金額" localSheetId="34">[40]SHEET1!#REF!</definedName>
    <definedName name="稅後金額" localSheetId="38">[40]SHEET1!#REF!</definedName>
    <definedName name="稅後金額" localSheetId="20">[40]SHEET1!#REF!</definedName>
    <definedName name="稅後金額">[40]SHEET1!#REF!</definedName>
    <definedName name="筆筒樹_φ5cm_高3_3.5m" localSheetId="40">#REF!</definedName>
    <definedName name="筆筒樹_φ5cm_高3_3.5m" localSheetId="56">#REF!</definedName>
    <definedName name="筆筒樹_φ5cm_高3_3.5m" localSheetId="33">#REF!</definedName>
    <definedName name="筆筒樹_φ5cm_高3_3.5m" localSheetId="55">#REF!</definedName>
    <definedName name="筆筒樹_φ5cm_高3_3.5m" localSheetId="36">#REF!</definedName>
    <definedName name="筆筒樹_φ5cm_高3_3.5m" localSheetId="4">#REF!</definedName>
    <definedName name="筆筒樹_φ5cm_高3_3.5m" localSheetId="19">#REF!</definedName>
    <definedName name="筆筒樹_φ5cm_高3_3.5m" localSheetId="21">#REF!</definedName>
    <definedName name="筆筒樹_φ5cm_高3_3.5m" localSheetId="22">#REF!</definedName>
    <definedName name="筆筒樹_φ5cm_高3_3.5m" localSheetId="23">#REF!</definedName>
    <definedName name="筆筒樹_φ5cm_高3_3.5m" localSheetId="24">#REF!</definedName>
    <definedName name="筆筒樹_φ5cm_高3_3.5m" localSheetId="25">#REF!</definedName>
    <definedName name="筆筒樹_φ5cm_高3_3.5m" localSheetId="42">#REF!</definedName>
    <definedName name="筆筒樹_φ5cm_高3_3.5m" localSheetId="18">#REF!</definedName>
    <definedName name="筆筒樹_φ5cm_高3_3.5m" localSheetId="47">#REF!</definedName>
    <definedName name="筆筒樹_φ5cm_高3_3.5m" localSheetId="15">#REF!</definedName>
    <definedName name="筆筒樹_φ5cm_高3_3.5m" localSheetId="14">#REF!</definedName>
    <definedName name="筆筒樹_φ5cm_高3_3.5m" localSheetId="46">#REF!</definedName>
    <definedName name="筆筒樹_φ5cm_高3_3.5m" localSheetId="3">#REF!</definedName>
    <definedName name="筆筒樹_φ5cm_高3_3.5m" localSheetId="2">#REF!</definedName>
    <definedName name="筆筒樹_φ5cm_高3_3.5m" localSheetId="54">#REF!</definedName>
    <definedName name="筆筒樹_φ5cm_高3_3.5m" localSheetId="30">#REF!</definedName>
    <definedName name="筆筒樹_φ5cm_高3_3.5m" localSheetId="26">#REF!</definedName>
    <definedName name="筆筒樹_φ5cm_高3_3.5m" localSheetId="29">#REF!</definedName>
    <definedName name="筆筒樹_φ5cm_高3_3.5m" localSheetId="53">#REF!</definedName>
    <definedName name="筆筒樹_φ5cm_高3_3.5m" localSheetId="43">#REF!</definedName>
    <definedName name="筆筒樹_φ5cm_高3_3.5m" localSheetId="9">#REF!</definedName>
    <definedName name="筆筒樹_φ5cm_高3_3.5m" localSheetId="8">#REF!</definedName>
    <definedName name="筆筒樹_φ5cm_高3_3.5m" localSheetId="11">#REF!</definedName>
    <definedName name="筆筒樹_φ5cm_高3_3.5m" localSheetId="10">#REF!</definedName>
    <definedName name="筆筒樹_φ5cm_高3_3.5m" localSheetId="13">#REF!</definedName>
    <definedName name="筆筒樹_φ5cm_高3_3.5m" localSheetId="12">#REF!</definedName>
    <definedName name="筆筒樹_φ5cm_高3_3.5m" localSheetId="7">#REF!</definedName>
    <definedName name="筆筒樹_φ5cm_高3_3.5m" localSheetId="6">#REF!</definedName>
    <definedName name="筆筒樹_φ5cm_高3_3.5m" localSheetId="48">#REF!</definedName>
    <definedName name="筆筒樹_φ5cm_高3_3.5m" localSheetId="49">#REF!</definedName>
    <definedName name="筆筒樹_φ5cm_高3_3.5m" localSheetId="16">#REF!</definedName>
    <definedName name="筆筒樹_φ5cm_高3_3.5m" localSheetId="27">#REF!</definedName>
    <definedName name="筆筒樹_φ5cm_高3_3.5m" localSheetId="28">#REF!</definedName>
    <definedName name="筆筒樹_φ5cm_高3_3.5m" localSheetId="44">#REF!</definedName>
    <definedName name="筆筒樹_φ5cm_高3_3.5m" localSheetId="45">#REF!</definedName>
    <definedName name="筆筒樹_φ5cm_高3_3.5m" localSheetId="51">#REF!</definedName>
    <definedName name="筆筒樹_φ5cm_高3_3.5m" localSheetId="41">#REF!</definedName>
    <definedName name="筆筒樹_φ5cm_高3_3.5m" localSheetId="35">#REF!</definedName>
    <definedName name="筆筒樹_φ5cm_高3_3.5m" localSheetId="39">#REF!</definedName>
    <definedName name="筆筒樹_φ5cm_高3_3.5m" localSheetId="37">#REF!</definedName>
    <definedName name="筆筒樹_φ5cm_高3_3.5m" localSheetId="17">#REF!</definedName>
    <definedName name="筆筒樹_φ5cm_高3_3.5m" localSheetId="50">#REF!</definedName>
    <definedName name="筆筒樹_φ5cm_高3_3.5m" localSheetId="52">#REF!</definedName>
    <definedName name="筆筒樹_φ5cm_高3_3.5m" localSheetId="31">#REF!</definedName>
    <definedName name="筆筒樹_φ5cm_高3_3.5m" localSheetId="32">#REF!</definedName>
    <definedName name="筆筒樹_φ5cm_高3_3.5m" localSheetId="34">#REF!</definedName>
    <definedName name="筆筒樹_φ5cm_高3_3.5m" localSheetId="38">#REF!</definedName>
    <definedName name="筆筒樹_φ5cm_高3_3.5m" localSheetId="20">#REF!</definedName>
    <definedName name="筆筒樹_φ5cm_高3_3.5m">#REF!</definedName>
    <definedName name="紫花馬纓丹_高0.15_0.2m" localSheetId="40">#REF!</definedName>
    <definedName name="紫花馬纓丹_高0.15_0.2m" localSheetId="56">#REF!</definedName>
    <definedName name="紫花馬纓丹_高0.15_0.2m" localSheetId="33">#REF!</definedName>
    <definedName name="紫花馬纓丹_高0.15_0.2m" localSheetId="55">#REF!</definedName>
    <definedName name="紫花馬纓丹_高0.15_0.2m" localSheetId="36">#REF!</definedName>
    <definedName name="紫花馬纓丹_高0.15_0.2m" localSheetId="4">#REF!</definedName>
    <definedName name="紫花馬纓丹_高0.15_0.2m" localSheetId="19">#REF!</definedName>
    <definedName name="紫花馬纓丹_高0.15_0.2m" localSheetId="21">#REF!</definedName>
    <definedName name="紫花馬纓丹_高0.15_0.2m" localSheetId="22">#REF!</definedName>
    <definedName name="紫花馬纓丹_高0.15_0.2m" localSheetId="23">#REF!</definedName>
    <definedName name="紫花馬纓丹_高0.15_0.2m" localSheetId="24">#REF!</definedName>
    <definedName name="紫花馬纓丹_高0.15_0.2m" localSheetId="25">#REF!</definedName>
    <definedName name="紫花馬纓丹_高0.15_0.2m" localSheetId="42">#REF!</definedName>
    <definedName name="紫花馬纓丹_高0.15_0.2m" localSheetId="18">#REF!</definedName>
    <definedName name="紫花馬纓丹_高0.15_0.2m" localSheetId="47">#REF!</definedName>
    <definedName name="紫花馬纓丹_高0.15_0.2m" localSheetId="15">#REF!</definedName>
    <definedName name="紫花馬纓丹_高0.15_0.2m" localSheetId="14">#REF!</definedName>
    <definedName name="紫花馬纓丹_高0.15_0.2m" localSheetId="46">#REF!</definedName>
    <definedName name="紫花馬纓丹_高0.15_0.2m" localSheetId="3">#REF!</definedName>
    <definedName name="紫花馬纓丹_高0.15_0.2m" localSheetId="2">#REF!</definedName>
    <definedName name="紫花馬纓丹_高0.15_0.2m" localSheetId="54">#REF!</definedName>
    <definedName name="紫花馬纓丹_高0.15_0.2m" localSheetId="30">#REF!</definedName>
    <definedName name="紫花馬纓丹_高0.15_0.2m" localSheetId="26">#REF!</definedName>
    <definedName name="紫花馬纓丹_高0.15_0.2m" localSheetId="29">#REF!</definedName>
    <definedName name="紫花馬纓丹_高0.15_0.2m" localSheetId="53">#REF!</definedName>
    <definedName name="紫花馬纓丹_高0.15_0.2m" localSheetId="43">#REF!</definedName>
    <definedName name="紫花馬纓丹_高0.15_0.2m" localSheetId="9">#REF!</definedName>
    <definedName name="紫花馬纓丹_高0.15_0.2m" localSheetId="8">#REF!</definedName>
    <definedName name="紫花馬纓丹_高0.15_0.2m" localSheetId="11">#REF!</definedName>
    <definedName name="紫花馬纓丹_高0.15_0.2m" localSheetId="10">#REF!</definedName>
    <definedName name="紫花馬纓丹_高0.15_0.2m" localSheetId="13">#REF!</definedName>
    <definedName name="紫花馬纓丹_高0.15_0.2m" localSheetId="12">#REF!</definedName>
    <definedName name="紫花馬纓丹_高0.15_0.2m" localSheetId="7">#REF!</definedName>
    <definedName name="紫花馬纓丹_高0.15_0.2m" localSheetId="6">#REF!</definedName>
    <definedName name="紫花馬纓丹_高0.15_0.2m" localSheetId="48">#REF!</definedName>
    <definedName name="紫花馬纓丹_高0.15_0.2m" localSheetId="49">#REF!</definedName>
    <definedName name="紫花馬纓丹_高0.15_0.2m" localSheetId="16">#REF!</definedName>
    <definedName name="紫花馬纓丹_高0.15_0.2m" localSheetId="27">#REF!</definedName>
    <definedName name="紫花馬纓丹_高0.15_0.2m" localSheetId="28">#REF!</definedName>
    <definedName name="紫花馬纓丹_高0.15_0.2m" localSheetId="44">#REF!</definedName>
    <definedName name="紫花馬纓丹_高0.15_0.2m" localSheetId="45">#REF!</definedName>
    <definedName name="紫花馬纓丹_高0.15_0.2m" localSheetId="51">#REF!</definedName>
    <definedName name="紫花馬纓丹_高0.15_0.2m" localSheetId="41">#REF!</definedName>
    <definedName name="紫花馬纓丹_高0.15_0.2m" localSheetId="35">#REF!</definedName>
    <definedName name="紫花馬纓丹_高0.15_0.2m" localSheetId="39">#REF!</definedName>
    <definedName name="紫花馬纓丹_高0.15_0.2m" localSheetId="37">#REF!</definedName>
    <definedName name="紫花馬纓丹_高0.15_0.2m" localSheetId="17">#REF!</definedName>
    <definedName name="紫花馬纓丹_高0.15_0.2m" localSheetId="50">#REF!</definedName>
    <definedName name="紫花馬纓丹_高0.15_0.2m" localSheetId="52">#REF!</definedName>
    <definedName name="紫花馬纓丹_高0.15_0.2m" localSheetId="31">#REF!</definedName>
    <definedName name="紫花馬纓丹_高0.15_0.2m" localSheetId="32">#REF!</definedName>
    <definedName name="紫花馬纓丹_高0.15_0.2m" localSheetId="34">#REF!</definedName>
    <definedName name="紫花馬纓丹_高0.15_0.2m" localSheetId="38">#REF!</definedName>
    <definedName name="紫花馬纓丹_高0.15_0.2m" localSheetId="20">#REF!</definedName>
    <definedName name="紫花馬纓丹_高0.15_0.2m">#REF!</definedName>
    <definedName name="結構模板_合板_小搬運" localSheetId="40">#REF!</definedName>
    <definedName name="結構模板_合板_小搬運" localSheetId="56">#REF!</definedName>
    <definedName name="結構模板_合板_小搬運" localSheetId="33">#REF!</definedName>
    <definedName name="結構模板_合板_小搬運" localSheetId="55">#REF!</definedName>
    <definedName name="結構模板_合板_小搬運" localSheetId="36">#REF!</definedName>
    <definedName name="結構模板_合板_小搬運" localSheetId="4">#REF!</definedName>
    <definedName name="結構模板_合板_小搬運" localSheetId="19">#REF!</definedName>
    <definedName name="結構模板_合板_小搬運" localSheetId="21">#REF!</definedName>
    <definedName name="結構模板_合板_小搬運" localSheetId="22">#REF!</definedName>
    <definedName name="結構模板_合板_小搬運" localSheetId="23">#REF!</definedName>
    <definedName name="結構模板_合板_小搬運" localSheetId="24">#REF!</definedName>
    <definedName name="結構模板_合板_小搬運" localSheetId="25">#REF!</definedName>
    <definedName name="結構模板_合板_小搬運" localSheetId="42">#REF!</definedName>
    <definedName name="結構模板_合板_小搬運" localSheetId="18">#REF!</definedName>
    <definedName name="結構模板_合板_小搬運" localSheetId="47">#REF!</definedName>
    <definedName name="結構模板_合板_小搬運" localSheetId="15">#REF!</definedName>
    <definedName name="結構模板_合板_小搬運" localSheetId="14">#REF!</definedName>
    <definedName name="結構模板_合板_小搬運" localSheetId="46">#REF!</definedName>
    <definedName name="結構模板_合板_小搬運" localSheetId="3">#REF!</definedName>
    <definedName name="結構模板_合板_小搬運" localSheetId="2">#REF!</definedName>
    <definedName name="結構模板_合板_小搬運" localSheetId="54">#REF!</definedName>
    <definedName name="結構模板_合板_小搬運" localSheetId="30">#REF!</definedName>
    <definedName name="結構模板_合板_小搬運" localSheetId="26">#REF!</definedName>
    <definedName name="結構模板_合板_小搬運" localSheetId="29">#REF!</definedName>
    <definedName name="結構模板_合板_小搬運" localSheetId="53">#REF!</definedName>
    <definedName name="結構模板_合板_小搬運" localSheetId="43">#REF!</definedName>
    <definedName name="結構模板_合板_小搬運" localSheetId="9">#REF!</definedName>
    <definedName name="結構模板_合板_小搬運" localSheetId="8">#REF!</definedName>
    <definedName name="結構模板_合板_小搬運" localSheetId="11">#REF!</definedName>
    <definedName name="結構模板_合板_小搬運" localSheetId="10">#REF!</definedName>
    <definedName name="結構模板_合板_小搬運" localSheetId="13">#REF!</definedName>
    <definedName name="結構模板_合板_小搬運" localSheetId="12">#REF!</definedName>
    <definedName name="結構模板_合板_小搬運" localSheetId="7">#REF!</definedName>
    <definedName name="結構模板_合板_小搬運" localSheetId="6">#REF!</definedName>
    <definedName name="結構模板_合板_小搬運" localSheetId="48">#REF!</definedName>
    <definedName name="結構模板_合板_小搬運" localSheetId="49">#REF!</definedName>
    <definedName name="結構模板_合板_小搬運" localSheetId="16">#REF!</definedName>
    <definedName name="結構模板_合板_小搬運" localSheetId="27">#REF!</definedName>
    <definedName name="結構模板_合板_小搬運" localSheetId="28">#REF!</definedName>
    <definedName name="結構模板_合板_小搬運" localSheetId="44">#REF!</definedName>
    <definedName name="結構模板_合板_小搬運" localSheetId="45">#REF!</definedName>
    <definedName name="結構模板_合板_小搬運" localSheetId="51">#REF!</definedName>
    <definedName name="結構模板_合板_小搬運" localSheetId="41">#REF!</definedName>
    <definedName name="結構模板_合板_小搬運" localSheetId="35">#REF!</definedName>
    <definedName name="結構模板_合板_小搬運" localSheetId="39">#REF!</definedName>
    <definedName name="結構模板_合板_小搬運" localSheetId="37">#REF!</definedName>
    <definedName name="結構模板_合板_小搬運" localSheetId="17">#REF!</definedName>
    <definedName name="結構模板_合板_小搬運" localSheetId="50">#REF!</definedName>
    <definedName name="結構模板_合板_小搬運" localSheetId="52">#REF!</definedName>
    <definedName name="結構模板_合板_小搬運" localSheetId="31">#REF!</definedName>
    <definedName name="結構模板_合板_小搬運" localSheetId="32">#REF!</definedName>
    <definedName name="結構模板_合板_小搬運" localSheetId="34">#REF!</definedName>
    <definedName name="結構模板_合板_小搬運" localSheetId="38">#REF!</definedName>
    <definedName name="結構模板_合板_小搬運" localSheetId="20">#REF!</definedName>
    <definedName name="結構模板_合板_小搬運">#REF!</definedName>
    <definedName name="結構模板_合板_製作" localSheetId="40">#REF!</definedName>
    <definedName name="結構模板_合板_製作" localSheetId="56">#REF!</definedName>
    <definedName name="結構模板_合板_製作" localSheetId="33">#REF!</definedName>
    <definedName name="結構模板_合板_製作" localSheetId="55">#REF!</definedName>
    <definedName name="結構模板_合板_製作" localSheetId="36">#REF!</definedName>
    <definedName name="結構模板_合板_製作" localSheetId="4">#REF!</definedName>
    <definedName name="結構模板_合板_製作" localSheetId="19">#REF!</definedName>
    <definedName name="結構模板_合板_製作" localSheetId="21">#REF!</definedName>
    <definedName name="結構模板_合板_製作" localSheetId="22">#REF!</definedName>
    <definedName name="結構模板_合板_製作" localSheetId="23">#REF!</definedName>
    <definedName name="結構模板_合板_製作" localSheetId="24">#REF!</definedName>
    <definedName name="結構模板_合板_製作" localSheetId="25">#REF!</definedName>
    <definedName name="結構模板_合板_製作" localSheetId="42">#REF!</definedName>
    <definedName name="結構模板_合板_製作" localSheetId="18">#REF!</definedName>
    <definedName name="結構模板_合板_製作" localSheetId="47">#REF!</definedName>
    <definedName name="結構模板_合板_製作" localSheetId="15">#REF!</definedName>
    <definedName name="結構模板_合板_製作" localSheetId="14">#REF!</definedName>
    <definedName name="結構模板_合板_製作" localSheetId="46">#REF!</definedName>
    <definedName name="結構模板_合板_製作" localSheetId="3">#REF!</definedName>
    <definedName name="結構模板_合板_製作" localSheetId="2">#REF!</definedName>
    <definedName name="結構模板_合板_製作" localSheetId="54">#REF!</definedName>
    <definedName name="結構模板_合板_製作" localSheetId="30">#REF!</definedName>
    <definedName name="結構模板_合板_製作" localSheetId="26">#REF!</definedName>
    <definedName name="結構模板_合板_製作" localSheetId="29">#REF!</definedName>
    <definedName name="結構模板_合板_製作" localSheetId="53">#REF!</definedName>
    <definedName name="結構模板_合板_製作" localSheetId="43">#REF!</definedName>
    <definedName name="結構模板_合板_製作" localSheetId="9">#REF!</definedName>
    <definedName name="結構模板_合板_製作" localSheetId="8">#REF!</definedName>
    <definedName name="結構模板_合板_製作" localSheetId="11">#REF!</definedName>
    <definedName name="結構模板_合板_製作" localSheetId="10">#REF!</definedName>
    <definedName name="結構模板_合板_製作" localSheetId="13">#REF!</definedName>
    <definedName name="結構模板_合板_製作" localSheetId="12">#REF!</definedName>
    <definedName name="結構模板_合板_製作" localSheetId="7">#REF!</definedName>
    <definedName name="結構模板_合板_製作" localSheetId="6">#REF!</definedName>
    <definedName name="結構模板_合板_製作" localSheetId="48">#REF!</definedName>
    <definedName name="結構模板_合板_製作" localSheetId="49">#REF!</definedName>
    <definedName name="結構模板_合板_製作" localSheetId="16">#REF!</definedName>
    <definedName name="結構模板_合板_製作" localSheetId="27">#REF!</definedName>
    <definedName name="結構模板_合板_製作" localSheetId="28">#REF!</definedName>
    <definedName name="結構模板_合板_製作" localSheetId="44">#REF!</definedName>
    <definedName name="結構模板_合板_製作" localSheetId="45">#REF!</definedName>
    <definedName name="結構模板_合板_製作" localSheetId="51">#REF!</definedName>
    <definedName name="結構模板_合板_製作" localSheetId="41">#REF!</definedName>
    <definedName name="結構模板_合板_製作" localSheetId="35">#REF!</definedName>
    <definedName name="結構模板_合板_製作" localSheetId="39">#REF!</definedName>
    <definedName name="結構模板_合板_製作" localSheetId="37">#REF!</definedName>
    <definedName name="結構模板_合板_製作" localSheetId="17">#REF!</definedName>
    <definedName name="結構模板_合板_製作" localSheetId="50">#REF!</definedName>
    <definedName name="結構模板_合板_製作" localSheetId="52">#REF!</definedName>
    <definedName name="結構模板_合板_製作" localSheetId="31">#REF!</definedName>
    <definedName name="結構模板_合板_製作" localSheetId="32">#REF!</definedName>
    <definedName name="結構模板_合板_製作" localSheetId="34">#REF!</definedName>
    <definedName name="結構模板_合板_製作" localSheetId="38">#REF!</definedName>
    <definedName name="結構模板_合板_製作" localSheetId="20">#REF!</definedName>
    <definedName name="結構模板_合板_製作">#REF!</definedName>
    <definedName name="腎蕨_高0.15_0.2m" localSheetId="40">#REF!</definedName>
    <definedName name="腎蕨_高0.15_0.2m" localSheetId="56">#REF!</definedName>
    <definedName name="腎蕨_高0.15_0.2m" localSheetId="33">#REF!</definedName>
    <definedName name="腎蕨_高0.15_0.2m" localSheetId="55">#REF!</definedName>
    <definedName name="腎蕨_高0.15_0.2m" localSheetId="36">#REF!</definedName>
    <definedName name="腎蕨_高0.15_0.2m" localSheetId="4">#REF!</definedName>
    <definedName name="腎蕨_高0.15_0.2m" localSheetId="19">#REF!</definedName>
    <definedName name="腎蕨_高0.15_0.2m" localSheetId="21">#REF!</definedName>
    <definedName name="腎蕨_高0.15_0.2m" localSheetId="22">#REF!</definedName>
    <definedName name="腎蕨_高0.15_0.2m" localSheetId="23">#REF!</definedName>
    <definedName name="腎蕨_高0.15_0.2m" localSheetId="24">#REF!</definedName>
    <definedName name="腎蕨_高0.15_0.2m" localSheetId="25">#REF!</definedName>
    <definedName name="腎蕨_高0.15_0.2m" localSheetId="42">#REF!</definedName>
    <definedName name="腎蕨_高0.15_0.2m" localSheetId="18">#REF!</definedName>
    <definedName name="腎蕨_高0.15_0.2m" localSheetId="47">#REF!</definedName>
    <definedName name="腎蕨_高0.15_0.2m" localSheetId="15">#REF!</definedName>
    <definedName name="腎蕨_高0.15_0.2m" localSheetId="14">#REF!</definedName>
    <definedName name="腎蕨_高0.15_0.2m" localSheetId="46">#REF!</definedName>
    <definedName name="腎蕨_高0.15_0.2m" localSheetId="3">#REF!</definedName>
    <definedName name="腎蕨_高0.15_0.2m" localSheetId="2">#REF!</definedName>
    <definedName name="腎蕨_高0.15_0.2m" localSheetId="54">#REF!</definedName>
    <definedName name="腎蕨_高0.15_0.2m" localSheetId="30">#REF!</definedName>
    <definedName name="腎蕨_高0.15_0.2m" localSheetId="26">#REF!</definedName>
    <definedName name="腎蕨_高0.15_0.2m" localSheetId="29">#REF!</definedName>
    <definedName name="腎蕨_高0.15_0.2m" localSheetId="53">#REF!</definedName>
    <definedName name="腎蕨_高0.15_0.2m" localSheetId="43">#REF!</definedName>
    <definedName name="腎蕨_高0.15_0.2m" localSheetId="9">#REF!</definedName>
    <definedName name="腎蕨_高0.15_0.2m" localSheetId="8">#REF!</definedName>
    <definedName name="腎蕨_高0.15_0.2m" localSheetId="11">#REF!</definedName>
    <definedName name="腎蕨_高0.15_0.2m" localSheetId="10">#REF!</definedName>
    <definedName name="腎蕨_高0.15_0.2m" localSheetId="13">#REF!</definedName>
    <definedName name="腎蕨_高0.15_0.2m" localSheetId="12">#REF!</definedName>
    <definedName name="腎蕨_高0.15_0.2m" localSheetId="7">#REF!</definedName>
    <definedName name="腎蕨_高0.15_0.2m" localSheetId="6">#REF!</definedName>
    <definedName name="腎蕨_高0.15_0.2m" localSheetId="48">#REF!</definedName>
    <definedName name="腎蕨_高0.15_0.2m" localSheetId="49">#REF!</definedName>
    <definedName name="腎蕨_高0.15_0.2m" localSheetId="16">#REF!</definedName>
    <definedName name="腎蕨_高0.15_0.2m" localSheetId="27">#REF!</definedName>
    <definedName name="腎蕨_高0.15_0.2m" localSheetId="28">#REF!</definedName>
    <definedName name="腎蕨_高0.15_0.2m" localSheetId="44">#REF!</definedName>
    <definedName name="腎蕨_高0.15_0.2m" localSheetId="45">#REF!</definedName>
    <definedName name="腎蕨_高0.15_0.2m" localSheetId="51">#REF!</definedName>
    <definedName name="腎蕨_高0.15_0.2m" localSheetId="41">#REF!</definedName>
    <definedName name="腎蕨_高0.15_0.2m" localSheetId="35">#REF!</definedName>
    <definedName name="腎蕨_高0.15_0.2m" localSheetId="39">#REF!</definedName>
    <definedName name="腎蕨_高0.15_0.2m" localSheetId="37">#REF!</definedName>
    <definedName name="腎蕨_高0.15_0.2m" localSheetId="17">#REF!</definedName>
    <definedName name="腎蕨_高0.15_0.2m" localSheetId="50">#REF!</definedName>
    <definedName name="腎蕨_高0.15_0.2m" localSheetId="52">#REF!</definedName>
    <definedName name="腎蕨_高0.15_0.2m" localSheetId="31">#REF!</definedName>
    <definedName name="腎蕨_高0.15_0.2m" localSheetId="32">#REF!</definedName>
    <definedName name="腎蕨_高0.15_0.2m" localSheetId="34">#REF!</definedName>
    <definedName name="腎蕨_高0.15_0.2m" localSheetId="38">#REF!</definedName>
    <definedName name="腎蕨_高0.15_0.2m" localSheetId="20">#REF!</definedName>
    <definedName name="腎蕨_高0.15_0.2m">#REF!</definedName>
    <definedName name="貸款利率">[33]Data!$B$10</definedName>
    <definedName name="進" localSheetId="40">[41]單價2!#REF!</definedName>
    <definedName name="進" localSheetId="56">[41]單價2!#REF!</definedName>
    <definedName name="進" localSheetId="33">[41]單價2!#REF!</definedName>
    <definedName name="進" localSheetId="55">[41]單價2!#REF!</definedName>
    <definedName name="進" localSheetId="36">[41]單價2!#REF!</definedName>
    <definedName name="進" localSheetId="4">[41]單價2!#REF!</definedName>
    <definedName name="進" localSheetId="19">[41]單價2!#REF!</definedName>
    <definedName name="進" localSheetId="21">[41]單價2!#REF!</definedName>
    <definedName name="進" localSheetId="22">[41]單價2!#REF!</definedName>
    <definedName name="進" localSheetId="23">[41]單價2!#REF!</definedName>
    <definedName name="進" localSheetId="24">[41]單價2!#REF!</definedName>
    <definedName name="進" localSheetId="25">[41]單價2!#REF!</definedName>
    <definedName name="進" localSheetId="42">[41]單價2!#REF!</definedName>
    <definedName name="進" localSheetId="18">[41]單價2!#REF!</definedName>
    <definedName name="進" localSheetId="47">[41]單價2!#REF!</definedName>
    <definedName name="進" localSheetId="15">[41]單價2!#REF!</definedName>
    <definedName name="進" localSheetId="14">[41]單價2!#REF!</definedName>
    <definedName name="進" localSheetId="46">[41]單價2!#REF!</definedName>
    <definedName name="進" localSheetId="3">[41]單價2!#REF!</definedName>
    <definedName name="進" localSheetId="2">[41]單價2!#REF!</definedName>
    <definedName name="進" localSheetId="54">[41]單價2!#REF!</definedName>
    <definedName name="進" localSheetId="30">[41]單價2!#REF!</definedName>
    <definedName name="進" localSheetId="26">[41]單價2!#REF!</definedName>
    <definedName name="進" localSheetId="29">[41]單價2!#REF!</definedName>
    <definedName name="進" localSheetId="53">[41]單價2!#REF!</definedName>
    <definedName name="進" localSheetId="43">[41]單價2!#REF!</definedName>
    <definedName name="進" localSheetId="9">[41]單價2!#REF!</definedName>
    <definedName name="進" localSheetId="8">[41]單價2!#REF!</definedName>
    <definedName name="進" localSheetId="11">[41]單價2!#REF!</definedName>
    <definedName name="進" localSheetId="10">[41]單價2!#REF!</definedName>
    <definedName name="進" localSheetId="13">[41]單價2!#REF!</definedName>
    <definedName name="進" localSheetId="12">[41]單價2!#REF!</definedName>
    <definedName name="進" localSheetId="7">[41]單價2!#REF!</definedName>
    <definedName name="進" localSheetId="6">[41]單價2!#REF!</definedName>
    <definedName name="進" localSheetId="48">[41]單價2!#REF!</definedName>
    <definedName name="進" localSheetId="49">[41]單價2!#REF!</definedName>
    <definedName name="進" localSheetId="16">[41]單價2!#REF!</definedName>
    <definedName name="進" localSheetId="27">[41]單價2!#REF!</definedName>
    <definedName name="進" localSheetId="28">[41]單價2!#REF!</definedName>
    <definedName name="進" localSheetId="44">[41]單價2!#REF!</definedName>
    <definedName name="進" localSheetId="45">[41]單價2!#REF!</definedName>
    <definedName name="進" localSheetId="51">[41]單價2!#REF!</definedName>
    <definedName name="進" localSheetId="41">[41]單價2!#REF!</definedName>
    <definedName name="進" localSheetId="35">[41]單價2!#REF!</definedName>
    <definedName name="進" localSheetId="39">[41]單價2!#REF!</definedName>
    <definedName name="進" localSheetId="37">[41]單價2!#REF!</definedName>
    <definedName name="進" localSheetId="17">[41]單價2!#REF!</definedName>
    <definedName name="進" localSheetId="50">[41]單價2!#REF!</definedName>
    <definedName name="進" localSheetId="52">[41]單價2!#REF!</definedName>
    <definedName name="進" localSheetId="31">[41]單價2!#REF!</definedName>
    <definedName name="進" localSheetId="32">[41]單價2!#REF!</definedName>
    <definedName name="進" localSheetId="34">[41]單價2!#REF!</definedName>
    <definedName name="進" localSheetId="38">[41]單價2!#REF!</definedName>
    <definedName name="進" localSheetId="20">[41]單價2!#REF!</definedName>
    <definedName name="進">[41]單價2!#REF!</definedName>
    <definedName name="間接成本">[33]Data!$C$4</definedName>
    <definedName name="階面花崗石50_30_5cm" localSheetId="40">#REF!</definedName>
    <definedName name="階面花崗石50_30_5cm" localSheetId="56">#REF!</definedName>
    <definedName name="階面花崗石50_30_5cm" localSheetId="33">#REF!</definedName>
    <definedName name="階面花崗石50_30_5cm" localSheetId="55">#REF!</definedName>
    <definedName name="階面花崗石50_30_5cm" localSheetId="36">#REF!</definedName>
    <definedName name="階面花崗石50_30_5cm" localSheetId="4">#REF!</definedName>
    <definedName name="階面花崗石50_30_5cm" localSheetId="19">#REF!</definedName>
    <definedName name="階面花崗石50_30_5cm" localSheetId="21">#REF!</definedName>
    <definedName name="階面花崗石50_30_5cm" localSheetId="22">#REF!</definedName>
    <definedName name="階面花崗石50_30_5cm" localSheetId="23">#REF!</definedName>
    <definedName name="階面花崗石50_30_5cm" localSheetId="24">#REF!</definedName>
    <definedName name="階面花崗石50_30_5cm" localSheetId="25">#REF!</definedName>
    <definedName name="階面花崗石50_30_5cm" localSheetId="42">#REF!</definedName>
    <definedName name="階面花崗石50_30_5cm" localSheetId="18">#REF!</definedName>
    <definedName name="階面花崗石50_30_5cm" localSheetId="47">#REF!</definedName>
    <definedName name="階面花崗石50_30_5cm" localSheetId="15">#REF!</definedName>
    <definedName name="階面花崗石50_30_5cm" localSheetId="14">#REF!</definedName>
    <definedName name="階面花崗石50_30_5cm" localSheetId="46">#REF!</definedName>
    <definedName name="階面花崗石50_30_5cm" localSheetId="3">#REF!</definedName>
    <definedName name="階面花崗石50_30_5cm" localSheetId="2">#REF!</definedName>
    <definedName name="階面花崗石50_30_5cm" localSheetId="54">#REF!</definedName>
    <definedName name="階面花崗石50_30_5cm" localSheetId="30">#REF!</definedName>
    <definedName name="階面花崗石50_30_5cm" localSheetId="26">#REF!</definedName>
    <definedName name="階面花崗石50_30_5cm" localSheetId="29">#REF!</definedName>
    <definedName name="階面花崗石50_30_5cm" localSheetId="53">#REF!</definedName>
    <definedName name="階面花崗石50_30_5cm" localSheetId="43">#REF!</definedName>
    <definedName name="階面花崗石50_30_5cm" localSheetId="9">#REF!</definedName>
    <definedName name="階面花崗石50_30_5cm" localSheetId="8">#REF!</definedName>
    <definedName name="階面花崗石50_30_5cm" localSheetId="11">#REF!</definedName>
    <definedName name="階面花崗石50_30_5cm" localSheetId="10">#REF!</definedName>
    <definedName name="階面花崗石50_30_5cm" localSheetId="13">#REF!</definedName>
    <definedName name="階面花崗石50_30_5cm" localSheetId="12">#REF!</definedName>
    <definedName name="階面花崗石50_30_5cm" localSheetId="7">#REF!</definedName>
    <definedName name="階面花崗石50_30_5cm" localSheetId="6">#REF!</definedName>
    <definedName name="階面花崗石50_30_5cm" localSheetId="48">#REF!</definedName>
    <definedName name="階面花崗石50_30_5cm" localSheetId="49">#REF!</definedName>
    <definedName name="階面花崗石50_30_5cm" localSheetId="16">#REF!</definedName>
    <definedName name="階面花崗石50_30_5cm" localSheetId="27">#REF!</definedName>
    <definedName name="階面花崗石50_30_5cm" localSheetId="28">#REF!</definedName>
    <definedName name="階面花崗石50_30_5cm" localSheetId="44">#REF!</definedName>
    <definedName name="階面花崗石50_30_5cm" localSheetId="45">#REF!</definedName>
    <definedName name="階面花崗石50_30_5cm" localSheetId="51">#REF!</definedName>
    <definedName name="階面花崗石50_30_5cm" localSheetId="41">#REF!</definedName>
    <definedName name="階面花崗石50_30_5cm" localSheetId="35">#REF!</definedName>
    <definedName name="階面花崗石50_30_5cm" localSheetId="39">#REF!</definedName>
    <definedName name="階面花崗石50_30_5cm" localSheetId="37">#REF!</definedName>
    <definedName name="階面花崗石50_30_5cm" localSheetId="17">#REF!</definedName>
    <definedName name="階面花崗石50_30_5cm" localSheetId="50">#REF!</definedName>
    <definedName name="階面花崗石50_30_5cm" localSheetId="52">#REF!</definedName>
    <definedName name="階面花崗石50_30_5cm" localSheetId="31">#REF!</definedName>
    <definedName name="階面花崗石50_30_5cm" localSheetId="32">#REF!</definedName>
    <definedName name="階面花崗石50_30_5cm" localSheetId="34">#REF!</definedName>
    <definedName name="階面花崗石50_30_5cm" localSheetId="38">#REF!</definedName>
    <definedName name="階面花崗石50_30_5cm" localSheetId="20">#REF!</definedName>
    <definedName name="階面花崗石50_30_5cm">#REF!</definedName>
    <definedName name="階高花崗石50_15_5cm" localSheetId="40">#REF!</definedName>
    <definedName name="階高花崗石50_15_5cm" localSheetId="56">#REF!</definedName>
    <definedName name="階高花崗石50_15_5cm" localSheetId="33">#REF!</definedName>
    <definedName name="階高花崗石50_15_5cm" localSheetId="55">#REF!</definedName>
    <definedName name="階高花崗石50_15_5cm" localSheetId="36">#REF!</definedName>
    <definedName name="階高花崗石50_15_5cm" localSheetId="4">#REF!</definedName>
    <definedName name="階高花崗石50_15_5cm" localSheetId="19">#REF!</definedName>
    <definedName name="階高花崗石50_15_5cm" localSheetId="21">#REF!</definedName>
    <definedName name="階高花崗石50_15_5cm" localSheetId="22">#REF!</definedName>
    <definedName name="階高花崗石50_15_5cm" localSheetId="23">#REF!</definedName>
    <definedName name="階高花崗石50_15_5cm" localSheetId="24">#REF!</definedName>
    <definedName name="階高花崗石50_15_5cm" localSheetId="25">#REF!</definedName>
    <definedName name="階高花崗石50_15_5cm" localSheetId="42">#REF!</definedName>
    <definedName name="階高花崗石50_15_5cm" localSheetId="18">#REF!</definedName>
    <definedName name="階高花崗石50_15_5cm" localSheetId="47">#REF!</definedName>
    <definedName name="階高花崗石50_15_5cm" localSheetId="15">#REF!</definedName>
    <definedName name="階高花崗石50_15_5cm" localSheetId="14">#REF!</definedName>
    <definedName name="階高花崗石50_15_5cm" localSheetId="46">#REF!</definedName>
    <definedName name="階高花崗石50_15_5cm" localSheetId="3">#REF!</definedName>
    <definedName name="階高花崗石50_15_5cm" localSheetId="2">#REF!</definedName>
    <definedName name="階高花崗石50_15_5cm" localSheetId="54">#REF!</definedName>
    <definedName name="階高花崗石50_15_5cm" localSheetId="30">#REF!</definedName>
    <definedName name="階高花崗石50_15_5cm" localSheetId="26">#REF!</definedName>
    <definedName name="階高花崗石50_15_5cm" localSheetId="29">#REF!</definedName>
    <definedName name="階高花崗石50_15_5cm" localSheetId="53">#REF!</definedName>
    <definedName name="階高花崗石50_15_5cm" localSheetId="43">#REF!</definedName>
    <definedName name="階高花崗石50_15_5cm" localSheetId="9">#REF!</definedName>
    <definedName name="階高花崗石50_15_5cm" localSheetId="8">#REF!</definedName>
    <definedName name="階高花崗石50_15_5cm" localSheetId="11">#REF!</definedName>
    <definedName name="階高花崗石50_15_5cm" localSheetId="10">#REF!</definedName>
    <definedName name="階高花崗石50_15_5cm" localSheetId="13">#REF!</definedName>
    <definedName name="階高花崗石50_15_5cm" localSheetId="12">#REF!</definedName>
    <definedName name="階高花崗石50_15_5cm" localSheetId="7">#REF!</definedName>
    <definedName name="階高花崗石50_15_5cm" localSheetId="6">#REF!</definedName>
    <definedName name="階高花崗石50_15_5cm" localSheetId="48">#REF!</definedName>
    <definedName name="階高花崗石50_15_5cm" localSheetId="49">#REF!</definedName>
    <definedName name="階高花崗石50_15_5cm" localSheetId="16">#REF!</definedName>
    <definedName name="階高花崗石50_15_5cm" localSheetId="27">#REF!</definedName>
    <definedName name="階高花崗石50_15_5cm" localSheetId="28">#REF!</definedName>
    <definedName name="階高花崗石50_15_5cm" localSheetId="44">#REF!</definedName>
    <definedName name="階高花崗石50_15_5cm" localSheetId="45">#REF!</definedName>
    <definedName name="階高花崗石50_15_5cm" localSheetId="51">#REF!</definedName>
    <definedName name="階高花崗石50_15_5cm" localSheetId="41">#REF!</definedName>
    <definedName name="階高花崗石50_15_5cm" localSheetId="35">#REF!</definedName>
    <definedName name="階高花崗石50_15_5cm" localSheetId="39">#REF!</definedName>
    <definedName name="階高花崗石50_15_5cm" localSheetId="37">#REF!</definedName>
    <definedName name="階高花崗石50_15_5cm" localSheetId="17">#REF!</definedName>
    <definedName name="階高花崗石50_15_5cm" localSheetId="50">#REF!</definedName>
    <definedName name="階高花崗石50_15_5cm" localSheetId="52">#REF!</definedName>
    <definedName name="階高花崗石50_15_5cm" localSheetId="31">#REF!</definedName>
    <definedName name="階高花崗石50_15_5cm" localSheetId="32">#REF!</definedName>
    <definedName name="階高花崗石50_15_5cm" localSheetId="34">#REF!</definedName>
    <definedName name="階高花崗石50_15_5cm" localSheetId="38">#REF!</definedName>
    <definedName name="階高花崗石50_15_5cm" localSheetId="20">#REF!</definedName>
    <definedName name="階高花崗石50_15_5cm">#REF!</definedName>
    <definedName name="集水坑不銹鋼爬梯" localSheetId="40">#REF!</definedName>
    <definedName name="集水坑不銹鋼爬梯" localSheetId="56">#REF!</definedName>
    <definedName name="集水坑不銹鋼爬梯" localSheetId="33">#REF!</definedName>
    <definedName name="集水坑不銹鋼爬梯" localSheetId="55">#REF!</definedName>
    <definedName name="集水坑不銹鋼爬梯" localSheetId="36">#REF!</definedName>
    <definedName name="集水坑不銹鋼爬梯" localSheetId="4">#REF!</definedName>
    <definedName name="集水坑不銹鋼爬梯" localSheetId="19">#REF!</definedName>
    <definedName name="集水坑不銹鋼爬梯" localSheetId="21">#REF!</definedName>
    <definedName name="集水坑不銹鋼爬梯" localSheetId="22">#REF!</definedName>
    <definedName name="集水坑不銹鋼爬梯" localSheetId="23">#REF!</definedName>
    <definedName name="集水坑不銹鋼爬梯" localSheetId="24">#REF!</definedName>
    <definedName name="集水坑不銹鋼爬梯" localSheetId="25">#REF!</definedName>
    <definedName name="集水坑不銹鋼爬梯" localSheetId="42">#REF!</definedName>
    <definedName name="集水坑不銹鋼爬梯" localSheetId="18">#REF!</definedName>
    <definedName name="集水坑不銹鋼爬梯" localSheetId="47">#REF!</definedName>
    <definedName name="集水坑不銹鋼爬梯" localSheetId="15">#REF!</definedName>
    <definedName name="集水坑不銹鋼爬梯" localSheetId="14">#REF!</definedName>
    <definedName name="集水坑不銹鋼爬梯" localSheetId="46">#REF!</definedName>
    <definedName name="集水坑不銹鋼爬梯" localSheetId="3">#REF!</definedName>
    <definedName name="集水坑不銹鋼爬梯" localSheetId="2">#REF!</definedName>
    <definedName name="集水坑不銹鋼爬梯" localSheetId="54">#REF!</definedName>
    <definedName name="集水坑不銹鋼爬梯" localSheetId="30">#REF!</definedName>
    <definedName name="集水坑不銹鋼爬梯" localSheetId="26">#REF!</definedName>
    <definedName name="集水坑不銹鋼爬梯" localSheetId="29">#REF!</definedName>
    <definedName name="集水坑不銹鋼爬梯" localSheetId="53">#REF!</definedName>
    <definedName name="集水坑不銹鋼爬梯" localSheetId="43">#REF!</definedName>
    <definedName name="集水坑不銹鋼爬梯" localSheetId="9">#REF!</definedName>
    <definedName name="集水坑不銹鋼爬梯" localSheetId="8">#REF!</definedName>
    <definedName name="集水坑不銹鋼爬梯" localSheetId="11">#REF!</definedName>
    <definedName name="集水坑不銹鋼爬梯" localSheetId="10">#REF!</definedName>
    <definedName name="集水坑不銹鋼爬梯" localSheetId="13">#REF!</definedName>
    <definedName name="集水坑不銹鋼爬梯" localSheetId="12">#REF!</definedName>
    <definedName name="集水坑不銹鋼爬梯" localSheetId="7">#REF!</definedName>
    <definedName name="集水坑不銹鋼爬梯" localSheetId="6">#REF!</definedName>
    <definedName name="集水坑不銹鋼爬梯" localSheetId="48">#REF!</definedName>
    <definedName name="集水坑不銹鋼爬梯" localSheetId="49">#REF!</definedName>
    <definedName name="集水坑不銹鋼爬梯" localSheetId="16">#REF!</definedName>
    <definedName name="集水坑不銹鋼爬梯" localSheetId="27">#REF!</definedName>
    <definedName name="集水坑不銹鋼爬梯" localSheetId="28">#REF!</definedName>
    <definedName name="集水坑不銹鋼爬梯" localSheetId="44">#REF!</definedName>
    <definedName name="集水坑不銹鋼爬梯" localSheetId="45">#REF!</definedName>
    <definedName name="集水坑不銹鋼爬梯" localSheetId="51">#REF!</definedName>
    <definedName name="集水坑不銹鋼爬梯" localSheetId="41">#REF!</definedName>
    <definedName name="集水坑不銹鋼爬梯" localSheetId="35">#REF!</definedName>
    <definedName name="集水坑不銹鋼爬梯" localSheetId="39">#REF!</definedName>
    <definedName name="集水坑不銹鋼爬梯" localSheetId="37">#REF!</definedName>
    <definedName name="集水坑不銹鋼爬梯" localSheetId="17">#REF!</definedName>
    <definedName name="集水坑不銹鋼爬梯" localSheetId="50">#REF!</definedName>
    <definedName name="集水坑不銹鋼爬梯" localSheetId="52">#REF!</definedName>
    <definedName name="集水坑不銹鋼爬梯" localSheetId="31">#REF!</definedName>
    <definedName name="集水坑不銹鋼爬梯" localSheetId="32">#REF!</definedName>
    <definedName name="集水坑不銹鋼爬梯" localSheetId="34">#REF!</definedName>
    <definedName name="集水坑不銹鋼爬梯" localSheetId="38">#REF!</definedName>
    <definedName name="集水坑不銹鋼爬梯" localSheetId="20">#REF!</definedName>
    <definedName name="集水坑不銹鋼爬梯">#REF!</definedName>
    <definedName name="黃脈刺桐移植φ_10cm以下" localSheetId="40">#REF!</definedName>
    <definedName name="黃脈刺桐移植φ_10cm以下" localSheetId="56">#REF!</definedName>
    <definedName name="黃脈刺桐移植φ_10cm以下" localSheetId="33">#REF!</definedName>
    <definedName name="黃脈刺桐移植φ_10cm以下" localSheetId="55">#REF!</definedName>
    <definedName name="黃脈刺桐移植φ_10cm以下" localSheetId="36">#REF!</definedName>
    <definedName name="黃脈刺桐移植φ_10cm以下" localSheetId="4">#REF!</definedName>
    <definedName name="黃脈刺桐移植φ_10cm以下" localSheetId="19">#REF!</definedName>
    <definedName name="黃脈刺桐移植φ_10cm以下" localSheetId="21">#REF!</definedName>
    <definedName name="黃脈刺桐移植φ_10cm以下" localSheetId="22">#REF!</definedName>
    <definedName name="黃脈刺桐移植φ_10cm以下" localSheetId="23">#REF!</definedName>
    <definedName name="黃脈刺桐移植φ_10cm以下" localSheetId="24">#REF!</definedName>
    <definedName name="黃脈刺桐移植φ_10cm以下" localSheetId="25">#REF!</definedName>
    <definedName name="黃脈刺桐移植φ_10cm以下" localSheetId="42">#REF!</definedName>
    <definedName name="黃脈刺桐移植φ_10cm以下" localSheetId="18">#REF!</definedName>
    <definedName name="黃脈刺桐移植φ_10cm以下" localSheetId="47">#REF!</definedName>
    <definedName name="黃脈刺桐移植φ_10cm以下" localSheetId="15">#REF!</definedName>
    <definedName name="黃脈刺桐移植φ_10cm以下" localSheetId="14">#REF!</definedName>
    <definedName name="黃脈刺桐移植φ_10cm以下" localSheetId="46">#REF!</definedName>
    <definedName name="黃脈刺桐移植φ_10cm以下" localSheetId="3">#REF!</definedName>
    <definedName name="黃脈刺桐移植φ_10cm以下" localSheetId="2">#REF!</definedName>
    <definedName name="黃脈刺桐移植φ_10cm以下" localSheetId="54">#REF!</definedName>
    <definedName name="黃脈刺桐移植φ_10cm以下" localSheetId="30">#REF!</definedName>
    <definedName name="黃脈刺桐移植φ_10cm以下" localSheetId="26">#REF!</definedName>
    <definedName name="黃脈刺桐移植φ_10cm以下" localSheetId="29">#REF!</definedName>
    <definedName name="黃脈刺桐移植φ_10cm以下" localSheetId="53">#REF!</definedName>
    <definedName name="黃脈刺桐移植φ_10cm以下" localSheetId="43">#REF!</definedName>
    <definedName name="黃脈刺桐移植φ_10cm以下" localSheetId="9">#REF!</definedName>
    <definedName name="黃脈刺桐移植φ_10cm以下" localSheetId="8">#REF!</definedName>
    <definedName name="黃脈刺桐移植φ_10cm以下" localSheetId="11">#REF!</definedName>
    <definedName name="黃脈刺桐移植φ_10cm以下" localSheetId="10">#REF!</definedName>
    <definedName name="黃脈刺桐移植φ_10cm以下" localSheetId="13">#REF!</definedName>
    <definedName name="黃脈刺桐移植φ_10cm以下" localSheetId="12">#REF!</definedName>
    <definedName name="黃脈刺桐移植φ_10cm以下" localSheetId="7">#REF!</definedName>
    <definedName name="黃脈刺桐移植φ_10cm以下" localSheetId="6">#REF!</definedName>
    <definedName name="黃脈刺桐移植φ_10cm以下" localSheetId="48">#REF!</definedName>
    <definedName name="黃脈刺桐移植φ_10cm以下" localSheetId="49">#REF!</definedName>
    <definedName name="黃脈刺桐移植φ_10cm以下" localSheetId="16">#REF!</definedName>
    <definedName name="黃脈刺桐移植φ_10cm以下" localSheetId="27">#REF!</definedName>
    <definedName name="黃脈刺桐移植φ_10cm以下" localSheetId="28">#REF!</definedName>
    <definedName name="黃脈刺桐移植φ_10cm以下" localSheetId="44">#REF!</definedName>
    <definedName name="黃脈刺桐移植φ_10cm以下" localSheetId="45">#REF!</definedName>
    <definedName name="黃脈刺桐移植φ_10cm以下" localSheetId="51">#REF!</definedName>
    <definedName name="黃脈刺桐移植φ_10cm以下" localSheetId="41">#REF!</definedName>
    <definedName name="黃脈刺桐移植φ_10cm以下" localSheetId="35">#REF!</definedName>
    <definedName name="黃脈刺桐移植φ_10cm以下" localSheetId="39">#REF!</definedName>
    <definedName name="黃脈刺桐移植φ_10cm以下" localSheetId="37">#REF!</definedName>
    <definedName name="黃脈刺桐移植φ_10cm以下" localSheetId="17">#REF!</definedName>
    <definedName name="黃脈刺桐移植φ_10cm以下" localSheetId="50">#REF!</definedName>
    <definedName name="黃脈刺桐移植φ_10cm以下" localSheetId="52">#REF!</definedName>
    <definedName name="黃脈刺桐移植φ_10cm以下" localSheetId="31">#REF!</definedName>
    <definedName name="黃脈刺桐移植φ_10cm以下" localSheetId="32">#REF!</definedName>
    <definedName name="黃脈刺桐移植φ_10cm以下" localSheetId="34">#REF!</definedName>
    <definedName name="黃脈刺桐移植φ_10cm以下" localSheetId="38">#REF!</definedName>
    <definedName name="黃脈刺桐移植φ_10cm以下" localSheetId="20">#REF!</definedName>
    <definedName name="黃脈刺桐移植φ_10cm以下">#REF!</definedName>
    <definedName name="黃梔_高0.4_0.5m" localSheetId="40">#REF!</definedName>
    <definedName name="黃梔_高0.4_0.5m" localSheetId="56">#REF!</definedName>
    <definedName name="黃梔_高0.4_0.5m" localSheetId="33">#REF!</definedName>
    <definedName name="黃梔_高0.4_0.5m" localSheetId="55">#REF!</definedName>
    <definedName name="黃梔_高0.4_0.5m" localSheetId="36">#REF!</definedName>
    <definedName name="黃梔_高0.4_0.5m" localSheetId="4">#REF!</definedName>
    <definedName name="黃梔_高0.4_0.5m" localSheetId="19">#REF!</definedName>
    <definedName name="黃梔_高0.4_0.5m" localSheetId="21">#REF!</definedName>
    <definedName name="黃梔_高0.4_0.5m" localSheetId="22">#REF!</definedName>
    <definedName name="黃梔_高0.4_0.5m" localSheetId="23">#REF!</definedName>
    <definedName name="黃梔_高0.4_0.5m" localSheetId="24">#REF!</definedName>
    <definedName name="黃梔_高0.4_0.5m" localSheetId="25">#REF!</definedName>
    <definedName name="黃梔_高0.4_0.5m" localSheetId="42">#REF!</definedName>
    <definedName name="黃梔_高0.4_0.5m" localSheetId="18">#REF!</definedName>
    <definedName name="黃梔_高0.4_0.5m" localSheetId="47">#REF!</definedName>
    <definedName name="黃梔_高0.4_0.5m" localSheetId="15">#REF!</definedName>
    <definedName name="黃梔_高0.4_0.5m" localSheetId="14">#REF!</definedName>
    <definedName name="黃梔_高0.4_0.5m" localSheetId="46">#REF!</definedName>
    <definedName name="黃梔_高0.4_0.5m" localSheetId="3">#REF!</definedName>
    <definedName name="黃梔_高0.4_0.5m" localSheetId="2">#REF!</definedName>
    <definedName name="黃梔_高0.4_0.5m" localSheetId="54">#REF!</definedName>
    <definedName name="黃梔_高0.4_0.5m" localSheetId="30">#REF!</definedName>
    <definedName name="黃梔_高0.4_0.5m" localSheetId="26">#REF!</definedName>
    <definedName name="黃梔_高0.4_0.5m" localSheetId="29">#REF!</definedName>
    <definedName name="黃梔_高0.4_0.5m" localSheetId="53">#REF!</definedName>
    <definedName name="黃梔_高0.4_0.5m" localSheetId="43">#REF!</definedName>
    <definedName name="黃梔_高0.4_0.5m" localSheetId="9">#REF!</definedName>
    <definedName name="黃梔_高0.4_0.5m" localSheetId="8">#REF!</definedName>
    <definedName name="黃梔_高0.4_0.5m" localSheetId="11">#REF!</definedName>
    <definedName name="黃梔_高0.4_0.5m" localSheetId="10">#REF!</definedName>
    <definedName name="黃梔_高0.4_0.5m" localSheetId="13">#REF!</definedName>
    <definedName name="黃梔_高0.4_0.5m" localSheetId="12">#REF!</definedName>
    <definedName name="黃梔_高0.4_0.5m" localSheetId="7">#REF!</definedName>
    <definedName name="黃梔_高0.4_0.5m" localSheetId="6">#REF!</definedName>
    <definedName name="黃梔_高0.4_0.5m" localSheetId="48">#REF!</definedName>
    <definedName name="黃梔_高0.4_0.5m" localSheetId="49">#REF!</definedName>
    <definedName name="黃梔_高0.4_0.5m" localSheetId="16">#REF!</definedName>
    <definedName name="黃梔_高0.4_0.5m" localSheetId="27">#REF!</definedName>
    <definedName name="黃梔_高0.4_0.5m" localSheetId="28">#REF!</definedName>
    <definedName name="黃梔_高0.4_0.5m" localSheetId="44">#REF!</definedName>
    <definedName name="黃梔_高0.4_0.5m" localSheetId="45">#REF!</definedName>
    <definedName name="黃梔_高0.4_0.5m" localSheetId="51">#REF!</definedName>
    <definedName name="黃梔_高0.4_0.5m" localSheetId="41">#REF!</definedName>
    <definedName name="黃梔_高0.4_0.5m" localSheetId="35">#REF!</definedName>
    <definedName name="黃梔_高0.4_0.5m" localSheetId="39">#REF!</definedName>
    <definedName name="黃梔_高0.4_0.5m" localSheetId="37">#REF!</definedName>
    <definedName name="黃梔_高0.4_0.5m" localSheetId="17">#REF!</definedName>
    <definedName name="黃梔_高0.4_0.5m" localSheetId="50">#REF!</definedName>
    <definedName name="黃梔_高0.4_0.5m" localSheetId="52">#REF!</definedName>
    <definedName name="黃梔_高0.4_0.5m" localSheetId="31">#REF!</definedName>
    <definedName name="黃梔_高0.4_0.5m" localSheetId="32">#REF!</definedName>
    <definedName name="黃梔_高0.4_0.5m" localSheetId="34">#REF!</definedName>
    <definedName name="黃梔_高0.4_0.5m" localSheetId="38">#REF!</definedName>
    <definedName name="黃梔_高0.4_0.5m" localSheetId="20">#REF!</definedName>
    <definedName name="黃梔_高0.4_0.5m">#REF!</definedName>
    <definedName name="圓形釉面瓷質馬賽克" localSheetId="40">[29]工料單價!$B$12</definedName>
    <definedName name="圓形釉面瓷質馬賽克" localSheetId="56">[29]工料單價!$B$12</definedName>
    <definedName name="圓形釉面瓷質馬賽克" localSheetId="33">[29]工料單價!$B$12</definedName>
    <definedName name="圓形釉面瓷質馬賽克" localSheetId="55">[29]工料單價!$B$12</definedName>
    <definedName name="圓形釉面瓷質馬賽克" localSheetId="36">[29]工料單價!$B$12</definedName>
    <definedName name="圓形釉面瓷質馬賽克" localSheetId="19">[29]工料單價!$B$12</definedName>
    <definedName name="圓形釉面瓷質馬賽克" localSheetId="21">[29]工料單價!$B$12</definedName>
    <definedName name="圓形釉面瓷質馬賽克" localSheetId="22">[29]工料單價!$B$12</definedName>
    <definedName name="圓形釉面瓷質馬賽克" localSheetId="23">[29]工料單價!$B$12</definedName>
    <definedName name="圓形釉面瓷質馬賽克" localSheetId="24">[29]工料單價!$B$12</definedName>
    <definedName name="圓形釉面瓷質馬賽克" localSheetId="25">[29]工料單價!$B$12</definedName>
    <definedName name="圓形釉面瓷質馬賽克" localSheetId="42">[29]工料單價!$B$12</definedName>
    <definedName name="圓形釉面瓷質馬賽克" localSheetId="18">[29]工料單價!$B$12</definedName>
    <definedName name="圓形釉面瓷質馬賽克" localSheetId="47">[29]工料單價!$B$12</definedName>
    <definedName name="圓形釉面瓷質馬賽克" localSheetId="15">[29]工料單價!$B$12</definedName>
    <definedName name="圓形釉面瓷質馬賽克" localSheetId="14">[29]工料單價!$B$12</definedName>
    <definedName name="圓形釉面瓷質馬賽克" localSheetId="46">[29]工料單價!$B$12</definedName>
    <definedName name="圓形釉面瓷質馬賽克" localSheetId="54">[29]工料單價!$B$12</definedName>
    <definedName name="圓形釉面瓷質馬賽克" localSheetId="30">[29]工料單價!$B$12</definedName>
    <definedName name="圓形釉面瓷質馬賽克" localSheetId="26">[29]工料單價!$B$12</definedName>
    <definedName name="圓形釉面瓷質馬賽克" localSheetId="29">[29]工料單價!$B$12</definedName>
    <definedName name="圓形釉面瓷質馬賽克" localSheetId="53">[29]工料單價!$B$12</definedName>
    <definedName name="圓形釉面瓷質馬賽克" localSheetId="43">[29]工料單價!$B$12</definedName>
    <definedName name="圓形釉面瓷質馬賽克" localSheetId="9">[29]工料單價!$B$12</definedName>
    <definedName name="圓形釉面瓷質馬賽克" localSheetId="8">[29]工料單價!$B$12</definedName>
    <definedName name="圓形釉面瓷質馬賽克" localSheetId="11">[29]工料單價!$B$12</definedName>
    <definedName name="圓形釉面瓷質馬賽克" localSheetId="10">[29]工料單價!$B$12</definedName>
    <definedName name="圓形釉面瓷質馬賽克" localSheetId="13">[29]工料單價!$B$12</definedName>
    <definedName name="圓形釉面瓷質馬賽克" localSheetId="12">[29]工料單價!$B$12</definedName>
    <definedName name="圓形釉面瓷質馬賽克" localSheetId="7">[29]工料單價!$B$12</definedName>
    <definedName name="圓形釉面瓷質馬賽克" localSheetId="6">[29]工料單價!$B$12</definedName>
    <definedName name="圓形釉面瓷質馬賽克" localSheetId="48">[29]工料單價!$B$12</definedName>
    <definedName name="圓形釉面瓷質馬賽克" localSheetId="49">[29]工料單價!$B$12</definedName>
    <definedName name="圓形釉面瓷質馬賽克" localSheetId="16">[29]工料單價!$B$12</definedName>
    <definedName name="圓形釉面瓷質馬賽克" localSheetId="27">[29]工料單價!$B$12</definedName>
    <definedName name="圓形釉面瓷質馬賽克" localSheetId="28">[29]工料單價!$B$12</definedName>
    <definedName name="圓形釉面瓷質馬賽克" localSheetId="44">[29]工料單價!$B$12</definedName>
    <definedName name="圓形釉面瓷質馬賽克" localSheetId="45">[29]工料單價!$B$12</definedName>
    <definedName name="圓形釉面瓷質馬賽克" localSheetId="51">[29]工料單價!$B$12</definedName>
    <definedName name="圓形釉面瓷質馬賽克" localSheetId="41">[29]工料單價!$B$12</definedName>
    <definedName name="圓形釉面瓷質馬賽克" localSheetId="35">[29]工料單價!$B$12</definedName>
    <definedName name="圓形釉面瓷質馬賽克" localSheetId="39">[29]工料單價!$B$12</definedName>
    <definedName name="圓形釉面瓷質馬賽克" localSheetId="37">[29]工料單價!$B$12</definedName>
    <definedName name="圓形釉面瓷質馬賽克" localSheetId="17">[29]工料單價!$B$12</definedName>
    <definedName name="圓形釉面瓷質馬賽克" localSheetId="50">[29]工料單價!$B$12</definedName>
    <definedName name="圓形釉面瓷質馬賽克" localSheetId="52">[29]工料單價!$B$12</definedName>
    <definedName name="圓形釉面瓷質馬賽克" localSheetId="31">[29]工料單價!$B$12</definedName>
    <definedName name="圓形釉面瓷質馬賽克" localSheetId="32">[29]工料單價!$B$12</definedName>
    <definedName name="圓形釉面瓷質馬賽克" localSheetId="34">[29]工料單價!$B$12</definedName>
    <definedName name="圓形釉面瓷質馬賽克" localSheetId="38">[29]工料單價!$B$12</definedName>
    <definedName name="圓形釉面瓷質馬賽克" localSheetId="20">[29]工料單價!$B$12</definedName>
    <definedName name="圓形釉面瓷質馬賽克">[30]工料單價!$B$12</definedName>
    <definedName name="圓弧玻璃隔屏_8_8膠合玻璃_1.6_1.4m" localSheetId="40">#REF!</definedName>
    <definedName name="圓弧玻璃隔屏_8_8膠合玻璃_1.6_1.4m" localSheetId="56">#REF!</definedName>
    <definedName name="圓弧玻璃隔屏_8_8膠合玻璃_1.6_1.4m" localSheetId="33">#REF!</definedName>
    <definedName name="圓弧玻璃隔屏_8_8膠合玻璃_1.6_1.4m" localSheetId="55">#REF!</definedName>
    <definedName name="圓弧玻璃隔屏_8_8膠合玻璃_1.6_1.4m" localSheetId="36">#REF!</definedName>
    <definedName name="圓弧玻璃隔屏_8_8膠合玻璃_1.6_1.4m" localSheetId="4">#REF!</definedName>
    <definedName name="圓弧玻璃隔屏_8_8膠合玻璃_1.6_1.4m" localSheetId="19">#REF!</definedName>
    <definedName name="圓弧玻璃隔屏_8_8膠合玻璃_1.6_1.4m" localSheetId="21">#REF!</definedName>
    <definedName name="圓弧玻璃隔屏_8_8膠合玻璃_1.6_1.4m" localSheetId="22">#REF!</definedName>
    <definedName name="圓弧玻璃隔屏_8_8膠合玻璃_1.6_1.4m" localSheetId="23">#REF!</definedName>
    <definedName name="圓弧玻璃隔屏_8_8膠合玻璃_1.6_1.4m" localSheetId="24">#REF!</definedName>
    <definedName name="圓弧玻璃隔屏_8_8膠合玻璃_1.6_1.4m" localSheetId="25">#REF!</definedName>
    <definedName name="圓弧玻璃隔屏_8_8膠合玻璃_1.6_1.4m" localSheetId="42">#REF!</definedName>
    <definedName name="圓弧玻璃隔屏_8_8膠合玻璃_1.6_1.4m" localSheetId="18">#REF!</definedName>
    <definedName name="圓弧玻璃隔屏_8_8膠合玻璃_1.6_1.4m" localSheetId="47">#REF!</definedName>
    <definedName name="圓弧玻璃隔屏_8_8膠合玻璃_1.6_1.4m" localSheetId="15">#REF!</definedName>
    <definedName name="圓弧玻璃隔屏_8_8膠合玻璃_1.6_1.4m" localSheetId="14">#REF!</definedName>
    <definedName name="圓弧玻璃隔屏_8_8膠合玻璃_1.6_1.4m" localSheetId="46">#REF!</definedName>
    <definedName name="圓弧玻璃隔屏_8_8膠合玻璃_1.6_1.4m" localSheetId="3">#REF!</definedName>
    <definedName name="圓弧玻璃隔屏_8_8膠合玻璃_1.6_1.4m" localSheetId="2">#REF!</definedName>
    <definedName name="圓弧玻璃隔屏_8_8膠合玻璃_1.6_1.4m" localSheetId="54">#REF!</definedName>
    <definedName name="圓弧玻璃隔屏_8_8膠合玻璃_1.6_1.4m" localSheetId="30">#REF!</definedName>
    <definedName name="圓弧玻璃隔屏_8_8膠合玻璃_1.6_1.4m" localSheetId="26">#REF!</definedName>
    <definedName name="圓弧玻璃隔屏_8_8膠合玻璃_1.6_1.4m" localSheetId="29">#REF!</definedName>
    <definedName name="圓弧玻璃隔屏_8_8膠合玻璃_1.6_1.4m" localSheetId="53">#REF!</definedName>
    <definedName name="圓弧玻璃隔屏_8_8膠合玻璃_1.6_1.4m" localSheetId="43">#REF!</definedName>
    <definedName name="圓弧玻璃隔屏_8_8膠合玻璃_1.6_1.4m" localSheetId="9">#REF!</definedName>
    <definedName name="圓弧玻璃隔屏_8_8膠合玻璃_1.6_1.4m" localSheetId="8">#REF!</definedName>
    <definedName name="圓弧玻璃隔屏_8_8膠合玻璃_1.6_1.4m" localSheetId="11">#REF!</definedName>
    <definedName name="圓弧玻璃隔屏_8_8膠合玻璃_1.6_1.4m" localSheetId="10">#REF!</definedName>
    <definedName name="圓弧玻璃隔屏_8_8膠合玻璃_1.6_1.4m" localSheetId="13">#REF!</definedName>
    <definedName name="圓弧玻璃隔屏_8_8膠合玻璃_1.6_1.4m" localSheetId="12">#REF!</definedName>
    <definedName name="圓弧玻璃隔屏_8_8膠合玻璃_1.6_1.4m" localSheetId="7">#REF!</definedName>
    <definedName name="圓弧玻璃隔屏_8_8膠合玻璃_1.6_1.4m" localSheetId="6">#REF!</definedName>
    <definedName name="圓弧玻璃隔屏_8_8膠合玻璃_1.6_1.4m" localSheetId="48">#REF!</definedName>
    <definedName name="圓弧玻璃隔屏_8_8膠合玻璃_1.6_1.4m" localSheetId="49">#REF!</definedName>
    <definedName name="圓弧玻璃隔屏_8_8膠合玻璃_1.6_1.4m" localSheetId="16">#REF!</definedName>
    <definedName name="圓弧玻璃隔屏_8_8膠合玻璃_1.6_1.4m" localSheetId="27">#REF!</definedName>
    <definedName name="圓弧玻璃隔屏_8_8膠合玻璃_1.6_1.4m" localSheetId="28">#REF!</definedName>
    <definedName name="圓弧玻璃隔屏_8_8膠合玻璃_1.6_1.4m" localSheetId="44">#REF!</definedName>
    <definedName name="圓弧玻璃隔屏_8_8膠合玻璃_1.6_1.4m" localSheetId="45">#REF!</definedName>
    <definedName name="圓弧玻璃隔屏_8_8膠合玻璃_1.6_1.4m" localSheetId="51">#REF!</definedName>
    <definedName name="圓弧玻璃隔屏_8_8膠合玻璃_1.6_1.4m" localSheetId="41">#REF!</definedName>
    <definedName name="圓弧玻璃隔屏_8_8膠合玻璃_1.6_1.4m" localSheetId="35">#REF!</definedName>
    <definedName name="圓弧玻璃隔屏_8_8膠合玻璃_1.6_1.4m" localSheetId="39">#REF!</definedName>
    <definedName name="圓弧玻璃隔屏_8_8膠合玻璃_1.6_1.4m" localSheetId="37">#REF!</definedName>
    <definedName name="圓弧玻璃隔屏_8_8膠合玻璃_1.6_1.4m" localSheetId="17">#REF!</definedName>
    <definedName name="圓弧玻璃隔屏_8_8膠合玻璃_1.6_1.4m" localSheetId="50">#REF!</definedName>
    <definedName name="圓弧玻璃隔屏_8_8膠合玻璃_1.6_1.4m" localSheetId="52">#REF!</definedName>
    <definedName name="圓弧玻璃隔屏_8_8膠合玻璃_1.6_1.4m" localSheetId="31">#REF!</definedName>
    <definedName name="圓弧玻璃隔屏_8_8膠合玻璃_1.6_1.4m" localSheetId="32">#REF!</definedName>
    <definedName name="圓弧玻璃隔屏_8_8膠合玻璃_1.6_1.4m" localSheetId="34">#REF!</definedName>
    <definedName name="圓弧玻璃隔屏_8_8膠合玻璃_1.6_1.4m" localSheetId="38">#REF!</definedName>
    <definedName name="圓弧玻璃隔屏_8_8膠合玻璃_1.6_1.4m" localSheetId="20">#REF!</definedName>
    <definedName name="圓弧玻璃隔屏_8_8膠合玻璃_1.6_1.4m">#REF!</definedName>
    <definedName name="塔吊" localSheetId="40">#REF!</definedName>
    <definedName name="塔吊" localSheetId="56">#REF!</definedName>
    <definedName name="塔吊" localSheetId="33">#REF!</definedName>
    <definedName name="塔吊" localSheetId="55">#REF!</definedName>
    <definedName name="塔吊" localSheetId="36">#REF!</definedName>
    <definedName name="塔吊" localSheetId="4">#REF!</definedName>
    <definedName name="塔吊" localSheetId="19">#REF!</definedName>
    <definedName name="塔吊" localSheetId="21">#REF!</definedName>
    <definedName name="塔吊" localSheetId="22">#REF!</definedName>
    <definedName name="塔吊" localSheetId="23">#REF!</definedName>
    <definedName name="塔吊" localSheetId="24">#REF!</definedName>
    <definedName name="塔吊" localSheetId="25">#REF!</definedName>
    <definedName name="塔吊" localSheetId="42">#REF!</definedName>
    <definedName name="塔吊" localSheetId="18">#REF!</definedName>
    <definedName name="塔吊" localSheetId="47">#REF!</definedName>
    <definedName name="塔吊" localSheetId="15">#REF!</definedName>
    <definedName name="塔吊" localSheetId="14">#REF!</definedName>
    <definedName name="塔吊" localSheetId="46">#REF!</definedName>
    <definedName name="塔吊" localSheetId="3">#REF!</definedName>
    <definedName name="塔吊" localSheetId="2">#REF!</definedName>
    <definedName name="塔吊" localSheetId="54">#REF!</definedName>
    <definedName name="塔吊" localSheetId="30">#REF!</definedName>
    <definedName name="塔吊" localSheetId="26">#REF!</definedName>
    <definedName name="塔吊" localSheetId="29">#REF!</definedName>
    <definedName name="塔吊" localSheetId="53">#REF!</definedName>
    <definedName name="塔吊" localSheetId="43">#REF!</definedName>
    <definedName name="塔吊" localSheetId="9">#REF!</definedName>
    <definedName name="塔吊" localSheetId="8">#REF!</definedName>
    <definedName name="塔吊" localSheetId="11">#REF!</definedName>
    <definedName name="塔吊" localSheetId="10">#REF!</definedName>
    <definedName name="塔吊" localSheetId="13">#REF!</definedName>
    <definedName name="塔吊" localSheetId="12">#REF!</definedName>
    <definedName name="塔吊" localSheetId="7">#REF!</definedName>
    <definedName name="塔吊" localSheetId="6">#REF!</definedName>
    <definedName name="塔吊" localSheetId="48">#REF!</definedName>
    <definedName name="塔吊" localSheetId="49">#REF!</definedName>
    <definedName name="塔吊" localSheetId="16">#REF!</definedName>
    <definedName name="塔吊" localSheetId="27">#REF!</definedName>
    <definedName name="塔吊" localSheetId="28">#REF!</definedName>
    <definedName name="塔吊" localSheetId="44">#REF!</definedName>
    <definedName name="塔吊" localSheetId="45">#REF!</definedName>
    <definedName name="塔吊" localSheetId="51">#REF!</definedName>
    <definedName name="塔吊" localSheetId="41">#REF!</definedName>
    <definedName name="塔吊" localSheetId="35">#REF!</definedName>
    <definedName name="塔吊" localSheetId="39">#REF!</definedName>
    <definedName name="塔吊" localSheetId="37">#REF!</definedName>
    <definedName name="塔吊" localSheetId="17">#REF!</definedName>
    <definedName name="塔吊" localSheetId="50">#REF!</definedName>
    <definedName name="塔吊" localSheetId="52">#REF!</definedName>
    <definedName name="塔吊" localSheetId="31">#REF!</definedName>
    <definedName name="塔吊" localSheetId="32">#REF!</definedName>
    <definedName name="塔吊" localSheetId="34">#REF!</definedName>
    <definedName name="塔吊" localSheetId="38">#REF!</definedName>
    <definedName name="塔吊" localSheetId="20">#REF!</definedName>
    <definedName name="塔吊">#REF!</definedName>
    <definedName name="塔吊移轉運費" localSheetId="40">#REF!</definedName>
    <definedName name="塔吊移轉運費" localSheetId="56">#REF!</definedName>
    <definedName name="塔吊移轉運費" localSheetId="33">#REF!</definedName>
    <definedName name="塔吊移轉運費" localSheetId="55">#REF!</definedName>
    <definedName name="塔吊移轉運費" localSheetId="36">#REF!</definedName>
    <definedName name="塔吊移轉運費" localSheetId="4">#REF!</definedName>
    <definedName name="塔吊移轉運費" localSheetId="19">#REF!</definedName>
    <definedName name="塔吊移轉運費" localSheetId="21">#REF!</definedName>
    <definedName name="塔吊移轉運費" localSheetId="22">#REF!</definedName>
    <definedName name="塔吊移轉運費" localSheetId="23">#REF!</definedName>
    <definedName name="塔吊移轉運費" localSheetId="24">#REF!</definedName>
    <definedName name="塔吊移轉運費" localSheetId="25">#REF!</definedName>
    <definedName name="塔吊移轉運費" localSheetId="42">#REF!</definedName>
    <definedName name="塔吊移轉運費" localSheetId="18">#REF!</definedName>
    <definedName name="塔吊移轉運費" localSheetId="47">#REF!</definedName>
    <definedName name="塔吊移轉運費" localSheetId="15">#REF!</definedName>
    <definedName name="塔吊移轉運費" localSheetId="14">#REF!</definedName>
    <definedName name="塔吊移轉運費" localSheetId="46">#REF!</definedName>
    <definedName name="塔吊移轉運費" localSheetId="3">#REF!</definedName>
    <definedName name="塔吊移轉運費" localSheetId="2">#REF!</definedName>
    <definedName name="塔吊移轉運費" localSheetId="54">#REF!</definedName>
    <definedName name="塔吊移轉運費" localSheetId="30">#REF!</definedName>
    <definedName name="塔吊移轉運費" localSheetId="26">#REF!</definedName>
    <definedName name="塔吊移轉運費" localSheetId="29">#REF!</definedName>
    <definedName name="塔吊移轉運費" localSheetId="53">#REF!</definedName>
    <definedName name="塔吊移轉運費" localSheetId="43">#REF!</definedName>
    <definedName name="塔吊移轉運費" localSheetId="9">#REF!</definedName>
    <definedName name="塔吊移轉運費" localSheetId="8">#REF!</definedName>
    <definedName name="塔吊移轉運費" localSheetId="11">#REF!</definedName>
    <definedName name="塔吊移轉運費" localSheetId="10">#REF!</definedName>
    <definedName name="塔吊移轉運費" localSheetId="13">#REF!</definedName>
    <definedName name="塔吊移轉運費" localSheetId="12">#REF!</definedName>
    <definedName name="塔吊移轉運費" localSheetId="7">#REF!</definedName>
    <definedName name="塔吊移轉運費" localSheetId="6">#REF!</definedName>
    <definedName name="塔吊移轉運費" localSheetId="48">#REF!</definedName>
    <definedName name="塔吊移轉運費" localSheetId="49">#REF!</definedName>
    <definedName name="塔吊移轉運費" localSheetId="16">#REF!</definedName>
    <definedName name="塔吊移轉運費" localSheetId="27">#REF!</definedName>
    <definedName name="塔吊移轉運費" localSheetId="28">#REF!</definedName>
    <definedName name="塔吊移轉運費" localSheetId="44">#REF!</definedName>
    <definedName name="塔吊移轉運費" localSheetId="45">#REF!</definedName>
    <definedName name="塔吊移轉運費" localSheetId="51">#REF!</definedName>
    <definedName name="塔吊移轉運費" localSheetId="41">#REF!</definedName>
    <definedName name="塔吊移轉運費" localSheetId="35">#REF!</definedName>
    <definedName name="塔吊移轉運費" localSheetId="39">#REF!</definedName>
    <definedName name="塔吊移轉運費" localSheetId="37">#REF!</definedName>
    <definedName name="塔吊移轉運費" localSheetId="17">#REF!</definedName>
    <definedName name="塔吊移轉運費" localSheetId="50">#REF!</definedName>
    <definedName name="塔吊移轉運費" localSheetId="52">#REF!</definedName>
    <definedName name="塔吊移轉運費" localSheetId="31">#REF!</definedName>
    <definedName name="塔吊移轉運費" localSheetId="32">#REF!</definedName>
    <definedName name="塔吊移轉運費" localSheetId="34">#REF!</definedName>
    <definedName name="塔吊移轉運費" localSheetId="38">#REF!</definedName>
    <definedName name="塔吊移轉運費" localSheetId="20">#REF!</definedName>
    <definedName name="塔吊移轉運費">#REF!</definedName>
    <definedName name="填土方及夯實" localSheetId="40">#REF!</definedName>
    <definedName name="填土方及夯實" localSheetId="56">#REF!</definedName>
    <definedName name="填土方及夯實" localSheetId="33">#REF!</definedName>
    <definedName name="填土方及夯實" localSheetId="55">#REF!</definedName>
    <definedName name="填土方及夯實" localSheetId="36">#REF!</definedName>
    <definedName name="填土方及夯實" localSheetId="4">#REF!</definedName>
    <definedName name="填土方及夯實" localSheetId="19">#REF!</definedName>
    <definedName name="填土方及夯實" localSheetId="21">#REF!</definedName>
    <definedName name="填土方及夯實" localSheetId="22">#REF!</definedName>
    <definedName name="填土方及夯實" localSheetId="23">#REF!</definedName>
    <definedName name="填土方及夯實" localSheetId="24">#REF!</definedName>
    <definedName name="填土方及夯實" localSheetId="25">#REF!</definedName>
    <definedName name="填土方及夯實" localSheetId="42">#REF!</definedName>
    <definedName name="填土方及夯實" localSheetId="18">#REF!</definedName>
    <definedName name="填土方及夯實" localSheetId="47">#REF!</definedName>
    <definedName name="填土方及夯實" localSheetId="15">#REF!</definedName>
    <definedName name="填土方及夯實" localSheetId="14">#REF!</definedName>
    <definedName name="填土方及夯實" localSheetId="46">#REF!</definedName>
    <definedName name="填土方及夯實" localSheetId="3">#REF!</definedName>
    <definedName name="填土方及夯實" localSheetId="2">#REF!</definedName>
    <definedName name="填土方及夯實" localSheetId="54">#REF!</definedName>
    <definedName name="填土方及夯實" localSheetId="30">#REF!</definedName>
    <definedName name="填土方及夯實" localSheetId="26">#REF!</definedName>
    <definedName name="填土方及夯實" localSheetId="29">#REF!</definedName>
    <definedName name="填土方及夯實" localSheetId="53">#REF!</definedName>
    <definedName name="填土方及夯實" localSheetId="43">#REF!</definedName>
    <definedName name="填土方及夯實" localSheetId="9">#REF!</definedName>
    <definedName name="填土方及夯實" localSheetId="8">#REF!</definedName>
    <definedName name="填土方及夯實" localSheetId="11">#REF!</definedName>
    <definedName name="填土方及夯實" localSheetId="10">#REF!</definedName>
    <definedName name="填土方及夯實" localSheetId="13">#REF!</definedName>
    <definedName name="填土方及夯實" localSheetId="12">#REF!</definedName>
    <definedName name="填土方及夯實" localSheetId="7">#REF!</definedName>
    <definedName name="填土方及夯實" localSheetId="6">#REF!</definedName>
    <definedName name="填土方及夯實" localSheetId="48">#REF!</definedName>
    <definedName name="填土方及夯實" localSheetId="49">#REF!</definedName>
    <definedName name="填土方及夯實" localSheetId="16">#REF!</definedName>
    <definedName name="填土方及夯實" localSheetId="27">#REF!</definedName>
    <definedName name="填土方及夯實" localSheetId="28">#REF!</definedName>
    <definedName name="填土方及夯實" localSheetId="44">#REF!</definedName>
    <definedName name="填土方及夯實" localSheetId="45">#REF!</definedName>
    <definedName name="填土方及夯實" localSheetId="51">#REF!</definedName>
    <definedName name="填土方及夯實" localSheetId="41">#REF!</definedName>
    <definedName name="填土方及夯實" localSheetId="35">#REF!</definedName>
    <definedName name="填土方及夯實" localSheetId="39">#REF!</definedName>
    <definedName name="填土方及夯實" localSheetId="37">#REF!</definedName>
    <definedName name="填土方及夯實" localSheetId="17">#REF!</definedName>
    <definedName name="填土方及夯實" localSheetId="50">#REF!</definedName>
    <definedName name="填土方及夯實" localSheetId="52">#REF!</definedName>
    <definedName name="填土方及夯實" localSheetId="31">#REF!</definedName>
    <definedName name="填土方及夯實" localSheetId="32">#REF!</definedName>
    <definedName name="填土方及夯實" localSheetId="34">#REF!</definedName>
    <definedName name="填土方及夯實" localSheetId="38">#REF!</definedName>
    <definedName name="填土方及夯實" localSheetId="20">#REF!</definedName>
    <definedName name="填土方及夯實">#REF!</definedName>
    <definedName name="填縫劑">[31]工料單價!$F$10</definedName>
    <definedName name="新" localSheetId="40">[24]單價2!#REF!</definedName>
    <definedName name="新" localSheetId="56">[24]單價2!#REF!</definedName>
    <definedName name="新" localSheetId="33">[24]單價2!#REF!</definedName>
    <definedName name="新" localSheetId="55">[24]單價2!#REF!</definedName>
    <definedName name="新" localSheetId="36">[24]單價2!#REF!</definedName>
    <definedName name="新" localSheetId="4">[24]單價2!#REF!</definedName>
    <definedName name="新" localSheetId="19">[24]單價2!#REF!</definedName>
    <definedName name="新" localSheetId="21">[24]單價2!#REF!</definedName>
    <definedName name="新" localSheetId="22">[24]單價2!#REF!</definedName>
    <definedName name="新" localSheetId="23">[24]單價2!#REF!</definedName>
    <definedName name="新" localSheetId="24">[24]單價2!#REF!</definedName>
    <definedName name="新" localSheetId="25">[24]單價2!#REF!</definedName>
    <definedName name="新" localSheetId="42">[24]單價2!#REF!</definedName>
    <definedName name="新" localSheetId="18">[24]單價2!#REF!</definedName>
    <definedName name="新" localSheetId="47">[24]單價2!#REF!</definedName>
    <definedName name="新" localSheetId="15">[24]單價2!#REF!</definedName>
    <definedName name="新" localSheetId="14">[24]單價2!#REF!</definedName>
    <definedName name="新" localSheetId="46">[24]單價2!#REF!</definedName>
    <definedName name="新" localSheetId="3">[24]單價2!#REF!</definedName>
    <definedName name="新" localSheetId="2">[24]單價2!#REF!</definedName>
    <definedName name="新" localSheetId="54">[24]單價2!#REF!</definedName>
    <definedName name="新" localSheetId="30">[24]單價2!#REF!</definedName>
    <definedName name="新" localSheetId="26">[24]單價2!#REF!</definedName>
    <definedName name="新" localSheetId="29">[24]單價2!#REF!</definedName>
    <definedName name="新" localSheetId="53">[24]單價2!#REF!</definedName>
    <definedName name="新" localSheetId="43">[24]單價2!#REF!</definedName>
    <definedName name="新" localSheetId="9">[24]單價2!#REF!</definedName>
    <definedName name="新" localSheetId="8">[24]單價2!#REF!</definedName>
    <definedName name="新" localSheetId="11">[24]單價2!#REF!</definedName>
    <definedName name="新" localSheetId="10">[24]單價2!#REF!</definedName>
    <definedName name="新" localSheetId="13">[24]單價2!#REF!</definedName>
    <definedName name="新" localSheetId="12">[24]單價2!#REF!</definedName>
    <definedName name="新" localSheetId="7">[24]單價2!#REF!</definedName>
    <definedName name="新" localSheetId="6">[24]單價2!#REF!</definedName>
    <definedName name="新" localSheetId="48">[24]單價2!#REF!</definedName>
    <definedName name="新" localSheetId="49">[24]單價2!#REF!</definedName>
    <definedName name="新" localSheetId="16">[24]單價2!#REF!</definedName>
    <definedName name="新" localSheetId="27">[24]單價2!#REF!</definedName>
    <definedName name="新" localSheetId="28">[24]單價2!#REF!</definedName>
    <definedName name="新" localSheetId="44">[24]單價2!#REF!</definedName>
    <definedName name="新" localSheetId="45">[24]單價2!#REF!</definedName>
    <definedName name="新" localSheetId="51">[24]單價2!#REF!</definedName>
    <definedName name="新" localSheetId="41">[24]單價2!#REF!</definedName>
    <definedName name="新" localSheetId="35">[24]單價2!#REF!</definedName>
    <definedName name="新" localSheetId="39">[24]單價2!#REF!</definedName>
    <definedName name="新" localSheetId="37">[24]單價2!#REF!</definedName>
    <definedName name="新" localSheetId="17">[24]單價2!#REF!</definedName>
    <definedName name="新" localSheetId="50">[24]單價2!#REF!</definedName>
    <definedName name="新" localSheetId="52">[24]單價2!#REF!</definedName>
    <definedName name="新" localSheetId="31">[24]單價2!#REF!</definedName>
    <definedName name="新" localSheetId="32">[24]單價2!#REF!</definedName>
    <definedName name="新" localSheetId="34">[24]單價2!#REF!</definedName>
    <definedName name="新" localSheetId="38">[24]單價2!#REF!</definedName>
    <definedName name="新" localSheetId="20">[24]單價2!#REF!</definedName>
    <definedName name="新">[24]單價2!#REF!</definedName>
    <definedName name="新進度表" localSheetId="40">[24]單價2!#REF!</definedName>
    <definedName name="新進度表" localSheetId="56">[24]單價2!#REF!</definedName>
    <definedName name="新進度表" localSheetId="33">[24]單價2!#REF!</definedName>
    <definedName name="新進度表" localSheetId="55">[24]單價2!#REF!</definedName>
    <definedName name="新進度表" localSheetId="36">[24]單價2!#REF!</definedName>
    <definedName name="新進度表" localSheetId="4">[24]單價2!#REF!</definedName>
    <definedName name="新進度表" localSheetId="19">[24]單價2!#REF!</definedName>
    <definedName name="新進度表" localSheetId="21">[24]單價2!#REF!</definedName>
    <definedName name="新進度表" localSheetId="22">[24]單價2!#REF!</definedName>
    <definedName name="新進度表" localSheetId="23">[24]單價2!#REF!</definedName>
    <definedName name="新進度表" localSheetId="24">[24]單價2!#REF!</definedName>
    <definedName name="新進度表" localSheetId="25">[24]單價2!#REF!</definedName>
    <definedName name="新進度表" localSheetId="42">[24]單價2!#REF!</definedName>
    <definedName name="新進度表" localSheetId="18">[24]單價2!#REF!</definedName>
    <definedName name="新進度表" localSheetId="47">[24]單價2!#REF!</definedName>
    <definedName name="新進度表" localSheetId="15">[24]單價2!#REF!</definedName>
    <definedName name="新進度表" localSheetId="14">[24]單價2!#REF!</definedName>
    <definedName name="新進度表" localSheetId="46">[24]單價2!#REF!</definedName>
    <definedName name="新進度表" localSheetId="3">[24]單價2!#REF!</definedName>
    <definedName name="新進度表" localSheetId="2">[24]單價2!#REF!</definedName>
    <definedName name="新進度表" localSheetId="54">[24]單價2!#REF!</definedName>
    <definedName name="新進度表" localSheetId="30">[24]單價2!#REF!</definedName>
    <definedName name="新進度表" localSheetId="26">[24]單價2!#REF!</definedName>
    <definedName name="新進度表" localSheetId="29">[24]單價2!#REF!</definedName>
    <definedName name="新進度表" localSheetId="53">[24]單價2!#REF!</definedName>
    <definedName name="新進度表" localSheetId="43">[24]單價2!#REF!</definedName>
    <definedName name="新進度表" localSheetId="9">[24]單價2!#REF!</definedName>
    <definedName name="新進度表" localSheetId="8">[24]單價2!#REF!</definedName>
    <definedName name="新進度表" localSheetId="11">[24]單價2!#REF!</definedName>
    <definedName name="新進度表" localSheetId="10">[24]單價2!#REF!</definedName>
    <definedName name="新進度表" localSheetId="13">[24]單價2!#REF!</definedName>
    <definedName name="新進度表" localSheetId="12">[24]單價2!#REF!</definedName>
    <definedName name="新進度表" localSheetId="7">[24]單價2!#REF!</definedName>
    <definedName name="新進度表" localSheetId="6">[24]單價2!#REF!</definedName>
    <definedName name="新進度表" localSheetId="48">[24]單價2!#REF!</definedName>
    <definedName name="新進度表" localSheetId="49">[24]單價2!#REF!</definedName>
    <definedName name="新進度表" localSheetId="16">[24]單價2!#REF!</definedName>
    <definedName name="新進度表" localSheetId="27">[24]單價2!#REF!</definedName>
    <definedName name="新進度表" localSheetId="28">[24]單價2!#REF!</definedName>
    <definedName name="新進度表" localSheetId="44">[24]單價2!#REF!</definedName>
    <definedName name="新進度表" localSheetId="45">[24]單價2!#REF!</definedName>
    <definedName name="新進度表" localSheetId="51">[24]單價2!#REF!</definedName>
    <definedName name="新進度表" localSheetId="41">[24]單價2!#REF!</definedName>
    <definedName name="新進度表" localSheetId="35">[24]單價2!#REF!</definedName>
    <definedName name="新進度表" localSheetId="39">[24]單價2!#REF!</definedName>
    <definedName name="新進度表" localSheetId="37">[24]單價2!#REF!</definedName>
    <definedName name="新進度表" localSheetId="17">[24]單價2!#REF!</definedName>
    <definedName name="新進度表" localSheetId="50">[24]單價2!#REF!</definedName>
    <definedName name="新進度表" localSheetId="52">[24]單價2!#REF!</definedName>
    <definedName name="新進度表" localSheetId="31">[24]單價2!#REF!</definedName>
    <definedName name="新進度表" localSheetId="32">[24]單價2!#REF!</definedName>
    <definedName name="新進度表" localSheetId="34">[24]單價2!#REF!</definedName>
    <definedName name="新進度表" localSheetId="38">[24]單價2!#REF!</definedName>
    <definedName name="新進度表" localSheetId="20">[24]單價2!#REF!</definedName>
    <definedName name="新進度表">[24]單價2!#REF!</definedName>
    <definedName name="暗架岩棉吸音天花" localSheetId="40">#REF!</definedName>
    <definedName name="暗架岩棉吸音天花" localSheetId="56">#REF!</definedName>
    <definedName name="暗架岩棉吸音天花" localSheetId="33">#REF!</definedName>
    <definedName name="暗架岩棉吸音天花" localSheetId="55">#REF!</definedName>
    <definedName name="暗架岩棉吸音天花" localSheetId="36">#REF!</definedName>
    <definedName name="暗架岩棉吸音天花" localSheetId="4">#REF!</definedName>
    <definedName name="暗架岩棉吸音天花" localSheetId="19">#REF!</definedName>
    <definedName name="暗架岩棉吸音天花" localSheetId="21">#REF!</definedName>
    <definedName name="暗架岩棉吸音天花" localSheetId="22">#REF!</definedName>
    <definedName name="暗架岩棉吸音天花" localSheetId="23">#REF!</definedName>
    <definedName name="暗架岩棉吸音天花" localSheetId="24">#REF!</definedName>
    <definedName name="暗架岩棉吸音天花" localSheetId="25">#REF!</definedName>
    <definedName name="暗架岩棉吸音天花" localSheetId="42">#REF!</definedName>
    <definedName name="暗架岩棉吸音天花" localSheetId="18">#REF!</definedName>
    <definedName name="暗架岩棉吸音天花" localSheetId="47">#REF!</definedName>
    <definedName name="暗架岩棉吸音天花" localSheetId="15">#REF!</definedName>
    <definedName name="暗架岩棉吸音天花" localSheetId="14">#REF!</definedName>
    <definedName name="暗架岩棉吸音天花" localSheetId="46">#REF!</definedName>
    <definedName name="暗架岩棉吸音天花" localSheetId="3">#REF!</definedName>
    <definedName name="暗架岩棉吸音天花" localSheetId="2">#REF!</definedName>
    <definedName name="暗架岩棉吸音天花" localSheetId="54">#REF!</definedName>
    <definedName name="暗架岩棉吸音天花" localSheetId="30">#REF!</definedName>
    <definedName name="暗架岩棉吸音天花" localSheetId="26">#REF!</definedName>
    <definedName name="暗架岩棉吸音天花" localSheetId="29">#REF!</definedName>
    <definedName name="暗架岩棉吸音天花" localSheetId="53">#REF!</definedName>
    <definedName name="暗架岩棉吸音天花" localSheetId="43">#REF!</definedName>
    <definedName name="暗架岩棉吸音天花" localSheetId="9">#REF!</definedName>
    <definedName name="暗架岩棉吸音天花" localSheetId="8">#REF!</definedName>
    <definedName name="暗架岩棉吸音天花" localSheetId="11">#REF!</definedName>
    <definedName name="暗架岩棉吸音天花" localSheetId="10">#REF!</definedName>
    <definedName name="暗架岩棉吸音天花" localSheetId="13">#REF!</definedName>
    <definedName name="暗架岩棉吸音天花" localSheetId="12">#REF!</definedName>
    <definedName name="暗架岩棉吸音天花" localSheetId="7">#REF!</definedName>
    <definedName name="暗架岩棉吸音天花" localSheetId="6">#REF!</definedName>
    <definedName name="暗架岩棉吸音天花" localSheetId="48">#REF!</definedName>
    <definedName name="暗架岩棉吸音天花" localSheetId="49">#REF!</definedName>
    <definedName name="暗架岩棉吸音天花" localSheetId="16">#REF!</definedName>
    <definedName name="暗架岩棉吸音天花" localSheetId="27">#REF!</definedName>
    <definedName name="暗架岩棉吸音天花" localSheetId="28">#REF!</definedName>
    <definedName name="暗架岩棉吸音天花" localSheetId="44">#REF!</definedName>
    <definedName name="暗架岩棉吸音天花" localSheetId="45">#REF!</definedName>
    <definedName name="暗架岩棉吸音天花" localSheetId="51">#REF!</definedName>
    <definedName name="暗架岩棉吸音天花" localSheetId="41">#REF!</definedName>
    <definedName name="暗架岩棉吸音天花" localSheetId="35">#REF!</definedName>
    <definedName name="暗架岩棉吸音天花" localSheetId="39">#REF!</definedName>
    <definedName name="暗架岩棉吸音天花" localSheetId="37">#REF!</definedName>
    <definedName name="暗架岩棉吸音天花" localSheetId="17">#REF!</definedName>
    <definedName name="暗架岩棉吸音天花" localSheetId="50">#REF!</definedName>
    <definedName name="暗架岩棉吸音天花" localSheetId="52">#REF!</definedName>
    <definedName name="暗架岩棉吸音天花" localSheetId="31">#REF!</definedName>
    <definedName name="暗架岩棉吸音天花" localSheetId="32">#REF!</definedName>
    <definedName name="暗架岩棉吸音天花" localSheetId="34">#REF!</definedName>
    <definedName name="暗架岩棉吸音天花" localSheetId="38">#REF!</definedName>
    <definedName name="暗架岩棉吸音天花" localSheetId="20">#REF!</definedName>
    <definedName name="暗架岩棉吸音天花">#REF!</definedName>
    <definedName name="楓香_φ8cm_高3.1_3.5m" localSheetId="40">#REF!</definedName>
    <definedName name="楓香_φ8cm_高3.1_3.5m" localSheetId="56">#REF!</definedName>
    <definedName name="楓香_φ8cm_高3.1_3.5m" localSheetId="33">#REF!</definedName>
    <definedName name="楓香_φ8cm_高3.1_3.5m" localSheetId="55">#REF!</definedName>
    <definedName name="楓香_φ8cm_高3.1_3.5m" localSheetId="36">#REF!</definedName>
    <definedName name="楓香_φ8cm_高3.1_3.5m" localSheetId="4">#REF!</definedName>
    <definedName name="楓香_φ8cm_高3.1_3.5m" localSheetId="19">#REF!</definedName>
    <definedName name="楓香_φ8cm_高3.1_3.5m" localSheetId="21">#REF!</definedName>
    <definedName name="楓香_φ8cm_高3.1_3.5m" localSheetId="22">#REF!</definedName>
    <definedName name="楓香_φ8cm_高3.1_3.5m" localSheetId="23">#REF!</definedName>
    <definedName name="楓香_φ8cm_高3.1_3.5m" localSheetId="24">#REF!</definedName>
    <definedName name="楓香_φ8cm_高3.1_3.5m" localSheetId="25">#REF!</definedName>
    <definedName name="楓香_φ8cm_高3.1_3.5m" localSheetId="42">#REF!</definedName>
    <definedName name="楓香_φ8cm_高3.1_3.5m" localSheetId="18">#REF!</definedName>
    <definedName name="楓香_φ8cm_高3.1_3.5m" localSheetId="47">#REF!</definedName>
    <definedName name="楓香_φ8cm_高3.1_3.5m" localSheetId="15">#REF!</definedName>
    <definedName name="楓香_φ8cm_高3.1_3.5m" localSheetId="14">#REF!</definedName>
    <definedName name="楓香_φ8cm_高3.1_3.5m" localSheetId="46">#REF!</definedName>
    <definedName name="楓香_φ8cm_高3.1_3.5m" localSheetId="3">#REF!</definedName>
    <definedName name="楓香_φ8cm_高3.1_3.5m" localSheetId="2">#REF!</definedName>
    <definedName name="楓香_φ8cm_高3.1_3.5m" localSheetId="54">#REF!</definedName>
    <definedName name="楓香_φ8cm_高3.1_3.5m" localSheetId="30">#REF!</definedName>
    <definedName name="楓香_φ8cm_高3.1_3.5m" localSheetId="26">#REF!</definedName>
    <definedName name="楓香_φ8cm_高3.1_3.5m" localSheetId="29">#REF!</definedName>
    <definedName name="楓香_φ8cm_高3.1_3.5m" localSheetId="53">#REF!</definedName>
    <definedName name="楓香_φ8cm_高3.1_3.5m" localSheetId="43">#REF!</definedName>
    <definedName name="楓香_φ8cm_高3.1_3.5m" localSheetId="9">#REF!</definedName>
    <definedName name="楓香_φ8cm_高3.1_3.5m" localSheetId="8">#REF!</definedName>
    <definedName name="楓香_φ8cm_高3.1_3.5m" localSheetId="11">#REF!</definedName>
    <definedName name="楓香_φ8cm_高3.1_3.5m" localSheetId="10">#REF!</definedName>
    <definedName name="楓香_φ8cm_高3.1_3.5m" localSheetId="13">#REF!</definedName>
    <definedName name="楓香_φ8cm_高3.1_3.5m" localSheetId="12">#REF!</definedName>
    <definedName name="楓香_φ8cm_高3.1_3.5m" localSheetId="7">#REF!</definedName>
    <definedName name="楓香_φ8cm_高3.1_3.5m" localSheetId="6">#REF!</definedName>
    <definedName name="楓香_φ8cm_高3.1_3.5m" localSheetId="48">#REF!</definedName>
    <definedName name="楓香_φ8cm_高3.1_3.5m" localSheetId="49">#REF!</definedName>
    <definedName name="楓香_φ8cm_高3.1_3.5m" localSheetId="16">#REF!</definedName>
    <definedName name="楓香_φ8cm_高3.1_3.5m" localSheetId="27">#REF!</definedName>
    <definedName name="楓香_φ8cm_高3.1_3.5m" localSheetId="28">#REF!</definedName>
    <definedName name="楓香_φ8cm_高3.1_3.5m" localSheetId="44">#REF!</definedName>
    <definedName name="楓香_φ8cm_高3.1_3.5m" localSheetId="45">#REF!</definedName>
    <definedName name="楓香_φ8cm_高3.1_3.5m" localSheetId="51">#REF!</definedName>
    <definedName name="楓香_φ8cm_高3.1_3.5m" localSheetId="41">#REF!</definedName>
    <definedName name="楓香_φ8cm_高3.1_3.5m" localSheetId="35">#REF!</definedName>
    <definedName name="楓香_φ8cm_高3.1_3.5m" localSheetId="39">#REF!</definedName>
    <definedName name="楓香_φ8cm_高3.1_3.5m" localSheetId="37">#REF!</definedName>
    <definedName name="楓香_φ8cm_高3.1_3.5m" localSheetId="17">#REF!</definedName>
    <definedName name="楓香_φ8cm_高3.1_3.5m" localSheetId="50">#REF!</definedName>
    <definedName name="楓香_φ8cm_高3.1_3.5m" localSheetId="52">#REF!</definedName>
    <definedName name="楓香_φ8cm_高3.1_3.5m" localSheetId="31">#REF!</definedName>
    <definedName name="楓香_φ8cm_高3.1_3.5m" localSheetId="32">#REF!</definedName>
    <definedName name="楓香_φ8cm_高3.1_3.5m" localSheetId="34">#REF!</definedName>
    <definedName name="楓香_φ8cm_高3.1_3.5m" localSheetId="38">#REF!</definedName>
    <definedName name="楓香_φ8cm_高3.1_3.5m" localSheetId="20">#REF!</definedName>
    <definedName name="楓香_φ8cm_高3.1_3.5m">#REF!</definedName>
    <definedName name="當日數量" localSheetId="40">#REF!</definedName>
    <definedName name="當日數量" localSheetId="56">#REF!</definedName>
    <definedName name="當日數量" localSheetId="33">#REF!</definedName>
    <definedName name="當日數量" localSheetId="55">#REF!</definedName>
    <definedName name="當日數量" localSheetId="36">#REF!</definedName>
    <definedName name="當日數量" localSheetId="4">#REF!</definedName>
    <definedName name="當日數量" localSheetId="19">#REF!</definedName>
    <definedName name="當日數量" localSheetId="21">#REF!</definedName>
    <definedName name="當日數量" localSheetId="22">#REF!</definedName>
    <definedName name="當日數量" localSheetId="23">#REF!</definedName>
    <definedName name="當日數量" localSheetId="24">#REF!</definedName>
    <definedName name="當日數量" localSheetId="25">#REF!</definedName>
    <definedName name="當日數量" localSheetId="42">#REF!</definedName>
    <definedName name="當日數量" localSheetId="18">#REF!</definedName>
    <definedName name="當日數量" localSheetId="47">#REF!</definedName>
    <definedName name="當日數量" localSheetId="15">#REF!</definedName>
    <definedName name="當日數量" localSheetId="14">#REF!</definedName>
    <definedName name="當日數量" localSheetId="46">#REF!</definedName>
    <definedName name="當日數量" localSheetId="3">#REF!</definedName>
    <definedName name="當日數量" localSheetId="2">#REF!</definedName>
    <definedName name="當日數量" localSheetId="54">#REF!</definedName>
    <definedName name="當日數量" localSheetId="30">#REF!</definedName>
    <definedName name="當日數量" localSheetId="26">#REF!</definedName>
    <definedName name="當日數量" localSheetId="29">#REF!</definedName>
    <definedName name="當日數量" localSheetId="53">#REF!</definedName>
    <definedName name="當日數量" localSheetId="43">#REF!</definedName>
    <definedName name="當日數量" localSheetId="9">#REF!</definedName>
    <definedName name="當日數量" localSheetId="8">#REF!</definedName>
    <definedName name="當日數量" localSheetId="11">#REF!</definedName>
    <definedName name="當日數量" localSheetId="10">#REF!</definedName>
    <definedName name="當日數量" localSheetId="13">#REF!</definedName>
    <definedName name="當日數量" localSheetId="12">#REF!</definedName>
    <definedName name="當日數量" localSheetId="7">#REF!</definedName>
    <definedName name="當日數量" localSheetId="6">#REF!</definedName>
    <definedName name="當日數量" localSheetId="48">#REF!</definedName>
    <definedName name="當日數量" localSheetId="49">#REF!</definedName>
    <definedName name="當日數量" localSheetId="16">#REF!</definedName>
    <definedName name="當日數量" localSheetId="27">#REF!</definedName>
    <definedName name="當日數量" localSheetId="28">#REF!</definedName>
    <definedName name="當日數量" localSheetId="44">#REF!</definedName>
    <definedName name="當日數量" localSheetId="45">#REF!</definedName>
    <definedName name="當日數量" localSheetId="51">#REF!</definedName>
    <definedName name="當日數量" localSheetId="41">#REF!</definedName>
    <definedName name="當日數量" localSheetId="35">#REF!</definedName>
    <definedName name="當日數量" localSheetId="39">#REF!</definedName>
    <definedName name="當日數量" localSheetId="37">#REF!</definedName>
    <definedName name="當日數量" localSheetId="17">#REF!</definedName>
    <definedName name="當日數量" localSheetId="50">#REF!</definedName>
    <definedName name="當日數量" localSheetId="52">#REF!</definedName>
    <definedName name="當日數量" localSheetId="31">#REF!</definedName>
    <definedName name="當日數量" localSheetId="32">#REF!</definedName>
    <definedName name="當日數量" localSheetId="34">#REF!</definedName>
    <definedName name="當日數量" localSheetId="38">#REF!</definedName>
    <definedName name="當日數量" localSheetId="20">#REF!</definedName>
    <definedName name="當日數量">#REF!</definedName>
    <definedName name="矮仙丹_高0.4_0.5m" localSheetId="40">#REF!</definedName>
    <definedName name="矮仙丹_高0.4_0.5m" localSheetId="56">#REF!</definedName>
    <definedName name="矮仙丹_高0.4_0.5m" localSheetId="33">#REF!</definedName>
    <definedName name="矮仙丹_高0.4_0.5m" localSheetId="55">#REF!</definedName>
    <definedName name="矮仙丹_高0.4_0.5m" localSheetId="36">#REF!</definedName>
    <definedName name="矮仙丹_高0.4_0.5m" localSheetId="4">#REF!</definedName>
    <definedName name="矮仙丹_高0.4_0.5m" localSheetId="19">#REF!</definedName>
    <definedName name="矮仙丹_高0.4_0.5m" localSheetId="21">#REF!</definedName>
    <definedName name="矮仙丹_高0.4_0.5m" localSheetId="22">#REF!</definedName>
    <definedName name="矮仙丹_高0.4_0.5m" localSheetId="23">#REF!</definedName>
    <definedName name="矮仙丹_高0.4_0.5m" localSheetId="24">#REF!</definedName>
    <definedName name="矮仙丹_高0.4_0.5m" localSheetId="25">#REF!</definedName>
    <definedName name="矮仙丹_高0.4_0.5m" localSheetId="42">#REF!</definedName>
    <definedName name="矮仙丹_高0.4_0.5m" localSheetId="18">#REF!</definedName>
    <definedName name="矮仙丹_高0.4_0.5m" localSheetId="47">#REF!</definedName>
    <definedName name="矮仙丹_高0.4_0.5m" localSheetId="15">#REF!</definedName>
    <definedName name="矮仙丹_高0.4_0.5m" localSheetId="14">#REF!</definedName>
    <definedName name="矮仙丹_高0.4_0.5m" localSheetId="46">#REF!</definedName>
    <definedName name="矮仙丹_高0.4_0.5m" localSheetId="3">#REF!</definedName>
    <definedName name="矮仙丹_高0.4_0.5m" localSheetId="2">#REF!</definedName>
    <definedName name="矮仙丹_高0.4_0.5m" localSheetId="54">#REF!</definedName>
    <definedName name="矮仙丹_高0.4_0.5m" localSheetId="30">#REF!</definedName>
    <definedName name="矮仙丹_高0.4_0.5m" localSheetId="26">#REF!</definedName>
    <definedName name="矮仙丹_高0.4_0.5m" localSheetId="29">#REF!</definedName>
    <definedName name="矮仙丹_高0.4_0.5m" localSheetId="53">#REF!</definedName>
    <definedName name="矮仙丹_高0.4_0.5m" localSheetId="43">#REF!</definedName>
    <definedName name="矮仙丹_高0.4_0.5m" localSheetId="9">#REF!</definedName>
    <definedName name="矮仙丹_高0.4_0.5m" localSheetId="8">#REF!</definedName>
    <definedName name="矮仙丹_高0.4_0.5m" localSheetId="11">#REF!</definedName>
    <definedName name="矮仙丹_高0.4_0.5m" localSheetId="10">#REF!</definedName>
    <definedName name="矮仙丹_高0.4_0.5m" localSheetId="13">#REF!</definedName>
    <definedName name="矮仙丹_高0.4_0.5m" localSheetId="12">#REF!</definedName>
    <definedName name="矮仙丹_高0.4_0.5m" localSheetId="7">#REF!</definedName>
    <definedName name="矮仙丹_高0.4_0.5m" localSheetId="6">#REF!</definedName>
    <definedName name="矮仙丹_高0.4_0.5m" localSheetId="48">#REF!</definedName>
    <definedName name="矮仙丹_高0.4_0.5m" localSheetId="49">#REF!</definedName>
    <definedName name="矮仙丹_高0.4_0.5m" localSheetId="16">#REF!</definedName>
    <definedName name="矮仙丹_高0.4_0.5m" localSheetId="27">#REF!</definedName>
    <definedName name="矮仙丹_高0.4_0.5m" localSheetId="28">#REF!</definedName>
    <definedName name="矮仙丹_高0.4_0.5m" localSheetId="44">#REF!</definedName>
    <definedName name="矮仙丹_高0.4_0.5m" localSheetId="45">#REF!</definedName>
    <definedName name="矮仙丹_高0.4_0.5m" localSheetId="51">#REF!</definedName>
    <definedName name="矮仙丹_高0.4_0.5m" localSheetId="41">#REF!</definedName>
    <definedName name="矮仙丹_高0.4_0.5m" localSheetId="35">#REF!</definedName>
    <definedName name="矮仙丹_高0.4_0.5m" localSheetId="39">#REF!</definedName>
    <definedName name="矮仙丹_高0.4_0.5m" localSheetId="37">#REF!</definedName>
    <definedName name="矮仙丹_高0.4_0.5m" localSheetId="17">#REF!</definedName>
    <definedName name="矮仙丹_高0.4_0.5m" localSheetId="50">#REF!</definedName>
    <definedName name="矮仙丹_高0.4_0.5m" localSheetId="52">#REF!</definedName>
    <definedName name="矮仙丹_高0.4_0.5m" localSheetId="31">#REF!</definedName>
    <definedName name="矮仙丹_高0.4_0.5m" localSheetId="32">#REF!</definedName>
    <definedName name="矮仙丹_高0.4_0.5m" localSheetId="34">#REF!</definedName>
    <definedName name="矮仙丹_高0.4_0.5m" localSheetId="38">#REF!</definedName>
    <definedName name="矮仙丹_高0.4_0.5m" localSheetId="20">#REF!</definedName>
    <definedName name="矮仙丹_高0.4_0.5m">#REF!</definedName>
    <definedName name="碎石級配" localSheetId="40">#REF!</definedName>
    <definedName name="碎石級配" localSheetId="56">#REF!</definedName>
    <definedName name="碎石級配" localSheetId="33">#REF!</definedName>
    <definedName name="碎石級配" localSheetId="55">#REF!</definedName>
    <definedName name="碎石級配" localSheetId="36">#REF!</definedName>
    <definedName name="碎石級配" localSheetId="4">#REF!</definedName>
    <definedName name="碎石級配" localSheetId="19">#REF!</definedName>
    <definedName name="碎石級配" localSheetId="21">#REF!</definedName>
    <definedName name="碎石級配" localSheetId="22">#REF!</definedName>
    <definedName name="碎石級配" localSheetId="23">#REF!</definedName>
    <definedName name="碎石級配" localSheetId="24">#REF!</definedName>
    <definedName name="碎石級配" localSheetId="25">#REF!</definedName>
    <definedName name="碎石級配" localSheetId="42">#REF!</definedName>
    <definedName name="碎石級配" localSheetId="18">#REF!</definedName>
    <definedName name="碎石級配" localSheetId="47">#REF!</definedName>
    <definedName name="碎石級配" localSheetId="15">#REF!</definedName>
    <definedName name="碎石級配" localSheetId="14">#REF!</definedName>
    <definedName name="碎石級配" localSheetId="46">#REF!</definedName>
    <definedName name="碎石級配" localSheetId="3">#REF!</definedName>
    <definedName name="碎石級配" localSheetId="2">#REF!</definedName>
    <definedName name="碎石級配" localSheetId="54">#REF!</definedName>
    <definedName name="碎石級配" localSheetId="30">#REF!</definedName>
    <definedName name="碎石級配" localSheetId="26">#REF!</definedName>
    <definedName name="碎石級配" localSheetId="29">#REF!</definedName>
    <definedName name="碎石級配" localSheetId="53">#REF!</definedName>
    <definedName name="碎石級配" localSheetId="43">#REF!</definedName>
    <definedName name="碎石級配" localSheetId="9">#REF!</definedName>
    <definedName name="碎石級配" localSheetId="8">#REF!</definedName>
    <definedName name="碎石級配" localSheetId="11">#REF!</definedName>
    <definedName name="碎石級配" localSheetId="10">#REF!</definedName>
    <definedName name="碎石級配" localSheetId="13">#REF!</definedName>
    <definedName name="碎石級配" localSheetId="12">#REF!</definedName>
    <definedName name="碎石級配" localSheetId="7">#REF!</definedName>
    <definedName name="碎石級配" localSheetId="6">#REF!</definedName>
    <definedName name="碎石級配" localSheetId="48">#REF!</definedName>
    <definedName name="碎石級配" localSheetId="49">#REF!</definedName>
    <definedName name="碎石級配" localSheetId="16">#REF!</definedName>
    <definedName name="碎石級配" localSheetId="27">#REF!</definedName>
    <definedName name="碎石級配" localSheetId="28">#REF!</definedName>
    <definedName name="碎石級配" localSheetId="44">#REF!</definedName>
    <definedName name="碎石級配" localSheetId="45">#REF!</definedName>
    <definedName name="碎石級配" localSheetId="51">#REF!</definedName>
    <definedName name="碎石級配" localSheetId="41">#REF!</definedName>
    <definedName name="碎石級配" localSheetId="35">#REF!</definedName>
    <definedName name="碎石級配" localSheetId="39">#REF!</definedName>
    <definedName name="碎石級配" localSheetId="37">#REF!</definedName>
    <definedName name="碎石級配" localSheetId="17">#REF!</definedName>
    <definedName name="碎石級配" localSheetId="50">#REF!</definedName>
    <definedName name="碎石級配" localSheetId="52">#REF!</definedName>
    <definedName name="碎石級配" localSheetId="31">#REF!</definedName>
    <definedName name="碎石級配" localSheetId="32">#REF!</definedName>
    <definedName name="碎石級配" localSheetId="34">#REF!</definedName>
    <definedName name="碎石級配" localSheetId="38">#REF!</definedName>
    <definedName name="碎石級配" localSheetId="20">#REF!</definedName>
    <definedName name="碎石級配">#REF!</definedName>
    <definedName name="綁紮工資" localSheetId="40">#REF!</definedName>
    <definedName name="綁紮工資" localSheetId="56">#REF!</definedName>
    <definedName name="綁紮工資" localSheetId="33">#REF!</definedName>
    <definedName name="綁紮工資" localSheetId="55">#REF!</definedName>
    <definedName name="綁紮工資" localSheetId="36">#REF!</definedName>
    <definedName name="綁紮工資" localSheetId="4">#REF!</definedName>
    <definedName name="綁紮工資" localSheetId="19">#REF!</definedName>
    <definedName name="綁紮工資" localSheetId="21">#REF!</definedName>
    <definedName name="綁紮工資" localSheetId="22">#REF!</definedName>
    <definedName name="綁紮工資" localSheetId="23">#REF!</definedName>
    <definedName name="綁紮工資" localSheetId="24">#REF!</definedName>
    <definedName name="綁紮工資" localSheetId="25">#REF!</definedName>
    <definedName name="綁紮工資" localSheetId="42">#REF!</definedName>
    <definedName name="綁紮工資" localSheetId="18">#REF!</definedName>
    <definedName name="綁紮工資" localSheetId="47">#REF!</definedName>
    <definedName name="綁紮工資" localSheetId="15">#REF!</definedName>
    <definedName name="綁紮工資" localSheetId="14">#REF!</definedName>
    <definedName name="綁紮工資" localSheetId="46">#REF!</definedName>
    <definedName name="綁紮工資" localSheetId="3">#REF!</definedName>
    <definedName name="綁紮工資" localSheetId="2">#REF!</definedName>
    <definedName name="綁紮工資" localSheetId="54">#REF!</definedName>
    <definedName name="綁紮工資" localSheetId="30">#REF!</definedName>
    <definedName name="綁紮工資" localSheetId="26">#REF!</definedName>
    <definedName name="綁紮工資" localSheetId="29">#REF!</definedName>
    <definedName name="綁紮工資" localSheetId="53">#REF!</definedName>
    <definedName name="綁紮工資" localSheetId="43">#REF!</definedName>
    <definedName name="綁紮工資" localSheetId="9">#REF!</definedName>
    <definedName name="綁紮工資" localSheetId="8">#REF!</definedName>
    <definedName name="綁紮工資" localSheetId="11">#REF!</definedName>
    <definedName name="綁紮工資" localSheetId="10">#REF!</definedName>
    <definedName name="綁紮工資" localSheetId="13">#REF!</definedName>
    <definedName name="綁紮工資" localSheetId="12">#REF!</definedName>
    <definedName name="綁紮工資" localSheetId="7">#REF!</definedName>
    <definedName name="綁紮工資" localSheetId="6">#REF!</definedName>
    <definedName name="綁紮工資" localSheetId="48">#REF!</definedName>
    <definedName name="綁紮工資" localSheetId="49">#REF!</definedName>
    <definedName name="綁紮工資" localSheetId="16">#REF!</definedName>
    <definedName name="綁紮工資" localSheetId="27">#REF!</definedName>
    <definedName name="綁紮工資" localSheetId="28">#REF!</definedName>
    <definedName name="綁紮工資" localSheetId="44">#REF!</definedName>
    <definedName name="綁紮工資" localSheetId="45">#REF!</definedName>
    <definedName name="綁紮工資" localSheetId="51">#REF!</definedName>
    <definedName name="綁紮工資" localSheetId="41">#REF!</definedName>
    <definedName name="綁紮工資" localSheetId="35">#REF!</definedName>
    <definedName name="綁紮工資" localSheetId="39">#REF!</definedName>
    <definedName name="綁紮工資" localSheetId="37">#REF!</definedName>
    <definedName name="綁紮工資" localSheetId="17">#REF!</definedName>
    <definedName name="綁紮工資" localSheetId="50">#REF!</definedName>
    <definedName name="綁紮工資" localSheetId="52">#REF!</definedName>
    <definedName name="綁紮工資" localSheetId="31">#REF!</definedName>
    <definedName name="綁紮工資" localSheetId="32">#REF!</definedName>
    <definedName name="綁紮工資" localSheetId="34">#REF!</definedName>
    <definedName name="綁紮工資" localSheetId="38">#REF!</definedName>
    <definedName name="綁紮工資" localSheetId="20">#REF!</definedName>
    <definedName name="綁紮工資">#REF!</definedName>
    <definedName name="落羽松移植φ_10cm以下" localSheetId="40">#REF!</definedName>
    <definedName name="落羽松移植φ_10cm以下" localSheetId="56">#REF!</definedName>
    <definedName name="落羽松移植φ_10cm以下" localSheetId="33">#REF!</definedName>
    <definedName name="落羽松移植φ_10cm以下" localSheetId="55">#REF!</definedName>
    <definedName name="落羽松移植φ_10cm以下" localSheetId="36">#REF!</definedName>
    <definedName name="落羽松移植φ_10cm以下" localSheetId="4">#REF!</definedName>
    <definedName name="落羽松移植φ_10cm以下" localSheetId="19">#REF!</definedName>
    <definedName name="落羽松移植φ_10cm以下" localSheetId="21">#REF!</definedName>
    <definedName name="落羽松移植φ_10cm以下" localSheetId="22">#REF!</definedName>
    <definedName name="落羽松移植φ_10cm以下" localSheetId="23">#REF!</definedName>
    <definedName name="落羽松移植φ_10cm以下" localSheetId="24">#REF!</definedName>
    <definedName name="落羽松移植φ_10cm以下" localSheetId="25">#REF!</definedName>
    <definedName name="落羽松移植φ_10cm以下" localSheetId="42">#REF!</definedName>
    <definedName name="落羽松移植φ_10cm以下" localSheetId="18">#REF!</definedName>
    <definedName name="落羽松移植φ_10cm以下" localSheetId="47">#REF!</definedName>
    <definedName name="落羽松移植φ_10cm以下" localSheetId="15">#REF!</definedName>
    <definedName name="落羽松移植φ_10cm以下" localSheetId="14">#REF!</definedName>
    <definedName name="落羽松移植φ_10cm以下" localSheetId="46">#REF!</definedName>
    <definedName name="落羽松移植φ_10cm以下" localSheetId="3">#REF!</definedName>
    <definedName name="落羽松移植φ_10cm以下" localSheetId="2">#REF!</definedName>
    <definedName name="落羽松移植φ_10cm以下" localSheetId="54">#REF!</definedName>
    <definedName name="落羽松移植φ_10cm以下" localSheetId="30">#REF!</definedName>
    <definedName name="落羽松移植φ_10cm以下" localSheetId="26">#REF!</definedName>
    <definedName name="落羽松移植φ_10cm以下" localSheetId="29">#REF!</definedName>
    <definedName name="落羽松移植φ_10cm以下" localSheetId="53">#REF!</definedName>
    <definedName name="落羽松移植φ_10cm以下" localSheetId="43">#REF!</definedName>
    <definedName name="落羽松移植φ_10cm以下" localSheetId="9">#REF!</definedName>
    <definedName name="落羽松移植φ_10cm以下" localSheetId="8">#REF!</definedName>
    <definedName name="落羽松移植φ_10cm以下" localSheetId="11">#REF!</definedName>
    <definedName name="落羽松移植φ_10cm以下" localSheetId="10">#REF!</definedName>
    <definedName name="落羽松移植φ_10cm以下" localSheetId="13">#REF!</definedName>
    <definedName name="落羽松移植φ_10cm以下" localSheetId="12">#REF!</definedName>
    <definedName name="落羽松移植φ_10cm以下" localSheetId="7">#REF!</definedName>
    <definedName name="落羽松移植φ_10cm以下" localSheetId="6">#REF!</definedName>
    <definedName name="落羽松移植φ_10cm以下" localSheetId="48">#REF!</definedName>
    <definedName name="落羽松移植φ_10cm以下" localSheetId="49">#REF!</definedName>
    <definedName name="落羽松移植φ_10cm以下" localSheetId="16">#REF!</definedName>
    <definedName name="落羽松移植φ_10cm以下" localSheetId="27">#REF!</definedName>
    <definedName name="落羽松移植φ_10cm以下" localSheetId="28">#REF!</definedName>
    <definedName name="落羽松移植φ_10cm以下" localSheetId="44">#REF!</definedName>
    <definedName name="落羽松移植φ_10cm以下" localSheetId="45">#REF!</definedName>
    <definedName name="落羽松移植φ_10cm以下" localSheetId="51">#REF!</definedName>
    <definedName name="落羽松移植φ_10cm以下" localSheetId="41">#REF!</definedName>
    <definedName name="落羽松移植φ_10cm以下" localSheetId="35">#REF!</definedName>
    <definedName name="落羽松移植φ_10cm以下" localSheetId="39">#REF!</definedName>
    <definedName name="落羽松移植φ_10cm以下" localSheetId="37">#REF!</definedName>
    <definedName name="落羽松移植φ_10cm以下" localSheetId="17">#REF!</definedName>
    <definedName name="落羽松移植φ_10cm以下" localSheetId="50">#REF!</definedName>
    <definedName name="落羽松移植φ_10cm以下" localSheetId="52">#REF!</definedName>
    <definedName name="落羽松移植φ_10cm以下" localSheetId="31">#REF!</definedName>
    <definedName name="落羽松移植φ_10cm以下" localSheetId="32">#REF!</definedName>
    <definedName name="落羽松移植φ_10cm以下" localSheetId="34">#REF!</definedName>
    <definedName name="落羽松移植φ_10cm以下" localSheetId="38">#REF!</definedName>
    <definedName name="落羽松移植φ_10cm以下" localSheetId="20">#REF!</definedName>
    <definedName name="落羽松移植φ_10cm以下">#REF!</definedName>
    <definedName name="落瀑廣場系統" localSheetId="40">#REF!</definedName>
    <definedName name="落瀑廣場系統" localSheetId="56">#REF!</definedName>
    <definedName name="落瀑廣場系統" localSheetId="33">#REF!</definedName>
    <definedName name="落瀑廣場系統" localSheetId="55">#REF!</definedName>
    <definedName name="落瀑廣場系統" localSheetId="36">#REF!</definedName>
    <definedName name="落瀑廣場系統" localSheetId="4">#REF!</definedName>
    <definedName name="落瀑廣場系統" localSheetId="19">#REF!</definedName>
    <definedName name="落瀑廣場系統" localSheetId="21">#REF!</definedName>
    <definedName name="落瀑廣場系統" localSheetId="22">#REF!</definedName>
    <definedName name="落瀑廣場系統" localSheetId="23">#REF!</definedName>
    <definedName name="落瀑廣場系統" localSheetId="24">#REF!</definedName>
    <definedName name="落瀑廣場系統" localSheetId="25">#REF!</definedName>
    <definedName name="落瀑廣場系統" localSheetId="42">#REF!</definedName>
    <definedName name="落瀑廣場系統" localSheetId="18">#REF!</definedName>
    <definedName name="落瀑廣場系統" localSheetId="47">#REF!</definedName>
    <definedName name="落瀑廣場系統" localSheetId="15">#REF!</definedName>
    <definedName name="落瀑廣場系統" localSheetId="14">#REF!</definedName>
    <definedName name="落瀑廣場系統" localSheetId="46">#REF!</definedName>
    <definedName name="落瀑廣場系統" localSheetId="3">#REF!</definedName>
    <definedName name="落瀑廣場系統" localSheetId="2">#REF!</definedName>
    <definedName name="落瀑廣場系統" localSheetId="54">#REF!</definedName>
    <definedName name="落瀑廣場系統" localSheetId="30">#REF!</definedName>
    <definedName name="落瀑廣場系統" localSheetId="26">#REF!</definedName>
    <definedName name="落瀑廣場系統" localSheetId="29">#REF!</definedName>
    <definedName name="落瀑廣場系統" localSheetId="53">#REF!</definedName>
    <definedName name="落瀑廣場系統" localSheetId="43">#REF!</definedName>
    <definedName name="落瀑廣場系統" localSheetId="9">#REF!</definedName>
    <definedName name="落瀑廣場系統" localSheetId="8">#REF!</definedName>
    <definedName name="落瀑廣場系統" localSheetId="11">#REF!</definedName>
    <definedName name="落瀑廣場系統" localSheetId="10">#REF!</definedName>
    <definedName name="落瀑廣場系統" localSheetId="13">#REF!</definedName>
    <definedName name="落瀑廣場系統" localSheetId="12">#REF!</definedName>
    <definedName name="落瀑廣場系統" localSheetId="7">#REF!</definedName>
    <definedName name="落瀑廣場系統" localSheetId="6">#REF!</definedName>
    <definedName name="落瀑廣場系統" localSheetId="48">#REF!</definedName>
    <definedName name="落瀑廣場系統" localSheetId="49">#REF!</definedName>
    <definedName name="落瀑廣場系統" localSheetId="16">#REF!</definedName>
    <definedName name="落瀑廣場系統" localSheetId="27">#REF!</definedName>
    <definedName name="落瀑廣場系統" localSheetId="28">#REF!</definedName>
    <definedName name="落瀑廣場系統" localSheetId="44">#REF!</definedName>
    <definedName name="落瀑廣場系統" localSheetId="45">#REF!</definedName>
    <definedName name="落瀑廣場系統" localSheetId="51">#REF!</definedName>
    <definedName name="落瀑廣場系統" localSheetId="41">#REF!</definedName>
    <definedName name="落瀑廣場系統" localSheetId="35">#REF!</definedName>
    <definedName name="落瀑廣場系統" localSheetId="39">#REF!</definedName>
    <definedName name="落瀑廣場系統" localSheetId="37">#REF!</definedName>
    <definedName name="落瀑廣場系統" localSheetId="17">#REF!</definedName>
    <definedName name="落瀑廣場系統" localSheetId="50">#REF!</definedName>
    <definedName name="落瀑廣場系統" localSheetId="52">#REF!</definedName>
    <definedName name="落瀑廣場系統" localSheetId="31">#REF!</definedName>
    <definedName name="落瀑廣場系統" localSheetId="32">#REF!</definedName>
    <definedName name="落瀑廣場系統" localSheetId="34">#REF!</definedName>
    <definedName name="落瀑廣場系統" localSheetId="38">#REF!</definedName>
    <definedName name="落瀑廣場系統" localSheetId="20">#REF!</definedName>
    <definedName name="落瀑廣場系統">#REF!</definedName>
    <definedName name="虞美人_高0.15_0.2m" localSheetId="40">#REF!</definedName>
    <definedName name="虞美人_高0.15_0.2m" localSheetId="56">#REF!</definedName>
    <definedName name="虞美人_高0.15_0.2m" localSheetId="33">#REF!</definedName>
    <definedName name="虞美人_高0.15_0.2m" localSheetId="55">#REF!</definedName>
    <definedName name="虞美人_高0.15_0.2m" localSheetId="36">#REF!</definedName>
    <definedName name="虞美人_高0.15_0.2m" localSheetId="4">#REF!</definedName>
    <definedName name="虞美人_高0.15_0.2m" localSheetId="19">#REF!</definedName>
    <definedName name="虞美人_高0.15_0.2m" localSheetId="21">#REF!</definedName>
    <definedName name="虞美人_高0.15_0.2m" localSheetId="22">#REF!</definedName>
    <definedName name="虞美人_高0.15_0.2m" localSheetId="23">#REF!</definedName>
    <definedName name="虞美人_高0.15_0.2m" localSheetId="24">#REF!</definedName>
    <definedName name="虞美人_高0.15_0.2m" localSheetId="25">#REF!</definedName>
    <definedName name="虞美人_高0.15_0.2m" localSheetId="42">#REF!</definedName>
    <definedName name="虞美人_高0.15_0.2m" localSheetId="18">#REF!</definedName>
    <definedName name="虞美人_高0.15_0.2m" localSheetId="47">#REF!</definedName>
    <definedName name="虞美人_高0.15_0.2m" localSheetId="15">#REF!</definedName>
    <definedName name="虞美人_高0.15_0.2m" localSheetId="14">#REF!</definedName>
    <definedName name="虞美人_高0.15_0.2m" localSheetId="46">#REF!</definedName>
    <definedName name="虞美人_高0.15_0.2m" localSheetId="3">#REF!</definedName>
    <definedName name="虞美人_高0.15_0.2m" localSheetId="2">#REF!</definedName>
    <definedName name="虞美人_高0.15_0.2m" localSheetId="54">#REF!</definedName>
    <definedName name="虞美人_高0.15_0.2m" localSheetId="30">#REF!</definedName>
    <definedName name="虞美人_高0.15_0.2m" localSheetId="26">#REF!</definedName>
    <definedName name="虞美人_高0.15_0.2m" localSheetId="29">#REF!</definedName>
    <definedName name="虞美人_高0.15_0.2m" localSheetId="53">#REF!</definedName>
    <definedName name="虞美人_高0.15_0.2m" localSheetId="43">#REF!</definedName>
    <definedName name="虞美人_高0.15_0.2m" localSheetId="9">#REF!</definedName>
    <definedName name="虞美人_高0.15_0.2m" localSheetId="8">#REF!</definedName>
    <definedName name="虞美人_高0.15_0.2m" localSheetId="11">#REF!</definedName>
    <definedName name="虞美人_高0.15_0.2m" localSheetId="10">#REF!</definedName>
    <definedName name="虞美人_高0.15_0.2m" localSheetId="13">#REF!</definedName>
    <definedName name="虞美人_高0.15_0.2m" localSheetId="12">#REF!</definedName>
    <definedName name="虞美人_高0.15_0.2m" localSheetId="7">#REF!</definedName>
    <definedName name="虞美人_高0.15_0.2m" localSheetId="6">#REF!</definedName>
    <definedName name="虞美人_高0.15_0.2m" localSheetId="48">#REF!</definedName>
    <definedName name="虞美人_高0.15_0.2m" localSheetId="49">#REF!</definedName>
    <definedName name="虞美人_高0.15_0.2m" localSheetId="16">#REF!</definedName>
    <definedName name="虞美人_高0.15_0.2m" localSheetId="27">#REF!</definedName>
    <definedName name="虞美人_高0.15_0.2m" localSheetId="28">#REF!</definedName>
    <definedName name="虞美人_高0.15_0.2m" localSheetId="44">#REF!</definedName>
    <definedName name="虞美人_高0.15_0.2m" localSheetId="45">#REF!</definedName>
    <definedName name="虞美人_高0.15_0.2m" localSheetId="51">#REF!</definedName>
    <definedName name="虞美人_高0.15_0.2m" localSheetId="41">#REF!</definedName>
    <definedName name="虞美人_高0.15_0.2m" localSheetId="35">#REF!</definedName>
    <definedName name="虞美人_高0.15_0.2m" localSheetId="39">#REF!</definedName>
    <definedName name="虞美人_高0.15_0.2m" localSheetId="37">#REF!</definedName>
    <definedName name="虞美人_高0.15_0.2m" localSheetId="17">#REF!</definedName>
    <definedName name="虞美人_高0.15_0.2m" localSheetId="50">#REF!</definedName>
    <definedName name="虞美人_高0.15_0.2m" localSheetId="52">#REF!</definedName>
    <definedName name="虞美人_高0.15_0.2m" localSheetId="31">#REF!</definedName>
    <definedName name="虞美人_高0.15_0.2m" localSheetId="32">#REF!</definedName>
    <definedName name="虞美人_高0.15_0.2m" localSheetId="34">#REF!</definedName>
    <definedName name="虞美人_高0.15_0.2m" localSheetId="38">#REF!</definedName>
    <definedName name="虞美人_高0.15_0.2m" localSheetId="20">#REF!</definedName>
    <definedName name="虞美人_高0.15_0.2m">#REF!</definedName>
    <definedName name="補" localSheetId="4">#REF!</definedName>
    <definedName name="補" localSheetId="19">#REF!</definedName>
    <definedName name="補" localSheetId="21">#REF!</definedName>
    <definedName name="補" localSheetId="3">#REF!</definedName>
    <definedName name="補" localSheetId="2">#REF!</definedName>
    <definedName name="補" localSheetId="27">#REF!</definedName>
    <definedName name="補" localSheetId="28">#REF!</definedName>
    <definedName name="補" localSheetId="20">#REF!</definedName>
    <definedName name="補">#REF!</definedName>
    <definedName name="跨長" localSheetId="40">#REF!</definedName>
    <definedName name="跨長" localSheetId="56">#REF!</definedName>
    <definedName name="跨長" localSheetId="33">#REF!</definedName>
    <definedName name="跨長" localSheetId="55">#REF!</definedName>
    <definedName name="跨長" localSheetId="36">#REF!</definedName>
    <definedName name="跨長" localSheetId="4">#REF!</definedName>
    <definedName name="跨長" localSheetId="19">#REF!</definedName>
    <definedName name="跨長" localSheetId="21">#REF!</definedName>
    <definedName name="跨長" localSheetId="22">#REF!</definedName>
    <definedName name="跨長" localSheetId="23">#REF!</definedName>
    <definedName name="跨長" localSheetId="24">#REF!</definedName>
    <definedName name="跨長" localSheetId="25">#REF!</definedName>
    <definedName name="跨長" localSheetId="42">#REF!</definedName>
    <definedName name="跨長" localSheetId="18">#REF!</definedName>
    <definedName name="跨長" localSheetId="47">#REF!</definedName>
    <definedName name="跨長" localSheetId="15">#REF!</definedName>
    <definedName name="跨長" localSheetId="14">#REF!</definedName>
    <definedName name="跨長" localSheetId="46">#REF!</definedName>
    <definedName name="跨長" localSheetId="3">#REF!</definedName>
    <definedName name="跨長" localSheetId="2">#REF!</definedName>
    <definedName name="跨長" localSheetId="54">#REF!</definedName>
    <definedName name="跨長" localSheetId="30">#REF!</definedName>
    <definedName name="跨長" localSheetId="26">#REF!</definedName>
    <definedName name="跨長" localSheetId="29">#REF!</definedName>
    <definedName name="跨長" localSheetId="53">#REF!</definedName>
    <definedName name="跨長" localSheetId="43">#REF!</definedName>
    <definedName name="跨長" localSheetId="9">#REF!</definedName>
    <definedName name="跨長" localSheetId="8">#REF!</definedName>
    <definedName name="跨長" localSheetId="11">#REF!</definedName>
    <definedName name="跨長" localSheetId="10">#REF!</definedName>
    <definedName name="跨長" localSheetId="13">#REF!</definedName>
    <definedName name="跨長" localSheetId="12">#REF!</definedName>
    <definedName name="跨長" localSheetId="7">#REF!</definedName>
    <definedName name="跨長" localSheetId="6">#REF!</definedName>
    <definedName name="跨長" localSheetId="48">#REF!</definedName>
    <definedName name="跨長" localSheetId="49">#REF!</definedName>
    <definedName name="跨長" localSheetId="16">#REF!</definedName>
    <definedName name="跨長" localSheetId="27">#REF!</definedName>
    <definedName name="跨長" localSheetId="28">#REF!</definedName>
    <definedName name="跨長" localSheetId="44">#REF!</definedName>
    <definedName name="跨長" localSheetId="45">#REF!</definedName>
    <definedName name="跨長" localSheetId="51">#REF!</definedName>
    <definedName name="跨長" localSheetId="41">#REF!</definedName>
    <definedName name="跨長" localSheetId="35">#REF!</definedName>
    <definedName name="跨長" localSheetId="39">#REF!</definedName>
    <definedName name="跨長" localSheetId="37">#REF!</definedName>
    <definedName name="跨長" localSheetId="17">#REF!</definedName>
    <definedName name="跨長" localSheetId="50">#REF!</definedName>
    <definedName name="跨長" localSheetId="52">#REF!</definedName>
    <definedName name="跨長" localSheetId="31">#REF!</definedName>
    <definedName name="跨長" localSheetId="32">#REF!</definedName>
    <definedName name="跨長" localSheetId="34">#REF!</definedName>
    <definedName name="跨長" localSheetId="38">#REF!</definedName>
    <definedName name="跨長" localSheetId="20">#REF!</definedName>
    <definedName name="跨長">#REF!</definedName>
    <definedName name="跨數" localSheetId="40">#REF!</definedName>
    <definedName name="跨數" localSheetId="56">#REF!</definedName>
    <definedName name="跨數" localSheetId="33">#REF!</definedName>
    <definedName name="跨數" localSheetId="55">#REF!</definedName>
    <definedName name="跨數" localSheetId="36">#REF!</definedName>
    <definedName name="跨數" localSheetId="4">#REF!</definedName>
    <definedName name="跨數" localSheetId="19">#REF!</definedName>
    <definedName name="跨數" localSheetId="21">#REF!</definedName>
    <definedName name="跨數" localSheetId="22">#REF!</definedName>
    <definedName name="跨數" localSheetId="23">#REF!</definedName>
    <definedName name="跨數" localSheetId="24">#REF!</definedName>
    <definedName name="跨數" localSheetId="25">#REF!</definedName>
    <definedName name="跨數" localSheetId="42">#REF!</definedName>
    <definedName name="跨數" localSheetId="18">#REF!</definedName>
    <definedName name="跨數" localSheetId="47">#REF!</definedName>
    <definedName name="跨數" localSheetId="15">#REF!</definedName>
    <definedName name="跨數" localSheetId="14">#REF!</definedName>
    <definedName name="跨數" localSheetId="46">#REF!</definedName>
    <definedName name="跨數" localSheetId="3">#REF!</definedName>
    <definedName name="跨數" localSheetId="2">#REF!</definedName>
    <definedName name="跨數" localSheetId="54">#REF!</definedName>
    <definedName name="跨數" localSheetId="30">#REF!</definedName>
    <definedName name="跨數" localSheetId="26">#REF!</definedName>
    <definedName name="跨數" localSheetId="29">#REF!</definedName>
    <definedName name="跨數" localSheetId="53">#REF!</definedName>
    <definedName name="跨數" localSheetId="43">#REF!</definedName>
    <definedName name="跨數" localSheetId="9">#REF!</definedName>
    <definedName name="跨數" localSheetId="8">#REF!</definedName>
    <definedName name="跨數" localSheetId="11">#REF!</definedName>
    <definedName name="跨數" localSheetId="10">#REF!</definedName>
    <definedName name="跨數" localSheetId="13">#REF!</definedName>
    <definedName name="跨數" localSheetId="12">#REF!</definedName>
    <definedName name="跨數" localSheetId="7">#REF!</definedName>
    <definedName name="跨數" localSheetId="6">#REF!</definedName>
    <definedName name="跨數" localSheetId="48">#REF!</definedName>
    <definedName name="跨數" localSheetId="49">#REF!</definedName>
    <definedName name="跨數" localSheetId="16">#REF!</definedName>
    <definedName name="跨數" localSheetId="27">#REF!</definedName>
    <definedName name="跨數" localSheetId="28">#REF!</definedName>
    <definedName name="跨數" localSheetId="44">#REF!</definedName>
    <definedName name="跨數" localSheetId="45">#REF!</definedName>
    <definedName name="跨數" localSheetId="51">#REF!</definedName>
    <definedName name="跨數" localSheetId="41">#REF!</definedName>
    <definedName name="跨數" localSheetId="35">#REF!</definedName>
    <definedName name="跨數" localSheetId="39">#REF!</definedName>
    <definedName name="跨數" localSheetId="37">#REF!</definedName>
    <definedName name="跨數" localSheetId="17">#REF!</definedName>
    <definedName name="跨數" localSheetId="50">#REF!</definedName>
    <definedName name="跨數" localSheetId="52">#REF!</definedName>
    <definedName name="跨數" localSheetId="31">#REF!</definedName>
    <definedName name="跨數" localSheetId="32">#REF!</definedName>
    <definedName name="跨數" localSheetId="34">#REF!</definedName>
    <definedName name="跨數" localSheetId="38">#REF!</definedName>
    <definedName name="跨數" localSheetId="20">#REF!</definedName>
    <definedName name="跨數">#REF!</definedName>
    <definedName name="隔柵板" localSheetId="40">#REF!</definedName>
    <definedName name="隔柵板" localSheetId="56">#REF!</definedName>
    <definedName name="隔柵板" localSheetId="33">#REF!</definedName>
    <definedName name="隔柵板" localSheetId="55">#REF!</definedName>
    <definedName name="隔柵板" localSheetId="36">#REF!</definedName>
    <definedName name="隔柵板" localSheetId="4">#REF!</definedName>
    <definedName name="隔柵板" localSheetId="19">#REF!</definedName>
    <definedName name="隔柵板" localSheetId="21">#REF!</definedName>
    <definedName name="隔柵板" localSheetId="22">#REF!</definedName>
    <definedName name="隔柵板" localSheetId="23">#REF!</definedName>
    <definedName name="隔柵板" localSheetId="24">#REF!</definedName>
    <definedName name="隔柵板" localSheetId="25">#REF!</definedName>
    <definedName name="隔柵板" localSheetId="42">#REF!</definedName>
    <definedName name="隔柵板" localSheetId="18">#REF!</definedName>
    <definedName name="隔柵板" localSheetId="47">#REF!</definedName>
    <definedName name="隔柵板" localSheetId="15">#REF!</definedName>
    <definedName name="隔柵板" localSheetId="14">#REF!</definedName>
    <definedName name="隔柵板" localSheetId="46">#REF!</definedName>
    <definedName name="隔柵板" localSheetId="3">#REF!</definedName>
    <definedName name="隔柵板" localSheetId="2">#REF!</definedName>
    <definedName name="隔柵板" localSheetId="54">#REF!</definedName>
    <definedName name="隔柵板" localSheetId="30">#REF!</definedName>
    <definedName name="隔柵板" localSheetId="26">#REF!</definedName>
    <definedName name="隔柵板" localSheetId="29">#REF!</definedName>
    <definedName name="隔柵板" localSheetId="53">#REF!</definedName>
    <definedName name="隔柵板" localSheetId="43">#REF!</definedName>
    <definedName name="隔柵板" localSheetId="9">#REF!</definedName>
    <definedName name="隔柵板" localSheetId="8">#REF!</definedName>
    <definedName name="隔柵板" localSheetId="11">#REF!</definedName>
    <definedName name="隔柵板" localSheetId="10">#REF!</definedName>
    <definedName name="隔柵板" localSheetId="13">#REF!</definedName>
    <definedName name="隔柵板" localSheetId="12">#REF!</definedName>
    <definedName name="隔柵板" localSheetId="7">#REF!</definedName>
    <definedName name="隔柵板" localSheetId="6">#REF!</definedName>
    <definedName name="隔柵板" localSheetId="48">#REF!</definedName>
    <definedName name="隔柵板" localSheetId="49">#REF!</definedName>
    <definedName name="隔柵板" localSheetId="16">#REF!</definedName>
    <definedName name="隔柵板" localSheetId="27">#REF!</definedName>
    <definedName name="隔柵板" localSheetId="28">#REF!</definedName>
    <definedName name="隔柵板" localSheetId="44">#REF!</definedName>
    <definedName name="隔柵板" localSheetId="45">#REF!</definedName>
    <definedName name="隔柵板" localSheetId="51">#REF!</definedName>
    <definedName name="隔柵板" localSheetId="41">#REF!</definedName>
    <definedName name="隔柵板" localSheetId="35">#REF!</definedName>
    <definedName name="隔柵板" localSheetId="39">#REF!</definedName>
    <definedName name="隔柵板" localSheetId="37">#REF!</definedName>
    <definedName name="隔柵板" localSheetId="17">#REF!</definedName>
    <definedName name="隔柵板" localSheetId="50">#REF!</definedName>
    <definedName name="隔柵板" localSheetId="52">#REF!</definedName>
    <definedName name="隔柵板" localSheetId="31">#REF!</definedName>
    <definedName name="隔柵板" localSheetId="32">#REF!</definedName>
    <definedName name="隔柵板" localSheetId="34">#REF!</definedName>
    <definedName name="隔柵板" localSheetId="38">#REF!</definedName>
    <definedName name="隔柵板" localSheetId="20">#REF!</definedName>
    <definedName name="隔柵板">#REF!</definedName>
    <definedName name="隔間牆輕鋼架" localSheetId="40">#REF!</definedName>
    <definedName name="隔間牆輕鋼架" localSheetId="56">#REF!</definedName>
    <definedName name="隔間牆輕鋼架" localSheetId="33">#REF!</definedName>
    <definedName name="隔間牆輕鋼架" localSheetId="55">#REF!</definedName>
    <definedName name="隔間牆輕鋼架" localSheetId="36">#REF!</definedName>
    <definedName name="隔間牆輕鋼架" localSheetId="4">#REF!</definedName>
    <definedName name="隔間牆輕鋼架" localSheetId="19">#REF!</definedName>
    <definedName name="隔間牆輕鋼架" localSheetId="21">#REF!</definedName>
    <definedName name="隔間牆輕鋼架" localSheetId="22">#REF!</definedName>
    <definedName name="隔間牆輕鋼架" localSheetId="23">#REF!</definedName>
    <definedName name="隔間牆輕鋼架" localSheetId="24">#REF!</definedName>
    <definedName name="隔間牆輕鋼架" localSheetId="25">#REF!</definedName>
    <definedName name="隔間牆輕鋼架" localSheetId="42">#REF!</definedName>
    <definedName name="隔間牆輕鋼架" localSheetId="18">#REF!</definedName>
    <definedName name="隔間牆輕鋼架" localSheetId="47">#REF!</definedName>
    <definedName name="隔間牆輕鋼架" localSheetId="15">#REF!</definedName>
    <definedName name="隔間牆輕鋼架" localSheetId="14">#REF!</definedName>
    <definedName name="隔間牆輕鋼架" localSheetId="46">#REF!</definedName>
    <definedName name="隔間牆輕鋼架" localSheetId="3">#REF!</definedName>
    <definedName name="隔間牆輕鋼架" localSheetId="2">#REF!</definedName>
    <definedName name="隔間牆輕鋼架" localSheetId="54">#REF!</definedName>
    <definedName name="隔間牆輕鋼架" localSheetId="30">#REF!</definedName>
    <definedName name="隔間牆輕鋼架" localSheetId="26">#REF!</definedName>
    <definedName name="隔間牆輕鋼架" localSheetId="29">#REF!</definedName>
    <definedName name="隔間牆輕鋼架" localSheetId="53">#REF!</definedName>
    <definedName name="隔間牆輕鋼架" localSheetId="43">#REF!</definedName>
    <definedName name="隔間牆輕鋼架" localSheetId="9">#REF!</definedName>
    <definedName name="隔間牆輕鋼架" localSheetId="8">#REF!</definedName>
    <definedName name="隔間牆輕鋼架" localSheetId="11">#REF!</definedName>
    <definedName name="隔間牆輕鋼架" localSheetId="10">#REF!</definedName>
    <definedName name="隔間牆輕鋼架" localSheetId="13">#REF!</definedName>
    <definedName name="隔間牆輕鋼架" localSheetId="12">#REF!</definedName>
    <definedName name="隔間牆輕鋼架" localSheetId="7">#REF!</definedName>
    <definedName name="隔間牆輕鋼架" localSheetId="6">#REF!</definedName>
    <definedName name="隔間牆輕鋼架" localSheetId="48">#REF!</definedName>
    <definedName name="隔間牆輕鋼架" localSheetId="49">#REF!</definedName>
    <definedName name="隔間牆輕鋼架" localSheetId="16">#REF!</definedName>
    <definedName name="隔間牆輕鋼架" localSheetId="27">#REF!</definedName>
    <definedName name="隔間牆輕鋼架" localSheetId="28">#REF!</definedName>
    <definedName name="隔間牆輕鋼架" localSheetId="44">#REF!</definedName>
    <definedName name="隔間牆輕鋼架" localSheetId="45">#REF!</definedName>
    <definedName name="隔間牆輕鋼架" localSheetId="51">#REF!</definedName>
    <definedName name="隔間牆輕鋼架" localSheetId="41">#REF!</definedName>
    <definedName name="隔間牆輕鋼架" localSheetId="35">#REF!</definedName>
    <definedName name="隔間牆輕鋼架" localSheetId="39">#REF!</definedName>
    <definedName name="隔間牆輕鋼架" localSheetId="37">#REF!</definedName>
    <definedName name="隔間牆輕鋼架" localSheetId="17">#REF!</definedName>
    <definedName name="隔間牆輕鋼架" localSheetId="50">#REF!</definedName>
    <definedName name="隔間牆輕鋼架" localSheetId="52">#REF!</definedName>
    <definedName name="隔間牆輕鋼架" localSheetId="31">#REF!</definedName>
    <definedName name="隔間牆輕鋼架" localSheetId="32">#REF!</definedName>
    <definedName name="隔間牆輕鋼架" localSheetId="34">#REF!</definedName>
    <definedName name="隔間牆輕鋼架" localSheetId="38">#REF!</definedName>
    <definedName name="隔間牆輕鋼架" localSheetId="20">#REF!</definedName>
    <definedName name="隔間牆輕鋼架">#REF!</definedName>
    <definedName name="隔熱棉" localSheetId="40">#REF!</definedName>
    <definedName name="隔熱棉" localSheetId="56">#REF!</definedName>
    <definedName name="隔熱棉" localSheetId="33">#REF!</definedName>
    <definedName name="隔熱棉" localSheetId="55">#REF!</definedName>
    <definedName name="隔熱棉" localSheetId="36">#REF!</definedName>
    <definedName name="隔熱棉" localSheetId="4">#REF!</definedName>
    <definedName name="隔熱棉" localSheetId="19">#REF!</definedName>
    <definedName name="隔熱棉" localSheetId="21">#REF!</definedName>
    <definedName name="隔熱棉" localSheetId="22">#REF!</definedName>
    <definedName name="隔熱棉" localSheetId="23">#REF!</definedName>
    <definedName name="隔熱棉" localSheetId="24">#REF!</definedName>
    <definedName name="隔熱棉" localSheetId="25">#REF!</definedName>
    <definedName name="隔熱棉" localSheetId="42">#REF!</definedName>
    <definedName name="隔熱棉" localSheetId="18">#REF!</definedName>
    <definedName name="隔熱棉" localSheetId="47">#REF!</definedName>
    <definedName name="隔熱棉" localSheetId="15">#REF!</definedName>
    <definedName name="隔熱棉" localSheetId="14">#REF!</definedName>
    <definedName name="隔熱棉" localSheetId="46">#REF!</definedName>
    <definedName name="隔熱棉" localSheetId="3">#REF!</definedName>
    <definedName name="隔熱棉" localSheetId="2">#REF!</definedName>
    <definedName name="隔熱棉" localSheetId="54">#REF!</definedName>
    <definedName name="隔熱棉" localSheetId="30">#REF!</definedName>
    <definedName name="隔熱棉" localSheetId="26">#REF!</definedName>
    <definedName name="隔熱棉" localSheetId="29">#REF!</definedName>
    <definedName name="隔熱棉" localSheetId="53">#REF!</definedName>
    <definedName name="隔熱棉" localSheetId="43">#REF!</definedName>
    <definedName name="隔熱棉" localSheetId="9">#REF!</definedName>
    <definedName name="隔熱棉" localSheetId="8">#REF!</definedName>
    <definedName name="隔熱棉" localSheetId="11">#REF!</definedName>
    <definedName name="隔熱棉" localSheetId="10">#REF!</definedName>
    <definedName name="隔熱棉" localSheetId="13">#REF!</definedName>
    <definedName name="隔熱棉" localSheetId="12">#REF!</definedName>
    <definedName name="隔熱棉" localSheetId="7">#REF!</definedName>
    <definedName name="隔熱棉" localSheetId="6">#REF!</definedName>
    <definedName name="隔熱棉" localSheetId="48">#REF!</definedName>
    <definedName name="隔熱棉" localSheetId="49">#REF!</definedName>
    <definedName name="隔熱棉" localSheetId="16">#REF!</definedName>
    <definedName name="隔熱棉" localSheetId="27">#REF!</definedName>
    <definedName name="隔熱棉" localSheetId="28">#REF!</definedName>
    <definedName name="隔熱棉" localSheetId="44">#REF!</definedName>
    <definedName name="隔熱棉" localSheetId="45">#REF!</definedName>
    <definedName name="隔熱棉" localSheetId="51">#REF!</definedName>
    <definedName name="隔熱棉" localSheetId="41">#REF!</definedName>
    <definedName name="隔熱棉" localSheetId="35">#REF!</definedName>
    <definedName name="隔熱棉" localSheetId="39">#REF!</definedName>
    <definedName name="隔熱棉" localSheetId="37">#REF!</definedName>
    <definedName name="隔熱棉" localSheetId="17">#REF!</definedName>
    <definedName name="隔熱棉" localSheetId="50">#REF!</definedName>
    <definedName name="隔熱棉" localSheetId="52">#REF!</definedName>
    <definedName name="隔熱棉" localSheetId="31">#REF!</definedName>
    <definedName name="隔熱棉" localSheetId="32">#REF!</definedName>
    <definedName name="隔熱棉" localSheetId="34">#REF!</definedName>
    <definedName name="隔熱棉" localSheetId="38">#REF!</definedName>
    <definedName name="隔熱棉" localSheetId="20">#REF!</definedName>
    <definedName name="隔熱棉">#REF!</definedName>
    <definedName name="電子式水壓計" localSheetId="40">#REF!</definedName>
    <definedName name="電子式水壓計" localSheetId="56">#REF!</definedName>
    <definedName name="電子式水壓計" localSheetId="33">#REF!</definedName>
    <definedName name="電子式水壓計" localSheetId="55">#REF!</definedName>
    <definedName name="電子式水壓計" localSheetId="36">#REF!</definedName>
    <definedName name="電子式水壓計" localSheetId="4">#REF!</definedName>
    <definedName name="電子式水壓計" localSheetId="19">#REF!</definedName>
    <definedName name="電子式水壓計" localSheetId="21">#REF!</definedName>
    <definedName name="電子式水壓計" localSheetId="22">#REF!</definedName>
    <definedName name="電子式水壓計" localSheetId="23">#REF!</definedName>
    <definedName name="電子式水壓計" localSheetId="24">#REF!</definedName>
    <definedName name="電子式水壓計" localSheetId="25">#REF!</definedName>
    <definedName name="電子式水壓計" localSheetId="42">#REF!</definedName>
    <definedName name="電子式水壓計" localSheetId="18">#REF!</definedName>
    <definedName name="電子式水壓計" localSheetId="47">#REF!</definedName>
    <definedName name="電子式水壓計" localSheetId="15">#REF!</definedName>
    <definedName name="電子式水壓計" localSheetId="14">#REF!</definedName>
    <definedName name="電子式水壓計" localSheetId="46">#REF!</definedName>
    <definedName name="電子式水壓計" localSheetId="3">#REF!</definedName>
    <definedName name="電子式水壓計" localSheetId="2">#REF!</definedName>
    <definedName name="電子式水壓計" localSheetId="54">#REF!</definedName>
    <definedName name="電子式水壓計" localSheetId="30">#REF!</definedName>
    <definedName name="電子式水壓計" localSheetId="26">#REF!</definedName>
    <definedName name="電子式水壓計" localSheetId="29">#REF!</definedName>
    <definedName name="電子式水壓計" localSheetId="53">#REF!</definedName>
    <definedName name="電子式水壓計" localSheetId="43">#REF!</definedName>
    <definedName name="電子式水壓計" localSheetId="9">#REF!</definedName>
    <definedName name="電子式水壓計" localSheetId="8">#REF!</definedName>
    <definedName name="電子式水壓計" localSheetId="11">#REF!</definedName>
    <definedName name="電子式水壓計" localSheetId="10">#REF!</definedName>
    <definedName name="電子式水壓計" localSheetId="13">#REF!</definedName>
    <definedName name="電子式水壓計" localSheetId="12">#REF!</definedName>
    <definedName name="電子式水壓計" localSheetId="7">#REF!</definedName>
    <definedName name="電子式水壓計" localSheetId="6">#REF!</definedName>
    <definedName name="電子式水壓計" localSheetId="48">#REF!</definedName>
    <definedName name="電子式水壓計" localSheetId="49">#REF!</definedName>
    <definedName name="電子式水壓計" localSheetId="16">#REF!</definedName>
    <definedName name="電子式水壓計" localSheetId="27">#REF!</definedName>
    <definedName name="電子式水壓計" localSheetId="28">#REF!</definedName>
    <definedName name="電子式水壓計" localSheetId="44">#REF!</definedName>
    <definedName name="電子式水壓計" localSheetId="45">#REF!</definedName>
    <definedName name="電子式水壓計" localSheetId="51">#REF!</definedName>
    <definedName name="電子式水壓計" localSheetId="41">#REF!</definedName>
    <definedName name="電子式水壓計" localSheetId="35">#REF!</definedName>
    <definedName name="電子式水壓計" localSheetId="39">#REF!</definedName>
    <definedName name="電子式水壓計" localSheetId="37">#REF!</definedName>
    <definedName name="電子式水壓計" localSheetId="17">#REF!</definedName>
    <definedName name="電子式水壓計" localSheetId="50">#REF!</definedName>
    <definedName name="電子式水壓計" localSheetId="52">#REF!</definedName>
    <definedName name="電子式水壓計" localSheetId="31">#REF!</definedName>
    <definedName name="電子式水壓計" localSheetId="32">#REF!</definedName>
    <definedName name="電子式水壓計" localSheetId="34">#REF!</definedName>
    <definedName name="電子式水壓計" localSheetId="38">#REF!</definedName>
    <definedName name="電子式水壓計" localSheetId="20">#REF!</definedName>
    <definedName name="電子式水壓計">#REF!</definedName>
    <definedName name="預付款">[33]Data!$B$9</definedName>
    <definedName name="預付款_第二期">[33]Data!$B$24</definedName>
    <definedName name="預付款償還率">[33]Data!$B$17</definedName>
    <definedName name="預付款償還結束_工程進度">[33]Data!$B$19</definedName>
    <definedName name="預付款償還開始_工程進度">[33]Data!$B$18</definedName>
    <definedName name="預估工程利益">[33]Data!$B$6</definedName>
    <definedName name="預算編號" localSheetId="40">#REF!</definedName>
    <definedName name="預算編號" localSheetId="56">#REF!</definedName>
    <definedName name="預算編號" localSheetId="33">#REF!</definedName>
    <definedName name="預算編號" localSheetId="55">#REF!</definedName>
    <definedName name="預算編號" localSheetId="36">#REF!</definedName>
    <definedName name="預算編號" localSheetId="4">#REF!</definedName>
    <definedName name="預算編號" localSheetId="19">#REF!</definedName>
    <definedName name="預算編號" localSheetId="21">#REF!</definedName>
    <definedName name="預算編號" localSheetId="22">#REF!</definedName>
    <definedName name="預算編號" localSheetId="23">#REF!</definedName>
    <definedName name="預算編號" localSheetId="24">#REF!</definedName>
    <definedName name="預算編號" localSheetId="25">#REF!</definedName>
    <definedName name="預算編號" localSheetId="42">#REF!</definedName>
    <definedName name="預算編號" localSheetId="18">#REF!</definedName>
    <definedName name="預算編號" localSheetId="47">#REF!</definedName>
    <definedName name="預算編號" localSheetId="15">#REF!</definedName>
    <definedName name="預算編號" localSheetId="14">#REF!</definedName>
    <definedName name="預算編號" localSheetId="46">#REF!</definedName>
    <definedName name="預算編號" localSheetId="3">#REF!</definedName>
    <definedName name="預算編號" localSheetId="2">#REF!</definedName>
    <definedName name="預算編號" localSheetId="54">#REF!</definedName>
    <definedName name="預算編號" localSheetId="30">#REF!</definedName>
    <definedName name="預算編號" localSheetId="26">#REF!</definedName>
    <definedName name="預算編號" localSheetId="29">#REF!</definedName>
    <definedName name="預算編號" localSheetId="53">#REF!</definedName>
    <definedName name="預算編號" localSheetId="43">#REF!</definedName>
    <definedName name="預算編號" localSheetId="9">#REF!</definedName>
    <definedName name="預算編號" localSheetId="8">#REF!</definedName>
    <definedName name="預算編號" localSheetId="11">#REF!</definedName>
    <definedName name="預算編號" localSheetId="10">#REF!</definedName>
    <definedName name="預算編號" localSheetId="13">#REF!</definedName>
    <definedName name="預算編號" localSheetId="12">#REF!</definedName>
    <definedName name="預算編號" localSheetId="7">#REF!</definedName>
    <definedName name="預算編號" localSheetId="6">#REF!</definedName>
    <definedName name="預算編號" localSheetId="48">#REF!</definedName>
    <definedName name="預算編號" localSheetId="49">#REF!</definedName>
    <definedName name="預算編號" localSheetId="16">#REF!</definedName>
    <definedName name="預算編號" localSheetId="27">#REF!</definedName>
    <definedName name="預算編號" localSheetId="28">#REF!</definedName>
    <definedName name="預算編號" localSheetId="44">#REF!</definedName>
    <definedName name="預算編號" localSheetId="45">#REF!</definedName>
    <definedName name="預算編號" localSheetId="51">#REF!</definedName>
    <definedName name="預算編號" localSheetId="41">#REF!</definedName>
    <definedName name="預算編號" localSheetId="35">#REF!</definedName>
    <definedName name="預算編號" localSheetId="39">#REF!</definedName>
    <definedName name="預算編號" localSheetId="37">#REF!</definedName>
    <definedName name="預算編號" localSheetId="17">#REF!</definedName>
    <definedName name="預算編號" localSheetId="50">#REF!</definedName>
    <definedName name="預算編號" localSheetId="52">#REF!</definedName>
    <definedName name="預算編號" localSheetId="31">#REF!</definedName>
    <definedName name="預算編號" localSheetId="32">#REF!</definedName>
    <definedName name="預算編號" localSheetId="34">#REF!</definedName>
    <definedName name="預算編號" localSheetId="38">#REF!</definedName>
    <definedName name="預算編號" localSheetId="20">#REF!</definedName>
    <definedName name="預算編號">#REF!</definedName>
    <definedName name="預算複價">[38]差異分析明細!$H$1:$H$752</definedName>
    <definedName name="預算總表" localSheetId="40">[42]各標進度!#REF!</definedName>
    <definedName name="預算總表" localSheetId="56">[42]各標進度!#REF!</definedName>
    <definedName name="預算總表" localSheetId="33">[42]各標進度!#REF!</definedName>
    <definedName name="預算總表" localSheetId="55">[42]各標進度!#REF!</definedName>
    <definedName name="預算總表" localSheetId="36">[42]各標進度!#REF!</definedName>
    <definedName name="預算總表" localSheetId="4">[42]各標進度!#REF!</definedName>
    <definedName name="預算總表" localSheetId="19">[42]各標進度!#REF!</definedName>
    <definedName name="預算總表" localSheetId="21">[42]各標進度!#REF!</definedName>
    <definedName name="預算總表" localSheetId="22">[42]各標進度!#REF!</definedName>
    <definedName name="預算總表" localSheetId="23">[42]各標進度!#REF!</definedName>
    <definedName name="預算總表" localSheetId="24">[42]各標進度!#REF!</definedName>
    <definedName name="預算總表" localSheetId="25">[42]各標進度!#REF!</definedName>
    <definedName name="預算總表" localSheetId="42">[42]各標進度!#REF!</definedName>
    <definedName name="預算總表" localSheetId="18">[42]各標進度!#REF!</definedName>
    <definedName name="預算總表" localSheetId="47">[42]各標進度!#REF!</definedName>
    <definedName name="預算總表" localSheetId="15">[42]各標進度!#REF!</definedName>
    <definedName name="預算總表" localSheetId="14">[42]各標進度!#REF!</definedName>
    <definedName name="預算總表" localSheetId="46">[42]各標進度!#REF!</definedName>
    <definedName name="預算總表" localSheetId="3">[42]各標進度!#REF!</definedName>
    <definedName name="預算總表" localSheetId="2">[42]各標進度!#REF!</definedName>
    <definedName name="預算總表" localSheetId="54">[42]各標進度!#REF!</definedName>
    <definedName name="預算總表" localSheetId="30">[42]各標進度!#REF!</definedName>
    <definedName name="預算總表" localSheetId="26">[42]各標進度!#REF!</definedName>
    <definedName name="預算總表" localSheetId="29">[42]各標進度!#REF!</definedName>
    <definedName name="預算總表" localSheetId="53">[42]各標進度!#REF!</definedName>
    <definedName name="預算總表" localSheetId="43">[42]各標進度!#REF!</definedName>
    <definedName name="預算總表" localSheetId="9">[42]各標進度!#REF!</definedName>
    <definedName name="預算總表" localSheetId="8">[42]各標進度!#REF!</definedName>
    <definedName name="預算總表" localSheetId="11">[42]各標進度!#REF!</definedName>
    <definedName name="預算總表" localSheetId="10">[42]各標進度!#REF!</definedName>
    <definedName name="預算總表" localSheetId="13">[42]各標進度!#REF!</definedName>
    <definedName name="預算總表" localSheetId="12">[42]各標進度!#REF!</definedName>
    <definedName name="預算總表" localSheetId="7">[42]各標進度!#REF!</definedName>
    <definedName name="預算總表" localSheetId="6">[42]各標進度!#REF!</definedName>
    <definedName name="預算總表" localSheetId="48">[42]各標進度!#REF!</definedName>
    <definedName name="預算總表" localSheetId="49">[42]各標進度!#REF!</definedName>
    <definedName name="預算總表" localSheetId="16">[42]各標進度!#REF!</definedName>
    <definedName name="預算總表" localSheetId="27">[42]各標進度!#REF!</definedName>
    <definedName name="預算總表" localSheetId="28">[42]各標進度!#REF!</definedName>
    <definedName name="預算總表" localSheetId="44">[42]各標進度!#REF!</definedName>
    <definedName name="預算總表" localSheetId="45">[42]各標進度!#REF!</definedName>
    <definedName name="預算總表" localSheetId="51">[42]各標進度!#REF!</definedName>
    <definedName name="預算總表" localSheetId="41">[42]各標進度!#REF!</definedName>
    <definedName name="預算總表" localSheetId="35">[42]各標進度!#REF!</definedName>
    <definedName name="預算總表" localSheetId="39">[42]各標進度!#REF!</definedName>
    <definedName name="預算總表" localSheetId="37">[42]各標進度!#REF!</definedName>
    <definedName name="預算總表" localSheetId="17">[42]各標進度!#REF!</definedName>
    <definedName name="預算總表" localSheetId="50">[42]各標進度!#REF!</definedName>
    <definedName name="預算總表" localSheetId="52">[42]各標進度!#REF!</definedName>
    <definedName name="預算總表" localSheetId="31">[42]各標進度!#REF!</definedName>
    <definedName name="預算總表" localSheetId="32">[42]各標進度!#REF!</definedName>
    <definedName name="預算總表" localSheetId="34">[42]各標進度!#REF!</definedName>
    <definedName name="預算總表" localSheetId="38">[42]各標進度!#REF!</definedName>
    <definedName name="預算總表" localSheetId="20">[42]各標進度!#REF!</definedName>
    <definedName name="預算總表">[42]各標進度!#REF!</definedName>
    <definedName name="預鑄水泥緣石工程" localSheetId="40">#REF!</definedName>
    <definedName name="預鑄水泥緣石工程" localSheetId="56">#REF!</definedName>
    <definedName name="預鑄水泥緣石工程" localSheetId="33">#REF!</definedName>
    <definedName name="預鑄水泥緣石工程" localSheetId="55">#REF!</definedName>
    <definedName name="預鑄水泥緣石工程" localSheetId="36">#REF!</definedName>
    <definedName name="預鑄水泥緣石工程" localSheetId="4">#REF!</definedName>
    <definedName name="預鑄水泥緣石工程" localSheetId="19">#REF!</definedName>
    <definedName name="預鑄水泥緣石工程" localSheetId="21">#REF!</definedName>
    <definedName name="預鑄水泥緣石工程" localSheetId="22">#REF!</definedName>
    <definedName name="預鑄水泥緣石工程" localSheetId="23">#REF!</definedName>
    <definedName name="預鑄水泥緣石工程" localSheetId="24">#REF!</definedName>
    <definedName name="預鑄水泥緣石工程" localSheetId="25">#REF!</definedName>
    <definedName name="預鑄水泥緣石工程" localSheetId="42">#REF!</definedName>
    <definedName name="預鑄水泥緣石工程" localSheetId="18">#REF!</definedName>
    <definedName name="預鑄水泥緣石工程" localSheetId="47">#REF!</definedName>
    <definedName name="預鑄水泥緣石工程" localSheetId="15">#REF!</definedName>
    <definedName name="預鑄水泥緣石工程" localSheetId="14">#REF!</definedName>
    <definedName name="預鑄水泥緣石工程" localSheetId="46">#REF!</definedName>
    <definedName name="預鑄水泥緣石工程" localSheetId="3">#REF!</definedName>
    <definedName name="預鑄水泥緣石工程" localSheetId="2">#REF!</definedName>
    <definedName name="預鑄水泥緣石工程" localSheetId="54">#REF!</definedName>
    <definedName name="預鑄水泥緣石工程" localSheetId="30">#REF!</definedName>
    <definedName name="預鑄水泥緣石工程" localSheetId="26">#REF!</definedName>
    <definedName name="預鑄水泥緣石工程" localSheetId="29">#REF!</definedName>
    <definedName name="預鑄水泥緣石工程" localSheetId="53">#REF!</definedName>
    <definedName name="預鑄水泥緣石工程" localSheetId="43">#REF!</definedName>
    <definedName name="預鑄水泥緣石工程" localSheetId="9">#REF!</definedName>
    <definedName name="預鑄水泥緣石工程" localSheetId="8">#REF!</definedName>
    <definedName name="預鑄水泥緣石工程" localSheetId="11">#REF!</definedName>
    <definedName name="預鑄水泥緣石工程" localSheetId="10">#REF!</definedName>
    <definedName name="預鑄水泥緣石工程" localSheetId="13">#REF!</definedName>
    <definedName name="預鑄水泥緣石工程" localSheetId="12">#REF!</definedName>
    <definedName name="預鑄水泥緣石工程" localSheetId="7">#REF!</definedName>
    <definedName name="預鑄水泥緣石工程" localSheetId="6">#REF!</definedName>
    <definedName name="預鑄水泥緣石工程" localSheetId="48">#REF!</definedName>
    <definedName name="預鑄水泥緣石工程" localSheetId="49">#REF!</definedName>
    <definedName name="預鑄水泥緣石工程" localSheetId="16">#REF!</definedName>
    <definedName name="預鑄水泥緣石工程" localSheetId="27">#REF!</definedName>
    <definedName name="預鑄水泥緣石工程" localSheetId="28">#REF!</definedName>
    <definedName name="預鑄水泥緣石工程" localSheetId="44">#REF!</definedName>
    <definedName name="預鑄水泥緣石工程" localSheetId="45">#REF!</definedName>
    <definedName name="預鑄水泥緣石工程" localSheetId="51">#REF!</definedName>
    <definedName name="預鑄水泥緣石工程" localSheetId="41">#REF!</definedName>
    <definedName name="預鑄水泥緣石工程" localSheetId="35">#REF!</definedName>
    <definedName name="預鑄水泥緣石工程" localSheetId="39">#REF!</definedName>
    <definedName name="預鑄水泥緣石工程" localSheetId="37">#REF!</definedName>
    <definedName name="預鑄水泥緣石工程" localSheetId="17">#REF!</definedName>
    <definedName name="預鑄水泥緣石工程" localSheetId="50">#REF!</definedName>
    <definedName name="預鑄水泥緣石工程" localSheetId="52">#REF!</definedName>
    <definedName name="預鑄水泥緣石工程" localSheetId="31">#REF!</definedName>
    <definedName name="預鑄水泥緣石工程" localSheetId="32">#REF!</definedName>
    <definedName name="預鑄水泥緣石工程" localSheetId="34">#REF!</definedName>
    <definedName name="預鑄水泥緣石工程" localSheetId="38">#REF!</definedName>
    <definedName name="預鑄水泥緣石工程" localSheetId="20">#REF!</definedName>
    <definedName name="預鑄水泥緣石工程">#REF!</definedName>
    <definedName name="預鑄混凝土石塊物料" localSheetId="40">#REF!</definedName>
    <definedName name="預鑄混凝土石塊物料" localSheetId="56">#REF!</definedName>
    <definedName name="預鑄混凝土石塊物料" localSheetId="33">#REF!</definedName>
    <definedName name="預鑄混凝土石塊物料" localSheetId="55">#REF!</definedName>
    <definedName name="預鑄混凝土石塊物料" localSheetId="36">#REF!</definedName>
    <definedName name="預鑄混凝土石塊物料" localSheetId="4">#REF!</definedName>
    <definedName name="預鑄混凝土石塊物料" localSheetId="19">#REF!</definedName>
    <definedName name="預鑄混凝土石塊物料" localSheetId="21">#REF!</definedName>
    <definedName name="預鑄混凝土石塊物料" localSheetId="22">#REF!</definedName>
    <definedName name="預鑄混凝土石塊物料" localSheetId="23">#REF!</definedName>
    <definedName name="預鑄混凝土石塊物料" localSheetId="24">#REF!</definedName>
    <definedName name="預鑄混凝土石塊物料" localSheetId="25">#REF!</definedName>
    <definedName name="預鑄混凝土石塊物料" localSheetId="42">#REF!</definedName>
    <definedName name="預鑄混凝土石塊物料" localSheetId="18">#REF!</definedName>
    <definedName name="預鑄混凝土石塊物料" localSheetId="47">#REF!</definedName>
    <definedName name="預鑄混凝土石塊物料" localSheetId="15">#REF!</definedName>
    <definedName name="預鑄混凝土石塊物料" localSheetId="14">#REF!</definedName>
    <definedName name="預鑄混凝土石塊物料" localSheetId="46">#REF!</definedName>
    <definedName name="預鑄混凝土石塊物料" localSheetId="3">#REF!</definedName>
    <definedName name="預鑄混凝土石塊物料" localSheetId="2">#REF!</definedName>
    <definedName name="預鑄混凝土石塊物料" localSheetId="54">#REF!</definedName>
    <definedName name="預鑄混凝土石塊物料" localSheetId="30">#REF!</definedName>
    <definedName name="預鑄混凝土石塊物料" localSheetId="26">#REF!</definedName>
    <definedName name="預鑄混凝土石塊物料" localSheetId="29">#REF!</definedName>
    <definedName name="預鑄混凝土石塊物料" localSheetId="53">#REF!</definedName>
    <definedName name="預鑄混凝土石塊物料" localSheetId="43">#REF!</definedName>
    <definedName name="預鑄混凝土石塊物料" localSheetId="9">#REF!</definedName>
    <definedName name="預鑄混凝土石塊物料" localSheetId="8">#REF!</definedName>
    <definedName name="預鑄混凝土石塊物料" localSheetId="11">#REF!</definedName>
    <definedName name="預鑄混凝土石塊物料" localSheetId="10">#REF!</definedName>
    <definedName name="預鑄混凝土石塊物料" localSheetId="13">#REF!</definedName>
    <definedName name="預鑄混凝土石塊物料" localSheetId="12">#REF!</definedName>
    <definedName name="預鑄混凝土石塊物料" localSheetId="7">#REF!</definedName>
    <definedName name="預鑄混凝土石塊物料" localSheetId="6">#REF!</definedName>
    <definedName name="預鑄混凝土石塊物料" localSheetId="48">#REF!</definedName>
    <definedName name="預鑄混凝土石塊物料" localSheetId="49">#REF!</definedName>
    <definedName name="預鑄混凝土石塊物料" localSheetId="16">#REF!</definedName>
    <definedName name="預鑄混凝土石塊物料" localSheetId="27">#REF!</definedName>
    <definedName name="預鑄混凝土石塊物料" localSheetId="28">#REF!</definedName>
    <definedName name="預鑄混凝土石塊物料" localSheetId="44">#REF!</definedName>
    <definedName name="預鑄混凝土石塊物料" localSheetId="45">#REF!</definedName>
    <definedName name="預鑄混凝土石塊物料" localSheetId="51">#REF!</definedName>
    <definedName name="預鑄混凝土石塊物料" localSheetId="41">#REF!</definedName>
    <definedName name="預鑄混凝土石塊物料" localSheetId="35">#REF!</definedName>
    <definedName name="預鑄混凝土石塊物料" localSheetId="39">#REF!</definedName>
    <definedName name="預鑄混凝土石塊物料" localSheetId="37">#REF!</definedName>
    <definedName name="預鑄混凝土石塊物料" localSheetId="17">#REF!</definedName>
    <definedName name="預鑄混凝土石塊物料" localSheetId="50">#REF!</definedName>
    <definedName name="預鑄混凝土石塊物料" localSheetId="52">#REF!</definedName>
    <definedName name="預鑄混凝土石塊物料" localSheetId="31">#REF!</definedName>
    <definedName name="預鑄混凝土石塊物料" localSheetId="32">#REF!</definedName>
    <definedName name="預鑄混凝土石塊物料" localSheetId="34">#REF!</definedName>
    <definedName name="預鑄混凝土石塊物料" localSheetId="38">#REF!</definedName>
    <definedName name="預鑄混凝土石塊物料" localSheetId="20">#REF!</definedName>
    <definedName name="預鑄混凝土石塊物料">#REF!</definedName>
    <definedName name="預鑄混凝土緣石物料" localSheetId="40">#REF!</definedName>
    <definedName name="預鑄混凝土緣石物料" localSheetId="56">#REF!</definedName>
    <definedName name="預鑄混凝土緣石物料" localSheetId="33">#REF!</definedName>
    <definedName name="預鑄混凝土緣石物料" localSheetId="55">#REF!</definedName>
    <definedName name="預鑄混凝土緣石物料" localSheetId="36">#REF!</definedName>
    <definedName name="預鑄混凝土緣石物料" localSheetId="4">#REF!</definedName>
    <definedName name="預鑄混凝土緣石物料" localSheetId="19">#REF!</definedName>
    <definedName name="預鑄混凝土緣石物料" localSheetId="21">#REF!</definedName>
    <definedName name="預鑄混凝土緣石物料" localSheetId="22">#REF!</definedName>
    <definedName name="預鑄混凝土緣石物料" localSheetId="23">#REF!</definedName>
    <definedName name="預鑄混凝土緣石物料" localSheetId="24">#REF!</definedName>
    <definedName name="預鑄混凝土緣石物料" localSheetId="25">#REF!</definedName>
    <definedName name="預鑄混凝土緣石物料" localSheetId="42">#REF!</definedName>
    <definedName name="預鑄混凝土緣石物料" localSheetId="18">#REF!</definedName>
    <definedName name="預鑄混凝土緣石物料" localSheetId="47">#REF!</definedName>
    <definedName name="預鑄混凝土緣石物料" localSheetId="15">#REF!</definedName>
    <definedName name="預鑄混凝土緣石物料" localSheetId="14">#REF!</definedName>
    <definedName name="預鑄混凝土緣石物料" localSheetId="46">#REF!</definedName>
    <definedName name="預鑄混凝土緣石物料" localSheetId="3">#REF!</definedName>
    <definedName name="預鑄混凝土緣石物料" localSheetId="2">#REF!</definedName>
    <definedName name="預鑄混凝土緣石物料" localSheetId="54">#REF!</definedName>
    <definedName name="預鑄混凝土緣石物料" localSheetId="30">#REF!</definedName>
    <definedName name="預鑄混凝土緣石物料" localSheetId="26">#REF!</definedName>
    <definedName name="預鑄混凝土緣石物料" localSheetId="29">#REF!</definedName>
    <definedName name="預鑄混凝土緣石物料" localSheetId="53">#REF!</definedName>
    <definedName name="預鑄混凝土緣石物料" localSheetId="43">#REF!</definedName>
    <definedName name="預鑄混凝土緣石物料" localSheetId="9">#REF!</definedName>
    <definedName name="預鑄混凝土緣石物料" localSheetId="8">#REF!</definedName>
    <definedName name="預鑄混凝土緣石物料" localSheetId="11">#REF!</definedName>
    <definedName name="預鑄混凝土緣石物料" localSheetId="10">#REF!</definedName>
    <definedName name="預鑄混凝土緣石物料" localSheetId="13">#REF!</definedName>
    <definedName name="預鑄混凝土緣石物料" localSheetId="12">#REF!</definedName>
    <definedName name="預鑄混凝土緣石物料" localSheetId="7">#REF!</definedName>
    <definedName name="預鑄混凝土緣石物料" localSheetId="6">#REF!</definedName>
    <definedName name="預鑄混凝土緣石物料" localSheetId="48">#REF!</definedName>
    <definedName name="預鑄混凝土緣石物料" localSheetId="49">#REF!</definedName>
    <definedName name="預鑄混凝土緣石物料" localSheetId="16">#REF!</definedName>
    <definedName name="預鑄混凝土緣石物料" localSheetId="27">#REF!</definedName>
    <definedName name="預鑄混凝土緣石物料" localSheetId="28">#REF!</definedName>
    <definedName name="預鑄混凝土緣石物料" localSheetId="44">#REF!</definedName>
    <definedName name="預鑄混凝土緣石物料" localSheetId="45">#REF!</definedName>
    <definedName name="預鑄混凝土緣石物料" localSheetId="51">#REF!</definedName>
    <definedName name="預鑄混凝土緣石物料" localSheetId="41">#REF!</definedName>
    <definedName name="預鑄混凝土緣石物料" localSheetId="35">#REF!</definedName>
    <definedName name="預鑄混凝土緣石物料" localSheetId="39">#REF!</definedName>
    <definedName name="預鑄混凝土緣石物料" localSheetId="37">#REF!</definedName>
    <definedName name="預鑄混凝土緣石物料" localSheetId="17">#REF!</definedName>
    <definedName name="預鑄混凝土緣石物料" localSheetId="50">#REF!</definedName>
    <definedName name="預鑄混凝土緣石物料" localSheetId="52">#REF!</definedName>
    <definedName name="預鑄混凝土緣石物料" localSheetId="31">#REF!</definedName>
    <definedName name="預鑄混凝土緣石物料" localSheetId="32">#REF!</definedName>
    <definedName name="預鑄混凝土緣石物料" localSheetId="34">#REF!</definedName>
    <definedName name="預鑄混凝土緣石物料" localSheetId="38">#REF!</definedName>
    <definedName name="預鑄混凝土緣石物料" localSheetId="20">#REF!</definedName>
    <definedName name="預鑄混凝土緣石物料">#REF!</definedName>
    <definedName name="圖形礦纖天花" localSheetId="40">#REF!</definedName>
    <definedName name="圖形礦纖天花" localSheetId="56">#REF!</definedName>
    <definedName name="圖形礦纖天花" localSheetId="33">#REF!</definedName>
    <definedName name="圖形礦纖天花" localSheetId="55">#REF!</definedName>
    <definedName name="圖形礦纖天花" localSheetId="36">#REF!</definedName>
    <definedName name="圖形礦纖天花" localSheetId="4">#REF!</definedName>
    <definedName name="圖形礦纖天花" localSheetId="19">#REF!</definedName>
    <definedName name="圖形礦纖天花" localSheetId="21">#REF!</definedName>
    <definedName name="圖形礦纖天花" localSheetId="22">#REF!</definedName>
    <definedName name="圖形礦纖天花" localSheetId="23">#REF!</definedName>
    <definedName name="圖形礦纖天花" localSheetId="24">#REF!</definedName>
    <definedName name="圖形礦纖天花" localSheetId="25">#REF!</definedName>
    <definedName name="圖形礦纖天花" localSheetId="42">#REF!</definedName>
    <definedName name="圖形礦纖天花" localSheetId="18">#REF!</definedName>
    <definedName name="圖形礦纖天花" localSheetId="47">#REF!</definedName>
    <definedName name="圖形礦纖天花" localSheetId="15">#REF!</definedName>
    <definedName name="圖形礦纖天花" localSheetId="14">#REF!</definedName>
    <definedName name="圖形礦纖天花" localSheetId="46">#REF!</definedName>
    <definedName name="圖形礦纖天花" localSheetId="3">#REF!</definedName>
    <definedName name="圖形礦纖天花" localSheetId="2">#REF!</definedName>
    <definedName name="圖形礦纖天花" localSheetId="54">#REF!</definedName>
    <definedName name="圖形礦纖天花" localSheetId="30">#REF!</definedName>
    <definedName name="圖形礦纖天花" localSheetId="26">#REF!</definedName>
    <definedName name="圖形礦纖天花" localSheetId="29">#REF!</definedName>
    <definedName name="圖形礦纖天花" localSheetId="53">#REF!</definedName>
    <definedName name="圖形礦纖天花" localSheetId="43">#REF!</definedName>
    <definedName name="圖形礦纖天花" localSheetId="9">#REF!</definedName>
    <definedName name="圖形礦纖天花" localSheetId="8">#REF!</definedName>
    <definedName name="圖形礦纖天花" localSheetId="11">#REF!</definedName>
    <definedName name="圖形礦纖天花" localSheetId="10">#REF!</definedName>
    <definedName name="圖形礦纖天花" localSheetId="13">#REF!</definedName>
    <definedName name="圖形礦纖天花" localSheetId="12">#REF!</definedName>
    <definedName name="圖形礦纖天花" localSheetId="7">#REF!</definedName>
    <definedName name="圖形礦纖天花" localSheetId="6">#REF!</definedName>
    <definedName name="圖形礦纖天花" localSheetId="48">#REF!</definedName>
    <definedName name="圖形礦纖天花" localSheetId="49">#REF!</definedName>
    <definedName name="圖形礦纖天花" localSheetId="16">#REF!</definedName>
    <definedName name="圖形礦纖天花" localSheetId="27">#REF!</definedName>
    <definedName name="圖形礦纖天花" localSheetId="28">#REF!</definedName>
    <definedName name="圖形礦纖天花" localSheetId="44">#REF!</definedName>
    <definedName name="圖形礦纖天花" localSheetId="45">#REF!</definedName>
    <definedName name="圖形礦纖天花" localSheetId="51">#REF!</definedName>
    <definedName name="圖形礦纖天花" localSheetId="41">#REF!</definedName>
    <definedName name="圖形礦纖天花" localSheetId="35">#REF!</definedName>
    <definedName name="圖形礦纖天花" localSheetId="39">#REF!</definedName>
    <definedName name="圖形礦纖天花" localSheetId="37">#REF!</definedName>
    <definedName name="圖形礦纖天花" localSheetId="17">#REF!</definedName>
    <definedName name="圖形礦纖天花" localSheetId="50">#REF!</definedName>
    <definedName name="圖形礦纖天花" localSheetId="52">#REF!</definedName>
    <definedName name="圖形礦纖天花" localSheetId="31">#REF!</definedName>
    <definedName name="圖形礦纖天花" localSheetId="32">#REF!</definedName>
    <definedName name="圖形礦纖天花" localSheetId="34">#REF!</definedName>
    <definedName name="圖形礦纖天花" localSheetId="38">#REF!</definedName>
    <definedName name="圖形礦纖天花" localSheetId="20">#REF!</definedName>
    <definedName name="圖形礦纖天花">#REF!</definedName>
    <definedName name="實木地板止滑條" localSheetId="40">#REF!</definedName>
    <definedName name="實木地板止滑條" localSheetId="56">#REF!</definedName>
    <definedName name="實木地板止滑條" localSheetId="33">#REF!</definedName>
    <definedName name="實木地板止滑條" localSheetId="55">#REF!</definedName>
    <definedName name="實木地板止滑條" localSheetId="36">#REF!</definedName>
    <definedName name="實木地板止滑條" localSheetId="4">#REF!</definedName>
    <definedName name="實木地板止滑條" localSheetId="19">#REF!</definedName>
    <definedName name="實木地板止滑條" localSheetId="21">#REF!</definedName>
    <definedName name="實木地板止滑條" localSheetId="22">#REF!</definedName>
    <definedName name="實木地板止滑條" localSheetId="23">#REF!</definedName>
    <definedName name="實木地板止滑條" localSheetId="24">#REF!</definedName>
    <definedName name="實木地板止滑條" localSheetId="25">#REF!</definedName>
    <definedName name="實木地板止滑條" localSheetId="42">#REF!</definedName>
    <definedName name="實木地板止滑條" localSheetId="18">#REF!</definedName>
    <definedName name="實木地板止滑條" localSheetId="47">#REF!</definedName>
    <definedName name="實木地板止滑條" localSheetId="15">#REF!</definedName>
    <definedName name="實木地板止滑條" localSheetId="14">#REF!</definedName>
    <definedName name="實木地板止滑條" localSheetId="46">#REF!</definedName>
    <definedName name="實木地板止滑條" localSheetId="3">#REF!</definedName>
    <definedName name="實木地板止滑條" localSheetId="2">#REF!</definedName>
    <definedName name="實木地板止滑條" localSheetId="54">#REF!</definedName>
    <definedName name="實木地板止滑條" localSheetId="30">#REF!</definedName>
    <definedName name="實木地板止滑條" localSheetId="26">#REF!</definedName>
    <definedName name="實木地板止滑條" localSheetId="29">#REF!</definedName>
    <definedName name="實木地板止滑條" localSheetId="53">#REF!</definedName>
    <definedName name="實木地板止滑條" localSheetId="43">#REF!</definedName>
    <definedName name="實木地板止滑條" localSheetId="9">#REF!</definedName>
    <definedName name="實木地板止滑條" localSheetId="8">#REF!</definedName>
    <definedName name="實木地板止滑條" localSheetId="11">#REF!</definedName>
    <definedName name="實木地板止滑條" localSheetId="10">#REF!</definedName>
    <definedName name="實木地板止滑條" localSheetId="13">#REF!</definedName>
    <definedName name="實木地板止滑條" localSheetId="12">#REF!</definedName>
    <definedName name="實木地板止滑條" localSheetId="7">#REF!</definedName>
    <definedName name="實木地板止滑條" localSheetId="6">#REF!</definedName>
    <definedName name="實木地板止滑條" localSheetId="48">#REF!</definedName>
    <definedName name="實木地板止滑條" localSheetId="49">#REF!</definedName>
    <definedName name="實木地板止滑條" localSheetId="16">#REF!</definedName>
    <definedName name="實木地板止滑條" localSheetId="27">#REF!</definedName>
    <definedName name="實木地板止滑條" localSheetId="28">#REF!</definedName>
    <definedName name="實木地板止滑條" localSheetId="44">#REF!</definedName>
    <definedName name="實木地板止滑條" localSheetId="45">#REF!</definedName>
    <definedName name="實木地板止滑條" localSheetId="51">#REF!</definedName>
    <definedName name="實木地板止滑條" localSheetId="41">#REF!</definedName>
    <definedName name="實木地板止滑條" localSheetId="35">#REF!</definedName>
    <definedName name="實木地板止滑條" localSheetId="39">#REF!</definedName>
    <definedName name="實木地板止滑條" localSheetId="37">#REF!</definedName>
    <definedName name="實木地板止滑條" localSheetId="17">#REF!</definedName>
    <definedName name="實木地板止滑條" localSheetId="50">#REF!</definedName>
    <definedName name="實木地板止滑條" localSheetId="52">#REF!</definedName>
    <definedName name="實木地板止滑條" localSheetId="31">#REF!</definedName>
    <definedName name="實木地板止滑條" localSheetId="32">#REF!</definedName>
    <definedName name="實木地板止滑條" localSheetId="34">#REF!</definedName>
    <definedName name="實木地板止滑條" localSheetId="38">#REF!</definedName>
    <definedName name="實木地板止滑條" localSheetId="20">#REF!</definedName>
    <definedName name="實木地板止滑條">#REF!</definedName>
    <definedName name="實際預定_查詢">[43]實際預定_查詢!$A$1:$K$16</definedName>
    <definedName name="實際預定_查詢_查詢_查詢">[43]實際預定_查詢_查詢_查詢!$A$1:$W$2</definedName>
    <definedName name="旗杆及固定配件" localSheetId="40">#REF!</definedName>
    <definedName name="旗杆及固定配件" localSheetId="56">#REF!</definedName>
    <definedName name="旗杆及固定配件" localSheetId="33">#REF!</definedName>
    <definedName name="旗杆及固定配件" localSheetId="55">#REF!</definedName>
    <definedName name="旗杆及固定配件" localSheetId="36">#REF!</definedName>
    <definedName name="旗杆及固定配件" localSheetId="4">#REF!</definedName>
    <definedName name="旗杆及固定配件" localSheetId="19">#REF!</definedName>
    <definedName name="旗杆及固定配件" localSheetId="21">#REF!</definedName>
    <definedName name="旗杆及固定配件" localSheetId="22">#REF!</definedName>
    <definedName name="旗杆及固定配件" localSheetId="23">#REF!</definedName>
    <definedName name="旗杆及固定配件" localSheetId="24">#REF!</definedName>
    <definedName name="旗杆及固定配件" localSheetId="25">#REF!</definedName>
    <definedName name="旗杆及固定配件" localSheetId="42">#REF!</definedName>
    <definedName name="旗杆及固定配件" localSheetId="18">#REF!</definedName>
    <definedName name="旗杆及固定配件" localSheetId="47">#REF!</definedName>
    <definedName name="旗杆及固定配件" localSheetId="15">#REF!</definedName>
    <definedName name="旗杆及固定配件" localSheetId="14">#REF!</definedName>
    <definedName name="旗杆及固定配件" localSheetId="46">#REF!</definedName>
    <definedName name="旗杆及固定配件" localSheetId="3">#REF!</definedName>
    <definedName name="旗杆及固定配件" localSheetId="2">#REF!</definedName>
    <definedName name="旗杆及固定配件" localSheetId="54">#REF!</definedName>
    <definedName name="旗杆及固定配件" localSheetId="30">#REF!</definedName>
    <definedName name="旗杆及固定配件" localSheetId="26">#REF!</definedName>
    <definedName name="旗杆及固定配件" localSheetId="29">#REF!</definedName>
    <definedName name="旗杆及固定配件" localSheetId="53">#REF!</definedName>
    <definedName name="旗杆及固定配件" localSheetId="43">#REF!</definedName>
    <definedName name="旗杆及固定配件" localSheetId="9">#REF!</definedName>
    <definedName name="旗杆及固定配件" localSheetId="8">#REF!</definedName>
    <definedName name="旗杆及固定配件" localSheetId="11">#REF!</definedName>
    <definedName name="旗杆及固定配件" localSheetId="10">#REF!</definedName>
    <definedName name="旗杆及固定配件" localSheetId="13">#REF!</definedName>
    <definedName name="旗杆及固定配件" localSheetId="12">#REF!</definedName>
    <definedName name="旗杆及固定配件" localSheetId="7">#REF!</definedName>
    <definedName name="旗杆及固定配件" localSheetId="6">#REF!</definedName>
    <definedName name="旗杆及固定配件" localSheetId="48">#REF!</definedName>
    <definedName name="旗杆及固定配件" localSheetId="49">#REF!</definedName>
    <definedName name="旗杆及固定配件" localSheetId="16">#REF!</definedName>
    <definedName name="旗杆及固定配件" localSheetId="27">#REF!</definedName>
    <definedName name="旗杆及固定配件" localSheetId="28">#REF!</definedName>
    <definedName name="旗杆及固定配件" localSheetId="44">#REF!</definedName>
    <definedName name="旗杆及固定配件" localSheetId="45">#REF!</definedName>
    <definedName name="旗杆及固定配件" localSheetId="51">#REF!</definedName>
    <definedName name="旗杆及固定配件" localSheetId="41">#REF!</definedName>
    <definedName name="旗杆及固定配件" localSheetId="35">#REF!</definedName>
    <definedName name="旗杆及固定配件" localSheetId="39">#REF!</definedName>
    <definedName name="旗杆及固定配件" localSheetId="37">#REF!</definedName>
    <definedName name="旗杆及固定配件" localSheetId="17">#REF!</definedName>
    <definedName name="旗杆及固定配件" localSheetId="50">#REF!</definedName>
    <definedName name="旗杆及固定配件" localSheetId="52">#REF!</definedName>
    <definedName name="旗杆及固定配件" localSheetId="31">#REF!</definedName>
    <definedName name="旗杆及固定配件" localSheetId="32">#REF!</definedName>
    <definedName name="旗杆及固定配件" localSheetId="34">#REF!</definedName>
    <definedName name="旗杆及固定配件" localSheetId="38">#REF!</definedName>
    <definedName name="旗杆及固定配件" localSheetId="20">#REF!</definedName>
    <definedName name="旗杆及固定配件">#REF!</definedName>
    <definedName name="榕樹移植φ_10_20cm" localSheetId="40">#REF!</definedName>
    <definedName name="榕樹移植φ_10_20cm" localSheetId="56">#REF!</definedName>
    <definedName name="榕樹移植φ_10_20cm" localSheetId="33">#REF!</definedName>
    <definedName name="榕樹移植φ_10_20cm" localSheetId="55">#REF!</definedName>
    <definedName name="榕樹移植φ_10_20cm" localSheetId="36">#REF!</definedName>
    <definedName name="榕樹移植φ_10_20cm" localSheetId="4">#REF!</definedName>
    <definedName name="榕樹移植φ_10_20cm" localSheetId="19">#REF!</definedName>
    <definedName name="榕樹移植φ_10_20cm" localSheetId="21">#REF!</definedName>
    <definedName name="榕樹移植φ_10_20cm" localSheetId="22">#REF!</definedName>
    <definedName name="榕樹移植φ_10_20cm" localSheetId="23">#REF!</definedName>
    <definedName name="榕樹移植φ_10_20cm" localSheetId="24">#REF!</definedName>
    <definedName name="榕樹移植φ_10_20cm" localSheetId="25">#REF!</definedName>
    <definedName name="榕樹移植φ_10_20cm" localSheetId="42">#REF!</definedName>
    <definedName name="榕樹移植φ_10_20cm" localSheetId="18">#REF!</definedName>
    <definedName name="榕樹移植φ_10_20cm" localSheetId="47">#REF!</definedName>
    <definedName name="榕樹移植φ_10_20cm" localSheetId="15">#REF!</definedName>
    <definedName name="榕樹移植φ_10_20cm" localSheetId="14">#REF!</definedName>
    <definedName name="榕樹移植φ_10_20cm" localSheetId="46">#REF!</definedName>
    <definedName name="榕樹移植φ_10_20cm" localSheetId="3">#REF!</definedName>
    <definedName name="榕樹移植φ_10_20cm" localSheetId="2">#REF!</definedName>
    <definedName name="榕樹移植φ_10_20cm" localSheetId="54">#REF!</definedName>
    <definedName name="榕樹移植φ_10_20cm" localSheetId="30">#REF!</definedName>
    <definedName name="榕樹移植φ_10_20cm" localSheetId="26">#REF!</definedName>
    <definedName name="榕樹移植φ_10_20cm" localSheetId="29">#REF!</definedName>
    <definedName name="榕樹移植φ_10_20cm" localSheetId="53">#REF!</definedName>
    <definedName name="榕樹移植φ_10_20cm" localSheetId="43">#REF!</definedName>
    <definedName name="榕樹移植φ_10_20cm" localSheetId="9">#REF!</definedName>
    <definedName name="榕樹移植φ_10_20cm" localSheetId="8">#REF!</definedName>
    <definedName name="榕樹移植φ_10_20cm" localSheetId="11">#REF!</definedName>
    <definedName name="榕樹移植φ_10_20cm" localSheetId="10">#REF!</definedName>
    <definedName name="榕樹移植φ_10_20cm" localSheetId="13">#REF!</definedName>
    <definedName name="榕樹移植φ_10_20cm" localSheetId="12">#REF!</definedName>
    <definedName name="榕樹移植φ_10_20cm" localSheetId="7">#REF!</definedName>
    <definedName name="榕樹移植φ_10_20cm" localSheetId="6">#REF!</definedName>
    <definedName name="榕樹移植φ_10_20cm" localSheetId="48">#REF!</definedName>
    <definedName name="榕樹移植φ_10_20cm" localSheetId="49">#REF!</definedName>
    <definedName name="榕樹移植φ_10_20cm" localSheetId="16">#REF!</definedName>
    <definedName name="榕樹移植φ_10_20cm" localSheetId="27">#REF!</definedName>
    <definedName name="榕樹移植φ_10_20cm" localSheetId="28">#REF!</definedName>
    <definedName name="榕樹移植φ_10_20cm" localSheetId="44">#REF!</definedName>
    <definedName name="榕樹移植φ_10_20cm" localSheetId="45">#REF!</definedName>
    <definedName name="榕樹移植φ_10_20cm" localSheetId="51">#REF!</definedName>
    <definedName name="榕樹移植φ_10_20cm" localSheetId="41">#REF!</definedName>
    <definedName name="榕樹移植φ_10_20cm" localSheetId="35">#REF!</definedName>
    <definedName name="榕樹移植φ_10_20cm" localSheetId="39">#REF!</definedName>
    <definedName name="榕樹移植φ_10_20cm" localSheetId="37">#REF!</definedName>
    <definedName name="榕樹移植φ_10_20cm" localSheetId="17">#REF!</definedName>
    <definedName name="榕樹移植φ_10_20cm" localSheetId="50">#REF!</definedName>
    <definedName name="榕樹移植φ_10_20cm" localSheetId="52">#REF!</definedName>
    <definedName name="榕樹移植φ_10_20cm" localSheetId="31">#REF!</definedName>
    <definedName name="榕樹移植φ_10_20cm" localSheetId="32">#REF!</definedName>
    <definedName name="榕樹移植φ_10_20cm" localSheetId="34">#REF!</definedName>
    <definedName name="榕樹移植φ_10_20cm" localSheetId="38">#REF!</definedName>
    <definedName name="榕樹移植φ_10_20cm" localSheetId="20">#REF!</definedName>
    <definedName name="榕樹移植φ_10_20cm">#REF!</definedName>
    <definedName name="榕樹移植φ_20_40cm" localSheetId="40">#REF!</definedName>
    <definedName name="榕樹移植φ_20_40cm" localSheetId="56">#REF!</definedName>
    <definedName name="榕樹移植φ_20_40cm" localSheetId="33">#REF!</definedName>
    <definedName name="榕樹移植φ_20_40cm" localSheetId="55">#REF!</definedName>
    <definedName name="榕樹移植φ_20_40cm" localSheetId="36">#REF!</definedName>
    <definedName name="榕樹移植φ_20_40cm" localSheetId="4">#REF!</definedName>
    <definedName name="榕樹移植φ_20_40cm" localSheetId="19">#REF!</definedName>
    <definedName name="榕樹移植φ_20_40cm" localSheetId="21">#REF!</definedName>
    <definedName name="榕樹移植φ_20_40cm" localSheetId="22">#REF!</definedName>
    <definedName name="榕樹移植φ_20_40cm" localSheetId="23">#REF!</definedName>
    <definedName name="榕樹移植φ_20_40cm" localSheetId="24">#REF!</definedName>
    <definedName name="榕樹移植φ_20_40cm" localSheetId="25">#REF!</definedName>
    <definedName name="榕樹移植φ_20_40cm" localSheetId="42">#REF!</definedName>
    <definedName name="榕樹移植φ_20_40cm" localSheetId="18">#REF!</definedName>
    <definedName name="榕樹移植φ_20_40cm" localSheetId="47">#REF!</definedName>
    <definedName name="榕樹移植φ_20_40cm" localSheetId="15">#REF!</definedName>
    <definedName name="榕樹移植φ_20_40cm" localSheetId="14">#REF!</definedName>
    <definedName name="榕樹移植φ_20_40cm" localSheetId="46">#REF!</definedName>
    <definedName name="榕樹移植φ_20_40cm" localSheetId="3">#REF!</definedName>
    <definedName name="榕樹移植φ_20_40cm" localSheetId="2">#REF!</definedName>
    <definedName name="榕樹移植φ_20_40cm" localSheetId="54">#REF!</definedName>
    <definedName name="榕樹移植φ_20_40cm" localSheetId="30">#REF!</definedName>
    <definedName name="榕樹移植φ_20_40cm" localSheetId="26">#REF!</definedName>
    <definedName name="榕樹移植φ_20_40cm" localSheetId="29">#REF!</definedName>
    <definedName name="榕樹移植φ_20_40cm" localSheetId="53">#REF!</definedName>
    <definedName name="榕樹移植φ_20_40cm" localSheetId="43">#REF!</definedName>
    <definedName name="榕樹移植φ_20_40cm" localSheetId="9">#REF!</definedName>
    <definedName name="榕樹移植φ_20_40cm" localSheetId="8">#REF!</definedName>
    <definedName name="榕樹移植φ_20_40cm" localSheetId="11">#REF!</definedName>
    <definedName name="榕樹移植φ_20_40cm" localSheetId="10">#REF!</definedName>
    <definedName name="榕樹移植φ_20_40cm" localSheetId="13">#REF!</definedName>
    <definedName name="榕樹移植φ_20_40cm" localSheetId="12">#REF!</definedName>
    <definedName name="榕樹移植φ_20_40cm" localSheetId="7">#REF!</definedName>
    <definedName name="榕樹移植φ_20_40cm" localSheetId="6">#REF!</definedName>
    <definedName name="榕樹移植φ_20_40cm" localSheetId="48">#REF!</definedName>
    <definedName name="榕樹移植φ_20_40cm" localSheetId="49">#REF!</definedName>
    <definedName name="榕樹移植φ_20_40cm" localSheetId="16">#REF!</definedName>
    <definedName name="榕樹移植φ_20_40cm" localSheetId="27">#REF!</definedName>
    <definedName name="榕樹移植φ_20_40cm" localSheetId="28">#REF!</definedName>
    <definedName name="榕樹移植φ_20_40cm" localSheetId="44">#REF!</definedName>
    <definedName name="榕樹移植φ_20_40cm" localSheetId="45">#REF!</definedName>
    <definedName name="榕樹移植φ_20_40cm" localSheetId="51">#REF!</definedName>
    <definedName name="榕樹移植φ_20_40cm" localSheetId="41">#REF!</definedName>
    <definedName name="榕樹移植φ_20_40cm" localSheetId="35">#REF!</definedName>
    <definedName name="榕樹移植φ_20_40cm" localSheetId="39">#REF!</definedName>
    <definedName name="榕樹移植φ_20_40cm" localSheetId="37">#REF!</definedName>
    <definedName name="榕樹移植φ_20_40cm" localSheetId="17">#REF!</definedName>
    <definedName name="榕樹移植φ_20_40cm" localSheetId="50">#REF!</definedName>
    <definedName name="榕樹移植φ_20_40cm" localSheetId="52">#REF!</definedName>
    <definedName name="榕樹移植φ_20_40cm" localSheetId="31">#REF!</definedName>
    <definedName name="榕樹移植φ_20_40cm" localSheetId="32">#REF!</definedName>
    <definedName name="榕樹移植φ_20_40cm" localSheetId="34">#REF!</definedName>
    <definedName name="榕樹移植φ_20_40cm" localSheetId="38">#REF!</definedName>
    <definedName name="榕樹移植φ_20_40cm" localSheetId="20">#REF!</definedName>
    <definedName name="榕樹移植φ_20_40cm">#REF!</definedName>
    <definedName name="榕樹移植φ_40_70cm" localSheetId="40">#REF!</definedName>
    <definedName name="榕樹移植φ_40_70cm" localSheetId="56">#REF!</definedName>
    <definedName name="榕樹移植φ_40_70cm" localSheetId="33">#REF!</definedName>
    <definedName name="榕樹移植φ_40_70cm" localSheetId="55">#REF!</definedName>
    <definedName name="榕樹移植φ_40_70cm" localSheetId="36">#REF!</definedName>
    <definedName name="榕樹移植φ_40_70cm" localSheetId="4">#REF!</definedName>
    <definedName name="榕樹移植φ_40_70cm" localSheetId="19">#REF!</definedName>
    <definedName name="榕樹移植φ_40_70cm" localSheetId="21">#REF!</definedName>
    <definedName name="榕樹移植φ_40_70cm" localSheetId="22">#REF!</definedName>
    <definedName name="榕樹移植φ_40_70cm" localSheetId="23">#REF!</definedName>
    <definedName name="榕樹移植φ_40_70cm" localSheetId="24">#REF!</definedName>
    <definedName name="榕樹移植φ_40_70cm" localSheetId="25">#REF!</definedName>
    <definedName name="榕樹移植φ_40_70cm" localSheetId="42">#REF!</definedName>
    <definedName name="榕樹移植φ_40_70cm" localSheetId="18">#REF!</definedName>
    <definedName name="榕樹移植φ_40_70cm" localSheetId="47">#REF!</definedName>
    <definedName name="榕樹移植φ_40_70cm" localSheetId="15">#REF!</definedName>
    <definedName name="榕樹移植φ_40_70cm" localSheetId="14">#REF!</definedName>
    <definedName name="榕樹移植φ_40_70cm" localSheetId="46">#REF!</definedName>
    <definedName name="榕樹移植φ_40_70cm" localSheetId="3">#REF!</definedName>
    <definedName name="榕樹移植φ_40_70cm" localSheetId="2">#REF!</definedName>
    <definedName name="榕樹移植φ_40_70cm" localSheetId="54">#REF!</definedName>
    <definedName name="榕樹移植φ_40_70cm" localSheetId="30">#REF!</definedName>
    <definedName name="榕樹移植φ_40_70cm" localSheetId="26">#REF!</definedName>
    <definedName name="榕樹移植φ_40_70cm" localSheetId="29">#REF!</definedName>
    <definedName name="榕樹移植φ_40_70cm" localSheetId="53">#REF!</definedName>
    <definedName name="榕樹移植φ_40_70cm" localSheetId="43">#REF!</definedName>
    <definedName name="榕樹移植φ_40_70cm" localSheetId="9">#REF!</definedName>
    <definedName name="榕樹移植φ_40_70cm" localSheetId="8">#REF!</definedName>
    <definedName name="榕樹移植φ_40_70cm" localSheetId="11">#REF!</definedName>
    <definedName name="榕樹移植φ_40_70cm" localSheetId="10">#REF!</definedName>
    <definedName name="榕樹移植φ_40_70cm" localSheetId="13">#REF!</definedName>
    <definedName name="榕樹移植φ_40_70cm" localSheetId="12">#REF!</definedName>
    <definedName name="榕樹移植φ_40_70cm" localSheetId="7">#REF!</definedName>
    <definedName name="榕樹移植φ_40_70cm" localSheetId="6">#REF!</definedName>
    <definedName name="榕樹移植φ_40_70cm" localSheetId="48">#REF!</definedName>
    <definedName name="榕樹移植φ_40_70cm" localSheetId="49">#REF!</definedName>
    <definedName name="榕樹移植φ_40_70cm" localSheetId="16">#REF!</definedName>
    <definedName name="榕樹移植φ_40_70cm" localSheetId="27">#REF!</definedName>
    <definedName name="榕樹移植φ_40_70cm" localSheetId="28">#REF!</definedName>
    <definedName name="榕樹移植φ_40_70cm" localSheetId="44">#REF!</definedName>
    <definedName name="榕樹移植φ_40_70cm" localSheetId="45">#REF!</definedName>
    <definedName name="榕樹移植φ_40_70cm" localSheetId="51">#REF!</definedName>
    <definedName name="榕樹移植φ_40_70cm" localSheetId="41">#REF!</definedName>
    <definedName name="榕樹移植φ_40_70cm" localSheetId="35">#REF!</definedName>
    <definedName name="榕樹移植φ_40_70cm" localSheetId="39">#REF!</definedName>
    <definedName name="榕樹移植φ_40_70cm" localSheetId="37">#REF!</definedName>
    <definedName name="榕樹移植φ_40_70cm" localSheetId="17">#REF!</definedName>
    <definedName name="榕樹移植φ_40_70cm" localSheetId="50">#REF!</definedName>
    <definedName name="榕樹移植φ_40_70cm" localSheetId="52">#REF!</definedName>
    <definedName name="榕樹移植φ_40_70cm" localSheetId="31">#REF!</definedName>
    <definedName name="榕樹移植φ_40_70cm" localSheetId="32">#REF!</definedName>
    <definedName name="榕樹移植φ_40_70cm" localSheetId="34">#REF!</definedName>
    <definedName name="榕樹移植φ_40_70cm" localSheetId="38">#REF!</definedName>
    <definedName name="榕樹移植φ_40_70cm" localSheetId="20">#REF!</definedName>
    <definedName name="榕樹移植φ_40_70cm">#REF!</definedName>
    <definedName name="滲入式水硬性防水膜" localSheetId="40">#REF!</definedName>
    <definedName name="滲入式水硬性防水膜" localSheetId="56">#REF!</definedName>
    <definedName name="滲入式水硬性防水膜" localSheetId="33">#REF!</definedName>
    <definedName name="滲入式水硬性防水膜" localSheetId="55">#REF!</definedName>
    <definedName name="滲入式水硬性防水膜" localSheetId="36">#REF!</definedName>
    <definedName name="滲入式水硬性防水膜" localSheetId="4">#REF!</definedName>
    <definedName name="滲入式水硬性防水膜" localSheetId="19">#REF!</definedName>
    <definedName name="滲入式水硬性防水膜" localSheetId="21">#REF!</definedName>
    <definedName name="滲入式水硬性防水膜" localSheetId="22">#REF!</definedName>
    <definedName name="滲入式水硬性防水膜" localSheetId="23">#REF!</definedName>
    <definedName name="滲入式水硬性防水膜" localSheetId="24">#REF!</definedName>
    <definedName name="滲入式水硬性防水膜" localSheetId="25">#REF!</definedName>
    <definedName name="滲入式水硬性防水膜" localSheetId="42">#REF!</definedName>
    <definedName name="滲入式水硬性防水膜" localSheetId="18">#REF!</definedName>
    <definedName name="滲入式水硬性防水膜" localSheetId="47">#REF!</definedName>
    <definedName name="滲入式水硬性防水膜" localSheetId="15">#REF!</definedName>
    <definedName name="滲入式水硬性防水膜" localSheetId="14">#REF!</definedName>
    <definedName name="滲入式水硬性防水膜" localSheetId="46">#REF!</definedName>
    <definedName name="滲入式水硬性防水膜" localSheetId="3">#REF!</definedName>
    <definedName name="滲入式水硬性防水膜" localSheetId="2">#REF!</definedName>
    <definedName name="滲入式水硬性防水膜" localSheetId="54">#REF!</definedName>
    <definedName name="滲入式水硬性防水膜" localSheetId="30">#REF!</definedName>
    <definedName name="滲入式水硬性防水膜" localSheetId="26">#REF!</definedName>
    <definedName name="滲入式水硬性防水膜" localSheetId="29">#REF!</definedName>
    <definedName name="滲入式水硬性防水膜" localSheetId="53">#REF!</definedName>
    <definedName name="滲入式水硬性防水膜" localSheetId="43">#REF!</definedName>
    <definedName name="滲入式水硬性防水膜" localSheetId="9">#REF!</definedName>
    <definedName name="滲入式水硬性防水膜" localSheetId="8">#REF!</definedName>
    <definedName name="滲入式水硬性防水膜" localSheetId="11">#REF!</definedName>
    <definedName name="滲入式水硬性防水膜" localSheetId="10">#REF!</definedName>
    <definedName name="滲入式水硬性防水膜" localSheetId="13">#REF!</definedName>
    <definedName name="滲入式水硬性防水膜" localSheetId="12">#REF!</definedName>
    <definedName name="滲入式水硬性防水膜" localSheetId="7">#REF!</definedName>
    <definedName name="滲入式水硬性防水膜" localSheetId="6">#REF!</definedName>
    <definedName name="滲入式水硬性防水膜" localSheetId="48">#REF!</definedName>
    <definedName name="滲入式水硬性防水膜" localSheetId="49">#REF!</definedName>
    <definedName name="滲入式水硬性防水膜" localSheetId="16">#REF!</definedName>
    <definedName name="滲入式水硬性防水膜" localSheetId="27">#REF!</definedName>
    <definedName name="滲入式水硬性防水膜" localSheetId="28">#REF!</definedName>
    <definedName name="滲入式水硬性防水膜" localSheetId="44">#REF!</definedName>
    <definedName name="滲入式水硬性防水膜" localSheetId="45">#REF!</definedName>
    <definedName name="滲入式水硬性防水膜" localSheetId="51">#REF!</definedName>
    <definedName name="滲入式水硬性防水膜" localSheetId="41">#REF!</definedName>
    <definedName name="滲入式水硬性防水膜" localSheetId="35">#REF!</definedName>
    <definedName name="滲入式水硬性防水膜" localSheetId="39">#REF!</definedName>
    <definedName name="滲入式水硬性防水膜" localSheetId="37">#REF!</definedName>
    <definedName name="滲入式水硬性防水膜" localSheetId="17">#REF!</definedName>
    <definedName name="滲入式水硬性防水膜" localSheetId="50">#REF!</definedName>
    <definedName name="滲入式水硬性防水膜" localSheetId="52">#REF!</definedName>
    <definedName name="滲入式水硬性防水膜" localSheetId="31">#REF!</definedName>
    <definedName name="滲入式水硬性防水膜" localSheetId="32">#REF!</definedName>
    <definedName name="滲入式水硬性防水膜" localSheetId="34">#REF!</definedName>
    <definedName name="滲入式水硬性防水膜" localSheetId="38">#REF!</definedName>
    <definedName name="滲入式水硬性防水膜" localSheetId="20">#REF!</definedName>
    <definedName name="滲入式水硬性防水膜">#REF!</definedName>
    <definedName name="熔接鋼絲網15_15_6物料" localSheetId="40">#REF!</definedName>
    <definedName name="熔接鋼絲網15_15_6物料" localSheetId="56">#REF!</definedName>
    <definedName name="熔接鋼絲網15_15_6物料" localSheetId="33">#REF!</definedName>
    <definedName name="熔接鋼絲網15_15_6物料" localSheetId="55">#REF!</definedName>
    <definedName name="熔接鋼絲網15_15_6物料" localSheetId="36">#REF!</definedName>
    <definedName name="熔接鋼絲網15_15_6物料" localSheetId="4">#REF!</definedName>
    <definedName name="熔接鋼絲網15_15_6物料" localSheetId="19">#REF!</definedName>
    <definedName name="熔接鋼絲網15_15_6物料" localSheetId="21">#REF!</definedName>
    <definedName name="熔接鋼絲網15_15_6物料" localSheetId="22">#REF!</definedName>
    <definedName name="熔接鋼絲網15_15_6物料" localSheetId="23">#REF!</definedName>
    <definedName name="熔接鋼絲網15_15_6物料" localSheetId="24">#REF!</definedName>
    <definedName name="熔接鋼絲網15_15_6物料" localSheetId="25">#REF!</definedName>
    <definedName name="熔接鋼絲網15_15_6物料" localSheetId="42">#REF!</definedName>
    <definedName name="熔接鋼絲網15_15_6物料" localSheetId="18">#REF!</definedName>
    <definedName name="熔接鋼絲網15_15_6物料" localSheetId="47">#REF!</definedName>
    <definedName name="熔接鋼絲網15_15_6物料" localSheetId="15">#REF!</definedName>
    <definedName name="熔接鋼絲網15_15_6物料" localSheetId="14">#REF!</definedName>
    <definedName name="熔接鋼絲網15_15_6物料" localSheetId="46">#REF!</definedName>
    <definedName name="熔接鋼絲網15_15_6物料" localSheetId="3">#REF!</definedName>
    <definedName name="熔接鋼絲網15_15_6物料" localSheetId="2">#REF!</definedName>
    <definedName name="熔接鋼絲網15_15_6物料" localSheetId="54">#REF!</definedName>
    <definedName name="熔接鋼絲網15_15_6物料" localSheetId="30">#REF!</definedName>
    <definedName name="熔接鋼絲網15_15_6物料" localSheetId="26">#REF!</definedName>
    <definedName name="熔接鋼絲網15_15_6物料" localSheetId="29">#REF!</definedName>
    <definedName name="熔接鋼絲網15_15_6物料" localSheetId="53">#REF!</definedName>
    <definedName name="熔接鋼絲網15_15_6物料" localSheetId="43">#REF!</definedName>
    <definedName name="熔接鋼絲網15_15_6物料" localSheetId="9">#REF!</definedName>
    <definedName name="熔接鋼絲網15_15_6物料" localSheetId="8">#REF!</definedName>
    <definedName name="熔接鋼絲網15_15_6物料" localSheetId="11">#REF!</definedName>
    <definedName name="熔接鋼絲網15_15_6物料" localSheetId="10">#REF!</definedName>
    <definedName name="熔接鋼絲網15_15_6物料" localSheetId="13">#REF!</definedName>
    <definedName name="熔接鋼絲網15_15_6物料" localSheetId="12">#REF!</definedName>
    <definedName name="熔接鋼絲網15_15_6物料" localSheetId="7">#REF!</definedName>
    <definedName name="熔接鋼絲網15_15_6物料" localSheetId="6">#REF!</definedName>
    <definedName name="熔接鋼絲網15_15_6物料" localSheetId="48">#REF!</definedName>
    <definedName name="熔接鋼絲網15_15_6物料" localSheetId="49">#REF!</definedName>
    <definedName name="熔接鋼絲網15_15_6物料" localSheetId="16">#REF!</definedName>
    <definedName name="熔接鋼絲網15_15_6物料" localSheetId="27">#REF!</definedName>
    <definedName name="熔接鋼絲網15_15_6物料" localSheetId="28">#REF!</definedName>
    <definedName name="熔接鋼絲網15_15_6物料" localSheetId="44">#REF!</definedName>
    <definedName name="熔接鋼絲網15_15_6物料" localSheetId="45">#REF!</definedName>
    <definedName name="熔接鋼絲網15_15_6物料" localSheetId="51">#REF!</definedName>
    <definedName name="熔接鋼絲網15_15_6物料" localSheetId="41">#REF!</definedName>
    <definedName name="熔接鋼絲網15_15_6物料" localSheetId="35">#REF!</definedName>
    <definedName name="熔接鋼絲網15_15_6物料" localSheetId="39">#REF!</definedName>
    <definedName name="熔接鋼絲網15_15_6物料" localSheetId="37">#REF!</definedName>
    <definedName name="熔接鋼絲網15_15_6物料" localSheetId="17">#REF!</definedName>
    <definedName name="熔接鋼絲網15_15_6物料" localSheetId="50">#REF!</definedName>
    <definedName name="熔接鋼絲網15_15_6物料" localSheetId="52">#REF!</definedName>
    <definedName name="熔接鋼絲網15_15_6物料" localSheetId="31">#REF!</definedName>
    <definedName name="熔接鋼絲網15_15_6物料" localSheetId="32">#REF!</definedName>
    <definedName name="熔接鋼絲網15_15_6物料" localSheetId="34">#REF!</definedName>
    <definedName name="熔接鋼絲網15_15_6物料" localSheetId="38">#REF!</definedName>
    <definedName name="熔接鋼絲網15_15_6物料" localSheetId="20">#REF!</definedName>
    <definedName name="熔接鋼絲網15_15_6物料">#REF!</definedName>
    <definedName name="熔接鋼絲網舖設工資" localSheetId="40">#REF!</definedName>
    <definedName name="熔接鋼絲網舖設工資" localSheetId="56">#REF!</definedName>
    <definedName name="熔接鋼絲網舖設工資" localSheetId="33">#REF!</definedName>
    <definedName name="熔接鋼絲網舖設工資" localSheetId="55">#REF!</definedName>
    <definedName name="熔接鋼絲網舖設工資" localSheetId="36">#REF!</definedName>
    <definedName name="熔接鋼絲網舖設工資" localSheetId="4">#REF!</definedName>
    <definedName name="熔接鋼絲網舖設工資" localSheetId="19">#REF!</definedName>
    <definedName name="熔接鋼絲網舖設工資" localSheetId="21">#REF!</definedName>
    <definedName name="熔接鋼絲網舖設工資" localSheetId="22">#REF!</definedName>
    <definedName name="熔接鋼絲網舖設工資" localSheetId="23">#REF!</definedName>
    <definedName name="熔接鋼絲網舖設工資" localSheetId="24">#REF!</definedName>
    <definedName name="熔接鋼絲網舖設工資" localSheetId="25">#REF!</definedName>
    <definedName name="熔接鋼絲網舖設工資" localSheetId="42">#REF!</definedName>
    <definedName name="熔接鋼絲網舖設工資" localSheetId="18">#REF!</definedName>
    <definedName name="熔接鋼絲網舖設工資" localSheetId="47">#REF!</definedName>
    <definedName name="熔接鋼絲網舖設工資" localSheetId="15">#REF!</definedName>
    <definedName name="熔接鋼絲網舖設工資" localSheetId="14">#REF!</definedName>
    <definedName name="熔接鋼絲網舖設工資" localSheetId="46">#REF!</definedName>
    <definedName name="熔接鋼絲網舖設工資" localSheetId="3">#REF!</definedName>
    <definedName name="熔接鋼絲網舖設工資" localSheetId="2">#REF!</definedName>
    <definedName name="熔接鋼絲網舖設工資" localSheetId="54">#REF!</definedName>
    <definedName name="熔接鋼絲網舖設工資" localSheetId="30">#REF!</definedName>
    <definedName name="熔接鋼絲網舖設工資" localSheetId="26">#REF!</definedName>
    <definedName name="熔接鋼絲網舖設工資" localSheetId="29">#REF!</definedName>
    <definedName name="熔接鋼絲網舖設工資" localSheetId="53">#REF!</definedName>
    <definedName name="熔接鋼絲網舖設工資" localSheetId="43">#REF!</definedName>
    <definedName name="熔接鋼絲網舖設工資" localSheetId="9">#REF!</definedName>
    <definedName name="熔接鋼絲網舖設工資" localSheetId="8">#REF!</definedName>
    <definedName name="熔接鋼絲網舖設工資" localSheetId="11">#REF!</definedName>
    <definedName name="熔接鋼絲網舖設工資" localSheetId="10">#REF!</definedName>
    <definedName name="熔接鋼絲網舖設工資" localSheetId="13">#REF!</definedName>
    <definedName name="熔接鋼絲網舖設工資" localSheetId="12">#REF!</definedName>
    <definedName name="熔接鋼絲網舖設工資" localSheetId="7">#REF!</definedName>
    <definedName name="熔接鋼絲網舖設工資" localSheetId="6">#REF!</definedName>
    <definedName name="熔接鋼絲網舖設工資" localSheetId="48">#REF!</definedName>
    <definedName name="熔接鋼絲網舖設工資" localSheetId="49">#REF!</definedName>
    <definedName name="熔接鋼絲網舖設工資" localSheetId="16">#REF!</definedName>
    <definedName name="熔接鋼絲網舖設工資" localSheetId="27">#REF!</definedName>
    <definedName name="熔接鋼絲網舖設工資" localSheetId="28">#REF!</definedName>
    <definedName name="熔接鋼絲網舖設工資" localSheetId="44">#REF!</definedName>
    <definedName name="熔接鋼絲網舖設工資" localSheetId="45">#REF!</definedName>
    <definedName name="熔接鋼絲網舖設工資" localSheetId="51">#REF!</definedName>
    <definedName name="熔接鋼絲網舖設工資" localSheetId="41">#REF!</definedName>
    <definedName name="熔接鋼絲網舖設工資" localSheetId="35">#REF!</definedName>
    <definedName name="熔接鋼絲網舖設工資" localSheetId="39">#REF!</definedName>
    <definedName name="熔接鋼絲網舖設工資" localSheetId="37">#REF!</definedName>
    <definedName name="熔接鋼絲網舖設工資" localSheetId="17">#REF!</definedName>
    <definedName name="熔接鋼絲網舖設工資" localSheetId="50">#REF!</definedName>
    <definedName name="熔接鋼絲網舖設工資" localSheetId="52">#REF!</definedName>
    <definedName name="熔接鋼絲網舖設工資" localSheetId="31">#REF!</definedName>
    <definedName name="熔接鋼絲網舖設工資" localSheetId="32">#REF!</definedName>
    <definedName name="熔接鋼絲網舖設工資" localSheetId="34">#REF!</definedName>
    <definedName name="熔接鋼絲網舖設工資" localSheetId="38">#REF!</definedName>
    <definedName name="熔接鋼絲網舖設工資" localSheetId="20">#REF!</definedName>
    <definedName name="熔接鋼絲網舖設工資">#REF!</definedName>
    <definedName name="磁磚10_10">[31]工料單價!$B$18</definedName>
    <definedName name="磁磚10_20" localSheetId="40">[29]工料單價!$B$14</definedName>
    <definedName name="磁磚10_20" localSheetId="56">[29]工料單價!$B$14</definedName>
    <definedName name="磁磚10_20" localSheetId="33">[29]工料單價!$B$14</definedName>
    <definedName name="磁磚10_20" localSheetId="55">[29]工料單價!$B$14</definedName>
    <definedName name="磁磚10_20" localSheetId="36">[29]工料單價!$B$14</definedName>
    <definedName name="磁磚10_20" localSheetId="19">[29]工料單價!$B$14</definedName>
    <definedName name="磁磚10_20" localSheetId="21">[29]工料單價!$B$14</definedName>
    <definedName name="磁磚10_20" localSheetId="22">[29]工料單價!$B$14</definedName>
    <definedName name="磁磚10_20" localSheetId="23">[29]工料單價!$B$14</definedName>
    <definedName name="磁磚10_20" localSheetId="24">[29]工料單價!$B$14</definedName>
    <definedName name="磁磚10_20" localSheetId="25">[29]工料單價!$B$14</definedName>
    <definedName name="磁磚10_20" localSheetId="42">[29]工料單價!$B$14</definedName>
    <definedName name="磁磚10_20" localSheetId="18">[29]工料單價!$B$14</definedName>
    <definedName name="磁磚10_20" localSheetId="47">[29]工料單價!$B$14</definedName>
    <definedName name="磁磚10_20" localSheetId="15">[29]工料單價!$B$14</definedName>
    <definedName name="磁磚10_20" localSheetId="14">[29]工料單價!$B$14</definedName>
    <definedName name="磁磚10_20" localSheetId="46">[29]工料單價!$B$14</definedName>
    <definedName name="磁磚10_20" localSheetId="54">[29]工料單價!$B$14</definedName>
    <definedName name="磁磚10_20" localSheetId="30">[29]工料單價!$B$14</definedName>
    <definedName name="磁磚10_20" localSheetId="26">[29]工料單價!$B$14</definedName>
    <definedName name="磁磚10_20" localSheetId="29">[29]工料單價!$B$14</definedName>
    <definedName name="磁磚10_20" localSheetId="53">[29]工料單價!$B$14</definedName>
    <definedName name="磁磚10_20" localSheetId="43">[29]工料單價!$B$14</definedName>
    <definedName name="磁磚10_20" localSheetId="9">[29]工料單價!$B$14</definedName>
    <definedName name="磁磚10_20" localSheetId="8">[29]工料單價!$B$14</definedName>
    <definedName name="磁磚10_20" localSheetId="11">[29]工料單價!$B$14</definedName>
    <definedName name="磁磚10_20" localSheetId="10">[29]工料單價!$B$14</definedName>
    <definedName name="磁磚10_20" localSheetId="13">[29]工料單價!$B$14</definedName>
    <definedName name="磁磚10_20" localSheetId="12">[29]工料單價!$B$14</definedName>
    <definedName name="磁磚10_20" localSheetId="7">[29]工料單價!$B$14</definedName>
    <definedName name="磁磚10_20" localSheetId="6">[29]工料單價!$B$14</definedName>
    <definedName name="磁磚10_20" localSheetId="48">[29]工料單價!$B$14</definedName>
    <definedName name="磁磚10_20" localSheetId="49">[29]工料單價!$B$14</definedName>
    <definedName name="磁磚10_20" localSheetId="16">[29]工料單價!$B$14</definedName>
    <definedName name="磁磚10_20" localSheetId="27">[29]工料單價!$B$14</definedName>
    <definedName name="磁磚10_20" localSheetId="28">[29]工料單價!$B$14</definedName>
    <definedName name="磁磚10_20" localSheetId="44">[29]工料單價!$B$14</definedName>
    <definedName name="磁磚10_20" localSheetId="45">[29]工料單價!$B$14</definedName>
    <definedName name="磁磚10_20" localSheetId="51">[29]工料單價!$B$14</definedName>
    <definedName name="磁磚10_20" localSheetId="41">[29]工料單價!$B$14</definedName>
    <definedName name="磁磚10_20" localSheetId="35">[29]工料單價!$B$14</definedName>
    <definedName name="磁磚10_20" localSheetId="39">[29]工料單價!$B$14</definedName>
    <definedName name="磁磚10_20" localSheetId="37">[29]工料單價!$B$14</definedName>
    <definedName name="磁磚10_20" localSheetId="17">[29]工料單價!$B$14</definedName>
    <definedName name="磁磚10_20" localSheetId="50">[29]工料單價!$B$14</definedName>
    <definedName name="磁磚10_20" localSheetId="52">[29]工料單價!$B$14</definedName>
    <definedName name="磁磚10_20" localSheetId="31">[29]工料單價!$B$14</definedName>
    <definedName name="磁磚10_20" localSheetId="32">[29]工料單價!$B$14</definedName>
    <definedName name="磁磚10_20" localSheetId="34">[29]工料單價!$B$14</definedName>
    <definedName name="磁磚10_20" localSheetId="38">[29]工料單價!$B$14</definedName>
    <definedName name="磁磚10_20" localSheetId="20">[29]工料單價!$B$14</definedName>
    <definedName name="磁磚10_20">[30]工料單價!$B$14</definedName>
    <definedName name="磁磚15_15">[5]工料單價!$B$19</definedName>
    <definedName name="磁磚20_20">[22]工料單價!$B$20</definedName>
    <definedName name="磁磚20_20_止滑" localSheetId="40">#REF!</definedName>
    <definedName name="磁磚20_20_止滑" localSheetId="56">#REF!</definedName>
    <definedName name="磁磚20_20_止滑" localSheetId="33">#REF!</definedName>
    <definedName name="磁磚20_20_止滑" localSheetId="55">#REF!</definedName>
    <definedName name="磁磚20_20_止滑" localSheetId="36">#REF!</definedName>
    <definedName name="磁磚20_20_止滑" localSheetId="4">#REF!</definedName>
    <definedName name="磁磚20_20_止滑" localSheetId="19">#REF!</definedName>
    <definedName name="磁磚20_20_止滑" localSheetId="21">#REF!</definedName>
    <definedName name="磁磚20_20_止滑" localSheetId="22">#REF!</definedName>
    <definedName name="磁磚20_20_止滑" localSheetId="23">#REF!</definedName>
    <definedName name="磁磚20_20_止滑" localSheetId="24">#REF!</definedName>
    <definedName name="磁磚20_20_止滑" localSheetId="25">#REF!</definedName>
    <definedName name="磁磚20_20_止滑" localSheetId="42">#REF!</definedName>
    <definedName name="磁磚20_20_止滑" localSheetId="18">#REF!</definedName>
    <definedName name="磁磚20_20_止滑" localSheetId="47">#REF!</definedName>
    <definedName name="磁磚20_20_止滑" localSheetId="15">#REF!</definedName>
    <definedName name="磁磚20_20_止滑" localSheetId="14">#REF!</definedName>
    <definedName name="磁磚20_20_止滑" localSheetId="46">#REF!</definedName>
    <definedName name="磁磚20_20_止滑" localSheetId="3">#REF!</definedName>
    <definedName name="磁磚20_20_止滑" localSheetId="2">#REF!</definedName>
    <definedName name="磁磚20_20_止滑" localSheetId="54">#REF!</definedName>
    <definedName name="磁磚20_20_止滑" localSheetId="30">#REF!</definedName>
    <definedName name="磁磚20_20_止滑" localSheetId="26">#REF!</definedName>
    <definedName name="磁磚20_20_止滑" localSheetId="29">#REF!</definedName>
    <definedName name="磁磚20_20_止滑" localSheetId="53">#REF!</definedName>
    <definedName name="磁磚20_20_止滑" localSheetId="43">#REF!</definedName>
    <definedName name="磁磚20_20_止滑" localSheetId="9">#REF!</definedName>
    <definedName name="磁磚20_20_止滑" localSheetId="8">#REF!</definedName>
    <definedName name="磁磚20_20_止滑" localSheetId="11">#REF!</definedName>
    <definedName name="磁磚20_20_止滑" localSheetId="10">#REF!</definedName>
    <definedName name="磁磚20_20_止滑" localSheetId="13">#REF!</definedName>
    <definedName name="磁磚20_20_止滑" localSheetId="12">#REF!</definedName>
    <definedName name="磁磚20_20_止滑" localSheetId="7">#REF!</definedName>
    <definedName name="磁磚20_20_止滑" localSheetId="6">#REF!</definedName>
    <definedName name="磁磚20_20_止滑" localSheetId="48">#REF!</definedName>
    <definedName name="磁磚20_20_止滑" localSheetId="49">#REF!</definedName>
    <definedName name="磁磚20_20_止滑" localSheetId="16">#REF!</definedName>
    <definedName name="磁磚20_20_止滑" localSheetId="27">#REF!</definedName>
    <definedName name="磁磚20_20_止滑" localSheetId="28">#REF!</definedName>
    <definedName name="磁磚20_20_止滑" localSheetId="44">#REF!</definedName>
    <definedName name="磁磚20_20_止滑" localSheetId="45">#REF!</definedName>
    <definedName name="磁磚20_20_止滑" localSheetId="51">#REF!</definedName>
    <definedName name="磁磚20_20_止滑" localSheetId="41">#REF!</definedName>
    <definedName name="磁磚20_20_止滑" localSheetId="35">#REF!</definedName>
    <definedName name="磁磚20_20_止滑" localSheetId="39">#REF!</definedName>
    <definedName name="磁磚20_20_止滑" localSheetId="37">#REF!</definedName>
    <definedName name="磁磚20_20_止滑" localSheetId="17">#REF!</definedName>
    <definedName name="磁磚20_20_止滑" localSheetId="50">#REF!</definedName>
    <definedName name="磁磚20_20_止滑" localSheetId="52">#REF!</definedName>
    <definedName name="磁磚20_20_止滑" localSheetId="31">#REF!</definedName>
    <definedName name="磁磚20_20_止滑" localSheetId="32">#REF!</definedName>
    <definedName name="磁磚20_20_止滑" localSheetId="34">#REF!</definedName>
    <definedName name="磁磚20_20_止滑" localSheetId="38">#REF!</definedName>
    <definedName name="磁磚20_20_止滑" localSheetId="20">#REF!</definedName>
    <definedName name="磁磚20_20_止滑">#REF!</definedName>
    <definedName name="磁磚20_25">[31]工料單價!$B$21</definedName>
    <definedName name="磁磚20_30">[5]工料單價!$B$22</definedName>
    <definedName name="磁磚30_30">[5]工料單價!$B$23</definedName>
    <definedName name="磁磚40_40">[5]工料單價!$B$24</definedName>
    <definedName name="磁磚40_50" localSheetId="40">#REF!</definedName>
    <definedName name="磁磚40_50" localSheetId="56">#REF!</definedName>
    <definedName name="磁磚40_50" localSheetId="33">#REF!</definedName>
    <definedName name="磁磚40_50" localSheetId="55">#REF!</definedName>
    <definedName name="磁磚40_50" localSheetId="36">#REF!</definedName>
    <definedName name="磁磚40_50" localSheetId="4">#REF!</definedName>
    <definedName name="磁磚40_50" localSheetId="19">#REF!</definedName>
    <definedName name="磁磚40_50" localSheetId="21">#REF!</definedName>
    <definedName name="磁磚40_50" localSheetId="22">#REF!</definedName>
    <definedName name="磁磚40_50" localSheetId="23">#REF!</definedName>
    <definedName name="磁磚40_50" localSheetId="24">#REF!</definedName>
    <definedName name="磁磚40_50" localSheetId="25">#REF!</definedName>
    <definedName name="磁磚40_50" localSheetId="42">#REF!</definedName>
    <definedName name="磁磚40_50" localSheetId="18">#REF!</definedName>
    <definedName name="磁磚40_50" localSheetId="47">#REF!</definedName>
    <definedName name="磁磚40_50" localSheetId="15">#REF!</definedName>
    <definedName name="磁磚40_50" localSheetId="14">#REF!</definedName>
    <definedName name="磁磚40_50" localSheetId="46">#REF!</definedName>
    <definedName name="磁磚40_50" localSheetId="3">#REF!</definedName>
    <definedName name="磁磚40_50" localSheetId="2">#REF!</definedName>
    <definedName name="磁磚40_50" localSheetId="54">#REF!</definedName>
    <definedName name="磁磚40_50" localSheetId="30">#REF!</definedName>
    <definedName name="磁磚40_50" localSheetId="26">#REF!</definedName>
    <definedName name="磁磚40_50" localSheetId="29">#REF!</definedName>
    <definedName name="磁磚40_50" localSheetId="53">#REF!</definedName>
    <definedName name="磁磚40_50" localSheetId="43">#REF!</definedName>
    <definedName name="磁磚40_50" localSheetId="9">#REF!</definedName>
    <definedName name="磁磚40_50" localSheetId="8">#REF!</definedName>
    <definedName name="磁磚40_50" localSheetId="11">#REF!</definedName>
    <definedName name="磁磚40_50" localSheetId="10">#REF!</definedName>
    <definedName name="磁磚40_50" localSheetId="13">#REF!</definedName>
    <definedName name="磁磚40_50" localSheetId="12">#REF!</definedName>
    <definedName name="磁磚40_50" localSheetId="7">#REF!</definedName>
    <definedName name="磁磚40_50" localSheetId="6">#REF!</definedName>
    <definedName name="磁磚40_50" localSheetId="48">#REF!</definedName>
    <definedName name="磁磚40_50" localSheetId="49">#REF!</definedName>
    <definedName name="磁磚40_50" localSheetId="16">#REF!</definedName>
    <definedName name="磁磚40_50" localSheetId="27">#REF!</definedName>
    <definedName name="磁磚40_50" localSheetId="28">#REF!</definedName>
    <definedName name="磁磚40_50" localSheetId="44">#REF!</definedName>
    <definedName name="磁磚40_50" localSheetId="45">#REF!</definedName>
    <definedName name="磁磚40_50" localSheetId="51">#REF!</definedName>
    <definedName name="磁磚40_50" localSheetId="41">#REF!</definedName>
    <definedName name="磁磚40_50" localSheetId="35">#REF!</definedName>
    <definedName name="磁磚40_50" localSheetId="39">#REF!</definedName>
    <definedName name="磁磚40_50" localSheetId="37">#REF!</definedName>
    <definedName name="磁磚40_50" localSheetId="17">#REF!</definedName>
    <definedName name="磁磚40_50" localSheetId="50">#REF!</definedName>
    <definedName name="磁磚40_50" localSheetId="52">#REF!</definedName>
    <definedName name="磁磚40_50" localSheetId="31">#REF!</definedName>
    <definedName name="磁磚40_50" localSheetId="32">#REF!</definedName>
    <definedName name="磁磚40_50" localSheetId="34">#REF!</definedName>
    <definedName name="磁磚40_50" localSheetId="38">#REF!</definedName>
    <definedName name="磁磚40_50" localSheetId="20">#REF!</definedName>
    <definedName name="磁磚40_50">#REF!</definedName>
    <definedName name="端版" localSheetId="40">#REF!</definedName>
    <definedName name="端版" localSheetId="56">#REF!</definedName>
    <definedName name="端版" localSheetId="33">#REF!</definedName>
    <definedName name="端版" localSheetId="55">#REF!</definedName>
    <definedName name="端版" localSheetId="36">#REF!</definedName>
    <definedName name="端版" localSheetId="4">#REF!</definedName>
    <definedName name="端版" localSheetId="19">#REF!</definedName>
    <definedName name="端版" localSheetId="21">#REF!</definedName>
    <definedName name="端版" localSheetId="22">#REF!</definedName>
    <definedName name="端版" localSheetId="23">#REF!</definedName>
    <definedName name="端版" localSheetId="24">#REF!</definedName>
    <definedName name="端版" localSheetId="25">#REF!</definedName>
    <definedName name="端版" localSheetId="42">#REF!</definedName>
    <definedName name="端版" localSheetId="18">#REF!</definedName>
    <definedName name="端版" localSheetId="47">#REF!</definedName>
    <definedName name="端版" localSheetId="15">#REF!</definedName>
    <definedName name="端版" localSheetId="14">#REF!</definedName>
    <definedName name="端版" localSheetId="46">#REF!</definedName>
    <definedName name="端版" localSheetId="3">#REF!</definedName>
    <definedName name="端版" localSheetId="2">#REF!</definedName>
    <definedName name="端版" localSheetId="54">#REF!</definedName>
    <definedName name="端版" localSheetId="30">#REF!</definedName>
    <definedName name="端版" localSheetId="26">#REF!</definedName>
    <definedName name="端版" localSheetId="29">#REF!</definedName>
    <definedName name="端版" localSheetId="53">#REF!</definedName>
    <definedName name="端版" localSheetId="43">#REF!</definedName>
    <definedName name="端版" localSheetId="9">#REF!</definedName>
    <definedName name="端版" localSheetId="8">#REF!</definedName>
    <definedName name="端版" localSheetId="11">#REF!</definedName>
    <definedName name="端版" localSheetId="10">#REF!</definedName>
    <definedName name="端版" localSheetId="13">#REF!</definedName>
    <definedName name="端版" localSheetId="12">#REF!</definedName>
    <definedName name="端版" localSheetId="7">#REF!</definedName>
    <definedName name="端版" localSheetId="6">#REF!</definedName>
    <definedName name="端版" localSheetId="48">#REF!</definedName>
    <definedName name="端版" localSheetId="49">#REF!</definedName>
    <definedName name="端版" localSheetId="16">#REF!</definedName>
    <definedName name="端版" localSheetId="27">#REF!</definedName>
    <definedName name="端版" localSheetId="28">#REF!</definedName>
    <definedName name="端版" localSheetId="44">#REF!</definedName>
    <definedName name="端版" localSheetId="45">#REF!</definedName>
    <definedName name="端版" localSheetId="51">#REF!</definedName>
    <definedName name="端版" localSheetId="41">#REF!</definedName>
    <definedName name="端版" localSheetId="35">#REF!</definedName>
    <definedName name="端版" localSheetId="39">#REF!</definedName>
    <definedName name="端版" localSheetId="37">#REF!</definedName>
    <definedName name="端版" localSheetId="17">#REF!</definedName>
    <definedName name="端版" localSheetId="50">#REF!</definedName>
    <definedName name="端版" localSheetId="52">#REF!</definedName>
    <definedName name="端版" localSheetId="31">#REF!</definedName>
    <definedName name="端版" localSheetId="32">#REF!</definedName>
    <definedName name="端版" localSheetId="34">#REF!</definedName>
    <definedName name="端版" localSheetId="38">#REF!</definedName>
    <definedName name="端版" localSheetId="20">#REF!</definedName>
    <definedName name="端版">#REF!</definedName>
    <definedName name="維修玻璃門" localSheetId="40">#REF!</definedName>
    <definedName name="維修玻璃門" localSheetId="56">#REF!</definedName>
    <definedName name="維修玻璃門" localSheetId="33">#REF!</definedName>
    <definedName name="維修玻璃門" localSheetId="55">#REF!</definedName>
    <definedName name="維修玻璃門" localSheetId="36">#REF!</definedName>
    <definedName name="維修玻璃門" localSheetId="4">#REF!</definedName>
    <definedName name="維修玻璃門" localSheetId="19">#REF!</definedName>
    <definedName name="維修玻璃門" localSheetId="21">#REF!</definedName>
    <definedName name="維修玻璃門" localSheetId="22">#REF!</definedName>
    <definedName name="維修玻璃門" localSheetId="23">#REF!</definedName>
    <definedName name="維修玻璃門" localSheetId="24">#REF!</definedName>
    <definedName name="維修玻璃門" localSheetId="25">#REF!</definedName>
    <definedName name="維修玻璃門" localSheetId="42">#REF!</definedName>
    <definedName name="維修玻璃門" localSheetId="18">#REF!</definedName>
    <definedName name="維修玻璃門" localSheetId="47">#REF!</definedName>
    <definedName name="維修玻璃門" localSheetId="15">#REF!</definedName>
    <definedName name="維修玻璃門" localSheetId="14">#REF!</definedName>
    <definedName name="維修玻璃門" localSheetId="46">#REF!</definedName>
    <definedName name="維修玻璃門" localSheetId="3">#REF!</definedName>
    <definedName name="維修玻璃門" localSheetId="2">#REF!</definedName>
    <definedName name="維修玻璃門" localSheetId="54">#REF!</definedName>
    <definedName name="維修玻璃門" localSheetId="30">#REF!</definedName>
    <definedName name="維修玻璃門" localSheetId="26">#REF!</definedName>
    <definedName name="維修玻璃門" localSheetId="29">#REF!</definedName>
    <definedName name="維修玻璃門" localSheetId="53">#REF!</definedName>
    <definedName name="維修玻璃門" localSheetId="43">#REF!</definedName>
    <definedName name="維修玻璃門" localSheetId="9">#REF!</definedName>
    <definedName name="維修玻璃門" localSheetId="8">#REF!</definedName>
    <definedName name="維修玻璃門" localSheetId="11">#REF!</definedName>
    <definedName name="維修玻璃門" localSheetId="10">#REF!</definedName>
    <definedName name="維修玻璃門" localSheetId="13">#REF!</definedName>
    <definedName name="維修玻璃門" localSheetId="12">#REF!</definedName>
    <definedName name="維修玻璃門" localSheetId="7">#REF!</definedName>
    <definedName name="維修玻璃門" localSheetId="6">#REF!</definedName>
    <definedName name="維修玻璃門" localSheetId="48">#REF!</definedName>
    <definedName name="維修玻璃門" localSheetId="49">#REF!</definedName>
    <definedName name="維修玻璃門" localSheetId="16">#REF!</definedName>
    <definedName name="維修玻璃門" localSheetId="27">#REF!</definedName>
    <definedName name="維修玻璃門" localSheetId="28">#REF!</definedName>
    <definedName name="維修玻璃門" localSheetId="44">#REF!</definedName>
    <definedName name="維修玻璃門" localSheetId="45">#REF!</definedName>
    <definedName name="維修玻璃門" localSheetId="51">#REF!</definedName>
    <definedName name="維修玻璃門" localSheetId="41">#REF!</definedName>
    <definedName name="維修玻璃門" localSheetId="35">#REF!</definedName>
    <definedName name="維修玻璃門" localSheetId="39">#REF!</definedName>
    <definedName name="維修玻璃門" localSheetId="37">#REF!</definedName>
    <definedName name="維修玻璃門" localSheetId="17">#REF!</definedName>
    <definedName name="維修玻璃門" localSheetId="50">#REF!</definedName>
    <definedName name="維修玻璃門" localSheetId="52">#REF!</definedName>
    <definedName name="維修玻璃門" localSheetId="31">#REF!</definedName>
    <definedName name="維修玻璃門" localSheetId="32">#REF!</definedName>
    <definedName name="維修玻璃門" localSheetId="34">#REF!</definedName>
    <definedName name="維修玻璃門" localSheetId="38">#REF!</definedName>
    <definedName name="維修玻璃門" localSheetId="20">#REF!</definedName>
    <definedName name="維修玻璃門">#REF!</definedName>
    <definedName name="聚氯脂耐磨才_3mm" localSheetId="40">#REF!</definedName>
    <definedName name="聚氯脂耐磨才_3mm" localSheetId="56">#REF!</definedName>
    <definedName name="聚氯脂耐磨才_3mm" localSheetId="33">#REF!</definedName>
    <definedName name="聚氯脂耐磨才_3mm" localSheetId="55">#REF!</definedName>
    <definedName name="聚氯脂耐磨才_3mm" localSheetId="36">#REF!</definedName>
    <definedName name="聚氯脂耐磨才_3mm" localSheetId="4">#REF!</definedName>
    <definedName name="聚氯脂耐磨才_3mm" localSheetId="19">#REF!</definedName>
    <definedName name="聚氯脂耐磨才_3mm" localSheetId="21">#REF!</definedName>
    <definedName name="聚氯脂耐磨才_3mm" localSheetId="22">#REF!</definedName>
    <definedName name="聚氯脂耐磨才_3mm" localSheetId="23">#REF!</definedName>
    <definedName name="聚氯脂耐磨才_3mm" localSheetId="24">#REF!</definedName>
    <definedName name="聚氯脂耐磨才_3mm" localSheetId="25">#REF!</definedName>
    <definedName name="聚氯脂耐磨才_3mm" localSheetId="42">#REF!</definedName>
    <definedName name="聚氯脂耐磨才_3mm" localSheetId="18">#REF!</definedName>
    <definedName name="聚氯脂耐磨才_3mm" localSheetId="47">#REF!</definedName>
    <definedName name="聚氯脂耐磨才_3mm" localSheetId="15">#REF!</definedName>
    <definedName name="聚氯脂耐磨才_3mm" localSheetId="14">#REF!</definedName>
    <definedName name="聚氯脂耐磨才_3mm" localSheetId="46">#REF!</definedName>
    <definedName name="聚氯脂耐磨才_3mm" localSheetId="3">#REF!</definedName>
    <definedName name="聚氯脂耐磨才_3mm" localSheetId="2">#REF!</definedName>
    <definedName name="聚氯脂耐磨才_3mm" localSheetId="54">#REF!</definedName>
    <definedName name="聚氯脂耐磨才_3mm" localSheetId="30">#REF!</definedName>
    <definedName name="聚氯脂耐磨才_3mm" localSheetId="26">#REF!</definedName>
    <definedName name="聚氯脂耐磨才_3mm" localSheetId="29">#REF!</definedName>
    <definedName name="聚氯脂耐磨才_3mm" localSheetId="53">#REF!</definedName>
    <definedName name="聚氯脂耐磨才_3mm" localSheetId="43">#REF!</definedName>
    <definedName name="聚氯脂耐磨才_3mm" localSheetId="9">#REF!</definedName>
    <definedName name="聚氯脂耐磨才_3mm" localSheetId="8">#REF!</definedName>
    <definedName name="聚氯脂耐磨才_3mm" localSheetId="11">#REF!</definedName>
    <definedName name="聚氯脂耐磨才_3mm" localSheetId="10">#REF!</definedName>
    <definedName name="聚氯脂耐磨才_3mm" localSheetId="13">#REF!</definedName>
    <definedName name="聚氯脂耐磨才_3mm" localSheetId="12">#REF!</definedName>
    <definedName name="聚氯脂耐磨才_3mm" localSheetId="7">#REF!</definedName>
    <definedName name="聚氯脂耐磨才_3mm" localSheetId="6">#REF!</definedName>
    <definedName name="聚氯脂耐磨才_3mm" localSheetId="48">#REF!</definedName>
    <definedName name="聚氯脂耐磨才_3mm" localSheetId="49">#REF!</definedName>
    <definedName name="聚氯脂耐磨才_3mm" localSheetId="16">#REF!</definedName>
    <definedName name="聚氯脂耐磨才_3mm" localSheetId="27">#REF!</definedName>
    <definedName name="聚氯脂耐磨才_3mm" localSheetId="28">#REF!</definedName>
    <definedName name="聚氯脂耐磨才_3mm" localSheetId="44">#REF!</definedName>
    <definedName name="聚氯脂耐磨才_3mm" localSheetId="45">#REF!</definedName>
    <definedName name="聚氯脂耐磨才_3mm" localSheetId="51">#REF!</definedName>
    <definedName name="聚氯脂耐磨才_3mm" localSheetId="41">#REF!</definedName>
    <definedName name="聚氯脂耐磨才_3mm" localSheetId="35">#REF!</definedName>
    <definedName name="聚氯脂耐磨才_3mm" localSheetId="39">#REF!</definedName>
    <definedName name="聚氯脂耐磨才_3mm" localSheetId="37">#REF!</definedName>
    <definedName name="聚氯脂耐磨才_3mm" localSheetId="17">#REF!</definedName>
    <definedName name="聚氯脂耐磨才_3mm" localSheetId="50">#REF!</definedName>
    <definedName name="聚氯脂耐磨才_3mm" localSheetId="52">#REF!</definedName>
    <definedName name="聚氯脂耐磨才_3mm" localSheetId="31">#REF!</definedName>
    <definedName name="聚氯脂耐磨才_3mm" localSheetId="32">#REF!</definedName>
    <definedName name="聚氯脂耐磨才_3mm" localSheetId="34">#REF!</definedName>
    <definedName name="聚氯脂耐磨才_3mm" localSheetId="38">#REF!</definedName>
    <definedName name="聚氯脂耐磨才_3mm" localSheetId="20">#REF!</definedName>
    <definedName name="聚氯脂耐磨才_3mm">#REF!</definedName>
    <definedName name="蒲葵移植φ_20_40cm" localSheetId="40">#REF!</definedName>
    <definedName name="蒲葵移植φ_20_40cm" localSheetId="56">#REF!</definedName>
    <definedName name="蒲葵移植φ_20_40cm" localSheetId="33">#REF!</definedName>
    <definedName name="蒲葵移植φ_20_40cm" localSheetId="55">#REF!</definedName>
    <definedName name="蒲葵移植φ_20_40cm" localSheetId="36">#REF!</definedName>
    <definedName name="蒲葵移植φ_20_40cm" localSheetId="4">#REF!</definedName>
    <definedName name="蒲葵移植φ_20_40cm" localSheetId="19">#REF!</definedName>
    <definedName name="蒲葵移植φ_20_40cm" localSheetId="21">#REF!</definedName>
    <definedName name="蒲葵移植φ_20_40cm" localSheetId="22">#REF!</definedName>
    <definedName name="蒲葵移植φ_20_40cm" localSheetId="23">#REF!</definedName>
    <definedName name="蒲葵移植φ_20_40cm" localSheetId="24">#REF!</definedName>
    <definedName name="蒲葵移植φ_20_40cm" localSheetId="25">#REF!</definedName>
    <definedName name="蒲葵移植φ_20_40cm" localSheetId="42">#REF!</definedName>
    <definedName name="蒲葵移植φ_20_40cm" localSheetId="18">#REF!</definedName>
    <definedName name="蒲葵移植φ_20_40cm" localSheetId="47">#REF!</definedName>
    <definedName name="蒲葵移植φ_20_40cm" localSheetId="15">#REF!</definedName>
    <definedName name="蒲葵移植φ_20_40cm" localSheetId="14">#REF!</definedName>
    <definedName name="蒲葵移植φ_20_40cm" localSheetId="46">#REF!</definedName>
    <definedName name="蒲葵移植φ_20_40cm" localSheetId="3">#REF!</definedName>
    <definedName name="蒲葵移植φ_20_40cm" localSheetId="2">#REF!</definedName>
    <definedName name="蒲葵移植φ_20_40cm" localSheetId="54">#REF!</definedName>
    <definedName name="蒲葵移植φ_20_40cm" localSheetId="30">#REF!</definedName>
    <definedName name="蒲葵移植φ_20_40cm" localSheetId="26">#REF!</definedName>
    <definedName name="蒲葵移植φ_20_40cm" localSheetId="29">#REF!</definedName>
    <definedName name="蒲葵移植φ_20_40cm" localSheetId="53">#REF!</definedName>
    <definedName name="蒲葵移植φ_20_40cm" localSheetId="43">#REF!</definedName>
    <definedName name="蒲葵移植φ_20_40cm" localSheetId="9">#REF!</definedName>
    <definedName name="蒲葵移植φ_20_40cm" localSheetId="8">#REF!</definedName>
    <definedName name="蒲葵移植φ_20_40cm" localSheetId="11">#REF!</definedName>
    <definedName name="蒲葵移植φ_20_40cm" localSheetId="10">#REF!</definedName>
    <definedName name="蒲葵移植φ_20_40cm" localSheetId="13">#REF!</definedName>
    <definedName name="蒲葵移植φ_20_40cm" localSheetId="12">#REF!</definedName>
    <definedName name="蒲葵移植φ_20_40cm" localSheetId="7">#REF!</definedName>
    <definedName name="蒲葵移植φ_20_40cm" localSheetId="6">#REF!</definedName>
    <definedName name="蒲葵移植φ_20_40cm" localSheetId="48">#REF!</definedName>
    <definedName name="蒲葵移植φ_20_40cm" localSheetId="49">#REF!</definedName>
    <definedName name="蒲葵移植φ_20_40cm" localSheetId="16">#REF!</definedName>
    <definedName name="蒲葵移植φ_20_40cm" localSheetId="27">#REF!</definedName>
    <definedName name="蒲葵移植φ_20_40cm" localSheetId="28">#REF!</definedName>
    <definedName name="蒲葵移植φ_20_40cm" localSheetId="44">#REF!</definedName>
    <definedName name="蒲葵移植φ_20_40cm" localSheetId="45">#REF!</definedName>
    <definedName name="蒲葵移植φ_20_40cm" localSheetId="51">#REF!</definedName>
    <definedName name="蒲葵移植φ_20_40cm" localSheetId="41">#REF!</definedName>
    <definedName name="蒲葵移植φ_20_40cm" localSheetId="35">#REF!</definedName>
    <definedName name="蒲葵移植φ_20_40cm" localSheetId="39">#REF!</definedName>
    <definedName name="蒲葵移植φ_20_40cm" localSheetId="37">#REF!</definedName>
    <definedName name="蒲葵移植φ_20_40cm" localSheetId="17">#REF!</definedName>
    <definedName name="蒲葵移植φ_20_40cm" localSheetId="50">#REF!</definedName>
    <definedName name="蒲葵移植φ_20_40cm" localSheetId="52">#REF!</definedName>
    <definedName name="蒲葵移植φ_20_40cm" localSheetId="31">#REF!</definedName>
    <definedName name="蒲葵移植φ_20_40cm" localSheetId="32">#REF!</definedName>
    <definedName name="蒲葵移植φ_20_40cm" localSheetId="34">#REF!</definedName>
    <definedName name="蒲葵移植φ_20_40cm" localSheetId="38">#REF!</definedName>
    <definedName name="蒲葵移植φ_20_40cm" localSheetId="20">#REF!</definedName>
    <definedName name="蒲葵移植φ_20_40cm">#REF!</definedName>
    <definedName name="製造圖繪製費" localSheetId="40">#REF!</definedName>
    <definedName name="製造圖繪製費" localSheetId="56">#REF!</definedName>
    <definedName name="製造圖繪製費" localSheetId="33">#REF!</definedName>
    <definedName name="製造圖繪製費" localSheetId="55">#REF!</definedName>
    <definedName name="製造圖繪製費" localSheetId="36">#REF!</definedName>
    <definedName name="製造圖繪製費" localSheetId="4">#REF!</definedName>
    <definedName name="製造圖繪製費" localSheetId="19">#REF!</definedName>
    <definedName name="製造圖繪製費" localSheetId="21">#REF!</definedName>
    <definedName name="製造圖繪製費" localSheetId="22">#REF!</definedName>
    <definedName name="製造圖繪製費" localSheetId="23">#REF!</definedName>
    <definedName name="製造圖繪製費" localSheetId="24">#REF!</definedName>
    <definedName name="製造圖繪製費" localSheetId="25">#REF!</definedName>
    <definedName name="製造圖繪製費" localSheetId="42">#REF!</definedName>
    <definedName name="製造圖繪製費" localSheetId="18">#REF!</definedName>
    <definedName name="製造圖繪製費" localSheetId="47">#REF!</definedName>
    <definedName name="製造圖繪製費" localSheetId="15">#REF!</definedName>
    <definedName name="製造圖繪製費" localSheetId="14">#REF!</definedName>
    <definedName name="製造圖繪製費" localSheetId="46">#REF!</definedName>
    <definedName name="製造圖繪製費" localSheetId="3">#REF!</definedName>
    <definedName name="製造圖繪製費" localSheetId="2">#REF!</definedName>
    <definedName name="製造圖繪製費" localSheetId="54">#REF!</definedName>
    <definedName name="製造圖繪製費" localSheetId="30">#REF!</definedName>
    <definedName name="製造圖繪製費" localSheetId="26">#REF!</definedName>
    <definedName name="製造圖繪製費" localSheetId="29">#REF!</definedName>
    <definedName name="製造圖繪製費" localSheetId="53">#REF!</definedName>
    <definedName name="製造圖繪製費" localSheetId="43">#REF!</definedName>
    <definedName name="製造圖繪製費" localSheetId="9">#REF!</definedName>
    <definedName name="製造圖繪製費" localSheetId="8">#REF!</definedName>
    <definedName name="製造圖繪製費" localSheetId="11">#REF!</definedName>
    <definedName name="製造圖繪製費" localSheetId="10">#REF!</definedName>
    <definedName name="製造圖繪製費" localSheetId="13">#REF!</definedName>
    <definedName name="製造圖繪製費" localSheetId="12">#REF!</definedName>
    <definedName name="製造圖繪製費" localSheetId="7">#REF!</definedName>
    <definedName name="製造圖繪製費" localSheetId="6">#REF!</definedName>
    <definedName name="製造圖繪製費" localSheetId="48">#REF!</definedName>
    <definedName name="製造圖繪製費" localSheetId="49">#REF!</definedName>
    <definedName name="製造圖繪製費" localSheetId="16">#REF!</definedName>
    <definedName name="製造圖繪製費" localSheetId="27">#REF!</definedName>
    <definedName name="製造圖繪製費" localSheetId="28">#REF!</definedName>
    <definedName name="製造圖繪製費" localSheetId="44">#REF!</definedName>
    <definedName name="製造圖繪製費" localSheetId="45">#REF!</definedName>
    <definedName name="製造圖繪製費" localSheetId="51">#REF!</definedName>
    <definedName name="製造圖繪製費" localSheetId="41">#REF!</definedName>
    <definedName name="製造圖繪製費" localSheetId="35">#REF!</definedName>
    <definedName name="製造圖繪製費" localSheetId="39">#REF!</definedName>
    <definedName name="製造圖繪製費" localSheetId="37">#REF!</definedName>
    <definedName name="製造圖繪製費" localSheetId="17">#REF!</definedName>
    <definedName name="製造圖繪製費" localSheetId="50">#REF!</definedName>
    <definedName name="製造圖繪製費" localSheetId="52">#REF!</definedName>
    <definedName name="製造圖繪製費" localSheetId="31">#REF!</definedName>
    <definedName name="製造圖繪製費" localSheetId="32">#REF!</definedName>
    <definedName name="製造圖繪製費" localSheetId="34">#REF!</definedName>
    <definedName name="製造圖繪製費" localSheetId="38">#REF!</definedName>
    <definedName name="製造圖繪製費" localSheetId="20">#REF!</definedName>
    <definedName name="製造圖繪製費">#REF!</definedName>
    <definedName name="輕質混凝土物料" localSheetId="40">#REF!</definedName>
    <definedName name="輕質混凝土物料" localSheetId="56">#REF!</definedName>
    <definedName name="輕質混凝土物料" localSheetId="33">#REF!</definedName>
    <definedName name="輕質混凝土物料" localSheetId="55">#REF!</definedName>
    <definedName name="輕質混凝土物料" localSheetId="36">#REF!</definedName>
    <definedName name="輕質混凝土物料" localSheetId="4">#REF!</definedName>
    <definedName name="輕質混凝土物料" localSheetId="19">#REF!</definedName>
    <definedName name="輕質混凝土物料" localSheetId="21">#REF!</definedName>
    <definedName name="輕質混凝土物料" localSheetId="22">#REF!</definedName>
    <definedName name="輕質混凝土物料" localSheetId="23">#REF!</definedName>
    <definedName name="輕質混凝土物料" localSheetId="24">#REF!</definedName>
    <definedName name="輕質混凝土物料" localSheetId="25">#REF!</definedName>
    <definedName name="輕質混凝土物料" localSheetId="42">#REF!</definedName>
    <definedName name="輕質混凝土物料" localSheetId="18">#REF!</definedName>
    <definedName name="輕質混凝土物料" localSheetId="47">#REF!</definedName>
    <definedName name="輕質混凝土物料" localSheetId="15">#REF!</definedName>
    <definedName name="輕質混凝土物料" localSheetId="14">#REF!</definedName>
    <definedName name="輕質混凝土物料" localSheetId="46">#REF!</definedName>
    <definedName name="輕質混凝土物料" localSheetId="3">#REF!</definedName>
    <definedName name="輕質混凝土物料" localSheetId="2">#REF!</definedName>
    <definedName name="輕質混凝土物料" localSheetId="54">#REF!</definedName>
    <definedName name="輕質混凝土物料" localSheetId="30">#REF!</definedName>
    <definedName name="輕質混凝土物料" localSheetId="26">#REF!</definedName>
    <definedName name="輕質混凝土物料" localSheetId="29">#REF!</definedName>
    <definedName name="輕質混凝土物料" localSheetId="53">#REF!</definedName>
    <definedName name="輕質混凝土物料" localSheetId="43">#REF!</definedName>
    <definedName name="輕質混凝土物料" localSheetId="9">#REF!</definedName>
    <definedName name="輕質混凝土物料" localSheetId="8">#REF!</definedName>
    <definedName name="輕質混凝土物料" localSheetId="11">#REF!</definedName>
    <definedName name="輕質混凝土物料" localSheetId="10">#REF!</definedName>
    <definedName name="輕質混凝土物料" localSheetId="13">#REF!</definedName>
    <definedName name="輕質混凝土物料" localSheetId="12">#REF!</definedName>
    <definedName name="輕質混凝土物料" localSheetId="7">#REF!</definedName>
    <definedName name="輕質混凝土物料" localSheetId="6">#REF!</definedName>
    <definedName name="輕質混凝土物料" localSheetId="48">#REF!</definedName>
    <definedName name="輕質混凝土物料" localSheetId="49">#REF!</definedName>
    <definedName name="輕質混凝土物料" localSheetId="16">#REF!</definedName>
    <definedName name="輕質混凝土物料" localSheetId="27">#REF!</definedName>
    <definedName name="輕質混凝土物料" localSheetId="28">#REF!</definedName>
    <definedName name="輕質混凝土物料" localSheetId="44">#REF!</definedName>
    <definedName name="輕質混凝土物料" localSheetId="45">#REF!</definedName>
    <definedName name="輕質混凝土物料" localSheetId="51">#REF!</definedName>
    <definedName name="輕質混凝土物料" localSheetId="41">#REF!</definedName>
    <definedName name="輕質混凝土物料" localSheetId="35">#REF!</definedName>
    <definedName name="輕質混凝土物料" localSheetId="39">#REF!</definedName>
    <definedName name="輕質混凝土物料" localSheetId="37">#REF!</definedName>
    <definedName name="輕質混凝土物料" localSheetId="17">#REF!</definedName>
    <definedName name="輕質混凝土物料" localSheetId="50">#REF!</definedName>
    <definedName name="輕質混凝土物料" localSheetId="52">#REF!</definedName>
    <definedName name="輕質混凝土物料" localSheetId="31">#REF!</definedName>
    <definedName name="輕質混凝土物料" localSheetId="32">#REF!</definedName>
    <definedName name="輕質混凝土物料" localSheetId="34">#REF!</definedName>
    <definedName name="輕質混凝土物料" localSheetId="38">#REF!</definedName>
    <definedName name="輕質混凝土物料" localSheetId="20">#REF!</definedName>
    <definedName name="輕質混凝土物料">#REF!</definedName>
    <definedName name="輕質混凝土整平工資" localSheetId="40">#REF!</definedName>
    <definedName name="輕質混凝土整平工資" localSheetId="56">#REF!</definedName>
    <definedName name="輕質混凝土整平工資" localSheetId="33">#REF!</definedName>
    <definedName name="輕質混凝土整平工資" localSheetId="55">#REF!</definedName>
    <definedName name="輕質混凝土整平工資" localSheetId="36">#REF!</definedName>
    <definedName name="輕質混凝土整平工資" localSheetId="4">#REF!</definedName>
    <definedName name="輕質混凝土整平工資" localSheetId="19">#REF!</definedName>
    <definedName name="輕質混凝土整平工資" localSheetId="21">#REF!</definedName>
    <definedName name="輕質混凝土整平工資" localSheetId="22">#REF!</definedName>
    <definedName name="輕質混凝土整平工資" localSheetId="23">#REF!</definedName>
    <definedName name="輕質混凝土整平工資" localSheetId="24">#REF!</definedName>
    <definedName name="輕質混凝土整平工資" localSheetId="25">#REF!</definedName>
    <definedName name="輕質混凝土整平工資" localSheetId="42">#REF!</definedName>
    <definedName name="輕質混凝土整平工資" localSheetId="18">#REF!</definedName>
    <definedName name="輕質混凝土整平工資" localSheetId="47">#REF!</definedName>
    <definedName name="輕質混凝土整平工資" localSheetId="15">#REF!</definedName>
    <definedName name="輕質混凝土整平工資" localSheetId="14">#REF!</definedName>
    <definedName name="輕質混凝土整平工資" localSheetId="46">#REF!</definedName>
    <definedName name="輕質混凝土整平工資" localSheetId="3">#REF!</definedName>
    <definedName name="輕質混凝土整平工資" localSheetId="2">#REF!</definedName>
    <definedName name="輕質混凝土整平工資" localSheetId="54">#REF!</definedName>
    <definedName name="輕質混凝土整平工資" localSheetId="30">#REF!</definedName>
    <definedName name="輕質混凝土整平工資" localSheetId="26">#REF!</definedName>
    <definedName name="輕質混凝土整平工資" localSheetId="29">#REF!</definedName>
    <definedName name="輕質混凝土整平工資" localSheetId="53">#REF!</definedName>
    <definedName name="輕質混凝土整平工資" localSheetId="43">#REF!</definedName>
    <definedName name="輕質混凝土整平工資" localSheetId="9">#REF!</definedName>
    <definedName name="輕質混凝土整平工資" localSheetId="8">#REF!</definedName>
    <definedName name="輕質混凝土整平工資" localSheetId="11">#REF!</definedName>
    <definedName name="輕質混凝土整平工資" localSheetId="10">#REF!</definedName>
    <definedName name="輕質混凝土整平工資" localSheetId="13">#REF!</definedName>
    <definedName name="輕質混凝土整平工資" localSheetId="12">#REF!</definedName>
    <definedName name="輕質混凝土整平工資" localSheetId="7">#REF!</definedName>
    <definedName name="輕質混凝土整平工資" localSheetId="6">#REF!</definedName>
    <definedName name="輕質混凝土整平工資" localSheetId="48">#REF!</definedName>
    <definedName name="輕質混凝土整平工資" localSheetId="49">#REF!</definedName>
    <definedName name="輕質混凝土整平工資" localSheetId="16">#REF!</definedName>
    <definedName name="輕質混凝土整平工資" localSheetId="27">#REF!</definedName>
    <definedName name="輕質混凝土整平工資" localSheetId="28">#REF!</definedName>
    <definedName name="輕質混凝土整平工資" localSheetId="44">#REF!</definedName>
    <definedName name="輕質混凝土整平工資" localSheetId="45">#REF!</definedName>
    <definedName name="輕質混凝土整平工資" localSheetId="51">#REF!</definedName>
    <definedName name="輕質混凝土整平工資" localSheetId="41">#REF!</definedName>
    <definedName name="輕質混凝土整平工資" localSheetId="35">#REF!</definedName>
    <definedName name="輕質混凝土整平工資" localSheetId="39">#REF!</definedName>
    <definedName name="輕質混凝土整平工資" localSheetId="37">#REF!</definedName>
    <definedName name="輕質混凝土整平工資" localSheetId="17">#REF!</definedName>
    <definedName name="輕質混凝土整平工資" localSheetId="50">#REF!</definedName>
    <definedName name="輕質混凝土整平工資" localSheetId="52">#REF!</definedName>
    <definedName name="輕質混凝土整平工資" localSheetId="31">#REF!</definedName>
    <definedName name="輕質混凝土整平工資" localSheetId="32">#REF!</definedName>
    <definedName name="輕質混凝土整平工資" localSheetId="34">#REF!</definedName>
    <definedName name="輕質混凝土整平工資" localSheetId="38">#REF!</definedName>
    <definedName name="輕質混凝土整平工資" localSheetId="20">#REF!</definedName>
    <definedName name="輕質混凝土整平工資">#REF!</definedName>
    <definedName name="銀樺移植φ_10cm以下" localSheetId="40">#REF!</definedName>
    <definedName name="銀樺移植φ_10cm以下" localSheetId="56">#REF!</definedName>
    <definedName name="銀樺移植φ_10cm以下" localSheetId="33">#REF!</definedName>
    <definedName name="銀樺移植φ_10cm以下" localSheetId="55">#REF!</definedName>
    <definedName name="銀樺移植φ_10cm以下" localSheetId="36">#REF!</definedName>
    <definedName name="銀樺移植φ_10cm以下" localSheetId="4">#REF!</definedName>
    <definedName name="銀樺移植φ_10cm以下" localSheetId="19">#REF!</definedName>
    <definedName name="銀樺移植φ_10cm以下" localSheetId="21">#REF!</definedName>
    <definedName name="銀樺移植φ_10cm以下" localSheetId="22">#REF!</definedName>
    <definedName name="銀樺移植φ_10cm以下" localSheetId="23">#REF!</definedName>
    <definedName name="銀樺移植φ_10cm以下" localSheetId="24">#REF!</definedName>
    <definedName name="銀樺移植φ_10cm以下" localSheetId="25">#REF!</definedName>
    <definedName name="銀樺移植φ_10cm以下" localSheetId="42">#REF!</definedName>
    <definedName name="銀樺移植φ_10cm以下" localSheetId="18">#REF!</definedName>
    <definedName name="銀樺移植φ_10cm以下" localSheetId="47">#REF!</definedName>
    <definedName name="銀樺移植φ_10cm以下" localSheetId="15">#REF!</definedName>
    <definedName name="銀樺移植φ_10cm以下" localSheetId="14">#REF!</definedName>
    <definedName name="銀樺移植φ_10cm以下" localSheetId="46">#REF!</definedName>
    <definedName name="銀樺移植φ_10cm以下" localSheetId="3">#REF!</definedName>
    <definedName name="銀樺移植φ_10cm以下" localSheetId="2">#REF!</definedName>
    <definedName name="銀樺移植φ_10cm以下" localSheetId="54">#REF!</definedName>
    <definedName name="銀樺移植φ_10cm以下" localSheetId="30">#REF!</definedName>
    <definedName name="銀樺移植φ_10cm以下" localSheetId="26">#REF!</definedName>
    <definedName name="銀樺移植φ_10cm以下" localSheetId="29">#REF!</definedName>
    <definedName name="銀樺移植φ_10cm以下" localSheetId="53">#REF!</definedName>
    <definedName name="銀樺移植φ_10cm以下" localSheetId="43">#REF!</definedName>
    <definedName name="銀樺移植φ_10cm以下" localSheetId="9">#REF!</definedName>
    <definedName name="銀樺移植φ_10cm以下" localSheetId="8">#REF!</definedName>
    <definedName name="銀樺移植φ_10cm以下" localSheetId="11">#REF!</definedName>
    <definedName name="銀樺移植φ_10cm以下" localSheetId="10">#REF!</definedName>
    <definedName name="銀樺移植φ_10cm以下" localSheetId="13">#REF!</definedName>
    <definedName name="銀樺移植φ_10cm以下" localSheetId="12">#REF!</definedName>
    <definedName name="銀樺移植φ_10cm以下" localSheetId="7">#REF!</definedName>
    <definedName name="銀樺移植φ_10cm以下" localSheetId="6">#REF!</definedName>
    <definedName name="銀樺移植φ_10cm以下" localSheetId="48">#REF!</definedName>
    <definedName name="銀樺移植φ_10cm以下" localSheetId="49">#REF!</definedName>
    <definedName name="銀樺移植φ_10cm以下" localSheetId="16">#REF!</definedName>
    <definedName name="銀樺移植φ_10cm以下" localSheetId="27">#REF!</definedName>
    <definedName name="銀樺移植φ_10cm以下" localSheetId="28">#REF!</definedName>
    <definedName name="銀樺移植φ_10cm以下" localSheetId="44">#REF!</definedName>
    <definedName name="銀樺移植φ_10cm以下" localSheetId="45">#REF!</definedName>
    <definedName name="銀樺移植φ_10cm以下" localSheetId="51">#REF!</definedName>
    <definedName name="銀樺移植φ_10cm以下" localSheetId="41">#REF!</definedName>
    <definedName name="銀樺移植φ_10cm以下" localSheetId="35">#REF!</definedName>
    <definedName name="銀樺移植φ_10cm以下" localSheetId="39">#REF!</definedName>
    <definedName name="銀樺移植φ_10cm以下" localSheetId="37">#REF!</definedName>
    <definedName name="銀樺移植φ_10cm以下" localSheetId="17">#REF!</definedName>
    <definedName name="銀樺移植φ_10cm以下" localSheetId="50">#REF!</definedName>
    <definedName name="銀樺移植φ_10cm以下" localSheetId="52">#REF!</definedName>
    <definedName name="銀樺移植φ_10cm以下" localSheetId="31">#REF!</definedName>
    <definedName name="銀樺移植φ_10cm以下" localSheetId="32">#REF!</definedName>
    <definedName name="銀樺移植φ_10cm以下" localSheetId="34">#REF!</definedName>
    <definedName name="銀樺移植φ_10cm以下" localSheetId="38">#REF!</definedName>
    <definedName name="銀樺移植φ_10cm以下" localSheetId="20">#REF!</definedName>
    <definedName name="銀樺移植φ_10cm以下">#REF!</definedName>
    <definedName name="銅條">[5]工料單價!$F$12</definedName>
    <definedName name="鳶尾_高0.15_0.2m" localSheetId="40">#REF!</definedName>
    <definedName name="鳶尾_高0.15_0.2m" localSheetId="56">#REF!</definedName>
    <definedName name="鳶尾_高0.15_0.2m" localSheetId="33">#REF!</definedName>
    <definedName name="鳶尾_高0.15_0.2m" localSheetId="55">#REF!</definedName>
    <definedName name="鳶尾_高0.15_0.2m" localSheetId="36">#REF!</definedName>
    <definedName name="鳶尾_高0.15_0.2m" localSheetId="4">#REF!</definedName>
    <definedName name="鳶尾_高0.15_0.2m" localSheetId="19">#REF!</definedName>
    <definedName name="鳶尾_高0.15_0.2m" localSheetId="21">#REF!</definedName>
    <definedName name="鳶尾_高0.15_0.2m" localSheetId="22">#REF!</definedName>
    <definedName name="鳶尾_高0.15_0.2m" localSheetId="23">#REF!</definedName>
    <definedName name="鳶尾_高0.15_0.2m" localSheetId="24">#REF!</definedName>
    <definedName name="鳶尾_高0.15_0.2m" localSheetId="25">#REF!</definedName>
    <definedName name="鳶尾_高0.15_0.2m" localSheetId="42">#REF!</definedName>
    <definedName name="鳶尾_高0.15_0.2m" localSheetId="18">#REF!</definedName>
    <definedName name="鳶尾_高0.15_0.2m" localSheetId="47">#REF!</definedName>
    <definedName name="鳶尾_高0.15_0.2m" localSheetId="15">#REF!</definedName>
    <definedName name="鳶尾_高0.15_0.2m" localSheetId="14">#REF!</definedName>
    <definedName name="鳶尾_高0.15_0.2m" localSheetId="46">#REF!</definedName>
    <definedName name="鳶尾_高0.15_0.2m" localSheetId="3">#REF!</definedName>
    <definedName name="鳶尾_高0.15_0.2m" localSheetId="2">#REF!</definedName>
    <definedName name="鳶尾_高0.15_0.2m" localSheetId="54">#REF!</definedName>
    <definedName name="鳶尾_高0.15_0.2m" localSheetId="30">#REF!</definedName>
    <definedName name="鳶尾_高0.15_0.2m" localSheetId="26">#REF!</definedName>
    <definedName name="鳶尾_高0.15_0.2m" localSheetId="29">#REF!</definedName>
    <definedName name="鳶尾_高0.15_0.2m" localSheetId="53">#REF!</definedName>
    <definedName name="鳶尾_高0.15_0.2m" localSheetId="43">#REF!</definedName>
    <definedName name="鳶尾_高0.15_0.2m" localSheetId="9">#REF!</definedName>
    <definedName name="鳶尾_高0.15_0.2m" localSheetId="8">#REF!</definedName>
    <definedName name="鳶尾_高0.15_0.2m" localSheetId="11">#REF!</definedName>
    <definedName name="鳶尾_高0.15_0.2m" localSheetId="10">#REF!</definedName>
    <definedName name="鳶尾_高0.15_0.2m" localSheetId="13">#REF!</definedName>
    <definedName name="鳶尾_高0.15_0.2m" localSheetId="12">#REF!</definedName>
    <definedName name="鳶尾_高0.15_0.2m" localSheetId="7">#REF!</definedName>
    <definedName name="鳶尾_高0.15_0.2m" localSheetId="6">#REF!</definedName>
    <definedName name="鳶尾_高0.15_0.2m" localSheetId="48">#REF!</definedName>
    <definedName name="鳶尾_高0.15_0.2m" localSheetId="49">#REF!</definedName>
    <definedName name="鳶尾_高0.15_0.2m" localSheetId="16">#REF!</definedName>
    <definedName name="鳶尾_高0.15_0.2m" localSheetId="27">#REF!</definedName>
    <definedName name="鳶尾_高0.15_0.2m" localSheetId="28">#REF!</definedName>
    <definedName name="鳶尾_高0.15_0.2m" localSheetId="44">#REF!</definedName>
    <definedName name="鳶尾_高0.15_0.2m" localSheetId="45">#REF!</definedName>
    <definedName name="鳶尾_高0.15_0.2m" localSheetId="51">#REF!</definedName>
    <definedName name="鳶尾_高0.15_0.2m" localSheetId="41">#REF!</definedName>
    <definedName name="鳶尾_高0.15_0.2m" localSheetId="35">#REF!</definedName>
    <definedName name="鳶尾_高0.15_0.2m" localSheetId="39">#REF!</definedName>
    <definedName name="鳶尾_高0.15_0.2m" localSheetId="37">#REF!</definedName>
    <definedName name="鳶尾_高0.15_0.2m" localSheetId="17">#REF!</definedName>
    <definedName name="鳶尾_高0.15_0.2m" localSheetId="50">#REF!</definedName>
    <definedName name="鳶尾_高0.15_0.2m" localSheetId="52">#REF!</definedName>
    <definedName name="鳶尾_高0.15_0.2m" localSheetId="31">#REF!</definedName>
    <definedName name="鳶尾_高0.15_0.2m" localSheetId="32">#REF!</definedName>
    <definedName name="鳶尾_高0.15_0.2m" localSheetId="34">#REF!</definedName>
    <definedName name="鳶尾_高0.15_0.2m" localSheetId="38">#REF!</definedName>
    <definedName name="鳶尾_高0.15_0.2m" localSheetId="20">#REF!</definedName>
    <definedName name="鳶尾_高0.15_0.2m">#REF!</definedName>
    <definedName name="噴砂除銹油漆" localSheetId="40">#REF!</definedName>
    <definedName name="噴砂除銹油漆" localSheetId="56">#REF!</definedName>
    <definedName name="噴砂除銹油漆" localSheetId="33">#REF!</definedName>
    <definedName name="噴砂除銹油漆" localSheetId="55">#REF!</definedName>
    <definedName name="噴砂除銹油漆" localSheetId="36">#REF!</definedName>
    <definedName name="噴砂除銹油漆" localSheetId="4">#REF!</definedName>
    <definedName name="噴砂除銹油漆" localSheetId="19">#REF!</definedName>
    <definedName name="噴砂除銹油漆" localSheetId="21">#REF!</definedName>
    <definedName name="噴砂除銹油漆" localSheetId="22">#REF!</definedName>
    <definedName name="噴砂除銹油漆" localSheetId="23">#REF!</definedName>
    <definedName name="噴砂除銹油漆" localSheetId="24">#REF!</definedName>
    <definedName name="噴砂除銹油漆" localSheetId="25">#REF!</definedName>
    <definedName name="噴砂除銹油漆" localSheetId="42">#REF!</definedName>
    <definedName name="噴砂除銹油漆" localSheetId="18">#REF!</definedName>
    <definedName name="噴砂除銹油漆" localSheetId="47">#REF!</definedName>
    <definedName name="噴砂除銹油漆" localSheetId="15">#REF!</definedName>
    <definedName name="噴砂除銹油漆" localSheetId="14">#REF!</definedName>
    <definedName name="噴砂除銹油漆" localSheetId="46">#REF!</definedName>
    <definedName name="噴砂除銹油漆" localSheetId="3">#REF!</definedName>
    <definedName name="噴砂除銹油漆" localSheetId="2">#REF!</definedName>
    <definedName name="噴砂除銹油漆" localSheetId="54">#REF!</definedName>
    <definedName name="噴砂除銹油漆" localSheetId="30">#REF!</definedName>
    <definedName name="噴砂除銹油漆" localSheetId="26">#REF!</definedName>
    <definedName name="噴砂除銹油漆" localSheetId="29">#REF!</definedName>
    <definedName name="噴砂除銹油漆" localSheetId="53">#REF!</definedName>
    <definedName name="噴砂除銹油漆" localSheetId="43">#REF!</definedName>
    <definedName name="噴砂除銹油漆" localSheetId="9">#REF!</definedName>
    <definedName name="噴砂除銹油漆" localSheetId="8">#REF!</definedName>
    <definedName name="噴砂除銹油漆" localSheetId="11">#REF!</definedName>
    <definedName name="噴砂除銹油漆" localSheetId="10">#REF!</definedName>
    <definedName name="噴砂除銹油漆" localSheetId="13">#REF!</definedName>
    <definedName name="噴砂除銹油漆" localSheetId="12">#REF!</definedName>
    <definedName name="噴砂除銹油漆" localSheetId="7">#REF!</definedName>
    <definedName name="噴砂除銹油漆" localSheetId="6">#REF!</definedName>
    <definedName name="噴砂除銹油漆" localSheetId="48">#REF!</definedName>
    <definedName name="噴砂除銹油漆" localSheetId="49">#REF!</definedName>
    <definedName name="噴砂除銹油漆" localSheetId="16">#REF!</definedName>
    <definedName name="噴砂除銹油漆" localSheetId="27">#REF!</definedName>
    <definedName name="噴砂除銹油漆" localSheetId="28">#REF!</definedName>
    <definedName name="噴砂除銹油漆" localSheetId="44">#REF!</definedName>
    <definedName name="噴砂除銹油漆" localSheetId="45">#REF!</definedName>
    <definedName name="噴砂除銹油漆" localSheetId="51">#REF!</definedName>
    <definedName name="噴砂除銹油漆" localSheetId="41">#REF!</definedName>
    <definedName name="噴砂除銹油漆" localSheetId="35">#REF!</definedName>
    <definedName name="噴砂除銹油漆" localSheetId="39">#REF!</definedName>
    <definedName name="噴砂除銹油漆" localSheetId="37">#REF!</definedName>
    <definedName name="噴砂除銹油漆" localSheetId="17">#REF!</definedName>
    <definedName name="噴砂除銹油漆" localSheetId="50">#REF!</definedName>
    <definedName name="噴砂除銹油漆" localSheetId="52">#REF!</definedName>
    <definedName name="噴砂除銹油漆" localSheetId="31">#REF!</definedName>
    <definedName name="噴砂除銹油漆" localSheetId="32">#REF!</definedName>
    <definedName name="噴砂除銹油漆" localSheetId="34">#REF!</definedName>
    <definedName name="噴砂除銹油漆" localSheetId="38">#REF!</definedName>
    <definedName name="噴砂除銹油漆" localSheetId="20">#REF!</definedName>
    <definedName name="噴砂除銹油漆">#REF!</definedName>
    <definedName name="噴灌工程" localSheetId="40">#REF!</definedName>
    <definedName name="噴灌工程" localSheetId="56">#REF!</definedName>
    <definedName name="噴灌工程" localSheetId="33">#REF!</definedName>
    <definedName name="噴灌工程" localSheetId="55">#REF!</definedName>
    <definedName name="噴灌工程" localSheetId="36">#REF!</definedName>
    <definedName name="噴灌工程" localSheetId="4">#REF!</definedName>
    <definedName name="噴灌工程" localSheetId="19">#REF!</definedName>
    <definedName name="噴灌工程" localSheetId="21">#REF!</definedName>
    <definedName name="噴灌工程" localSheetId="22">#REF!</definedName>
    <definedName name="噴灌工程" localSheetId="23">#REF!</definedName>
    <definedName name="噴灌工程" localSheetId="24">#REF!</definedName>
    <definedName name="噴灌工程" localSheetId="25">#REF!</definedName>
    <definedName name="噴灌工程" localSheetId="42">#REF!</definedName>
    <definedName name="噴灌工程" localSheetId="18">#REF!</definedName>
    <definedName name="噴灌工程" localSheetId="47">#REF!</definedName>
    <definedName name="噴灌工程" localSheetId="15">#REF!</definedName>
    <definedName name="噴灌工程" localSheetId="14">#REF!</definedName>
    <definedName name="噴灌工程" localSheetId="46">#REF!</definedName>
    <definedName name="噴灌工程" localSheetId="3">#REF!</definedName>
    <definedName name="噴灌工程" localSheetId="2">#REF!</definedName>
    <definedName name="噴灌工程" localSheetId="54">#REF!</definedName>
    <definedName name="噴灌工程" localSheetId="30">#REF!</definedName>
    <definedName name="噴灌工程" localSheetId="26">#REF!</definedName>
    <definedName name="噴灌工程" localSheetId="29">#REF!</definedName>
    <definedName name="噴灌工程" localSheetId="53">#REF!</definedName>
    <definedName name="噴灌工程" localSheetId="43">#REF!</definedName>
    <definedName name="噴灌工程" localSheetId="9">#REF!</definedName>
    <definedName name="噴灌工程" localSheetId="8">#REF!</definedName>
    <definedName name="噴灌工程" localSheetId="11">#REF!</definedName>
    <definedName name="噴灌工程" localSheetId="10">#REF!</definedName>
    <definedName name="噴灌工程" localSheetId="13">#REF!</definedName>
    <definedName name="噴灌工程" localSheetId="12">#REF!</definedName>
    <definedName name="噴灌工程" localSheetId="7">#REF!</definedName>
    <definedName name="噴灌工程" localSheetId="6">#REF!</definedName>
    <definedName name="噴灌工程" localSheetId="48">#REF!</definedName>
    <definedName name="噴灌工程" localSheetId="49">#REF!</definedName>
    <definedName name="噴灌工程" localSheetId="16">#REF!</definedName>
    <definedName name="噴灌工程" localSheetId="27">#REF!</definedName>
    <definedName name="噴灌工程" localSheetId="28">#REF!</definedName>
    <definedName name="噴灌工程" localSheetId="44">#REF!</definedName>
    <definedName name="噴灌工程" localSheetId="45">#REF!</definedName>
    <definedName name="噴灌工程" localSheetId="51">#REF!</definedName>
    <definedName name="噴灌工程" localSheetId="41">#REF!</definedName>
    <definedName name="噴灌工程" localSheetId="35">#REF!</definedName>
    <definedName name="噴灌工程" localSheetId="39">#REF!</definedName>
    <definedName name="噴灌工程" localSheetId="37">#REF!</definedName>
    <definedName name="噴灌工程" localSheetId="17">#REF!</definedName>
    <definedName name="噴灌工程" localSheetId="50">#REF!</definedName>
    <definedName name="噴灌工程" localSheetId="52">#REF!</definedName>
    <definedName name="噴灌工程" localSheetId="31">#REF!</definedName>
    <definedName name="噴灌工程" localSheetId="32">#REF!</definedName>
    <definedName name="噴灌工程" localSheetId="34">#REF!</definedName>
    <definedName name="噴灌工程" localSheetId="38">#REF!</definedName>
    <definedName name="噴灌工程" localSheetId="20">#REF!</definedName>
    <definedName name="噴灌工程">#REF!</definedName>
    <definedName name="層間塞" localSheetId="40">#REF!</definedName>
    <definedName name="層間塞" localSheetId="56">#REF!</definedName>
    <definedName name="層間塞" localSheetId="33">#REF!</definedName>
    <definedName name="層間塞" localSheetId="55">#REF!</definedName>
    <definedName name="層間塞" localSheetId="36">#REF!</definedName>
    <definedName name="層間塞" localSheetId="4">#REF!</definedName>
    <definedName name="層間塞" localSheetId="19">#REF!</definedName>
    <definedName name="層間塞" localSheetId="21">#REF!</definedName>
    <definedName name="層間塞" localSheetId="22">#REF!</definedName>
    <definedName name="層間塞" localSheetId="23">#REF!</definedName>
    <definedName name="層間塞" localSheetId="24">#REF!</definedName>
    <definedName name="層間塞" localSheetId="25">#REF!</definedName>
    <definedName name="層間塞" localSheetId="42">#REF!</definedName>
    <definedName name="層間塞" localSheetId="18">#REF!</definedName>
    <definedName name="層間塞" localSheetId="47">#REF!</definedName>
    <definedName name="層間塞" localSheetId="15">#REF!</definedName>
    <definedName name="層間塞" localSheetId="14">#REF!</definedName>
    <definedName name="層間塞" localSheetId="46">#REF!</definedName>
    <definedName name="層間塞" localSheetId="3">#REF!</definedName>
    <definedName name="層間塞" localSheetId="2">#REF!</definedName>
    <definedName name="層間塞" localSheetId="54">#REF!</definedName>
    <definedName name="層間塞" localSheetId="30">#REF!</definedName>
    <definedName name="層間塞" localSheetId="26">#REF!</definedName>
    <definedName name="層間塞" localSheetId="29">#REF!</definedName>
    <definedName name="層間塞" localSheetId="53">#REF!</definedName>
    <definedName name="層間塞" localSheetId="43">#REF!</definedName>
    <definedName name="層間塞" localSheetId="9">#REF!</definedName>
    <definedName name="層間塞" localSheetId="8">#REF!</definedName>
    <definedName name="層間塞" localSheetId="11">#REF!</definedName>
    <definedName name="層間塞" localSheetId="10">#REF!</definedName>
    <definedName name="層間塞" localSheetId="13">#REF!</definedName>
    <definedName name="層間塞" localSheetId="12">#REF!</definedName>
    <definedName name="層間塞" localSheetId="7">#REF!</definedName>
    <definedName name="層間塞" localSheetId="6">#REF!</definedName>
    <definedName name="層間塞" localSheetId="48">#REF!</definedName>
    <definedName name="層間塞" localSheetId="49">#REF!</definedName>
    <definedName name="層間塞" localSheetId="16">#REF!</definedName>
    <definedName name="層間塞" localSheetId="27">#REF!</definedName>
    <definedName name="層間塞" localSheetId="28">#REF!</definedName>
    <definedName name="層間塞" localSheetId="44">#REF!</definedName>
    <definedName name="層間塞" localSheetId="45">#REF!</definedName>
    <definedName name="層間塞" localSheetId="51">#REF!</definedName>
    <definedName name="層間塞" localSheetId="41">#REF!</definedName>
    <definedName name="層間塞" localSheetId="35">#REF!</definedName>
    <definedName name="層間塞" localSheetId="39">#REF!</definedName>
    <definedName name="層間塞" localSheetId="37">#REF!</definedName>
    <definedName name="層間塞" localSheetId="17">#REF!</definedName>
    <definedName name="層間塞" localSheetId="50">#REF!</definedName>
    <definedName name="層間塞" localSheetId="52">#REF!</definedName>
    <definedName name="層間塞" localSheetId="31">#REF!</definedName>
    <definedName name="層間塞" localSheetId="32">#REF!</definedName>
    <definedName name="層間塞" localSheetId="34">#REF!</definedName>
    <definedName name="層間塞" localSheetId="38">#REF!</definedName>
    <definedName name="層間塞" localSheetId="20">#REF!</definedName>
    <definedName name="層間塞">#REF!</definedName>
    <definedName name="履約保證金">[33]Data!$B$14</definedName>
    <definedName name="廚房水溝蓋" localSheetId="40">#REF!</definedName>
    <definedName name="廚房水溝蓋" localSheetId="56">#REF!</definedName>
    <definedName name="廚房水溝蓋" localSheetId="33">#REF!</definedName>
    <definedName name="廚房水溝蓋" localSheetId="55">#REF!</definedName>
    <definedName name="廚房水溝蓋" localSheetId="36">#REF!</definedName>
    <definedName name="廚房水溝蓋" localSheetId="4">#REF!</definedName>
    <definedName name="廚房水溝蓋" localSheetId="19">#REF!</definedName>
    <definedName name="廚房水溝蓋" localSheetId="21">#REF!</definedName>
    <definedName name="廚房水溝蓋" localSheetId="22">#REF!</definedName>
    <definedName name="廚房水溝蓋" localSheetId="23">#REF!</definedName>
    <definedName name="廚房水溝蓋" localSheetId="24">#REF!</definedName>
    <definedName name="廚房水溝蓋" localSheetId="25">#REF!</definedName>
    <definedName name="廚房水溝蓋" localSheetId="42">#REF!</definedName>
    <definedName name="廚房水溝蓋" localSheetId="18">#REF!</definedName>
    <definedName name="廚房水溝蓋" localSheetId="47">#REF!</definedName>
    <definedName name="廚房水溝蓋" localSheetId="15">#REF!</definedName>
    <definedName name="廚房水溝蓋" localSheetId="14">#REF!</definedName>
    <definedName name="廚房水溝蓋" localSheetId="46">#REF!</definedName>
    <definedName name="廚房水溝蓋" localSheetId="3">#REF!</definedName>
    <definedName name="廚房水溝蓋" localSheetId="2">#REF!</definedName>
    <definedName name="廚房水溝蓋" localSheetId="54">#REF!</definedName>
    <definedName name="廚房水溝蓋" localSheetId="30">#REF!</definedName>
    <definedName name="廚房水溝蓋" localSheetId="26">#REF!</definedName>
    <definedName name="廚房水溝蓋" localSheetId="29">#REF!</definedName>
    <definedName name="廚房水溝蓋" localSheetId="53">#REF!</definedName>
    <definedName name="廚房水溝蓋" localSheetId="43">#REF!</definedName>
    <definedName name="廚房水溝蓋" localSheetId="9">#REF!</definedName>
    <definedName name="廚房水溝蓋" localSheetId="8">#REF!</definedName>
    <definedName name="廚房水溝蓋" localSheetId="11">#REF!</definedName>
    <definedName name="廚房水溝蓋" localSheetId="10">#REF!</definedName>
    <definedName name="廚房水溝蓋" localSheetId="13">#REF!</definedName>
    <definedName name="廚房水溝蓋" localSheetId="12">#REF!</definedName>
    <definedName name="廚房水溝蓋" localSheetId="7">#REF!</definedName>
    <definedName name="廚房水溝蓋" localSheetId="6">#REF!</definedName>
    <definedName name="廚房水溝蓋" localSheetId="48">#REF!</definedName>
    <definedName name="廚房水溝蓋" localSheetId="49">#REF!</definedName>
    <definedName name="廚房水溝蓋" localSheetId="16">#REF!</definedName>
    <definedName name="廚房水溝蓋" localSheetId="27">#REF!</definedName>
    <definedName name="廚房水溝蓋" localSheetId="28">#REF!</definedName>
    <definedName name="廚房水溝蓋" localSheetId="44">#REF!</definedName>
    <definedName name="廚房水溝蓋" localSheetId="45">#REF!</definedName>
    <definedName name="廚房水溝蓋" localSheetId="51">#REF!</definedName>
    <definedName name="廚房水溝蓋" localSheetId="41">#REF!</definedName>
    <definedName name="廚房水溝蓋" localSheetId="35">#REF!</definedName>
    <definedName name="廚房水溝蓋" localSheetId="39">#REF!</definedName>
    <definedName name="廚房水溝蓋" localSheetId="37">#REF!</definedName>
    <definedName name="廚房水溝蓋" localSheetId="17">#REF!</definedName>
    <definedName name="廚房水溝蓋" localSheetId="50">#REF!</definedName>
    <definedName name="廚房水溝蓋" localSheetId="52">#REF!</definedName>
    <definedName name="廚房水溝蓋" localSheetId="31">#REF!</definedName>
    <definedName name="廚房水溝蓋" localSheetId="32">#REF!</definedName>
    <definedName name="廚房水溝蓋" localSheetId="34">#REF!</definedName>
    <definedName name="廚房水溝蓋" localSheetId="38">#REF!</definedName>
    <definedName name="廚房水溝蓋" localSheetId="20">#REF!</definedName>
    <definedName name="廚房水溝蓋">#REF!</definedName>
    <definedName name="廚房垃圾桶工程" localSheetId="40">#REF!</definedName>
    <definedName name="廚房垃圾桶工程" localSheetId="56">#REF!</definedName>
    <definedName name="廚房垃圾桶工程" localSheetId="33">#REF!</definedName>
    <definedName name="廚房垃圾桶工程" localSheetId="55">#REF!</definedName>
    <definedName name="廚房垃圾桶工程" localSheetId="36">#REF!</definedName>
    <definedName name="廚房垃圾桶工程" localSheetId="4">#REF!</definedName>
    <definedName name="廚房垃圾桶工程" localSheetId="19">#REF!</definedName>
    <definedName name="廚房垃圾桶工程" localSheetId="21">#REF!</definedName>
    <definedName name="廚房垃圾桶工程" localSheetId="22">#REF!</definedName>
    <definedName name="廚房垃圾桶工程" localSheetId="23">#REF!</definedName>
    <definedName name="廚房垃圾桶工程" localSheetId="24">#REF!</definedName>
    <definedName name="廚房垃圾桶工程" localSheetId="25">#REF!</definedName>
    <definedName name="廚房垃圾桶工程" localSheetId="42">#REF!</definedName>
    <definedName name="廚房垃圾桶工程" localSheetId="18">#REF!</definedName>
    <definedName name="廚房垃圾桶工程" localSheetId="47">#REF!</definedName>
    <definedName name="廚房垃圾桶工程" localSheetId="15">#REF!</definedName>
    <definedName name="廚房垃圾桶工程" localSheetId="14">#REF!</definedName>
    <definedName name="廚房垃圾桶工程" localSheetId="46">#REF!</definedName>
    <definedName name="廚房垃圾桶工程" localSheetId="3">#REF!</definedName>
    <definedName name="廚房垃圾桶工程" localSheetId="2">#REF!</definedName>
    <definedName name="廚房垃圾桶工程" localSheetId="54">#REF!</definedName>
    <definedName name="廚房垃圾桶工程" localSheetId="30">#REF!</definedName>
    <definedName name="廚房垃圾桶工程" localSheetId="26">#REF!</definedName>
    <definedName name="廚房垃圾桶工程" localSheetId="29">#REF!</definedName>
    <definedName name="廚房垃圾桶工程" localSheetId="53">#REF!</definedName>
    <definedName name="廚房垃圾桶工程" localSheetId="43">#REF!</definedName>
    <definedName name="廚房垃圾桶工程" localSheetId="9">#REF!</definedName>
    <definedName name="廚房垃圾桶工程" localSheetId="8">#REF!</definedName>
    <definedName name="廚房垃圾桶工程" localSheetId="11">#REF!</definedName>
    <definedName name="廚房垃圾桶工程" localSheetId="10">#REF!</definedName>
    <definedName name="廚房垃圾桶工程" localSheetId="13">#REF!</definedName>
    <definedName name="廚房垃圾桶工程" localSheetId="12">#REF!</definedName>
    <definedName name="廚房垃圾桶工程" localSheetId="7">#REF!</definedName>
    <definedName name="廚房垃圾桶工程" localSheetId="6">#REF!</definedName>
    <definedName name="廚房垃圾桶工程" localSheetId="48">#REF!</definedName>
    <definedName name="廚房垃圾桶工程" localSheetId="49">#REF!</definedName>
    <definedName name="廚房垃圾桶工程" localSheetId="16">#REF!</definedName>
    <definedName name="廚房垃圾桶工程" localSheetId="27">#REF!</definedName>
    <definedName name="廚房垃圾桶工程" localSheetId="28">#REF!</definedName>
    <definedName name="廚房垃圾桶工程" localSheetId="44">#REF!</definedName>
    <definedName name="廚房垃圾桶工程" localSheetId="45">#REF!</definedName>
    <definedName name="廚房垃圾桶工程" localSheetId="51">#REF!</definedName>
    <definedName name="廚房垃圾桶工程" localSheetId="41">#REF!</definedName>
    <definedName name="廚房垃圾桶工程" localSheetId="35">#REF!</definedName>
    <definedName name="廚房垃圾桶工程" localSheetId="39">#REF!</definedName>
    <definedName name="廚房垃圾桶工程" localSheetId="37">#REF!</definedName>
    <definedName name="廚房垃圾桶工程" localSheetId="17">#REF!</definedName>
    <definedName name="廚房垃圾桶工程" localSheetId="50">#REF!</definedName>
    <definedName name="廚房垃圾桶工程" localSheetId="52">#REF!</definedName>
    <definedName name="廚房垃圾桶工程" localSheetId="31">#REF!</definedName>
    <definedName name="廚房垃圾桶工程" localSheetId="32">#REF!</definedName>
    <definedName name="廚房垃圾桶工程" localSheetId="34">#REF!</definedName>
    <definedName name="廚房垃圾桶工程" localSheetId="38">#REF!</definedName>
    <definedName name="廚房垃圾桶工程" localSheetId="20">#REF!</definedName>
    <definedName name="廚房垃圾桶工程">#REF!</definedName>
    <definedName name="槽鋼" localSheetId="40">#REF!</definedName>
    <definedName name="槽鋼" localSheetId="56">#REF!</definedName>
    <definedName name="槽鋼" localSheetId="33">#REF!</definedName>
    <definedName name="槽鋼" localSheetId="55">#REF!</definedName>
    <definedName name="槽鋼" localSheetId="36">#REF!</definedName>
    <definedName name="槽鋼" localSheetId="4">#REF!</definedName>
    <definedName name="槽鋼" localSheetId="19">#REF!</definedName>
    <definedName name="槽鋼" localSheetId="21">#REF!</definedName>
    <definedName name="槽鋼" localSheetId="22">#REF!</definedName>
    <definedName name="槽鋼" localSheetId="23">#REF!</definedName>
    <definedName name="槽鋼" localSheetId="24">#REF!</definedName>
    <definedName name="槽鋼" localSheetId="25">#REF!</definedName>
    <definedName name="槽鋼" localSheetId="42">#REF!</definedName>
    <definedName name="槽鋼" localSheetId="18">#REF!</definedName>
    <definedName name="槽鋼" localSheetId="47">#REF!</definedName>
    <definedName name="槽鋼" localSheetId="15">#REF!</definedName>
    <definedName name="槽鋼" localSheetId="14">#REF!</definedName>
    <definedName name="槽鋼" localSheetId="46">#REF!</definedName>
    <definedName name="槽鋼" localSheetId="3">#REF!</definedName>
    <definedName name="槽鋼" localSheetId="2">#REF!</definedName>
    <definedName name="槽鋼" localSheetId="54">#REF!</definedName>
    <definedName name="槽鋼" localSheetId="30">#REF!</definedName>
    <definedName name="槽鋼" localSheetId="26">#REF!</definedName>
    <definedName name="槽鋼" localSheetId="29">#REF!</definedName>
    <definedName name="槽鋼" localSheetId="53">#REF!</definedName>
    <definedName name="槽鋼" localSheetId="43">#REF!</definedName>
    <definedName name="槽鋼" localSheetId="9">#REF!</definedName>
    <definedName name="槽鋼" localSheetId="8">#REF!</definedName>
    <definedName name="槽鋼" localSheetId="11">#REF!</definedName>
    <definedName name="槽鋼" localSheetId="10">#REF!</definedName>
    <definedName name="槽鋼" localSheetId="13">#REF!</definedName>
    <definedName name="槽鋼" localSheetId="12">#REF!</definedName>
    <definedName name="槽鋼" localSheetId="7">#REF!</definedName>
    <definedName name="槽鋼" localSheetId="6">#REF!</definedName>
    <definedName name="槽鋼" localSheetId="48">#REF!</definedName>
    <definedName name="槽鋼" localSheetId="49">#REF!</definedName>
    <definedName name="槽鋼" localSheetId="16">#REF!</definedName>
    <definedName name="槽鋼" localSheetId="27">#REF!</definedName>
    <definedName name="槽鋼" localSheetId="28">#REF!</definedName>
    <definedName name="槽鋼" localSheetId="44">#REF!</definedName>
    <definedName name="槽鋼" localSheetId="45">#REF!</definedName>
    <definedName name="槽鋼" localSheetId="51">#REF!</definedName>
    <definedName name="槽鋼" localSheetId="41">#REF!</definedName>
    <definedName name="槽鋼" localSheetId="35">#REF!</definedName>
    <definedName name="槽鋼" localSheetId="39">#REF!</definedName>
    <definedName name="槽鋼" localSheetId="37">#REF!</definedName>
    <definedName name="槽鋼" localSheetId="17">#REF!</definedName>
    <definedName name="槽鋼" localSheetId="50">#REF!</definedName>
    <definedName name="槽鋼" localSheetId="52">#REF!</definedName>
    <definedName name="槽鋼" localSheetId="31">#REF!</definedName>
    <definedName name="槽鋼" localSheetId="32">#REF!</definedName>
    <definedName name="槽鋼" localSheetId="34">#REF!</definedName>
    <definedName name="槽鋼" localSheetId="38">#REF!</definedName>
    <definedName name="槽鋼" localSheetId="20">#REF!</definedName>
    <definedName name="槽鋼">#REF!</definedName>
    <definedName name="樑板小間塞" localSheetId="40">#REF!</definedName>
    <definedName name="樑板小間塞" localSheetId="56">#REF!</definedName>
    <definedName name="樑板小間塞" localSheetId="33">#REF!</definedName>
    <definedName name="樑板小間塞" localSheetId="55">#REF!</definedName>
    <definedName name="樑板小間塞" localSheetId="36">#REF!</definedName>
    <definedName name="樑板小間塞" localSheetId="4">#REF!</definedName>
    <definedName name="樑板小間塞" localSheetId="19">#REF!</definedName>
    <definedName name="樑板小間塞" localSheetId="21">#REF!</definedName>
    <definedName name="樑板小間塞" localSheetId="22">#REF!</definedName>
    <definedName name="樑板小間塞" localSheetId="23">#REF!</definedName>
    <definedName name="樑板小間塞" localSheetId="24">#REF!</definedName>
    <definedName name="樑板小間塞" localSheetId="25">#REF!</definedName>
    <definedName name="樑板小間塞" localSheetId="42">#REF!</definedName>
    <definedName name="樑板小間塞" localSheetId="18">#REF!</definedName>
    <definedName name="樑板小間塞" localSheetId="47">#REF!</definedName>
    <definedName name="樑板小間塞" localSheetId="15">#REF!</definedName>
    <definedName name="樑板小間塞" localSheetId="14">#REF!</definedName>
    <definedName name="樑板小間塞" localSheetId="46">#REF!</definedName>
    <definedName name="樑板小間塞" localSheetId="3">#REF!</definedName>
    <definedName name="樑板小間塞" localSheetId="2">#REF!</definedName>
    <definedName name="樑板小間塞" localSheetId="54">#REF!</definedName>
    <definedName name="樑板小間塞" localSheetId="30">#REF!</definedName>
    <definedName name="樑板小間塞" localSheetId="26">#REF!</definedName>
    <definedName name="樑板小間塞" localSheetId="29">#REF!</definedName>
    <definedName name="樑板小間塞" localSheetId="53">#REF!</definedName>
    <definedName name="樑板小間塞" localSheetId="43">#REF!</definedName>
    <definedName name="樑板小間塞" localSheetId="9">#REF!</definedName>
    <definedName name="樑板小間塞" localSheetId="8">#REF!</definedName>
    <definedName name="樑板小間塞" localSheetId="11">#REF!</definedName>
    <definedName name="樑板小間塞" localSheetId="10">#REF!</definedName>
    <definedName name="樑板小間塞" localSheetId="13">#REF!</definedName>
    <definedName name="樑板小間塞" localSheetId="12">#REF!</definedName>
    <definedName name="樑板小間塞" localSheetId="7">#REF!</definedName>
    <definedName name="樑板小間塞" localSheetId="6">#REF!</definedName>
    <definedName name="樑板小間塞" localSheetId="48">#REF!</definedName>
    <definedName name="樑板小間塞" localSheetId="49">#REF!</definedName>
    <definedName name="樑板小間塞" localSheetId="16">#REF!</definedName>
    <definedName name="樑板小間塞" localSheetId="27">#REF!</definedName>
    <definedName name="樑板小間塞" localSheetId="28">#REF!</definedName>
    <definedName name="樑板小間塞" localSheetId="44">#REF!</definedName>
    <definedName name="樑板小間塞" localSheetId="45">#REF!</definedName>
    <definedName name="樑板小間塞" localSheetId="51">#REF!</definedName>
    <definedName name="樑板小間塞" localSheetId="41">#REF!</definedName>
    <definedName name="樑板小間塞" localSheetId="35">#REF!</definedName>
    <definedName name="樑板小間塞" localSheetId="39">#REF!</definedName>
    <definedName name="樑板小間塞" localSheetId="37">#REF!</definedName>
    <definedName name="樑板小間塞" localSheetId="17">#REF!</definedName>
    <definedName name="樑板小間塞" localSheetId="50">#REF!</definedName>
    <definedName name="樑板小間塞" localSheetId="52">#REF!</definedName>
    <definedName name="樑板小間塞" localSheetId="31">#REF!</definedName>
    <definedName name="樑板小間塞" localSheetId="32">#REF!</definedName>
    <definedName name="樑板小間塞" localSheetId="34">#REF!</definedName>
    <definedName name="樑板小間塞" localSheetId="38">#REF!</definedName>
    <definedName name="樑板小間塞" localSheetId="20">#REF!</definedName>
    <definedName name="樑板小間塞">#REF!</definedName>
    <definedName name="樓梯不銹鋼扶手" localSheetId="40">#REF!</definedName>
    <definedName name="樓梯不銹鋼扶手" localSheetId="56">#REF!</definedName>
    <definedName name="樓梯不銹鋼扶手" localSheetId="33">#REF!</definedName>
    <definedName name="樓梯不銹鋼扶手" localSheetId="55">#REF!</definedName>
    <definedName name="樓梯不銹鋼扶手" localSheetId="36">#REF!</definedName>
    <definedName name="樓梯不銹鋼扶手" localSheetId="4">#REF!</definedName>
    <definedName name="樓梯不銹鋼扶手" localSheetId="19">#REF!</definedName>
    <definedName name="樓梯不銹鋼扶手" localSheetId="21">#REF!</definedName>
    <definedName name="樓梯不銹鋼扶手" localSheetId="22">#REF!</definedName>
    <definedName name="樓梯不銹鋼扶手" localSheetId="23">#REF!</definedName>
    <definedName name="樓梯不銹鋼扶手" localSheetId="24">#REF!</definedName>
    <definedName name="樓梯不銹鋼扶手" localSheetId="25">#REF!</definedName>
    <definedName name="樓梯不銹鋼扶手" localSheetId="42">#REF!</definedName>
    <definedName name="樓梯不銹鋼扶手" localSheetId="18">#REF!</definedName>
    <definedName name="樓梯不銹鋼扶手" localSheetId="47">#REF!</definedName>
    <definedName name="樓梯不銹鋼扶手" localSheetId="15">#REF!</definedName>
    <definedName name="樓梯不銹鋼扶手" localSheetId="14">#REF!</definedName>
    <definedName name="樓梯不銹鋼扶手" localSheetId="46">#REF!</definedName>
    <definedName name="樓梯不銹鋼扶手" localSheetId="3">#REF!</definedName>
    <definedName name="樓梯不銹鋼扶手" localSheetId="2">#REF!</definedName>
    <definedName name="樓梯不銹鋼扶手" localSheetId="54">#REF!</definedName>
    <definedName name="樓梯不銹鋼扶手" localSheetId="30">#REF!</definedName>
    <definedName name="樓梯不銹鋼扶手" localSheetId="26">#REF!</definedName>
    <definedName name="樓梯不銹鋼扶手" localSheetId="29">#REF!</definedName>
    <definedName name="樓梯不銹鋼扶手" localSheetId="53">#REF!</definedName>
    <definedName name="樓梯不銹鋼扶手" localSheetId="43">#REF!</definedName>
    <definedName name="樓梯不銹鋼扶手" localSheetId="9">#REF!</definedName>
    <definedName name="樓梯不銹鋼扶手" localSheetId="8">#REF!</definedName>
    <definedName name="樓梯不銹鋼扶手" localSheetId="11">#REF!</definedName>
    <definedName name="樓梯不銹鋼扶手" localSheetId="10">#REF!</definedName>
    <definedName name="樓梯不銹鋼扶手" localSheetId="13">#REF!</definedName>
    <definedName name="樓梯不銹鋼扶手" localSheetId="12">#REF!</definedName>
    <definedName name="樓梯不銹鋼扶手" localSheetId="7">#REF!</definedName>
    <definedName name="樓梯不銹鋼扶手" localSheetId="6">#REF!</definedName>
    <definedName name="樓梯不銹鋼扶手" localSheetId="48">#REF!</definedName>
    <definedName name="樓梯不銹鋼扶手" localSheetId="49">#REF!</definedName>
    <definedName name="樓梯不銹鋼扶手" localSheetId="16">#REF!</definedName>
    <definedName name="樓梯不銹鋼扶手" localSheetId="27">#REF!</definedName>
    <definedName name="樓梯不銹鋼扶手" localSheetId="28">#REF!</definedName>
    <definedName name="樓梯不銹鋼扶手" localSheetId="44">#REF!</definedName>
    <definedName name="樓梯不銹鋼扶手" localSheetId="45">#REF!</definedName>
    <definedName name="樓梯不銹鋼扶手" localSheetId="51">#REF!</definedName>
    <definedName name="樓梯不銹鋼扶手" localSheetId="41">#REF!</definedName>
    <definedName name="樓梯不銹鋼扶手" localSheetId="35">#REF!</definedName>
    <definedName name="樓梯不銹鋼扶手" localSheetId="39">#REF!</definedName>
    <definedName name="樓梯不銹鋼扶手" localSheetId="37">#REF!</definedName>
    <definedName name="樓梯不銹鋼扶手" localSheetId="17">#REF!</definedName>
    <definedName name="樓梯不銹鋼扶手" localSheetId="50">#REF!</definedName>
    <definedName name="樓梯不銹鋼扶手" localSheetId="52">#REF!</definedName>
    <definedName name="樓梯不銹鋼扶手" localSheetId="31">#REF!</definedName>
    <definedName name="樓梯不銹鋼扶手" localSheetId="32">#REF!</definedName>
    <definedName name="樓梯不銹鋼扶手" localSheetId="34">#REF!</definedName>
    <definedName name="樓梯不銹鋼扶手" localSheetId="38">#REF!</definedName>
    <definedName name="樓梯不銹鋼扶手" localSheetId="20">#REF!</definedName>
    <definedName name="樓梯不銹鋼扶手">#REF!</definedName>
    <definedName name="樓梯木地板工程_3cm紫檀木實木板工料" localSheetId="40">#REF!</definedName>
    <definedName name="樓梯木地板工程_3cm紫檀木實木板工料" localSheetId="56">#REF!</definedName>
    <definedName name="樓梯木地板工程_3cm紫檀木實木板工料" localSheetId="33">#REF!</definedName>
    <definedName name="樓梯木地板工程_3cm紫檀木實木板工料" localSheetId="55">#REF!</definedName>
    <definedName name="樓梯木地板工程_3cm紫檀木實木板工料" localSheetId="36">#REF!</definedName>
    <definedName name="樓梯木地板工程_3cm紫檀木實木板工料" localSheetId="4">#REF!</definedName>
    <definedName name="樓梯木地板工程_3cm紫檀木實木板工料" localSheetId="19">#REF!</definedName>
    <definedName name="樓梯木地板工程_3cm紫檀木實木板工料" localSheetId="21">#REF!</definedName>
    <definedName name="樓梯木地板工程_3cm紫檀木實木板工料" localSheetId="22">#REF!</definedName>
    <definedName name="樓梯木地板工程_3cm紫檀木實木板工料" localSheetId="23">#REF!</definedName>
    <definedName name="樓梯木地板工程_3cm紫檀木實木板工料" localSheetId="24">#REF!</definedName>
    <definedName name="樓梯木地板工程_3cm紫檀木實木板工料" localSheetId="25">#REF!</definedName>
    <definedName name="樓梯木地板工程_3cm紫檀木實木板工料" localSheetId="42">#REF!</definedName>
    <definedName name="樓梯木地板工程_3cm紫檀木實木板工料" localSheetId="18">#REF!</definedName>
    <definedName name="樓梯木地板工程_3cm紫檀木實木板工料" localSheetId="47">#REF!</definedName>
    <definedName name="樓梯木地板工程_3cm紫檀木實木板工料" localSheetId="15">#REF!</definedName>
    <definedName name="樓梯木地板工程_3cm紫檀木實木板工料" localSheetId="14">#REF!</definedName>
    <definedName name="樓梯木地板工程_3cm紫檀木實木板工料" localSheetId="46">#REF!</definedName>
    <definedName name="樓梯木地板工程_3cm紫檀木實木板工料" localSheetId="3">#REF!</definedName>
    <definedName name="樓梯木地板工程_3cm紫檀木實木板工料" localSheetId="2">#REF!</definedName>
    <definedName name="樓梯木地板工程_3cm紫檀木實木板工料" localSheetId="54">#REF!</definedName>
    <definedName name="樓梯木地板工程_3cm紫檀木實木板工料" localSheetId="30">#REF!</definedName>
    <definedName name="樓梯木地板工程_3cm紫檀木實木板工料" localSheetId="26">#REF!</definedName>
    <definedName name="樓梯木地板工程_3cm紫檀木實木板工料" localSheetId="29">#REF!</definedName>
    <definedName name="樓梯木地板工程_3cm紫檀木實木板工料" localSheetId="53">#REF!</definedName>
    <definedName name="樓梯木地板工程_3cm紫檀木實木板工料" localSheetId="43">#REF!</definedName>
    <definedName name="樓梯木地板工程_3cm紫檀木實木板工料" localSheetId="9">#REF!</definedName>
    <definedName name="樓梯木地板工程_3cm紫檀木實木板工料" localSheetId="8">#REF!</definedName>
    <definedName name="樓梯木地板工程_3cm紫檀木實木板工料" localSheetId="11">#REF!</definedName>
    <definedName name="樓梯木地板工程_3cm紫檀木實木板工料" localSheetId="10">#REF!</definedName>
    <definedName name="樓梯木地板工程_3cm紫檀木實木板工料" localSheetId="13">#REF!</definedName>
    <definedName name="樓梯木地板工程_3cm紫檀木實木板工料" localSheetId="12">#REF!</definedName>
    <definedName name="樓梯木地板工程_3cm紫檀木實木板工料" localSheetId="7">#REF!</definedName>
    <definedName name="樓梯木地板工程_3cm紫檀木實木板工料" localSheetId="6">#REF!</definedName>
    <definedName name="樓梯木地板工程_3cm紫檀木實木板工料" localSheetId="48">#REF!</definedName>
    <definedName name="樓梯木地板工程_3cm紫檀木實木板工料" localSheetId="49">#REF!</definedName>
    <definedName name="樓梯木地板工程_3cm紫檀木實木板工料" localSheetId="16">#REF!</definedName>
    <definedName name="樓梯木地板工程_3cm紫檀木實木板工料" localSheetId="27">#REF!</definedName>
    <definedName name="樓梯木地板工程_3cm紫檀木實木板工料" localSheetId="28">#REF!</definedName>
    <definedName name="樓梯木地板工程_3cm紫檀木實木板工料" localSheetId="44">#REF!</definedName>
    <definedName name="樓梯木地板工程_3cm紫檀木實木板工料" localSheetId="45">#REF!</definedName>
    <definedName name="樓梯木地板工程_3cm紫檀木實木板工料" localSheetId="51">#REF!</definedName>
    <definedName name="樓梯木地板工程_3cm紫檀木實木板工料" localSheetId="41">#REF!</definedName>
    <definedName name="樓梯木地板工程_3cm紫檀木實木板工料" localSheetId="35">#REF!</definedName>
    <definedName name="樓梯木地板工程_3cm紫檀木實木板工料" localSheetId="39">#REF!</definedName>
    <definedName name="樓梯木地板工程_3cm紫檀木實木板工料" localSheetId="37">#REF!</definedName>
    <definedName name="樓梯木地板工程_3cm紫檀木實木板工料" localSheetId="17">#REF!</definedName>
    <definedName name="樓梯木地板工程_3cm紫檀木實木板工料" localSheetId="50">#REF!</definedName>
    <definedName name="樓梯木地板工程_3cm紫檀木實木板工料" localSheetId="52">#REF!</definedName>
    <definedName name="樓梯木地板工程_3cm紫檀木實木板工料" localSheetId="31">#REF!</definedName>
    <definedName name="樓梯木地板工程_3cm紫檀木實木板工料" localSheetId="32">#REF!</definedName>
    <definedName name="樓梯木地板工程_3cm紫檀木實木板工料" localSheetId="34">#REF!</definedName>
    <definedName name="樓梯木地板工程_3cm紫檀木實木板工料" localSheetId="38">#REF!</definedName>
    <definedName name="樓梯木地板工程_3cm紫檀木實木板工料" localSheetId="20">#REF!</definedName>
    <definedName name="樓梯木地板工程_3cm紫檀木實木板工料">#REF!</definedName>
    <definedName name="樓梯打底工資">[5]工料單價!$J$20</definedName>
    <definedName name="樓梯抹_磨石子工資">[5]工料單價!$J$29</definedName>
    <definedName name="樓梯貼20_20石英磚_硬底">[34]單價分析!$F$708</definedName>
    <definedName name="樓梯貼20_25石英磚_軟底">[31]單價分析!$F$855</definedName>
    <definedName name="樓梯貼花崗石">[31]單價分析!$F$315</definedName>
    <definedName name="樓梯貼花崗石連工帶料">[31]工料單價!$J$35</definedName>
    <definedName name="樓梯貼磚工資_軟">[31]工料單價!$J$41</definedName>
    <definedName name="樓梯貼磚工資_硬">[5]工料單價!$J$40</definedName>
    <definedName name="樓梯磁磚打底工資">[5]工料單價!$J$21</definedName>
    <definedName name="樓梯鋼纜扶手" localSheetId="40">#REF!</definedName>
    <definedName name="樓梯鋼纜扶手" localSheetId="56">#REF!</definedName>
    <definedName name="樓梯鋼纜扶手" localSheetId="33">#REF!</definedName>
    <definedName name="樓梯鋼纜扶手" localSheetId="55">#REF!</definedName>
    <definedName name="樓梯鋼纜扶手" localSheetId="36">#REF!</definedName>
    <definedName name="樓梯鋼纜扶手" localSheetId="4">#REF!</definedName>
    <definedName name="樓梯鋼纜扶手" localSheetId="19">#REF!</definedName>
    <definedName name="樓梯鋼纜扶手" localSheetId="21">#REF!</definedName>
    <definedName name="樓梯鋼纜扶手" localSheetId="22">#REF!</definedName>
    <definedName name="樓梯鋼纜扶手" localSheetId="23">#REF!</definedName>
    <definedName name="樓梯鋼纜扶手" localSheetId="24">#REF!</definedName>
    <definedName name="樓梯鋼纜扶手" localSheetId="25">#REF!</definedName>
    <definedName name="樓梯鋼纜扶手" localSheetId="42">#REF!</definedName>
    <definedName name="樓梯鋼纜扶手" localSheetId="18">#REF!</definedName>
    <definedName name="樓梯鋼纜扶手" localSheetId="47">#REF!</definedName>
    <definedName name="樓梯鋼纜扶手" localSheetId="15">#REF!</definedName>
    <definedName name="樓梯鋼纜扶手" localSheetId="14">#REF!</definedName>
    <definedName name="樓梯鋼纜扶手" localSheetId="46">#REF!</definedName>
    <definedName name="樓梯鋼纜扶手" localSheetId="3">#REF!</definedName>
    <definedName name="樓梯鋼纜扶手" localSheetId="2">#REF!</definedName>
    <definedName name="樓梯鋼纜扶手" localSheetId="54">#REF!</definedName>
    <definedName name="樓梯鋼纜扶手" localSheetId="30">#REF!</definedName>
    <definedName name="樓梯鋼纜扶手" localSheetId="26">#REF!</definedName>
    <definedName name="樓梯鋼纜扶手" localSheetId="29">#REF!</definedName>
    <definedName name="樓梯鋼纜扶手" localSheetId="53">#REF!</definedName>
    <definedName name="樓梯鋼纜扶手" localSheetId="43">#REF!</definedName>
    <definedName name="樓梯鋼纜扶手" localSheetId="9">#REF!</definedName>
    <definedName name="樓梯鋼纜扶手" localSheetId="8">#REF!</definedName>
    <definedName name="樓梯鋼纜扶手" localSheetId="11">#REF!</definedName>
    <definedName name="樓梯鋼纜扶手" localSheetId="10">#REF!</definedName>
    <definedName name="樓梯鋼纜扶手" localSheetId="13">#REF!</definedName>
    <definedName name="樓梯鋼纜扶手" localSheetId="12">#REF!</definedName>
    <definedName name="樓梯鋼纜扶手" localSheetId="7">#REF!</definedName>
    <definedName name="樓梯鋼纜扶手" localSheetId="6">#REF!</definedName>
    <definedName name="樓梯鋼纜扶手" localSheetId="48">#REF!</definedName>
    <definedName name="樓梯鋼纜扶手" localSheetId="49">#REF!</definedName>
    <definedName name="樓梯鋼纜扶手" localSheetId="16">#REF!</definedName>
    <definedName name="樓梯鋼纜扶手" localSheetId="27">#REF!</definedName>
    <definedName name="樓梯鋼纜扶手" localSheetId="28">#REF!</definedName>
    <definedName name="樓梯鋼纜扶手" localSheetId="44">#REF!</definedName>
    <definedName name="樓梯鋼纜扶手" localSheetId="45">#REF!</definedName>
    <definedName name="樓梯鋼纜扶手" localSheetId="51">#REF!</definedName>
    <definedName name="樓梯鋼纜扶手" localSheetId="41">#REF!</definedName>
    <definedName name="樓梯鋼纜扶手" localSheetId="35">#REF!</definedName>
    <definedName name="樓梯鋼纜扶手" localSheetId="39">#REF!</definedName>
    <definedName name="樓梯鋼纜扶手" localSheetId="37">#REF!</definedName>
    <definedName name="樓梯鋼纜扶手" localSheetId="17">#REF!</definedName>
    <definedName name="樓梯鋼纜扶手" localSheetId="50">#REF!</definedName>
    <definedName name="樓梯鋼纜扶手" localSheetId="52">#REF!</definedName>
    <definedName name="樓梯鋼纜扶手" localSheetId="31">#REF!</definedName>
    <definedName name="樓梯鋼纜扶手" localSheetId="32">#REF!</definedName>
    <definedName name="樓梯鋼纜扶手" localSheetId="34">#REF!</definedName>
    <definedName name="樓梯鋼纜扶手" localSheetId="38">#REF!</definedName>
    <definedName name="樓梯鋼纜扶手" localSheetId="20">#REF!</definedName>
    <definedName name="樓梯鋼纜扶手">#REF!</definedName>
    <definedName name="標高器" localSheetId="40">#REF!</definedName>
    <definedName name="標高器" localSheetId="56">#REF!</definedName>
    <definedName name="標高器" localSheetId="33">#REF!</definedName>
    <definedName name="標高器" localSheetId="55">#REF!</definedName>
    <definedName name="標高器" localSheetId="36">#REF!</definedName>
    <definedName name="標高器" localSheetId="4">#REF!</definedName>
    <definedName name="標高器" localSheetId="19">#REF!</definedName>
    <definedName name="標高器" localSheetId="21">#REF!</definedName>
    <definedName name="標高器" localSheetId="22">#REF!</definedName>
    <definedName name="標高器" localSheetId="23">#REF!</definedName>
    <definedName name="標高器" localSheetId="24">#REF!</definedName>
    <definedName name="標高器" localSheetId="25">#REF!</definedName>
    <definedName name="標高器" localSheetId="42">#REF!</definedName>
    <definedName name="標高器" localSheetId="18">#REF!</definedName>
    <definedName name="標高器" localSheetId="47">#REF!</definedName>
    <definedName name="標高器" localSheetId="15">#REF!</definedName>
    <definedName name="標高器" localSheetId="14">#REF!</definedName>
    <definedName name="標高器" localSheetId="46">#REF!</definedName>
    <definedName name="標高器" localSheetId="3">#REF!</definedName>
    <definedName name="標高器" localSheetId="2">#REF!</definedName>
    <definedName name="標高器" localSheetId="54">#REF!</definedName>
    <definedName name="標高器" localSheetId="30">#REF!</definedName>
    <definedName name="標高器" localSheetId="26">#REF!</definedName>
    <definedName name="標高器" localSheetId="29">#REF!</definedName>
    <definedName name="標高器" localSheetId="53">#REF!</definedName>
    <definedName name="標高器" localSheetId="43">#REF!</definedName>
    <definedName name="標高器" localSheetId="9">#REF!</definedName>
    <definedName name="標高器" localSheetId="8">#REF!</definedName>
    <definedName name="標高器" localSheetId="11">#REF!</definedName>
    <definedName name="標高器" localSheetId="10">#REF!</definedName>
    <definedName name="標高器" localSheetId="13">#REF!</definedName>
    <definedName name="標高器" localSheetId="12">#REF!</definedName>
    <definedName name="標高器" localSheetId="7">#REF!</definedName>
    <definedName name="標高器" localSheetId="6">#REF!</definedName>
    <definedName name="標高器" localSheetId="48">#REF!</definedName>
    <definedName name="標高器" localSheetId="49">#REF!</definedName>
    <definedName name="標高器" localSheetId="16">#REF!</definedName>
    <definedName name="標高器" localSheetId="27">#REF!</definedName>
    <definedName name="標高器" localSheetId="28">#REF!</definedName>
    <definedName name="標高器" localSheetId="44">#REF!</definedName>
    <definedName name="標高器" localSheetId="45">#REF!</definedName>
    <definedName name="標高器" localSheetId="51">#REF!</definedName>
    <definedName name="標高器" localSheetId="41">#REF!</definedName>
    <definedName name="標高器" localSheetId="35">#REF!</definedName>
    <definedName name="標高器" localSheetId="39">#REF!</definedName>
    <definedName name="標高器" localSheetId="37">#REF!</definedName>
    <definedName name="標高器" localSheetId="17">#REF!</definedName>
    <definedName name="標高器" localSheetId="50">#REF!</definedName>
    <definedName name="標高器" localSheetId="52">#REF!</definedName>
    <definedName name="標高器" localSheetId="31">#REF!</definedName>
    <definedName name="標高器" localSheetId="32">#REF!</definedName>
    <definedName name="標高器" localSheetId="34">#REF!</definedName>
    <definedName name="標高器" localSheetId="38">#REF!</definedName>
    <definedName name="標高器" localSheetId="20">#REF!</definedName>
    <definedName name="標高器">#REF!</definedName>
    <definedName name="標單二" localSheetId="40">#REF!</definedName>
    <definedName name="標單二" localSheetId="56">#REF!</definedName>
    <definedName name="標單二" localSheetId="33">#REF!</definedName>
    <definedName name="標單二" localSheetId="55">#REF!</definedName>
    <definedName name="標單二" localSheetId="36">#REF!</definedName>
    <definedName name="標單二" localSheetId="4">#REF!</definedName>
    <definedName name="標單二" localSheetId="19">#REF!</definedName>
    <definedName name="標單二" localSheetId="21">#REF!</definedName>
    <definedName name="標單二" localSheetId="22">#REF!</definedName>
    <definedName name="標單二" localSheetId="23">#REF!</definedName>
    <definedName name="標單二" localSheetId="24">#REF!</definedName>
    <definedName name="標單二" localSheetId="25">#REF!</definedName>
    <definedName name="標單二" localSheetId="42">#REF!</definedName>
    <definedName name="標單二" localSheetId="18">#REF!</definedName>
    <definedName name="標單二" localSheetId="47">#REF!</definedName>
    <definedName name="標單二" localSheetId="15">#REF!</definedName>
    <definedName name="標單二" localSheetId="14">#REF!</definedName>
    <definedName name="標單二" localSheetId="46">#REF!</definedName>
    <definedName name="標單二" localSheetId="3">#REF!</definedName>
    <definedName name="標單二" localSheetId="2">#REF!</definedName>
    <definedName name="標單二" localSheetId="54">#REF!</definedName>
    <definedName name="標單二" localSheetId="30">#REF!</definedName>
    <definedName name="標單二" localSheetId="26">#REF!</definedName>
    <definedName name="標單二" localSheetId="29">#REF!</definedName>
    <definedName name="標單二" localSheetId="53">#REF!</definedName>
    <definedName name="標單二" localSheetId="43">#REF!</definedName>
    <definedName name="標單二" localSheetId="9">#REF!</definedName>
    <definedName name="標單二" localSheetId="8">#REF!</definedName>
    <definedName name="標單二" localSheetId="11">#REF!</definedName>
    <definedName name="標單二" localSheetId="10">#REF!</definedName>
    <definedName name="標單二" localSheetId="13">#REF!</definedName>
    <definedName name="標單二" localSheetId="12">#REF!</definedName>
    <definedName name="標單二" localSheetId="7">#REF!</definedName>
    <definedName name="標單二" localSheetId="6">#REF!</definedName>
    <definedName name="標單二" localSheetId="48">#REF!</definedName>
    <definedName name="標單二" localSheetId="49">#REF!</definedName>
    <definedName name="標單二" localSheetId="16">#REF!</definedName>
    <definedName name="標單二" localSheetId="27">#REF!</definedName>
    <definedName name="標單二" localSheetId="28">#REF!</definedName>
    <definedName name="標單二" localSheetId="44">#REF!</definedName>
    <definedName name="標單二" localSheetId="45">#REF!</definedName>
    <definedName name="標單二" localSheetId="51">#REF!</definedName>
    <definedName name="標單二" localSheetId="41">#REF!</definedName>
    <definedName name="標單二" localSheetId="35">#REF!</definedName>
    <definedName name="標單二" localSheetId="39">#REF!</definedName>
    <definedName name="標單二" localSheetId="37">#REF!</definedName>
    <definedName name="標單二" localSheetId="17">#REF!</definedName>
    <definedName name="標單二" localSheetId="50">#REF!</definedName>
    <definedName name="標單二" localSheetId="52">#REF!</definedName>
    <definedName name="標單二" localSheetId="31">#REF!</definedName>
    <definedName name="標單二" localSheetId="32">#REF!</definedName>
    <definedName name="標單二" localSheetId="34">#REF!</definedName>
    <definedName name="標單二" localSheetId="38">#REF!</definedName>
    <definedName name="標單二" localSheetId="20">#REF!</definedName>
    <definedName name="標單二">#REF!</definedName>
    <definedName name="標誌標線設置_900M" localSheetId="40">#REF!</definedName>
    <definedName name="標誌標線設置_900M" localSheetId="56">#REF!</definedName>
    <definedName name="標誌標線設置_900M" localSheetId="33">#REF!</definedName>
    <definedName name="標誌標線設置_900M" localSheetId="55">#REF!</definedName>
    <definedName name="標誌標線設置_900M" localSheetId="36">#REF!</definedName>
    <definedName name="標誌標線設置_900M" localSheetId="4">#REF!</definedName>
    <definedName name="標誌標線設置_900M" localSheetId="19">#REF!</definedName>
    <definedName name="標誌標線設置_900M" localSheetId="21">#REF!</definedName>
    <definedName name="標誌標線設置_900M" localSheetId="22">#REF!</definedName>
    <definedName name="標誌標線設置_900M" localSheetId="23">#REF!</definedName>
    <definedName name="標誌標線設置_900M" localSheetId="24">#REF!</definedName>
    <definedName name="標誌標線設置_900M" localSheetId="25">#REF!</definedName>
    <definedName name="標誌標線設置_900M" localSheetId="42">#REF!</definedName>
    <definedName name="標誌標線設置_900M" localSheetId="18">#REF!</definedName>
    <definedName name="標誌標線設置_900M" localSheetId="47">#REF!</definedName>
    <definedName name="標誌標線設置_900M" localSheetId="15">#REF!</definedName>
    <definedName name="標誌標線設置_900M" localSheetId="14">#REF!</definedName>
    <definedName name="標誌標線設置_900M" localSheetId="46">#REF!</definedName>
    <definedName name="標誌標線設置_900M" localSheetId="3">#REF!</definedName>
    <definedName name="標誌標線設置_900M" localSheetId="2">#REF!</definedName>
    <definedName name="標誌標線設置_900M" localSheetId="54">#REF!</definedName>
    <definedName name="標誌標線設置_900M" localSheetId="30">#REF!</definedName>
    <definedName name="標誌標線設置_900M" localSheetId="26">#REF!</definedName>
    <definedName name="標誌標線設置_900M" localSheetId="29">#REF!</definedName>
    <definedName name="標誌標線設置_900M" localSheetId="53">#REF!</definedName>
    <definedName name="標誌標線設置_900M" localSheetId="43">#REF!</definedName>
    <definedName name="標誌標線設置_900M" localSheetId="9">#REF!</definedName>
    <definedName name="標誌標線設置_900M" localSheetId="8">#REF!</definedName>
    <definedName name="標誌標線設置_900M" localSheetId="11">#REF!</definedName>
    <definedName name="標誌標線設置_900M" localSheetId="10">#REF!</definedName>
    <definedName name="標誌標線設置_900M" localSheetId="13">#REF!</definedName>
    <definedName name="標誌標線設置_900M" localSheetId="12">#REF!</definedName>
    <definedName name="標誌標線設置_900M" localSheetId="7">#REF!</definedName>
    <definedName name="標誌標線設置_900M" localSheetId="6">#REF!</definedName>
    <definedName name="標誌標線設置_900M" localSheetId="48">#REF!</definedName>
    <definedName name="標誌標線設置_900M" localSheetId="49">#REF!</definedName>
    <definedName name="標誌標線設置_900M" localSheetId="16">#REF!</definedName>
    <definedName name="標誌標線設置_900M" localSheetId="27">#REF!</definedName>
    <definedName name="標誌標線設置_900M" localSheetId="28">#REF!</definedName>
    <definedName name="標誌標線設置_900M" localSheetId="44">#REF!</definedName>
    <definedName name="標誌標線設置_900M" localSheetId="45">#REF!</definedName>
    <definedName name="標誌標線設置_900M" localSheetId="51">#REF!</definedName>
    <definedName name="標誌標線設置_900M" localSheetId="41">#REF!</definedName>
    <definedName name="標誌標線設置_900M" localSheetId="35">#REF!</definedName>
    <definedName name="標誌標線設置_900M" localSheetId="39">#REF!</definedName>
    <definedName name="標誌標線設置_900M" localSheetId="37">#REF!</definedName>
    <definedName name="標誌標線設置_900M" localSheetId="17">#REF!</definedName>
    <definedName name="標誌標線設置_900M" localSheetId="50">#REF!</definedName>
    <definedName name="標誌標線設置_900M" localSheetId="52">#REF!</definedName>
    <definedName name="標誌標線設置_900M" localSheetId="31">#REF!</definedName>
    <definedName name="標誌標線設置_900M" localSheetId="32">#REF!</definedName>
    <definedName name="標誌標線設置_900M" localSheetId="34">#REF!</definedName>
    <definedName name="標誌標線設置_900M" localSheetId="38">#REF!</definedName>
    <definedName name="標誌標線設置_900M" localSheetId="20">#REF!</definedName>
    <definedName name="標誌標線設置_900M">#REF!</definedName>
    <definedName name="樟樹移植φ_20_40cm" localSheetId="40">#REF!</definedName>
    <definedName name="樟樹移植φ_20_40cm" localSheetId="56">#REF!</definedName>
    <definedName name="樟樹移植φ_20_40cm" localSheetId="33">#REF!</definedName>
    <definedName name="樟樹移植φ_20_40cm" localSheetId="55">#REF!</definedName>
    <definedName name="樟樹移植φ_20_40cm" localSheetId="36">#REF!</definedName>
    <definedName name="樟樹移植φ_20_40cm" localSheetId="4">#REF!</definedName>
    <definedName name="樟樹移植φ_20_40cm" localSheetId="19">#REF!</definedName>
    <definedName name="樟樹移植φ_20_40cm" localSheetId="21">#REF!</definedName>
    <definedName name="樟樹移植φ_20_40cm" localSheetId="22">#REF!</definedName>
    <definedName name="樟樹移植φ_20_40cm" localSheetId="23">#REF!</definedName>
    <definedName name="樟樹移植φ_20_40cm" localSheetId="24">#REF!</definedName>
    <definedName name="樟樹移植φ_20_40cm" localSheetId="25">#REF!</definedName>
    <definedName name="樟樹移植φ_20_40cm" localSheetId="42">#REF!</definedName>
    <definedName name="樟樹移植φ_20_40cm" localSheetId="18">#REF!</definedName>
    <definedName name="樟樹移植φ_20_40cm" localSheetId="47">#REF!</definedName>
    <definedName name="樟樹移植φ_20_40cm" localSheetId="15">#REF!</definedName>
    <definedName name="樟樹移植φ_20_40cm" localSheetId="14">#REF!</definedName>
    <definedName name="樟樹移植φ_20_40cm" localSheetId="46">#REF!</definedName>
    <definedName name="樟樹移植φ_20_40cm" localSheetId="3">#REF!</definedName>
    <definedName name="樟樹移植φ_20_40cm" localSheetId="2">#REF!</definedName>
    <definedName name="樟樹移植φ_20_40cm" localSheetId="54">#REF!</definedName>
    <definedName name="樟樹移植φ_20_40cm" localSheetId="30">#REF!</definedName>
    <definedName name="樟樹移植φ_20_40cm" localSheetId="26">#REF!</definedName>
    <definedName name="樟樹移植φ_20_40cm" localSheetId="29">#REF!</definedName>
    <definedName name="樟樹移植φ_20_40cm" localSheetId="53">#REF!</definedName>
    <definedName name="樟樹移植φ_20_40cm" localSheetId="43">#REF!</definedName>
    <definedName name="樟樹移植φ_20_40cm" localSheetId="9">#REF!</definedName>
    <definedName name="樟樹移植φ_20_40cm" localSheetId="8">#REF!</definedName>
    <definedName name="樟樹移植φ_20_40cm" localSheetId="11">#REF!</definedName>
    <definedName name="樟樹移植φ_20_40cm" localSheetId="10">#REF!</definedName>
    <definedName name="樟樹移植φ_20_40cm" localSheetId="13">#REF!</definedName>
    <definedName name="樟樹移植φ_20_40cm" localSheetId="12">#REF!</definedName>
    <definedName name="樟樹移植φ_20_40cm" localSheetId="7">#REF!</definedName>
    <definedName name="樟樹移植φ_20_40cm" localSheetId="6">#REF!</definedName>
    <definedName name="樟樹移植φ_20_40cm" localSheetId="48">#REF!</definedName>
    <definedName name="樟樹移植φ_20_40cm" localSheetId="49">#REF!</definedName>
    <definedName name="樟樹移植φ_20_40cm" localSheetId="16">#REF!</definedName>
    <definedName name="樟樹移植φ_20_40cm" localSheetId="27">#REF!</definedName>
    <definedName name="樟樹移植φ_20_40cm" localSheetId="28">#REF!</definedName>
    <definedName name="樟樹移植φ_20_40cm" localSheetId="44">#REF!</definedName>
    <definedName name="樟樹移植φ_20_40cm" localSheetId="45">#REF!</definedName>
    <definedName name="樟樹移植φ_20_40cm" localSheetId="51">#REF!</definedName>
    <definedName name="樟樹移植φ_20_40cm" localSheetId="41">#REF!</definedName>
    <definedName name="樟樹移植φ_20_40cm" localSheetId="35">#REF!</definedName>
    <definedName name="樟樹移植φ_20_40cm" localSheetId="39">#REF!</definedName>
    <definedName name="樟樹移植φ_20_40cm" localSheetId="37">#REF!</definedName>
    <definedName name="樟樹移植φ_20_40cm" localSheetId="17">#REF!</definedName>
    <definedName name="樟樹移植φ_20_40cm" localSheetId="50">#REF!</definedName>
    <definedName name="樟樹移植φ_20_40cm" localSheetId="52">#REF!</definedName>
    <definedName name="樟樹移植φ_20_40cm" localSheetId="31">#REF!</definedName>
    <definedName name="樟樹移植φ_20_40cm" localSheetId="32">#REF!</definedName>
    <definedName name="樟樹移植φ_20_40cm" localSheetId="34">#REF!</definedName>
    <definedName name="樟樹移植φ_20_40cm" localSheetId="38">#REF!</definedName>
    <definedName name="樟樹移植φ_20_40cm" localSheetId="20">#REF!</definedName>
    <definedName name="樟樹移植φ_20_40cm">#REF!</definedName>
    <definedName name="模板五金機具" localSheetId="40">#REF!</definedName>
    <definedName name="模板五金機具" localSheetId="56">#REF!</definedName>
    <definedName name="模板五金機具" localSheetId="33">#REF!</definedName>
    <definedName name="模板五金機具" localSheetId="55">#REF!</definedName>
    <definedName name="模板五金機具" localSheetId="36">#REF!</definedName>
    <definedName name="模板五金機具" localSheetId="4">#REF!</definedName>
    <definedName name="模板五金機具" localSheetId="19">#REF!</definedName>
    <definedName name="模板五金機具" localSheetId="21">#REF!</definedName>
    <definedName name="模板五金機具" localSheetId="22">#REF!</definedName>
    <definedName name="模板五金機具" localSheetId="23">#REF!</definedName>
    <definedName name="模板五金機具" localSheetId="24">#REF!</definedName>
    <definedName name="模板五金機具" localSheetId="25">#REF!</definedName>
    <definedName name="模板五金機具" localSheetId="42">#REF!</definedName>
    <definedName name="模板五金機具" localSheetId="18">#REF!</definedName>
    <definedName name="模板五金機具" localSheetId="47">#REF!</definedName>
    <definedName name="模板五金機具" localSheetId="15">#REF!</definedName>
    <definedName name="模板五金機具" localSheetId="14">#REF!</definedName>
    <definedName name="模板五金機具" localSheetId="46">#REF!</definedName>
    <definedName name="模板五金機具" localSheetId="3">#REF!</definedName>
    <definedName name="模板五金機具" localSheetId="2">#REF!</definedName>
    <definedName name="模板五金機具" localSheetId="54">#REF!</definedName>
    <definedName name="模板五金機具" localSheetId="30">#REF!</definedName>
    <definedName name="模板五金機具" localSheetId="26">#REF!</definedName>
    <definedName name="模板五金機具" localSheetId="29">#REF!</definedName>
    <definedName name="模板五金機具" localSheetId="53">#REF!</definedName>
    <definedName name="模板五金機具" localSheetId="43">#REF!</definedName>
    <definedName name="模板五金機具" localSheetId="9">#REF!</definedName>
    <definedName name="模板五金機具" localSheetId="8">#REF!</definedName>
    <definedName name="模板五金機具" localSheetId="11">#REF!</definedName>
    <definedName name="模板五金機具" localSheetId="10">#REF!</definedName>
    <definedName name="模板五金機具" localSheetId="13">#REF!</definedName>
    <definedName name="模板五金機具" localSheetId="12">#REF!</definedName>
    <definedName name="模板五金機具" localSheetId="7">#REF!</definedName>
    <definedName name="模板五金機具" localSheetId="6">#REF!</definedName>
    <definedName name="模板五金機具" localSheetId="48">#REF!</definedName>
    <definedName name="模板五金機具" localSheetId="49">#REF!</definedName>
    <definedName name="模板五金機具" localSheetId="16">#REF!</definedName>
    <definedName name="模板五金機具" localSheetId="27">#REF!</definedName>
    <definedName name="模板五金機具" localSheetId="28">#REF!</definedName>
    <definedName name="模板五金機具" localSheetId="44">#REF!</definedName>
    <definedName name="模板五金機具" localSheetId="45">#REF!</definedName>
    <definedName name="模板五金機具" localSheetId="51">#REF!</definedName>
    <definedName name="模板五金機具" localSheetId="41">#REF!</definedName>
    <definedName name="模板五金機具" localSheetId="35">#REF!</definedName>
    <definedName name="模板五金機具" localSheetId="39">#REF!</definedName>
    <definedName name="模板五金機具" localSheetId="37">#REF!</definedName>
    <definedName name="模板五金機具" localSheetId="17">#REF!</definedName>
    <definedName name="模板五金機具" localSheetId="50">#REF!</definedName>
    <definedName name="模板五金機具" localSheetId="52">#REF!</definedName>
    <definedName name="模板五金機具" localSheetId="31">#REF!</definedName>
    <definedName name="模板五金機具" localSheetId="32">#REF!</definedName>
    <definedName name="模板五金機具" localSheetId="34">#REF!</definedName>
    <definedName name="模板五金機具" localSheetId="38">#REF!</definedName>
    <definedName name="模板五金機具" localSheetId="20">#REF!</definedName>
    <definedName name="模板五金機具">#REF!</definedName>
    <definedName name="模板教練費" localSheetId="40">#REF!</definedName>
    <definedName name="模板教練費" localSheetId="56">#REF!</definedName>
    <definedName name="模板教練費" localSheetId="33">#REF!</definedName>
    <definedName name="模板教練費" localSheetId="55">#REF!</definedName>
    <definedName name="模板教練費" localSheetId="36">#REF!</definedName>
    <definedName name="模板教練費" localSheetId="4">#REF!</definedName>
    <definedName name="模板教練費" localSheetId="19">#REF!</definedName>
    <definedName name="模板教練費" localSheetId="21">#REF!</definedName>
    <definedName name="模板教練費" localSheetId="22">#REF!</definedName>
    <definedName name="模板教練費" localSheetId="23">#REF!</definedName>
    <definedName name="模板教練費" localSheetId="24">#REF!</definedName>
    <definedName name="模板教練費" localSheetId="25">#REF!</definedName>
    <definedName name="模板教練費" localSheetId="42">#REF!</definedName>
    <definedName name="模板教練費" localSheetId="18">#REF!</definedName>
    <definedName name="模板教練費" localSheetId="47">#REF!</definedName>
    <definedName name="模板教練費" localSheetId="15">#REF!</definedName>
    <definedName name="模板教練費" localSheetId="14">#REF!</definedName>
    <definedName name="模板教練費" localSheetId="46">#REF!</definedName>
    <definedName name="模板教練費" localSheetId="3">#REF!</definedName>
    <definedName name="模板教練費" localSheetId="2">#REF!</definedName>
    <definedName name="模板教練費" localSheetId="54">#REF!</definedName>
    <definedName name="模板教練費" localSheetId="30">#REF!</definedName>
    <definedName name="模板教練費" localSheetId="26">#REF!</definedName>
    <definedName name="模板教練費" localSheetId="29">#REF!</definedName>
    <definedName name="模板教練費" localSheetId="53">#REF!</definedName>
    <definedName name="模板教練費" localSheetId="43">#REF!</definedName>
    <definedName name="模板教練費" localSheetId="9">#REF!</definedName>
    <definedName name="模板教練費" localSheetId="8">#REF!</definedName>
    <definedName name="模板教練費" localSheetId="11">#REF!</definedName>
    <definedName name="模板教練費" localSheetId="10">#REF!</definedName>
    <definedName name="模板教練費" localSheetId="13">#REF!</definedName>
    <definedName name="模板教練費" localSheetId="12">#REF!</definedName>
    <definedName name="模板教練費" localSheetId="7">#REF!</definedName>
    <definedName name="模板教練費" localSheetId="6">#REF!</definedName>
    <definedName name="模板教練費" localSheetId="48">#REF!</definedName>
    <definedName name="模板教練費" localSheetId="49">#REF!</definedName>
    <definedName name="模板教練費" localSheetId="16">#REF!</definedName>
    <definedName name="模板教練費" localSheetId="27">#REF!</definedName>
    <definedName name="模板教練費" localSheetId="28">#REF!</definedName>
    <definedName name="模板教練費" localSheetId="44">#REF!</definedName>
    <definedName name="模板教練費" localSheetId="45">#REF!</definedName>
    <definedName name="模板教練費" localSheetId="51">#REF!</definedName>
    <definedName name="模板教練費" localSheetId="41">#REF!</definedName>
    <definedName name="模板教練費" localSheetId="35">#REF!</definedName>
    <definedName name="模板教練費" localSheetId="39">#REF!</definedName>
    <definedName name="模板教練費" localSheetId="37">#REF!</definedName>
    <definedName name="模板教練費" localSheetId="17">#REF!</definedName>
    <definedName name="模板教練費" localSheetId="50">#REF!</definedName>
    <definedName name="模板教練費" localSheetId="52">#REF!</definedName>
    <definedName name="模板教練費" localSheetId="31">#REF!</definedName>
    <definedName name="模板教練費" localSheetId="32">#REF!</definedName>
    <definedName name="模板教練費" localSheetId="34">#REF!</definedName>
    <definedName name="模板教練費" localSheetId="38">#REF!</definedName>
    <definedName name="模板教練費" localSheetId="20">#REF!</definedName>
    <definedName name="模板教練費">#REF!</definedName>
    <definedName name="模板搬、吊運費" localSheetId="40">#REF!</definedName>
    <definedName name="模板搬、吊運費" localSheetId="56">#REF!</definedName>
    <definedName name="模板搬、吊運費" localSheetId="33">#REF!</definedName>
    <definedName name="模板搬、吊運費" localSheetId="55">#REF!</definedName>
    <definedName name="模板搬、吊運費" localSheetId="36">#REF!</definedName>
    <definedName name="模板搬、吊運費" localSheetId="4">#REF!</definedName>
    <definedName name="模板搬、吊運費" localSheetId="19">#REF!</definedName>
    <definedName name="模板搬、吊運費" localSheetId="21">#REF!</definedName>
    <definedName name="模板搬、吊運費" localSheetId="22">#REF!</definedName>
    <definedName name="模板搬、吊運費" localSheetId="23">#REF!</definedName>
    <definedName name="模板搬、吊運費" localSheetId="24">#REF!</definedName>
    <definedName name="模板搬、吊運費" localSheetId="25">#REF!</definedName>
    <definedName name="模板搬、吊運費" localSheetId="42">#REF!</definedName>
    <definedName name="模板搬、吊運費" localSheetId="18">#REF!</definedName>
    <definedName name="模板搬、吊運費" localSheetId="47">#REF!</definedName>
    <definedName name="模板搬、吊運費" localSheetId="15">#REF!</definedName>
    <definedName name="模板搬、吊運費" localSheetId="14">#REF!</definedName>
    <definedName name="模板搬、吊運費" localSheetId="46">#REF!</definedName>
    <definedName name="模板搬、吊運費" localSheetId="3">#REF!</definedName>
    <definedName name="模板搬、吊運費" localSheetId="2">#REF!</definedName>
    <definedName name="模板搬、吊運費" localSheetId="54">#REF!</definedName>
    <definedName name="模板搬、吊運費" localSheetId="30">#REF!</definedName>
    <definedName name="模板搬、吊運費" localSheetId="26">#REF!</definedName>
    <definedName name="模板搬、吊運費" localSheetId="29">#REF!</definedName>
    <definedName name="模板搬、吊運費" localSheetId="53">#REF!</definedName>
    <definedName name="模板搬、吊運費" localSheetId="43">#REF!</definedName>
    <definedName name="模板搬、吊運費" localSheetId="9">#REF!</definedName>
    <definedName name="模板搬、吊運費" localSheetId="8">#REF!</definedName>
    <definedName name="模板搬、吊運費" localSheetId="11">#REF!</definedName>
    <definedName name="模板搬、吊運費" localSheetId="10">#REF!</definedName>
    <definedName name="模板搬、吊運費" localSheetId="13">#REF!</definedName>
    <definedName name="模板搬、吊運費" localSheetId="12">#REF!</definedName>
    <definedName name="模板搬、吊運費" localSheetId="7">#REF!</definedName>
    <definedName name="模板搬、吊運費" localSheetId="6">#REF!</definedName>
    <definedName name="模板搬、吊運費" localSheetId="48">#REF!</definedName>
    <definedName name="模板搬、吊運費" localSheetId="49">#REF!</definedName>
    <definedName name="模板搬、吊運費" localSheetId="16">#REF!</definedName>
    <definedName name="模板搬、吊運費" localSheetId="27">#REF!</definedName>
    <definedName name="模板搬、吊運費" localSheetId="28">#REF!</definedName>
    <definedName name="模板搬、吊運費" localSheetId="44">#REF!</definedName>
    <definedName name="模板搬、吊運費" localSheetId="45">#REF!</definedName>
    <definedName name="模板搬、吊運費" localSheetId="51">#REF!</definedName>
    <definedName name="模板搬、吊運費" localSheetId="41">#REF!</definedName>
    <definedName name="模板搬、吊運費" localSheetId="35">#REF!</definedName>
    <definedName name="模板搬、吊運費" localSheetId="39">#REF!</definedName>
    <definedName name="模板搬、吊運費" localSheetId="37">#REF!</definedName>
    <definedName name="模板搬、吊運費" localSheetId="17">#REF!</definedName>
    <definedName name="模板搬、吊運費" localSheetId="50">#REF!</definedName>
    <definedName name="模板搬、吊運費" localSheetId="52">#REF!</definedName>
    <definedName name="模板搬、吊運費" localSheetId="31">#REF!</definedName>
    <definedName name="模板搬、吊運費" localSheetId="32">#REF!</definedName>
    <definedName name="模板搬、吊運費" localSheetId="34">#REF!</definedName>
    <definedName name="模板搬、吊運費" localSheetId="38">#REF!</definedName>
    <definedName name="模板搬、吊運費" localSheetId="20">#REF!</definedName>
    <definedName name="模板搬、吊運費">#REF!</definedName>
    <definedName name="熱浸處理強化結構玻璃15mm" localSheetId="40">#REF!</definedName>
    <definedName name="熱浸處理強化結構玻璃15mm" localSheetId="56">#REF!</definedName>
    <definedName name="熱浸處理強化結構玻璃15mm" localSheetId="33">#REF!</definedName>
    <definedName name="熱浸處理強化結構玻璃15mm" localSheetId="55">#REF!</definedName>
    <definedName name="熱浸處理強化結構玻璃15mm" localSheetId="36">#REF!</definedName>
    <definedName name="熱浸處理強化結構玻璃15mm" localSheetId="4">#REF!</definedName>
    <definedName name="熱浸處理強化結構玻璃15mm" localSheetId="19">#REF!</definedName>
    <definedName name="熱浸處理強化結構玻璃15mm" localSheetId="21">#REF!</definedName>
    <definedName name="熱浸處理強化結構玻璃15mm" localSheetId="22">#REF!</definedName>
    <definedName name="熱浸處理強化結構玻璃15mm" localSheetId="23">#REF!</definedName>
    <definedName name="熱浸處理強化結構玻璃15mm" localSheetId="24">#REF!</definedName>
    <definedName name="熱浸處理強化結構玻璃15mm" localSheetId="25">#REF!</definedName>
    <definedName name="熱浸處理強化結構玻璃15mm" localSheetId="42">#REF!</definedName>
    <definedName name="熱浸處理強化結構玻璃15mm" localSheetId="18">#REF!</definedName>
    <definedName name="熱浸處理強化結構玻璃15mm" localSheetId="47">#REF!</definedName>
    <definedName name="熱浸處理強化結構玻璃15mm" localSheetId="15">#REF!</definedName>
    <definedName name="熱浸處理強化結構玻璃15mm" localSheetId="14">#REF!</definedName>
    <definedName name="熱浸處理強化結構玻璃15mm" localSheetId="46">#REF!</definedName>
    <definedName name="熱浸處理強化結構玻璃15mm" localSheetId="3">#REF!</definedName>
    <definedName name="熱浸處理強化結構玻璃15mm" localSheetId="2">#REF!</definedName>
    <definedName name="熱浸處理強化結構玻璃15mm" localSheetId="54">#REF!</definedName>
    <definedName name="熱浸處理強化結構玻璃15mm" localSheetId="30">#REF!</definedName>
    <definedName name="熱浸處理強化結構玻璃15mm" localSheetId="26">#REF!</definedName>
    <definedName name="熱浸處理強化結構玻璃15mm" localSheetId="29">#REF!</definedName>
    <definedName name="熱浸處理強化結構玻璃15mm" localSheetId="53">#REF!</definedName>
    <definedName name="熱浸處理強化結構玻璃15mm" localSheetId="43">#REF!</definedName>
    <definedName name="熱浸處理強化結構玻璃15mm" localSheetId="9">#REF!</definedName>
    <definedName name="熱浸處理強化結構玻璃15mm" localSheetId="8">#REF!</definedName>
    <definedName name="熱浸處理強化結構玻璃15mm" localSheetId="11">#REF!</definedName>
    <definedName name="熱浸處理強化結構玻璃15mm" localSheetId="10">#REF!</definedName>
    <definedName name="熱浸處理強化結構玻璃15mm" localSheetId="13">#REF!</definedName>
    <definedName name="熱浸處理強化結構玻璃15mm" localSheetId="12">#REF!</definedName>
    <definedName name="熱浸處理強化結構玻璃15mm" localSheetId="7">#REF!</definedName>
    <definedName name="熱浸處理強化結構玻璃15mm" localSheetId="6">#REF!</definedName>
    <definedName name="熱浸處理強化結構玻璃15mm" localSheetId="48">#REF!</definedName>
    <definedName name="熱浸處理強化結構玻璃15mm" localSheetId="49">#REF!</definedName>
    <definedName name="熱浸處理強化結構玻璃15mm" localSheetId="16">#REF!</definedName>
    <definedName name="熱浸處理強化結構玻璃15mm" localSheetId="27">#REF!</definedName>
    <definedName name="熱浸處理強化結構玻璃15mm" localSheetId="28">#REF!</definedName>
    <definedName name="熱浸處理強化結構玻璃15mm" localSheetId="44">#REF!</definedName>
    <definedName name="熱浸處理強化結構玻璃15mm" localSheetId="45">#REF!</definedName>
    <definedName name="熱浸處理強化結構玻璃15mm" localSheetId="51">#REF!</definedName>
    <definedName name="熱浸處理強化結構玻璃15mm" localSheetId="41">#REF!</definedName>
    <definedName name="熱浸處理強化結構玻璃15mm" localSheetId="35">#REF!</definedName>
    <definedName name="熱浸處理強化結構玻璃15mm" localSheetId="39">#REF!</definedName>
    <definedName name="熱浸處理強化結構玻璃15mm" localSheetId="37">#REF!</definedName>
    <definedName name="熱浸處理強化結構玻璃15mm" localSheetId="17">#REF!</definedName>
    <definedName name="熱浸處理強化結構玻璃15mm" localSheetId="50">#REF!</definedName>
    <definedName name="熱浸處理強化結構玻璃15mm" localSheetId="52">#REF!</definedName>
    <definedName name="熱浸處理強化結構玻璃15mm" localSheetId="31">#REF!</definedName>
    <definedName name="熱浸處理強化結構玻璃15mm" localSheetId="32">#REF!</definedName>
    <definedName name="熱浸處理強化結構玻璃15mm" localSheetId="34">#REF!</definedName>
    <definedName name="熱浸處理強化結構玻璃15mm" localSheetId="38">#REF!</definedName>
    <definedName name="熱浸處理強化結構玻璃15mm" localSheetId="20">#REF!</definedName>
    <definedName name="熱浸處理強化結構玻璃15mm">#REF!</definedName>
    <definedName name="窯燒花崗石10_10">[5]工料單價!$B$25</definedName>
    <definedName name="窯燒花崗石14_14">[6]工料單價!$B$31</definedName>
    <definedName name="窯燒花崗石20_20">[23]工料單價!$L$26</definedName>
    <definedName name="編號">[38]差異分析明細!$B$1:$B$752</definedName>
    <definedName name="緬梔移植φ_20_40cm" localSheetId="40">#REF!</definedName>
    <definedName name="緬梔移植φ_20_40cm" localSheetId="56">#REF!</definedName>
    <definedName name="緬梔移植φ_20_40cm" localSheetId="33">#REF!</definedName>
    <definedName name="緬梔移植φ_20_40cm" localSheetId="55">#REF!</definedName>
    <definedName name="緬梔移植φ_20_40cm" localSheetId="36">#REF!</definedName>
    <definedName name="緬梔移植φ_20_40cm" localSheetId="4">#REF!</definedName>
    <definedName name="緬梔移植φ_20_40cm" localSheetId="19">#REF!</definedName>
    <definedName name="緬梔移植φ_20_40cm" localSheetId="21">#REF!</definedName>
    <definedName name="緬梔移植φ_20_40cm" localSheetId="22">#REF!</definedName>
    <definedName name="緬梔移植φ_20_40cm" localSheetId="23">#REF!</definedName>
    <definedName name="緬梔移植φ_20_40cm" localSheetId="24">#REF!</definedName>
    <definedName name="緬梔移植φ_20_40cm" localSheetId="25">#REF!</definedName>
    <definedName name="緬梔移植φ_20_40cm" localSheetId="42">#REF!</definedName>
    <definedName name="緬梔移植φ_20_40cm" localSheetId="18">#REF!</definedName>
    <definedName name="緬梔移植φ_20_40cm" localSheetId="47">#REF!</definedName>
    <definedName name="緬梔移植φ_20_40cm" localSheetId="15">#REF!</definedName>
    <definedName name="緬梔移植φ_20_40cm" localSheetId="14">#REF!</definedName>
    <definedName name="緬梔移植φ_20_40cm" localSheetId="46">#REF!</definedName>
    <definedName name="緬梔移植φ_20_40cm" localSheetId="3">#REF!</definedName>
    <definedName name="緬梔移植φ_20_40cm" localSheetId="2">#REF!</definedName>
    <definedName name="緬梔移植φ_20_40cm" localSheetId="54">#REF!</definedName>
    <definedName name="緬梔移植φ_20_40cm" localSheetId="30">#REF!</definedName>
    <definedName name="緬梔移植φ_20_40cm" localSheetId="26">#REF!</definedName>
    <definedName name="緬梔移植φ_20_40cm" localSheetId="29">#REF!</definedName>
    <definedName name="緬梔移植φ_20_40cm" localSheetId="53">#REF!</definedName>
    <definedName name="緬梔移植φ_20_40cm" localSheetId="43">#REF!</definedName>
    <definedName name="緬梔移植φ_20_40cm" localSheetId="9">#REF!</definedName>
    <definedName name="緬梔移植φ_20_40cm" localSheetId="8">#REF!</definedName>
    <definedName name="緬梔移植φ_20_40cm" localSheetId="11">#REF!</definedName>
    <definedName name="緬梔移植φ_20_40cm" localSheetId="10">#REF!</definedName>
    <definedName name="緬梔移植φ_20_40cm" localSheetId="13">#REF!</definedName>
    <definedName name="緬梔移植φ_20_40cm" localSheetId="12">#REF!</definedName>
    <definedName name="緬梔移植φ_20_40cm" localSheetId="7">#REF!</definedName>
    <definedName name="緬梔移植φ_20_40cm" localSheetId="6">#REF!</definedName>
    <definedName name="緬梔移植φ_20_40cm" localSheetId="48">#REF!</definedName>
    <definedName name="緬梔移植φ_20_40cm" localSheetId="49">#REF!</definedName>
    <definedName name="緬梔移植φ_20_40cm" localSheetId="16">#REF!</definedName>
    <definedName name="緬梔移植φ_20_40cm" localSheetId="27">#REF!</definedName>
    <definedName name="緬梔移植φ_20_40cm" localSheetId="28">#REF!</definedName>
    <definedName name="緬梔移植φ_20_40cm" localSheetId="44">#REF!</definedName>
    <definedName name="緬梔移植φ_20_40cm" localSheetId="45">#REF!</definedName>
    <definedName name="緬梔移植φ_20_40cm" localSheetId="51">#REF!</definedName>
    <definedName name="緬梔移植φ_20_40cm" localSheetId="41">#REF!</definedName>
    <definedName name="緬梔移植φ_20_40cm" localSheetId="35">#REF!</definedName>
    <definedName name="緬梔移植φ_20_40cm" localSheetId="39">#REF!</definedName>
    <definedName name="緬梔移植φ_20_40cm" localSheetId="37">#REF!</definedName>
    <definedName name="緬梔移植φ_20_40cm" localSheetId="17">#REF!</definedName>
    <definedName name="緬梔移植φ_20_40cm" localSheetId="50">#REF!</definedName>
    <definedName name="緬梔移植φ_20_40cm" localSheetId="52">#REF!</definedName>
    <definedName name="緬梔移植φ_20_40cm" localSheetId="31">#REF!</definedName>
    <definedName name="緬梔移植φ_20_40cm" localSheetId="32">#REF!</definedName>
    <definedName name="緬梔移植φ_20_40cm" localSheetId="34">#REF!</definedName>
    <definedName name="緬梔移植φ_20_40cm" localSheetId="38">#REF!</definedName>
    <definedName name="緬梔移植φ_20_40cm" localSheetId="20">#REF!</definedName>
    <definedName name="緬梔移植φ_20_40cm">#REF!</definedName>
    <definedName name="調整" localSheetId="4">[24]單價2!#REF!</definedName>
    <definedName name="調整" localSheetId="19">[24]單價2!#REF!</definedName>
    <definedName name="調整" localSheetId="21">[24]單價2!#REF!</definedName>
    <definedName name="調整" localSheetId="3">[24]單價2!#REF!</definedName>
    <definedName name="調整" localSheetId="2">[24]單價2!#REF!</definedName>
    <definedName name="調整" localSheetId="27">[24]單價2!#REF!</definedName>
    <definedName name="調整" localSheetId="28">[24]單價2!#REF!</definedName>
    <definedName name="調整" localSheetId="20">[24]單價2!#REF!</definedName>
    <definedName name="調整">[24]單價2!#REF!</definedName>
    <definedName name="踢腳打底工資" localSheetId="40">#REF!</definedName>
    <definedName name="踢腳打底工資" localSheetId="56">#REF!</definedName>
    <definedName name="踢腳打底工資" localSheetId="33">#REF!</definedName>
    <definedName name="踢腳打底工資" localSheetId="55">#REF!</definedName>
    <definedName name="踢腳打底工資" localSheetId="36">#REF!</definedName>
    <definedName name="踢腳打底工資" localSheetId="4">#REF!</definedName>
    <definedName name="踢腳打底工資" localSheetId="19">#REF!</definedName>
    <definedName name="踢腳打底工資" localSheetId="21">#REF!</definedName>
    <definedName name="踢腳打底工資" localSheetId="22">#REF!</definedName>
    <definedName name="踢腳打底工資" localSheetId="23">#REF!</definedName>
    <definedName name="踢腳打底工資" localSheetId="24">#REF!</definedName>
    <definedName name="踢腳打底工資" localSheetId="25">#REF!</definedName>
    <definedName name="踢腳打底工資" localSheetId="42">#REF!</definedName>
    <definedName name="踢腳打底工資" localSheetId="18">#REF!</definedName>
    <definedName name="踢腳打底工資" localSheetId="47">#REF!</definedName>
    <definedName name="踢腳打底工資" localSheetId="15">#REF!</definedName>
    <definedName name="踢腳打底工資" localSheetId="14">#REF!</definedName>
    <definedName name="踢腳打底工資" localSheetId="46">#REF!</definedName>
    <definedName name="踢腳打底工資" localSheetId="3">#REF!</definedName>
    <definedName name="踢腳打底工資" localSheetId="2">#REF!</definedName>
    <definedName name="踢腳打底工資" localSheetId="54">#REF!</definedName>
    <definedName name="踢腳打底工資" localSheetId="30">#REF!</definedName>
    <definedName name="踢腳打底工資" localSheetId="26">#REF!</definedName>
    <definedName name="踢腳打底工資" localSheetId="29">#REF!</definedName>
    <definedName name="踢腳打底工資" localSheetId="53">#REF!</definedName>
    <definedName name="踢腳打底工資" localSheetId="43">#REF!</definedName>
    <definedName name="踢腳打底工資" localSheetId="9">#REF!</definedName>
    <definedName name="踢腳打底工資" localSheetId="8">#REF!</definedName>
    <definedName name="踢腳打底工資" localSheetId="11">#REF!</definedName>
    <definedName name="踢腳打底工資" localSheetId="10">#REF!</definedName>
    <definedName name="踢腳打底工資" localSheetId="13">#REF!</definedName>
    <definedName name="踢腳打底工資" localSheetId="12">#REF!</definedName>
    <definedName name="踢腳打底工資" localSheetId="7">#REF!</definedName>
    <definedName name="踢腳打底工資" localSheetId="6">#REF!</definedName>
    <definedName name="踢腳打底工資" localSheetId="48">#REF!</definedName>
    <definedName name="踢腳打底工資" localSheetId="49">#REF!</definedName>
    <definedName name="踢腳打底工資" localSheetId="16">#REF!</definedName>
    <definedName name="踢腳打底工資" localSheetId="27">#REF!</definedName>
    <definedName name="踢腳打底工資" localSheetId="28">#REF!</definedName>
    <definedName name="踢腳打底工資" localSheetId="44">#REF!</definedName>
    <definedName name="踢腳打底工資" localSheetId="45">#REF!</definedName>
    <definedName name="踢腳打底工資" localSheetId="51">#REF!</definedName>
    <definedName name="踢腳打底工資" localSheetId="41">#REF!</definedName>
    <definedName name="踢腳打底工資" localSheetId="35">#REF!</definedName>
    <definedName name="踢腳打底工資" localSheetId="39">#REF!</definedName>
    <definedName name="踢腳打底工資" localSheetId="37">#REF!</definedName>
    <definedName name="踢腳打底工資" localSheetId="17">#REF!</definedName>
    <definedName name="踢腳打底工資" localSheetId="50">#REF!</definedName>
    <definedName name="踢腳打底工資" localSheetId="52">#REF!</definedName>
    <definedName name="踢腳打底工資" localSheetId="31">#REF!</definedName>
    <definedName name="踢腳打底工資" localSheetId="32">#REF!</definedName>
    <definedName name="踢腳打底工資" localSheetId="34">#REF!</definedName>
    <definedName name="踢腳打底工資" localSheetId="38">#REF!</definedName>
    <definedName name="踢腳打底工資" localSheetId="20">#REF!</definedName>
    <definedName name="踢腳打底工資">#REF!</definedName>
    <definedName name="踢腳刷乳膠漆連工帶料">[36]工料單價!$J$26</definedName>
    <definedName name="踢腳抹_磨石子工資">[5]工料單價!$J$28</definedName>
    <definedName name="踢腳粉刷工資">[36]工料單價!$J$7</definedName>
    <definedName name="踢腳貼10_20石英磚_軟底" localSheetId="40">#REF!</definedName>
    <definedName name="踢腳貼10_20石英磚_軟底" localSheetId="56">#REF!</definedName>
    <definedName name="踢腳貼10_20石英磚_軟底" localSheetId="33">#REF!</definedName>
    <definedName name="踢腳貼10_20石英磚_軟底" localSheetId="55">#REF!</definedName>
    <definedName name="踢腳貼10_20石英磚_軟底" localSheetId="36">#REF!</definedName>
    <definedName name="踢腳貼10_20石英磚_軟底" localSheetId="4">#REF!</definedName>
    <definedName name="踢腳貼10_20石英磚_軟底" localSheetId="19">#REF!</definedName>
    <definedName name="踢腳貼10_20石英磚_軟底" localSheetId="21">#REF!</definedName>
    <definedName name="踢腳貼10_20石英磚_軟底" localSheetId="22">#REF!</definedName>
    <definedName name="踢腳貼10_20石英磚_軟底" localSheetId="23">#REF!</definedName>
    <definedName name="踢腳貼10_20石英磚_軟底" localSheetId="24">#REF!</definedName>
    <definedName name="踢腳貼10_20石英磚_軟底" localSheetId="25">#REF!</definedName>
    <definedName name="踢腳貼10_20石英磚_軟底" localSheetId="42">#REF!</definedName>
    <definedName name="踢腳貼10_20石英磚_軟底" localSheetId="18">#REF!</definedName>
    <definedName name="踢腳貼10_20石英磚_軟底" localSheetId="47">#REF!</definedName>
    <definedName name="踢腳貼10_20石英磚_軟底" localSheetId="15">#REF!</definedName>
    <definedName name="踢腳貼10_20石英磚_軟底" localSheetId="14">#REF!</definedName>
    <definedName name="踢腳貼10_20石英磚_軟底" localSheetId="46">#REF!</definedName>
    <definedName name="踢腳貼10_20石英磚_軟底" localSheetId="3">#REF!</definedName>
    <definedName name="踢腳貼10_20石英磚_軟底" localSheetId="2">#REF!</definedName>
    <definedName name="踢腳貼10_20石英磚_軟底" localSheetId="54">#REF!</definedName>
    <definedName name="踢腳貼10_20石英磚_軟底" localSheetId="30">#REF!</definedName>
    <definedName name="踢腳貼10_20石英磚_軟底" localSheetId="26">#REF!</definedName>
    <definedName name="踢腳貼10_20石英磚_軟底" localSheetId="29">#REF!</definedName>
    <definedName name="踢腳貼10_20石英磚_軟底" localSheetId="53">#REF!</definedName>
    <definedName name="踢腳貼10_20石英磚_軟底" localSheetId="43">#REF!</definedName>
    <definedName name="踢腳貼10_20石英磚_軟底" localSheetId="9">#REF!</definedName>
    <definedName name="踢腳貼10_20石英磚_軟底" localSheetId="8">#REF!</definedName>
    <definedName name="踢腳貼10_20石英磚_軟底" localSheetId="11">#REF!</definedName>
    <definedName name="踢腳貼10_20石英磚_軟底" localSheetId="10">#REF!</definedName>
    <definedName name="踢腳貼10_20石英磚_軟底" localSheetId="13">#REF!</definedName>
    <definedName name="踢腳貼10_20石英磚_軟底" localSheetId="12">#REF!</definedName>
    <definedName name="踢腳貼10_20石英磚_軟底" localSheetId="7">#REF!</definedName>
    <definedName name="踢腳貼10_20石英磚_軟底" localSheetId="6">#REF!</definedName>
    <definedName name="踢腳貼10_20石英磚_軟底" localSheetId="48">#REF!</definedName>
    <definedName name="踢腳貼10_20石英磚_軟底" localSheetId="49">#REF!</definedName>
    <definedName name="踢腳貼10_20石英磚_軟底" localSheetId="16">#REF!</definedName>
    <definedName name="踢腳貼10_20石英磚_軟底" localSheetId="27">#REF!</definedName>
    <definedName name="踢腳貼10_20石英磚_軟底" localSheetId="28">#REF!</definedName>
    <definedName name="踢腳貼10_20石英磚_軟底" localSheetId="44">#REF!</definedName>
    <definedName name="踢腳貼10_20石英磚_軟底" localSheetId="45">#REF!</definedName>
    <definedName name="踢腳貼10_20石英磚_軟底" localSheetId="51">#REF!</definedName>
    <definedName name="踢腳貼10_20石英磚_軟底" localSheetId="41">#REF!</definedName>
    <definedName name="踢腳貼10_20石英磚_軟底" localSheetId="35">#REF!</definedName>
    <definedName name="踢腳貼10_20石英磚_軟底" localSheetId="39">#REF!</definedName>
    <definedName name="踢腳貼10_20石英磚_軟底" localSheetId="37">#REF!</definedName>
    <definedName name="踢腳貼10_20石英磚_軟底" localSheetId="17">#REF!</definedName>
    <definedName name="踢腳貼10_20石英磚_軟底" localSheetId="50">#REF!</definedName>
    <definedName name="踢腳貼10_20石英磚_軟底" localSheetId="52">#REF!</definedName>
    <definedName name="踢腳貼10_20石英磚_軟底" localSheetId="31">#REF!</definedName>
    <definedName name="踢腳貼10_20石英磚_軟底" localSheetId="32">#REF!</definedName>
    <definedName name="踢腳貼10_20石英磚_軟底" localSheetId="34">#REF!</definedName>
    <definedName name="踢腳貼10_20石英磚_軟底" localSheetId="38">#REF!</definedName>
    <definedName name="踢腳貼10_20石英磚_軟底" localSheetId="20">#REF!</definedName>
    <definedName name="踢腳貼10_20石英磚_軟底">#REF!</definedName>
    <definedName name="踢腳貼花崗石連工帶料">[5]工料單價!$J$33</definedName>
    <definedName name="踢腳貼磚工資_軟" localSheetId="40">#REF!</definedName>
    <definedName name="踢腳貼磚工資_軟" localSheetId="56">#REF!</definedName>
    <definedName name="踢腳貼磚工資_軟" localSheetId="33">#REF!</definedName>
    <definedName name="踢腳貼磚工資_軟" localSheetId="55">#REF!</definedName>
    <definedName name="踢腳貼磚工資_軟" localSheetId="36">#REF!</definedName>
    <definedName name="踢腳貼磚工資_軟" localSheetId="4">#REF!</definedName>
    <definedName name="踢腳貼磚工資_軟" localSheetId="19">#REF!</definedName>
    <definedName name="踢腳貼磚工資_軟" localSheetId="21">#REF!</definedName>
    <definedName name="踢腳貼磚工資_軟" localSheetId="22">#REF!</definedName>
    <definedName name="踢腳貼磚工資_軟" localSheetId="23">#REF!</definedName>
    <definedName name="踢腳貼磚工資_軟" localSheetId="24">#REF!</definedName>
    <definedName name="踢腳貼磚工資_軟" localSheetId="25">#REF!</definedName>
    <definedName name="踢腳貼磚工資_軟" localSheetId="42">#REF!</definedName>
    <definedName name="踢腳貼磚工資_軟" localSheetId="18">#REF!</definedName>
    <definedName name="踢腳貼磚工資_軟" localSheetId="47">#REF!</definedName>
    <definedName name="踢腳貼磚工資_軟" localSheetId="15">#REF!</definedName>
    <definedName name="踢腳貼磚工資_軟" localSheetId="14">#REF!</definedName>
    <definedName name="踢腳貼磚工資_軟" localSheetId="46">#REF!</definedName>
    <definedName name="踢腳貼磚工資_軟" localSheetId="3">#REF!</definedName>
    <definedName name="踢腳貼磚工資_軟" localSheetId="2">#REF!</definedName>
    <definedName name="踢腳貼磚工資_軟" localSheetId="54">#REF!</definedName>
    <definedName name="踢腳貼磚工資_軟" localSheetId="30">#REF!</definedName>
    <definedName name="踢腳貼磚工資_軟" localSheetId="26">#REF!</definedName>
    <definedName name="踢腳貼磚工資_軟" localSheetId="29">#REF!</definedName>
    <definedName name="踢腳貼磚工資_軟" localSheetId="53">#REF!</definedName>
    <definedName name="踢腳貼磚工資_軟" localSheetId="43">#REF!</definedName>
    <definedName name="踢腳貼磚工資_軟" localSheetId="9">#REF!</definedName>
    <definedName name="踢腳貼磚工資_軟" localSheetId="8">#REF!</definedName>
    <definedName name="踢腳貼磚工資_軟" localSheetId="11">#REF!</definedName>
    <definedName name="踢腳貼磚工資_軟" localSheetId="10">#REF!</definedName>
    <definedName name="踢腳貼磚工資_軟" localSheetId="13">#REF!</definedName>
    <definedName name="踢腳貼磚工資_軟" localSheetId="12">#REF!</definedName>
    <definedName name="踢腳貼磚工資_軟" localSheetId="7">#REF!</definedName>
    <definedName name="踢腳貼磚工資_軟" localSheetId="6">#REF!</definedName>
    <definedName name="踢腳貼磚工資_軟" localSheetId="48">#REF!</definedName>
    <definedName name="踢腳貼磚工資_軟" localSheetId="49">#REF!</definedName>
    <definedName name="踢腳貼磚工資_軟" localSheetId="16">#REF!</definedName>
    <definedName name="踢腳貼磚工資_軟" localSheetId="27">#REF!</definedName>
    <definedName name="踢腳貼磚工資_軟" localSheetId="28">#REF!</definedName>
    <definedName name="踢腳貼磚工資_軟" localSheetId="44">#REF!</definedName>
    <definedName name="踢腳貼磚工資_軟" localSheetId="45">#REF!</definedName>
    <definedName name="踢腳貼磚工資_軟" localSheetId="51">#REF!</definedName>
    <definedName name="踢腳貼磚工資_軟" localSheetId="41">#REF!</definedName>
    <definedName name="踢腳貼磚工資_軟" localSheetId="35">#REF!</definedName>
    <definedName name="踢腳貼磚工資_軟" localSheetId="39">#REF!</definedName>
    <definedName name="踢腳貼磚工資_軟" localSheetId="37">#REF!</definedName>
    <definedName name="踢腳貼磚工資_軟" localSheetId="17">#REF!</definedName>
    <definedName name="踢腳貼磚工資_軟" localSheetId="50">#REF!</definedName>
    <definedName name="踢腳貼磚工資_軟" localSheetId="52">#REF!</definedName>
    <definedName name="踢腳貼磚工資_軟" localSheetId="31">#REF!</definedName>
    <definedName name="踢腳貼磚工資_軟" localSheetId="32">#REF!</definedName>
    <definedName name="踢腳貼磚工資_軟" localSheetId="34">#REF!</definedName>
    <definedName name="踢腳貼磚工資_軟" localSheetId="38">#REF!</definedName>
    <definedName name="踢腳貼磚工資_軟" localSheetId="20">#REF!</definedName>
    <definedName name="踢腳貼磚工資_軟">#REF!</definedName>
    <definedName name="鋁版1mm工料" localSheetId="40">#REF!</definedName>
    <definedName name="鋁版1mm工料" localSheetId="56">#REF!</definedName>
    <definedName name="鋁版1mm工料" localSheetId="33">#REF!</definedName>
    <definedName name="鋁版1mm工料" localSheetId="55">#REF!</definedName>
    <definedName name="鋁版1mm工料" localSheetId="36">#REF!</definedName>
    <definedName name="鋁版1mm工料" localSheetId="4">#REF!</definedName>
    <definedName name="鋁版1mm工料" localSheetId="19">#REF!</definedName>
    <definedName name="鋁版1mm工料" localSheetId="21">#REF!</definedName>
    <definedName name="鋁版1mm工料" localSheetId="22">#REF!</definedName>
    <definedName name="鋁版1mm工料" localSheetId="23">#REF!</definedName>
    <definedName name="鋁版1mm工料" localSheetId="24">#REF!</definedName>
    <definedName name="鋁版1mm工料" localSheetId="25">#REF!</definedName>
    <definedName name="鋁版1mm工料" localSheetId="42">#REF!</definedName>
    <definedName name="鋁版1mm工料" localSheetId="18">#REF!</definedName>
    <definedName name="鋁版1mm工料" localSheetId="47">#REF!</definedName>
    <definedName name="鋁版1mm工料" localSheetId="15">#REF!</definedName>
    <definedName name="鋁版1mm工料" localSheetId="14">#REF!</definedName>
    <definedName name="鋁版1mm工料" localSheetId="46">#REF!</definedName>
    <definedName name="鋁版1mm工料" localSheetId="3">#REF!</definedName>
    <definedName name="鋁版1mm工料" localSheetId="2">#REF!</definedName>
    <definedName name="鋁版1mm工料" localSheetId="54">#REF!</definedName>
    <definedName name="鋁版1mm工料" localSheetId="30">#REF!</definedName>
    <definedName name="鋁版1mm工料" localSheetId="26">#REF!</definedName>
    <definedName name="鋁版1mm工料" localSheetId="29">#REF!</definedName>
    <definedName name="鋁版1mm工料" localSheetId="53">#REF!</definedName>
    <definedName name="鋁版1mm工料" localSheetId="43">#REF!</definedName>
    <definedName name="鋁版1mm工料" localSheetId="9">#REF!</definedName>
    <definedName name="鋁版1mm工料" localSheetId="8">#REF!</definedName>
    <definedName name="鋁版1mm工料" localSheetId="11">#REF!</definedName>
    <definedName name="鋁版1mm工料" localSheetId="10">#REF!</definedName>
    <definedName name="鋁版1mm工料" localSheetId="13">#REF!</definedName>
    <definedName name="鋁版1mm工料" localSheetId="12">#REF!</definedName>
    <definedName name="鋁版1mm工料" localSheetId="7">#REF!</definedName>
    <definedName name="鋁版1mm工料" localSheetId="6">#REF!</definedName>
    <definedName name="鋁版1mm工料" localSheetId="48">#REF!</definedName>
    <definedName name="鋁版1mm工料" localSheetId="49">#REF!</definedName>
    <definedName name="鋁版1mm工料" localSheetId="16">#REF!</definedName>
    <definedName name="鋁版1mm工料" localSheetId="27">#REF!</definedName>
    <definedName name="鋁版1mm工料" localSheetId="28">#REF!</definedName>
    <definedName name="鋁版1mm工料" localSheetId="44">#REF!</definedName>
    <definedName name="鋁版1mm工料" localSheetId="45">#REF!</definedName>
    <definedName name="鋁版1mm工料" localSheetId="51">#REF!</definedName>
    <definedName name="鋁版1mm工料" localSheetId="41">#REF!</definedName>
    <definedName name="鋁版1mm工料" localSheetId="35">#REF!</definedName>
    <definedName name="鋁版1mm工料" localSheetId="39">#REF!</definedName>
    <definedName name="鋁版1mm工料" localSheetId="37">#REF!</definedName>
    <definedName name="鋁版1mm工料" localSheetId="17">#REF!</definedName>
    <definedName name="鋁版1mm工料" localSheetId="50">#REF!</definedName>
    <definedName name="鋁版1mm工料" localSheetId="52">#REF!</definedName>
    <definedName name="鋁版1mm工料" localSheetId="31">#REF!</definedName>
    <definedName name="鋁版1mm工料" localSheetId="32">#REF!</definedName>
    <definedName name="鋁版1mm工料" localSheetId="34">#REF!</definedName>
    <definedName name="鋁版1mm工料" localSheetId="38">#REF!</definedName>
    <definedName name="鋁版1mm工料" localSheetId="20">#REF!</definedName>
    <definedName name="鋁版1mm工料">#REF!</definedName>
    <definedName name="鋁版氟碳烤漆工料3mm" localSheetId="40">#REF!</definedName>
    <definedName name="鋁版氟碳烤漆工料3mm" localSheetId="56">#REF!</definedName>
    <definedName name="鋁版氟碳烤漆工料3mm" localSheetId="33">#REF!</definedName>
    <definedName name="鋁版氟碳烤漆工料3mm" localSheetId="55">#REF!</definedName>
    <definedName name="鋁版氟碳烤漆工料3mm" localSheetId="36">#REF!</definedName>
    <definedName name="鋁版氟碳烤漆工料3mm" localSheetId="4">#REF!</definedName>
    <definedName name="鋁版氟碳烤漆工料3mm" localSheetId="19">#REF!</definedName>
    <definedName name="鋁版氟碳烤漆工料3mm" localSheetId="21">#REF!</definedName>
    <definedName name="鋁版氟碳烤漆工料3mm" localSheetId="22">#REF!</definedName>
    <definedName name="鋁版氟碳烤漆工料3mm" localSheetId="23">#REF!</definedName>
    <definedName name="鋁版氟碳烤漆工料3mm" localSheetId="24">#REF!</definedName>
    <definedName name="鋁版氟碳烤漆工料3mm" localSheetId="25">#REF!</definedName>
    <definedName name="鋁版氟碳烤漆工料3mm" localSheetId="42">#REF!</definedName>
    <definedName name="鋁版氟碳烤漆工料3mm" localSheetId="18">#REF!</definedName>
    <definedName name="鋁版氟碳烤漆工料3mm" localSheetId="47">#REF!</definedName>
    <definedName name="鋁版氟碳烤漆工料3mm" localSheetId="15">#REF!</definedName>
    <definedName name="鋁版氟碳烤漆工料3mm" localSheetId="14">#REF!</definedName>
    <definedName name="鋁版氟碳烤漆工料3mm" localSheetId="46">#REF!</definedName>
    <definedName name="鋁版氟碳烤漆工料3mm" localSheetId="3">#REF!</definedName>
    <definedName name="鋁版氟碳烤漆工料3mm" localSheetId="2">#REF!</definedName>
    <definedName name="鋁版氟碳烤漆工料3mm" localSheetId="54">#REF!</definedName>
    <definedName name="鋁版氟碳烤漆工料3mm" localSheetId="30">#REF!</definedName>
    <definedName name="鋁版氟碳烤漆工料3mm" localSheetId="26">#REF!</definedName>
    <definedName name="鋁版氟碳烤漆工料3mm" localSheetId="29">#REF!</definedName>
    <definedName name="鋁版氟碳烤漆工料3mm" localSheetId="53">#REF!</definedName>
    <definedName name="鋁版氟碳烤漆工料3mm" localSheetId="43">#REF!</definedName>
    <definedName name="鋁版氟碳烤漆工料3mm" localSheetId="9">#REF!</definedName>
    <definedName name="鋁版氟碳烤漆工料3mm" localSheetId="8">#REF!</definedName>
    <definedName name="鋁版氟碳烤漆工料3mm" localSheetId="11">#REF!</definedName>
    <definedName name="鋁版氟碳烤漆工料3mm" localSheetId="10">#REF!</definedName>
    <definedName name="鋁版氟碳烤漆工料3mm" localSheetId="13">#REF!</definedName>
    <definedName name="鋁版氟碳烤漆工料3mm" localSheetId="12">#REF!</definedName>
    <definedName name="鋁版氟碳烤漆工料3mm" localSheetId="7">#REF!</definedName>
    <definedName name="鋁版氟碳烤漆工料3mm" localSheetId="6">#REF!</definedName>
    <definedName name="鋁版氟碳烤漆工料3mm" localSheetId="48">#REF!</definedName>
    <definedName name="鋁版氟碳烤漆工料3mm" localSheetId="49">#REF!</definedName>
    <definedName name="鋁版氟碳烤漆工料3mm" localSheetId="16">#REF!</definedName>
    <definedName name="鋁版氟碳烤漆工料3mm" localSheetId="27">#REF!</definedName>
    <definedName name="鋁版氟碳烤漆工料3mm" localSheetId="28">#REF!</definedName>
    <definedName name="鋁版氟碳烤漆工料3mm" localSheetId="44">#REF!</definedName>
    <definedName name="鋁版氟碳烤漆工料3mm" localSheetId="45">#REF!</definedName>
    <definedName name="鋁版氟碳烤漆工料3mm" localSheetId="51">#REF!</definedName>
    <definedName name="鋁版氟碳烤漆工料3mm" localSheetId="41">#REF!</definedName>
    <definedName name="鋁版氟碳烤漆工料3mm" localSheetId="35">#REF!</definedName>
    <definedName name="鋁版氟碳烤漆工料3mm" localSheetId="39">#REF!</definedName>
    <definedName name="鋁版氟碳烤漆工料3mm" localSheetId="37">#REF!</definedName>
    <definedName name="鋁版氟碳烤漆工料3mm" localSheetId="17">#REF!</definedName>
    <definedName name="鋁版氟碳烤漆工料3mm" localSheetId="50">#REF!</definedName>
    <definedName name="鋁版氟碳烤漆工料3mm" localSheetId="52">#REF!</definedName>
    <definedName name="鋁版氟碳烤漆工料3mm" localSheetId="31">#REF!</definedName>
    <definedName name="鋁版氟碳烤漆工料3mm" localSheetId="32">#REF!</definedName>
    <definedName name="鋁版氟碳烤漆工料3mm" localSheetId="34">#REF!</definedName>
    <definedName name="鋁版氟碳烤漆工料3mm" localSheetId="38">#REF!</definedName>
    <definedName name="鋁版氟碳烤漆工料3mm" localSheetId="20">#REF!</definedName>
    <definedName name="鋁版氟碳烤漆工料3mm">#REF!</definedName>
    <definedName name="鋁版氟碳烤漆工料6mm" localSheetId="40">#REF!</definedName>
    <definedName name="鋁版氟碳烤漆工料6mm" localSheetId="56">#REF!</definedName>
    <definedName name="鋁版氟碳烤漆工料6mm" localSheetId="33">#REF!</definedName>
    <definedName name="鋁版氟碳烤漆工料6mm" localSheetId="55">#REF!</definedName>
    <definedName name="鋁版氟碳烤漆工料6mm" localSheetId="36">#REF!</definedName>
    <definedName name="鋁版氟碳烤漆工料6mm" localSheetId="4">#REF!</definedName>
    <definedName name="鋁版氟碳烤漆工料6mm" localSheetId="19">#REF!</definedName>
    <definedName name="鋁版氟碳烤漆工料6mm" localSheetId="21">#REF!</definedName>
    <definedName name="鋁版氟碳烤漆工料6mm" localSheetId="22">#REF!</definedName>
    <definedName name="鋁版氟碳烤漆工料6mm" localSheetId="23">#REF!</definedName>
    <definedName name="鋁版氟碳烤漆工料6mm" localSheetId="24">#REF!</definedName>
    <definedName name="鋁版氟碳烤漆工料6mm" localSheetId="25">#REF!</definedName>
    <definedName name="鋁版氟碳烤漆工料6mm" localSheetId="42">#REF!</definedName>
    <definedName name="鋁版氟碳烤漆工料6mm" localSheetId="18">#REF!</definedName>
    <definedName name="鋁版氟碳烤漆工料6mm" localSheetId="47">#REF!</definedName>
    <definedName name="鋁版氟碳烤漆工料6mm" localSheetId="15">#REF!</definedName>
    <definedName name="鋁版氟碳烤漆工料6mm" localSheetId="14">#REF!</definedName>
    <definedName name="鋁版氟碳烤漆工料6mm" localSheetId="46">#REF!</definedName>
    <definedName name="鋁版氟碳烤漆工料6mm" localSheetId="3">#REF!</definedName>
    <definedName name="鋁版氟碳烤漆工料6mm" localSheetId="2">#REF!</definedName>
    <definedName name="鋁版氟碳烤漆工料6mm" localSheetId="54">#REF!</definedName>
    <definedName name="鋁版氟碳烤漆工料6mm" localSheetId="30">#REF!</definedName>
    <definedName name="鋁版氟碳烤漆工料6mm" localSheetId="26">#REF!</definedName>
    <definedName name="鋁版氟碳烤漆工料6mm" localSheetId="29">#REF!</definedName>
    <definedName name="鋁版氟碳烤漆工料6mm" localSheetId="53">#REF!</definedName>
    <definedName name="鋁版氟碳烤漆工料6mm" localSheetId="43">#REF!</definedName>
    <definedName name="鋁版氟碳烤漆工料6mm" localSheetId="9">#REF!</definedName>
    <definedName name="鋁版氟碳烤漆工料6mm" localSheetId="8">#REF!</definedName>
    <definedName name="鋁版氟碳烤漆工料6mm" localSheetId="11">#REF!</definedName>
    <definedName name="鋁版氟碳烤漆工料6mm" localSheetId="10">#REF!</definedName>
    <definedName name="鋁版氟碳烤漆工料6mm" localSheetId="13">#REF!</definedName>
    <definedName name="鋁版氟碳烤漆工料6mm" localSheetId="12">#REF!</definedName>
    <definedName name="鋁版氟碳烤漆工料6mm" localSheetId="7">#REF!</definedName>
    <definedName name="鋁版氟碳烤漆工料6mm" localSheetId="6">#REF!</definedName>
    <definedName name="鋁版氟碳烤漆工料6mm" localSheetId="48">#REF!</definedName>
    <definedName name="鋁版氟碳烤漆工料6mm" localSheetId="49">#REF!</definedName>
    <definedName name="鋁版氟碳烤漆工料6mm" localSheetId="16">#REF!</definedName>
    <definedName name="鋁版氟碳烤漆工料6mm" localSheetId="27">#REF!</definedName>
    <definedName name="鋁版氟碳烤漆工料6mm" localSheetId="28">#REF!</definedName>
    <definedName name="鋁版氟碳烤漆工料6mm" localSheetId="44">#REF!</definedName>
    <definedName name="鋁版氟碳烤漆工料6mm" localSheetId="45">#REF!</definedName>
    <definedName name="鋁版氟碳烤漆工料6mm" localSheetId="51">#REF!</definedName>
    <definedName name="鋁版氟碳烤漆工料6mm" localSheetId="41">#REF!</definedName>
    <definedName name="鋁版氟碳烤漆工料6mm" localSheetId="35">#REF!</definedName>
    <definedName name="鋁版氟碳烤漆工料6mm" localSheetId="39">#REF!</definedName>
    <definedName name="鋁版氟碳烤漆工料6mm" localSheetId="37">#REF!</definedName>
    <definedName name="鋁版氟碳烤漆工料6mm" localSheetId="17">#REF!</definedName>
    <definedName name="鋁版氟碳烤漆工料6mm" localSheetId="50">#REF!</definedName>
    <definedName name="鋁版氟碳烤漆工料6mm" localSheetId="52">#REF!</definedName>
    <definedName name="鋁版氟碳烤漆工料6mm" localSheetId="31">#REF!</definedName>
    <definedName name="鋁版氟碳烤漆工料6mm" localSheetId="32">#REF!</definedName>
    <definedName name="鋁版氟碳烤漆工料6mm" localSheetId="34">#REF!</definedName>
    <definedName name="鋁版氟碳烤漆工料6mm" localSheetId="38">#REF!</definedName>
    <definedName name="鋁版氟碳烤漆工料6mm" localSheetId="20">#REF!</definedName>
    <definedName name="鋁版氟碳烤漆工料6mm">#REF!</definedName>
    <definedName name="鋁製百業雨披" localSheetId="40">#REF!</definedName>
    <definedName name="鋁製百業雨披" localSheetId="56">#REF!</definedName>
    <definedName name="鋁製百業雨披" localSheetId="33">#REF!</definedName>
    <definedName name="鋁製百業雨披" localSheetId="55">#REF!</definedName>
    <definedName name="鋁製百業雨披" localSheetId="36">#REF!</definedName>
    <definedName name="鋁製百業雨披" localSheetId="4">#REF!</definedName>
    <definedName name="鋁製百業雨披" localSheetId="19">#REF!</definedName>
    <definedName name="鋁製百業雨披" localSheetId="21">#REF!</definedName>
    <definedName name="鋁製百業雨披" localSheetId="22">#REF!</definedName>
    <definedName name="鋁製百業雨披" localSheetId="23">#REF!</definedName>
    <definedName name="鋁製百業雨披" localSheetId="24">#REF!</definedName>
    <definedName name="鋁製百業雨披" localSheetId="25">#REF!</definedName>
    <definedName name="鋁製百業雨披" localSheetId="42">#REF!</definedName>
    <definedName name="鋁製百業雨披" localSheetId="18">#REF!</definedName>
    <definedName name="鋁製百業雨披" localSheetId="47">#REF!</definedName>
    <definedName name="鋁製百業雨披" localSheetId="15">#REF!</definedName>
    <definedName name="鋁製百業雨披" localSheetId="14">#REF!</definedName>
    <definedName name="鋁製百業雨披" localSheetId="46">#REF!</definedName>
    <definedName name="鋁製百業雨披" localSheetId="3">#REF!</definedName>
    <definedName name="鋁製百業雨披" localSheetId="2">#REF!</definedName>
    <definedName name="鋁製百業雨披" localSheetId="54">#REF!</definedName>
    <definedName name="鋁製百業雨披" localSheetId="30">#REF!</definedName>
    <definedName name="鋁製百業雨披" localSheetId="26">#REF!</definedName>
    <definedName name="鋁製百業雨披" localSheetId="29">#REF!</definedName>
    <definedName name="鋁製百業雨披" localSheetId="53">#REF!</definedName>
    <definedName name="鋁製百業雨披" localSheetId="43">#REF!</definedName>
    <definedName name="鋁製百業雨披" localSheetId="9">#REF!</definedName>
    <definedName name="鋁製百業雨披" localSheetId="8">#REF!</definedName>
    <definedName name="鋁製百業雨披" localSheetId="11">#REF!</definedName>
    <definedName name="鋁製百業雨披" localSheetId="10">#REF!</definedName>
    <definedName name="鋁製百業雨披" localSheetId="13">#REF!</definedName>
    <definedName name="鋁製百業雨披" localSheetId="12">#REF!</definedName>
    <definedName name="鋁製百業雨披" localSheetId="7">#REF!</definedName>
    <definedName name="鋁製百業雨披" localSheetId="6">#REF!</definedName>
    <definedName name="鋁製百業雨披" localSheetId="48">#REF!</definedName>
    <definedName name="鋁製百業雨披" localSheetId="49">#REF!</definedName>
    <definedName name="鋁製百業雨披" localSheetId="16">#REF!</definedName>
    <definedName name="鋁製百業雨披" localSheetId="27">#REF!</definedName>
    <definedName name="鋁製百業雨披" localSheetId="28">#REF!</definedName>
    <definedName name="鋁製百業雨披" localSheetId="44">#REF!</definedName>
    <definedName name="鋁製百業雨披" localSheetId="45">#REF!</definedName>
    <definedName name="鋁製百業雨披" localSheetId="51">#REF!</definedName>
    <definedName name="鋁製百業雨披" localSheetId="41">#REF!</definedName>
    <definedName name="鋁製百業雨披" localSheetId="35">#REF!</definedName>
    <definedName name="鋁製百業雨披" localSheetId="39">#REF!</definedName>
    <definedName name="鋁製百業雨披" localSheetId="37">#REF!</definedName>
    <definedName name="鋁製百業雨披" localSheetId="17">#REF!</definedName>
    <definedName name="鋁製百業雨披" localSheetId="50">#REF!</definedName>
    <definedName name="鋁製百業雨披" localSheetId="52">#REF!</definedName>
    <definedName name="鋁製百業雨披" localSheetId="31">#REF!</definedName>
    <definedName name="鋁製百業雨披" localSheetId="32">#REF!</definedName>
    <definedName name="鋁製百業雨披" localSheetId="34">#REF!</definedName>
    <definedName name="鋁製百業雨披" localSheetId="38">#REF!</definedName>
    <definedName name="鋁製百業雨披" localSheetId="20">#REF!</definedName>
    <definedName name="鋁製百業雨披">#REF!</definedName>
    <definedName name="鋁製裝飾板安裝工資" localSheetId="40">#REF!</definedName>
    <definedName name="鋁製裝飾板安裝工資" localSheetId="56">#REF!</definedName>
    <definedName name="鋁製裝飾板安裝工資" localSheetId="33">#REF!</definedName>
    <definedName name="鋁製裝飾板安裝工資" localSheetId="55">#REF!</definedName>
    <definedName name="鋁製裝飾板安裝工資" localSheetId="36">#REF!</definedName>
    <definedName name="鋁製裝飾板安裝工資" localSheetId="4">#REF!</definedName>
    <definedName name="鋁製裝飾板安裝工資" localSheetId="19">#REF!</definedName>
    <definedName name="鋁製裝飾板安裝工資" localSheetId="21">#REF!</definedName>
    <definedName name="鋁製裝飾板安裝工資" localSheetId="22">#REF!</definedName>
    <definedName name="鋁製裝飾板安裝工資" localSheetId="23">#REF!</definedName>
    <definedName name="鋁製裝飾板安裝工資" localSheetId="24">#REF!</definedName>
    <definedName name="鋁製裝飾板安裝工資" localSheetId="25">#REF!</definedName>
    <definedName name="鋁製裝飾板安裝工資" localSheetId="42">#REF!</definedName>
    <definedName name="鋁製裝飾板安裝工資" localSheetId="18">#REF!</definedName>
    <definedName name="鋁製裝飾板安裝工資" localSheetId="47">#REF!</definedName>
    <definedName name="鋁製裝飾板安裝工資" localSheetId="15">#REF!</definedName>
    <definedName name="鋁製裝飾板安裝工資" localSheetId="14">#REF!</definedName>
    <definedName name="鋁製裝飾板安裝工資" localSheetId="46">#REF!</definedName>
    <definedName name="鋁製裝飾板安裝工資" localSheetId="3">#REF!</definedName>
    <definedName name="鋁製裝飾板安裝工資" localSheetId="2">#REF!</definedName>
    <definedName name="鋁製裝飾板安裝工資" localSheetId="54">#REF!</definedName>
    <definedName name="鋁製裝飾板安裝工資" localSheetId="30">#REF!</definedName>
    <definedName name="鋁製裝飾板安裝工資" localSheetId="26">#REF!</definedName>
    <definedName name="鋁製裝飾板安裝工資" localSheetId="29">#REF!</definedName>
    <definedName name="鋁製裝飾板安裝工資" localSheetId="53">#REF!</definedName>
    <definedName name="鋁製裝飾板安裝工資" localSheetId="43">#REF!</definedName>
    <definedName name="鋁製裝飾板安裝工資" localSheetId="9">#REF!</definedName>
    <definedName name="鋁製裝飾板安裝工資" localSheetId="8">#REF!</definedName>
    <definedName name="鋁製裝飾板安裝工資" localSheetId="11">#REF!</definedName>
    <definedName name="鋁製裝飾板安裝工資" localSheetId="10">#REF!</definedName>
    <definedName name="鋁製裝飾板安裝工資" localSheetId="13">#REF!</definedName>
    <definedName name="鋁製裝飾板安裝工資" localSheetId="12">#REF!</definedName>
    <definedName name="鋁製裝飾板安裝工資" localSheetId="7">#REF!</definedName>
    <definedName name="鋁製裝飾板安裝工資" localSheetId="6">#REF!</definedName>
    <definedName name="鋁製裝飾板安裝工資" localSheetId="48">#REF!</definedName>
    <definedName name="鋁製裝飾板安裝工資" localSheetId="49">#REF!</definedName>
    <definedName name="鋁製裝飾板安裝工資" localSheetId="16">#REF!</definedName>
    <definedName name="鋁製裝飾板安裝工資" localSheetId="27">#REF!</definedName>
    <definedName name="鋁製裝飾板安裝工資" localSheetId="28">#REF!</definedName>
    <definedName name="鋁製裝飾板安裝工資" localSheetId="44">#REF!</definedName>
    <definedName name="鋁製裝飾板安裝工資" localSheetId="45">#REF!</definedName>
    <definedName name="鋁製裝飾板安裝工資" localSheetId="51">#REF!</definedName>
    <definedName name="鋁製裝飾板安裝工資" localSheetId="41">#REF!</definedName>
    <definedName name="鋁製裝飾板安裝工資" localSheetId="35">#REF!</definedName>
    <definedName name="鋁製裝飾板安裝工資" localSheetId="39">#REF!</definedName>
    <definedName name="鋁製裝飾板安裝工資" localSheetId="37">#REF!</definedName>
    <definedName name="鋁製裝飾板安裝工資" localSheetId="17">#REF!</definedName>
    <definedName name="鋁製裝飾板安裝工資" localSheetId="50">#REF!</definedName>
    <definedName name="鋁製裝飾板安裝工資" localSheetId="52">#REF!</definedName>
    <definedName name="鋁製裝飾板安裝工資" localSheetId="31">#REF!</definedName>
    <definedName name="鋁製裝飾板安裝工資" localSheetId="32">#REF!</definedName>
    <definedName name="鋁製裝飾板安裝工資" localSheetId="34">#REF!</definedName>
    <definedName name="鋁製裝飾板安裝工資" localSheetId="38">#REF!</definedName>
    <definedName name="鋁製裝飾板安裝工資" localSheetId="20">#REF!</definedName>
    <definedName name="鋁製裝飾板安裝工資">#REF!</definedName>
    <definedName name="鋁質金屬板安裝工資" localSheetId="40">#REF!</definedName>
    <definedName name="鋁質金屬板安裝工資" localSheetId="56">#REF!</definedName>
    <definedName name="鋁質金屬板安裝工資" localSheetId="33">#REF!</definedName>
    <definedName name="鋁質金屬板安裝工資" localSheetId="55">#REF!</definedName>
    <definedName name="鋁質金屬板安裝工資" localSheetId="36">#REF!</definedName>
    <definedName name="鋁質金屬板安裝工資" localSheetId="4">#REF!</definedName>
    <definedName name="鋁質金屬板安裝工資" localSheetId="19">#REF!</definedName>
    <definedName name="鋁質金屬板安裝工資" localSheetId="21">#REF!</definedName>
    <definedName name="鋁質金屬板安裝工資" localSheetId="22">#REF!</definedName>
    <definedName name="鋁質金屬板安裝工資" localSheetId="23">#REF!</definedName>
    <definedName name="鋁質金屬板安裝工資" localSheetId="24">#REF!</definedName>
    <definedName name="鋁質金屬板安裝工資" localSheetId="25">#REF!</definedName>
    <definedName name="鋁質金屬板安裝工資" localSheetId="42">#REF!</definedName>
    <definedName name="鋁質金屬板安裝工資" localSheetId="18">#REF!</definedName>
    <definedName name="鋁質金屬板安裝工資" localSheetId="47">#REF!</definedName>
    <definedName name="鋁質金屬板安裝工資" localSheetId="15">#REF!</definedName>
    <definedName name="鋁質金屬板安裝工資" localSheetId="14">#REF!</definedName>
    <definedName name="鋁質金屬板安裝工資" localSheetId="46">#REF!</definedName>
    <definedName name="鋁質金屬板安裝工資" localSheetId="3">#REF!</definedName>
    <definedName name="鋁質金屬板安裝工資" localSheetId="2">#REF!</definedName>
    <definedName name="鋁質金屬板安裝工資" localSheetId="54">#REF!</definedName>
    <definedName name="鋁質金屬板安裝工資" localSheetId="30">#REF!</definedName>
    <definedName name="鋁質金屬板安裝工資" localSheetId="26">#REF!</definedName>
    <definedName name="鋁質金屬板安裝工資" localSheetId="29">#REF!</definedName>
    <definedName name="鋁質金屬板安裝工資" localSheetId="53">#REF!</definedName>
    <definedName name="鋁質金屬板安裝工資" localSheetId="43">#REF!</definedName>
    <definedName name="鋁質金屬板安裝工資" localSheetId="9">#REF!</definedName>
    <definedName name="鋁質金屬板安裝工資" localSheetId="8">#REF!</definedName>
    <definedName name="鋁質金屬板安裝工資" localSheetId="11">#REF!</definedName>
    <definedName name="鋁質金屬板安裝工資" localSheetId="10">#REF!</definedName>
    <definedName name="鋁質金屬板安裝工資" localSheetId="13">#REF!</definedName>
    <definedName name="鋁質金屬板安裝工資" localSheetId="12">#REF!</definedName>
    <definedName name="鋁質金屬板安裝工資" localSheetId="7">#REF!</definedName>
    <definedName name="鋁質金屬板安裝工資" localSheetId="6">#REF!</definedName>
    <definedName name="鋁質金屬板安裝工資" localSheetId="48">#REF!</definedName>
    <definedName name="鋁質金屬板安裝工資" localSheetId="49">#REF!</definedName>
    <definedName name="鋁質金屬板安裝工資" localSheetId="16">#REF!</definedName>
    <definedName name="鋁質金屬板安裝工資" localSheetId="27">#REF!</definedName>
    <definedName name="鋁質金屬板安裝工資" localSheetId="28">#REF!</definedName>
    <definedName name="鋁質金屬板安裝工資" localSheetId="44">#REF!</definedName>
    <definedName name="鋁質金屬板安裝工資" localSheetId="45">#REF!</definedName>
    <definedName name="鋁質金屬板安裝工資" localSheetId="51">#REF!</definedName>
    <definedName name="鋁質金屬板安裝工資" localSheetId="41">#REF!</definedName>
    <definedName name="鋁質金屬板安裝工資" localSheetId="35">#REF!</definedName>
    <definedName name="鋁質金屬板安裝工資" localSheetId="39">#REF!</definedName>
    <definedName name="鋁質金屬板安裝工資" localSheetId="37">#REF!</definedName>
    <definedName name="鋁質金屬板安裝工資" localSheetId="17">#REF!</definedName>
    <definedName name="鋁質金屬板安裝工資" localSheetId="50">#REF!</definedName>
    <definedName name="鋁質金屬板安裝工資" localSheetId="52">#REF!</definedName>
    <definedName name="鋁質金屬板安裝工資" localSheetId="31">#REF!</definedName>
    <definedName name="鋁質金屬板安裝工資" localSheetId="32">#REF!</definedName>
    <definedName name="鋁質金屬板安裝工資" localSheetId="34">#REF!</definedName>
    <definedName name="鋁質金屬板安裝工資" localSheetId="38">#REF!</definedName>
    <definedName name="鋁質金屬板安裝工資" localSheetId="20">#REF!</definedName>
    <definedName name="鋁質金屬板安裝工資">#REF!</definedName>
    <definedName name="鋁擠型3mm_40mu氟碳烤漆工料" localSheetId="40">#REF!</definedName>
    <definedName name="鋁擠型3mm_40mu氟碳烤漆工料" localSheetId="56">#REF!</definedName>
    <definedName name="鋁擠型3mm_40mu氟碳烤漆工料" localSheetId="33">#REF!</definedName>
    <definedName name="鋁擠型3mm_40mu氟碳烤漆工料" localSheetId="55">#REF!</definedName>
    <definedName name="鋁擠型3mm_40mu氟碳烤漆工料" localSheetId="36">#REF!</definedName>
    <definedName name="鋁擠型3mm_40mu氟碳烤漆工料" localSheetId="4">#REF!</definedName>
    <definedName name="鋁擠型3mm_40mu氟碳烤漆工料" localSheetId="19">#REF!</definedName>
    <definedName name="鋁擠型3mm_40mu氟碳烤漆工料" localSheetId="21">#REF!</definedName>
    <definedName name="鋁擠型3mm_40mu氟碳烤漆工料" localSheetId="22">#REF!</definedName>
    <definedName name="鋁擠型3mm_40mu氟碳烤漆工料" localSheetId="23">#REF!</definedName>
    <definedName name="鋁擠型3mm_40mu氟碳烤漆工料" localSheetId="24">#REF!</definedName>
    <definedName name="鋁擠型3mm_40mu氟碳烤漆工料" localSheetId="25">#REF!</definedName>
    <definedName name="鋁擠型3mm_40mu氟碳烤漆工料" localSheetId="42">#REF!</definedName>
    <definedName name="鋁擠型3mm_40mu氟碳烤漆工料" localSheetId="18">#REF!</definedName>
    <definedName name="鋁擠型3mm_40mu氟碳烤漆工料" localSheetId="47">#REF!</definedName>
    <definedName name="鋁擠型3mm_40mu氟碳烤漆工料" localSheetId="15">#REF!</definedName>
    <definedName name="鋁擠型3mm_40mu氟碳烤漆工料" localSheetId="14">#REF!</definedName>
    <definedName name="鋁擠型3mm_40mu氟碳烤漆工料" localSheetId="46">#REF!</definedName>
    <definedName name="鋁擠型3mm_40mu氟碳烤漆工料" localSheetId="3">#REF!</definedName>
    <definedName name="鋁擠型3mm_40mu氟碳烤漆工料" localSheetId="2">#REF!</definedName>
    <definedName name="鋁擠型3mm_40mu氟碳烤漆工料" localSheetId="54">#REF!</definedName>
    <definedName name="鋁擠型3mm_40mu氟碳烤漆工料" localSheetId="30">#REF!</definedName>
    <definedName name="鋁擠型3mm_40mu氟碳烤漆工料" localSheetId="26">#REF!</definedName>
    <definedName name="鋁擠型3mm_40mu氟碳烤漆工料" localSheetId="29">#REF!</definedName>
    <definedName name="鋁擠型3mm_40mu氟碳烤漆工料" localSheetId="53">#REF!</definedName>
    <definedName name="鋁擠型3mm_40mu氟碳烤漆工料" localSheetId="43">#REF!</definedName>
    <definedName name="鋁擠型3mm_40mu氟碳烤漆工料" localSheetId="9">#REF!</definedName>
    <definedName name="鋁擠型3mm_40mu氟碳烤漆工料" localSheetId="8">#REF!</definedName>
    <definedName name="鋁擠型3mm_40mu氟碳烤漆工料" localSheetId="11">#REF!</definedName>
    <definedName name="鋁擠型3mm_40mu氟碳烤漆工料" localSheetId="10">#REF!</definedName>
    <definedName name="鋁擠型3mm_40mu氟碳烤漆工料" localSheetId="13">#REF!</definedName>
    <definedName name="鋁擠型3mm_40mu氟碳烤漆工料" localSheetId="12">#REF!</definedName>
    <definedName name="鋁擠型3mm_40mu氟碳烤漆工料" localSheetId="7">#REF!</definedName>
    <definedName name="鋁擠型3mm_40mu氟碳烤漆工料" localSheetId="6">#REF!</definedName>
    <definedName name="鋁擠型3mm_40mu氟碳烤漆工料" localSheetId="48">#REF!</definedName>
    <definedName name="鋁擠型3mm_40mu氟碳烤漆工料" localSheetId="49">#REF!</definedName>
    <definedName name="鋁擠型3mm_40mu氟碳烤漆工料" localSheetId="16">#REF!</definedName>
    <definedName name="鋁擠型3mm_40mu氟碳烤漆工料" localSheetId="27">#REF!</definedName>
    <definedName name="鋁擠型3mm_40mu氟碳烤漆工料" localSheetId="28">#REF!</definedName>
    <definedName name="鋁擠型3mm_40mu氟碳烤漆工料" localSheetId="44">#REF!</definedName>
    <definedName name="鋁擠型3mm_40mu氟碳烤漆工料" localSheetId="45">#REF!</definedName>
    <definedName name="鋁擠型3mm_40mu氟碳烤漆工料" localSheetId="51">#REF!</definedName>
    <definedName name="鋁擠型3mm_40mu氟碳烤漆工料" localSheetId="41">#REF!</definedName>
    <definedName name="鋁擠型3mm_40mu氟碳烤漆工料" localSheetId="35">#REF!</definedName>
    <definedName name="鋁擠型3mm_40mu氟碳烤漆工料" localSheetId="39">#REF!</definedName>
    <definedName name="鋁擠型3mm_40mu氟碳烤漆工料" localSheetId="37">#REF!</definedName>
    <definedName name="鋁擠型3mm_40mu氟碳烤漆工料" localSheetId="17">#REF!</definedName>
    <definedName name="鋁擠型3mm_40mu氟碳烤漆工料" localSheetId="50">#REF!</definedName>
    <definedName name="鋁擠型3mm_40mu氟碳烤漆工料" localSheetId="52">#REF!</definedName>
    <definedName name="鋁擠型3mm_40mu氟碳烤漆工料" localSheetId="31">#REF!</definedName>
    <definedName name="鋁擠型3mm_40mu氟碳烤漆工料" localSheetId="32">#REF!</definedName>
    <definedName name="鋁擠型3mm_40mu氟碳烤漆工料" localSheetId="34">#REF!</definedName>
    <definedName name="鋁擠型3mm_40mu氟碳烤漆工料" localSheetId="38">#REF!</definedName>
    <definedName name="鋁擠型3mm_40mu氟碳烤漆工料" localSheetId="20">#REF!</definedName>
    <definedName name="鋁擠型3mm_40mu氟碳烤漆工料">#REF!</definedName>
    <definedName name="鋁擠型5mm_40mu氟碳烤漆工料" localSheetId="40">#REF!</definedName>
    <definedName name="鋁擠型5mm_40mu氟碳烤漆工料" localSheetId="56">#REF!</definedName>
    <definedName name="鋁擠型5mm_40mu氟碳烤漆工料" localSheetId="33">#REF!</definedName>
    <definedName name="鋁擠型5mm_40mu氟碳烤漆工料" localSheetId="55">#REF!</definedName>
    <definedName name="鋁擠型5mm_40mu氟碳烤漆工料" localSheetId="36">#REF!</definedName>
    <definedName name="鋁擠型5mm_40mu氟碳烤漆工料" localSheetId="4">#REF!</definedName>
    <definedName name="鋁擠型5mm_40mu氟碳烤漆工料" localSheetId="19">#REF!</definedName>
    <definedName name="鋁擠型5mm_40mu氟碳烤漆工料" localSheetId="21">#REF!</definedName>
    <definedName name="鋁擠型5mm_40mu氟碳烤漆工料" localSheetId="22">#REF!</definedName>
    <definedName name="鋁擠型5mm_40mu氟碳烤漆工料" localSheetId="23">#REF!</definedName>
    <definedName name="鋁擠型5mm_40mu氟碳烤漆工料" localSheetId="24">#REF!</definedName>
    <definedName name="鋁擠型5mm_40mu氟碳烤漆工料" localSheetId="25">#REF!</definedName>
    <definedName name="鋁擠型5mm_40mu氟碳烤漆工料" localSheetId="42">#REF!</definedName>
    <definedName name="鋁擠型5mm_40mu氟碳烤漆工料" localSheetId="18">#REF!</definedName>
    <definedName name="鋁擠型5mm_40mu氟碳烤漆工料" localSheetId="47">#REF!</definedName>
    <definedName name="鋁擠型5mm_40mu氟碳烤漆工料" localSheetId="15">#REF!</definedName>
    <definedName name="鋁擠型5mm_40mu氟碳烤漆工料" localSheetId="14">#REF!</definedName>
    <definedName name="鋁擠型5mm_40mu氟碳烤漆工料" localSheetId="46">#REF!</definedName>
    <definedName name="鋁擠型5mm_40mu氟碳烤漆工料" localSheetId="3">#REF!</definedName>
    <definedName name="鋁擠型5mm_40mu氟碳烤漆工料" localSheetId="2">#REF!</definedName>
    <definedName name="鋁擠型5mm_40mu氟碳烤漆工料" localSheetId="54">#REF!</definedName>
    <definedName name="鋁擠型5mm_40mu氟碳烤漆工料" localSheetId="30">#REF!</definedName>
    <definedName name="鋁擠型5mm_40mu氟碳烤漆工料" localSheetId="26">#REF!</definedName>
    <definedName name="鋁擠型5mm_40mu氟碳烤漆工料" localSheetId="29">#REF!</definedName>
    <definedName name="鋁擠型5mm_40mu氟碳烤漆工料" localSheetId="53">#REF!</definedName>
    <definedName name="鋁擠型5mm_40mu氟碳烤漆工料" localSheetId="43">#REF!</definedName>
    <definedName name="鋁擠型5mm_40mu氟碳烤漆工料" localSheetId="9">#REF!</definedName>
    <definedName name="鋁擠型5mm_40mu氟碳烤漆工料" localSheetId="8">#REF!</definedName>
    <definedName name="鋁擠型5mm_40mu氟碳烤漆工料" localSheetId="11">#REF!</definedName>
    <definedName name="鋁擠型5mm_40mu氟碳烤漆工料" localSheetId="10">#REF!</definedName>
    <definedName name="鋁擠型5mm_40mu氟碳烤漆工料" localSheetId="13">#REF!</definedName>
    <definedName name="鋁擠型5mm_40mu氟碳烤漆工料" localSheetId="12">#REF!</definedName>
    <definedName name="鋁擠型5mm_40mu氟碳烤漆工料" localSheetId="7">#REF!</definedName>
    <definedName name="鋁擠型5mm_40mu氟碳烤漆工料" localSheetId="6">#REF!</definedName>
    <definedName name="鋁擠型5mm_40mu氟碳烤漆工料" localSheetId="48">#REF!</definedName>
    <definedName name="鋁擠型5mm_40mu氟碳烤漆工料" localSheetId="49">#REF!</definedName>
    <definedName name="鋁擠型5mm_40mu氟碳烤漆工料" localSheetId="16">#REF!</definedName>
    <definedName name="鋁擠型5mm_40mu氟碳烤漆工料" localSheetId="27">#REF!</definedName>
    <definedName name="鋁擠型5mm_40mu氟碳烤漆工料" localSheetId="28">#REF!</definedName>
    <definedName name="鋁擠型5mm_40mu氟碳烤漆工料" localSheetId="44">#REF!</definedName>
    <definedName name="鋁擠型5mm_40mu氟碳烤漆工料" localSheetId="45">#REF!</definedName>
    <definedName name="鋁擠型5mm_40mu氟碳烤漆工料" localSheetId="51">#REF!</definedName>
    <definedName name="鋁擠型5mm_40mu氟碳烤漆工料" localSheetId="41">#REF!</definedName>
    <definedName name="鋁擠型5mm_40mu氟碳烤漆工料" localSheetId="35">#REF!</definedName>
    <definedName name="鋁擠型5mm_40mu氟碳烤漆工料" localSheetId="39">#REF!</definedName>
    <definedName name="鋁擠型5mm_40mu氟碳烤漆工料" localSheetId="37">#REF!</definedName>
    <definedName name="鋁擠型5mm_40mu氟碳烤漆工料" localSheetId="17">#REF!</definedName>
    <definedName name="鋁擠型5mm_40mu氟碳烤漆工料" localSheetId="50">#REF!</definedName>
    <definedName name="鋁擠型5mm_40mu氟碳烤漆工料" localSheetId="52">#REF!</definedName>
    <definedName name="鋁擠型5mm_40mu氟碳烤漆工料" localSheetId="31">#REF!</definedName>
    <definedName name="鋁擠型5mm_40mu氟碳烤漆工料" localSheetId="32">#REF!</definedName>
    <definedName name="鋁擠型5mm_40mu氟碳烤漆工料" localSheetId="34">#REF!</definedName>
    <definedName name="鋁擠型5mm_40mu氟碳烤漆工料" localSheetId="38">#REF!</definedName>
    <definedName name="鋁擠型5mm_40mu氟碳烤漆工料" localSheetId="20">#REF!</definedName>
    <definedName name="鋁擠型5mm_40mu氟碳烤漆工料">#REF!</definedName>
    <definedName name="鋪60_60方塊地毯工資" localSheetId="40">#REF!</definedName>
    <definedName name="鋪60_60方塊地毯工資" localSheetId="56">#REF!</definedName>
    <definedName name="鋪60_60方塊地毯工資" localSheetId="33">#REF!</definedName>
    <definedName name="鋪60_60方塊地毯工資" localSheetId="55">#REF!</definedName>
    <definedName name="鋪60_60方塊地毯工資" localSheetId="36">#REF!</definedName>
    <definedName name="鋪60_60方塊地毯工資" localSheetId="4">#REF!</definedName>
    <definedName name="鋪60_60方塊地毯工資" localSheetId="19">#REF!</definedName>
    <definedName name="鋪60_60方塊地毯工資" localSheetId="21">#REF!</definedName>
    <definedName name="鋪60_60方塊地毯工資" localSheetId="22">#REF!</definedName>
    <definedName name="鋪60_60方塊地毯工資" localSheetId="23">#REF!</definedName>
    <definedName name="鋪60_60方塊地毯工資" localSheetId="24">#REF!</definedName>
    <definedName name="鋪60_60方塊地毯工資" localSheetId="25">#REF!</definedName>
    <definedName name="鋪60_60方塊地毯工資" localSheetId="42">#REF!</definedName>
    <definedName name="鋪60_60方塊地毯工資" localSheetId="18">#REF!</definedName>
    <definedName name="鋪60_60方塊地毯工資" localSheetId="47">#REF!</definedName>
    <definedName name="鋪60_60方塊地毯工資" localSheetId="15">#REF!</definedName>
    <definedName name="鋪60_60方塊地毯工資" localSheetId="14">#REF!</definedName>
    <definedName name="鋪60_60方塊地毯工資" localSheetId="46">#REF!</definedName>
    <definedName name="鋪60_60方塊地毯工資" localSheetId="3">#REF!</definedName>
    <definedName name="鋪60_60方塊地毯工資" localSheetId="2">#REF!</definedName>
    <definedName name="鋪60_60方塊地毯工資" localSheetId="54">#REF!</definedName>
    <definedName name="鋪60_60方塊地毯工資" localSheetId="30">#REF!</definedName>
    <definedName name="鋪60_60方塊地毯工資" localSheetId="26">#REF!</definedName>
    <definedName name="鋪60_60方塊地毯工資" localSheetId="29">#REF!</definedName>
    <definedName name="鋪60_60方塊地毯工資" localSheetId="53">#REF!</definedName>
    <definedName name="鋪60_60方塊地毯工資" localSheetId="43">#REF!</definedName>
    <definedName name="鋪60_60方塊地毯工資" localSheetId="9">#REF!</definedName>
    <definedName name="鋪60_60方塊地毯工資" localSheetId="8">#REF!</definedName>
    <definedName name="鋪60_60方塊地毯工資" localSheetId="11">#REF!</definedName>
    <definedName name="鋪60_60方塊地毯工資" localSheetId="10">#REF!</definedName>
    <definedName name="鋪60_60方塊地毯工資" localSheetId="13">#REF!</definedName>
    <definedName name="鋪60_60方塊地毯工資" localSheetId="12">#REF!</definedName>
    <definedName name="鋪60_60方塊地毯工資" localSheetId="7">#REF!</definedName>
    <definedName name="鋪60_60方塊地毯工資" localSheetId="6">#REF!</definedName>
    <definedName name="鋪60_60方塊地毯工資" localSheetId="48">#REF!</definedName>
    <definedName name="鋪60_60方塊地毯工資" localSheetId="49">#REF!</definedName>
    <definedName name="鋪60_60方塊地毯工資" localSheetId="16">#REF!</definedName>
    <definedName name="鋪60_60方塊地毯工資" localSheetId="27">#REF!</definedName>
    <definedName name="鋪60_60方塊地毯工資" localSheetId="28">#REF!</definedName>
    <definedName name="鋪60_60方塊地毯工資" localSheetId="44">#REF!</definedName>
    <definedName name="鋪60_60方塊地毯工資" localSheetId="45">#REF!</definedName>
    <definedName name="鋪60_60方塊地毯工資" localSheetId="51">#REF!</definedName>
    <definedName name="鋪60_60方塊地毯工資" localSheetId="41">#REF!</definedName>
    <definedName name="鋪60_60方塊地毯工資" localSheetId="35">#REF!</definedName>
    <definedName name="鋪60_60方塊地毯工資" localSheetId="39">#REF!</definedName>
    <definedName name="鋪60_60方塊地毯工資" localSheetId="37">#REF!</definedName>
    <definedName name="鋪60_60方塊地毯工資" localSheetId="17">#REF!</definedName>
    <definedName name="鋪60_60方塊地毯工資" localSheetId="50">#REF!</definedName>
    <definedName name="鋪60_60方塊地毯工資" localSheetId="52">#REF!</definedName>
    <definedName name="鋪60_60方塊地毯工資" localSheetId="31">#REF!</definedName>
    <definedName name="鋪60_60方塊地毯工資" localSheetId="32">#REF!</definedName>
    <definedName name="鋪60_60方塊地毯工資" localSheetId="34">#REF!</definedName>
    <definedName name="鋪60_60方塊地毯工資" localSheetId="38">#REF!</definedName>
    <definedName name="鋪60_60方塊地毯工資" localSheetId="20">#REF!</definedName>
    <definedName name="鋪60_60方塊地毯工資">#REF!</definedName>
    <definedName name="鋪DECK工資" localSheetId="40">#REF!</definedName>
    <definedName name="鋪DECK工資" localSheetId="56">#REF!</definedName>
    <definedName name="鋪DECK工資" localSheetId="33">#REF!</definedName>
    <definedName name="鋪DECK工資" localSheetId="55">#REF!</definedName>
    <definedName name="鋪DECK工資" localSheetId="36">#REF!</definedName>
    <definedName name="鋪DECK工資" localSheetId="4">#REF!</definedName>
    <definedName name="鋪DECK工資" localSheetId="19">#REF!</definedName>
    <definedName name="鋪DECK工資" localSheetId="21">#REF!</definedName>
    <definedName name="鋪DECK工資" localSheetId="22">#REF!</definedName>
    <definedName name="鋪DECK工資" localSheetId="23">#REF!</definedName>
    <definedName name="鋪DECK工資" localSheetId="24">#REF!</definedName>
    <definedName name="鋪DECK工資" localSheetId="25">#REF!</definedName>
    <definedName name="鋪DECK工資" localSheetId="42">#REF!</definedName>
    <definedName name="鋪DECK工資" localSheetId="18">#REF!</definedName>
    <definedName name="鋪DECK工資" localSheetId="47">#REF!</definedName>
    <definedName name="鋪DECK工資" localSheetId="15">#REF!</definedName>
    <definedName name="鋪DECK工資" localSheetId="14">#REF!</definedName>
    <definedName name="鋪DECK工資" localSheetId="46">#REF!</definedName>
    <definedName name="鋪DECK工資" localSheetId="3">#REF!</definedName>
    <definedName name="鋪DECK工資" localSheetId="2">#REF!</definedName>
    <definedName name="鋪DECK工資" localSheetId="54">#REF!</definedName>
    <definedName name="鋪DECK工資" localSheetId="30">#REF!</definedName>
    <definedName name="鋪DECK工資" localSheetId="26">#REF!</definedName>
    <definedName name="鋪DECK工資" localSheetId="29">#REF!</definedName>
    <definedName name="鋪DECK工資" localSheetId="53">#REF!</definedName>
    <definedName name="鋪DECK工資" localSheetId="43">#REF!</definedName>
    <definedName name="鋪DECK工資" localSheetId="9">#REF!</definedName>
    <definedName name="鋪DECK工資" localSheetId="8">#REF!</definedName>
    <definedName name="鋪DECK工資" localSheetId="11">#REF!</definedName>
    <definedName name="鋪DECK工資" localSheetId="10">#REF!</definedName>
    <definedName name="鋪DECK工資" localSheetId="13">#REF!</definedName>
    <definedName name="鋪DECK工資" localSheetId="12">#REF!</definedName>
    <definedName name="鋪DECK工資" localSheetId="7">#REF!</definedName>
    <definedName name="鋪DECK工資" localSheetId="6">#REF!</definedName>
    <definedName name="鋪DECK工資" localSheetId="48">#REF!</definedName>
    <definedName name="鋪DECK工資" localSheetId="49">#REF!</definedName>
    <definedName name="鋪DECK工資" localSheetId="16">#REF!</definedName>
    <definedName name="鋪DECK工資" localSheetId="27">#REF!</definedName>
    <definedName name="鋪DECK工資" localSheetId="28">#REF!</definedName>
    <definedName name="鋪DECK工資" localSheetId="44">#REF!</definedName>
    <definedName name="鋪DECK工資" localSheetId="45">#REF!</definedName>
    <definedName name="鋪DECK工資" localSheetId="51">#REF!</definedName>
    <definedName name="鋪DECK工資" localSheetId="41">#REF!</definedName>
    <definedName name="鋪DECK工資" localSheetId="35">#REF!</definedName>
    <definedName name="鋪DECK工資" localSheetId="39">#REF!</definedName>
    <definedName name="鋪DECK工資" localSheetId="37">#REF!</definedName>
    <definedName name="鋪DECK工資" localSheetId="17">#REF!</definedName>
    <definedName name="鋪DECK工資" localSheetId="50">#REF!</definedName>
    <definedName name="鋪DECK工資" localSheetId="52">#REF!</definedName>
    <definedName name="鋪DECK工資" localSheetId="31">#REF!</definedName>
    <definedName name="鋪DECK工資" localSheetId="32">#REF!</definedName>
    <definedName name="鋪DECK工資" localSheetId="34">#REF!</definedName>
    <definedName name="鋪DECK工資" localSheetId="38">#REF!</definedName>
    <definedName name="鋪DECK工資" localSheetId="20">#REF!</definedName>
    <definedName name="鋪DECK工資">#REF!</definedName>
    <definedName name="鋪文化瓦工資" localSheetId="40">#REF!</definedName>
    <definedName name="鋪文化瓦工資" localSheetId="56">#REF!</definedName>
    <definedName name="鋪文化瓦工資" localSheetId="33">#REF!</definedName>
    <definedName name="鋪文化瓦工資" localSheetId="55">#REF!</definedName>
    <definedName name="鋪文化瓦工資" localSheetId="36">#REF!</definedName>
    <definedName name="鋪文化瓦工資" localSheetId="4">#REF!</definedName>
    <definedName name="鋪文化瓦工資" localSheetId="19">#REF!</definedName>
    <definedName name="鋪文化瓦工資" localSheetId="21">#REF!</definedName>
    <definedName name="鋪文化瓦工資" localSheetId="22">#REF!</definedName>
    <definedName name="鋪文化瓦工資" localSheetId="23">#REF!</definedName>
    <definedName name="鋪文化瓦工資" localSheetId="24">#REF!</definedName>
    <definedName name="鋪文化瓦工資" localSheetId="25">#REF!</definedName>
    <definedName name="鋪文化瓦工資" localSheetId="42">#REF!</definedName>
    <definedName name="鋪文化瓦工資" localSheetId="18">#REF!</definedName>
    <definedName name="鋪文化瓦工資" localSheetId="47">#REF!</definedName>
    <definedName name="鋪文化瓦工資" localSheetId="15">#REF!</definedName>
    <definedName name="鋪文化瓦工資" localSheetId="14">#REF!</definedName>
    <definedName name="鋪文化瓦工資" localSheetId="46">#REF!</definedName>
    <definedName name="鋪文化瓦工資" localSheetId="3">#REF!</definedName>
    <definedName name="鋪文化瓦工資" localSheetId="2">#REF!</definedName>
    <definedName name="鋪文化瓦工資" localSheetId="54">#REF!</definedName>
    <definedName name="鋪文化瓦工資" localSheetId="30">#REF!</definedName>
    <definedName name="鋪文化瓦工資" localSheetId="26">#REF!</definedName>
    <definedName name="鋪文化瓦工資" localSheetId="29">#REF!</definedName>
    <definedName name="鋪文化瓦工資" localSheetId="53">#REF!</definedName>
    <definedName name="鋪文化瓦工資" localSheetId="43">#REF!</definedName>
    <definedName name="鋪文化瓦工資" localSheetId="9">#REF!</definedName>
    <definedName name="鋪文化瓦工資" localSheetId="8">#REF!</definedName>
    <definedName name="鋪文化瓦工資" localSheetId="11">#REF!</definedName>
    <definedName name="鋪文化瓦工資" localSheetId="10">#REF!</definedName>
    <definedName name="鋪文化瓦工資" localSheetId="13">#REF!</definedName>
    <definedName name="鋪文化瓦工資" localSheetId="12">#REF!</definedName>
    <definedName name="鋪文化瓦工資" localSheetId="7">#REF!</definedName>
    <definedName name="鋪文化瓦工資" localSheetId="6">#REF!</definedName>
    <definedName name="鋪文化瓦工資" localSheetId="48">#REF!</definedName>
    <definedName name="鋪文化瓦工資" localSheetId="49">#REF!</definedName>
    <definedName name="鋪文化瓦工資" localSheetId="16">#REF!</definedName>
    <definedName name="鋪文化瓦工資" localSheetId="27">#REF!</definedName>
    <definedName name="鋪文化瓦工資" localSheetId="28">#REF!</definedName>
    <definedName name="鋪文化瓦工資" localSheetId="44">#REF!</definedName>
    <definedName name="鋪文化瓦工資" localSheetId="45">#REF!</definedName>
    <definedName name="鋪文化瓦工資" localSheetId="51">#REF!</definedName>
    <definedName name="鋪文化瓦工資" localSheetId="41">#REF!</definedName>
    <definedName name="鋪文化瓦工資" localSheetId="35">#REF!</definedName>
    <definedName name="鋪文化瓦工資" localSheetId="39">#REF!</definedName>
    <definedName name="鋪文化瓦工資" localSheetId="37">#REF!</definedName>
    <definedName name="鋪文化瓦工資" localSheetId="17">#REF!</definedName>
    <definedName name="鋪文化瓦工資" localSheetId="50">#REF!</definedName>
    <definedName name="鋪文化瓦工資" localSheetId="52">#REF!</definedName>
    <definedName name="鋪文化瓦工資" localSheetId="31">#REF!</definedName>
    <definedName name="鋪文化瓦工資" localSheetId="32">#REF!</definedName>
    <definedName name="鋪文化瓦工資" localSheetId="34">#REF!</definedName>
    <definedName name="鋪文化瓦工資" localSheetId="38">#REF!</definedName>
    <definedName name="鋪文化瓦工資" localSheetId="20">#REF!</definedName>
    <definedName name="鋪文化瓦工資">#REF!</definedName>
    <definedName name="鋪面施工費" localSheetId="40">#REF!</definedName>
    <definedName name="鋪面施工費" localSheetId="56">#REF!</definedName>
    <definedName name="鋪面施工費" localSheetId="33">#REF!</definedName>
    <definedName name="鋪面施工費" localSheetId="55">#REF!</definedName>
    <definedName name="鋪面施工費" localSheetId="36">#REF!</definedName>
    <definedName name="鋪面施工費" localSheetId="4">#REF!</definedName>
    <definedName name="鋪面施工費" localSheetId="19">#REF!</definedName>
    <definedName name="鋪面施工費" localSheetId="21">#REF!</definedName>
    <definedName name="鋪面施工費" localSheetId="22">#REF!</definedName>
    <definedName name="鋪面施工費" localSheetId="23">#REF!</definedName>
    <definedName name="鋪面施工費" localSheetId="24">#REF!</definedName>
    <definedName name="鋪面施工費" localSheetId="25">#REF!</definedName>
    <definedName name="鋪面施工費" localSheetId="42">#REF!</definedName>
    <definedName name="鋪面施工費" localSheetId="18">#REF!</definedName>
    <definedName name="鋪面施工費" localSheetId="47">#REF!</definedName>
    <definedName name="鋪面施工費" localSheetId="15">#REF!</definedName>
    <definedName name="鋪面施工費" localSheetId="14">#REF!</definedName>
    <definedName name="鋪面施工費" localSheetId="46">#REF!</definedName>
    <definedName name="鋪面施工費" localSheetId="3">#REF!</definedName>
    <definedName name="鋪面施工費" localSheetId="2">#REF!</definedName>
    <definedName name="鋪面施工費" localSheetId="54">#REF!</definedName>
    <definedName name="鋪面施工費" localSheetId="30">#REF!</definedName>
    <definedName name="鋪面施工費" localSheetId="26">#REF!</definedName>
    <definedName name="鋪面施工費" localSheetId="29">#REF!</definedName>
    <definedName name="鋪面施工費" localSheetId="53">#REF!</definedName>
    <definedName name="鋪面施工費" localSheetId="43">#REF!</definedName>
    <definedName name="鋪面施工費" localSheetId="9">#REF!</definedName>
    <definedName name="鋪面施工費" localSheetId="8">#REF!</definedName>
    <definedName name="鋪面施工費" localSheetId="11">#REF!</definedName>
    <definedName name="鋪面施工費" localSheetId="10">#REF!</definedName>
    <definedName name="鋪面施工費" localSheetId="13">#REF!</definedName>
    <definedName name="鋪面施工費" localSheetId="12">#REF!</definedName>
    <definedName name="鋪面施工費" localSheetId="7">#REF!</definedName>
    <definedName name="鋪面施工費" localSheetId="6">#REF!</definedName>
    <definedName name="鋪面施工費" localSheetId="48">#REF!</definedName>
    <definedName name="鋪面施工費" localSheetId="49">#REF!</definedName>
    <definedName name="鋪面施工費" localSheetId="16">#REF!</definedName>
    <definedName name="鋪面施工費" localSheetId="27">#REF!</definedName>
    <definedName name="鋪面施工費" localSheetId="28">#REF!</definedName>
    <definedName name="鋪面施工費" localSheetId="44">#REF!</definedName>
    <definedName name="鋪面施工費" localSheetId="45">#REF!</definedName>
    <definedName name="鋪面施工費" localSheetId="51">#REF!</definedName>
    <definedName name="鋪面施工費" localSheetId="41">#REF!</definedName>
    <definedName name="鋪面施工費" localSheetId="35">#REF!</definedName>
    <definedName name="鋪面施工費" localSheetId="39">#REF!</definedName>
    <definedName name="鋪面施工費" localSheetId="37">#REF!</definedName>
    <definedName name="鋪面施工費" localSheetId="17">#REF!</definedName>
    <definedName name="鋪面施工費" localSheetId="50">#REF!</definedName>
    <definedName name="鋪面施工費" localSheetId="52">#REF!</definedName>
    <definedName name="鋪面施工費" localSheetId="31">#REF!</definedName>
    <definedName name="鋪面施工費" localSheetId="32">#REF!</definedName>
    <definedName name="鋪面施工費" localSheetId="34">#REF!</definedName>
    <definedName name="鋪面施工費" localSheetId="38">#REF!</definedName>
    <definedName name="鋪面施工費" localSheetId="20">#REF!</definedName>
    <definedName name="鋪面施工費">#REF!</definedName>
    <definedName name="鋪連鎖磚工資" localSheetId="40">#REF!</definedName>
    <definedName name="鋪連鎖磚工資" localSheetId="56">#REF!</definedName>
    <definedName name="鋪連鎖磚工資" localSheetId="33">#REF!</definedName>
    <definedName name="鋪連鎖磚工資" localSheetId="55">#REF!</definedName>
    <definedName name="鋪連鎖磚工資" localSheetId="36">#REF!</definedName>
    <definedName name="鋪連鎖磚工資" localSheetId="4">#REF!</definedName>
    <definedName name="鋪連鎖磚工資" localSheetId="19">#REF!</definedName>
    <definedName name="鋪連鎖磚工資" localSheetId="21">#REF!</definedName>
    <definedName name="鋪連鎖磚工資" localSheetId="22">#REF!</definedName>
    <definedName name="鋪連鎖磚工資" localSheetId="23">#REF!</definedName>
    <definedName name="鋪連鎖磚工資" localSheetId="24">#REF!</definedName>
    <definedName name="鋪連鎖磚工資" localSheetId="25">#REF!</definedName>
    <definedName name="鋪連鎖磚工資" localSheetId="42">#REF!</definedName>
    <definedName name="鋪連鎖磚工資" localSheetId="18">#REF!</definedName>
    <definedName name="鋪連鎖磚工資" localSheetId="47">#REF!</definedName>
    <definedName name="鋪連鎖磚工資" localSheetId="15">#REF!</definedName>
    <definedName name="鋪連鎖磚工資" localSheetId="14">#REF!</definedName>
    <definedName name="鋪連鎖磚工資" localSheetId="46">#REF!</definedName>
    <definedName name="鋪連鎖磚工資" localSheetId="3">#REF!</definedName>
    <definedName name="鋪連鎖磚工資" localSheetId="2">#REF!</definedName>
    <definedName name="鋪連鎖磚工資" localSheetId="54">#REF!</definedName>
    <definedName name="鋪連鎖磚工資" localSheetId="30">#REF!</definedName>
    <definedName name="鋪連鎖磚工資" localSheetId="26">#REF!</definedName>
    <definedName name="鋪連鎖磚工資" localSheetId="29">#REF!</definedName>
    <definedName name="鋪連鎖磚工資" localSheetId="53">#REF!</definedName>
    <definedName name="鋪連鎖磚工資" localSheetId="43">#REF!</definedName>
    <definedName name="鋪連鎖磚工資" localSheetId="9">#REF!</definedName>
    <definedName name="鋪連鎖磚工資" localSheetId="8">#REF!</definedName>
    <definedName name="鋪連鎖磚工資" localSheetId="11">#REF!</definedName>
    <definedName name="鋪連鎖磚工資" localSheetId="10">#REF!</definedName>
    <definedName name="鋪連鎖磚工資" localSheetId="13">#REF!</definedName>
    <definedName name="鋪連鎖磚工資" localSheetId="12">#REF!</definedName>
    <definedName name="鋪連鎖磚工資" localSheetId="7">#REF!</definedName>
    <definedName name="鋪連鎖磚工資" localSheetId="6">#REF!</definedName>
    <definedName name="鋪連鎖磚工資" localSheetId="48">#REF!</definedName>
    <definedName name="鋪連鎖磚工資" localSheetId="49">#REF!</definedName>
    <definedName name="鋪連鎖磚工資" localSheetId="16">#REF!</definedName>
    <definedName name="鋪連鎖磚工資" localSheetId="27">#REF!</definedName>
    <definedName name="鋪連鎖磚工資" localSheetId="28">#REF!</definedName>
    <definedName name="鋪連鎖磚工資" localSheetId="44">#REF!</definedName>
    <definedName name="鋪連鎖磚工資" localSheetId="45">#REF!</definedName>
    <definedName name="鋪連鎖磚工資" localSheetId="51">#REF!</definedName>
    <definedName name="鋪連鎖磚工資" localSheetId="41">#REF!</definedName>
    <definedName name="鋪連鎖磚工資" localSheetId="35">#REF!</definedName>
    <definedName name="鋪連鎖磚工資" localSheetId="39">#REF!</definedName>
    <definedName name="鋪連鎖磚工資" localSheetId="37">#REF!</definedName>
    <definedName name="鋪連鎖磚工資" localSheetId="17">#REF!</definedName>
    <definedName name="鋪連鎖磚工資" localSheetId="50">#REF!</definedName>
    <definedName name="鋪連鎖磚工資" localSheetId="52">#REF!</definedName>
    <definedName name="鋪連鎖磚工資" localSheetId="31">#REF!</definedName>
    <definedName name="鋪連鎖磚工資" localSheetId="32">#REF!</definedName>
    <definedName name="鋪連鎖磚工資" localSheetId="34">#REF!</definedName>
    <definedName name="鋪連鎖磚工資" localSheetId="38">#REF!</definedName>
    <definedName name="鋪連鎖磚工資" localSheetId="20">#REF!</definedName>
    <definedName name="鋪連鎖磚工資">#REF!</definedName>
    <definedName name="鋪塑膠PVC地磚工資" localSheetId="40">#REF!</definedName>
    <definedName name="鋪塑膠PVC地磚工資" localSheetId="56">#REF!</definedName>
    <definedName name="鋪塑膠PVC地磚工資" localSheetId="33">#REF!</definedName>
    <definedName name="鋪塑膠PVC地磚工資" localSheetId="55">#REF!</definedName>
    <definedName name="鋪塑膠PVC地磚工資" localSheetId="36">#REF!</definedName>
    <definedName name="鋪塑膠PVC地磚工資" localSheetId="4">#REF!</definedName>
    <definedName name="鋪塑膠PVC地磚工資" localSheetId="19">#REF!</definedName>
    <definedName name="鋪塑膠PVC地磚工資" localSheetId="21">#REF!</definedName>
    <definedName name="鋪塑膠PVC地磚工資" localSheetId="22">#REF!</definedName>
    <definedName name="鋪塑膠PVC地磚工資" localSheetId="23">#REF!</definedName>
    <definedName name="鋪塑膠PVC地磚工資" localSheetId="24">#REF!</definedName>
    <definedName name="鋪塑膠PVC地磚工資" localSheetId="25">#REF!</definedName>
    <definedName name="鋪塑膠PVC地磚工資" localSheetId="42">#REF!</definedName>
    <definedName name="鋪塑膠PVC地磚工資" localSheetId="18">#REF!</definedName>
    <definedName name="鋪塑膠PVC地磚工資" localSheetId="47">#REF!</definedName>
    <definedName name="鋪塑膠PVC地磚工資" localSheetId="15">#REF!</definedName>
    <definedName name="鋪塑膠PVC地磚工資" localSheetId="14">#REF!</definedName>
    <definedName name="鋪塑膠PVC地磚工資" localSheetId="46">#REF!</definedName>
    <definedName name="鋪塑膠PVC地磚工資" localSheetId="3">#REF!</definedName>
    <definedName name="鋪塑膠PVC地磚工資" localSheetId="2">#REF!</definedName>
    <definedName name="鋪塑膠PVC地磚工資" localSheetId="54">#REF!</definedName>
    <definedName name="鋪塑膠PVC地磚工資" localSheetId="30">#REF!</definedName>
    <definedName name="鋪塑膠PVC地磚工資" localSheetId="26">#REF!</definedName>
    <definedName name="鋪塑膠PVC地磚工資" localSheetId="29">#REF!</definedName>
    <definedName name="鋪塑膠PVC地磚工資" localSheetId="53">#REF!</definedName>
    <definedName name="鋪塑膠PVC地磚工資" localSheetId="43">#REF!</definedName>
    <definedName name="鋪塑膠PVC地磚工資" localSheetId="9">#REF!</definedName>
    <definedName name="鋪塑膠PVC地磚工資" localSheetId="8">#REF!</definedName>
    <definedName name="鋪塑膠PVC地磚工資" localSheetId="11">#REF!</definedName>
    <definedName name="鋪塑膠PVC地磚工資" localSheetId="10">#REF!</definedName>
    <definedName name="鋪塑膠PVC地磚工資" localSheetId="13">#REF!</definedName>
    <definedName name="鋪塑膠PVC地磚工資" localSheetId="12">#REF!</definedName>
    <definedName name="鋪塑膠PVC地磚工資" localSheetId="7">#REF!</definedName>
    <definedName name="鋪塑膠PVC地磚工資" localSheetId="6">#REF!</definedName>
    <definedName name="鋪塑膠PVC地磚工資" localSheetId="48">#REF!</definedName>
    <definedName name="鋪塑膠PVC地磚工資" localSheetId="49">#REF!</definedName>
    <definedName name="鋪塑膠PVC地磚工資" localSheetId="16">#REF!</definedName>
    <definedName name="鋪塑膠PVC地磚工資" localSheetId="27">#REF!</definedName>
    <definedName name="鋪塑膠PVC地磚工資" localSheetId="28">#REF!</definedName>
    <definedName name="鋪塑膠PVC地磚工資" localSheetId="44">#REF!</definedName>
    <definedName name="鋪塑膠PVC地磚工資" localSheetId="45">#REF!</definedName>
    <definedName name="鋪塑膠PVC地磚工資" localSheetId="51">#REF!</definedName>
    <definedName name="鋪塑膠PVC地磚工資" localSheetId="41">#REF!</definedName>
    <definedName name="鋪塑膠PVC地磚工資" localSheetId="35">#REF!</definedName>
    <definedName name="鋪塑膠PVC地磚工資" localSheetId="39">#REF!</definedName>
    <definedName name="鋪塑膠PVC地磚工資" localSheetId="37">#REF!</definedName>
    <definedName name="鋪塑膠PVC地磚工資" localSheetId="17">#REF!</definedName>
    <definedName name="鋪塑膠PVC地磚工資" localSheetId="50">#REF!</definedName>
    <definedName name="鋪塑膠PVC地磚工資" localSheetId="52">#REF!</definedName>
    <definedName name="鋪塑膠PVC地磚工資" localSheetId="31">#REF!</definedName>
    <definedName name="鋪塑膠PVC地磚工資" localSheetId="32">#REF!</definedName>
    <definedName name="鋪塑膠PVC地磚工資" localSheetId="34">#REF!</definedName>
    <definedName name="鋪塑膠PVC地磚工資" localSheetId="38">#REF!</definedName>
    <definedName name="鋪塑膠PVC地磚工資" localSheetId="20">#REF!</definedName>
    <definedName name="鋪塑膠PVC地磚工資">#REF!</definedName>
    <definedName name="壁體施工費" localSheetId="40">#REF!</definedName>
    <definedName name="壁體施工費" localSheetId="56">#REF!</definedName>
    <definedName name="壁體施工費" localSheetId="33">#REF!</definedName>
    <definedName name="壁體施工費" localSheetId="55">#REF!</definedName>
    <definedName name="壁體施工費" localSheetId="36">#REF!</definedName>
    <definedName name="壁體施工費" localSheetId="4">#REF!</definedName>
    <definedName name="壁體施工費" localSheetId="19">#REF!</definedName>
    <definedName name="壁體施工費" localSheetId="21">#REF!</definedName>
    <definedName name="壁體施工費" localSheetId="22">#REF!</definedName>
    <definedName name="壁體施工費" localSheetId="23">#REF!</definedName>
    <definedName name="壁體施工費" localSheetId="24">#REF!</definedName>
    <definedName name="壁體施工費" localSheetId="25">#REF!</definedName>
    <definedName name="壁體施工費" localSheetId="42">#REF!</definedName>
    <definedName name="壁體施工費" localSheetId="18">#REF!</definedName>
    <definedName name="壁體施工費" localSheetId="47">#REF!</definedName>
    <definedName name="壁體施工費" localSheetId="15">#REF!</definedName>
    <definedName name="壁體施工費" localSheetId="14">#REF!</definedName>
    <definedName name="壁體施工費" localSheetId="46">#REF!</definedName>
    <definedName name="壁體施工費" localSheetId="3">#REF!</definedName>
    <definedName name="壁體施工費" localSheetId="2">#REF!</definedName>
    <definedName name="壁體施工費" localSheetId="54">#REF!</definedName>
    <definedName name="壁體施工費" localSheetId="30">#REF!</definedName>
    <definedName name="壁體施工費" localSheetId="26">#REF!</definedName>
    <definedName name="壁體施工費" localSheetId="29">#REF!</definedName>
    <definedName name="壁體施工費" localSheetId="53">#REF!</definedName>
    <definedName name="壁體施工費" localSheetId="43">#REF!</definedName>
    <definedName name="壁體施工費" localSheetId="9">#REF!</definedName>
    <definedName name="壁體施工費" localSheetId="8">#REF!</definedName>
    <definedName name="壁體施工費" localSheetId="11">#REF!</definedName>
    <definedName name="壁體施工費" localSheetId="10">#REF!</definedName>
    <definedName name="壁體施工費" localSheetId="13">#REF!</definedName>
    <definedName name="壁體施工費" localSheetId="12">#REF!</definedName>
    <definedName name="壁體施工費" localSheetId="7">#REF!</definedName>
    <definedName name="壁體施工費" localSheetId="6">#REF!</definedName>
    <definedName name="壁體施工費" localSheetId="48">#REF!</definedName>
    <definedName name="壁體施工費" localSheetId="49">#REF!</definedName>
    <definedName name="壁體施工費" localSheetId="16">#REF!</definedName>
    <definedName name="壁體施工費" localSheetId="27">#REF!</definedName>
    <definedName name="壁體施工費" localSheetId="28">#REF!</definedName>
    <definedName name="壁體施工費" localSheetId="44">#REF!</definedName>
    <definedName name="壁體施工費" localSheetId="45">#REF!</definedName>
    <definedName name="壁體施工費" localSheetId="51">#REF!</definedName>
    <definedName name="壁體施工費" localSheetId="41">#REF!</definedName>
    <definedName name="壁體施工費" localSheetId="35">#REF!</definedName>
    <definedName name="壁體施工費" localSheetId="39">#REF!</definedName>
    <definedName name="壁體施工費" localSheetId="37">#REF!</definedName>
    <definedName name="壁體施工費" localSheetId="17">#REF!</definedName>
    <definedName name="壁體施工費" localSheetId="50">#REF!</definedName>
    <definedName name="壁體施工費" localSheetId="52">#REF!</definedName>
    <definedName name="壁體施工費" localSheetId="31">#REF!</definedName>
    <definedName name="壁體施工費" localSheetId="32">#REF!</definedName>
    <definedName name="壁體施工費" localSheetId="34">#REF!</definedName>
    <definedName name="壁體施工費" localSheetId="38">#REF!</definedName>
    <definedName name="壁體施工費" localSheetId="20">#REF!</definedName>
    <definedName name="壁體施工費">#REF!</definedName>
    <definedName name="壁體傾斜管_ABS" localSheetId="40">#REF!</definedName>
    <definedName name="壁體傾斜管_ABS" localSheetId="56">#REF!</definedName>
    <definedName name="壁體傾斜管_ABS" localSheetId="33">#REF!</definedName>
    <definedName name="壁體傾斜管_ABS" localSheetId="55">#REF!</definedName>
    <definedName name="壁體傾斜管_ABS" localSheetId="36">#REF!</definedName>
    <definedName name="壁體傾斜管_ABS" localSheetId="4">#REF!</definedName>
    <definedName name="壁體傾斜管_ABS" localSheetId="19">#REF!</definedName>
    <definedName name="壁體傾斜管_ABS" localSheetId="21">#REF!</definedName>
    <definedName name="壁體傾斜管_ABS" localSheetId="22">#REF!</definedName>
    <definedName name="壁體傾斜管_ABS" localSheetId="23">#REF!</definedName>
    <definedName name="壁體傾斜管_ABS" localSheetId="24">#REF!</definedName>
    <definedName name="壁體傾斜管_ABS" localSheetId="25">#REF!</definedName>
    <definedName name="壁體傾斜管_ABS" localSheetId="42">#REF!</definedName>
    <definedName name="壁體傾斜管_ABS" localSheetId="18">#REF!</definedName>
    <definedName name="壁體傾斜管_ABS" localSheetId="47">#REF!</definedName>
    <definedName name="壁體傾斜管_ABS" localSheetId="15">#REF!</definedName>
    <definedName name="壁體傾斜管_ABS" localSheetId="14">#REF!</definedName>
    <definedName name="壁體傾斜管_ABS" localSheetId="46">#REF!</definedName>
    <definedName name="壁體傾斜管_ABS" localSheetId="3">#REF!</definedName>
    <definedName name="壁體傾斜管_ABS" localSheetId="2">#REF!</definedName>
    <definedName name="壁體傾斜管_ABS" localSheetId="54">#REF!</definedName>
    <definedName name="壁體傾斜管_ABS" localSheetId="30">#REF!</definedName>
    <definedName name="壁體傾斜管_ABS" localSheetId="26">#REF!</definedName>
    <definedName name="壁體傾斜管_ABS" localSheetId="29">#REF!</definedName>
    <definedName name="壁體傾斜管_ABS" localSheetId="53">#REF!</definedName>
    <definedName name="壁體傾斜管_ABS" localSheetId="43">#REF!</definedName>
    <definedName name="壁體傾斜管_ABS" localSheetId="9">#REF!</definedName>
    <definedName name="壁體傾斜管_ABS" localSheetId="8">#REF!</definedName>
    <definedName name="壁體傾斜管_ABS" localSheetId="11">#REF!</definedName>
    <definedName name="壁體傾斜管_ABS" localSheetId="10">#REF!</definedName>
    <definedName name="壁體傾斜管_ABS" localSheetId="13">#REF!</definedName>
    <definedName name="壁體傾斜管_ABS" localSheetId="12">#REF!</definedName>
    <definedName name="壁體傾斜管_ABS" localSheetId="7">#REF!</definedName>
    <definedName name="壁體傾斜管_ABS" localSheetId="6">#REF!</definedName>
    <definedName name="壁體傾斜管_ABS" localSheetId="48">#REF!</definedName>
    <definedName name="壁體傾斜管_ABS" localSheetId="49">#REF!</definedName>
    <definedName name="壁體傾斜管_ABS" localSheetId="16">#REF!</definedName>
    <definedName name="壁體傾斜管_ABS" localSheetId="27">#REF!</definedName>
    <definedName name="壁體傾斜管_ABS" localSheetId="28">#REF!</definedName>
    <definedName name="壁體傾斜管_ABS" localSheetId="44">#REF!</definedName>
    <definedName name="壁體傾斜管_ABS" localSheetId="45">#REF!</definedName>
    <definedName name="壁體傾斜管_ABS" localSheetId="51">#REF!</definedName>
    <definedName name="壁體傾斜管_ABS" localSheetId="41">#REF!</definedName>
    <definedName name="壁體傾斜管_ABS" localSheetId="35">#REF!</definedName>
    <definedName name="壁體傾斜管_ABS" localSheetId="39">#REF!</definedName>
    <definedName name="壁體傾斜管_ABS" localSheetId="37">#REF!</definedName>
    <definedName name="壁體傾斜管_ABS" localSheetId="17">#REF!</definedName>
    <definedName name="壁體傾斜管_ABS" localSheetId="50">#REF!</definedName>
    <definedName name="壁體傾斜管_ABS" localSheetId="52">#REF!</definedName>
    <definedName name="壁體傾斜管_ABS" localSheetId="31">#REF!</definedName>
    <definedName name="壁體傾斜管_ABS" localSheetId="32">#REF!</definedName>
    <definedName name="壁體傾斜管_ABS" localSheetId="34">#REF!</definedName>
    <definedName name="壁體傾斜管_ABS" localSheetId="38">#REF!</definedName>
    <definedName name="壁體傾斜管_ABS" localSheetId="20">#REF!</definedName>
    <definedName name="壁體傾斜管_ABS">#REF!</definedName>
    <definedName name="導溝施工費" localSheetId="40">#REF!</definedName>
    <definedName name="導溝施工費" localSheetId="56">#REF!</definedName>
    <definedName name="導溝施工費" localSheetId="33">#REF!</definedName>
    <definedName name="導溝施工費" localSheetId="55">#REF!</definedName>
    <definedName name="導溝施工費" localSheetId="36">#REF!</definedName>
    <definedName name="導溝施工費" localSheetId="4">#REF!</definedName>
    <definedName name="導溝施工費" localSheetId="19">#REF!</definedName>
    <definedName name="導溝施工費" localSheetId="21">#REF!</definedName>
    <definedName name="導溝施工費" localSheetId="22">#REF!</definedName>
    <definedName name="導溝施工費" localSheetId="23">#REF!</definedName>
    <definedName name="導溝施工費" localSheetId="24">#REF!</definedName>
    <definedName name="導溝施工費" localSheetId="25">#REF!</definedName>
    <definedName name="導溝施工費" localSheetId="42">#REF!</definedName>
    <definedName name="導溝施工費" localSheetId="18">#REF!</definedName>
    <definedName name="導溝施工費" localSheetId="47">#REF!</definedName>
    <definedName name="導溝施工費" localSheetId="15">#REF!</definedName>
    <definedName name="導溝施工費" localSheetId="14">#REF!</definedName>
    <definedName name="導溝施工費" localSheetId="46">#REF!</definedName>
    <definedName name="導溝施工費" localSheetId="3">#REF!</definedName>
    <definedName name="導溝施工費" localSheetId="2">#REF!</definedName>
    <definedName name="導溝施工費" localSheetId="54">#REF!</definedName>
    <definedName name="導溝施工費" localSheetId="30">#REF!</definedName>
    <definedName name="導溝施工費" localSheetId="26">#REF!</definedName>
    <definedName name="導溝施工費" localSheetId="29">#REF!</definedName>
    <definedName name="導溝施工費" localSheetId="53">#REF!</definedName>
    <definedName name="導溝施工費" localSheetId="43">#REF!</definedName>
    <definedName name="導溝施工費" localSheetId="9">#REF!</definedName>
    <definedName name="導溝施工費" localSheetId="8">#REF!</definedName>
    <definedName name="導溝施工費" localSheetId="11">#REF!</definedName>
    <definedName name="導溝施工費" localSheetId="10">#REF!</definedName>
    <definedName name="導溝施工費" localSheetId="13">#REF!</definedName>
    <definedName name="導溝施工費" localSheetId="12">#REF!</definedName>
    <definedName name="導溝施工費" localSheetId="7">#REF!</definedName>
    <definedName name="導溝施工費" localSheetId="6">#REF!</definedName>
    <definedName name="導溝施工費" localSheetId="48">#REF!</definedName>
    <definedName name="導溝施工費" localSheetId="49">#REF!</definedName>
    <definedName name="導溝施工費" localSheetId="16">#REF!</definedName>
    <definedName name="導溝施工費" localSheetId="27">#REF!</definedName>
    <definedName name="導溝施工費" localSheetId="28">#REF!</definedName>
    <definedName name="導溝施工費" localSheetId="44">#REF!</definedName>
    <definedName name="導溝施工費" localSheetId="45">#REF!</definedName>
    <definedName name="導溝施工費" localSheetId="51">#REF!</definedName>
    <definedName name="導溝施工費" localSheetId="41">#REF!</definedName>
    <definedName name="導溝施工費" localSheetId="35">#REF!</definedName>
    <definedName name="導溝施工費" localSheetId="39">#REF!</definedName>
    <definedName name="導溝施工費" localSheetId="37">#REF!</definedName>
    <definedName name="導溝施工費" localSheetId="17">#REF!</definedName>
    <definedName name="導溝施工費" localSheetId="50">#REF!</definedName>
    <definedName name="導溝施工費" localSheetId="52">#REF!</definedName>
    <definedName name="導溝施工費" localSheetId="31">#REF!</definedName>
    <definedName name="導溝施工費" localSheetId="32">#REF!</definedName>
    <definedName name="導溝施工費" localSheetId="34">#REF!</definedName>
    <definedName name="導溝施工費" localSheetId="38">#REF!</definedName>
    <definedName name="導溝施工費" localSheetId="20">#REF!</definedName>
    <definedName name="導溝施工費">#REF!</definedName>
    <definedName name="導溝模板" localSheetId="40">#REF!</definedName>
    <definedName name="導溝模板" localSheetId="56">#REF!</definedName>
    <definedName name="導溝模板" localSheetId="33">#REF!</definedName>
    <definedName name="導溝模板" localSheetId="55">#REF!</definedName>
    <definedName name="導溝模板" localSheetId="36">#REF!</definedName>
    <definedName name="導溝模板" localSheetId="4">#REF!</definedName>
    <definedName name="導溝模板" localSheetId="19">#REF!</definedName>
    <definedName name="導溝模板" localSheetId="21">#REF!</definedName>
    <definedName name="導溝模板" localSheetId="22">#REF!</definedName>
    <definedName name="導溝模板" localSheetId="23">#REF!</definedName>
    <definedName name="導溝模板" localSheetId="24">#REF!</definedName>
    <definedName name="導溝模板" localSheetId="25">#REF!</definedName>
    <definedName name="導溝模板" localSheetId="42">#REF!</definedName>
    <definedName name="導溝模板" localSheetId="18">#REF!</definedName>
    <definedName name="導溝模板" localSheetId="47">#REF!</definedName>
    <definedName name="導溝模板" localSheetId="15">#REF!</definedName>
    <definedName name="導溝模板" localSheetId="14">#REF!</definedName>
    <definedName name="導溝模板" localSheetId="46">#REF!</definedName>
    <definedName name="導溝模板" localSheetId="3">#REF!</definedName>
    <definedName name="導溝模板" localSheetId="2">#REF!</definedName>
    <definedName name="導溝模板" localSheetId="54">#REF!</definedName>
    <definedName name="導溝模板" localSheetId="30">#REF!</definedName>
    <definedName name="導溝模板" localSheetId="26">#REF!</definedName>
    <definedName name="導溝模板" localSheetId="29">#REF!</definedName>
    <definedName name="導溝模板" localSheetId="53">#REF!</definedName>
    <definedName name="導溝模板" localSheetId="43">#REF!</definedName>
    <definedName name="導溝模板" localSheetId="9">#REF!</definedName>
    <definedName name="導溝模板" localSheetId="8">#REF!</definedName>
    <definedName name="導溝模板" localSheetId="11">#REF!</definedName>
    <definedName name="導溝模板" localSheetId="10">#REF!</definedName>
    <definedName name="導溝模板" localSheetId="13">#REF!</definedName>
    <definedName name="導溝模板" localSheetId="12">#REF!</definedName>
    <definedName name="導溝模板" localSheetId="7">#REF!</definedName>
    <definedName name="導溝模板" localSheetId="6">#REF!</definedName>
    <definedName name="導溝模板" localSheetId="48">#REF!</definedName>
    <definedName name="導溝模板" localSheetId="49">#REF!</definedName>
    <definedName name="導溝模板" localSheetId="16">#REF!</definedName>
    <definedName name="導溝模板" localSheetId="27">#REF!</definedName>
    <definedName name="導溝模板" localSheetId="28">#REF!</definedName>
    <definedName name="導溝模板" localSheetId="44">#REF!</definedName>
    <definedName name="導溝模板" localSheetId="45">#REF!</definedName>
    <definedName name="導溝模板" localSheetId="51">#REF!</definedName>
    <definedName name="導溝模板" localSheetId="41">#REF!</definedName>
    <definedName name="導溝模板" localSheetId="35">#REF!</definedName>
    <definedName name="導溝模板" localSheetId="39">#REF!</definedName>
    <definedName name="導溝模板" localSheetId="37">#REF!</definedName>
    <definedName name="導溝模板" localSheetId="17">#REF!</definedName>
    <definedName name="導溝模板" localSheetId="50">#REF!</definedName>
    <definedName name="導溝模板" localSheetId="52">#REF!</definedName>
    <definedName name="導溝模板" localSheetId="31">#REF!</definedName>
    <definedName name="導溝模板" localSheetId="32">#REF!</definedName>
    <definedName name="導溝模板" localSheetId="34">#REF!</definedName>
    <definedName name="導溝模板" localSheetId="38">#REF!</definedName>
    <definedName name="導溝模板" localSheetId="20">#REF!</definedName>
    <definedName name="導溝模板">#REF!</definedName>
    <definedName name="擋土牆">'[26]STEEL TABLE'!$A$19:$M$24</definedName>
    <definedName name="整地工程" localSheetId="40">#REF!</definedName>
    <definedName name="整地工程" localSheetId="56">#REF!</definedName>
    <definedName name="整地工程" localSheetId="33">#REF!</definedName>
    <definedName name="整地工程" localSheetId="55">#REF!</definedName>
    <definedName name="整地工程" localSheetId="36">#REF!</definedName>
    <definedName name="整地工程" localSheetId="4">#REF!</definedName>
    <definedName name="整地工程" localSheetId="19">#REF!</definedName>
    <definedName name="整地工程" localSheetId="21">#REF!</definedName>
    <definedName name="整地工程" localSheetId="22">#REF!</definedName>
    <definedName name="整地工程" localSheetId="23">#REF!</definedName>
    <definedName name="整地工程" localSheetId="24">#REF!</definedName>
    <definedName name="整地工程" localSheetId="25">#REF!</definedName>
    <definedName name="整地工程" localSheetId="42">#REF!</definedName>
    <definedName name="整地工程" localSheetId="18">#REF!</definedName>
    <definedName name="整地工程" localSheetId="47">#REF!</definedName>
    <definedName name="整地工程" localSheetId="15">#REF!</definedName>
    <definedName name="整地工程" localSheetId="14">#REF!</definedName>
    <definedName name="整地工程" localSheetId="46">#REF!</definedName>
    <definedName name="整地工程" localSheetId="3">#REF!</definedName>
    <definedName name="整地工程" localSheetId="2">#REF!</definedName>
    <definedName name="整地工程" localSheetId="54">#REF!</definedName>
    <definedName name="整地工程" localSheetId="30">#REF!</definedName>
    <definedName name="整地工程" localSheetId="26">#REF!</definedName>
    <definedName name="整地工程" localSheetId="29">#REF!</definedName>
    <definedName name="整地工程" localSheetId="53">#REF!</definedName>
    <definedName name="整地工程" localSheetId="43">#REF!</definedName>
    <definedName name="整地工程" localSheetId="9">#REF!</definedName>
    <definedName name="整地工程" localSheetId="8">#REF!</definedName>
    <definedName name="整地工程" localSheetId="11">#REF!</definedName>
    <definedName name="整地工程" localSheetId="10">#REF!</definedName>
    <definedName name="整地工程" localSheetId="13">#REF!</definedName>
    <definedName name="整地工程" localSheetId="12">#REF!</definedName>
    <definedName name="整地工程" localSheetId="7">#REF!</definedName>
    <definedName name="整地工程" localSheetId="6">#REF!</definedName>
    <definedName name="整地工程" localSheetId="48">#REF!</definedName>
    <definedName name="整地工程" localSheetId="49">#REF!</definedName>
    <definedName name="整地工程" localSheetId="16">#REF!</definedName>
    <definedName name="整地工程" localSheetId="27">#REF!</definedName>
    <definedName name="整地工程" localSheetId="28">#REF!</definedName>
    <definedName name="整地工程" localSheetId="44">#REF!</definedName>
    <definedName name="整地工程" localSheetId="45">#REF!</definedName>
    <definedName name="整地工程" localSheetId="51">#REF!</definedName>
    <definedName name="整地工程" localSheetId="41">#REF!</definedName>
    <definedName name="整地工程" localSheetId="35">#REF!</definedName>
    <definedName name="整地工程" localSheetId="39">#REF!</definedName>
    <definedName name="整地工程" localSheetId="37">#REF!</definedName>
    <definedName name="整地工程" localSheetId="17">#REF!</definedName>
    <definedName name="整地工程" localSheetId="50">#REF!</definedName>
    <definedName name="整地工程" localSheetId="52">#REF!</definedName>
    <definedName name="整地工程" localSheetId="31">#REF!</definedName>
    <definedName name="整地工程" localSheetId="32">#REF!</definedName>
    <definedName name="整地工程" localSheetId="34">#REF!</definedName>
    <definedName name="整地工程" localSheetId="38">#REF!</definedName>
    <definedName name="整地工程" localSheetId="20">#REF!</definedName>
    <definedName name="整地工程">#REF!</definedName>
    <definedName name="整型羅漢松_φ5cm高0.8_1m" localSheetId="40">#REF!</definedName>
    <definedName name="整型羅漢松_φ5cm高0.8_1m" localSheetId="56">#REF!</definedName>
    <definedName name="整型羅漢松_φ5cm高0.8_1m" localSheetId="33">#REF!</definedName>
    <definedName name="整型羅漢松_φ5cm高0.8_1m" localSheetId="55">#REF!</definedName>
    <definedName name="整型羅漢松_φ5cm高0.8_1m" localSheetId="36">#REF!</definedName>
    <definedName name="整型羅漢松_φ5cm高0.8_1m" localSheetId="4">#REF!</definedName>
    <definedName name="整型羅漢松_φ5cm高0.8_1m" localSheetId="19">#REF!</definedName>
    <definedName name="整型羅漢松_φ5cm高0.8_1m" localSheetId="21">#REF!</definedName>
    <definedName name="整型羅漢松_φ5cm高0.8_1m" localSheetId="22">#REF!</definedName>
    <definedName name="整型羅漢松_φ5cm高0.8_1m" localSheetId="23">#REF!</definedName>
    <definedName name="整型羅漢松_φ5cm高0.8_1m" localSheetId="24">#REF!</definedName>
    <definedName name="整型羅漢松_φ5cm高0.8_1m" localSheetId="25">#REF!</definedName>
    <definedName name="整型羅漢松_φ5cm高0.8_1m" localSheetId="42">#REF!</definedName>
    <definedName name="整型羅漢松_φ5cm高0.8_1m" localSheetId="18">#REF!</definedName>
    <definedName name="整型羅漢松_φ5cm高0.8_1m" localSheetId="47">#REF!</definedName>
    <definedName name="整型羅漢松_φ5cm高0.8_1m" localSheetId="15">#REF!</definedName>
    <definedName name="整型羅漢松_φ5cm高0.8_1m" localSheetId="14">#REF!</definedName>
    <definedName name="整型羅漢松_φ5cm高0.8_1m" localSheetId="46">#REF!</definedName>
    <definedName name="整型羅漢松_φ5cm高0.8_1m" localSheetId="3">#REF!</definedName>
    <definedName name="整型羅漢松_φ5cm高0.8_1m" localSheetId="2">#REF!</definedName>
    <definedName name="整型羅漢松_φ5cm高0.8_1m" localSheetId="54">#REF!</definedName>
    <definedName name="整型羅漢松_φ5cm高0.8_1m" localSheetId="30">#REF!</definedName>
    <definedName name="整型羅漢松_φ5cm高0.8_1m" localSheetId="26">#REF!</definedName>
    <definedName name="整型羅漢松_φ5cm高0.8_1m" localSheetId="29">#REF!</definedName>
    <definedName name="整型羅漢松_φ5cm高0.8_1m" localSheetId="53">#REF!</definedName>
    <definedName name="整型羅漢松_φ5cm高0.8_1m" localSheetId="43">#REF!</definedName>
    <definedName name="整型羅漢松_φ5cm高0.8_1m" localSheetId="9">#REF!</definedName>
    <definedName name="整型羅漢松_φ5cm高0.8_1m" localSheetId="8">#REF!</definedName>
    <definedName name="整型羅漢松_φ5cm高0.8_1m" localSheetId="11">#REF!</definedName>
    <definedName name="整型羅漢松_φ5cm高0.8_1m" localSheetId="10">#REF!</definedName>
    <definedName name="整型羅漢松_φ5cm高0.8_1m" localSheetId="13">#REF!</definedName>
    <definedName name="整型羅漢松_φ5cm高0.8_1m" localSheetId="12">#REF!</definedName>
    <definedName name="整型羅漢松_φ5cm高0.8_1m" localSheetId="7">#REF!</definedName>
    <definedName name="整型羅漢松_φ5cm高0.8_1m" localSheetId="6">#REF!</definedName>
    <definedName name="整型羅漢松_φ5cm高0.8_1m" localSheetId="48">#REF!</definedName>
    <definedName name="整型羅漢松_φ5cm高0.8_1m" localSheetId="49">#REF!</definedName>
    <definedName name="整型羅漢松_φ5cm高0.8_1m" localSheetId="16">#REF!</definedName>
    <definedName name="整型羅漢松_φ5cm高0.8_1m" localSheetId="27">#REF!</definedName>
    <definedName name="整型羅漢松_φ5cm高0.8_1m" localSheetId="28">#REF!</definedName>
    <definedName name="整型羅漢松_φ5cm高0.8_1m" localSheetId="44">#REF!</definedName>
    <definedName name="整型羅漢松_φ5cm高0.8_1m" localSheetId="45">#REF!</definedName>
    <definedName name="整型羅漢松_φ5cm高0.8_1m" localSheetId="51">#REF!</definedName>
    <definedName name="整型羅漢松_φ5cm高0.8_1m" localSheetId="41">#REF!</definedName>
    <definedName name="整型羅漢松_φ5cm高0.8_1m" localSheetId="35">#REF!</definedName>
    <definedName name="整型羅漢松_φ5cm高0.8_1m" localSheetId="39">#REF!</definedName>
    <definedName name="整型羅漢松_φ5cm高0.8_1m" localSheetId="37">#REF!</definedName>
    <definedName name="整型羅漢松_φ5cm高0.8_1m" localSheetId="17">#REF!</definedName>
    <definedName name="整型羅漢松_φ5cm高0.8_1m" localSheetId="50">#REF!</definedName>
    <definedName name="整型羅漢松_φ5cm高0.8_1m" localSheetId="52">#REF!</definedName>
    <definedName name="整型羅漢松_φ5cm高0.8_1m" localSheetId="31">#REF!</definedName>
    <definedName name="整型羅漢松_φ5cm高0.8_1m" localSheetId="32">#REF!</definedName>
    <definedName name="整型羅漢松_φ5cm高0.8_1m" localSheetId="34">#REF!</definedName>
    <definedName name="整型羅漢松_φ5cm高0.8_1m" localSheetId="38">#REF!</definedName>
    <definedName name="整型羅漢松_φ5cm高0.8_1m" localSheetId="20">#REF!</definedName>
    <definedName name="整型羅漢松_φ5cm高0.8_1m">#REF!</definedName>
    <definedName name="整型羅漢松_高0.8_1m" localSheetId="40">#REF!</definedName>
    <definedName name="整型羅漢松_高0.8_1m" localSheetId="56">#REF!</definedName>
    <definedName name="整型羅漢松_高0.8_1m" localSheetId="33">#REF!</definedName>
    <definedName name="整型羅漢松_高0.8_1m" localSheetId="55">#REF!</definedName>
    <definedName name="整型羅漢松_高0.8_1m" localSheetId="36">#REF!</definedName>
    <definedName name="整型羅漢松_高0.8_1m" localSheetId="4">#REF!</definedName>
    <definedName name="整型羅漢松_高0.8_1m" localSheetId="19">#REF!</definedName>
    <definedName name="整型羅漢松_高0.8_1m" localSheetId="21">#REF!</definedName>
    <definedName name="整型羅漢松_高0.8_1m" localSheetId="22">#REF!</definedName>
    <definedName name="整型羅漢松_高0.8_1m" localSheetId="23">#REF!</definedName>
    <definedName name="整型羅漢松_高0.8_1m" localSheetId="24">#REF!</definedName>
    <definedName name="整型羅漢松_高0.8_1m" localSheetId="25">#REF!</definedName>
    <definedName name="整型羅漢松_高0.8_1m" localSheetId="42">#REF!</definedName>
    <definedName name="整型羅漢松_高0.8_1m" localSheetId="18">#REF!</definedName>
    <definedName name="整型羅漢松_高0.8_1m" localSheetId="47">#REF!</definedName>
    <definedName name="整型羅漢松_高0.8_1m" localSheetId="15">#REF!</definedName>
    <definedName name="整型羅漢松_高0.8_1m" localSheetId="14">#REF!</definedName>
    <definedName name="整型羅漢松_高0.8_1m" localSheetId="46">#REF!</definedName>
    <definedName name="整型羅漢松_高0.8_1m" localSheetId="3">#REF!</definedName>
    <definedName name="整型羅漢松_高0.8_1m" localSheetId="2">#REF!</definedName>
    <definedName name="整型羅漢松_高0.8_1m" localSheetId="54">#REF!</definedName>
    <definedName name="整型羅漢松_高0.8_1m" localSheetId="30">#REF!</definedName>
    <definedName name="整型羅漢松_高0.8_1m" localSheetId="26">#REF!</definedName>
    <definedName name="整型羅漢松_高0.8_1m" localSheetId="29">#REF!</definedName>
    <definedName name="整型羅漢松_高0.8_1m" localSheetId="53">#REF!</definedName>
    <definedName name="整型羅漢松_高0.8_1m" localSheetId="43">#REF!</definedName>
    <definedName name="整型羅漢松_高0.8_1m" localSheetId="9">#REF!</definedName>
    <definedName name="整型羅漢松_高0.8_1m" localSheetId="8">#REF!</definedName>
    <definedName name="整型羅漢松_高0.8_1m" localSheetId="11">#REF!</definedName>
    <definedName name="整型羅漢松_高0.8_1m" localSheetId="10">#REF!</definedName>
    <definedName name="整型羅漢松_高0.8_1m" localSheetId="13">#REF!</definedName>
    <definedName name="整型羅漢松_高0.8_1m" localSheetId="12">#REF!</definedName>
    <definedName name="整型羅漢松_高0.8_1m" localSheetId="7">#REF!</definedName>
    <definedName name="整型羅漢松_高0.8_1m" localSheetId="6">#REF!</definedName>
    <definedName name="整型羅漢松_高0.8_1m" localSheetId="48">#REF!</definedName>
    <definedName name="整型羅漢松_高0.8_1m" localSheetId="49">#REF!</definedName>
    <definedName name="整型羅漢松_高0.8_1m" localSheetId="16">#REF!</definedName>
    <definedName name="整型羅漢松_高0.8_1m" localSheetId="27">#REF!</definedName>
    <definedName name="整型羅漢松_高0.8_1m" localSheetId="28">#REF!</definedName>
    <definedName name="整型羅漢松_高0.8_1m" localSheetId="44">#REF!</definedName>
    <definedName name="整型羅漢松_高0.8_1m" localSheetId="45">#REF!</definedName>
    <definedName name="整型羅漢松_高0.8_1m" localSheetId="51">#REF!</definedName>
    <definedName name="整型羅漢松_高0.8_1m" localSheetId="41">#REF!</definedName>
    <definedName name="整型羅漢松_高0.8_1m" localSheetId="35">#REF!</definedName>
    <definedName name="整型羅漢松_高0.8_1m" localSheetId="39">#REF!</definedName>
    <definedName name="整型羅漢松_高0.8_1m" localSheetId="37">#REF!</definedName>
    <definedName name="整型羅漢松_高0.8_1m" localSheetId="17">#REF!</definedName>
    <definedName name="整型羅漢松_高0.8_1m" localSheetId="50">#REF!</definedName>
    <definedName name="整型羅漢松_高0.8_1m" localSheetId="52">#REF!</definedName>
    <definedName name="整型羅漢松_高0.8_1m" localSheetId="31">#REF!</definedName>
    <definedName name="整型羅漢松_高0.8_1m" localSheetId="32">#REF!</definedName>
    <definedName name="整型羅漢松_高0.8_1m" localSheetId="34">#REF!</definedName>
    <definedName name="整型羅漢松_高0.8_1m" localSheetId="38">#REF!</definedName>
    <definedName name="整型羅漢松_高0.8_1m" localSheetId="20">#REF!</definedName>
    <definedName name="整型羅漢松_高0.8_1m">#REF!</definedName>
    <definedName name="整體粉光連工帶料" localSheetId="40">#REF!</definedName>
    <definedName name="整體粉光連工帶料" localSheetId="56">#REF!</definedName>
    <definedName name="整體粉光連工帶料" localSheetId="33">#REF!</definedName>
    <definedName name="整體粉光連工帶料" localSheetId="55">#REF!</definedName>
    <definedName name="整體粉光連工帶料" localSheetId="36">#REF!</definedName>
    <definedName name="整體粉光連工帶料" localSheetId="4">#REF!</definedName>
    <definedName name="整體粉光連工帶料" localSheetId="19">#REF!</definedName>
    <definedName name="整體粉光連工帶料" localSheetId="21">#REF!</definedName>
    <definedName name="整體粉光連工帶料" localSheetId="22">#REF!</definedName>
    <definedName name="整體粉光連工帶料" localSheetId="23">#REF!</definedName>
    <definedName name="整體粉光連工帶料" localSheetId="24">#REF!</definedName>
    <definedName name="整體粉光連工帶料" localSheetId="25">#REF!</definedName>
    <definedName name="整體粉光連工帶料" localSheetId="42">#REF!</definedName>
    <definedName name="整體粉光連工帶料" localSheetId="18">#REF!</definedName>
    <definedName name="整體粉光連工帶料" localSheetId="47">#REF!</definedName>
    <definedName name="整體粉光連工帶料" localSheetId="15">#REF!</definedName>
    <definedName name="整體粉光連工帶料" localSheetId="14">#REF!</definedName>
    <definedName name="整體粉光連工帶料" localSheetId="46">#REF!</definedName>
    <definedName name="整體粉光連工帶料" localSheetId="3">#REF!</definedName>
    <definedName name="整體粉光連工帶料" localSheetId="2">#REF!</definedName>
    <definedName name="整體粉光連工帶料" localSheetId="54">#REF!</definedName>
    <definedName name="整體粉光連工帶料" localSheetId="30">#REF!</definedName>
    <definedName name="整體粉光連工帶料" localSheetId="26">#REF!</definedName>
    <definedName name="整體粉光連工帶料" localSheetId="29">#REF!</definedName>
    <definedName name="整體粉光連工帶料" localSheetId="53">#REF!</definedName>
    <definedName name="整體粉光連工帶料" localSheetId="43">#REF!</definedName>
    <definedName name="整體粉光連工帶料" localSheetId="9">#REF!</definedName>
    <definedName name="整體粉光連工帶料" localSheetId="8">#REF!</definedName>
    <definedName name="整體粉光連工帶料" localSheetId="11">#REF!</definedName>
    <definedName name="整體粉光連工帶料" localSheetId="10">#REF!</definedName>
    <definedName name="整體粉光連工帶料" localSheetId="13">#REF!</definedName>
    <definedName name="整體粉光連工帶料" localSheetId="12">#REF!</definedName>
    <definedName name="整體粉光連工帶料" localSheetId="7">#REF!</definedName>
    <definedName name="整體粉光連工帶料" localSheetId="6">#REF!</definedName>
    <definedName name="整體粉光連工帶料" localSheetId="48">#REF!</definedName>
    <definedName name="整體粉光連工帶料" localSheetId="49">#REF!</definedName>
    <definedName name="整體粉光連工帶料" localSheetId="16">#REF!</definedName>
    <definedName name="整體粉光連工帶料" localSheetId="27">#REF!</definedName>
    <definedName name="整體粉光連工帶料" localSheetId="28">#REF!</definedName>
    <definedName name="整體粉光連工帶料" localSheetId="44">#REF!</definedName>
    <definedName name="整體粉光連工帶料" localSheetId="45">#REF!</definedName>
    <definedName name="整體粉光連工帶料" localSheetId="51">#REF!</definedName>
    <definedName name="整體粉光連工帶料" localSheetId="41">#REF!</definedName>
    <definedName name="整體粉光連工帶料" localSheetId="35">#REF!</definedName>
    <definedName name="整體粉光連工帶料" localSheetId="39">#REF!</definedName>
    <definedName name="整體粉光連工帶料" localSheetId="37">#REF!</definedName>
    <definedName name="整體粉光連工帶料" localSheetId="17">#REF!</definedName>
    <definedName name="整體粉光連工帶料" localSheetId="50">#REF!</definedName>
    <definedName name="整體粉光連工帶料" localSheetId="52">#REF!</definedName>
    <definedName name="整體粉光連工帶料" localSheetId="31">#REF!</definedName>
    <definedName name="整體粉光連工帶料" localSheetId="32">#REF!</definedName>
    <definedName name="整體粉光連工帶料" localSheetId="34">#REF!</definedName>
    <definedName name="整體粉光連工帶料" localSheetId="38">#REF!</definedName>
    <definedName name="整體粉光連工帶料" localSheetId="20">#REF!</definedName>
    <definedName name="整體粉光連工帶料">#REF!</definedName>
    <definedName name="樹脂砂漿加金剛砂連工帶料" localSheetId="40">#REF!</definedName>
    <definedName name="樹脂砂漿加金剛砂連工帶料" localSheetId="56">#REF!</definedName>
    <definedName name="樹脂砂漿加金剛砂連工帶料" localSheetId="33">#REF!</definedName>
    <definedName name="樹脂砂漿加金剛砂連工帶料" localSheetId="55">#REF!</definedName>
    <definedName name="樹脂砂漿加金剛砂連工帶料" localSheetId="36">#REF!</definedName>
    <definedName name="樹脂砂漿加金剛砂連工帶料" localSheetId="4">#REF!</definedName>
    <definedName name="樹脂砂漿加金剛砂連工帶料" localSheetId="19">#REF!</definedName>
    <definedName name="樹脂砂漿加金剛砂連工帶料" localSheetId="21">#REF!</definedName>
    <definedName name="樹脂砂漿加金剛砂連工帶料" localSheetId="22">#REF!</definedName>
    <definedName name="樹脂砂漿加金剛砂連工帶料" localSheetId="23">#REF!</definedName>
    <definedName name="樹脂砂漿加金剛砂連工帶料" localSheetId="24">#REF!</definedName>
    <definedName name="樹脂砂漿加金剛砂連工帶料" localSheetId="25">#REF!</definedName>
    <definedName name="樹脂砂漿加金剛砂連工帶料" localSheetId="42">#REF!</definedName>
    <definedName name="樹脂砂漿加金剛砂連工帶料" localSheetId="18">#REF!</definedName>
    <definedName name="樹脂砂漿加金剛砂連工帶料" localSheetId="47">#REF!</definedName>
    <definedName name="樹脂砂漿加金剛砂連工帶料" localSheetId="15">#REF!</definedName>
    <definedName name="樹脂砂漿加金剛砂連工帶料" localSheetId="14">#REF!</definedName>
    <definedName name="樹脂砂漿加金剛砂連工帶料" localSheetId="46">#REF!</definedName>
    <definedName name="樹脂砂漿加金剛砂連工帶料" localSheetId="3">#REF!</definedName>
    <definedName name="樹脂砂漿加金剛砂連工帶料" localSheetId="2">#REF!</definedName>
    <definedName name="樹脂砂漿加金剛砂連工帶料" localSheetId="54">#REF!</definedName>
    <definedName name="樹脂砂漿加金剛砂連工帶料" localSheetId="30">#REF!</definedName>
    <definedName name="樹脂砂漿加金剛砂連工帶料" localSheetId="26">#REF!</definedName>
    <definedName name="樹脂砂漿加金剛砂連工帶料" localSheetId="29">#REF!</definedName>
    <definedName name="樹脂砂漿加金剛砂連工帶料" localSheetId="53">#REF!</definedName>
    <definedName name="樹脂砂漿加金剛砂連工帶料" localSheetId="43">#REF!</definedName>
    <definedName name="樹脂砂漿加金剛砂連工帶料" localSheetId="9">#REF!</definedName>
    <definedName name="樹脂砂漿加金剛砂連工帶料" localSheetId="8">#REF!</definedName>
    <definedName name="樹脂砂漿加金剛砂連工帶料" localSheetId="11">#REF!</definedName>
    <definedName name="樹脂砂漿加金剛砂連工帶料" localSheetId="10">#REF!</definedName>
    <definedName name="樹脂砂漿加金剛砂連工帶料" localSheetId="13">#REF!</definedName>
    <definedName name="樹脂砂漿加金剛砂連工帶料" localSheetId="12">#REF!</definedName>
    <definedName name="樹脂砂漿加金剛砂連工帶料" localSheetId="7">#REF!</definedName>
    <definedName name="樹脂砂漿加金剛砂連工帶料" localSheetId="6">#REF!</definedName>
    <definedName name="樹脂砂漿加金剛砂連工帶料" localSheetId="48">#REF!</definedName>
    <definedName name="樹脂砂漿加金剛砂連工帶料" localSheetId="49">#REF!</definedName>
    <definedName name="樹脂砂漿加金剛砂連工帶料" localSheetId="16">#REF!</definedName>
    <definedName name="樹脂砂漿加金剛砂連工帶料" localSheetId="27">#REF!</definedName>
    <definedName name="樹脂砂漿加金剛砂連工帶料" localSheetId="28">#REF!</definedName>
    <definedName name="樹脂砂漿加金剛砂連工帶料" localSheetId="44">#REF!</definedName>
    <definedName name="樹脂砂漿加金剛砂連工帶料" localSheetId="45">#REF!</definedName>
    <definedName name="樹脂砂漿加金剛砂連工帶料" localSheetId="51">#REF!</definedName>
    <definedName name="樹脂砂漿加金剛砂連工帶料" localSheetId="41">#REF!</definedName>
    <definedName name="樹脂砂漿加金剛砂連工帶料" localSheetId="35">#REF!</definedName>
    <definedName name="樹脂砂漿加金剛砂連工帶料" localSheetId="39">#REF!</definedName>
    <definedName name="樹脂砂漿加金剛砂連工帶料" localSheetId="37">#REF!</definedName>
    <definedName name="樹脂砂漿加金剛砂連工帶料" localSheetId="17">#REF!</definedName>
    <definedName name="樹脂砂漿加金剛砂連工帶料" localSheetId="50">#REF!</definedName>
    <definedName name="樹脂砂漿加金剛砂連工帶料" localSheetId="52">#REF!</definedName>
    <definedName name="樹脂砂漿加金剛砂連工帶料" localSheetId="31">#REF!</definedName>
    <definedName name="樹脂砂漿加金剛砂連工帶料" localSheetId="32">#REF!</definedName>
    <definedName name="樹脂砂漿加金剛砂連工帶料" localSheetId="34">#REF!</definedName>
    <definedName name="樹脂砂漿加金剛砂連工帶料" localSheetId="38">#REF!</definedName>
    <definedName name="樹脂砂漿加金剛砂連工帶料" localSheetId="20">#REF!</definedName>
    <definedName name="樹脂砂漿加金剛砂連工帶料">#REF!</definedName>
    <definedName name="橋長" localSheetId="40">#REF!</definedName>
    <definedName name="橋長" localSheetId="56">#REF!</definedName>
    <definedName name="橋長" localSheetId="33">#REF!</definedName>
    <definedName name="橋長" localSheetId="55">#REF!</definedName>
    <definedName name="橋長" localSheetId="36">#REF!</definedName>
    <definedName name="橋長" localSheetId="4">#REF!</definedName>
    <definedName name="橋長" localSheetId="19">#REF!</definedName>
    <definedName name="橋長" localSheetId="21">#REF!</definedName>
    <definedName name="橋長" localSheetId="22">#REF!</definedName>
    <definedName name="橋長" localSheetId="23">#REF!</definedName>
    <definedName name="橋長" localSheetId="24">#REF!</definedName>
    <definedName name="橋長" localSheetId="25">#REF!</definedName>
    <definedName name="橋長" localSheetId="42">#REF!</definedName>
    <definedName name="橋長" localSheetId="18">#REF!</definedName>
    <definedName name="橋長" localSheetId="47">#REF!</definedName>
    <definedName name="橋長" localSheetId="15">#REF!</definedName>
    <definedName name="橋長" localSheetId="14">#REF!</definedName>
    <definedName name="橋長" localSheetId="46">#REF!</definedName>
    <definedName name="橋長" localSheetId="3">#REF!</definedName>
    <definedName name="橋長" localSheetId="2">#REF!</definedName>
    <definedName name="橋長" localSheetId="54">#REF!</definedName>
    <definedName name="橋長" localSheetId="30">#REF!</definedName>
    <definedName name="橋長" localSheetId="26">#REF!</definedName>
    <definedName name="橋長" localSheetId="29">#REF!</definedName>
    <definedName name="橋長" localSheetId="53">#REF!</definedName>
    <definedName name="橋長" localSheetId="43">#REF!</definedName>
    <definedName name="橋長" localSheetId="9">#REF!</definedName>
    <definedName name="橋長" localSheetId="8">#REF!</definedName>
    <definedName name="橋長" localSheetId="11">#REF!</definedName>
    <definedName name="橋長" localSheetId="10">#REF!</definedName>
    <definedName name="橋長" localSheetId="13">#REF!</definedName>
    <definedName name="橋長" localSheetId="12">#REF!</definedName>
    <definedName name="橋長" localSheetId="7">#REF!</definedName>
    <definedName name="橋長" localSheetId="6">#REF!</definedName>
    <definedName name="橋長" localSheetId="48">#REF!</definedName>
    <definedName name="橋長" localSheetId="49">#REF!</definedName>
    <definedName name="橋長" localSheetId="16">#REF!</definedName>
    <definedName name="橋長" localSheetId="27">#REF!</definedName>
    <definedName name="橋長" localSheetId="28">#REF!</definedName>
    <definedName name="橋長" localSheetId="44">#REF!</definedName>
    <definedName name="橋長" localSheetId="45">#REF!</definedName>
    <definedName name="橋長" localSheetId="51">#REF!</definedName>
    <definedName name="橋長" localSheetId="41">#REF!</definedName>
    <definedName name="橋長" localSheetId="35">#REF!</definedName>
    <definedName name="橋長" localSheetId="39">#REF!</definedName>
    <definedName name="橋長" localSheetId="37">#REF!</definedName>
    <definedName name="橋長" localSheetId="17">#REF!</definedName>
    <definedName name="橋長" localSheetId="50">#REF!</definedName>
    <definedName name="橋長" localSheetId="52">#REF!</definedName>
    <definedName name="橋長" localSheetId="31">#REF!</definedName>
    <definedName name="橋長" localSheetId="32">#REF!</definedName>
    <definedName name="橋長" localSheetId="34">#REF!</definedName>
    <definedName name="橋長" localSheetId="38">#REF!</definedName>
    <definedName name="橋長" localSheetId="20">#REF!</definedName>
    <definedName name="橋長">#REF!</definedName>
    <definedName name="機具ˍ日" localSheetId="40">#REF!</definedName>
    <definedName name="機具ˍ日" localSheetId="56">#REF!</definedName>
    <definedName name="機具ˍ日" localSheetId="33">#REF!</definedName>
    <definedName name="機具ˍ日" localSheetId="55">#REF!</definedName>
    <definedName name="機具ˍ日" localSheetId="36">#REF!</definedName>
    <definedName name="機具ˍ日" localSheetId="4">#REF!</definedName>
    <definedName name="機具ˍ日" localSheetId="19">#REF!</definedName>
    <definedName name="機具ˍ日" localSheetId="21">#REF!</definedName>
    <definedName name="機具ˍ日" localSheetId="22">#REF!</definedName>
    <definedName name="機具ˍ日" localSheetId="23">#REF!</definedName>
    <definedName name="機具ˍ日" localSheetId="24">#REF!</definedName>
    <definedName name="機具ˍ日" localSheetId="25">#REF!</definedName>
    <definedName name="機具ˍ日" localSheetId="42">#REF!</definedName>
    <definedName name="機具ˍ日" localSheetId="18">#REF!</definedName>
    <definedName name="機具ˍ日" localSheetId="47">#REF!</definedName>
    <definedName name="機具ˍ日" localSheetId="15">#REF!</definedName>
    <definedName name="機具ˍ日" localSheetId="14">#REF!</definedName>
    <definedName name="機具ˍ日" localSheetId="46">#REF!</definedName>
    <definedName name="機具ˍ日" localSheetId="3">#REF!</definedName>
    <definedName name="機具ˍ日" localSheetId="2">#REF!</definedName>
    <definedName name="機具ˍ日" localSheetId="54">#REF!</definedName>
    <definedName name="機具ˍ日" localSheetId="30">#REF!</definedName>
    <definedName name="機具ˍ日" localSheetId="26">#REF!</definedName>
    <definedName name="機具ˍ日" localSheetId="29">#REF!</definedName>
    <definedName name="機具ˍ日" localSheetId="53">#REF!</definedName>
    <definedName name="機具ˍ日" localSheetId="43">#REF!</definedName>
    <definedName name="機具ˍ日" localSheetId="9">#REF!</definedName>
    <definedName name="機具ˍ日" localSheetId="8">#REF!</definedName>
    <definedName name="機具ˍ日" localSheetId="11">#REF!</definedName>
    <definedName name="機具ˍ日" localSheetId="10">#REF!</definedName>
    <definedName name="機具ˍ日" localSheetId="13">#REF!</definedName>
    <definedName name="機具ˍ日" localSheetId="12">#REF!</definedName>
    <definedName name="機具ˍ日" localSheetId="7">#REF!</definedName>
    <definedName name="機具ˍ日" localSheetId="6">#REF!</definedName>
    <definedName name="機具ˍ日" localSheetId="48">#REF!</definedName>
    <definedName name="機具ˍ日" localSheetId="49">#REF!</definedName>
    <definedName name="機具ˍ日" localSheetId="16">#REF!</definedName>
    <definedName name="機具ˍ日" localSheetId="27">#REF!</definedName>
    <definedName name="機具ˍ日" localSheetId="28">#REF!</definedName>
    <definedName name="機具ˍ日" localSheetId="44">#REF!</definedName>
    <definedName name="機具ˍ日" localSheetId="45">#REF!</definedName>
    <definedName name="機具ˍ日" localSheetId="51">#REF!</definedName>
    <definedName name="機具ˍ日" localSheetId="41">#REF!</definedName>
    <definedName name="機具ˍ日" localSheetId="35">#REF!</definedName>
    <definedName name="機具ˍ日" localSheetId="39">#REF!</definedName>
    <definedName name="機具ˍ日" localSheetId="37">#REF!</definedName>
    <definedName name="機具ˍ日" localSheetId="17">#REF!</definedName>
    <definedName name="機具ˍ日" localSheetId="50">#REF!</definedName>
    <definedName name="機具ˍ日" localSheetId="52">#REF!</definedName>
    <definedName name="機具ˍ日" localSheetId="31">#REF!</definedName>
    <definedName name="機具ˍ日" localSheetId="32">#REF!</definedName>
    <definedName name="機具ˍ日" localSheetId="34">#REF!</definedName>
    <definedName name="機具ˍ日" localSheetId="38">#REF!</definedName>
    <definedName name="機具ˍ日" localSheetId="20">#REF!</definedName>
    <definedName name="機具ˍ日">#REF!</definedName>
    <definedName name="機具ˍ累" localSheetId="40">#REF!</definedName>
    <definedName name="機具ˍ累" localSheetId="56">#REF!</definedName>
    <definedName name="機具ˍ累" localSheetId="33">#REF!</definedName>
    <definedName name="機具ˍ累" localSheetId="55">#REF!</definedName>
    <definedName name="機具ˍ累" localSheetId="36">#REF!</definedName>
    <definedName name="機具ˍ累" localSheetId="4">#REF!</definedName>
    <definedName name="機具ˍ累" localSheetId="19">#REF!</definedName>
    <definedName name="機具ˍ累" localSheetId="21">#REF!</definedName>
    <definedName name="機具ˍ累" localSheetId="22">#REF!</definedName>
    <definedName name="機具ˍ累" localSheetId="23">#REF!</definedName>
    <definedName name="機具ˍ累" localSheetId="24">#REF!</definedName>
    <definedName name="機具ˍ累" localSheetId="25">#REF!</definedName>
    <definedName name="機具ˍ累" localSheetId="42">#REF!</definedName>
    <definedName name="機具ˍ累" localSheetId="18">#REF!</definedName>
    <definedName name="機具ˍ累" localSheetId="47">#REF!</definedName>
    <definedName name="機具ˍ累" localSheetId="15">#REF!</definedName>
    <definedName name="機具ˍ累" localSheetId="14">#REF!</definedName>
    <definedName name="機具ˍ累" localSheetId="46">#REF!</definedName>
    <definedName name="機具ˍ累" localSheetId="3">#REF!</definedName>
    <definedName name="機具ˍ累" localSheetId="2">#REF!</definedName>
    <definedName name="機具ˍ累" localSheetId="54">#REF!</definedName>
    <definedName name="機具ˍ累" localSheetId="30">#REF!</definedName>
    <definedName name="機具ˍ累" localSheetId="26">#REF!</definedName>
    <definedName name="機具ˍ累" localSheetId="29">#REF!</definedName>
    <definedName name="機具ˍ累" localSheetId="53">#REF!</definedName>
    <definedName name="機具ˍ累" localSheetId="43">#REF!</definedName>
    <definedName name="機具ˍ累" localSheetId="9">#REF!</definedName>
    <definedName name="機具ˍ累" localSheetId="8">#REF!</definedName>
    <definedName name="機具ˍ累" localSheetId="11">#REF!</definedName>
    <definedName name="機具ˍ累" localSheetId="10">#REF!</definedName>
    <definedName name="機具ˍ累" localSheetId="13">#REF!</definedName>
    <definedName name="機具ˍ累" localSheetId="12">#REF!</definedName>
    <definedName name="機具ˍ累" localSheetId="7">#REF!</definedName>
    <definedName name="機具ˍ累" localSheetId="6">#REF!</definedName>
    <definedName name="機具ˍ累" localSheetId="48">#REF!</definedName>
    <definedName name="機具ˍ累" localSheetId="49">#REF!</definedName>
    <definedName name="機具ˍ累" localSheetId="16">#REF!</definedName>
    <definedName name="機具ˍ累" localSheetId="27">#REF!</definedName>
    <definedName name="機具ˍ累" localSheetId="28">#REF!</definedName>
    <definedName name="機具ˍ累" localSheetId="44">#REF!</definedName>
    <definedName name="機具ˍ累" localSheetId="45">#REF!</definedName>
    <definedName name="機具ˍ累" localSheetId="51">#REF!</definedName>
    <definedName name="機具ˍ累" localSheetId="41">#REF!</definedName>
    <definedName name="機具ˍ累" localSheetId="35">#REF!</definedName>
    <definedName name="機具ˍ累" localSheetId="39">#REF!</definedName>
    <definedName name="機具ˍ累" localSheetId="37">#REF!</definedName>
    <definedName name="機具ˍ累" localSheetId="17">#REF!</definedName>
    <definedName name="機具ˍ累" localSheetId="50">#REF!</definedName>
    <definedName name="機具ˍ累" localSheetId="52">#REF!</definedName>
    <definedName name="機具ˍ累" localSheetId="31">#REF!</definedName>
    <definedName name="機具ˍ累" localSheetId="32">#REF!</definedName>
    <definedName name="機具ˍ累" localSheetId="34">#REF!</definedName>
    <definedName name="機具ˍ累" localSheetId="38">#REF!</definedName>
    <definedName name="機具ˍ累" localSheetId="20">#REF!</definedName>
    <definedName name="機具ˍ累">#REF!</definedName>
    <definedName name="機電" localSheetId="40">#REF!</definedName>
    <definedName name="機電" localSheetId="56">#REF!</definedName>
    <definedName name="機電" localSheetId="33">#REF!</definedName>
    <definedName name="機電" localSheetId="55">#REF!</definedName>
    <definedName name="機電" localSheetId="36">#REF!</definedName>
    <definedName name="機電" localSheetId="4">#REF!</definedName>
    <definedName name="機電" localSheetId="19">#REF!</definedName>
    <definedName name="機電" localSheetId="21">#REF!</definedName>
    <definedName name="機電" localSheetId="22">#REF!</definedName>
    <definedName name="機電" localSheetId="23">#REF!</definedName>
    <definedName name="機電" localSheetId="24">#REF!</definedName>
    <definedName name="機電" localSheetId="25">#REF!</definedName>
    <definedName name="機電" localSheetId="42">#REF!</definedName>
    <definedName name="機電" localSheetId="18">#REF!</definedName>
    <definedName name="機電" localSheetId="47">#REF!</definedName>
    <definedName name="機電" localSheetId="15">#REF!</definedName>
    <definedName name="機電" localSheetId="14">#REF!</definedName>
    <definedName name="機電" localSheetId="46">#REF!</definedName>
    <definedName name="機電" localSheetId="3">#REF!</definedName>
    <definedName name="機電" localSheetId="2">#REF!</definedName>
    <definedName name="機電" localSheetId="54">#REF!</definedName>
    <definedName name="機電" localSheetId="30">#REF!</definedName>
    <definedName name="機電" localSheetId="26">#REF!</definedName>
    <definedName name="機電" localSheetId="29">#REF!</definedName>
    <definedName name="機電" localSheetId="53">#REF!</definedName>
    <definedName name="機電" localSheetId="43">#REF!</definedName>
    <definedName name="機電" localSheetId="9">#REF!</definedName>
    <definedName name="機電" localSheetId="8">#REF!</definedName>
    <definedName name="機電" localSheetId="11">#REF!</definedName>
    <definedName name="機電" localSheetId="10">#REF!</definedName>
    <definedName name="機電" localSheetId="13">#REF!</definedName>
    <definedName name="機電" localSheetId="12">#REF!</definedName>
    <definedName name="機電" localSheetId="7">#REF!</definedName>
    <definedName name="機電" localSheetId="6">#REF!</definedName>
    <definedName name="機電" localSheetId="48">#REF!</definedName>
    <definedName name="機電" localSheetId="49">#REF!</definedName>
    <definedName name="機電" localSheetId="16">#REF!</definedName>
    <definedName name="機電" localSheetId="27">#REF!</definedName>
    <definedName name="機電" localSheetId="28">#REF!</definedName>
    <definedName name="機電" localSheetId="44">#REF!</definedName>
    <definedName name="機電" localSheetId="45">#REF!</definedName>
    <definedName name="機電" localSheetId="51">#REF!</definedName>
    <definedName name="機電" localSheetId="41">#REF!</definedName>
    <definedName name="機電" localSheetId="35">#REF!</definedName>
    <definedName name="機電" localSheetId="39">#REF!</definedName>
    <definedName name="機電" localSheetId="37">#REF!</definedName>
    <definedName name="機電" localSheetId="17">#REF!</definedName>
    <definedName name="機電" localSheetId="50">#REF!</definedName>
    <definedName name="機電" localSheetId="52">#REF!</definedName>
    <definedName name="機電" localSheetId="31">#REF!</definedName>
    <definedName name="機電" localSheetId="32">#REF!</definedName>
    <definedName name="機電" localSheetId="34">#REF!</definedName>
    <definedName name="機電" localSheetId="38">#REF!</definedName>
    <definedName name="機電" localSheetId="20">#REF!</definedName>
    <definedName name="機電">#REF!</definedName>
    <definedName name="橡膠化彈性水泥防水層" localSheetId="40">#REF!</definedName>
    <definedName name="橡膠化彈性水泥防水層" localSheetId="56">#REF!</definedName>
    <definedName name="橡膠化彈性水泥防水層" localSheetId="33">#REF!</definedName>
    <definedName name="橡膠化彈性水泥防水層" localSheetId="55">#REF!</definedName>
    <definedName name="橡膠化彈性水泥防水層" localSheetId="36">#REF!</definedName>
    <definedName name="橡膠化彈性水泥防水層" localSheetId="4">#REF!</definedName>
    <definedName name="橡膠化彈性水泥防水層" localSheetId="19">#REF!</definedName>
    <definedName name="橡膠化彈性水泥防水層" localSheetId="21">#REF!</definedName>
    <definedName name="橡膠化彈性水泥防水層" localSheetId="22">#REF!</definedName>
    <definedName name="橡膠化彈性水泥防水層" localSheetId="23">#REF!</definedName>
    <definedName name="橡膠化彈性水泥防水層" localSheetId="24">#REF!</definedName>
    <definedName name="橡膠化彈性水泥防水層" localSheetId="25">#REF!</definedName>
    <definedName name="橡膠化彈性水泥防水層" localSheetId="42">#REF!</definedName>
    <definedName name="橡膠化彈性水泥防水層" localSheetId="18">#REF!</definedName>
    <definedName name="橡膠化彈性水泥防水層" localSheetId="47">#REF!</definedName>
    <definedName name="橡膠化彈性水泥防水層" localSheetId="15">#REF!</definedName>
    <definedName name="橡膠化彈性水泥防水層" localSheetId="14">#REF!</definedName>
    <definedName name="橡膠化彈性水泥防水層" localSheetId="46">#REF!</definedName>
    <definedName name="橡膠化彈性水泥防水層" localSheetId="3">#REF!</definedName>
    <definedName name="橡膠化彈性水泥防水層" localSheetId="2">#REF!</definedName>
    <definedName name="橡膠化彈性水泥防水層" localSheetId="54">#REF!</definedName>
    <definedName name="橡膠化彈性水泥防水層" localSheetId="30">#REF!</definedName>
    <definedName name="橡膠化彈性水泥防水層" localSheetId="26">#REF!</definedName>
    <definedName name="橡膠化彈性水泥防水層" localSheetId="29">#REF!</definedName>
    <definedName name="橡膠化彈性水泥防水層" localSheetId="53">#REF!</definedName>
    <definedName name="橡膠化彈性水泥防水層" localSheetId="43">#REF!</definedName>
    <definedName name="橡膠化彈性水泥防水層" localSheetId="9">#REF!</definedName>
    <definedName name="橡膠化彈性水泥防水層" localSheetId="8">#REF!</definedName>
    <definedName name="橡膠化彈性水泥防水層" localSheetId="11">#REF!</definedName>
    <definedName name="橡膠化彈性水泥防水層" localSheetId="10">#REF!</definedName>
    <definedName name="橡膠化彈性水泥防水層" localSheetId="13">#REF!</definedName>
    <definedName name="橡膠化彈性水泥防水層" localSheetId="12">#REF!</definedName>
    <definedName name="橡膠化彈性水泥防水層" localSheetId="7">#REF!</definedName>
    <definedName name="橡膠化彈性水泥防水層" localSheetId="6">#REF!</definedName>
    <definedName name="橡膠化彈性水泥防水層" localSheetId="48">#REF!</definedName>
    <definedName name="橡膠化彈性水泥防水層" localSheetId="49">#REF!</definedName>
    <definedName name="橡膠化彈性水泥防水層" localSheetId="16">#REF!</definedName>
    <definedName name="橡膠化彈性水泥防水層" localSheetId="27">#REF!</definedName>
    <definedName name="橡膠化彈性水泥防水層" localSheetId="28">#REF!</definedName>
    <definedName name="橡膠化彈性水泥防水層" localSheetId="44">#REF!</definedName>
    <definedName name="橡膠化彈性水泥防水層" localSheetId="45">#REF!</definedName>
    <definedName name="橡膠化彈性水泥防水層" localSheetId="51">#REF!</definedName>
    <definedName name="橡膠化彈性水泥防水層" localSheetId="41">#REF!</definedName>
    <definedName name="橡膠化彈性水泥防水層" localSheetId="35">#REF!</definedName>
    <definedName name="橡膠化彈性水泥防水層" localSheetId="39">#REF!</definedName>
    <definedName name="橡膠化彈性水泥防水層" localSheetId="37">#REF!</definedName>
    <definedName name="橡膠化彈性水泥防水層" localSheetId="17">#REF!</definedName>
    <definedName name="橡膠化彈性水泥防水層" localSheetId="50">#REF!</definedName>
    <definedName name="橡膠化彈性水泥防水層" localSheetId="52">#REF!</definedName>
    <definedName name="橡膠化彈性水泥防水層" localSheetId="31">#REF!</definedName>
    <definedName name="橡膠化彈性水泥防水層" localSheetId="32">#REF!</definedName>
    <definedName name="橡膠化彈性水泥防水層" localSheetId="34">#REF!</definedName>
    <definedName name="橡膠化彈性水泥防水層" localSheetId="38">#REF!</definedName>
    <definedName name="橡膠化彈性水泥防水層" localSheetId="20">#REF!</definedName>
    <definedName name="橡膠化彈性水泥防水層">#REF!</definedName>
    <definedName name="燈座基礎人工挖掘" localSheetId="40">#REF!</definedName>
    <definedName name="燈座基礎人工挖掘" localSheetId="56">#REF!</definedName>
    <definedName name="燈座基礎人工挖掘" localSheetId="33">#REF!</definedName>
    <definedName name="燈座基礎人工挖掘" localSheetId="55">#REF!</definedName>
    <definedName name="燈座基礎人工挖掘" localSheetId="36">#REF!</definedName>
    <definedName name="燈座基礎人工挖掘" localSheetId="4">#REF!</definedName>
    <definedName name="燈座基礎人工挖掘" localSheetId="19">#REF!</definedName>
    <definedName name="燈座基礎人工挖掘" localSheetId="21">#REF!</definedName>
    <definedName name="燈座基礎人工挖掘" localSheetId="22">#REF!</definedName>
    <definedName name="燈座基礎人工挖掘" localSheetId="23">#REF!</definedName>
    <definedName name="燈座基礎人工挖掘" localSheetId="24">#REF!</definedName>
    <definedName name="燈座基礎人工挖掘" localSheetId="25">#REF!</definedName>
    <definedName name="燈座基礎人工挖掘" localSheetId="42">#REF!</definedName>
    <definedName name="燈座基礎人工挖掘" localSheetId="18">#REF!</definedName>
    <definedName name="燈座基礎人工挖掘" localSheetId="47">#REF!</definedName>
    <definedName name="燈座基礎人工挖掘" localSheetId="15">#REF!</definedName>
    <definedName name="燈座基礎人工挖掘" localSheetId="14">#REF!</definedName>
    <definedName name="燈座基礎人工挖掘" localSheetId="46">#REF!</definedName>
    <definedName name="燈座基礎人工挖掘" localSheetId="3">#REF!</definedName>
    <definedName name="燈座基礎人工挖掘" localSheetId="2">#REF!</definedName>
    <definedName name="燈座基礎人工挖掘" localSheetId="54">#REF!</definedName>
    <definedName name="燈座基礎人工挖掘" localSheetId="30">#REF!</definedName>
    <definedName name="燈座基礎人工挖掘" localSheetId="26">#REF!</definedName>
    <definedName name="燈座基礎人工挖掘" localSheetId="29">#REF!</definedName>
    <definedName name="燈座基礎人工挖掘" localSheetId="53">#REF!</definedName>
    <definedName name="燈座基礎人工挖掘" localSheetId="43">#REF!</definedName>
    <definedName name="燈座基礎人工挖掘" localSheetId="9">#REF!</definedName>
    <definedName name="燈座基礎人工挖掘" localSheetId="8">#REF!</definedName>
    <definedName name="燈座基礎人工挖掘" localSheetId="11">#REF!</definedName>
    <definedName name="燈座基礎人工挖掘" localSheetId="10">#REF!</definedName>
    <definedName name="燈座基礎人工挖掘" localSheetId="13">#REF!</definedName>
    <definedName name="燈座基礎人工挖掘" localSheetId="12">#REF!</definedName>
    <definedName name="燈座基礎人工挖掘" localSheetId="7">#REF!</definedName>
    <definedName name="燈座基礎人工挖掘" localSheetId="6">#REF!</definedName>
    <definedName name="燈座基礎人工挖掘" localSheetId="48">#REF!</definedName>
    <definedName name="燈座基礎人工挖掘" localSheetId="49">#REF!</definedName>
    <definedName name="燈座基礎人工挖掘" localSheetId="16">#REF!</definedName>
    <definedName name="燈座基礎人工挖掘" localSheetId="27">#REF!</definedName>
    <definedName name="燈座基礎人工挖掘" localSheetId="28">#REF!</definedName>
    <definedName name="燈座基礎人工挖掘" localSheetId="44">#REF!</definedName>
    <definedName name="燈座基礎人工挖掘" localSheetId="45">#REF!</definedName>
    <definedName name="燈座基礎人工挖掘" localSheetId="51">#REF!</definedName>
    <definedName name="燈座基礎人工挖掘" localSheetId="41">#REF!</definedName>
    <definedName name="燈座基礎人工挖掘" localSheetId="35">#REF!</definedName>
    <definedName name="燈座基礎人工挖掘" localSheetId="39">#REF!</definedName>
    <definedName name="燈座基礎人工挖掘" localSheetId="37">#REF!</definedName>
    <definedName name="燈座基礎人工挖掘" localSheetId="17">#REF!</definedName>
    <definedName name="燈座基礎人工挖掘" localSheetId="50">#REF!</definedName>
    <definedName name="燈座基礎人工挖掘" localSheetId="52">#REF!</definedName>
    <definedName name="燈座基礎人工挖掘" localSheetId="31">#REF!</definedName>
    <definedName name="燈座基礎人工挖掘" localSheetId="32">#REF!</definedName>
    <definedName name="燈座基礎人工挖掘" localSheetId="34">#REF!</definedName>
    <definedName name="燈座基礎人工挖掘" localSheetId="38">#REF!</definedName>
    <definedName name="燈座基礎人工挖掘" localSheetId="20">#REF!</definedName>
    <definedName name="燈座基礎人工挖掘">#REF!</definedName>
    <definedName name="磨石子地磚30_30">[5]工料單價!$B$26</definedName>
    <definedName name="磨石子地磚40_40">[31]工料單價!$B$27</definedName>
    <definedName name="磨石子地磚50_50">[5]工料單價!$B$28</definedName>
    <definedName name="鋼柱2小時防火披覆" localSheetId="40">#REF!</definedName>
    <definedName name="鋼柱2小時防火披覆" localSheetId="56">#REF!</definedName>
    <definedName name="鋼柱2小時防火披覆" localSheetId="33">#REF!</definedName>
    <definedName name="鋼柱2小時防火披覆" localSheetId="55">#REF!</definedName>
    <definedName name="鋼柱2小時防火披覆" localSheetId="36">#REF!</definedName>
    <definedName name="鋼柱2小時防火披覆" localSheetId="4">#REF!</definedName>
    <definedName name="鋼柱2小時防火披覆" localSheetId="19">#REF!</definedName>
    <definedName name="鋼柱2小時防火披覆" localSheetId="21">#REF!</definedName>
    <definedName name="鋼柱2小時防火披覆" localSheetId="22">#REF!</definedName>
    <definedName name="鋼柱2小時防火披覆" localSheetId="23">#REF!</definedName>
    <definedName name="鋼柱2小時防火披覆" localSheetId="24">#REF!</definedName>
    <definedName name="鋼柱2小時防火披覆" localSheetId="25">#REF!</definedName>
    <definedName name="鋼柱2小時防火披覆" localSheetId="42">#REF!</definedName>
    <definedName name="鋼柱2小時防火披覆" localSheetId="18">#REF!</definedName>
    <definedName name="鋼柱2小時防火披覆" localSheetId="47">#REF!</definedName>
    <definedName name="鋼柱2小時防火披覆" localSheetId="15">#REF!</definedName>
    <definedName name="鋼柱2小時防火披覆" localSheetId="14">#REF!</definedName>
    <definedName name="鋼柱2小時防火披覆" localSheetId="46">#REF!</definedName>
    <definedName name="鋼柱2小時防火披覆" localSheetId="3">#REF!</definedName>
    <definedName name="鋼柱2小時防火披覆" localSheetId="2">#REF!</definedName>
    <definedName name="鋼柱2小時防火披覆" localSheetId="54">#REF!</definedName>
    <definedName name="鋼柱2小時防火披覆" localSheetId="30">#REF!</definedName>
    <definedName name="鋼柱2小時防火披覆" localSheetId="26">#REF!</definedName>
    <definedName name="鋼柱2小時防火披覆" localSheetId="29">#REF!</definedName>
    <definedName name="鋼柱2小時防火披覆" localSheetId="53">#REF!</definedName>
    <definedName name="鋼柱2小時防火披覆" localSheetId="43">#REF!</definedName>
    <definedName name="鋼柱2小時防火披覆" localSheetId="9">#REF!</definedName>
    <definedName name="鋼柱2小時防火披覆" localSheetId="8">#REF!</definedName>
    <definedName name="鋼柱2小時防火披覆" localSheetId="11">#REF!</definedName>
    <definedName name="鋼柱2小時防火披覆" localSheetId="10">#REF!</definedName>
    <definedName name="鋼柱2小時防火披覆" localSheetId="13">#REF!</definedName>
    <definedName name="鋼柱2小時防火披覆" localSheetId="12">#REF!</definedName>
    <definedName name="鋼柱2小時防火披覆" localSheetId="7">#REF!</definedName>
    <definedName name="鋼柱2小時防火披覆" localSheetId="6">#REF!</definedName>
    <definedName name="鋼柱2小時防火披覆" localSheetId="48">#REF!</definedName>
    <definedName name="鋼柱2小時防火披覆" localSheetId="49">#REF!</definedName>
    <definedName name="鋼柱2小時防火披覆" localSheetId="16">#REF!</definedName>
    <definedName name="鋼柱2小時防火披覆" localSheetId="27">#REF!</definedName>
    <definedName name="鋼柱2小時防火披覆" localSheetId="28">#REF!</definedName>
    <definedName name="鋼柱2小時防火披覆" localSheetId="44">#REF!</definedName>
    <definedName name="鋼柱2小時防火披覆" localSheetId="45">#REF!</definedName>
    <definedName name="鋼柱2小時防火披覆" localSheetId="51">#REF!</definedName>
    <definedName name="鋼柱2小時防火披覆" localSheetId="41">#REF!</definedName>
    <definedName name="鋼柱2小時防火披覆" localSheetId="35">#REF!</definedName>
    <definedName name="鋼柱2小時防火披覆" localSheetId="39">#REF!</definedName>
    <definedName name="鋼柱2小時防火披覆" localSheetId="37">#REF!</definedName>
    <definedName name="鋼柱2小時防火披覆" localSheetId="17">#REF!</definedName>
    <definedName name="鋼柱2小時防火披覆" localSheetId="50">#REF!</definedName>
    <definedName name="鋼柱2小時防火披覆" localSheetId="52">#REF!</definedName>
    <definedName name="鋼柱2小時防火披覆" localSheetId="31">#REF!</definedName>
    <definedName name="鋼柱2小時防火披覆" localSheetId="32">#REF!</definedName>
    <definedName name="鋼柱2小時防火披覆" localSheetId="34">#REF!</definedName>
    <definedName name="鋼柱2小時防火披覆" localSheetId="38">#REF!</definedName>
    <definedName name="鋼柱2小時防火披覆" localSheetId="20">#REF!</definedName>
    <definedName name="鋼柱2小時防火披覆">#REF!</definedName>
    <definedName name="鋼柱基礎螺栓" localSheetId="40">#REF!</definedName>
    <definedName name="鋼柱基礎螺栓" localSheetId="56">#REF!</definedName>
    <definedName name="鋼柱基礎螺栓" localSheetId="33">#REF!</definedName>
    <definedName name="鋼柱基礎螺栓" localSheetId="55">#REF!</definedName>
    <definedName name="鋼柱基礎螺栓" localSheetId="36">#REF!</definedName>
    <definedName name="鋼柱基礎螺栓" localSheetId="4">#REF!</definedName>
    <definedName name="鋼柱基礎螺栓" localSheetId="19">#REF!</definedName>
    <definedName name="鋼柱基礎螺栓" localSheetId="21">#REF!</definedName>
    <definedName name="鋼柱基礎螺栓" localSheetId="22">#REF!</definedName>
    <definedName name="鋼柱基礎螺栓" localSheetId="23">#REF!</definedName>
    <definedName name="鋼柱基礎螺栓" localSheetId="24">#REF!</definedName>
    <definedName name="鋼柱基礎螺栓" localSheetId="25">#REF!</definedName>
    <definedName name="鋼柱基礎螺栓" localSheetId="42">#REF!</definedName>
    <definedName name="鋼柱基礎螺栓" localSheetId="18">#REF!</definedName>
    <definedName name="鋼柱基礎螺栓" localSheetId="47">#REF!</definedName>
    <definedName name="鋼柱基礎螺栓" localSheetId="15">#REF!</definedName>
    <definedName name="鋼柱基礎螺栓" localSheetId="14">#REF!</definedName>
    <definedName name="鋼柱基礎螺栓" localSheetId="46">#REF!</definedName>
    <definedName name="鋼柱基礎螺栓" localSheetId="3">#REF!</definedName>
    <definedName name="鋼柱基礎螺栓" localSheetId="2">#REF!</definedName>
    <definedName name="鋼柱基礎螺栓" localSheetId="54">#REF!</definedName>
    <definedName name="鋼柱基礎螺栓" localSheetId="30">#REF!</definedName>
    <definedName name="鋼柱基礎螺栓" localSheetId="26">#REF!</definedName>
    <definedName name="鋼柱基礎螺栓" localSheetId="29">#REF!</definedName>
    <definedName name="鋼柱基礎螺栓" localSheetId="53">#REF!</definedName>
    <definedName name="鋼柱基礎螺栓" localSheetId="43">#REF!</definedName>
    <definedName name="鋼柱基礎螺栓" localSheetId="9">#REF!</definedName>
    <definedName name="鋼柱基礎螺栓" localSheetId="8">#REF!</definedName>
    <definedName name="鋼柱基礎螺栓" localSheetId="11">#REF!</definedName>
    <definedName name="鋼柱基礎螺栓" localSheetId="10">#REF!</definedName>
    <definedName name="鋼柱基礎螺栓" localSheetId="13">#REF!</definedName>
    <definedName name="鋼柱基礎螺栓" localSheetId="12">#REF!</definedName>
    <definedName name="鋼柱基礎螺栓" localSheetId="7">#REF!</definedName>
    <definedName name="鋼柱基礎螺栓" localSheetId="6">#REF!</definedName>
    <definedName name="鋼柱基礎螺栓" localSheetId="48">#REF!</definedName>
    <definedName name="鋼柱基礎螺栓" localSheetId="49">#REF!</definedName>
    <definedName name="鋼柱基礎螺栓" localSheetId="16">#REF!</definedName>
    <definedName name="鋼柱基礎螺栓" localSheetId="27">#REF!</definedName>
    <definedName name="鋼柱基礎螺栓" localSheetId="28">#REF!</definedName>
    <definedName name="鋼柱基礎螺栓" localSheetId="44">#REF!</definedName>
    <definedName name="鋼柱基礎螺栓" localSheetId="45">#REF!</definedName>
    <definedName name="鋼柱基礎螺栓" localSheetId="51">#REF!</definedName>
    <definedName name="鋼柱基礎螺栓" localSheetId="41">#REF!</definedName>
    <definedName name="鋼柱基礎螺栓" localSheetId="35">#REF!</definedName>
    <definedName name="鋼柱基礎螺栓" localSheetId="39">#REF!</definedName>
    <definedName name="鋼柱基礎螺栓" localSheetId="37">#REF!</definedName>
    <definedName name="鋼柱基礎螺栓" localSheetId="17">#REF!</definedName>
    <definedName name="鋼柱基礎螺栓" localSheetId="50">#REF!</definedName>
    <definedName name="鋼柱基礎螺栓" localSheetId="52">#REF!</definedName>
    <definedName name="鋼柱基礎螺栓" localSheetId="31">#REF!</definedName>
    <definedName name="鋼柱基礎螺栓" localSheetId="32">#REF!</definedName>
    <definedName name="鋼柱基礎螺栓" localSheetId="34">#REF!</definedName>
    <definedName name="鋼柱基礎螺栓" localSheetId="38">#REF!</definedName>
    <definedName name="鋼柱基礎螺栓" localSheetId="20">#REF!</definedName>
    <definedName name="鋼柱基礎螺栓">#REF!</definedName>
    <definedName name="鋼筋">[44]鋼筋!$H$3:$AG$10</definedName>
    <definedName name="鋼筋小搬運" localSheetId="40">#REF!</definedName>
    <definedName name="鋼筋小搬運" localSheetId="56">#REF!</definedName>
    <definedName name="鋼筋小搬運" localSheetId="33">#REF!</definedName>
    <definedName name="鋼筋小搬運" localSheetId="55">#REF!</definedName>
    <definedName name="鋼筋小搬運" localSheetId="36">#REF!</definedName>
    <definedName name="鋼筋小搬運" localSheetId="4">#REF!</definedName>
    <definedName name="鋼筋小搬運" localSheetId="19">#REF!</definedName>
    <definedName name="鋼筋小搬運" localSheetId="21">#REF!</definedName>
    <definedName name="鋼筋小搬運" localSheetId="22">#REF!</definedName>
    <definedName name="鋼筋小搬運" localSheetId="23">#REF!</definedName>
    <definedName name="鋼筋小搬運" localSheetId="24">#REF!</definedName>
    <definedName name="鋼筋小搬運" localSheetId="25">#REF!</definedName>
    <definedName name="鋼筋小搬運" localSheetId="42">#REF!</definedName>
    <definedName name="鋼筋小搬運" localSheetId="18">#REF!</definedName>
    <definedName name="鋼筋小搬運" localSheetId="47">#REF!</definedName>
    <definedName name="鋼筋小搬運" localSheetId="15">#REF!</definedName>
    <definedName name="鋼筋小搬運" localSheetId="14">#REF!</definedName>
    <definedName name="鋼筋小搬運" localSheetId="46">#REF!</definedName>
    <definedName name="鋼筋小搬運" localSheetId="3">#REF!</definedName>
    <definedName name="鋼筋小搬運" localSheetId="2">#REF!</definedName>
    <definedName name="鋼筋小搬運" localSheetId="54">#REF!</definedName>
    <definedName name="鋼筋小搬運" localSheetId="30">#REF!</definedName>
    <definedName name="鋼筋小搬運" localSheetId="26">#REF!</definedName>
    <definedName name="鋼筋小搬運" localSheetId="29">#REF!</definedName>
    <definedName name="鋼筋小搬運" localSheetId="53">#REF!</definedName>
    <definedName name="鋼筋小搬運" localSheetId="43">#REF!</definedName>
    <definedName name="鋼筋小搬運" localSheetId="9">#REF!</definedName>
    <definedName name="鋼筋小搬運" localSheetId="8">#REF!</definedName>
    <definedName name="鋼筋小搬運" localSheetId="11">#REF!</definedName>
    <definedName name="鋼筋小搬運" localSheetId="10">#REF!</definedName>
    <definedName name="鋼筋小搬運" localSheetId="13">#REF!</definedName>
    <definedName name="鋼筋小搬運" localSheetId="12">#REF!</definedName>
    <definedName name="鋼筋小搬運" localSheetId="7">#REF!</definedName>
    <definedName name="鋼筋小搬運" localSheetId="6">#REF!</definedName>
    <definedName name="鋼筋小搬運" localSheetId="48">#REF!</definedName>
    <definedName name="鋼筋小搬運" localSheetId="49">#REF!</definedName>
    <definedName name="鋼筋小搬運" localSheetId="16">#REF!</definedName>
    <definedName name="鋼筋小搬運" localSheetId="27">#REF!</definedName>
    <definedName name="鋼筋小搬運" localSheetId="28">#REF!</definedName>
    <definedName name="鋼筋小搬運" localSheetId="44">#REF!</definedName>
    <definedName name="鋼筋小搬運" localSheetId="45">#REF!</definedName>
    <definedName name="鋼筋小搬運" localSheetId="51">#REF!</definedName>
    <definedName name="鋼筋小搬運" localSheetId="41">#REF!</definedName>
    <definedName name="鋼筋小搬運" localSheetId="35">#REF!</definedName>
    <definedName name="鋼筋小搬運" localSheetId="39">#REF!</definedName>
    <definedName name="鋼筋小搬運" localSheetId="37">#REF!</definedName>
    <definedName name="鋼筋小搬運" localSheetId="17">#REF!</definedName>
    <definedName name="鋼筋小搬運" localSheetId="50">#REF!</definedName>
    <definedName name="鋼筋小搬運" localSheetId="52">#REF!</definedName>
    <definedName name="鋼筋小搬運" localSheetId="31">#REF!</definedName>
    <definedName name="鋼筋小搬運" localSheetId="32">#REF!</definedName>
    <definedName name="鋼筋小搬運" localSheetId="34">#REF!</definedName>
    <definedName name="鋼筋小搬運" localSheetId="38">#REF!</definedName>
    <definedName name="鋼筋小搬運" localSheetId="20">#REF!</definedName>
    <definedName name="鋼筋小搬運">#REF!</definedName>
    <definedName name="鋼筋加工及組立">[23]工料單價!$G$51</definedName>
    <definedName name="鋼筋加工及組立_外勞">[6]工料單價!$J$66</definedName>
    <definedName name="鋼筋加工及組立_自辦__地下室">[6]工料單價!$J$59</definedName>
    <definedName name="鋼筋加工及組立_空心磚植筋" localSheetId="40">#REF!</definedName>
    <definedName name="鋼筋加工及組立_空心磚植筋" localSheetId="56">#REF!</definedName>
    <definedName name="鋼筋加工及組立_空心磚植筋" localSheetId="33">#REF!</definedName>
    <definedName name="鋼筋加工及組立_空心磚植筋" localSheetId="55">#REF!</definedName>
    <definedName name="鋼筋加工及組立_空心磚植筋" localSheetId="36">#REF!</definedName>
    <definedName name="鋼筋加工及組立_空心磚植筋" localSheetId="4">#REF!</definedName>
    <definedName name="鋼筋加工及組立_空心磚植筋" localSheetId="19">#REF!</definedName>
    <definedName name="鋼筋加工及組立_空心磚植筋" localSheetId="21">#REF!</definedName>
    <definedName name="鋼筋加工及組立_空心磚植筋" localSheetId="22">#REF!</definedName>
    <definedName name="鋼筋加工及組立_空心磚植筋" localSheetId="23">#REF!</definedName>
    <definedName name="鋼筋加工及組立_空心磚植筋" localSheetId="24">#REF!</definedName>
    <definedName name="鋼筋加工及組立_空心磚植筋" localSheetId="25">#REF!</definedName>
    <definedName name="鋼筋加工及組立_空心磚植筋" localSheetId="42">#REF!</definedName>
    <definedName name="鋼筋加工及組立_空心磚植筋" localSheetId="18">#REF!</definedName>
    <definedName name="鋼筋加工及組立_空心磚植筋" localSheetId="47">#REF!</definedName>
    <definedName name="鋼筋加工及組立_空心磚植筋" localSheetId="15">#REF!</definedName>
    <definedName name="鋼筋加工及組立_空心磚植筋" localSheetId="14">#REF!</definedName>
    <definedName name="鋼筋加工及組立_空心磚植筋" localSheetId="46">#REF!</definedName>
    <definedName name="鋼筋加工及組立_空心磚植筋" localSheetId="3">#REF!</definedName>
    <definedName name="鋼筋加工及組立_空心磚植筋" localSheetId="2">#REF!</definedName>
    <definedName name="鋼筋加工及組立_空心磚植筋" localSheetId="54">#REF!</definedName>
    <definedName name="鋼筋加工及組立_空心磚植筋" localSheetId="30">#REF!</definedName>
    <definedName name="鋼筋加工及組立_空心磚植筋" localSheetId="26">#REF!</definedName>
    <definedName name="鋼筋加工及組立_空心磚植筋" localSheetId="29">#REF!</definedName>
    <definedName name="鋼筋加工及組立_空心磚植筋" localSheetId="53">#REF!</definedName>
    <definedName name="鋼筋加工及組立_空心磚植筋" localSheetId="43">#REF!</definedName>
    <definedName name="鋼筋加工及組立_空心磚植筋" localSheetId="9">#REF!</definedName>
    <definedName name="鋼筋加工及組立_空心磚植筋" localSheetId="8">#REF!</definedName>
    <definedName name="鋼筋加工及組立_空心磚植筋" localSheetId="11">#REF!</definedName>
    <definedName name="鋼筋加工及組立_空心磚植筋" localSheetId="10">#REF!</definedName>
    <definedName name="鋼筋加工及組立_空心磚植筋" localSheetId="13">#REF!</definedName>
    <definedName name="鋼筋加工及組立_空心磚植筋" localSheetId="12">#REF!</definedName>
    <definedName name="鋼筋加工及組立_空心磚植筋" localSheetId="7">#REF!</definedName>
    <definedName name="鋼筋加工及組立_空心磚植筋" localSheetId="6">#REF!</definedName>
    <definedName name="鋼筋加工及組立_空心磚植筋" localSheetId="48">#REF!</definedName>
    <definedName name="鋼筋加工及組立_空心磚植筋" localSheetId="49">#REF!</definedName>
    <definedName name="鋼筋加工及組立_空心磚植筋" localSheetId="16">#REF!</definedName>
    <definedName name="鋼筋加工及組立_空心磚植筋" localSheetId="27">#REF!</definedName>
    <definedName name="鋼筋加工及組立_空心磚植筋" localSheetId="28">#REF!</definedName>
    <definedName name="鋼筋加工及組立_空心磚植筋" localSheetId="44">#REF!</definedName>
    <definedName name="鋼筋加工及組立_空心磚植筋" localSheetId="45">#REF!</definedName>
    <definedName name="鋼筋加工及組立_空心磚植筋" localSheetId="51">#REF!</definedName>
    <definedName name="鋼筋加工及組立_空心磚植筋" localSheetId="41">#REF!</definedName>
    <definedName name="鋼筋加工及組立_空心磚植筋" localSheetId="35">#REF!</definedName>
    <definedName name="鋼筋加工及組立_空心磚植筋" localSheetId="39">#REF!</definedName>
    <definedName name="鋼筋加工及組立_空心磚植筋" localSheetId="37">#REF!</definedName>
    <definedName name="鋼筋加工及組立_空心磚植筋" localSheetId="17">#REF!</definedName>
    <definedName name="鋼筋加工及組立_空心磚植筋" localSheetId="50">#REF!</definedName>
    <definedName name="鋼筋加工及組立_空心磚植筋" localSheetId="52">#REF!</definedName>
    <definedName name="鋼筋加工及組立_空心磚植筋" localSheetId="31">#REF!</definedName>
    <definedName name="鋼筋加工及組立_空心磚植筋" localSheetId="32">#REF!</definedName>
    <definedName name="鋼筋加工及組立_空心磚植筋" localSheetId="34">#REF!</definedName>
    <definedName name="鋼筋加工及組立_空心磚植筋" localSheetId="38">#REF!</definedName>
    <definedName name="鋼筋加工及組立_空心磚植筋" localSheetId="20">#REF!</definedName>
    <definedName name="鋼筋加工及組立_空心磚植筋">#REF!</definedName>
    <definedName name="鋼筋加工及組立_空心磚補強鋼筋" localSheetId="40">#REF!</definedName>
    <definedName name="鋼筋加工及組立_空心磚補強鋼筋" localSheetId="56">#REF!</definedName>
    <definedName name="鋼筋加工及組立_空心磚補強鋼筋" localSheetId="33">#REF!</definedName>
    <definedName name="鋼筋加工及組立_空心磚補強鋼筋" localSheetId="55">#REF!</definedName>
    <definedName name="鋼筋加工及組立_空心磚補強鋼筋" localSheetId="36">#REF!</definedName>
    <definedName name="鋼筋加工及組立_空心磚補強鋼筋" localSheetId="4">#REF!</definedName>
    <definedName name="鋼筋加工及組立_空心磚補強鋼筋" localSheetId="19">#REF!</definedName>
    <definedName name="鋼筋加工及組立_空心磚補強鋼筋" localSheetId="21">#REF!</definedName>
    <definedName name="鋼筋加工及組立_空心磚補強鋼筋" localSheetId="22">#REF!</definedName>
    <definedName name="鋼筋加工及組立_空心磚補強鋼筋" localSheetId="23">#REF!</definedName>
    <definedName name="鋼筋加工及組立_空心磚補強鋼筋" localSheetId="24">#REF!</definedName>
    <definedName name="鋼筋加工及組立_空心磚補強鋼筋" localSheetId="25">#REF!</definedName>
    <definedName name="鋼筋加工及組立_空心磚補強鋼筋" localSheetId="42">#REF!</definedName>
    <definedName name="鋼筋加工及組立_空心磚補強鋼筋" localSheetId="18">#REF!</definedName>
    <definedName name="鋼筋加工及組立_空心磚補強鋼筋" localSheetId="47">#REF!</definedName>
    <definedName name="鋼筋加工及組立_空心磚補強鋼筋" localSheetId="15">#REF!</definedName>
    <definedName name="鋼筋加工及組立_空心磚補強鋼筋" localSheetId="14">#REF!</definedName>
    <definedName name="鋼筋加工及組立_空心磚補強鋼筋" localSheetId="46">#REF!</definedName>
    <definedName name="鋼筋加工及組立_空心磚補強鋼筋" localSheetId="3">#REF!</definedName>
    <definedName name="鋼筋加工及組立_空心磚補強鋼筋" localSheetId="2">#REF!</definedName>
    <definedName name="鋼筋加工及組立_空心磚補強鋼筋" localSheetId="54">#REF!</definedName>
    <definedName name="鋼筋加工及組立_空心磚補強鋼筋" localSheetId="30">#REF!</definedName>
    <definedName name="鋼筋加工及組立_空心磚補強鋼筋" localSheetId="26">#REF!</definedName>
    <definedName name="鋼筋加工及組立_空心磚補強鋼筋" localSheetId="29">#REF!</definedName>
    <definedName name="鋼筋加工及組立_空心磚補強鋼筋" localSheetId="53">#REF!</definedName>
    <definedName name="鋼筋加工及組立_空心磚補強鋼筋" localSheetId="43">#REF!</definedName>
    <definedName name="鋼筋加工及組立_空心磚補強鋼筋" localSheetId="9">#REF!</definedName>
    <definedName name="鋼筋加工及組立_空心磚補強鋼筋" localSheetId="8">#REF!</definedName>
    <definedName name="鋼筋加工及組立_空心磚補強鋼筋" localSheetId="11">#REF!</definedName>
    <definedName name="鋼筋加工及組立_空心磚補強鋼筋" localSheetId="10">#REF!</definedName>
    <definedName name="鋼筋加工及組立_空心磚補強鋼筋" localSheetId="13">#REF!</definedName>
    <definedName name="鋼筋加工及組立_空心磚補強鋼筋" localSheetId="12">#REF!</definedName>
    <definedName name="鋼筋加工及組立_空心磚補強鋼筋" localSheetId="7">#REF!</definedName>
    <definedName name="鋼筋加工及組立_空心磚補強鋼筋" localSheetId="6">#REF!</definedName>
    <definedName name="鋼筋加工及組立_空心磚補強鋼筋" localSheetId="48">#REF!</definedName>
    <definedName name="鋼筋加工及組立_空心磚補強鋼筋" localSheetId="49">#REF!</definedName>
    <definedName name="鋼筋加工及組立_空心磚補強鋼筋" localSheetId="16">#REF!</definedName>
    <definedName name="鋼筋加工及組立_空心磚補強鋼筋" localSheetId="27">#REF!</definedName>
    <definedName name="鋼筋加工及組立_空心磚補強鋼筋" localSheetId="28">#REF!</definedName>
    <definedName name="鋼筋加工及組立_空心磚補強鋼筋" localSheetId="44">#REF!</definedName>
    <definedName name="鋼筋加工及組立_空心磚補強鋼筋" localSheetId="45">#REF!</definedName>
    <definedName name="鋼筋加工及組立_空心磚補強鋼筋" localSheetId="51">#REF!</definedName>
    <definedName name="鋼筋加工及組立_空心磚補強鋼筋" localSheetId="41">#REF!</definedName>
    <definedName name="鋼筋加工及組立_空心磚補強鋼筋" localSheetId="35">#REF!</definedName>
    <definedName name="鋼筋加工及組立_空心磚補強鋼筋" localSheetId="39">#REF!</definedName>
    <definedName name="鋼筋加工及組立_空心磚補強鋼筋" localSheetId="37">#REF!</definedName>
    <definedName name="鋼筋加工及組立_空心磚補強鋼筋" localSheetId="17">#REF!</definedName>
    <definedName name="鋼筋加工及組立_空心磚補強鋼筋" localSheetId="50">#REF!</definedName>
    <definedName name="鋼筋加工及組立_空心磚補強鋼筋" localSheetId="52">#REF!</definedName>
    <definedName name="鋼筋加工及組立_空心磚補強鋼筋" localSheetId="31">#REF!</definedName>
    <definedName name="鋼筋加工及組立_空心磚補強鋼筋" localSheetId="32">#REF!</definedName>
    <definedName name="鋼筋加工及組立_空心磚補強鋼筋" localSheetId="34">#REF!</definedName>
    <definedName name="鋼筋加工及組立_空心磚補強鋼筋" localSheetId="38">#REF!</definedName>
    <definedName name="鋼筋加工及組立_空心磚補強鋼筋" localSheetId="20">#REF!</definedName>
    <definedName name="鋼筋加工及組立_空心磚補強鋼筋">#REF!</definedName>
    <definedName name="鋼筋加工及組立_發包">[6]工料單價!$J$58</definedName>
    <definedName name="鋼筋加工組立">[22]工料單價!$J$52</definedName>
    <definedName name="鋼筋全吊費用" localSheetId="40">#REF!</definedName>
    <definedName name="鋼筋全吊費用" localSheetId="56">#REF!</definedName>
    <definedName name="鋼筋全吊費用" localSheetId="33">#REF!</definedName>
    <definedName name="鋼筋全吊費用" localSheetId="55">#REF!</definedName>
    <definedName name="鋼筋全吊費用" localSheetId="36">#REF!</definedName>
    <definedName name="鋼筋全吊費用" localSheetId="4">#REF!</definedName>
    <definedName name="鋼筋全吊費用" localSheetId="19">#REF!</definedName>
    <definedName name="鋼筋全吊費用" localSheetId="21">#REF!</definedName>
    <definedName name="鋼筋全吊費用" localSheetId="22">#REF!</definedName>
    <definedName name="鋼筋全吊費用" localSheetId="23">#REF!</definedName>
    <definedName name="鋼筋全吊費用" localSheetId="24">#REF!</definedName>
    <definedName name="鋼筋全吊費用" localSheetId="25">#REF!</definedName>
    <definedName name="鋼筋全吊費用" localSheetId="42">#REF!</definedName>
    <definedName name="鋼筋全吊費用" localSheetId="18">#REF!</definedName>
    <definedName name="鋼筋全吊費用" localSheetId="47">#REF!</definedName>
    <definedName name="鋼筋全吊費用" localSheetId="15">#REF!</definedName>
    <definedName name="鋼筋全吊費用" localSheetId="14">#REF!</definedName>
    <definedName name="鋼筋全吊費用" localSheetId="46">#REF!</definedName>
    <definedName name="鋼筋全吊費用" localSheetId="3">#REF!</definedName>
    <definedName name="鋼筋全吊費用" localSheetId="2">#REF!</definedName>
    <definedName name="鋼筋全吊費用" localSheetId="54">#REF!</definedName>
    <definedName name="鋼筋全吊費用" localSheetId="30">#REF!</definedName>
    <definedName name="鋼筋全吊費用" localSheetId="26">#REF!</definedName>
    <definedName name="鋼筋全吊費用" localSheetId="29">#REF!</definedName>
    <definedName name="鋼筋全吊費用" localSheetId="53">#REF!</definedName>
    <definedName name="鋼筋全吊費用" localSheetId="43">#REF!</definedName>
    <definedName name="鋼筋全吊費用" localSheetId="9">#REF!</definedName>
    <definedName name="鋼筋全吊費用" localSheetId="8">#REF!</definedName>
    <definedName name="鋼筋全吊費用" localSheetId="11">#REF!</definedName>
    <definedName name="鋼筋全吊費用" localSheetId="10">#REF!</definedName>
    <definedName name="鋼筋全吊費用" localSheetId="13">#REF!</definedName>
    <definedName name="鋼筋全吊費用" localSheetId="12">#REF!</definedName>
    <definedName name="鋼筋全吊費用" localSheetId="7">#REF!</definedName>
    <definedName name="鋼筋全吊費用" localSheetId="6">#REF!</definedName>
    <definedName name="鋼筋全吊費用" localSheetId="48">#REF!</definedName>
    <definedName name="鋼筋全吊費用" localSheetId="49">#REF!</definedName>
    <definedName name="鋼筋全吊費用" localSheetId="16">#REF!</definedName>
    <definedName name="鋼筋全吊費用" localSheetId="27">#REF!</definedName>
    <definedName name="鋼筋全吊費用" localSheetId="28">#REF!</definedName>
    <definedName name="鋼筋全吊費用" localSheetId="44">#REF!</definedName>
    <definedName name="鋼筋全吊費用" localSheetId="45">#REF!</definedName>
    <definedName name="鋼筋全吊費用" localSheetId="51">#REF!</definedName>
    <definedName name="鋼筋全吊費用" localSheetId="41">#REF!</definedName>
    <definedName name="鋼筋全吊費用" localSheetId="35">#REF!</definedName>
    <definedName name="鋼筋全吊費用" localSheetId="39">#REF!</definedName>
    <definedName name="鋼筋全吊費用" localSheetId="37">#REF!</definedName>
    <definedName name="鋼筋全吊費用" localSheetId="17">#REF!</definedName>
    <definedName name="鋼筋全吊費用" localSheetId="50">#REF!</definedName>
    <definedName name="鋼筋全吊費用" localSheetId="52">#REF!</definedName>
    <definedName name="鋼筋全吊費用" localSheetId="31">#REF!</definedName>
    <definedName name="鋼筋全吊費用" localSheetId="32">#REF!</definedName>
    <definedName name="鋼筋全吊費用" localSheetId="34">#REF!</definedName>
    <definedName name="鋼筋全吊費用" localSheetId="38">#REF!</definedName>
    <definedName name="鋼筋全吊費用" localSheetId="20">#REF!</definedName>
    <definedName name="鋼筋全吊費用">#REF!</definedName>
    <definedName name="鋼筋吊運" localSheetId="40">#REF!</definedName>
    <definedName name="鋼筋吊運" localSheetId="56">#REF!</definedName>
    <definedName name="鋼筋吊運" localSheetId="33">#REF!</definedName>
    <definedName name="鋼筋吊運" localSheetId="55">#REF!</definedName>
    <definedName name="鋼筋吊運" localSheetId="36">#REF!</definedName>
    <definedName name="鋼筋吊運" localSheetId="4">#REF!</definedName>
    <definedName name="鋼筋吊運" localSheetId="19">#REF!</definedName>
    <definedName name="鋼筋吊運" localSheetId="21">#REF!</definedName>
    <definedName name="鋼筋吊運" localSheetId="22">#REF!</definedName>
    <definedName name="鋼筋吊運" localSheetId="23">#REF!</definedName>
    <definedName name="鋼筋吊運" localSheetId="24">#REF!</definedName>
    <definedName name="鋼筋吊運" localSheetId="25">#REF!</definedName>
    <definedName name="鋼筋吊運" localSheetId="42">#REF!</definedName>
    <definedName name="鋼筋吊運" localSheetId="18">#REF!</definedName>
    <definedName name="鋼筋吊運" localSheetId="47">#REF!</definedName>
    <definedName name="鋼筋吊運" localSheetId="15">#REF!</definedName>
    <definedName name="鋼筋吊運" localSheetId="14">#REF!</definedName>
    <definedName name="鋼筋吊運" localSheetId="46">#REF!</definedName>
    <definedName name="鋼筋吊運" localSheetId="3">#REF!</definedName>
    <definedName name="鋼筋吊運" localSheetId="2">#REF!</definedName>
    <definedName name="鋼筋吊運" localSheetId="54">#REF!</definedName>
    <definedName name="鋼筋吊運" localSheetId="30">#REF!</definedName>
    <definedName name="鋼筋吊運" localSheetId="26">#REF!</definedName>
    <definedName name="鋼筋吊運" localSheetId="29">#REF!</definedName>
    <definedName name="鋼筋吊運" localSheetId="53">#REF!</definedName>
    <definedName name="鋼筋吊運" localSheetId="43">#REF!</definedName>
    <definedName name="鋼筋吊運" localSheetId="9">#REF!</definedName>
    <definedName name="鋼筋吊運" localSheetId="8">#REF!</definedName>
    <definedName name="鋼筋吊運" localSheetId="11">#REF!</definedName>
    <definedName name="鋼筋吊運" localSheetId="10">#REF!</definedName>
    <definedName name="鋼筋吊運" localSheetId="13">#REF!</definedName>
    <definedName name="鋼筋吊運" localSheetId="12">#REF!</definedName>
    <definedName name="鋼筋吊運" localSheetId="7">#REF!</definedName>
    <definedName name="鋼筋吊運" localSheetId="6">#REF!</definedName>
    <definedName name="鋼筋吊運" localSheetId="48">#REF!</definedName>
    <definedName name="鋼筋吊運" localSheetId="49">#REF!</definedName>
    <definedName name="鋼筋吊運" localSheetId="16">#REF!</definedName>
    <definedName name="鋼筋吊運" localSheetId="27">#REF!</definedName>
    <definedName name="鋼筋吊運" localSheetId="28">#REF!</definedName>
    <definedName name="鋼筋吊運" localSheetId="44">#REF!</definedName>
    <definedName name="鋼筋吊運" localSheetId="45">#REF!</definedName>
    <definedName name="鋼筋吊運" localSheetId="51">#REF!</definedName>
    <definedName name="鋼筋吊運" localSheetId="41">#REF!</definedName>
    <definedName name="鋼筋吊運" localSheetId="35">#REF!</definedName>
    <definedName name="鋼筋吊運" localSheetId="39">#REF!</definedName>
    <definedName name="鋼筋吊運" localSheetId="37">#REF!</definedName>
    <definedName name="鋼筋吊運" localSheetId="17">#REF!</definedName>
    <definedName name="鋼筋吊運" localSheetId="50">#REF!</definedName>
    <definedName name="鋼筋吊運" localSheetId="52">#REF!</definedName>
    <definedName name="鋼筋吊運" localSheetId="31">#REF!</definedName>
    <definedName name="鋼筋吊運" localSheetId="32">#REF!</definedName>
    <definedName name="鋼筋吊運" localSheetId="34">#REF!</definedName>
    <definedName name="鋼筋吊運" localSheetId="38">#REF!</definedName>
    <definedName name="鋼筋吊運" localSheetId="20">#REF!</definedName>
    <definedName name="鋼筋吊運">#REF!</definedName>
    <definedName name="鋼筋材料_11_SD420" localSheetId="40">#REF!</definedName>
    <definedName name="鋼筋材料_11_SD420" localSheetId="56">#REF!</definedName>
    <definedName name="鋼筋材料_11_SD420" localSheetId="33">#REF!</definedName>
    <definedName name="鋼筋材料_11_SD420" localSheetId="55">#REF!</definedName>
    <definedName name="鋼筋材料_11_SD420" localSheetId="36">#REF!</definedName>
    <definedName name="鋼筋材料_11_SD420" localSheetId="4">#REF!</definedName>
    <definedName name="鋼筋材料_11_SD420" localSheetId="19">#REF!</definedName>
    <definedName name="鋼筋材料_11_SD420" localSheetId="21">#REF!</definedName>
    <definedName name="鋼筋材料_11_SD420" localSheetId="22">#REF!</definedName>
    <definedName name="鋼筋材料_11_SD420" localSheetId="23">#REF!</definedName>
    <definedName name="鋼筋材料_11_SD420" localSheetId="24">#REF!</definedName>
    <definedName name="鋼筋材料_11_SD420" localSheetId="25">#REF!</definedName>
    <definedName name="鋼筋材料_11_SD420" localSheetId="42">#REF!</definedName>
    <definedName name="鋼筋材料_11_SD420" localSheetId="18">#REF!</definedName>
    <definedName name="鋼筋材料_11_SD420" localSheetId="47">#REF!</definedName>
    <definedName name="鋼筋材料_11_SD420" localSheetId="15">#REF!</definedName>
    <definedName name="鋼筋材料_11_SD420" localSheetId="14">#REF!</definedName>
    <definedName name="鋼筋材料_11_SD420" localSheetId="46">#REF!</definedName>
    <definedName name="鋼筋材料_11_SD420" localSheetId="3">#REF!</definedName>
    <definedName name="鋼筋材料_11_SD420" localSheetId="2">#REF!</definedName>
    <definedName name="鋼筋材料_11_SD420" localSheetId="54">#REF!</definedName>
    <definedName name="鋼筋材料_11_SD420" localSheetId="30">#REF!</definedName>
    <definedName name="鋼筋材料_11_SD420" localSheetId="26">#REF!</definedName>
    <definedName name="鋼筋材料_11_SD420" localSheetId="29">#REF!</definedName>
    <definedName name="鋼筋材料_11_SD420" localSheetId="53">#REF!</definedName>
    <definedName name="鋼筋材料_11_SD420" localSheetId="43">#REF!</definedName>
    <definedName name="鋼筋材料_11_SD420" localSheetId="9">#REF!</definedName>
    <definedName name="鋼筋材料_11_SD420" localSheetId="8">#REF!</definedName>
    <definedName name="鋼筋材料_11_SD420" localSheetId="11">#REF!</definedName>
    <definedName name="鋼筋材料_11_SD420" localSheetId="10">#REF!</definedName>
    <definedName name="鋼筋材料_11_SD420" localSheetId="13">#REF!</definedName>
    <definedName name="鋼筋材料_11_SD420" localSheetId="12">#REF!</definedName>
    <definedName name="鋼筋材料_11_SD420" localSheetId="7">#REF!</definedName>
    <definedName name="鋼筋材料_11_SD420" localSheetId="6">#REF!</definedName>
    <definedName name="鋼筋材料_11_SD420" localSheetId="48">#REF!</definedName>
    <definedName name="鋼筋材料_11_SD420" localSheetId="49">#REF!</definedName>
    <definedName name="鋼筋材料_11_SD420" localSheetId="16">#REF!</definedName>
    <definedName name="鋼筋材料_11_SD420" localSheetId="27">#REF!</definedName>
    <definedName name="鋼筋材料_11_SD420" localSheetId="28">#REF!</definedName>
    <definedName name="鋼筋材料_11_SD420" localSheetId="44">#REF!</definedName>
    <definedName name="鋼筋材料_11_SD420" localSheetId="45">#REF!</definedName>
    <definedName name="鋼筋材料_11_SD420" localSheetId="51">#REF!</definedName>
    <definedName name="鋼筋材料_11_SD420" localSheetId="41">#REF!</definedName>
    <definedName name="鋼筋材料_11_SD420" localSheetId="35">#REF!</definedName>
    <definedName name="鋼筋材料_11_SD420" localSheetId="39">#REF!</definedName>
    <definedName name="鋼筋材料_11_SD420" localSheetId="37">#REF!</definedName>
    <definedName name="鋼筋材料_11_SD420" localSheetId="17">#REF!</definedName>
    <definedName name="鋼筋材料_11_SD420" localSheetId="50">#REF!</definedName>
    <definedName name="鋼筋材料_11_SD420" localSheetId="52">#REF!</definedName>
    <definedName name="鋼筋材料_11_SD420" localSheetId="31">#REF!</definedName>
    <definedName name="鋼筋材料_11_SD420" localSheetId="32">#REF!</definedName>
    <definedName name="鋼筋材料_11_SD420" localSheetId="34">#REF!</definedName>
    <definedName name="鋼筋材料_11_SD420" localSheetId="38">#REF!</definedName>
    <definedName name="鋼筋材料_11_SD420" localSheetId="20">#REF!</definedName>
    <definedName name="鋼筋材料_11_SD420">#REF!</definedName>
    <definedName name="鋼筋材料_9_SD420" localSheetId="40">#REF!</definedName>
    <definedName name="鋼筋材料_9_SD420" localSheetId="56">#REF!</definedName>
    <definedName name="鋼筋材料_9_SD420" localSheetId="33">#REF!</definedName>
    <definedName name="鋼筋材料_9_SD420" localSheetId="55">#REF!</definedName>
    <definedName name="鋼筋材料_9_SD420" localSheetId="36">#REF!</definedName>
    <definedName name="鋼筋材料_9_SD420" localSheetId="4">#REF!</definedName>
    <definedName name="鋼筋材料_9_SD420" localSheetId="19">#REF!</definedName>
    <definedName name="鋼筋材料_9_SD420" localSheetId="21">#REF!</definedName>
    <definedName name="鋼筋材料_9_SD420" localSheetId="22">#REF!</definedName>
    <definedName name="鋼筋材料_9_SD420" localSheetId="23">#REF!</definedName>
    <definedName name="鋼筋材料_9_SD420" localSheetId="24">#REF!</definedName>
    <definedName name="鋼筋材料_9_SD420" localSheetId="25">#REF!</definedName>
    <definedName name="鋼筋材料_9_SD420" localSheetId="42">#REF!</definedName>
    <definedName name="鋼筋材料_9_SD420" localSheetId="18">#REF!</definedName>
    <definedName name="鋼筋材料_9_SD420" localSheetId="47">#REF!</definedName>
    <definedName name="鋼筋材料_9_SD420" localSheetId="15">#REF!</definedName>
    <definedName name="鋼筋材料_9_SD420" localSheetId="14">#REF!</definedName>
    <definedName name="鋼筋材料_9_SD420" localSheetId="46">#REF!</definedName>
    <definedName name="鋼筋材料_9_SD420" localSheetId="3">#REF!</definedName>
    <definedName name="鋼筋材料_9_SD420" localSheetId="2">#REF!</definedName>
    <definedName name="鋼筋材料_9_SD420" localSheetId="54">#REF!</definedName>
    <definedName name="鋼筋材料_9_SD420" localSheetId="30">#REF!</definedName>
    <definedName name="鋼筋材料_9_SD420" localSheetId="26">#REF!</definedName>
    <definedName name="鋼筋材料_9_SD420" localSheetId="29">#REF!</definedName>
    <definedName name="鋼筋材料_9_SD420" localSheetId="53">#REF!</definedName>
    <definedName name="鋼筋材料_9_SD420" localSheetId="43">#REF!</definedName>
    <definedName name="鋼筋材料_9_SD420" localSheetId="9">#REF!</definedName>
    <definedName name="鋼筋材料_9_SD420" localSheetId="8">#REF!</definedName>
    <definedName name="鋼筋材料_9_SD420" localSheetId="11">#REF!</definedName>
    <definedName name="鋼筋材料_9_SD420" localSheetId="10">#REF!</definedName>
    <definedName name="鋼筋材料_9_SD420" localSheetId="13">#REF!</definedName>
    <definedName name="鋼筋材料_9_SD420" localSheetId="12">#REF!</definedName>
    <definedName name="鋼筋材料_9_SD420" localSheetId="7">#REF!</definedName>
    <definedName name="鋼筋材料_9_SD420" localSheetId="6">#REF!</definedName>
    <definedName name="鋼筋材料_9_SD420" localSheetId="48">#REF!</definedName>
    <definedName name="鋼筋材料_9_SD420" localSheetId="49">#REF!</definedName>
    <definedName name="鋼筋材料_9_SD420" localSheetId="16">#REF!</definedName>
    <definedName name="鋼筋材料_9_SD420" localSheetId="27">#REF!</definedName>
    <definedName name="鋼筋材料_9_SD420" localSheetId="28">#REF!</definedName>
    <definedName name="鋼筋材料_9_SD420" localSheetId="44">#REF!</definedName>
    <definedName name="鋼筋材料_9_SD420" localSheetId="45">#REF!</definedName>
    <definedName name="鋼筋材料_9_SD420" localSheetId="51">#REF!</definedName>
    <definedName name="鋼筋材料_9_SD420" localSheetId="41">#REF!</definedName>
    <definedName name="鋼筋材料_9_SD420" localSheetId="35">#REF!</definedName>
    <definedName name="鋼筋材料_9_SD420" localSheetId="39">#REF!</definedName>
    <definedName name="鋼筋材料_9_SD420" localSheetId="37">#REF!</definedName>
    <definedName name="鋼筋材料_9_SD420" localSheetId="17">#REF!</definedName>
    <definedName name="鋼筋材料_9_SD420" localSheetId="50">#REF!</definedName>
    <definedName name="鋼筋材料_9_SD420" localSheetId="52">#REF!</definedName>
    <definedName name="鋼筋材料_9_SD420" localSheetId="31">#REF!</definedName>
    <definedName name="鋼筋材料_9_SD420" localSheetId="32">#REF!</definedName>
    <definedName name="鋼筋材料_9_SD420" localSheetId="34">#REF!</definedName>
    <definedName name="鋼筋材料_9_SD420" localSheetId="38">#REF!</definedName>
    <definedName name="鋼筋材料_9_SD420" localSheetId="20">#REF!</definedName>
    <definedName name="鋼筋材料_9_SD420">#REF!</definedName>
    <definedName name="鋼筋材料SD280" localSheetId="40">#REF!</definedName>
    <definedName name="鋼筋材料SD280" localSheetId="56">#REF!</definedName>
    <definedName name="鋼筋材料SD280" localSheetId="33">#REF!</definedName>
    <definedName name="鋼筋材料SD280" localSheetId="55">#REF!</definedName>
    <definedName name="鋼筋材料SD280" localSheetId="36">#REF!</definedName>
    <definedName name="鋼筋材料SD280" localSheetId="4">#REF!</definedName>
    <definedName name="鋼筋材料SD280" localSheetId="19">#REF!</definedName>
    <definedName name="鋼筋材料SD280" localSheetId="21">#REF!</definedName>
    <definedName name="鋼筋材料SD280" localSheetId="22">#REF!</definedName>
    <definedName name="鋼筋材料SD280" localSheetId="23">#REF!</definedName>
    <definedName name="鋼筋材料SD280" localSheetId="24">#REF!</definedName>
    <definedName name="鋼筋材料SD280" localSheetId="25">#REF!</definedName>
    <definedName name="鋼筋材料SD280" localSheetId="42">#REF!</definedName>
    <definedName name="鋼筋材料SD280" localSheetId="18">#REF!</definedName>
    <definedName name="鋼筋材料SD280" localSheetId="47">#REF!</definedName>
    <definedName name="鋼筋材料SD280" localSheetId="15">#REF!</definedName>
    <definedName name="鋼筋材料SD280" localSheetId="14">#REF!</definedName>
    <definedName name="鋼筋材料SD280" localSheetId="46">#REF!</definedName>
    <definedName name="鋼筋材料SD280" localSheetId="3">#REF!</definedName>
    <definedName name="鋼筋材料SD280" localSheetId="2">#REF!</definedName>
    <definedName name="鋼筋材料SD280" localSheetId="54">#REF!</definedName>
    <definedName name="鋼筋材料SD280" localSheetId="30">#REF!</definedName>
    <definedName name="鋼筋材料SD280" localSheetId="26">#REF!</definedName>
    <definedName name="鋼筋材料SD280" localSheetId="29">#REF!</definedName>
    <definedName name="鋼筋材料SD280" localSheetId="53">#REF!</definedName>
    <definedName name="鋼筋材料SD280" localSheetId="43">#REF!</definedName>
    <definedName name="鋼筋材料SD280" localSheetId="9">#REF!</definedName>
    <definedName name="鋼筋材料SD280" localSheetId="8">#REF!</definedName>
    <definedName name="鋼筋材料SD280" localSheetId="11">#REF!</definedName>
    <definedName name="鋼筋材料SD280" localSheetId="10">#REF!</definedName>
    <definedName name="鋼筋材料SD280" localSheetId="13">#REF!</definedName>
    <definedName name="鋼筋材料SD280" localSheetId="12">#REF!</definedName>
    <definedName name="鋼筋材料SD280" localSheetId="7">#REF!</definedName>
    <definedName name="鋼筋材料SD280" localSheetId="6">#REF!</definedName>
    <definedName name="鋼筋材料SD280" localSheetId="48">#REF!</definedName>
    <definedName name="鋼筋材料SD280" localSheetId="49">#REF!</definedName>
    <definedName name="鋼筋材料SD280" localSheetId="16">#REF!</definedName>
    <definedName name="鋼筋材料SD280" localSheetId="27">#REF!</definedName>
    <definedName name="鋼筋材料SD280" localSheetId="28">#REF!</definedName>
    <definedName name="鋼筋材料SD280" localSheetId="44">#REF!</definedName>
    <definedName name="鋼筋材料SD280" localSheetId="45">#REF!</definedName>
    <definedName name="鋼筋材料SD280" localSheetId="51">#REF!</definedName>
    <definedName name="鋼筋材料SD280" localSheetId="41">#REF!</definedName>
    <definedName name="鋼筋材料SD280" localSheetId="35">#REF!</definedName>
    <definedName name="鋼筋材料SD280" localSheetId="39">#REF!</definedName>
    <definedName name="鋼筋材料SD280" localSheetId="37">#REF!</definedName>
    <definedName name="鋼筋材料SD280" localSheetId="17">#REF!</definedName>
    <definedName name="鋼筋材料SD280" localSheetId="50">#REF!</definedName>
    <definedName name="鋼筋材料SD280" localSheetId="52">#REF!</definedName>
    <definedName name="鋼筋材料SD280" localSheetId="31">#REF!</definedName>
    <definedName name="鋼筋材料SD280" localSheetId="32">#REF!</definedName>
    <definedName name="鋼筋材料SD280" localSheetId="34">#REF!</definedName>
    <definedName name="鋼筋材料SD280" localSheetId="38">#REF!</definedName>
    <definedName name="鋼筋材料SD280" localSheetId="20">#REF!</definedName>
    <definedName name="鋼筋材料SD280">#REF!</definedName>
    <definedName name="鋼筋材料SD420" localSheetId="40">#REF!</definedName>
    <definedName name="鋼筋材料SD420" localSheetId="56">#REF!</definedName>
    <definedName name="鋼筋材料SD420" localSheetId="33">#REF!</definedName>
    <definedName name="鋼筋材料SD420" localSheetId="55">#REF!</definedName>
    <definedName name="鋼筋材料SD420" localSheetId="36">#REF!</definedName>
    <definedName name="鋼筋材料SD420" localSheetId="4">#REF!</definedName>
    <definedName name="鋼筋材料SD420" localSheetId="19">#REF!</definedName>
    <definedName name="鋼筋材料SD420" localSheetId="21">#REF!</definedName>
    <definedName name="鋼筋材料SD420" localSheetId="22">#REF!</definedName>
    <definedName name="鋼筋材料SD420" localSheetId="23">#REF!</definedName>
    <definedName name="鋼筋材料SD420" localSheetId="24">#REF!</definedName>
    <definedName name="鋼筋材料SD420" localSheetId="25">#REF!</definedName>
    <definedName name="鋼筋材料SD420" localSheetId="42">#REF!</definedName>
    <definedName name="鋼筋材料SD420" localSheetId="18">#REF!</definedName>
    <definedName name="鋼筋材料SD420" localSheetId="47">#REF!</definedName>
    <definedName name="鋼筋材料SD420" localSheetId="15">#REF!</definedName>
    <definedName name="鋼筋材料SD420" localSheetId="14">#REF!</definedName>
    <definedName name="鋼筋材料SD420" localSheetId="46">#REF!</definedName>
    <definedName name="鋼筋材料SD420" localSheetId="3">#REF!</definedName>
    <definedName name="鋼筋材料SD420" localSheetId="2">#REF!</definedName>
    <definedName name="鋼筋材料SD420" localSheetId="54">#REF!</definedName>
    <definedName name="鋼筋材料SD420" localSheetId="30">#REF!</definedName>
    <definedName name="鋼筋材料SD420" localSheetId="26">#REF!</definedName>
    <definedName name="鋼筋材料SD420" localSheetId="29">#REF!</definedName>
    <definedName name="鋼筋材料SD420" localSheetId="53">#REF!</definedName>
    <definedName name="鋼筋材料SD420" localSheetId="43">#REF!</definedName>
    <definedName name="鋼筋材料SD420" localSheetId="9">#REF!</definedName>
    <definedName name="鋼筋材料SD420" localSheetId="8">#REF!</definedName>
    <definedName name="鋼筋材料SD420" localSheetId="11">#REF!</definedName>
    <definedName name="鋼筋材料SD420" localSheetId="10">#REF!</definedName>
    <definedName name="鋼筋材料SD420" localSheetId="13">#REF!</definedName>
    <definedName name="鋼筋材料SD420" localSheetId="12">#REF!</definedName>
    <definedName name="鋼筋材料SD420" localSheetId="7">#REF!</definedName>
    <definedName name="鋼筋材料SD420" localSheetId="6">#REF!</definedName>
    <definedName name="鋼筋材料SD420" localSheetId="48">#REF!</definedName>
    <definedName name="鋼筋材料SD420" localSheetId="49">#REF!</definedName>
    <definedName name="鋼筋材料SD420" localSheetId="16">#REF!</definedName>
    <definedName name="鋼筋材料SD420" localSheetId="27">#REF!</definedName>
    <definedName name="鋼筋材料SD420" localSheetId="28">#REF!</definedName>
    <definedName name="鋼筋材料SD420" localSheetId="44">#REF!</definedName>
    <definedName name="鋼筋材料SD420" localSheetId="45">#REF!</definedName>
    <definedName name="鋼筋材料SD420" localSheetId="51">#REF!</definedName>
    <definedName name="鋼筋材料SD420" localSheetId="41">#REF!</definedName>
    <definedName name="鋼筋材料SD420" localSheetId="35">#REF!</definedName>
    <definedName name="鋼筋材料SD420" localSheetId="39">#REF!</definedName>
    <definedName name="鋼筋材料SD420" localSheetId="37">#REF!</definedName>
    <definedName name="鋼筋材料SD420" localSheetId="17">#REF!</definedName>
    <definedName name="鋼筋材料SD420" localSheetId="50">#REF!</definedName>
    <definedName name="鋼筋材料SD420" localSheetId="52">#REF!</definedName>
    <definedName name="鋼筋材料SD420" localSheetId="31">#REF!</definedName>
    <definedName name="鋼筋材料SD420" localSheetId="32">#REF!</definedName>
    <definedName name="鋼筋材料SD420" localSheetId="34">#REF!</definedName>
    <definedName name="鋼筋材料SD420" localSheetId="38">#REF!</definedName>
    <definedName name="鋼筋材料SD420" localSheetId="20">#REF!</definedName>
    <definedName name="鋼筋材料SD420">#REF!</definedName>
    <definedName name="鋼筋定尺加價" localSheetId="40">#REF!</definedName>
    <definedName name="鋼筋定尺加價" localSheetId="56">#REF!</definedName>
    <definedName name="鋼筋定尺加價" localSheetId="33">#REF!</definedName>
    <definedName name="鋼筋定尺加價" localSheetId="55">#REF!</definedName>
    <definedName name="鋼筋定尺加價" localSheetId="36">#REF!</definedName>
    <definedName name="鋼筋定尺加價" localSheetId="4">#REF!</definedName>
    <definedName name="鋼筋定尺加價" localSheetId="19">#REF!</definedName>
    <definedName name="鋼筋定尺加價" localSheetId="21">#REF!</definedName>
    <definedName name="鋼筋定尺加價" localSheetId="22">#REF!</definedName>
    <definedName name="鋼筋定尺加價" localSheetId="23">#REF!</definedName>
    <definedName name="鋼筋定尺加價" localSheetId="24">#REF!</definedName>
    <definedName name="鋼筋定尺加價" localSheetId="25">#REF!</definedName>
    <definedName name="鋼筋定尺加價" localSheetId="42">#REF!</definedName>
    <definedName name="鋼筋定尺加價" localSheetId="18">#REF!</definedName>
    <definedName name="鋼筋定尺加價" localSheetId="47">#REF!</definedName>
    <definedName name="鋼筋定尺加價" localSheetId="15">#REF!</definedName>
    <definedName name="鋼筋定尺加價" localSheetId="14">#REF!</definedName>
    <definedName name="鋼筋定尺加價" localSheetId="46">#REF!</definedName>
    <definedName name="鋼筋定尺加價" localSheetId="3">#REF!</definedName>
    <definedName name="鋼筋定尺加價" localSheetId="2">#REF!</definedName>
    <definedName name="鋼筋定尺加價" localSheetId="54">#REF!</definedName>
    <definedName name="鋼筋定尺加價" localSheetId="30">#REF!</definedName>
    <definedName name="鋼筋定尺加價" localSheetId="26">#REF!</definedName>
    <definedName name="鋼筋定尺加價" localSheetId="29">#REF!</definedName>
    <definedName name="鋼筋定尺加價" localSheetId="53">#REF!</definedName>
    <definedName name="鋼筋定尺加價" localSheetId="43">#REF!</definedName>
    <definedName name="鋼筋定尺加價" localSheetId="9">#REF!</definedName>
    <definedName name="鋼筋定尺加價" localSheetId="8">#REF!</definedName>
    <definedName name="鋼筋定尺加價" localSheetId="11">#REF!</definedName>
    <definedName name="鋼筋定尺加價" localSheetId="10">#REF!</definedName>
    <definedName name="鋼筋定尺加價" localSheetId="13">#REF!</definedName>
    <definedName name="鋼筋定尺加價" localSheetId="12">#REF!</definedName>
    <definedName name="鋼筋定尺加價" localSheetId="7">#REF!</definedName>
    <definedName name="鋼筋定尺加價" localSheetId="6">#REF!</definedName>
    <definedName name="鋼筋定尺加價" localSheetId="48">#REF!</definedName>
    <definedName name="鋼筋定尺加價" localSheetId="49">#REF!</definedName>
    <definedName name="鋼筋定尺加價" localSheetId="16">#REF!</definedName>
    <definedName name="鋼筋定尺加價" localSheetId="27">#REF!</definedName>
    <definedName name="鋼筋定尺加價" localSheetId="28">#REF!</definedName>
    <definedName name="鋼筋定尺加價" localSheetId="44">#REF!</definedName>
    <definedName name="鋼筋定尺加價" localSheetId="45">#REF!</definedName>
    <definedName name="鋼筋定尺加價" localSheetId="51">#REF!</definedName>
    <definedName name="鋼筋定尺加價" localSheetId="41">#REF!</definedName>
    <definedName name="鋼筋定尺加價" localSheetId="35">#REF!</definedName>
    <definedName name="鋼筋定尺加價" localSheetId="39">#REF!</definedName>
    <definedName name="鋼筋定尺加價" localSheetId="37">#REF!</definedName>
    <definedName name="鋼筋定尺加價" localSheetId="17">#REF!</definedName>
    <definedName name="鋼筋定尺加價" localSheetId="50">#REF!</definedName>
    <definedName name="鋼筋定尺加價" localSheetId="52">#REF!</definedName>
    <definedName name="鋼筋定尺加價" localSheetId="31">#REF!</definedName>
    <definedName name="鋼筋定尺加價" localSheetId="32">#REF!</definedName>
    <definedName name="鋼筋定尺加價" localSheetId="34">#REF!</definedName>
    <definedName name="鋼筋定尺加價" localSheetId="38">#REF!</definedName>
    <definedName name="鋼筋定尺加價" localSheetId="20">#REF!</definedName>
    <definedName name="鋼筋定尺加價">#REF!</definedName>
    <definedName name="鋼筋教練費" localSheetId="40">#REF!</definedName>
    <definedName name="鋼筋教練費" localSheetId="56">#REF!</definedName>
    <definedName name="鋼筋教練費" localSheetId="33">#REF!</definedName>
    <definedName name="鋼筋教練費" localSheetId="55">#REF!</definedName>
    <definedName name="鋼筋教練費" localSheetId="36">#REF!</definedName>
    <definedName name="鋼筋教練費" localSheetId="4">#REF!</definedName>
    <definedName name="鋼筋教練費" localSheetId="19">#REF!</definedName>
    <definedName name="鋼筋教練費" localSheetId="21">#REF!</definedName>
    <definedName name="鋼筋教練費" localSheetId="22">#REF!</definedName>
    <definedName name="鋼筋教練費" localSheetId="23">#REF!</definedName>
    <definedName name="鋼筋教練費" localSheetId="24">#REF!</definedName>
    <definedName name="鋼筋教練費" localSheetId="25">#REF!</definedName>
    <definedName name="鋼筋教練費" localSheetId="42">#REF!</definedName>
    <definedName name="鋼筋教練費" localSheetId="18">#REF!</definedName>
    <definedName name="鋼筋教練費" localSheetId="47">#REF!</definedName>
    <definedName name="鋼筋教練費" localSheetId="15">#REF!</definedName>
    <definedName name="鋼筋教練費" localSheetId="14">#REF!</definedName>
    <definedName name="鋼筋教練費" localSheetId="46">#REF!</definedName>
    <definedName name="鋼筋教練費" localSheetId="3">#REF!</definedName>
    <definedName name="鋼筋教練費" localSheetId="2">#REF!</definedName>
    <definedName name="鋼筋教練費" localSheetId="54">#REF!</definedName>
    <definedName name="鋼筋教練費" localSheetId="30">#REF!</definedName>
    <definedName name="鋼筋教練費" localSheetId="26">#REF!</definedName>
    <definedName name="鋼筋教練費" localSheetId="29">#REF!</definedName>
    <definedName name="鋼筋教練費" localSheetId="53">#REF!</definedName>
    <definedName name="鋼筋教練費" localSheetId="43">#REF!</definedName>
    <definedName name="鋼筋教練費" localSheetId="9">#REF!</definedName>
    <definedName name="鋼筋教練費" localSheetId="8">#REF!</definedName>
    <definedName name="鋼筋教練費" localSheetId="11">#REF!</definedName>
    <definedName name="鋼筋教練費" localSheetId="10">#REF!</definedName>
    <definedName name="鋼筋教練費" localSheetId="13">#REF!</definedName>
    <definedName name="鋼筋教練費" localSheetId="12">#REF!</definedName>
    <definedName name="鋼筋教練費" localSheetId="7">#REF!</definedName>
    <definedName name="鋼筋教練費" localSheetId="6">#REF!</definedName>
    <definedName name="鋼筋教練費" localSheetId="48">#REF!</definedName>
    <definedName name="鋼筋教練費" localSheetId="49">#REF!</definedName>
    <definedName name="鋼筋教練費" localSheetId="16">#REF!</definedName>
    <definedName name="鋼筋教練費" localSheetId="27">#REF!</definedName>
    <definedName name="鋼筋教練費" localSheetId="28">#REF!</definedName>
    <definedName name="鋼筋教練費" localSheetId="44">#REF!</definedName>
    <definedName name="鋼筋教練費" localSheetId="45">#REF!</definedName>
    <definedName name="鋼筋教練費" localSheetId="51">#REF!</definedName>
    <definedName name="鋼筋教練費" localSheetId="41">#REF!</definedName>
    <definedName name="鋼筋教練費" localSheetId="35">#REF!</definedName>
    <definedName name="鋼筋教練費" localSheetId="39">#REF!</definedName>
    <definedName name="鋼筋教練費" localSheetId="37">#REF!</definedName>
    <definedName name="鋼筋教練費" localSheetId="17">#REF!</definedName>
    <definedName name="鋼筋教練費" localSheetId="50">#REF!</definedName>
    <definedName name="鋼筋教練費" localSheetId="52">#REF!</definedName>
    <definedName name="鋼筋教練費" localSheetId="31">#REF!</definedName>
    <definedName name="鋼筋教練費" localSheetId="32">#REF!</definedName>
    <definedName name="鋼筋教練費" localSheetId="34">#REF!</definedName>
    <definedName name="鋼筋教練費" localSheetId="38">#REF!</definedName>
    <definedName name="鋼筋教練費" localSheetId="20">#REF!</definedName>
    <definedName name="鋼筋教練費">#REF!</definedName>
    <definedName name="鋼筋場內小搬運_外勞__地上層">[6]工料單價!$J$67</definedName>
    <definedName name="鋼筋場內小搬運_自辦__地下室">[6]工料單價!$J$60</definedName>
    <definedName name="鋼筋場租金" localSheetId="40">#REF!</definedName>
    <definedName name="鋼筋場租金" localSheetId="56">#REF!</definedName>
    <definedName name="鋼筋場租金" localSheetId="33">#REF!</definedName>
    <definedName name="鋼筋場租金" localSheetId="55">#REF!</definedName>
    <definedName name="鋼筋場租金" localSheetId="36">#REF!</definedName>
    <definedName name="鋼筋場租金" localSheetId="4">#REF!</definedName>
    <definedName name="鋼筋場租金" localSheetId="19">#REF!</definedName>
    <definedName name="鋼筋場租金" localSheetId="21">#REF!</definedName>
    <definedName name="鋼筋場租金" localSheetId="22">#REF!</definedName>
    <definedName name="鋼筋場租金" localSheetId="23">#REF!</definedName>
    <definedName name="鋼筋場租金" localSheetId="24">#REF!</definedName>
    <definedName name="鋼筋場租金" localSheetId="25">#REF!</definedName>
    <definedName name="鋼筋場租金" localSheetId="42">#REF!</definedName>
    <definedName name="鋼筋場租金" localSheetId="18">#REF!</definedName>
    <definedName name="鋼筋場租金" localSheetId="47">#REF!</definedName>
    <definedName name="鋼筋場租金" localSheetId="15">#REF!</definedName>
    <definedName name="鋼筋場租金" localSheetId="14">#REF!</definedName>
    <definedName name="鋼筋場租金" localSheetId="46">#REF!</definedName>
    <definedName name="鋼筋場租金" localSheetId="3">#REF!</definedName>
    <definedName name="鋼筋場租金" localSheetId="2">#REF!</definedName>
    <definedName name="鋼筋場租金" localSheetId="54">#REF!</definedName>
    <definedName name="鋼筋場租金" localSheetId="30">#REF!</definedName>
    <definedName name="鋼筋場租金" localSheetId="26">#REF!</definedName>
    <definedName name="鋼筋場租金" localSheetId="29">#REF!</definedName>
    <definedName name="鋼筋場租金" localSheetId="53">#REF!</definedName>
    <definedName name="鋼筋場租金" localSheetId="43">#REF!</definedName>
    <definedName name="鋼筋場租金" localSheetId="9">#REF!</definedName>
    <definedName name="鋼筋場租金" localSheetId="8">#REF!</definedName>
    <definedName name="鋼筋場租金" localSheetId="11">#REF!</definedName>
    <definedName name="鋼筋場租金" localSheetId="10">#REF!</definedName>
    <definedName name="鋼筋場租金" localSheetId="13">#REF!</definedName>
    <definedName name="鋼筋場租金" localSheetId="12">#REF!</definedName>
    <definedName name="鋼筋場租金" localSheetId="7">#REF!</definedName>
    <definedName name="鋼筋場租金" localSheetId="6">#REF!</definedName>
    <definedName name="鋼筋場租金" localSheetId="48">#REF!</definedName>
    <definedName name="鋼筋場租金" localSheetId="49">#REF!</definedName>
    <definedName name="鋼筋場租金" localSheetId="16">#REF!</definedName>
    <definedName name="鋼筋場租金" localSheetId="27">#REF!</definedName>
    <definedName name="鋼筋場租金" localSheetId="28">#REF!</definedName>
    <definedName name="鋼筋場租金" localSheetId="44">#REF!</definedName>
    <definedName name="鋼筋場租金" localSheetId="45">#REF!</definedName>
    <definedName name="鋼筋場租金" localSheetId="51">#REF!</definedName>
    <definedName name="鋼筋場租金" localSheetId="41">#REF!</definedName>
    <definedName name="鋼筋場租金" localSheetId="35">#REF!</definedName>
    <definedName name="鋼筋場租金" localSheetId="39">#REF!</definedName>
    <definedName name="鋼筋場租金" localSheetId="37">#REF!</definedName>
    <definedName name="鋼筋場租金" localSheetId="17">#REF!</definedName>
    <definedName name="鋼筋場租金" localSheetId="50">#REF!</definedName>
    <definedName name="鋼筋場租金" localSheetId="52">#REF!</definedName>
    <definedName name="鋼筋場租金" localSheetId="31">#REF!</definedName>
    <definedName name="鋼筋場租金" localSheetId="32">#REF!</definedName>
    <definedName name="鋼筋場租金" localSheetId="34">#REF!</definedName>
    <definedName name="鋼筋場租金" localSheetId="38">#REF!</definedName>
    <definedName name="鋼筋場租金" localSheetId="20">#REF!</definedName>
    <definedName name="鋼筋場租金">#REF!</definedName>
    <definedName name="鋼筋超長加價" localSheetId="40">#REF!</definedName>
    <definedName name="鋼筋超長加價" localSheetId="56">#REF!</definedName>
    <definedName name="鋼筋超長加價" localSheetId="33">#REF!</definedName>
    <definedName name="鋼筋超長加價" localSheetId="55">#REF!</definedName>
    <definedName name="鋼筋超長加價" localSheetId="36">#REF!</definedName>
    <definedName name="鋼筋超長加價" localSheetId="4">#REF!</definedName>
    <definedName name="鋼筋超長加價" localSheetId="19">#REF!</definedName>
    <definedName name="鋼筋超長加價" localSheetId="21">#REF!</definedName>
    <definedName name="鋼筋超長加價" localSheetId="22">#REF!</definedName>
    <definedName name="鋼筋超長加價" localSheetId="23">#REF!</definedName>
    <definedName name="鋼筋超長加價" localSheetId="24">#REF!</definedName>
    <definedName name="鋼筋超長加價" localSheetId="25">#REF!</definedName>
    <definedName name="鋼筋超長加價" localSheetId="42">#REF!</definedName>
    <definedName name="鋼筋超長加價" localSheetId="18">#REF!</definedName>
    <definedName name="鋼筋超長加價" localSheetId="47">#REF!</definedName>
    <definedName name="鋼筋超長加價" localSheetId="15">#REF!</definedName>
    <definedName name="鋼筋超長加價" localSheetId="14">#REF!</definedName>
    <definedName name="鋼筋超長加價" localSheetId="46">#REF!</definedName>
    <definedName name="鋼筋超長加價" localSheetId="3">#REF!</definedName>
    <definedName name="鋼筋超長加價" localSheetId="2">#REF!</definedName>
    <definedName name="鋼筋超長加價" localSheetId="54">#REF!</definedName>
    <definedName name="鋼筋超長加價" localSheetId="30">#REF!</definedName>
    <definedName name="鋼筋超長加價" localSheetId="26">#REF!</definedName>
    <definedName name="鋼筋超長加價" localSheetId="29">#REF!</definedName>
    <definedName name="鋼筋超長加價" localSheetId="53">#REF!</definedName>
    <definedName name="鋼筋超長加價" localSheetId="43">#REF!</definedName>
    <definedName name="鋼筋超長加價" localSheetId="9">#REF!</definedName>
    <definedName name="鋼筋超長加價" localSheetId="8">#REF!</definedName>
    <definedName name="鋼筋超長加價" localSheetId="11">#REF!</definedName>
    <definedName name="鋼筋超長加價" localSheetId="10">#REF!</definedName>
    <definedName name="鋼筋超長加價" localSheetId="13">#REF!</definedName>
    <definedName name="鋼筋超長加價" localSheetId="12">#REF!</definedName>
    <definedName name="鋼筋超長加價" localSheetId="7">#REF!</definedName>
    <definedName name="鋼筋超長加價" localSheetId="6">#REF!</definedName>
    <definedName name="鋼筋超長加價" localSheetId="48">#REF!</definedName>
    <definedName name="鋼筋超長加價" localSheetId="49">#REF!</definedName>
    <definedName name="鋼筋超長加價" localSheetId="16">#REF!</definedName>
    <definedName name="鋼筋超長加價" localSheetId="27">#REF!</definedName>
    <definedName name="鋼筋超長加價" localSheetId="28">#REF!</definedName>
    <definedName name="鋼筋超長加價" localSheetId="44">#REF!</definedName>
    <definedName name="鋼筋超長加價" localSheetId="45">#REF!</definedName>
    <definedName name="鋼筋超長加價" localSheetId="51">#REF!</definedName>
    <definedName name="鋼筋超長加價" localSheetId="41">#REF!</definedName>
    <definedName name="鋼筋超長加價" localSheetId="35">#REF!</definedName>
    <definedName name="鋼筋超長加價" localSheetId="39">#REF!</definedName>
    <definedName name="鋼筋超長加價" localSheetId="37">#REF!</definedName>
    <definedName name="鋼筋超長加價" localSheetId="17">#REF!</definedName>
    <definedName name="鋼筋超長加價" localSheetId="50">#REF!</definedName>
    <definedName name="鋼筋超長加價" localSheetId="52">#REF!</definedName>
    <definedName name="鋼筋超長加價" localSheetId="31">#REF!</definedName>
    <definedName name="鋼筋超長加價" localSheetId="32">#REF!</definedName>
    <definedName name="鋼筋超長加價" localSheetId="34">#REF!</definedName>
    <definedName name="鋼筋超長加價" localSheetId="38">#REF!</definedName>
    <definedName name="鋼筋超長加價" localSheetId="20">#REF!</definedName>
    <definedName name="鋼筋超長加價">#REF!</definedName>
    <definedName name="鋼筋塔吊吊運工資_外勞__地上層">[6]工料單價!$J$68</definedName>
    <definedName name="鋼筋塔吊吊運工資_自辦__地下室">[6]工料單價!$J$61</definedName>
    <definedName name="鋼筋號數加價" localSheetId="40">#REF!</definedName>
    <definedName name="鋼筋號數加價" localSheetId="56">#REF!</definedName>
    <definedName name="鋼筋號數加價" localSheetId="33">#REF!</definedName>
    <definedName name="鋼筋號數加價" localSheetId="55">#REF!</definedName>
    <definedName name="鋼筋號數加價" localSheetId="36">#REF!</definedName>
    <definedName name="鋼筋號數加價" localSheetId="4">#REF!</definedName>
    <definedName name="鋼筋號數加價" localSheetId="19">#REF!</definedName>
    <definedName name="鋼筋號數加價" localSheetId="21">#REF!</definedName>
    <definedName name="鋼筋號數加價" localSheetId="22">#REF!</definedName>
    <definedName name="鋼筋號數加價" localSheetId="23">#REF!</definedName>
    <definedName name="鋼筋號數加價" localSheetId="24">#REF!</definedName>
    <definedName name="鋼筋號數加價" localSheetId="25">#REF!</definedName>
    <definedName name="鋼筋號數加價" localSheetId="42">#REF!</definedName>
    <definedName name="鋼筋號數加價" localSheetId="18">#REF!</definedName>
    <definedName name="鋼筋號數加價" localSheetId="47">#REF!</definedName>
    <definedName name="鋼筋號數加價" localSheetId="15">#REF!</definedName>
    <definedName name="鋼筋號數加價" localSheetId="14">#REF!</definedName>
    <definedName name="鋼筋號數加價" localSheetId="46">#REF!</definedName>
    <definedName name="鋼筋號數加價" localSheetId="3">#REF!</definedName>
    <definedName name="鋼筋號數加價" localSheetId="2">#REF!</definedName>
    <definedName name="鋼筋號數加價" localSheetId="54">#REF!</definedName>
    <definedName name="鋼筋號數加價" localSheetId="30">#REF!</definedName>
    <definedName name="鋼筋號數加價" localSheetId="26">#REF!</definedName>
    <definedName name="鋼筋號數加價" localSheetId="29">#REF!</definedName>
    <definedName name="鋼筋號數加價" localSheetId="53">#REF!</definedName>
    <definedName name="鋼筋號數加價" localSheetId="43">#REF!</definedName>
    <definedName name="鋼筋號數加價" localSheetId="9">#REF!</definedName>
    <definedName name="鋼筋號數加價" localSheetId="8">#REF!</definedName>
    <definedName name="鋼筋號數加價" localSheetId="11">#REF!</definedName>
    <definedName name="鋼筋號數加價" localSheetId="10">#REF!</definedName>
    <definedName name="鋼筋號數加價" localSheetId="13">#REF!</definedName>
    <definedName name="鋼筋號數加價" localSheetId="12">#REF!</definedName>
    <definedName name="鋼筋號數加價" localSheetId="7">#REF!</definedName>
    <definedName name="鋼筋號數加價" localSheetId="6">#REF!</definedName>
    <definedName name="鋼筋號數加價" localSheetId="48">#REF!</definedName>
    <definedName name="鋼筋號數加價" localSheetId="49">#REF!</definedName>
    <definedName name="鋼筋號數加價" localSheetId="16">#REF!</definedName>
    <definedName name="鋼筋號數加價" localSheetId="27">#REF!</definedName>
    <definedName name="鋼筋號數加價" localSheetId="28">#REF!</definedName>
    <definedName name="鋼筋號數加價" localSheetId="44">#REF!</definedName>
    <definedName name="鋼筋號數加價" localSheetId="45">#REF!</definedName>
    <definedName name="鋼筋號數加價" localSheetId="51">#REF!</definedName>
    <definedName name="鋼筋號數加價" localSheetId="41">#REF!</definedName>
    <definedName name="鋼筋號數加價" localSheetId="35">#REF!</definedName>
    <definedName name="鋼筋號數加價" localSheetId="39">#REF!</definedName>
    <definedName name="鋼筋號數加價" localSheetId="37">#REF!</definedName>
    <definedName name="鋼筋號數加價" localSheetId="17">#REF!</definedName>
    <definedName name="鋼筋號數加價" localSheetId="50">#REF!</definedName>
    <definedName name="鋼筋號數加價" localSheetId="52">#REF!</definedName>
    <definedName name="鋼筋號數加價" localSheetId="31">#REF!</definedName>
    <definedName name="鋼筋號數加價" localSheetId="32">#REF!</definedName>
    <definedName name="鋼筋號數加價" localSheetId="34">#REF!</definedName>
    <definedName name="鋼筋號數加價" localSheetId="38">#REF!</definedName>
    <definedName name="鋼筋號數加價" localSheetId="20">#REF!</definedName>
    <definedName name="鋼筋號數加價">#REF!</definedName>
    <definedName name="鋼筋運費" localSheetId="40">#REF!</definedName>
    <definedName name="鋼筋運費" localSheetId="56">#REF!</definedName>
    <definedName name="鋼筋運費" localSheetId="33">#REF!</definedName>
    <definedName name="鋼筋運費" localSheetId="55">#REF!</definedName>
    <definedName name="鋼筋運費" localSheetId="36">#REF!</definedName>
    <definedName name="鋼筋運費" localSheetId="4">#REF!</definedName>
    <definedName name="鋼筋運費" localSheetId="19">#REF!</definedName>
    <definedName name="鋼筋運費" localSheetId="21">#REF!</definedName>
    <definedName name="鋼筋運費" localSheetId="22">#REF!</definedName>
    <definedName name="鋼筋運費" localSheetId="23">#REF!</definedName>
    <definedName name="鋼筋運費" localSheetId="24">#REF!</definedName>
    <definedName name="鋼筋運費" localSheetId="25">#REF!</definedName>
    <definedName name="鋼筋運費" localSheetId="42">#REF!</definedName>
    <definedName name="鋼筋運費" localSheetId="18">#REF!</definedName>
    <definedName name="鋼筋運費" localSheetId="47">#REF!</definedName>
    <definedName name="鋼筋運費" localSheetId="15">#REF!</definedName>
    <definedName name="鋼筋運費" localSheetId="14">#REF!</definedName>
    <definedName name="鋼筋運費" localSheetId="46">#REF!</definedName>
    <definedName name="鋼筋運費" localSheetId="3">#REF!</definedName>
    <definedName name="鋼筋運費" localSheetId="2">#REF!</definedName>
    <definedName name="鋼筋運費" localSheetId="54">#REF!</definedName>
    <definedName name="鋼筋運費" localSheetId="30">#REF!</definedName>
    <definedName name="鋼筋運費" localSheetId="26">#REF!</definedName>
    <definedName name="鋼筋運費" localSheetId="29">#REF!</definedName>
    <definedName name="鋼筋運費" localSheetId="53">#REF!</definedName>
    <definedName name="鋼筋運費" localSheetId="43">#REF!</definedName>
    <definedName name="鋼筋運費" localSheetId="9">#REF!</definedName>
    <definedName name="鋼筋運費" localSheetId="8">#REF!</definedName>
    <definedName name="鋼筋運費" localSheetId="11">#REF!</definedName>
    <definedName name="鋼筋運費" localSheetId="10">#REF!</definedName>
    <definedName name="鋼筋運費" localSheetId="13">#REF!</definedName>
    <definedName name="鋼筋運費" localSheetId="12">#REF!</definedName>
    <definedName name="鋼筋運費" localSheetId="7">#REF!</definedName>
    <definedName name="鋼筋運費" localSheetId="6">#REF!</definedName>
    <definedName name="鋼筋運費" localSheetId="48">#REF!</definedName>
    <definedName name="鋼筋運費" localSheetId="49">#REF!</definedName>
    <definedName name="鋼筋運費" localSheetId="16">#REF!</definedName>
    <definedName name="鋼筋運費" localSheetId="27">#REF!</definedName>
    <definedName name="鋼筋運費" localSheetId="28">#REF!</definedName>
    <definedName name="鋼筋運費" localSheetId="44">#REF!</definedName>
    <definedName name="鋼筋運費" localSheetId="45">#REF!</definedName>
    <definedName name="鋼筋運費" localSheetId="51">#REF!</definedName>
    <definedName name="鋼筋運費" localSheetId="41">#REF!</definedName>
    <definedName name="鋼筋運費" localSheetId="35">#REF!</definedName>
    <definedName name="鋼筋運費" localSheetId="39">#REF!</definedName>
    <definedName name="鋼筋運費" localSheetId="37">#REF!</definedName>
    <definedName name="鋼筋運費" localSheetId="17">#REF!</definedName>
    <definedName name="鋼筋運費" localSheetId="50">#REF!</definedName>
    <definedName name="鋼筋運費" localSheetId="52">#REF!</definedName>
    <definedName name="鋼筋運費" localSheetId="31">#REF!</definedName>
    <definedName name="鋼筋運費" localSheetId="32">#REF!</definedName>
    <definedName name="鋼筋運費" localSheetId="34">#REF!</definedName>
    <definedName name="鋼筋運費" localSheetId="38">#REF!</definedName>
    <definedName name="鋼筋運費" localSheetId="20">#REF!</definedName>
    <definedName name="鋼筋運費">#REF!</definedName>
    <definedName name="鋼筋機具_外勞__地上層">[6]工料單價!$J$72</definedName>
    <definedName name="鋼筋機具_自辦__地下室">[6]工料單價!$J$65</definedName>
    <definedName name="鋼筋機具設備" localSheetId="40">#REF!</definedName>
    <definedName name="鋼筋機具設備" localSheetId="56">#REF!</definedName>
    <definedName name="鋼筋機具設備" localSheetId="33">#REF!</definedName>
    <definedName name="鋼筋機具設備" localSheetId="55">#REF!</definedName>
    <definedName name="鋼筋機具設備" localSheetId="36">#REF!</definedName>
    <definedName name="鋼筋機具設備" localSheetId="4">#REF!</definedName>
    <definedName name="鋼筋機具設備" localSheetId="19">#REF!</definedName>
    <definedName name="鋼筋機具設備" localSheetId="21">#REF!</definedName>
    <definedName name="鋼筋機具設備" localSheetId="22">#REF!</definedName>
    <definedName name="鋼筋機具設備" localSheetId="23">#REF!</definedName>
    <definedName name="鋼筋機具設備" localSheetId="24">#REF!</definedName>
    <definedName name="鋼筋機具設備" localSheetId="25">#REF!</definedName>
    <definedName name="鋼筋機具設備" localSheetId="42">#REF!</definedName>
    <definedName name="鋼筋機具設備" localSheetId="18">#REF!</definedName>
    <definedName name="鋼筋機具設備" localSheetId="47">#REF!</definedName>
    <definedName name="鋼筋機具設備" localSheetId="15">#REF!</definedName>
    <definedName name="鋼筋機具設備" localSheetId="14">#REF!</definedName>
    <definedName name="鋼筋機具設備" localSheetId="46">#REF!</definedName>
    <definedName name="鋼筋機具設備" localSheetId="3">#REF!</definedName>
    <definedName name="鋼筋機具設備" localSheetId="2">#REF!</definedName>
    <definedName name="鋼筋機具設備" localSheetId="54">#REF!</definedName>
    <definedName name="鋼筋機具設備" localSheetId="30">#REF!</definedName>
    <definedName name="鋼筋機具設備" localSheetId="26">#REF!</definedName>
    <definedName name="鋼筋機具設備" localSheetId="29">#REF!</definedName>
    <definedName name="鋼筋機具設備" localSheetId="53">#REF!</definedName>
    <definedName name="鋼筋機具設備" localSheetId="43">#REF!</definedName>
    <definedName name="鋼筋機具設備" localSheetId="9">#REF!</definedName>
    <definedName name="鋼筋機具設備" localSheetId="8">#REF!</definedName>
    <definedName name="鋼筋機具設備" localSheetId="11">#REF!</definedName>
    <definedName name="鋼筋機具設備" localSheetId="10">#REF!</definedName>
    <definedName name="鋼筋機具設備" localSheetId="13">#REF!</definedName>
    <definedName name="鋼筋機具設備" localSheetId="12">#REF!</definedName>
    <definedName name="鋼筋機具設備" localSheetId="7">#REF!</definedName>
    <definedName name="鋼筋機具設備" localSheetId="6">#REF!</definedName>
    <definedName name="鋼筋機具設備" localSheetId="48">#REF!</definedName>
    <definedName name="鋼筋機具設備" localSheetId="49">#REF!</definedName>
    <definedName name="鋼筋機具設備" localSheetId="16">#REF!</definedName>
    <definedName name="鋼筋機具設備" localSheetId="27">#REF!</definedName>
    <definedName name="鋼筋機具設備" localSheetId="28">#REF!</definedName>
    <definedName name="鋼筋機具設備" localSheetId="44">#REF!</definedName>
    <definedName name="鋼筋機具設備" localSheetId="45">#REF!</definedName>
    <definedName name="鋼筋機具設備" localSheetId="51">#REF!</definedName>
    <definedName name="鋼筋機具設備" localSheetId="41">#REF!</definedName>
    <definedName name="鋼筋機具設備" localSheetId="35">#REF!</definedName>
    <definedName name="鋼筋機具設備" localSheetId="39">#REF!</definedName>
    <definedName name="鋼筋機具設備" localSheetId="37">#REF!</definedName>
    <definedName name="鋼筋機具設備" localSheetId="17">#REF!</definedName>
    <definedName name="鋼筋機具設備" localSheetId="50">#REF!</definedName>
    <definedName name="鋼筋機具設備" localSheetId="52">#REF!</definedName>
    <definedName name="鋼筋機具設備" localSheetId="31">#REF!</definedName>
    <definedName name="鋼筋機具設備" localSheetId="32">#REF!</definedName>
    <definedName name="鋼筋機具設備" localSheetId="34">#REF!</definedName>
    <definedName name="鋼筋機具設備" localSheetId="38">#REF!</definedName>
    <definedName name="鋼筋機具設備" localSheetId="20">#REF!</definedName>
    <definedName name="鋼筋機具設備">#REF!</definedName>
    <definedName name="鋼筋應變計" localSheetId="40">#REF!</definedName>
    <definedName name="鋼筋應變計" localSheetId="56">#REF!</definedName>
    <definedName name="鋼筋應變計" localSheetId="33">#REF!</definedName>
    <definedName name="鋼筋應變計" localSheetId="55">#REF!</definedName>
    <definedName name="鋼筋應變計" localSheetId="36">#REF!</definedName>
    <definedName name="鋼筋應變計" localSheetId="4">#REF!</definedName>
    <definedName name="鋼筋應變計" localSheetId="19">#REF!</definedName>
    <definedName name="鋼筋應變計" localSheetId="21">#REF!</definedName>
    <definedName name="鋼筋應變計" localSheetId="22">#REF!</definedName>
    <definedName name="鋼筋應變計" localSheetId="23">#REF!</definedName>
    <definedName name="鋼筋應變計" localSheetId="24">#REF!</definedName>
    <definedName name="鋼筋應變計" localSheetId="25">#REF!</definedName>
    <definedName name="鋼筋應變計" localSheetId="42">#REF!</definedName>
    <definedName name="鋼筋應變計" localSheetId="18">#REF!</definedName>
    <definedName name="鋼筋應變計" localSheetId="47">#REF!</definedName>
    <definedName name="鋼筋應變計" localSheetId="15">#REF!</definedName>
    <definedName name="鋼筋應變計" localSheetId="14">#REF!</definedName>
    <definedName name="鋼筋應變計" localSheetId="46">#REF!</definedName>
    <definedName name="鋼筋應變計" localSheetId="3">#REF!</definedName>
    <definedName name="鋼筋應變計" localSheetId="2">#REF!</definedName>
    <definedName name="鋼筋應變計" localSheetId="54">#REF!</definedName>
    <definedName name="鋼筋應變計" localSheetId="30">#REF!</definedName>
    <definedName name="鋼筋應變計" localSheetId="26">#REF!</definedName>
    <definedName name="鋼筋應變計" localSheetId="29">#REF!</definedName>
    <definedName name="鋼筋應變計" localSheetId="53">#REF!</definedName>
    <definedName name="鋼筋應變計" localSheetId="43">#REF!</definedName>
    <definedName name="鋼筋應變計" localSheetId="9">#REF!</definedName>
    <definedName name="鋼筋應變計" localSheetId="8">#REF!</definedName>
    <definedName name="鋼筋應變計" localSheetId="11">#REF!</definedName>
    <definedName name="鋼筋應變計" localSheetId="10">#REF!</definedName>
    <definedName name="鋼筋應變計" localSheetId="13">#REF!</definedName>
    <definedName name="鋼筋應變計" localSheetId="12">#REF!</definedName>
    <definedName name="鋼筋應變計" localSheetId="7">#REF!</definedName>
    <definedName name="鋼筋應變計" localSheetId="6">#REF!</definedName>
    <definedName name="鋼筋應變計" localSheetId="48">#REF!</definedName>
    <definedName name="鋼筋應變計" localSheetId="49">#REF!</definedName>
    <definedName name="鋼筋應變計" localSheetId="16">#REF!</definedName>
    <definedName name="鋼筋應變計" localSheetId="27">#REF!</definedName>
    <definedName name="鋼筋應變計" localSheetId="28">#REF!</definedName>
    <definedName name="鋼筋應變計" localSheetId="44">#REF!</definedName>
    <definedName name="鋼筋應變計" localSheetId="45">#REF!</definedName>
    <definedName name="鋼筋應變計" localSheetId="51">#REF!</definedName>
    <definedName name="鋼筋應變計" localSheetId="41">#REF!</definedName>
    <definedName name="鋼筋應變計" localSheetId="35">#REF!</definedName>
    <definedName name="鋼筋應變計" localSheetId="39">#REF!</definedName>
    <definedName name="鋼筋應變計" localSheetId="37">#REF!</definedName>
    <definedName name="鋼筋應變計" localSheetId="17">#REF!</definedName>
    <definedName name="鋼筋應變計" localSheetId="50">#REF!</definedName>
    <definedName name="鋼筋應變計" localSheetId="52">#REF!</definedName>
    <definedName name="鋼筋應變計" localSheetId="31">#REF!</definedName>
    <definedName name="鋼筋應變計" localSheetId="32">#REF!</definedName>
    <definedName name="鋼筋應變計" localSheetId="34">#REF!</definedName>
    <definedName name="鋼筋應變計" localSheetId="38">#REF!</definedName>
    <definedName name="鋼筋應變計" localSheetId="20">#REF!</definedName>
    <definedName name="鋼筋應變計">#REF!</definedName>
    <definedName name="鋼構塗裝費" localSheetId="40">#REF!</definedName>
    <definedName name="鋼構塗裝費" localSheetId="56">#REF!</definedName>
    <definedName name="鋼構塗裝費" localSheetId="33">#REF!</definedName>
    <definedName name="鋼構塗裝費" localSheetId="55">#REF!</definedName>
    <definedName name="鋼構塗裝費" localSheetId="36">#REF!</definedName>
    <definedName name="鋼構塗裝費" localSheetId="4">#REF!</definedName>
    <definedName name="鋼構塗裝費" localSheetId="19">#REF!</definedName>
    <definedName name="鋼構塗裝費" localSheetId="21">#REF!</definedName>
    <definedName name="鋼構塗裝費" localSheetId="22">#REF!</definedName>
    <definedName name="鋼構塗裝費" localSheetId="23">#REF!</definedName>
    <definedName name="鋼構塗裝費" localSheetId="24">#REF!</definedName>
    <definedName name="鋼構塗裝費" localSheetId="25">#REF!</definedName>
    <definedName name="鋼構塗裝費" localSheetId="42">#REF!</definedName>
    <definedName name="鋼構塗裝費" localSheetId="18">#REF!</definedName>
    <definedName name="鋼構塗裝費" localSheetId="47">#REF!</definedName>
    <definedName name="鋼構塗裝費" localSheetId="15">#REF!</definedName>
    <definedName name="鋼構塗裝費" localSheetId="14">#REF!</definedName>
    <definedName name="鋼構塗裝費" localSheetId="46">#REF!</definedName>
    <definedName name="鋼構塗裝費" localSheetId="3">#REF!</definedName>
    <definedName name="鋼構塗裝費" localSheetId="2">#REF!</definedName>
    <definedName name="鋼構塗裝費" localSheetId="54">#REF!</definedName>
    <definedName name="鋼構塗裝費" localSheetId="30">#REF!</definedName>
    <definedName name="鋼構塗裝費" localSheetId="26">#REF!</definedName>
    <definedName name="鋼構塗裝費" localSheetId="29">#REF!</definedName>
    <definedName name="鋼構塗裝費" localSheetId="53">#REF!</definedName>
    <definedName name="鋼構塗裝費" localSheetId="43">#REF!</definedName>
    <definedName name="鋼構塗裝費" localSheetId="9">#REF!</definedName>
    <definedName name="鋼構塗裝費" localSheetId="8">#REF!</definedName>
    <definedName name="鋼構塗裝費" localSheetId="11">#REF!</definedName>
    <definedName name="鋼構塗裝費" localSheetId="10">#REF!</definedName>
    <definedName name="鋼構塗裝費" localSheetId="13">#REF!</definedName>
    <definedName name="鋼構塗裝費" localSheetId="12">#REF!</definedName>
    <definedName name="鋼構塗裝費" localSheetId="7">#REF!</definedName>
    <definedName name="鋼構塗裝費" localSheetId="6">#REF!</definedName>
    <definedName name="鋼構塗裝費" localSheetId="48">#REF!</definedName>
    <definedName name="鋼構塗裝費" localSheetId="49">#REF!</definedName>
    <definedName name="鋼構塗裝費" localSheetId="16">#REF!</definedName>
    <definedName name="鋼構塗裝費" localSheetId="27">#REF!</definedName>
    <definedName name="鋼構塗裝費" localSheetId="28">#REF!</definedName>
    <definedName name="鋼構塗裝費" localSheetId="44">#REF!</definedName>
    <definedName name="鋼構塗裝費" localSheetId="45">#REF!</definedName>
    <definedName name="鋼構塗裝費" localSheetId="51">#REF!</definedName>
    <definedName name="鋼構塗裝費" localSheetId="41">#REF!</definedName>
    <definedName name="鋼構塗裝費" localSheetId="35">#REF!</definedName>
    <definedName name="鋼構塗裝費" localSheetId="39">#REF!</definedName>
    <definedName name="鋼構塗裝費" localSheetId="37">#REF!</definedName>
    <definedName name="鋼構塗裝費" localSheetId="17">#REF!</definedName>
    <definedName name="鋼構塗裝費" localSheetId="50">#REF!</definedName>
    <definedName name="鋼構塗裝費" localSheetId="52">#REF!</definedName>
    <definedName name="鋼構塗裝費" localSheetId="31">#REF!</definedName>
    <definedName name="鋼構塗裝費" localSheetId="32">#REF!</definedName>
    <definedName name="鋼構塗裝費" localSheetId="34">#REF!</definedName>
    <definedName name="鋼構塗裝費" localSheetId="38">#REF!</definedName>
    <definedName name="鋼構塗裝費" localSheetId="20">#REF!</definedName>
    <definedName name="鋼構塗裝費">#REF!</definedName>
    <definedName name="鋼構運費" localSheetId="40">#REF!</definedName>
    <definedName name="鋼構運費" localSheetId="56">#REF!</definedName>
    <definedName name="鋼構運費" localSheetId="33">#REF!</definedName>
    <definedName name="鋼構運費" localSheetId="55">#REF!</definedName>
    <definedName name="鋼構運費" localSheetId="36">#REF!</definedName>
    <definedName name="鋼構運費" localSheetId="4">#REF!</definedName>
    <definedName name="鋼構運費" localSheetId="19">#REF!</definedName>
    <definedName name="鋼構運費" localSheetId="21">#REF!</definedName>
    <definedName name="鋼構運費" localSheetId="22">#REF!</definedName>
    <definedName name="鋼構運費" localSheetId="23">#REF!</definedName>
    <definedName name="鋼構運費" localSheetId="24">#REF!</definedName>
    <definedName name="鋼構運費" localSheetId="25">#REF!</definedName>
    <definedName name="鋼構運費" localSheetId="42">#REF!</definedName>
    <definedName name="鋼構運費" localSheetId="18">#REF!</definedName>
    <definedName name="鋼構運費" localSheetId="47">#REF!</definedName>
    <definedName name="鋼構運費" localSheetId="15">#REF!</definedName>
    <definedName name="鋼構運費" localSheetId="14">#REF!</definedName>
    <definedName name="鋼構運費" localSheetId="46">#REF!</definedName>
    <definedName name="鋼構運費" localSheetId="3">#REF!</definedName>
    <definedName name="鋼構運費" localSheetId="2">#REF!</definedName>
    <definedName name="鋼構運費" localSheetId="54">#REF!</definedName>
    <definedName name="鋼構運費" localSheetId="30">#REF!</definedName>
    <definedName name="鋼構運費" localSheetId="26">#REF!</definedName>
    <definedName name="鋼構運費" localSheetId="29">#REF!</definedName>
    <definedName name="鋼構運費" localSheetId="53">#REF!</definedName>
    <definedName name="鋼構運費" localSheetId="43">#REF!</definedName>
    <definedName name="鋼構運費" localSheetId="9">#REF!</definedName>
    <definedName name="鋼構運費" localSheetId="8">#REF!</definedName>
    <definedName name="鋼構運費" localSheetId="11">#REF!</definedName>
    <definedName name="鋼構運費" localSheetId="10">#REF!</definedName>
    <definedName name="鋼構運費" localSheetId="13">#REF!</definedName>
    <definedName name="鋼構運費" localSheetId="12">#REF!</definedName>
    <definedName name="鋼構運費" localSheetId="7">#REF!</definedName>
    <definedName name="鋼構運費" localSheetId="6">#REF!</definedName>
    <definedName name="鋼構運費" localSheetId="48">#REF!</definedName>
    <definedName name="鋼構運費" localSheetId="49">#REF!</definedName>
    <definedName name="鋼構運費" localSheetId="16">#REF!</definedName>
    <definedName name="鋼構運費" localSheetId="27">#REF!</definedName>
    <definedName name="鋼構運費" localSheetId="28">#REF!</definedName>
    <definedName name="鋼構運費" localSheetId="44">#REF!</definedName>
    <definedName name="鋼構運費" localSheetId="45">#REF!</definedName>
    <definedName name="鋼構運費" localSheetId="51">#REF!</definedName>
    <definedName name="鋼構運費" localSheetId="41">#REF!</definedName>
    <definedName name="鋼構運費" localSheetId="35">#REF!</definedName>
    <definedName name="鋼構運費" localSheetId="39">#REF!</definedName>
    <definedName name="鋼構運費" localSheetId="37">#REF!</definedName>
    <definedName name="鋼構運費" localSheetId="17">#REF!</definedName>
    <definedName name="鋼構運費" localSheetId="50">#REF!</definedName>
    <definedName name="鋼構運費" localSheetId="52">#REF!</definedName>
    <definedName name="鋼構運費" localSheetId="31">#REF!</definedName>
    <definedName name="鋼構運費" localSheetId="32">#REF!</definedName>
    <definedName name="鋼構運費" localSheetId="34">#REF!</definedName>
    <definedName name="鋼構運費" localSheetId="38">#REF!</definedName>
    <definedName name="鋼構運費" localSheetId="20">#REF!</definedName>
    <definedName name="鋼構運費">#REF!</definedName>
    <definedName name="鋼構製作費" localSheetId="40">#REF!</definedName>
    <definedName name="鋼構製作費" localSheetId="56">#REF!</definedName>
    <definedName name="鋼構製作費" localSheetId="33">#REF!</definedName>
    <definedName name="鋼構製作費" localSheetId="55">#REF!</definedName>
    <definedName name="鋼構製作費" localSheetId="36">#REF!</definedName>
    <definedName name="鋼構製作費" localSheetId="4">#REF!</definedName>
    <definedName name="鋼構製作費" localSheetId="19">#REF!</definedName>
    <definedName name="鋼構製作費" localSheetId="21">#REF!</definedName>
    <definedName name="鋼構製作費" localSheetId="22">#REF!</definedName>
    <definedName name="鋼構製作費" localSheetId="23">#REF!</definedName>
    <definedName name="鋼構製作費" localSheetId="24">#REF!</definedName>
    <definedName name="鋼構製作費" localSheetId="25">#REF!</definedName>
    <definedName name="鋼構製作費" localSheetId="42">#REF!</definedName>
    <definedName name="鋼構製作費" localSheetId="18">#REF!</definedName>
    <definedName name="鋼構製作費" localSheetId="47">#REF!</definedName>
    <definedName name="鋼構製作費" localSheetId="15">#REF!</definedName>
    <definedName name="鋼構製作費" localSheetId="14">#REF!</definedName>
    <definedName name="鋼構製作費" localSheetId="46">#REF!</definedName>
    <definedName name="鋼構製作費" localSheetId="3">#REF!</definedName>
    <definedName name="鋼構製作費" localSheetId="2">#REF!</definedName>
    <definedName name="鋼構製作費" localSheetId="54">#REF!</definedName>
    <definedName name="鋼構製作費" localSheetId="30">#REF!</definedName>
    <definedName name="鋼構製作費" localSheetId="26">#REF!</definedName>
    <definedName name="鋼構製作費" localSheetId="29">#REF!</definedName>
    <definedName name="鋼構製作費" localSheetId="53">#REF!</definedName>
    <definedName name="鋼構製作費" localSheetId="43">#REF!</definedName>
    <definedName name="鋼構製作費" localSheetId="9">#REF!</definedName>
    <definedName name="鋼構製作費" localSheetId="8">#REF!</definedName>
    <definedName name="鋼構製作費" localSheetId="11">#REF!</definedName>
    <definedName name="鋼構製作費" localSheetId="10">#REF!</definedName>
    <definedName name="鋼構製作費" localSheetId="13">#REF!</definedName>
    <definedName name="鋼構製作費" localSheetId="12">#REF!</definedName>
    <definedName name="鋼構製作費" localSheetId="7">#REF!</definedName>
    <definedName name="鋼構製作費" localSheetId="6">#REF!</definedName>
    <definedName name="鋼構製作費" localSheetId="48">#REF!</definedName>
    <definedName name="鋼構製作費" localSheetId="49">#REF!</definedName>
    <definedName name="鋼構製作費" localSheetId="16">#REF!</definedName>
    <definedName name="鋼構製作費" localSheetId="27">#REF!</definedName>
    <definedName name="鋼構製作費" localSheetId="28">#REF!</definedName>
    <definedName name="鋼構製作費" localSheetId="44">#REF!</definedName>
    <definedName name="鋼構製作費" localSheetId="45">#REF!</definedName>
    <definedName name="鋼構製作費" localSheetId="51">#REF!</definedName>
    <definedName name="鋼構製作費" localSheetId="41">#REF!</definedName>
    <definedName name="鋼構製作費" localSheetId="35">#REF!</definedName>
    <definedName name="鋼構製作費" localSheetId="39">#REF!</definedName>
    <definedName name="鋼構製作費" localSheetId="37">#REF!</definedName>
    <definedName name="鋼構製作費" localSheetId="17">#REF!</definedName>
    <definedName name="鋼構製作費" localSheetId="50">#REF!</definedName>
    <definedName name="鋼構製作費" localSheetId="52">#REF!</definedName>
    <definedName name="鋼構製作費" localSheetId="31">#REF!</definedName>
    <definedName name="鋼構製作費" localSheetId="32">#REF!</definedName>
    <definedName name="鋼構製作費" localSheetId="34">#REF!</definedName>
    <definedName name="鋼構製作費" localSheetId="38">#REF!</definedName>
    <definedName name="鋼構製作費" localSheetId="20">#REF!</definedName>
    <definedName name="鋼構製作費">#REF!</definedName>
    <definedName name="鋼管支撐" localSheetId="40">#REF!</definedName>
    <definedName name="鋼管支撐" localSheetId="56">#REF!</definedName>
    <definedName name="鋼管支撐" localSheetId="33">#REF!</definedName>
    <definedName name="鋼管支撐" localSheetId="55">#REF!</definedName>
    <definedName name="鋼管支撐" localSheetId="36">#REF!</definedName>
    <definedName name="鋼管支撐" localSheetId="4">#REF!</definedName>
    <definedName name="鋼管支撐" localSheetId="19">#REF!</definedName>
    <definedName name="鋼管支撐" localSheetId="21">#REF!</definedName>
    <definedName name="鋼管支撐" localSheetId="22">#REF!</definedName>
    <definedName name="鋼管支撐" localSheetId="23">#REF!</definedName>
    <definedName name="鋼管支撐" localSheetId="24">#REF!</definedName>
    <definedName name="鋼管支撐" localSheetId="25">#REF!</definedName>
    <definedName name="鋼管支撐" localSheetId="42">#REF!</definedName>
    <definedName name="鋼管支撐" localSheetId="18">#REF!</definedName>
    <definedName name="鋼管支撐" localSheetId="47">#REF!</definedName>
    <definedName name="鋼管支撐" localSheetId="15">#REF!</definedName>
    <definedName name="鋼管支撐" localSheetId="14">#REF!</definedName>
    <definedName name="鋼管支撐" localSheetId="46">#REF!</definedName>
    <definedName name="鋼管支撐" localSheetId="3">#REF!</definedName>
    <definedName name="鋼管支撐" localSheetId="2">#REF!</definedName>
    <definedName name="鋼管支撐" localSheetId="54">#REF!</definedName>
    <definedName name="鋼管支撐" localSheetId="30">#REF!</definedName>
    <definedName name="鋼管支撐" localSheetId="26">#REF!</definedName>
    <definedName name="鋼管支撐" localSheetId="29">#REF!</definedName>
    <definedName name="鋼管支撐" localSheetId="53">#REF!</definedName>
    <definedName name="鋼管支撐" localSheetId="43">#REF!</definedName>
    <definedName name="鋼管支撐" localSheetId="9">#REF!</definedName>
    <definedName name="鋼管支撐" localSheetId="8">#REF!</definedName>
    <definedName name="鋼管支撐" localSheetId="11">#REF!</definedName>
    <definedName name="鋼管支撐" localSheetId="10">#REF!</definedName>
    <definedName name="鋼管支撐" localSheetId="13">#REF!</definedName>
    <definedName name="鋼管支撐" localSheetId="12">#REF!</definedName>
    <definedName name="鋼管支撐" localSheetId="7">#REF!</definedName>
    <definedName name="鋼管支撐" localSheetId="6">#REF!</definedName>
    <definedName name="鋼管支撐" localSheetId="48">#REF!</definedName>
    <definedName name="鋼管支撐" localSheetId="49">#REF!</definedName>
    <definedName name="鋼管支撐" localSheetId="16">#REF!</definedName>
    <definedName name="鋼管支撐" localSheetId="27">#REF!</definedName>
    <definedName name="鋼管支撐" localSheetId="28">#REF!</definedName>
    <definedName name="鋼管支撐" localSheetId="44">#REF!</definedName>
    <definedName name="鋼管支撐" localSheetId="45">#REF!</definedName>
    <definedName name="鋼管支撐" localSheetId="51">#REF!</definedName>
    <definedName name="鋼管支撐" localSheetId="41">#REF!</definedName>
    <definedName name="鋼管支撐" localSheetId="35">#REF!</definedName>
    <definedName name="鋼管支撐" localSheetId="39">#REF!</definedName>
    <definedName name="鋼管支撐" localSheetId="37">#REF!</definedName>
    <definedName name="鋼管支撐" localSheetId="17">#REF!</definedName>
    <definedName name="鋼管支撐" localSheetId="50">#REF!</definedName>
    <definedName name="鋼管支撐" localSheetId="52">#REF!</definedName>
    <definedName name="鋼管支撐" localSheetId="31">#REF!</definedName>
    <definedName name="鋼管支撐" localSheetId="32">#REF!</definedName>
    <definedName name="鋼管支撐" localSheetId="34">#REF!</definedName>
    <definedName name="鋼管支撐" localSheetId="38">#REF!</definedName>
    <definedName name="鋼管支撐" localSheetId="20">#REF!</definedName>
    <definedName name="鋼管支撐">#REF!</definedName>
    <definedName name="鋼管鷹架_含45cm踏板_安全索">[22]工料單價!$B$37</definedName>
    <definedName name="鋼管鷹架_含60cm踏板_安全索" localSheetId="40">#REF!</definedName>
    <definedName name="鋼管鷹架_含60cm踏板_安全索" localSheetId="56">#REF!</definedName>
    <definedName name="鋼管鷹架_含60cm踏板_安全索" localSheetId="33">#REF!</definedName>
    <definedName name="鋼管鷹架_含60cm踏板_安全索" localSheetId="55">#REF!</definedName>
    <definedName name="鋼管鷹架_含60cm踏板_安全索" localSheetId="36">#REF!</definedName>
    <definedName name="鋼管鷹架_含60cm踏板_安全索" localSheetId="4">#REF!</definedName>
    <definedName name="鋼管鷹架_含60cm踏板_安全索" localSheetId="19">#REF!</definedName>
    <definedName name="鋼管鷹架_含60cm踏板_安全索" localSheetId="21">#REF!</definedName>
    <definedName name="鋼管鷹架_含60cm踏板_安全索" localSheetId="22">#REF!</definedName>
    <definedName name="鋼管鷹架_含60cm踏板_安全索" localSheetId="23">#REF!</definedName>
    <definedName name="鋼管鷹架_含60cm踏板_安全索" localSheetId="24">#REF!</definedName>
    <definedName name="鋼管鷹架_含60cm踏板_安全索" localSheetId="25">#REF!</definedName>
    <definedName name="鋼管鷹架_含60cm踏板_安全索" localSheetId="42">#REF!</definedName>
    <definedName name="鋼管鷹架_含60cm踏板_安全索" localSheetId="18">#REF!</definedName>
    <definedName name="鋼管鷹架_含60cm踏板_安全索" localSheetId="47">#REF!</definedName>
    <definedName name="鋼管鷹架_含60cm踏板_安全索" localSheetId="15">#REF!</definedName>
    <definedName name="鋼管鷹架_含60cm踏板_安全索" localSheetId="14">#REF!</definedName>
    <definedName name="鋼管鷹架_含60cm踏板_安全索" localSheetId="46">#REF!</definedName>
    <definedName name="鋼管鷹架_含60cm踏板_安全索" localSheetId="3">#REF!</definedName>
    <definedName name="鋼管鷹架_含60cm踏板_安全索" localSheetId="2">#REF!</definedName>
    <definedName name="鋼管鷹架_含60cm踏板_安全索" localSheetId="54">#REF!</definedName>
    <definedName name="鋼管鷹架_含60cm踏板_安全索" localSheetId="30">#REF!</definedName>
    <definedName name="鋼管鷹架_含60cm踏板_安全索" localSheetId="26">#REF!</definedName>
    <definedName name="鋼管鷹架_含60cm踏板_安全索" localSheetId="29">#REF!</definedName>
    <definedName name="鋼管鷹架_含60cm踏板_安全索" localSheetId="53">#REF!</definedName>
    <definedName name="鋼管鷹架_含60cm踏板_安全索" localSheetId="43">#REF!</definedName>
    <definedName name="鋼管鷹架_含60cm踏板_安全索" localSheetId="9">#REF!</definedName>
    <definedName name="鋼管鷹架_含60cm踏板_安全索" localSheetId="8">#REF!</definedName>
    <definedName name="鋼管鷹架_含60cm踏板_安全索" localSheetId="11">#REF!</definedName>
    <definedName name="鋼管鷹架_含60cm踏板_安全索" localSheetId="10">#REF!</definedName>
    <definedName name="鋼管鷹架_含60cm踏板_安全索" localSheetId="13">#REF!</definedName>
    <definedName name="鋼管鷹架_含60cm踏板_安全索" localSheetId="12">#REF!</definedName>
    <definedName name="鋼管鷹架_含60cm踏板_安全索" localSheetId="7">#REF!</definedName>
    <definedName name="鋼管鷹架_含60cm踏板_安全索" localSheetId="6">#REF!</definedName>
    <definedName name="鋼管鷹架_含60cm踏板_安全索" localSheetId="48">#REF!</definedName>
    <definedName name="鋼管鷹架_含60cm踏板_安全索" localSheetId="49">#REF!</definedName>
    <definedName name="鋼管鷹架_含60cm踏板_安全索" localSheetId="16">#REF!</definedName>
    <definedName name="鋼管鷹架_含60cm踏板_安全索" localSheetId="27">#REF!</definedName>
    <definedName name="鋼管鷹架_含60cm踏板_安全索" localSheetId="28">#REF!</definedName>
    <definedName name="鋼管鷹架_含60cm踏板_安全索" localSheetId="44">#REF!</definedName>
    <definedName name="鋼管鷹架_含60cm踏板_安全索" localSheetId="45">#REF!</definedName>
    <definedName name="鋼管鷹架_含60cm踏板_安全索" localSheetId="51">#REF!</definedName>
    <definedName name="鋼管鷹架_含60cm踏板_安全索" localSheetId="41">#REF!</definedName>
    <definedName name="鋼管鷹架_含60cm踏板_安全索" localSheetId="35">#REF!</definedName>
    <definedName name="鋼管鷹架_含60cm踏板_安全索" localSheetId="39">#REF!</definedName>
    <definedName name="鋼管鷹架_含60cm踏板_安全索" localSheetId="37">#REF!</definedName>
    <definedName name="鋼管鷹架_含60cm踏板_安全索" localSheetId="17">#REF!</definedName>
    <definedName name="鋼管鷹架_含60cm踏板_安全索" localSheetId="50">#REF!</definedName>
    <definedName name="鋼管鷹架_含60cm踏板_安全索" localSheetId="52">#REF!</definedName>
    <definedName name="鋼管鷹架_含60cm踏板_安全索" localSheetId="31">#REF!</definedName>
    <definedName name="鋼管鷹架_含60cm踏板_安全索" localSheetId="32">#REF!</definedName>
    <definedName name="鋼管鷹架_含60cm踏板_安全索" localSheetId="34">#REF!</definedName>
    <definedName name="鋼管鷹架_含60cm踏板_安全索" localSheetId="38">#REF!</definedName>
    <definedName name="鋼管鷹架_含60cm踏板_安全索" localSheetId="20">#REF!</definedName>
    <definedName name="鋼管鷹架_含60cm踏板_安全索">#REF!</definedName>
    <definedName name="鋼樑1小時防火漆" localSheetId="40">#REF!</definedName>
    <definedName name="鋼樑1小時防火漆" localSheetId="56">#REF!</definedName>
    <definedName name="鋼樑1小時防火漆" localSheetId="33">#REF!</definedName>
    <definedName name="鋼樑1小時防火漆" localSheetId="55">#REF!</definedName>
    <definedName name="鋼樑1小時防火漆" localSheetId="36">#REF!</definedName>
    <definedName name="鋼樑1小時防火漆" localSheetId="4">#REF!</definedName>
    <definedName name="鋼樑1小時防火漆" localSheetId="19">#REF!</definedName>
    <definedName name="鋼樑1小時防火漆" localSheetId="21">#REF!</definedName>
    <definedName name="鋼樑1小時防火漆" localSheetId="22">#REF!</definedName>
    <definedName name="鋼樑1小時防火漆" localSheetId="23">#REF!</definedName>
    <definedName name="鋼樑1小時防火漆" localSheetId="24">#REF!</definedName>
    <definedName name="鋼樑1小時防火漆" localSheetId="25">#REF!</definedName>
    <definedName name="鋼樑1小時防火漆" localSheetId="42">#REF!</definedName>
    <definedName name="鋼樑1小時防火漆" localSheetId="18">#REF!</definedName>
    <definedName name="鋼樑1小時防火漆" localSheetId="47">#REF!</definedName>
    <definedName name="鋼樑1小時防火漆" localSheetId="15">#REF!</definedName>
    <definedName name="鋼樑1小時防火漆" localSheetId="14">#REF!</definedName>
    <definedName name="鋼樑1小時防火漆" localSheetId="46">#REF!</definedName>
    <definedName name="鋼樑1小時防火漆" localSheetId="3">#REF!</definedName>
    <definedName name="鋼樑1小時防火漆" localSheetId="2">#REF!</definedName>
    <definedName name="鋼樑1小時防火漆" localSheetId="54">#REF!</definedName>
    <definedName name="鋼樑1小時防火漆" localSheetId="30">#REF!</definedName>
    <definedName name="鋼樑1小時防火漆" localSheetId="26">#REF!</definedName>
    <definedName name="鋼樑1小時防火漆" localSheetId="29">#REF!</definedName>
    <definedName name="鋼樑1小時防火漆" localSheetId="53">#REF!</definedName>
    <definedName name="鋼樑1小時防火漆" localSheetId="43">#REF!</definedName>
    <definedName name="鋼樑1小時防火漆" localSheetId="9">#REF!</definedName>
    <definedName name="鋼樑1小時防火漆" localSheetId="8">#REF!</definedName>
    <definedName name="鋼樑1小時防火漆" localSheetId="11">#REF!</definedName>
    <definedName name="鋼樑1小時防火漆" localSheetId="10">#REF!</definedName>
    <definedName name="鋼樑1小時防火漆" localSheetId="13">#REF!</definedName>
    <definedName name="鋼樑1小時防火漆" localSheetId="12">#REF!</definedName>
    <definedName name="鋼樑1小時防火漆" localSheetId="7">#REF!</definedName>
    <definedName name="鋼樑1小時防火漆" localSheetId="6">#REF!</definedName>
    <definedName name="鋼樑1小時防火漆" localSheetId="48">#REF!</definedName>
    <definedName name="鋼樑1小時防火漆" localSheetId="49">#REF!</definedName>
    <definedName name="鋼樑1小時防火漆" localSheetId="16">#REF!</definedName>
    <definedName name="鋼樑1小時防火漆" localSheetId="27">#REF!</definedName>
    <definedName name="鋼樑1小時防火漆" localSheetId="28">#REF!</definedName>
    <definedName name="鋼樑1小時防火漆" localSheetId="44">#REF!</definedName>
    <definedName name="鋼樑1小時防火漆" localSheetId="45">#REF!</definedName>
    <definedName name="鋼樑1小時防火漆" localSheetId="51">#REF!</definedName>
    <definedName name="鋼樑1小時防火漆" localSheetId="41">#REF!</definedName>
    <definedName name="鋼樑1小時防火漆" localSheetId="35">#REF!</definedName>
    <definedName name="鋼樑1小時防火漆" localSheetId="39">#REF!</definedName>
    <definedName name="鋼樑1小時防火漆" localSheetId="37">#REF!</definedName>
    <definedName name="鋼樑1小時防火漆" localSheetId="17">#REF!</definedName>
    <definedName name="鋼樑1小時防火漆" localSheetId="50">#REF!</definedName>
    <definedName name="鋼樑1小時防火漆" localSheetId="52">#REF!</definedName>
    <definedName name="鋼樑1小時防火漆" localSheetId="31">#REF!</definedName>
    <definedName name="鋼樑1小時防火漆" localSheetId="32">#REF!</definedName>
    <definedName name="鋼樑1小時防火漆" localSheetId="34">#REF!</definedName>
    <definedName name="鋼樑1小時防火漆" localSheetId="38">#REF!</definedName>
    <definedName name="鋼樑1小時防火漆" localSheetId="20">#REF!</definedName>
    <definedName name="鋼樑1小時防火漆">#REF!</definedName>
    <definedName name="鋼樑2小時防火披覆" localSheetId="40">#REF!</definedName>
    <definedName name="鋼樑2小時防火披覆" localSheetId="56">#REF!</definedName>
    <definedName name="鋼樑2小時防火披覆" localSheetId="33">#REF!</definedName>
    <definedName name="鋼樑2小時防火披覆" localSheetId="55">#REF!</definedName>
    <definedName name="鋼樑2小時防火披覆" localSheetId="36">#REF!</definedName>
    <definedName name="鋼樑2小時防火披覆" localSheetId="4">#REF!</definedName>
    <definedName name="鋼樑2小時防火披覆" localSheetId="19">#REF!</definedName>
    <definedName name="鋼樑2小時防火披覆" localSheetId="21">#REF!</definedName>
    <definedName name="鋼樑2小時防火披覆" localSheetId="22">#REF!</definedName>
    <definedName name="鋼樑2小時防火披覆" localSheetId="23">#REF!</definedName>
    <definedName name="鋼樑2小時防火披覆" localSheetId="24">#REF!</definedName>
    <definedName name="鋼樑2小時防火披覆" localSheetId="25">#REF!</definedName>
    <definedName name="鋼樑2小時防火披覆" localSheetId="42">#REF!</definedName>
    <definedName name="鋼樑2小時防火披覆" localSheetId="18">#REF!</definedName>
    <definedName name="鋼樑2小時防火披覆" localSheetId="47">#REF!</definedName>
    <definedName name="鋼樑2小時防火披覆" localSheetId="15">#REF!</definedName>
    <definedName name="鋼樑2小時防火披覆" localSheetId="14">#REF!</definedName>
    <definedName name="鋼樑2小時防火披覆" localSheetId="46">#REF!</definedName>
    <definedName name="鋼樑2小時防火披覆" localSheetId="3">#REF!</definedName>
    <definedName name="鋼樑2小時防火披覆" localSheetId="2">#REF!</definedName>
    <definedName name="鋼樑2小時防火披覆" localSheetId="54">#REF!</definedName>
    <definedName name="鋼樑2小時防火披覆" localSheetId="30">#REF!</definedName>
    <definedName name="鋼樑2小時防火披覆" localSheetId="26">#REF!</definedName>
    <definedName name="鋼樑2小時防火披覆" localSheetId="29">#REF!</definedName>
    <definedName name="鋼樑2小時防火披覆" localSheetId="53">#REF!</definedName>
    <definedName name="鋼樑2小時防火披覆" localSheetId="43">#REF!</definedName>
    <definedName name="鋼樑2小時防火披覆" localSheetId="9">#REF!</definedName>
    <definedName name="鋼樑2小時防火披覆" localSheetId="8">#REF!</definedName>
    <definedName name="鋼樑2小時防火披覆" localSheetId="11">#REF!</definedName>
    <definedName name="鋼樑2小時防火披覆" localSheetId="10">#REF!</definedName>
    <definedName name="鋼樑2小時防火披覆" localSheetId="13">#REF!</definedName>
    <definedName name="鋼樑2小時防火披覆" localSheetId="12">#REF!</definedName>
    <definedName name="鋼樑2小時防火披覆" localSheetId="7">#REF!</definedName>
    <definedName name="鋼樑2小時防火披覆" localSheetId="6">#REF!</definedName>
    <definedName name="鋼樑2小時防火披覆" localSheetId="48">#REF!</definedName>
    <definedName name="鋼樑2小時防火披覆" localSheetId="49">#REF!</definedName>
    <definedName name="鋼樑2小時防火披覆" localSheetId="16">#REF!</definedName>
    <definedName name="鋼樑2小時防火披覆" localSheetId="27">#REF!</definedName>
    <definedName name="鋼樑2小時防火披覆" localSheetId="28">#REF!</definedName>
    <definedName name="鋼樑2小時防火披覆" localSheetId="44">#REF!</definedName>
    <definedName name="鋼樑2小時防火披覆" localSheetId="45">#REF!</definedName>
    <definedName name="鋼樑2小時防火披覆" localSheetId="51">#REF!</definedName>
    <definedName name="鋼樑2小時防火披覆" localSheetId="41">#REF!</definedName>
    <definedName name="鋼樑2小時防火披覆" localSheetId="35">#REF!</definedName>
    <definedName name="鋼樑2小時防火披覆" localSheetId="39">#REF!</definedName>
    <definedName name="鋼樑2小時防火披覆" localSheetId="37">#REF!</definedName>
    <definedName name="鋼樑2小時防火披覆" localSheetId="17">#REF!</definedName>
    <definedName name="鋼樑2小時防火披覆" localSheetId="50">#REF!</definedName>
    <definedName name="鋼樑2小時防火披覆" localSheetId="52">#REF!</definedName>
    <definedName name="鋼樑2小時防火披覆" localSheetId="31">#REF!</definedName>
    <definedName name="鋼樑2小時防火披覆" localSheetId="32">#REF!</definedName>
    <definedName name="鋼樑2小時防火披覆" localSheetId="34">#REF!</definedName>
    <definedName name="鋼樑2小時防火披覆" localSheetId="38">#REF!</definedName>
    <definedName name="鋼樑2小時防火披覆" localSheetId="20">#REF!</definedName>
    <definedName name="鋼樑2小時防火披覆">#REF!</definedName>
    <definedName name="鋼樑金屬補強網" localSheetId="40">#REF!</definedName>
    <definedName name="鋼樑金屬補強網" localSheetId="56">#REF!</definedName>
    <definedName name="鋼樑金屬補強網" localSheetId="33">#REF!</definedName>
    <definedName name="鋼樑金屬補強網" localSheetId="55">#REF!</definedName>
    <definedName name="鋼樑金屬補強網" localSheetId="36">#REF!</definedName>
    <definedName name="鋼樑金屬補強網" localSheetId="4">#REF!</definedName>
    <definedName name="鋼樑金屬補強網" localSheetId="19">#REF!</definedName>
    <definedName name="鋼樑金屬補強網" localSheetId="21">#REF!</definedName>
    <definedName name="鋼樑金屬補強網" localSheetId="22">#REF!</definedName>
    <definedName name="鋼樑金屬補強網" localSheetId="23">#REF!</definedName>
    <definedName name="鋼樑金屬補強網" localSheetId="24">#REF!</definedName>
    <definedName name="鋼樑金屬補強網" localSheetId="25">#REF!</definedName>
    <definedName name="鋼樑金屬補強網" localSheetId="42">#REF!</definedName>
    <definedName name="鋼樑金屬補強網" localSheetId="18">#REF!</definedName>
    <definedName name="鋼樑金屬補強網" localSheetId="47">#REF!</definedName>
    <definedName name="鋼樑金屬補強網" localSheetId="15">#REF!</definedName>
    <definedName name="鋼樑金屬補強網" localSheetId="14">#REF!</definedName>
    <definedName name="鋼樑金屬補強網" localSheetId="46">#REF!</definedName>
    <definedName name="鋼樑金屬補強網" localSheetId="3">#REF!</definedName>
    <definedName name="鋼樑金屬補強網" localSheetId="2">#REF!</definedName>
    <definedName name="鋼樑金屬補強網" localSheetId="54">#REF!</definedName>
    <definedName name="鋼樑金屬補強網" localSheetId="30">#REF!</definedName>
    <definedName name="鋼樑金屬補強網" localSheetId="26">#REF!</definedName>
    <definedName name="鋼樑金屬補強網" localSheetId="29">#REF!</definedName>
    <definedName name="鋼樑金屬補強網" localSheetId="53">#REF!</definedName>
    <definedName name="鋼樑金屬補強網" localSheetId="43">#REF!</definedName>
    <definedName name="鋼樑金屬補強網" localSheetId="9">#REF!</definedName>
    <definedName name="鋼樑金屬補強網" localSheetId="8">#REF!</definedName>
    <definedName name="鋼樑金屬補強網" localSheetId="11">#REF!</definedName>
    <definedName name="鋼樑金屬補強網" localSheetId="10">#REF!</definedName>
    <definedName name="鋼樑金屬補強網" localSheetId="13">#REF!</definedName>
    <definedName name="鋼樑金屬補強網" localSheetId="12">#REF!</definedName>
    <definedName name="鋼樑金屬補強網" localSheetId="7">#REF!</definedName>
    <definedName name="鋼樑金屬補強網" localSheetId="6">#REF!</definedName>
    <definedName name="鋼樑金屬補強網" localSheetId="48">#REF!</definedName>
    <definedName name="鋼樑金屬補強網" localSheetId="49">#REF!</definedName>
    <definedName name="鋼樑金屬補強網" localSheetId="16">#REF!</definedName>
    <definedName name="鋼樑金屬補強網" localSheetId="27">#REF!</definedName>
    <definedName name="鋼樑金屬補強網" localSheetId="28">#REF!</definedName>
    <definedName name="鋼樑金屬補強網" localSheetId="44">#REF!</definedName>
    <definedName name="鋼樑金屬補強網" localSheetId="45">#REF!</definedName>
    <definedName name="鋼樑金屬補強網" localSheetId="51">#REF!</definedName>
    <definedName name="鋼樑金屬補強網" localSheetId="41">#REF!</definedName>
    <definedName name="鋼樑金屬補強網" localSheetId="35">#REF!</definedName>
    <definedName name="鋼樑金屬補強網" localSheetId="39">#REF!</definedName>
    <definedName name="鋼樑金屬補強網" localSheetId="37">#REF!</definedName>
    <definedName name="鋼樑金屬補強網" localSheetId="17">#REF!</definedName>
    <definedName name="鋼樑金屬補強網" localSheetId="50">#REF!</definedName>
    <definedName name="鋼樑金屬補強網" localSheetId="52">#REF!</definedName>
    <definedName name="鋼樑金屬補強網" localSheetId="31">#REF!</definedName>
    <definedName name="鋼樑金屬補強網" localSheetId="32">#REF!</definedName>
    <definedName name="鋼樑金屬補強網" localSheetId="34">#REF!</definedName>
    <definedName name="鋼樑金屬補強網" localSheetId="38">#REF!</definedName>
    <definedName name="鋼樑金屬補強網" localSheetId="20">#REF!</definedName>
    <definedName name="鋼樑金屬補強網">#REF!</definedName>
    <definedName name="鋼樑基礎螺栓" localSheetId="40">#REF!</definedName>
    <definedName name="鋼樑基礎螺栓" localSheetId="56">#REF!</definedName>
    <definedName name="鋼樑基礎螺栓" localSheetId="33">#REF!</definedName>
    <definedName name="鋼樑基礎螺栓" localSheetId="55">#REF!</definedName>
    <definedName name="鋼樑基礎螺栓" localSheetId="36">#REF!</definedName>
    <definedName name="鋼樑基礎螺栓" localSheetId="4">#REF!</definedName>
    <definedName name="鋼樑基礎螺栓" localSheetId="19">#REF!</definedName>
    <definedName name="鋼樑基礎螺栓" localSheetId="21">#REF!</definedName>
    <definedName name="鋼樑基礎螺栓" localSheetId="22">#REF!</definedName>
    <definedName name="鋼樑基礎螺栓" localSheetId="23">#REF!</definedName>
    <definedName name="鋼樑基礎螺栓" localSheetId="24">#REF!</definedName>
    <definedName name="鋼樑基礎螺栓" localSheetId="25">#REF!</definedName>
    <definedName name="鋼樑基礎螺栓" localSheetId="42">#REF!</definedName>
    <definedName name="鋼樑基礎螺栓" localSheetId="18">#REF!</definedName>
    <definedName name="鋼樑基礎螺栓" localSheetId="47">#REF!</definedName>
    <definedName name="鋼樑基礎螺栓" localSheetId="15">#REF!</definedName>
    <definedName name="鋼樑基礎螺栓" localSheetId="14">#REF!</definedName>
    <definedName name="鋼樑基礎螺栓" localSheetId="46">#REF!</definedName>
    <definedName name="鋼樑基礎螺栓" localSheetId="3">#REF!</definedName>
    <definedName name="鋼樑基礎螺栓" localSheetId="2">#REF!</definedName>
    <definedName name="鋼樑基礎螺栓" localSheetId="54">#REF!</definedName>
    <definedName name="鋼樑基礎螺栓" localSheetId="30">#REF!</definedName>
    <definedName name="鋼樑基礎螺栓" localSheetId="26">#REF!</definedName>
    <definedName name="鋼樑基礎螺栓" localSheetId="29">#REF!</definedName>
    <definedName name="鋼樑基礎螺栓" localSheetId="53">#REF!</definedName>
    <definedName name="鋼樑基礎螺栓" localSheetId="43">#REF!</definedName>
    <definedName name="鋼樑基礎螺栓" localSheetId="9">#REF!</definedName>
    <definedName name="鋼樑基礎螺栓" localSheetId="8">#REF!</definedName>
    <definedName name="鋼樑基礎螺栓" localSheetId="11">#REF!</definedName>
    <definedName name="鋼樑基礎螺栓" localSheetId="10">#REF!</definedName>
    <definedName name="鋼樑基礎螺栓" localSheetId="13">#REF!</definedName>
    <definedName name="鋼樑基礎螺栓" localSheetId="12">#REF!</definedName>
    <definedName name="鋼樑基礎螺栓" localSheetId="7">#REF!</definedName>
    <definedName name="鋼樑基礎螺栓" localSheetId="6">#REF!</definedName>
    <definedName name="鋼樑基礎螺栓" localSheetId="48">#REF!</definedName>
    <definedName name="鋼樑基礎螺栓" localSheetId="49">#REF!</definedName>
    <definedName name="鋼樑基礎螺栓" localSheetId="16">#REF!</definedName>
    <definedName name="鋼樑基礎螺栓" localSheetId="27">#REF!</definedName>
    <definedName name="鋼樑基礎螺栓" localSheetId="28">#REF!</definedName>
    <definedName name="鋼樑基礎螺栓" localSheetId="44">#REF!</definedName>
    <definedName name="鋼樑基礎螺栓" localSheetId="45">#REF!</definedName>
    <definedName name="鋼樑基礎螺栓" localSheetId="51">#REF!</definedName>
    <definedName name="鋼樑基礎螺栓" localSheetId="41">#REF!</definedName>
    <definedName name="鋼樑基礎螺栓" localSheetId="35">#REF!</definedName>
    <definedName name="鋼樑基礎螺栓" localSheetId="39">#REF!</definedName>
    <definedName name="鋼樑基礎螺栓" localSheetId="37">#REF!</definedName>
    <definedName name="鋼樑基礎螺栓" localSheetId="17">#REF!</definedName>
    <definedName name="鋼樑基礎螺栓" localSheetId="50">#REF!</definedName>
    <definedName name="鋼樑基礎螺栓" localSheetId="52">#REF!</definedName>
    <definedName name="鋼樑基礎螺栓" localSheetId="31">#REF!</definedName>
    <definedName name="鋼樑基礎螺栓" localSheetId="32">#REF!</definedName>
    <definedName name="鋼樑基礎螺栓" localSheetId="34">#REF!</definedName>
    <definedName name="鋼樑基礎螺栓" localSheetId="38">#REF!</definedName>
    <definedName name="鋼樑基礎螺栓" localSheetId="20">#REF!</definedName>
    <definedName name="鋼樑基礎螺栓">#REF!</definedName>
    <definedName name="錫蘭橄欖移植φ_20_40cm" localSheetId="40">#REF!</definedName>
    <definedName name="錫蘭橄欖移植φ_20_40cm" localSheetId="56">#REF!</definedName>
    <definedName name="錫蘭橄欖移植φ_20_40cm" localSheetId="33">#REF!</definedName>
    <definedName name="錫蘭橄欖移植φ_20_40cm" localSheetId="55">#REF!</definedName>
    <definedName name="錫蘭橄欖移植φ_20_40cm" localSheetId="36">#REF!</definedName>
    <definedName name="錫蘭橄欖移植φ_20_40cm" localSheetId="4">#REF!</definedName>
    <definedName name="錫蘭橄欖移植φ_20_40cm" localSheetId="19">#REF!</definedName>
    <definedName name="錫蘭橄欖移植φ_20_40cm" localSheetId="21">#REF!</definedName>
    <definedName name="錫蘭橄欖移植φ_20_40cm" localSheetId="22">#REF!</definedName>
    <definedName name="錫蘭橄欖移植φ_20_40cm" localSheetId="23">#REF!</definedName>
    <definedName name="錫蘭橄欖移植φ_20_40cm" localSheetId="24">#REF!</definedName>
    <definedName name="錫蘭橄欖移植φ_20_40cm" localSheetId="25">#REF!</definedName>
    <definedName name="錫蘭橄欖移植φ_20_40cm" localSheetId="42">#REF!</definedName>
    <definedName name="錫蘭橄欖移植φ_20_40cm" localSheetId="18">#REF!</definedName>
    <definedName name="錫蘭橄欖移植φ_20_40cm" localSheetId="47">#REF!</definedName>
    <definedName name="錫蘭橄欖移植φ_20_40cm" localSheetId="15">#REF!</definedName>
    <definedName name="錫蘭橄欖移植φ_20_40cm" localSheetId="14">#REF!</definedName>
    <definedName name="錫蘭橄欖移植φ_20_40cm" localSheetId="46">#REF!</definedName>
    <definedName name="錫蘭橄欖移植φ_20_40cm" localSheetId="3">#REF!</definedName>
    <definedName name="錫蘭橄欖移植φ_20_40cm" localSheetId="2">#REF!</definedName>
    <definedName name="錫蘭橄欖移植φ_20_40cm" localSheetId="54">#REF!</definedName>
    <definedName name="錫蘭橄欖移植φ_20_40cm" localSheetId="30">#REF!</definedName>
    <definedName name="錫蘭橄欖移植φ_20_40cm" localSheetId="26">#REF!</definedName>
    <definedName name="錫蘭橄欖移植φ_20_40cm" localSheetId="29">#REF!</definedName>
    <definedName name="錫蘭橄欖移植φ_20_40cm" localSheetId="53">#REF!</definedName>
    <definedName name="錫蘭橄欖移植φ_20_40cm" localSheetId="43">#REF!</definedName>
    <definedName name="錫蘭橄欖移植φ_20_40cm" localSheetId="9">#REF!</definedName>
    <definedName name="錫蘭橄欖移植φ_20_40cm" localSheetId="8">#REF!</definedName>
    <definedName name="錫蘭橄欖移植φ_20_40cm" localSheetId="11">#REF!</definedName>
    <definedName name="錫蘭橄欖移植φ_20_40cm" localSheetId="10">#REF!</definedName>
    <definedName name="錫蘭橄欖移植φ_20_40cm" localSheetId="13">#REF!</definedName>
    <definedName name="錫蘭橄欖移植φ_20_40cm" localSheetId="12">#REF!</definedName>
    <definedName name="錫蘭橄欖移植φ_20_40cm" localSheetId="7">#REF!</definedName>
    <definedName name="錫蘭橄欖移植φ_20_40cm" localSheetId="6">#REF!</definedName>
    <definedName name="錫蘭橄欖移植φ_20_40cm" localSheetId="48">#REF!</definedName>
    <definedName name="錫蘭橄欖移植φ_20_40cm" localSheetId="49">#REF!</definedName>
    <definedName name="錫蘭橄欖移植φ_20_40cm" localSheetId="16">#REF!</definedName>
    <definedName name="錫蘭橄欖移植φ_20_40cm" localSheetId="27">#REF!</definedName>
    <definedName name="錫蘭橄欖移植φ_20_40cm" localSheetId="28">#REF!</definedName>
    <definedName name="錫蘭橄欖移植φ_20_40cm" localSheetId="44">#REF!</definedName>
    <definedName name="錫蘭橄欖移植φ_20_40cm" localSheetId="45">#REF!</definedName>
    <definedName name="錫蘭橄欖移植φ_20_40cm" localSheetId="51">#REF!</definedName>
    <definedName name="錫蘭橄欖移植φ_20_40cm" localSheetId="41">#REF!</definedName>
    <definedName name="錫蘭橄欖移植φ_20_40cm" localSheetId="35">#REF!</definedName>
    <definedName name="錫蘭橄欖移植φ_20_40cm" localSheetId="39">#REF!</definedName>
    <definedName name="錫蘭橄欖移植φ_20_40cm" localSheetId="37">#REF!</definedName>
    <definedName name="錫蘭橄欖移植φ_20_40cm" localSheetId="17">#REF!</definedName>
    <definedName name="錫蘭橄欖移植φ_20_40cm" localSheetId="50">#REF!</definedName>
    <definedName name="錫蘭橄欖移植φ_20_40cm" localSheetId="52">#REF!</definedName>
    <definedName name="錫蘭橄欖移植φ_20_40cm" localSheetId="31">#REF!</definedName>
    <definedName name="錫蘭橄欖移植φ_20_40cm" localSheetId="32">#REF!</definedName>
    <definedName name="錫蘭橄欖移植φ_20_40cm" localSheetId="34">#REF!</definedName>
    <definedName name="錫蘭橄欖移植φ_20_40cm" localSheetId="38">#REF!</definedName>
    <definedName name="錫蘭橄欖移植φ_20_40cm" localSheetId="20">#REF!</definedName>
    <definedName name="錫蘭橄欖移植φ_20_40cm">#REF!</definedName>
    <definedName name="錯" localSheetId="4">#REF!</definedName>
    <definedName name="錯" localSheetId="19">#REF!</definedName>
    <definedName name="錯" localSheetId="21">#REF!</definedName>
    <definedName name="錯" localSheetId="3">#REF!</definedName>
    <definedName name="錯" localSheetId="2">#REF!</definedName>
    <definedName name="錯" localSheetId="27">#REF!</definedName>
    <definedName name="錯" localSheetId="28">#REF!</definedName>
    <definedName name="錯" localSheetId="20">#REF!</definedName>
    <definedName name="錯">#REF!</definedName>
    <definedName name="隨機抽查" localSheetId="40">[1]A!#REF!</definedName>
    <definedName name="隨機抽查" localSheetId="56">[1]A!#REF!</definedName>
    <definedName name="隨機抽查" localSheetId="33">[1]A!#REF!</definedName>
    <definedName name="隨機抽查" localSheetId="55">[1]A!#REF!</definedName>
    <definedName name="隨機抽查" localSheetId="36">[1]A!#REF!</definedName>
    <definedName name="隨機抽查" localSheetId="4">[1]A!#REF!</definedName>
    <definedName name="隨機抽查" localSheetId="19">[1]A!#REF!</definedName>
    <definedName name="隨機抽查" localSheetId="21">[1]A!#REF!</definedName>
    <definedName name="隨機抽查" localSheetId="22">[1]A!#REF!</definedName>
    <definedName name="隨機抽查" localSheetId="23">[1]A!#REF!</definedName>
    <definedName name="隨機抽查" localSheetId="24">[1]A!#REF!</definedName>
    <definedName name="隨機抽查" localSheetId="25">[1]A!#REF!</definedName>
    <definedName name="隨機抽查" localSheetId="42">[1]A!#REF!</definedName>
    <definedName name="隨機抽查" localSheetId="18">[1]A!#REF!</definedName>
    <definedName name="隨機抽查" localSheetId="47">[1]A!#REF!</definedName>
    <definedName name="隨機抽查" localSheetId="15">[1]A!#REF!</definedName>
    <definedName name="隨機抽查" localSheetId="14">[1]A!#REF!</definedName>
    <definedName name="隨機抽查" localSheetId="46">[1]A!#REF!</definedName>
    <definedName name="隨機抽查" localSheetId="3">[1]A!#REF!</definedName>
    <definedName name="隨機抽查" localSheetId="2">[1]A!#REF!</definedName>
    <definedName name="隨機抽查" localSheetId="54">[1]A!#REF!</definedName>
    <definedName name="隨機抽查" localSheetId="30">[1]A!#REF!</definedName>
    <definedName name="隨機抽查" localSheetId="26">[1]A!#REF!</definedName>
    <definedName name="隨機抽查" localSheetId="29">[1]A!#REF!</definedName>
    <definedName name="隨機抽查" localSheetId="53">[1]A!#REF!</definedName>
    <definedName name="隨機抽查" localSheetId="43">[1]A!#REF!</definedName>
    <definedName name="隨機抽查" localSheetId="9">[1]A!#REF!</definedName>
    <definedName name="隨機抽查" localSheetId="8">[1]A!#REF!</definedName>
    <definedName name="隨機抽查" localSheetId="11">[1]A!#REF!</definedName>
    <definedName name="隨機抽查" localSheetId="10">[1]A!#REF!</definedName>
    <definedName name="隨機抽查" localSheetId="13">[1]A!#REF!</definedName>
    <definedName name="隨機抽查" localSheetId="12">[1]A!#REF!</definedName>
    <definedName name="隨機抽查" localSheetId="7">[1]A!#REF!</definedName>
    <definedName name="隨機抽查" localSheetId="6">[1]A!#REF!</definedName>
    <definedName name="隨機抽查" localSheetId="48">[1]A!#REF!</definedName>
    <definedName name="隨機抽查" localSheetId="49">[1]A!#REF!</definedName>
    <definedName name="隨機抽查" localSheetId="16">[1]A!#REF!</definedName>
    <definedName name="隨機抽查" localSheetId="27">[1]A!#REF!</definedName>
    <definedName name="隨機抽查" localSheetId="28">[1]A!#REF!</definedName>
    <definedName name="隨機抽查" localSheetId="44">[1]A!#REF!</definedName>
    <definedName name="隨機抽查" localSheetId="45">[1]A!#REF!</definedName>
    <definedName name="隨機抽查" localSheetId="51">[1]A!#REF!</definedName>
    <definedName name="隨機抽查" localSheetId="41">[1]A!#REF!</definedName>
    <definedName name="隨機抽查" localSheetId="35">[1]A!#REF!</definedName>
    <definedName name="隨機抽查" localSheetId="39">[1]A!#REF!</definedName>
    <definedName name="隨機抽查" localSheetId="37">[1]A!#REF!</definedName>
    <definedName name="隨機抽查" localSheetId="17">[1]A!#REF!</definedName>
    <definedName name="隨機抽查" localSheetId="50">[1]A!#REF!</definedName>
    <definedName name="隨機抽查" localSheetId="52">[1]A!#REF!</definedName>
    <definedName name="隨機抽查" localSheetId="31">[1]A!#REF!</definedName>
    <definedName name="隨機抽查" localSheetId="32">[1]A!#REF!</definedName>
    <definedName name="隨機抽查" localSheetId="34">[1]A!#REF!</definedName>
    <definedName name="隨機抽查" localSheetId="38">[1]A!#REF!</definedName>
    <definedName name="隨機抽查" localSheetId="20">[1]A!#REF!</definedName>
    <definedName name="隨機抽查">[1]A!#REF!</definedName>
    <definedName name="壓花止滑鋼板" localSheetId="40">#REF!</definedName>
    <definedName name="壓花止滑鋼板" localSheetId="56">#REF!</definedName>
    <definedName name="壓花止滑鋼板" localSheetId="33">#REF!</definedName>
    <definedName name="壓花止滑鋼板" localSheetId="55">#REF!</definedName>
    <definedName name="壓花止滑鋼板" localSheetId="36">#REF!</definedName>
    <definedName name="壓花止滑鋼板" localSheetId="4">#REF!</definedName>
    <definedName name="壓花止滑鋼板" localSheetId="19">#REF!</definedName>
    <definedName name="壓花止滑鋼板" localSheetId="21">#REF!</definedName>
    <definedName name="壓花止滑鋼板" localSheetId="22">#REF!</definedName>
    <definedName name="壓花止滑鋼板" localSheetId="23">#REF!</definedName>
    <definedName name="壓花止滑鋼板" localSheetId="24">#REF!</definedName>
    <definedName name="壓花止滑鋼板" localSheetId="25">#REF!</definedName>
    <definedName name="壓花止滑鋼板" localSheetId="42">#REF!</definedName>
    <definedName name="壓花止滑鋼板" localSheetId="18">#REF!</definedName>
    <definedName name="壓花止滑鋼板" localSheetId="47">#REF!</definedName>
    <definedName name="壓花止滑鋼板" localSheetId="15">#REF!</definedName>
    <definedName name="壓花止滑鋼板" localSheetId="14">#REF!</definedName>
    <definedName name="壓花止滑鋼板" localSheetId="46">#REF!</definedName>
    <definedName name="壓花止滑鋼板" localSheetId="3">#REF!</definedName>
    <definedName name="壓花止滑鋼板" localSheetId="2">#REF!</definedName>
    <definedName name="壓花止滑鋼板" localSheetId="54">#REF!</definedName>
    <definedName name="壓花止滑鋼板" localSheetId="30">#REF!</definedName>
    <definedName name="壓花止滑鋼板" localSheetId="26">#REF!</definedName>
    <definedName name="壓花止滑鋼板" localSheetId="29">#REF!</definedName>
    <definedName name="壓花止滑鋼板" localSheetId="53">#REF!</definedName>
    <definedName name="壓花止滑鋼板" localSheetId="43">#REF!</definedName>
    <definedName name="壓花止滑鋼板" localSheetId="9">#REF!</definedName>
    <definedName name="壓花止滑鋼板" localSheetId="8">#REF!</definedName>
    <definedName name="壓花止滑鋼板" localSheetId="11">#REF!</definedName>
    <definedName name="壓花止滑鋼板" localSheetId="10">#REF!</definedName>
    <definedName name="壓花止滑鋼板" localSheetId="13">#REF!</definedName>
    <definedName name="壓花止滑鋼板" localSheetId="12">#REF!</definedName>
    <definedName name="壓花止滑鋼板" localSheetId="7">#REF!</definedName>
    <definedName name="壓花止滑鋼板" localSheetId="6">#REF!</definedName>
    <definedName name="壓花止滑鋼板" localSheetId="48">#REF!</definedName>
    <definedName name="壓花止滑鋼板" localSheetId="49">#REF!</definedName>
    <definedName name="壓花止滑鋼板" localSheetId="16">#REF!</definedName>
    <definedName name="壓花止滑鋼板" localSheetId="27">#REF!</definedName>
    <definedName name="壓花止滑鋼板" localSheetId="28">#REF!</definedName>
    <definedName name="壓花止滑鋼板" localSheetId="44">#REF!</definedName>
    <definedName name="壓花止滑鋼板" localSheetId="45">#REF!</definedName>
    <definedName name="壓花止滑鋼板" localSheetId="51">#REF!</definedName>
    <definedName name="壓花止滑鋼板" localSheetId="41">#REF!</definedName>
    <definedName name="壓花止滑鋼板" localSheetId="35">#REF!</definedName>
    <definedName name="壓花止滑鋼板" localSheetId="39">#REF!</definedName>
    <definedName name="壓花止滑鋼板" localSheetId="37">#REF!</definedName>
    <definedName name="壓花止滑鋼板" localSheetId="17">#REF!</definedName>
    <definedName name="壓花止滑鋼板" localSheetId="50">#REF!</definedName>
    <definedName name="壓花止滑鋼板" localSheetId="52">#REF!</definedName>
    <definedName name="壓花止滑鋼板" localSheetId="31">#REF!</definedName>
    <definedName name="壓花止滑鋼板" localSheetId="32">#REF!</definedName>
    <definedName name="壓花止滑鋼板" localSheetId="34">#REF!</definedName>
    <definedName name="壓花止滑鋼板" localSheetId="38">#REF!</definedName>
    <definedName name="壓花止滑鋼板" localSheetId="20">#REF!</definedName>
    <definedName name="壓花止滑鋼板">#REF!</definedName>
    <definedName name="營業稅">[33]Data!$B$7</definedName>
    <definedName name="牆" localSheetId="40">#REF!</definedName>
    <definedName name="牆" localSheetId="56">#REF!</definedName>
    <definedName name="牆" localSheetId="33">#REF!</definedName>
    <definedName name="牆" localSheetId="55">#REF!</definedName>
    <definedName name="牆" localSheetId="36">#REF!</definedName>
    <definedName name="牆" localSheetId="4">#REF!</definedName>
    <definedName name="牆" localSheetId="19">#REF!</definedName>
    <definedName name="牆" localSheetId="21">#REF!</definedName>
    <definedName name="牆" localSheetId="22">#REF!</definedName>
    <definedName name="牆" localSheetId="23">#REF!</definedName>
    <definedName name="牆" localSheetId="24">#REF!</definedName>
    <definedName name="牆" localSheetId="25">#REF!</definedName>
    <definedName name="牆" localSheetId="42">#REF!</definedName>
    <definedName name="牆" localSheetId="18">#REF!</definedName>
    <definedName name="牆" localSheetId="47">#REF!</definedName>
    <definedName name="牆" localSheetId="15">#REF!</definedName>
    <definedName name="牆" localSheetId="14">#REF!</definedName>
    <definedName name="牆" localSheetId="46">#REF!</definedName>
    <definedName name="牆" localSheetId="3">#REF!</definedName>
    <definedName name="牆" localSheetId="2">#REF!</definedName>
    <definedName name="牆" localSheetId="54">#REF!</definedName>
    <definedName name="牆" localSheetId="30">#REF!</definedName>
    <definedName name="牆" localSheetId="26">#REF!</definedName>
    <definedName name="牆" localSheetId="29">#REF!</definedName>
    <definedName name="牆" localSheetId="53">#REF!</definedName>
    <definedName name="牆" localSheetId="43">#REF!</definedName>
    <definedName name="牆" localSheetId="9">#REF!</definedName>
    <definedName name="牆" localSheetId="8">#REF!</definedName>
    <definedName name="牆" localSheetId="11">#REF!</definedName>
    <definedName name="牆" localSheetId="10">#REF!</definedName>
    <definedName name="牆" localSheetId="13">#REF!</definedName>
    <definedName name="牆" localSheetId="12">#REF!</definedName>
    <definedName name="牆" localSheetId="7">#REF!</definedName>
    <definedName name="牆" localSheetId="6">#REF!</definedName>
    <definedName name="牆" localSheetId="48">#REF!</definedName>
    <definedName name="牆" localSheetId="49">#REF!</definedName>
    <definedName name="牆" localSheetId="16">#REF!</definedName>
    <definedName name="牆" localSheetId="27">#REF!</definedName>
    <definedName name="牆" localSheetId="28">#REF!</definedName>
    <definedName name="牆" localSheetId="44">#REF!</definedName>
    <definedName name="牆" localSheetId="45">#REF!</definedName>
    <definedName name="牆" localSheetId="51">#REF!</definedName>
    <definedName name="牆" localSheetId="41">#REF!</definedName>
    <definedName name="牆" localSheetId="35">#REF!</definedName>
    <definedName name="牆" localSheetId="39">#REF!</definedName>
    <definedName name="牆" localSheetId="37">#REF!</definedName>
    <definedName name="牆" localSheetId="17">#REF!</definedName>
    <definedName name="牆" localSheetId="50">#REF!</definedName>
    <definedName name="牆" localSheetId="52">#REF!</definedName>
    <definedName name="牆" localSheetId="31">#REF!</definedName>
    <definedName name="牆" localSheetId="32">#REF!</definedName>
    <definedName name="牆" localSheetId="34">#REF!</definedName>
    <definedName name="牆" localSheetId="38">#REF!</definedName>
    <definedName name="牆" localSheetId="20">#REF!</definedName>
    <definedName name="牆">#REF!</definedName>
    <definedName name="總" localSheetId="4">#REF!</definedName>
    <definedName name="總" localSheetId="19">#REF!</definedName>
    <definedName name="總" localSheetId="21">#REF!</definedName>
    <definedName name="總" localSheetId="3">#REF!</definedName>
    <definedName name="總" localSheetId="2">#REF!</definedName>
    <definedName name="總" localSheetId="27">#REF!</definedName>
    <definedName name="總" localSheetId="28">#REF!</definedName>
    <definedName name="總" localSheetId="20">#REF!</definedName>
    <definedName name="總">#REF!</definedName>
    <definedName name="鍍鋅鋼板280×280×2cm" localSheetId="40">#REF!</definedName>
    <definedName name="鍍鋅鋼板280×280×2cm" localSheetId="56">#REF!</definedName>
    <definedName name="鍍鋅鋼板280×280×2cm" localSheetId="33">#REF!</definedName>
    <definedName name="鍍鋅鋼板280×280×2cm" localSheetId="55">#REF!</definedName>
    <definedName name="鍍鋅鋼板280×280×2cm" localSheetId="36">#REF!</definedName>
    <definedName name="鍍鋅鋼板280×280×2cm" localSheetId="4">#REF!</definedName>
    <definedName name="鍍鋅鋼板280×280×2cm" localSheetId="19">#REF!</definedName>
    <definedName name="鍍鋅鋼板280×280×2cm" localSheetId="21">#REF!</definedName>
    <definedName name="鍍鋅鋼板280×280×2cm" localSheetId="22">#REF!</definedName>
    <definedName name="鍍鋅鋼板280×280×2cm" localSheetId="23">#REF!</definedName>
    <definedName name="鍍鋅鋼板280×280×2cm" localSheetId="24">#REF!</definedName>
    <definedName name="鍍鋅鋼板280×280×2cm" localSheetId="25">#REF!</definedName>
    <definedName name="鍍鋅鋼板280×280×2cm" localSheetId="42">#REF!</definedName>
    <definedName name="鍍鋅鋼板280×280×2cm" localSheetId="18">#REF!</definedName>
    <definedName name="鍍鋅鋼板280×280×2cm" localSheetId="47">#REF!</definedName>
    <definedName name="鍍鋅鋼板280×280×2cm" localSheetId="15">#REF!</definedName>
    <definedName name="鍍鋅鋼板280×280×2cm" localSheetId="14">#REF!</definedName>
    <definedName name="鍍鋅鋼板280×280×2cm" localSheetId="46">#REF!</definedName>
    <definedName name="鍍鋅鋼板280×280×2cm" localSheetId="3">#REF!</definedName>
    <definedName name="鍍鋅鋼板280×280×2cm" localSheetId="2">#REF!</definedName>
    <definedName name="鍍鋅鋼板280×280×2cm" localSheetId="54">#REF!</definedName>
    <definedName name="鍍鋅鋼板280×280×2cm" localSheetId="30">#REF!</definedName>
    <definedName name="鍍鋅鋼板280×280×2cm" localSheetId="26">#REF!</definedName>
    <definedName name="鍍鋅鋼板280×280×2cm" localSheetId="29">#REF!</definedName>
    <definedName name="鍍鋅鋼板280×280×2cm" localSheetId="53">#REF!</definedName>
    <definedName name="鍍鋅鋼板280×280×2cm" localSheetId="43">#REF!</definedName>
    <definedName name="鍍鋅鋼板280×280×2cm" localSheetId="9">#REF!</definedName>
    <definedName name="鍍鋅鋼板280×280×2cm" localSheetId="8">#REF!</definedName>
    <definedName name="鍍鋅鋼板280×280×2cm" localSheetId="11">#REF!</definedName>
    <definedName name="鍍鋅鋼板280×280×2cm" localSheetId="10">#REF!</definedName>
    <definedName name="鍍鋅鋼板280×280×2cm" localSheetId="13">#REF!</definedName>
    <definedName name="鍍鋅鋼板280×280×2cm" localSheetId="12">#REF!</definedName>
    <definedName name="鍍鋅鋼板280×280×2cm" localSheetId="7">#REF!</definedName>
    <definedName name="鍍鋅鋼板280×280×2cm" localSheetId="6">#REF!</definedName>
    <definedName name="鍍鋅鋼板280×280×2cm" localSheetId="48">#REF!</definedName>
    <definedName name="鍍鋅鋼板280×280×2cm" localSheetId="49">#REF!</definedName>
    <definedName name="鍍鋅鋼板280×280×2cm" localSheetId="16">#REF!</definedName>
    <definedName name="鍍鋅鋼板280×280×2cm" localSheetId="27">#REF!</definedName>
    <definedName name="鍍鋅鋼板280×280×2cm" localSheetId="28">#REF!</definedName>
    <definedName name="鍍鋅鋼板280×280×2cm" localSheetId="44">#REF!</definedName>
    <definedName name="鍍鋅鋼板280×280×2cm" localSheetId="45">#REF!</definedName>
    <definedName name="鍍鋅鋼板280×280×2cm" localSheetId="51">#REF!</definedName>
    <definedName name="鍍鋅鋼板280×280×2cm" localSheetId="41">#REF!</definedName>
    <definedName name="鍍鋅鋼板280×280×2cm" localSheetId="35">#REF!</definedName>
    <definedName name="鍍鋅鋼板280×280×2cm" localSheetId="39">#REF!</definedName>
    <definedName name="鍍鋅鋼板280×280×2cm" localSheetId="37">#REF!</definedName>
    <definedName name="鍍鋅鋼板280×280×2cm" localSheetId="17">#REF!</definedName>
    <definedName name="鍍鋅鋼板280×280×2cm" localSheetId="50">#REF!</definedName>
    <definedName name="鍍鋅鋼板280×280×2cm" localSheetId="52">#REF!</definedName>
    <definedName name="鍍鋅鋼板280×280×2cm" localSheetId="31">#REF!</definedName>
    <definedName name="鍍鋅鋼板280×280×2cm" localSheetId="32">#REF!</definedName>
    <definedName name="鍍鋅鋼板280×280×2cm" localSheetId="34">#REF!</definedName>
    <definedName name="鍍鋅鋼板280×280×2cm" localSheetId="38">#REF!</definedName>
    <definedName name="鍍鋅鋼板280×280×2cm" localSheetId="20">#REF!</definedName>
    <definedName name="鍍鋅鋼板280×280×2cm">#REF!</definedName>
    <definedName name="鍍鋅鐵材" localSheetId="40">#REF!</definedName>
    <definedName name="鍍鋅鐵材" localSheetId="56">#REF!</definedName>
    <definedName name="鍍鋅鐵材" localSheetId="33">#REF!</definedName>
    <definedName name="鍍鋅鐵材" localSheetId="55">#REF!</definedName>
    <definedName name="鍍鋅鐵材" localSheetId="36">#REF!</definedName>
    <definedName name="鍍鋅鐵材" localSheetId="4">#REF!</definedName>
    <definedName name="鍍鋅鐵材" localSheetId="19">#REF!</definedName>
    <definedName name="鍍鋅鐵材" localSheetId="21">#REF!</definedName>
    <definedName name="鍍鋅鐵材" localSheetId="22">#REF!</definedName>
    <definedName name="鍍鋅鐵材" localSheetId="23">#REF!</definedName>
    <definedName name="鍍鋅鐵材" localSheetId="24">#REF!</definedName>
    <definedName name="鍍鋅鐵材" localSheetId="25">#REF!</definedName>
    <definedName name="鍍鋅鐵材" localSheetId="42">#REF!</definedName>
    <definedName name="鍍鋅鐵材" localSheetId="18">#REF!</definedName>
    <definedName name="鍍鋅鐵材" localSheetId="47">#REF!</definedName>
    <definedName name="鍍鋅鐵材" localSheetId="15">#REF!</definedName>
    <definedName name="鍍鋅鐵材" localSheetId="14">#REF!</definedName>
    <definedName name="鍍鋅鐵材" localSheetId="46">#REF!</definedName>
    <definedName name="鍍鋅鐵材" localSheetId="3">#REF!</definedName>
    <definedName name="鍍鋅鐵材" localSheetId="2">#REF!</definedName>
    <definedName name="鍍鋅鐵材" localSheetId="54">#REF!</definedName>
    <definedName name="鍍鋅鐵材" localSheetId="30">#REF!</definedName>
    <definedName name="鍍鋅鐵材" localSheetId="26">#REF!</definedName>
    <definedName name="鍍鋅鐵材" localSheetId="29">#REF!</definedName>
    <definedName name="鍍鋅鐵材" localSheetId="53">#REF!</definedName>
    <definedName name="鍍鋅鐵材" localSheetId="43">#REF!</definedName>
    <definedName name="鍍鋅鐵材" localSheetId="9">#REF!</definedName>
    <definedName name="鍍鋅鐵材" localSheetId="8">#REF!</definedName>
    <definedName name="鍍鋅鐵材" localSheetId="11">#REF!</definedName>
    <definedName name="鍍鋅鐵材" localSheetId="10">#REF!</definedName>
    <definedName name="鍍鋅鐵材" localSheetId="13">#REF!</definedName>
    <definedName name="鍍鋅鐵材" localSheetId="12">#REF!</definedName>
    <definedName name="鍍鋅鐵材" localSheetId="7">#REF!</definedName>
    <definedName name="鍍鋅鐵材" localSheetId="6">#REF!</definedName>
    <definedName name="鍍鋅鐵材" localSheetId="48">#REF!</definedName>
    <definedName name="鍍鋅鐵材" localSheetId="49">#REF!</definedName>
    <definedName name="鍍鋅鐵材" localSheetId="16">#REF!</definedName>
    <definedName name="鍍鋅鐵材" localSheetId="27">#REF!</definedName>
    <definedName name="鍍鋅鐵材" localSheetId="28">#REF!</definedName>
    <definedName name="鍍鋅鐵材" localSheetId="44">#REF!</definedName>
    <definedName name="鍍鋅鐵材" localSheetId="45">#REF!</definedName>
    <definedName name="鍍鋅鐵材" localSheetId="51">#REF!</definedName>
    <definedName name="鍍鋅鐵材" localSheetId="41">#REF!</definedName>
    <definedName name="鍍鋅鐵材" localSheetId="35">#REF!</definedName>
    <definedName name="鍍鋅鐵材" localSheetId="39">#REF!</definedName>
    <definedName name="鍍鋅鐵材" localSheetId="37">#REF!</definedName>
    <definedName name="鍍鋅鐵材" localSheetId="17">#REF!</definedName>
    <definedName name="鍍鋅鐵材" localSheetId="50">#REF!</definedName>
    <definedName name="鍍鋅鐵材" localSheetId="52">#REF!</definedName>
    <definedName name="鍍鋅鐵材" localSheetId="31">#REF!</definedName>
    <definedName name="鍍鋅鐵材" localSheetId="32">#REF!</definedName>
    <definedName name="鍍鋅鐵材" localSheetId="34">#REF!</definedName>
    <definedName name="鍍鋅鐵材" localSheetId="38">#REF!</definedName>
    <definedName name="鍍鋅鐵材" localSheetId="20">#REF!</definedName>
    <definedName name="鍍鋅鐵材">#REF!</definedName>
    <definedName name="黏結劑_PVC地磚" localSheetId="40">#REF!</definedName>
    <definedName name="黏結劑_PVC地磚" localSheetId="56">#REF!</definedName>
    <definedName name="黏結劑_PVC地磚" localSheetId="33">#REF!</definedName>
    <definedName name="黏結劑_PVC地磚" localSheetId="55">#REF!</definedName>
    <definedName name="黏結劑_PVC地磚" localSheetId="36">#REF!</definedName>
    <definedName name="黏結劑_PVC地磚" localSheetId="4">#REF!</definedName>
    <definedName name="黏結劑_PVC地磚" localSheetId="19">#REF!</definedName>
    <definedName name="黏結劑_PVC地磚" localSheetId="21">#REF!</definedName>
    <definedName name="黏結劑_PVC地磚" localSheetId="22">#REF!</definedName>
    <definedName name="黏結劑_PVC地磚" localSheetId="23">#REF!</definedName>
    <definedName name="黏結劑_PVC地磚" localSheetId="24">#REF!</definedName>
    <definedName name="黏結劑_PVC地磚" localSheetId="25">#REF!</definedName>
    <definedName name="黏結劑_PVC地磚" localSheetId="42">#REF!</definedName>
    <definedName name="黏結劑_PVC地磚" localSheetId="18">#REF!</definedName>
    <definedName name="黏結劑_PVC地磚" localSheetId="47">#REF!</definedName>
    <definedName name="黏結劑_PVC地磚" localSheetId="15">#REF!</definedName>
    <definedName name="黏結劑_PVC地磚" localSheetId="14">#REF!</definedName>
    <definedName name="黏結劑_PVC地磚" localSheetId="46">#REF!</definedName>
    <definedName name="黏結劑_PVC地磚" localSheetId="3">#REF!</definedName>
    <definedName name="黏結劑_PVC地磚" localSheetId="2">#REF!</definedName>
    <definedName name="黏結劑_PVC地磚" localSheetId="54">#REF!</definedName>
    <definedName name="黏結劑_PVC地磚" localSheetId="30">#REF!</definedName>
    <definedName name="黏結劑_PVC地磚" localSheetId="26">#REF!</definedName>
    <definedName name="黏結劑_PVC地磚" localSheetId="29">#REF!</definedName>
    <definedName name="黏結劑_PVC地磚" localSheetId="53">#REF!</definedName>
    <definedName name="黏結劑_PVC地磚" localSheetId="43">#REF!</definedName>
    <definedName name="黏結劑_PVC地磚" localSheetId="9">#REF!</definedName>
    <definedName name="黏結劑_PVC地磚" localSheetId="8">#REF!</definedName>
    <definedName name="黏結劑_PVC地磚" localSheetId="11">#REF!</definedName>
    <definedName name="黏結劑_PVC地磚" localSheetId="10">#REF!</definedName>
    <definedName name="黏結劑_PVC地磚" localSheetId="13">#REF!</definedName>
    <definedName name="黏結劑_PVC地磚" localSheetId="12">#REF!</definedName>
    <definedName name="黏結劑_PVC地磚" localSheetId="7">#REF!</definedName>
    <definedName name="黏結劑_PVC地磚" localSheetId="6">#REF!</definedName>
    <definedName name="黏結劑_PVC地磚" localSheetId="48">#REF!</definedName>
    <definedName name="黏結劑_PVC地磚" localSheetId="49">#REF!</definedName>
    <definedName name="黏結劑_PVC地磚" localSheetId="16">#REF!</definedName>
    <definedName name="黏結劑_PVC地磚" localSheetId="27">#REF!</definedName>
    <definedName name="黏結劑_PVC地磚" localSheetId="28">#REF!</definedName>
    <definedName name="黏結劑_PVC地磚" localSheetId="44">#REF!</definedName>
    <definedName name="黏結劑_PVC地磚" localSheetId="45">#REF!</definedName>
    <definedName name="黏結劑_PVC地磚" localSheetId="51">#REF!</definedName>
    <definedName name="黏結劑_PVC地磚" localSheetId="41">#REF!</definedName>
    <definedName name="黏結劑_PVC地磚" localSheetId="35">#REF!</definedName>
    <definedName name="黏結劑_PVC地磚" localSheetId="39">#REF!</definedName>
    <definedName name="黏結劑_PVC地磚" localSheetId="37">#REF!</definedName>
    <definedName name="黏結劑_PVC地磚" localSheetId="17">#REF!</definedName>
    <definedName name="黏結劑_PVC地磚" localSheetId="50">#REF!</definedName>
    <definedName name="黏結劑_PVC地磚" localSheetId="52">#REF!</definedName>
    <definedName name="黏結劑_PVC地磚" localSheetId="31">#REF!</definedName>
    <definedName name="黏結劑_PVC地磚" localSheetId="32">#REF!</definedName>
    <definedName name="黏結劑_PVC地磚" localSheetId="34">#REF!</definedName>
    <definedName name="黏結劑_PVC地磚" localSheetId="38">#REF!</definedName>
    <definedName name="黏結劑_PVC地磚" localSheetId="20">#REF!</definedName>
    <definedName name="黏結劑_PVC地磚">#REF!</definedName>
    <definedName name="黏結劑_方塊地毯" localSheetId="40">#REF!</definedName>
    <definedName name="黏結劑_方塊地毯" localSheetId="56">#REF!</definedName>
    <definedName name="黏結劑_方塊地毯" localSheetId="33">#REF!</definedName>
    <definedName name="黏結劑_方塊地毯" localSheetId="55">#REF!</definedName>
    <definedName name="黏結劑_方塊地毯" localSheetId="36">#REF!</definedName>
    <definedName name="黏結劑_方塊地毯" localSheetId="4">#REF!</definedName>
    <definedName name="黏結劑_方塊地毯" localSheetId="19">#REF!</definedName>
    <definedName name="黏結劑_方塊地毯" localSheetId="21">#REF!</definedName>
    <definedName name="黏結劑_方塊地毯" localSheetId="22">#REF!</definedName>
    <definedName name="黏結劑_方塊地毯" localSheetId="23">#REF!</definedName>
    <definedName name="黏結劑_方塊地毯" localSheetId="24">#REF!</definedName>
    <definedName name="黏結劑_方塊地毯" localSheetId="25">#REF!</definedName>
    <definedName name="黏結劑_方塊地毯" localSheetId="42">#REF!</definedName>
    <definedName name="黏結劑_方塊地毯" localSheetId="18">#REF!</definedName>
    <definedName name="黏結劑_方塊地毯" localSheetId="47">#REF!</definedName>
    <definedName name="黏結劑_方塊地毯" localSheetId="15">#REF!</definedName>
    <definedName name="黏結劑_方塊地毯" localSheetId="14">#REF!</definedName>
    <definedName name="黏結劑_方塊地毯" localSheetId="46">#REF!</definedName>
    <definedName name="黏結劑_方塊地毯" localSheetId="3">#REF!</definedName>
    <definedName name="黏結劑_方塊地毯" localSheetId="2">#REF!</definedName>
    <definedName name="黏結劑_方塊地毯" localSheetId="54">#REF!</definedName>
    <definedName name="黏結劑_方塊地毯" localSheetId="30">#REF!</definedName>
    <definedName name="黏結劑_方塊地毯" localSheetId="26">#REF!</definedName>
    <definedName name="黏結劑_方塊地毯" localSheetId="29">#REF!</definedName>
    <definedName name="黏結劑_方塊地毯" localSheetId="53">#REF!</definedName>
    <definedName name="黏結劑_方塊地毯" localSheetId="43">#REF!</definedName>
    <definedName name="黏結劑_方塊地毯" localSheetId="9">#REF!</definedName>
    <definedName name="黏結劑_方塊地毯" localSheetId="8">#REF!</definedName>
    <definedName name="黏結劑_方塊地毯" localSheetId="11">#REF!</definedName>
    <definedName name="黏結劑_方塊地毯" localSheetId="10">#REF!</definedName>
    <definedName name="黏結劑_方塊地毯" localSheetId="13">#REF!</definedName>
    <definedName name="黏結劑_方塊地毯" localSheetId="12">#REF!</definedName>
    <definedName name="黏結劑_方塊地毯" localSheetId="7">#REF!</definedName>
    <definedName name="黏結劑_方塊地毯" localSheetId="6">#REF!</definedName>
    <definedName name="黏結劑_方塊地毯" localSheetId="48">#REF!</definedName>
    <definedName name="黏結劑_方塊地毯" localSheetId="49">#REF!</definedName>
    <definedName name="黏結劑_方塊地毯" localSheetId="16">#REF!</definedName>
    <definedName name="黏結劑_方塊地毯" localSheetId="27">#REF!</definedName>
    <definedName name="黏結劑_方塊地毯" localSheetId="28">#REF!</definedName>
    <definedName name="黏結劑_方塊地毯" localSheetId="44">#REF!</definedName>
    <definedName name="黏結劑_方塊地毯" localSheetId="45">#REF!</definedName>
    <definedName name="黏結劑_方塊地毯" localSheetId="51">#REF!</definedName>
    <definedName name="黏結劑_方塊地毯" localSheetId="41">#REF!</definedName>
    <definedName name="黏結劑_方塊地毯" localSheetId="35">#REF!</definedName>
    <definedName name="黏結劑_方塊地毯" localSheetId="39">#REF!</definedName>
    <definedName name="黏結劑_方塊地毯" localSheetId="37">#REF!</definedName>
    <definedName name="黏結劑_方塊地毯" localSheetId="17">#REF!</definedName>
    <definedName name="黏結劑_方塊地毯" localSheetId="50">#REF!</definedName>
    <definedName name="黏結劑_方塊地毯" localSheetId="52">#REF!</definedName>
    <definedName name="黏結劑_方塊地毯" localSheetId="31">#REF!</definedName>
    <definedName name="黏結劑_方塊地毯" localSheetId="32">#REF!</definedName>
    <definedName name="黏結劑_方塊地毯" localSheetId="34">#REF!</definedName>
    <definedName name="黏結劑_方塊地毯" localSheetId="38">#REF!</definedName>
    <definedName name="黏結劑_方塊地毯" localSheetId="20">#REF!</definedName>
    <definedName name="黏結劑_方塊地毯">#REF!</definedName>
    <definedName name="黏結劑_去泥墊" localSheetId="40">#REF!</definedName>
    <definedName name="黏結劑_去泥墊" localSheetId="56">#REF!</definedName>
    <definedName name="黏結劑_去泥墊" localSheetId="33">#REF!</definedName>
    <definedName name="黏結劑_去泥墊" localSheetId="55">#REF!</definedName>
    <definedName name="黏結劑_去泥墊" localSheetId="36">#REF!</definedName>
    <definedName name="黏結劑_去泥墊" localSheetId="4">#REF!</definedName>
    <definedName name="黏結劑_去泥墊" localSheetId="19">#REF!</definedName>
    <definedName name="黏結劑_去泥墊" localSheetId="21">#REF!</definedName>
    <definedName name="黏結劑_去泥墊" localSheetId="22">#REF!</definedName>
    <definedName name="黏結劑_去泥墊" localSheetId="23">#REF!</definedName>
    <definedName name="黏結劑_去泥墊" localSheetId="24">#REF!</definedName>
    <definedName name="黏結劑_去泥墊" localSheetId="25">#REF!</definedName>
    <definedName name="黏結劑_去泥墊" localSheetId="42">#REF!</definedName>
    <definedName name="黏結劑_去泥墊" localSheetId="18">#REF!</definedName>
    <definedName name="黏結劑_去泥墊" localSheetId="47">#REF!</definedName>
    <definedName name="黏結劑_去泥墊" localSheetId="15">#REF!</definedName>
    <definedName name="黏結劑_去泥墊" localSheetId="14">#REF!</definedName>
    <definedName name="黏結劑_去泥墊" localSheetId="46">#REF!</definedName>
    <definedName name="黏結劑_去泥墊" localSheetId="3">#REF!</definedName>
    <definedName name="黏結劑_去泥墊" localSheetId="2">#REF!</definedName>
    <definedName name="黏結劑_去泥墊" localSheetId="54">#REF!</definedName>
    <definedName name="黏結劑_去泥墊" localSheetId="30">#REF!</definedName>
    <definedName name="黏結劑_去泥墊" localSheetId="26">#REF!</definedName>
    <definedName name="黏結劑_去泥墊" localSheetId="29">#REF!</definedName>
    <definedName name="黏結劑_去泥墊" localSheetId="53">#REF!</definedName>
    <definedName name="黏結劑_去泥墊" localSheetId="43">#REF!</definedName>
    <definedName name="黏結劑_去泥墊" localSheetId="9">#REF!</definedName>
    <definedName name="黏結劑_去泥墊" localSheetId="8">#REF!</definedName>
    <definedName name="黏結劑_去泥墊" localSheetId="11">#REF!</definedName>
    <definedName name="黏結劑_去泥墊" localSheetId="10">#REF!</definedName>
    <definedName name="黏結劑_去泥墊" localSheetId="13">#REF!</definedName>
    <definedName name="黏結劑_去泥墊" localSheetId="12">#REF!</definedName>
    <definedName name="黏結劑_去泥墊" localSheetId="7">#REF!</definedName>
    <definedName name="黏結劑_去泥墊" localSheetId="6">#REF!</definedName>
    <definedName name="黏結劑_去泥墊" localSheetId="48">#REF!</definedName>
    <definedName name="黏結劑_去泥墊" localSheetId="49">#REF!</definedName>
    <definedName name="黏結劑_去泥墊" localSheetId="16">#REF!</definedName>
    <definedName name="黏結劑_去泥墊" localSheetId="27">#REF!</definedName>
    <definedName name="黏結劑_去泥墊" localSheetId="28">#REF!</definedName>
    <definedName name="黏結劑_去泥墊" localSheetId="44">#REF!</definedName>
    <definedName name="黏結劑_去泥墊" localSheetId="45">#REF!</definedName>
    <definedName name="黏結劑_去泥墊" localSheetId="51">#REF!</definedName>
    <definedName name="黏結劑_去泥墊" localSheetId="41">#REF!</definedName>
    <definedName name="黏結劑_去泥墊" localSheetId="35">#REF!</definedName>
    <definedName name="黏結劑_去泥墊" localSheetId="39">#REF!</definedName>
    <definedName name="黏結劑_去泥墊" localSheetId="37">#REF!</definedName>
    <definedName name="黏結劑_去泥墊" localSheetId="17">#REF!</definedName>
    <definedName name="黏結劑_去泥墊" localSheetId="50">#REF!</definedName>
    <definedName name="黏結劑_去泥墊" localSheetId="52">#REF!</definedName>
    <definedName name="黏結劑_去泥墊" localSheetId="31">#REF!</definedName>
    <definedName name="黏結劑_去泥墊" localSheetId="32">#REF!</definedName>
    <definedName name="黏結劑_去泥墊" localSheetId="34">#REF!</definedName>
    <definedName name="黏結劑_去泥墊" localSheetId="38">#REF!</definedName>
    <definedName name="黏結劑_去泥墊" localSheetId="20">#REF!</definedName>
    <definedName name="黏結劑_去泥墊">#REF!</definedName>
    <definedName name="黏著劑">[31]工料單價!$F$9</definedName>
    <definedName name="點焊鋼絲網物料" localSheetId="40">#REF!</definedName>
    <definedName name="點焊鋼絲網物料" localSheetId="56">#REF!</definedName>
    <definedName name="點焊鋼絲網物料" localSheetId="33">#REF!</definedName>
    <definedName name="點焊鋼絲網物料" localSheetId="55">#REF!</definedName>
    <definedName name="點焊鋼絲網物料" localSheetId="36">#REF!</definedName>
    <definedName name="點焊鋼絲網物料" localSheetId="4">#REF!</definedName>
    <definedName name="點焊鋼絲網物料" localSheetId="19">#REF!</definedName>
    <definedName name="點焊鋼絲網物料" localSheetId="21">#REF!</definedName>
    <definedName name="點焊鋼絲網物料" localSheetId="22">#REF!</definedName>
    <definedName name="點焊鋼絲網物料" localSheetId="23">#REF!</definedName>
    <definedName name="點焊鋼絲網物料" localSheetId="24">#REF!</definedName>
    <definedName name="點焊鋼絲網物料" localSheetId="25">#REF!</definedName>
    <definedName name="點焊鋼絲網物料" localSheetId="42">#REF!</definedName>
    <definedName name="點焊鋼絲網物料" localSheetId="18">#REF!</definedName>
    <definedName name="點焊鋼絲網物料" localSheetId="47">#REF!</definedName>
    <definedName name="點焊鋼絲網物料" localSheetId="15">#REF!</definedName>
    <definedName name="點焊鋼絲網物料" localSheetId="14">#REF!</definedName>
    <definedName name="點焊鋼絲網物料" localSheetId="46">#REF!</definedName>
    <definedName name="點焊鋼絲網物料" localSheetId="3">#REF!</definedName>
    <definedName name="點焊鋼絲網物料" localSheetId="2">#REF!</definedName>
    <definedName name="點焊鋼絲網物料" localSheetId="54">#REF!</definedName>
    <definedName name="點焊鋼絲網物料" localSheetId="30">#REF!</definedName>
    <definedName name="點焊鋼絲網物料" localSheetId="26">#REF!</definedName>
    <definedName name="點焊鋼絲網物料" localSheetId="29">#REF!</definedName>
    <definedName name="點焊鋼絲網物料" localSheetId="53">#REF!</definedName>
    <definedName name="點焊鋼絲網物料" localSheetId="43">#REF!</definedName>
    <definedName name="點焊鋼絲網物料" localSheetId="9">#REF!</definedName>
    <definedName name="點焊鋼絲網物料" localSheetId="8">#REF!</definedName>
    <definedName name="點焊鋼絲網物料" localSheetId="11">#REF!</definedName>
    <definedName name="點焊鋼絲網物料" localSheetId="10">#REF!</definedName>
    <definedName name="點焊鋼絲網物料" localSheetId="13">#REF!</definedName>
    <definedName name="點焊鋼絲網物料" localSheetId="12">#REF!</definedName>
    <definedName name="點焊鋼絲網物料" localSheetId="7">#REF!</definedName>
    <definedName name="點焊鋼絲網物料" localSheetId="6">#REF!</definedName>
    <definedName name="點焊鋼絲網物料" localSheetId="48">#REF!</definedName>
    <definedName name="點焊鋼絲網物料" localSheetId="49">#REF!</definedName>
    <definedName name="點焊鋼絲網物料" localSheetId="16">#REF!</definedName>
    <definedName name="點焊鋼絲網物料" localSheetId="27">#REF!</definedName>
    <definedName name="點焊鋼絲網物料" localSheetId="28">#REF!</definedName>
    <definedName name="點焊鋼絲網物料" localSheetId="44">#REF!</definedName>
    <definedName name="點焊鋼絲網物料" localSheetId="45">#REF!</definedName>
    <definedName name="點焊鋼絲網物料" localSheetId="51">#REF!</definedName>
    <definedName name="點焊鋼絲網物料" localSheetId="41">#REF!</definedName>
    <definedName name="點焊鋼絲網物料" localSheetId="35">#REF!</definedName>
    <definedName name="點焊鋼絲網物料" localSheetId="39">#REF!</definedName>
    <definedName name="點焊鋼絲網物料" localSheetId="37">#REF!</definedName>
    <definedName name="點焊鋼絲網物料" localSheetId="17">#REF!</definedName>
    <definedName name="點焊鋼絲網物料" localSheetId="50">#REF!</definedName>
    <definedName name="點焊鋼絲網物料" localSheetId="52">#REF!</definedName>
    <definedName name="點焊鋼絲網物料" localSheetId="31">#REF!</definedName>
    <definedName name="點焊鋼絲網物料" localSheetId="32">#REF!</definedName>
    <definedName name="點焊鋼絲網物料" localSheetId="34">#REF!</definedName>
    <definedName name="點焊鋼絲網物料" localSheetId="38">#REF!</definedName>
    <definedName name="點焊鋼絲網物料" localSheetId="20">#REF!</definedName>
    <definedName name="點焊鋼絲網物料">#REF!</definedName>
    <definedName name="點焊鋼絲網鋪工" localSheetId="40">#REF!</definedName>
    <definedName name="點焊鋼絲網鋪工" localSheetId="56">#REF!</definedName>
    <definedName name="點焊鋼絲網鋪工" localSheetId="33">#REF!</definedName>
    <definedName name="點焊鋼絲網鋪工" localSheetId="55">#REF!</definedName>
    <definedName name="點焊鋼絲網鋪工" localSheetId="36">#REF!</definedName>
    <definedName name="點焊鋼絲網鋪工" localSheetId="4">#REF!</definedName>
    <definedName name="點焊鋼絲網鋪工" localSheetId="19">#REF!</definedName>
    <definedName name="點焊鋼絲網鋪工" localSheetId="21">#REF!</definedName>
    <definedName name="點焊鋼絲網鋪工" localSheetId="22">#REF!</definedName>
    <definedName name="點焊鋼絲網鋪工" localSheetId="23">#REF!</definedName>
    <definedName name="點焊鋼絲網鋪工" localSheetId="24">#REF!</definedName>
    <definedName name="點焊鋼絲網鋪工" localSheetId="25">#REF!</definedName>
    <definedName name="點焊鋼絲網鋪工" localSheetId="42">#REF!</definedName>
    <definedName name="點焊鋼絲網鋪工" localSheetId="18">#REF!</definedName>
    <definedName name="點焊鋼絲網鋪工" localSheetId="47">#REF!</definedName>
    <definedName name="點焊鋼絲網鋪工" localSheetId="15">#REF!</definedName>
    <definedName name="點焊鋼絲網鋪工" localSheetId="14">#REF!</definedName>
    <definedName name="點焊鋼絲網鋪工" localSheetId="46">#REF!</definedName>
    <definedName name="點焊鋼絲網鋪工" localSheetId="3">#REF!</definedName>
    <definedName name="點焊鋼絲網鋪工" localSheetId="2">#REF!</definedName>
    <definedName name="點焊鋼絲網鋪工" localSheetId="54">#REF!</definedName>
    <definedName name="點焊鋼絲網鋪工" localSheetId="30">#REF!</definedName>
    <definedName name="點焊鋼絲網鋪工" localSheetId="26">#REF!</definedName>
    <definedName name="點焊鋼絲網鋪工" localSheetId="29">#REF!</definedName>
    <definedName name="點焊鋼絲網鋪工" localSheetId="53">#REF!</definedName>
    <definedName name="點焊鋼絲網鋪工" localSheetId="43">#REF!</definedName>
    <definedName name="點焊鋼絲網鋪工" localSheetId="9">#REF!</definedName>
    <definedName name="點焊鋼絲網鋪工" localSheetId="8">#REF!</definedName>
    <definedName name="點焊鋼絲網鋪工" localSheetId="11">#REF!</definedName>
    <definedName name="點焊鋼絲網鋪工" localSheetId="10">#REF!</definedName>
    <definedName name="點焊鋼絲網鋪工" localSheetId="13">#REF!</definedName>
    <definedName name="點焊鋼絲網鋪工" localSheetId="12">#REF!</definedName>
    <definedName name="點焊鋼絲網鋪工" localSheetId="7">#REF!</definedName>
    <definedName name="點焊鋼絲網鋪工" localSheetId="6">#REF!</definedName>
    <definedName name="點焊鋼絲網鋪工" localSheetId="48">#REF!</definedName>
    <definedName name="點焊鋼絲網鋪工" localSheetId="49">#REF!</definedName>
    <definedName name="點焊鋼絲網鋪工" localSheetId="16">#REF!</definedName>
    <definedName name="點焊鋼絲網鋪工" localSheetId="27">#REF!</definedName>
    <definedName name="點焊鋼絲網鋪工" localSheetId="28">#REF!</definedName>
    <definedName name="點焊鋼絲網鋪工" localSheetId="44">#REF!</definedName>
    <definedName name="點焊鋼絲網鋪工" localSheetId="45">#REF!</definedName>
    <definedName name="點焊鋼絲網鋪工" localSheetId="51">#REF!</definedName>
    <definedName name="點焊鋼絲網鋪工" localSheetId="41">#REF!</definedName>
    <definedName name="點焊鋼絲網鋪工" localSheetId="35">#REF!</definedName>
    <definedName name="點焊鋼絲網鋪工" localSheetId="39">#REF!</definedName>
    <definedName name="點焊鋼絲網鋪工" localSheetId="37">#REF!</definedName>
    <definedName name="點焊鋼絲網鋪工" localSheetId="17">#REF!</definedName>
    <definedName name="點焊鋼絲網鋪工" localSheetId="50">#REF!</definedName>
    <definedName name="點焊鋼絲網鋪工" localSheetId="52">#REF!</definedName>
    <definedName name="點焊鋼絲網鋪工" localSheetId="31">#REF!</definedName>
    <definedName name="點焊鋼絲網鋪工" localSheetId="32">#REF!</definedName>
    <definedName name="點焊鋼絲網鋪工" localSheetId="34">#REF!</definedName>
    <definedName name="點焊鋼絲網鋪工" localSheetId="38">#REF!</definedName>
    <definedName name="點焊鋼絲網鋪工" localSheetId="20">#REF!</definedName>
    <definedName name="點焊鋼絲網鋪工">#REF!</definedName>
    <definedName name="雙層" localSheetId="40">#REF!</definedName>
    <definedName name="雙層" localSheetId="56">#REF!</definedName>
    <definedName name="雙層" localSheetId="33">#REF!</definedName>
    <definedName name="雙層" localSheetId="55">#REF!</definedName>
    <definedName name="雙層" localSheetId="36">#REF!</definedName>
    <definedName name="雙層" localSheetId="4">#REF!</definedName>
    <definedName name="雙層" localSheetId="19">#REF!</definedName>
    <definedName name="雙層" localSheetId="21">#REF!</definedName>
    <definedName name="雙層" localSheetId="22">#REF!</definedName>
    <definedName name="雙層" localSheetId="23">#REF!</definedName>
    <definedName name="雙層" localSheetId="24">#REF!</definedName>
    <definedName name="雙層" localSheetId="25">#REF!</definedName>
    <definedName name="雙層" localSheetId="42">#REF!</definedName>
    <definedName name="雙層" localSheetId="18">#REF!</definedName>
    <definedName name="雙層" localSheetId="47">#REF!</definedName>
    <definedName name="雙層" localSheetId="15">#REF!</definedName>
    <definedName name="雙層" localSheetId="14">#REF!</definedName>
    <definedName name="雙層" localSheetId="46">#REF!</definedName>
    <definedName name="雙層" localSheetId="3">#REF!</definedName>
    <definedName name="雙層" localSheetId="2">#REF!</definedName>
    <definedName name="雙層" localSheetId="54">#REF!</definedName>
    <definedName name="雙層" localSheetId="30">#REF!</definedName>
    <definedName name="雙層" localSheetId="26">#REF!</definedName>
    <definedName name="雙層" localSheetId="29">#REF!</definedName>
    <definedName name="雙層" localSheetId="53">#REF!</definedName>
    <definedName name="雙層" localSheetId="43">#REF!</definedName>
    <definedName name="雙層" localSheetId="9">#REF!</definedName>
    <definedName name="雙層" localSheetId="8">#REF!</definedName>
    <definedName name="雙層" localSheetId="11">#REF!</definedName>
    <definedName name="雙層" localSheetId="10">#REF!</definedName>
    <definedName name="雙層" localSheetId="13">#REF!</definedName>
    <definedName name="雙層" localSheetId="12">#REF!</definedName>
    <definedName name="雙層" localSheetId="7">#REF!</definedName>
    <definedName name="雙層" localSheetId="6">#REF!</definedName>
    <definedName name="雙層" localSheetId="48">#REF!</definedName>
    <definedName name="雙層" localSheetId="49">#REF!</definedName>
    <definedName name="雙層" localSheetId="16">#REF!</definedName>
    <definedName name="雙層" localSheetId="27">#REF!</definedName>
    <definedName name="雙層" localSheetId="28">#REF!</definedName>
    <definedName name="雙層" localSheetId="44">#REF!</definedName>
    <definedName name="雙層" localSheetId="45">#REF!</definedName>
    <definedName name="雙層" localSheetId="51">#REF!</definedName>
    <definedName name="雙層" localSheetId="41">#REF!</definedName>
    <definedName name="雙層" localSheetId="35">#REF!</definedName>
    <definedName name="雙層" localSheetId="39">#REF!</definedName>
    <definedName name="雙層" localSheetId="37">#REF!</definedName>
    <definedName name="雙層" localSheetId="17">#REF!</definedName>
    <definedName name="雙層" localSheetId="50">#REF!</definedName>
    <definedName name="雙層" localSheetId="52">#REF!</definedName>
    <definedName name="雙層" localSheetId="31">#REF!</definedName>
    <definedName name="雙層" localSheetId="32">#REF!</definedName>
    <definedName name="雙層" localSheetId="34">#REF!</definedName>
    <definedName name="雙層" localSheetId="38">#REF!</definedName>
    <definedName name="雙層" localSheetId="20">#REF!</definedName>
    <definedName name="雙層">#REF!</definedName>
    <definedName name="穩定液池模板" localSheetId="40">#REF!</definedName>
    <definedName name="穩定液池模板" localSheetId="56">#REF!</definedName>
    <definedName name="穩定液池模板" localSheetId="33">#REF!</definedName>
    <definedName name="穩定液池模板" localSheetId="55">#REF!</definedName>
    <definedName name="穩定液池模板" localSheetId="36">#REF!</definedName>
    <definedName name="穩定液池模板" localSheetId="4">#REF!</definedName>
    <definedName name="穩定液池模板" localSheetId="19">#REF!</definedName>
    <definedName name="穩定液池模板" localSheetId="21">#REF!</definedName>
    <definedName name="穩定液池模板" localSheetId="22">#REF!</definedName>
    <definedName name="穩定液池模板" localSheetId="23">#REF!</definedName>
    <definedName name="穩定液池模板" localSheetId="24">#REF!</definedName>
    <definedName name="穩定液池模板" localSheetId="25">#REF!</definedName>
    <definedName name="穩定液池模板" localSheetId="42">#REF!</definedName>
    <definedName name="穩定液池模板" localSheetId="18">#REF!</definedName>
    <definedName name="穩定液池模板" localSheetId="47">#REF!</definedName>
    <definedName name="穩定液池模板" localSheetId="15">#REF!</definedName>
    <definedName name="穩定液池模板" localSheetId="14">#REF!</definedName>
    <definedName name="穩定液池模板" localSheetId="46">#REF!</definedName>
    <definedName name="穩定液池模板" localSheetId="3">#REF!</definedName>
    <definedName name="穩定液池模板" localSheetId="2">#REF!</definedName>
    <definedName name="穩定液池模板" localSheetId="54">#REF!</definedName>
    <definedName name="穩定液池模板" localSheetId="30">#REF!</definedName>
    <definedName name="穩定液池模板" localSheetId="26">#REF!</definedName>
    <definedName name="穩定液池模板" localSheetId="29">#REF!</definedName>
    <definedName name="穩定液池模板" localSheetId="53">#REF!</definedName>
    <definedName name="穩定液池模板" localSheetId="43">#REF!</definedName>
    <definedName name="穩定液池模板" localSheetId="9">#REF!</definedName>
    <definedName name="穩定液池模板" localSheetId="8">#REF!</definedName>
    <definedName name="穩定液池模板" localSheetId="11">#REF!</definedName>
    <definedName name="穩定液池模板" localSheetId="10">#REF!</definedName>
    <definedName name="穩定液池模板" localSheetId="13">#REF!</definedName>
    <definedName name="穩定液池模板" localSheetId="12">#REF!</definedName>
    <definedName name="穩定液池模板" localSheetId="7">#REF!</definedName>
    <definedName name="穩定液池模板" localSheetId="6">#REF!</definedName>
    <definedName name="穩定液池模板" localSheetId="48">#REF!</definedName>
    <definedName name="穩定液池模板" localSheetId="49">#REF!</definedName>
    <definedName name="穩定液池模板" localSheetId="16">#REF!</definedName>
    <definedName name="穩定液池模板" localSheetId="27">#REF!</definedName>
    <definedName name="穩定液池模板" localSheetId="28">#REF!</definedName>
    <definedName name="穩定液池模板" localSheetId="44">#REF!</definedName>
    <definedName name="穩定液池模板" localSheetId="45">#REF!</definedName>
    <definedName name="穩定液池模板" localSheetId="51">#REF!</definedName>
    <definedName name="穩定液池模板" localSheetId="41">#REF!</definedName>
    <definedName name="穩定液池模板" localSheetId="35">#REF!</definedName>
    <definedName name="穩定液池模板" localSheetId="39">#REF!</definedName>
    <definedName name="穩定液池模板" localSheetId="37">#REF!</definedName>
    <definedName name="穩定液池模板" localSheetId="17">#REF!</definedName>
    <definedName name="穩定液池模板" localSheetId="50">#REF!</definedName>
    <definedName name="穩定液池模板" localSheetId="52">#REF!</definedName>
    <definedName name="穩定液池模板" localSheetId="31">#REF!</definedName>
    <definedName name="穩定液池模板" localSheetId="32">#REF!</definedName>
    <definedName name="穩定液池模板" localSheetId="34">#REF!</definedName>
    <definedName name="穩定液池模板" localSheetId="38">#REF!</definedName>
    <definedName name="穩定液池模板" localSheetId="20">#REF!</definedName>
    <definedName name="穩定液池模板">#REF!</definedName>
    <definedName name="羅比親王海棗移植" localSheetId="40">#REF!</definedName>
    <definedName name="羅比親王海棗移植" localSheetId="56">#REF!</definedName>
    <definedName name="羅比親王海棗移植" localSheetId="33">#REF!</definedName>
    <definedName name="羅比親王海棗移植" localSheetId="55">#REF!</definedName>
    <definedName name="羅比親王海棗移植" localSheetId="36">#REF!</definedName>
    <definedName name="羅比親王海棗移植" localSheetId="4">#REF!</definedName>
    <definedName name="羅比親王海棗移植" localSheetId="19">#REF!</definedName>
    <definedName name="羅比親王海棗移植" localSheetId="21">#REF!</definedName>
    <definedName name="羅比親王海棗移植" localSheetId="22">#REF!</definedName>
    <definedName name="羅比親王海棗移植" localSheetId="23">#REF!</definedName>
    <definedName name="羅比親王海棗移植" localSheetId="24">#REF!</definedName>
    <definedName name="羅比親王海棗移植" localSheetId="25">#REF!</definedName>
    <definedName name="羅比親王海棗移植" localSheetId="42">#REF!</definedName>
    <definedName name="羅比親王海棗移植" localSheetId="18">#REF!</definedName>
    <definedName name="羅比親王海棗移植" localSheetId="47">#REF!</definedName>
    <definedName name="羅比親王海棗移植" localSheetId="15">#REF!</definedName>
    <definedName name="羅比親王海棗移植" localSheetId="14">#REF!</definedName>
    <definedName name="羅比親王海棗移植" localSheetId="46">#REF!</definedName>
    <definedName name="羅比親王海棗移植" localSheetId="3">#REF!</definedName>
    <definedName name="羅比親王海棗移植" localSheetId="2">#REF!</definedName>
    <definedName name="羅比親王海棗移植" localSheetId="54">#REF!</definedName>
    <definedName name="羅比親王海棗移植" localSheetId="30">#REF!</definedName>
    <definedName name="羅比親王海棗移植" localSheetId="26">#REF!</definedName>
    <definedName name="羅比親王海棗移植" localSheetId="29">#REF!</definedName>
    <definedName name="羅比親王海棗移植" localSheetId="53">#REF!</definedName>
    <definedName name="羅比親王海棗移植" localSheetId="43">#REF!</definedName>
    <definedName name="羅比親王海棗移植" localSheetId="9">#REF!</definedName>
    <definedName name="羅比親王海棗移植" localSheetId="8">#REF!</definedName>
    <definedName name="羅比親王海棗移植" localSheetId="11">#REF!</definedName>
    <definedName name="羅比親王海棗移植" localSheetId="10">#REF!</definedName>
    <definedName name="羅比親王海棗移植" localSheetId="13">#REF!</definedName>
    <definedName name="羅比親王海棗移植" localSheetId="12">#REF!</definedName>
    <definedName name="羅比親王海棗移植" localSheetId="7">#REF!</definedName>
    <definedName name="羅比親王海棗移植" localSheetId="6">#REF!</definedName>
    <definedName name="羅比親王海棗移植" localSheetId="48">#REF!</definedName>
    <definedName name="羅比親王海棗移植" localSheetId="49">#REF!</definedName>
    <definedName name="羅比親王海棗移植" localSheetId="16">#REF!</definedName>
    <definedName name="羅比親王海棗移植" localSheetId="27">#REF!</definedName>
    <definedName name="羅比親王海棗移植" localSheetId="28">#REF!</definedName>
    <definedName name="羅比親王海棗移植" localSheetId="44">#REF!</definedName>
    <definedName name="羅比親王海棗移植" localSheetId="45">#REF!</definedName>
    <definedName name="羅比親王海棗移植" localSheetId="51">#REF!</definedName>
    <definedName name="羅比親王海棗移植" localSheetId="41">#REF!</definedName>
    <definedName name="羅比親王海棗移植" localSheetId="35">#REF!</definedName>
    <definedName name="羅比親王海棗移植" localSheetId="39">#REF!</definedName>
    <definedName name="羅比親王海棗移植" localSheetId="37">#REF!</definedName>
    <definedName name="羅比親王海棗移植" localSheetId="17">#REF!</definedName>
    <definedName name="羅比親王海棗移植" localSheetId="50">#REF!</definedName>
    <definedName name="羅比親王海棗移植" localSheetId="52">#REF!</definedName>
    <definedName name="羅比親王海棗移植" localSheetId="31">#REF!</definedName>
    <definedName name="羅比親王海棗移植" localSheetId="32">#REF!</definedName>
    <definedName name="羅比親王海棗移植" localSheetId="34">#REF!</definedName>
    <definedName name="羅比親王海棗移植" localSheetId="38">#REF!</definedName>
    <definedName name="羅比親王海棗移植" localSheetId="20">#REF!</definedName>
    <definedName name="羅比親王海棗移植">#REF!</definedName>
    <definedName name="邊坡保護工程固定栓" localSheetId="40">#REF!</definedName>
    <definedName name="邊坡保護工程固定栓" localSheetId="56">#REF!</definedName>
    <definedName name="邊坡保護工程固定栓" localSheetId="33">#REF!</definedName>
    <definedName name="邊坡保護工程固定栓" localSheetId="55">#REF!</definedName>
    <definedName name="邊坡保護工程固定栓" localSheetId="36">#REF!</definedName>
    <definedName name="邊坡保護工程固定栓" localSheetId="4">#REF!</definedName>
    <definedName name="邊坡保護工程固定栓" localSheetId="19">#REF!</definedName>
    <definedName name="邊坡保護工程固定栓" localSheetId="21">#REF!</definedName>
    <definedName name="邊坡保護工程固定栓" localSheetId="22">#REF!</definedName>
    <definedName name="邊坡保護工程固定栓" localSheetId="23">#REF!</definedName>
    <definedName name="邊坡保護工程固定栓" localSheetId="24">#REF!</definedName>
    <definedName name="邊坡保護工程固定栓" localSheetId="25">#REF!</definedName>
    <definedName name="邊坡保護工程固定栓" localSheetId="42">#REF!</definedName>
    <definedName name="邊坡保護工程固定栓" localSheetId="18">#REF!</definedName>
    <definedName name="邊坡保護工程固定栓" localSheetId="47">#REF!</definedName>
    <definedName name="邊坡保護工程固定栓" localSheetId="15">#REF!</definedName>
    <definedName name="邊坡保護工程固定栓" localSheetId="14">#REF!</definedName>
    <definedName name="邊坡保護工程固定栓" localSheetId="46">#REF!</definedName>
    <definedName name="邊坡保護工程固定栓" localSheetId="3">#REF!</definedName>
    <definedName name="邊坡保護工程固定栓" localSheetId="2">#REF!</definedName>
    <definedName name="邊坡保護工程固定栓" localSheetId="54">#REF!</definedName>
    <definedName name="邊坡保護工程固定栓" localSheetId="30">#REF!</definedName>
    <definedName name="邊坡保護工程固定栓" localSheetId="26">#REF!</definedName>
    <definedName name="邊坡保護工程固定栓" localSheetId="29">#REF!</definedName>
    <definedName name="邊坡保護工程固定栓" localSheetId="53">#REF!</definedName>
    <definedName name="邊坡保護工程固定栓" localSheetId="43">#REF!</definedName>
    <definedName name="邊坡保護工程固定栓" localSheetId="9">#REF!</definedName>
    <definedName name="邊坡保護工程固定栓" localSheetId="8">#REF!</definedName>
    <definedName name="邊坡保護工程固定栓" localSheetId="11">#REF!</definedName>
    <definedName name="邊坡保護工程固定栓" localSheetId="10">#REF!</definedName>
    <definedName name="邊坡保護工程固定栓" localSheetId="13">#REF!</definedName>
    <definedName name="邊坡保護工程固定栓" localSheetId="12">#REF!</definedName>
    <definedName name="邊坡保護工程固定栓" localSheetId="7">#REF!</definedName>
    <definedName name="邊坡保護工程固定栓" localSheetId="6">#REF!</definedName>
    <definedName name="邊坡保護工程固定栓" localSheetId="48">#REF!</definedName>
    <definedName name="邊坡保護工程固定栓" localSheetId="49">#REF!</definedName>
    <definedName name="邊坡保護工程固定栓" localSheetId="16">#REF!</definedName>
    <definedName name="邊坡保護工程固定栓" localSheetId="27">#REF!</definedName>
    <definedName name="邊坡保護工程固定栓" localSheetId="28">#REF!</definedName>
    <definedName name="邊坡保護工程固定栓" localSheetId="44">#REF!</definedName>
    <definedName name="邊坡保護工程固定栓" localSheetId="45">#REF!</definedName>
    <definedName name="邊坡保護工程固定栓" localSheetId="51">#REF!</definedName>
    <definedName name="邊坡保護工程固定栓" localSheetId="41">#REF!</definedName>
    <definedName name="邊坡保護工程固定栓" localSheetId="35">#REF!</definedName>
    <definedName name="邊坡保護工程固定栓" localSheetId="39">#REF!</definedName>
    <definedName name="邊坡保護工程固定栓" localSheetId="37">#REF!</definedName>
    <definedName name="邊坡保護工程固定栓" localSheetId="17">#REF!</definedName>
    <definedName name="邊坡保護工程固定栓" localSheetId="50">#REF!</definedName>
    <definedName name="邊坡保護工程固定栓" localSheetId="52">#REF!</definedName>
    <definedName name="邊坡保護工程固定栓" localSheetId="31">#REF!</definedName>
    <definedName name="邊坡保護工程固定栓" localSheetId="32">#REF!</definedName>
    <definedName name="邊坡保護工程固定栓" localSheetId="34">#REF!</definedName>
    <definedName name="邊坡保護工程固定栓" localSheetId="38">#REF!</definedName>
    <definedName name="邊坡保護工程固定栓" localSheetId="20">#REF!</definedName>
    <definedName name="邊坡保護工程固定栓">#REF!</definedName>
    <definedName name="邊坡保護施工費用" localSheetId="40">#REF!</definedName>
    <definedName name="邊坡保護施工費用" localSheetId="56">#REF!</definedName>
    <definedName name="邊坡保護施工費用" localSheetId="33">#REF!</definedName>
    <definedName name="邊坡保護施工費用" localSheetId="55">#REF!</definedName>
    <definedName name="邊坡保護施工費用" localSheetId="36">#REF!</definedName>
    <definedName name="邊坡保護施工費用" localSheetId="4">#REF!</definedName>
    <definedName name="邊坡保護施工費用" localSheetId="19">#REF!</definedName>
    <definedName name="邊坡保護施工費用" localSheetId="21">#REF!</definedName>
    <definedName name="邊坡保護施工費用" localSheetId="22">#REF!</definedName>
    <definedName name="邊坡保護施工費用" localSheetId="23">#REF!</definedName>
    <definedName name="邊坡保護施工費用" localSheetId="24">#REF!</definedName>
    <definedName name="邊坡保護施工費用" localSheetId="25">#REF!</definedName>
    <definedName name="邊坡保護施工費用" localSheetId="42">#REF!</definedName>
    <definedName name="邊坡保護施工費用" localSheetId="18">#REF!</definedName>
    <definedName name="邊坡保護施工費用" localSheetId="47">#REF!</definedName>
    <definedName name="邊坡保護施工費用" localSheetId="15">#REF!</definedName>
    <definedName name="邊坡保護施工費用" localSheetId="14">#REF!</definedName>
    <definedName name="邊坡保護施工費用" localSheetId="46">#REF!</definedName>
    <definedName name="邊坡保護施工費用" localSheetId="3">#REF!</definedName>
    <definedName name="邊坡保護施工費用" localSheetId="2">#REF!</definedName>
    <definedName name="邊坡保護施工費用" localSheetId="54">#REF!</definedName>
    <definedName name="邊坡保護施工費用" localSheetId="30">#REF!</definedName>
    <definedName name="邊坡保護施工費用" localSheetId="26">#REF!</definedName>
    <definedName name="邊坡保護施工費用" localSheetId="29">#REF!</definedName>
    <definedName name="邊坡保護施工費用" localSheetId="53">#REF!</definedName>
    <definedName name="邊坡保護施工費用" localSheetId="43">#REF!</definedName>
    <definedName name="邊坡保護施工費用" localSheetId="9">#REF!</definedName>
    <definedName name="邊坡保護施工費用" localSheetId="8">#REF!</definedName>
    <definedName name="邊坡保護施工費用" localSheetId="11">#REF!</definedName>
    <definedName name="邊坡保護施工費用" localSheetId="10">#REF!</definedName>
    <definedName name="邊坡保護施工費用" localSheetId="13">#REF!</definedName>
    <definedName name="邊坡保護施工費用" localSheetId="12">#REF!</definedName>
    <definedName name="邊坡保護施工費用" localSheetId="7">#REF!</definedName>
    <definedName name="邊坡保護施工費用" localSheetId="6">#REF!</definedName>
    <definedName name="邊坡保護施工費用" localSheetId="48">#REF!</definedName>
    <definedName name="邊坡保護施工費用" localSheetId="49">#REF!</definedName>
    <definedName name="邊坡保護施工費用" localSheetId="16">#REF!</definedName>
    <definedName name="邊坡保護施工費用" localSheetId="27">#REF!</definedName>
    <definedName name="邊坡保護施工費用" localSheetId="28">#REF!</definedName>
    <definedName name="邊坡保護施工費用" localSheetId="44">#REF!</definedName>
    <definedName name="邊坡保護施工費用" localSheetId="45">#REF!</definedName>
    <definedName name="邊坡保護施工費用" localSheetId="51">#REF!</definedName>
    <definedName name="邊坡保護施工費用" localSheetId="41">#REF!</definedName>
    <definedName name="邊坡保護施工費用" localSheetId="35">#REF!</definedName>
    <definedName name="邊坡保護施工費用" localSheetId="39">#REF!</definedName>
    <definedName name="邊坡保護施工費用" localSheetId="37">#REF!</definedName>
    <definedName name="邊坡保護施工費用" localSheetId="17">#REF!</definedName>
    <definedName name="邊坡保護施工費用" localSheetId="50">#REF!</definedName>
    <definedName name="邊坡保護施工費用" localSheetId="52">#REF!</definedName>
    <definedName name="邊坡保護施工費用" localSheetId="31">#REF!</definedName>
    <definedName name="邊坡保護施工費用" localSheetId="32">#REF!</definedName>
    <definedName name="邊坡保護施工費用" localSheetId="34">#REF!</definedName>
    <definedName name="邊坡保護施工費用" localSheetId="38">#REF!</definedName>
    <definedName name="邊坡保護施工費用" localSheetId="20">#REF!</definedName>
    <definedName name="邊坡保護施工費用">#REF!</definedName>
    <definedName name="霧社山櫻_φ8cm_高2.5_3m" localSheetId="40">#REF!</definedName>
    <definedName name="霧社山櫻_φ8cm_高2.5_3m" localSheetId="56">#REF!</definedName>
    <definedName name="霧社山櫻_φ8cm_高2.5_3m" localSheetId="33">#REF!</definedName>
    <definedName name="霧社山櫻_φ8cm_高2.5_3m" localSheetId="55">#REF!</definedName>
    <definedName name="霧社山櫻_φ8cm_高2.5_3m" localSheetId="36">#REF!</definedName>
    <definedName name="霧社山櫻_φ8cm_高2.5_3m" localSheetId="4">#REF!</definedName>
    <definedName name="霧社山櫻_φ8cm_高2.5_3m" localSheetId="19">#REF!</definedName>
    <definedName name="霧社山櫻_φ8cm_高2.5_3m" localSheetId="21">#REF!</definedName>
    <definedName name="霧社山櫻_φ8cm_高2.5_3m" localSheetId="22">#REF!</definedName>
    <definedName name="霧社山櫻_φ8cm_高2.5_3m" localSheetId="23">#REF!</definedName>
    <definedName name="霧社山櫻_φ8cm_高2.5_3m" localSheetId="24">#REF!</definedName>
    <definedName name="霧社山櫻_φ8cm_高2.5_3m" localSheetId="25">#REF!</definedName>
    <definedName name="霧社山櫻_φ8cm_高2.5_3m" localSheetId="42">#REF!</definedName>
    <definedName name="霧社山櫻_φ8cm_高2.5_3m" localSheetId="18">#REF!</definedName>
    <definedName name="霧社山櫻_φ8cm_高2.5_3m" localSheetId="47">#REF!</definedName>
    <definedName name="霧社山櫻_φ8cm_高2.5_3m" localSheetId="15">#REF!</definedName>
    <definedName name="霧社山櫻_φ8cm_高2.5_3m" localSheetId="14">#REF!</definedName>
    <definedName name="霧社山櫻_φ8cm_高2.5_3m" localSheetId="46">#REF!</definedName>
    <definedName name="霧社山櫻_φ8cm_高2.5_3m" localSheetId="3">#REF!</definedName>
    <definedName name="霧社山櫻_φ8cm_高2.5_3m" localSheetId="2">#REF!</definedName>
    <definedName name="霧社山櫻_φ8cm_高2.5_3m" localSheetId="54">#REF!</definedName>
    <definedName name="霧社山櫻_φ8cm_高2.5_3m" localSheetId="30">#REF!</definedName>
    <definedName name="霧社山櫻_φ8cm_高2.5_3m" localSheetId="26">#REF!</definedName>
    <definedName name="霧社山櫻_φ8cm_高2.5_3m" localSheetId="29">#REF!</definedName>
    <definedName name="霧社山櫻_φ8cm_高2.5_3m" localSheetId="53">#REF!</definedName>
    <definedName name="霧社山櫻_φ8cm_高2.5_3m" localSheetId="43">#REF!</definedName>
    <definedName name="霧社山櫻_φ8cm_高2.5_3m" localSheetId="9">#REF!</definedName>
    <definedName name="霧社山櫻_φ8cm_高2.5_3m" localSheetId="8">#REF!</definedName>
    <definedName name="霧社山櫻_φ8cm_高2.5_3m" localSheetId="11">#REF!</definedName>
    <definedName name="霧社山櫻_φ8cm_高2.5_3m" localSheetId="10">#REF!</definedName>
    <definedName name="霧社山櫻_φ8cm_高2.5_3m" localSheetId="13">#REF!</definedName>
    <definedName name="霧社山櫻_φ8cm_高2.5_3m" localSheetId="12">#REF!</definedName>
    <definedName name="霧社山櫻_φ8cm_高2.5_3m" localSheetId="7">#REF!</definedName>
    <definedName name="霧社山櫻_φ8cm_高2.5_3m" localSheetId="6">#REF!</definedName>
    <definedName name="霧社山櫻_φ8cm_高2.5_3m" localSheetId="48">#REF!</definedName>
    <definedName name="霧社山櫻_φ8cm_高2.5_3m" localSheetId="49">#REF!</definedName>
    <definedName name="霧社山櫻_φ8cm_高2.5_3m" localSheetId="16">#REF!</definedName>
    <definedName name="霧社山櫻_φ8cm_高2.5_3m" localSheetId="27">#REF!</definedName>
    <definedName name="霧社山櫻_φ8cm_高2.5_3m" localSheetId="28">#REF!</definedName>
    <definedName name="霧社山櫻_φ8cm_高2.5_3m" localSheetId="44">#REF!</definedName>
    <definedName name="霧社山櫻_φ8cm_高2.5_3m" localSheetId="45">#REF!</definedName>
    <definedName name="霧社山櫻_φ8cm_高2.5_3m" localSheetId="51">#REF!</definedName>
    <definedName name="霧社山櫻_φ8cm_高2.5_3m" localSheetId="41">#REF!</definedName>
    <definedName name="霧社山櫻_φ8cm_高2.5_3m" localSheetId="35">#REF!</definedName>
    <definedName name="霧社山櫻_φ8cm_高2.5_3m" localSheetId="39">#REF!</definedName>
    <definedName name="霧社山櫻_φ8cm_高2.5_3m" localSheetId="37">#REF!</definedName>
    <definedName name="霧社山櫻_φ8cm_高2.5_3m" localSheetId="17">#REF!</definedName>
    <definedName name="霧社山櫻_φ8cm_高2.5_3m" localSheetId="50">#REF!</definedName>
    <definedName name="霧社山櫻_φ8cm_高2.5_3m" localSheetId="52">#REF!</definedName>
    <definedName name="霧社山櫻_φ8cm_高2.5_3m" localSheetId="31">#REF!</definedName>
    <definedName name="霧社山櫻_φ8cm_高2.5_3m" localSheetId="32">#REF!</definedName>
    <definedName name="霧社山櫻_φ8cm_高2.5_3m" localSheetId="34">#REF!</definedName>
    <definedName name="霧社山櫻_φ8cm_高2.5_3m" localSheetId="38">#REF!</definedName>
    <definedName name="霧社山櫻_φ8cm_高2.5_3m" localSheetId="20">#REF!</definedName>
    <definedName name="霧社山櫻_φ8cm_高2.5_3m">#REF!</definedName>
    <definedName name="霧面石英磚30_30" localSheetId="40">#REF!</definedName>
    <definedName name="霧面石英磚30_30" localSheetId="56">#REF!</definedName>
    <definedName name="霧面石英磚30_30" localSheetId="33">#REF!</definedName>
    <definedName name="霧面石英磚30_30" localSheetId="55">#REF!</definedName>
    <definedName name="霧面石英磚30_30" localSheetId="36">#REF!</definedName>
    <definedName name="霧面石英磚30_30" localSheetId="4">#REF!</definedName>
    <definedName name="霧面石英磚30_30" localSheetId="19">#REF!</definedName>
    <definedName name="霧面石英磚30_30" localSheetId="21">#REF!</definedName>
    <definedName name="霧面石英磚30_30" localSheetId="22">#REF!</definedName>
    <definedName name="霧面石英磚30_30" localSheetId="23">#REF!</definedName>
    <definedName name="霧面石英磚30_30" localSheetId="24">#REF!</definedName>
    <definedName name="霧面石英磚30_30" localSheetId="25">#REF!</definedName>
    <definedName name="霧面石英磚30_30" localSheetId="42">#REF!</definedName>
    <definedName name="霧面石英磚30_30" localSheetId="18">#REF!</definedName>
    <definedName name="霧面石英磚30_30" localSheetId="47">#REF!</definedName>
    <definedName name="霧面石英磚30_30" localSheetId="15">#REF!</definedName>
    <definedName name="霧面石英磚30_30" localSheetId="14">#REF!</definedName>
    <definedName name="霧面石英磚30_30" localSheetId="46">#REF!</definedName>
    <definedName name="霧面石英磚30_30" localSheetId="3">#REF!</definedName>
    <definedName name="霧面石英磚30_30" localSheetId="2">#REF!</definedName>
    <definedName name="霧面石英磚30_30" localSheetId="54">#REF!</definedName>
    <definedName name="霧面石英磚30_30" localSheetId="30">#REF!</definedName>
    <definedName name="霧面石英磚30_30" localSheetId="26">#REF!</definedName>
    <definedName name="霧面石英磚30_30" localSheetId="29">#REF!</definedName>
    <definedName name="霧面石英磚30_30" localSheetId="53">#REF!</definedName>
    <definedName name="霧面石英磚30_30" localSheetId="43">#REF!</definedName>
    <definedName name="霧面石英磚30_30" localSheetId="9">#REF!</definedName>
    <definedName name="霧面石英磚30_30" localSheetId="8">#REF!</definedName>
    <definedName name="霧面石英磚30_30" localSheetId="11">#REF!</definedName>
    <definedName name="霧面石英磚30_30" localSheetId="10">#REF!</definedName>
    <definedName name="霧面石英磚30_30" localSheetId="13">#REF!</definedName>
    <definedName name="霧面石英磚30_30" localSheetId="12">#REF!</definedName>
    <definedName name="霧面石英磚30_30" localSheetId="7">#REF!</definedName>
    <definedName name="霧面石英磚30_30" localSheetId="6">#REF!</definedName>
    <definedName name="霧面石英磚30_30" localSheetId="48">#REF!</definedName>
    <definedName name="霧面石英磚30_30" localSheetId="49">#REF!</definedName>
    <definedName name="霧面石英磚30_30" localSheetId="16">#REF!</definedName>
    <definedName name="霧面石英磚30_30" localSheetId="27">#REF!</definedName>
    <definedName name="霧面石英磚30_30" localSheetId="28">#REF!</definedName>
    <definedName name="霧面石英磚30_30" localSheetId="44">#REF!</definedName>
    <definedName name="霧面石英磚30_30" localSheetId="45">#REF!</definedName>
    <definedName name="霧面石英磚30_30" localSheetId="51">#REF!</definedName>
    <definedName name="霧面石英磚30_30" localSheetId="41">#REF!</definedName>
    <definedName name="霧面石英磚30_30" localSheetId="35">#REF!</definedName>
    <definedName name="霧面石英磚30_30" localSheetId="39">#REF!</definedName>
    <definedName name="霧面石英磚30_30" localSheetId="37">#REF!</definedName>
    <definedName name="霧面石英磚30_30" localSheetId="17">#REF!</definedName>
    <definedName name="霧面石英磚30_30" localSheetId="50">#REF!</definedName>
    <definedName name="霧面石英磚30_30" localSheetId="52">#REF!</definedName>
    <definedName name="霧面石英磚30_30" localSheetId="31">#REF!</definedName>
    <definedName name="霧面石英磚30_30" localSheetId="32">#REF!</definedName>
    <definedName name="霧面石英磚30_30" localSheetId="34">#REF!</definedName>
    <definedName name="霧面石英磚30_30" localSheetId="38">#REF!</definedName>
    <definedName name="霧面石英磚30_30" localSheetId="20">#REF!</definedName>
    <definedName name="霧面石英磚30_30">#REF!</definedName>
    <definedName name="類地毯草" localSheetId="40">#REF!</definedName>
    <definedName name="類地毯草" localSheetId="56">#REF!</definedName>
    <definedName name="類地毯草" localSheetId="33">#REF!</definedName>
    <definedName name="類地毯草" localSheetId="55">#REF!</definedName>
    <definedName name="類地毯草" localSheetId="36">#REF!</definedName>
    <definedName name="類地毯草" localSheetId="4">#REF!</definedName>
    <definedName name="類地毯草" localSheetId="19">#REF!</definedName>
    <definedName name="類地毯草" localSheetId="21">#REF!</definedName>
    <definedName name="類地毯草" localSheetId="22">#REF!</definedName>
    <definedName name="類地毯草" localSheetId="23">#REF!</definedName>
    <definedName name="類地毯草" localSheetId="24">#REF!</definedName>
    <definedName name="類地毯草" localSheetId="25">#REF!</definedName>
    <definedName name="類地毯草" localSheetId="42">#REF!</definedName>
    <definedName name="類地毯草" localSheetId="18">#REF!</definedName>
    <definedName name="類地毯草" localSheetId="47">#REF!</definedName>
    <definedName name="類地毯草" localSheetId="15">#REF!</definedName>
    <definedName name="類地毯草" localSheetId="14">#REF!</definedName>
    <definedName name="類地毯草" localSheetId="46">#REF!</definedName>
    <definedName name="類地毯草" localSheetId="3">#REF!</definedName>
    <definedName name="類地毯草" localSheetId="2">#REF!</definedName>
    <definedName name="類地毯草" localSheetId="54">#REF!</definedName>
    <definedName name="類地毯草" localSheetId="30">#REF!</definedName>
    <definedName name="類地毯草" localSheetId="26">#REF!</definedName>
    <definedName name="類地毯草" localSheetId="29">#REF!</definedName>
    <definedName name="類地毯草" localSheetId="53">#REF!</definedName>
    <definedName name="類地毯草" localSheetId="43">#REF!</definedName>
    <definedName name="類地毯草" localSheetId="9">#REF!</definedName>
    <definedName name="類地毯草" localSheetId="8">#REF!</definedName>
    <definedName name="類地毯草" localSheetId="11">#REF!</definedName>
    <definedName name="類地毯草" localSheetId="10">#REF!</definedName>
    <definedName name="類地毯草" localSheetId="13">#REF!</definedName>
    <definedName name="類地毯草" localSheetId="12">#REF!</definedName>
    <definedName name="類地毯草" localSheetId="7">#REF!</definedName>
    <definedName name="類地毯草" localSheetId="6">#REF!</definedName>
    <definedName name="類地毯草" localSheetId="48">#REF!</definedName>
    <definedName name="類地毯草" localSheetId="49">#REF!</definedName>
    <definedName name="類地毯草" localSheetId="16">#REF!</definedName>
    <definedName name="類地毯草" localSheetId="27">#REF!</definedName>
    <definedName name="類地毯草" localSheetId="28">#REF!</definedName>
    <definedName name="類地毯草" localSheetId="44">#REF!</definedName>
    <definedName name="類地毯草" localSheetId="45">#REF!</definedName>
    <definedName name="類地毯草" localSheetId="51">#REF!</definedName>
    <definedName name="類地毯草" localSheetId="41">#REF!</definedName>
    <definedName name="類地毯草" localSheetId="35">#REF!</definedName>
    <definedName name="類地毯草" localSheetId="39">#REF!</definedName>
    <definedName name="類地毯草" localSheetId="37">#REF!</definedName>
    <definedName name="類地毯草" localSheetId="17">#REF!</definedName>
    <definedName name="類地毯草" localSheetId="50">#REF!</definedName>
    <definedName name="類地毯草" localSheetId="52">#REF!</definedName>
    <definedName name="類地毯草" localSheetId="31">#REF!</definedName>
    <definedName name="類地毯草" localSheetId="32">#REF!</definedName>
    <definedName name="類地毯草" localSheetId="34">#REF!</definedName>
    <definedName name="類地毯草" localSheetId="38">#REF!</definedName>
    <definedName name="類地毯草" localSheetId="20">#REF!</definedName>
    <definedName name="類地毯草">#REF!</definedName>
    <definedName name="礦纖天花障板" localSheetId="40">#REF!</definedName>
    <definedName name="礦纖天花障板" localSheetId="56">#REF!</definedName>
    <definedName name="礦纖天花障板" localSheetId="33">#REF!</definedName>
    <definedName name="礦纖天花障板" localSheetId="55">#REF!</definedName>
    <definedName name="礦纖天花障板" localSheetId="36">#REF!</definedName>
    <definedName name="礦纖天花障板" localSheetId="4">#REF!</definedName>
    <definedName name="礦纖天花障板" localSheetId="19">#REF!</definedName>
    <definedName name="礦纖天花障板" localSheetId="21">#REF!</definedName>
    <definedName name="礦纖天花障板" localSheetId="22">#REF!</definedName>
    <definedName name="礦纖天花障板" localSheetId="23">#REF!</definedName>
    <definedName name="礦纖天花障板" localSheetId="24">#REF!</definedName>
    <definedName name="礦纖天花障板" localSheetId="25">#REF!</definedName>
    <definedName name="礦纖天花障板" localSheetId="42">#REF!</definedName>
    <definedName name="礦纖天花障板" localSheetId="18">#REF!</definedName>
    <definedName name="礦纖天花障板" localSheetId="47">#REF!</definedName>
    <definedName name="礦纖天花障板" localSheetId="15">#REF!</definedName>
    <definedName name="礦纖天花障板" localSheetId="14">#REF!</definedName>
    <definedName name="礦纖天花障板" localSheetId="46">#REF!</definedName>
    <definedName name="礦纖天花障板" localSheetId="3">#REF!</definedName>
    <definedName name="礦纖天花障板" localSheetId="2">#REF!</definedName>
    <definedName name="礦纖天花障板" localSheetId="54">#REF!</definedName>
    <definedName name="礦纖天花障板" localSheetId="30">#REF!</definedName>
    <definedName name="礦纖天花障板" localSheetId="26">#REF!</definedName>
    <definedName name="礦纖天花障板" localSheetId="29">#REF!</definedName>
    <definedName name="礦纖天花障板" localSheetId="53">#REF!</definedName>
    <definedName name="礦纖天花障板" localSheetId="43">#REF!</definedName>
    <definedName name="礦纖天花障板" localSheetId="9">#REF!</definedName>
    <definedName name="礦纖天花障板" localSheetId="8">#REF!</definedName>
    <definedName name="礦纖天花障板" localSheetId="11">#REF!</definedName>
    <definedName name="礦纖天花障板" localSheetId="10">#REF!</definedName>
    <definedName name="礦纖天花障板" localSheetId="13">#REF!</definedName>
    <definedName name="礦纖天花障板" localSheetId="12">#REF!</definedName>
    <definedName name="礦纖天花障板" localSheetId="7">#REF!</definedName>
    <definedName name="礦纖天花障板" localSheetId="6">#REF!</definedName>
    <definedName name="礦纖天花障板" localSheetId="48">#REF!</definedName>
    <definedName name="礦纖天花障板" localSheetId="49">#REF!</definedName>
    <definedName name="礦纖天花障板" localSheetId="16">#REF!</definedName>
    <definedName name="礦纖天花障板" localSheetId="27">#REF!</definedName>
    <definedName name="礦纖天花障板" localSheetId="28">#REF!</definedName>
    <definedName name="礦纖天花障板" localSheetId="44">#REF!</definedName>
    <definedName name="礦纖天花障板" localSheetId="45">#REF!</definedName>
    <definedName name="礦纖天花障板" localSheetId="51">#REF!</definedName>
    <definedName name="礦纖天花障板" localSheetId="41">#REF!</definedName>
    <definedName name="礦纖天花障板" localSheetId="35">#REF!</definedName>
    <definedName name="礦纖天花障板" localSheetId="39">#REF!</definedName>
    <definedName name="礦纖天花障板" localSheetId="37">#REF!</definedName>
    <definedName name="礦纖天花障板" localSheetId="17">#REF!</definedName>
    <definedName name="礦纖天花障板" localSheetId="50">#REF!</definedName>
    <definedName name="礦纖天花障板" localSheetId="52">#REF!</definedName>
    <definedName name="礦纖天花障板" localSheetId="31">#REF!</definedName>
    <definedName name="礦纖天花障板" localSheetId="32">#REF!</definedName>
    <definedName name="礦纖天花障板" localSheetId="34">#REF!</definedName>
    <definedName name="礦纖天花障板" localSheetId="38">#REF!</definedName>
    <definedName name="礦纖天花障板" localSheetId="20">#REF!</definedName>
    <definedName name="礦纖天花障板">#REF!</definedName>
    <definedName name="襯底鋼板" localSheetId="40">#REF!</definedName>
    <definedName name="襯底鋼板" localSheetId="56">#REF!</definedName>
    <definedName name="襯底鋼板" localSheetId="33">#REF!</definedName>
    <definedName name="襯底鋼板" localSheetId="55">#REF!</definedName>
    <definedName name="襯底鋼板" localSheetId="36">#REF!</definedName>
    <definedName name="襯底鋼板" localSheetId="4">#REF!</definedName>
    <definedName name="襯底鋼板" localSheetId="19">#REF!</definedName>
    <definedName name="襯底鋼板" localSheetId="21">#REF!</definedName>
    <definedName name="襯底鋼板" localSheetId="22">#REF!</definedName>
    <definedName name="襯底鋼板" localSheetId="23">#REF!</definedName>
    <definedName name="襯底鋼板" localSheetId="24">#REF!</definedName>
    <definedName name="襯底鋼板" localSheetId="25">#REF!</definedName>
    <definedName name="襯底鋼板" localSheetId="42">#REF!</definedName>
    <definedName name="襯底鋼板" localSheetId="18">#REF!</definedName>
    <definedName name="襯底鋼板" localSheetId="47">#REF!</definedName>
    <definedName name="襯底鋼板" localSheetId="15">#REF!</definedName>
    <definedName name="襯底鋼板" localSheetId="14">#REF!</definedName>
    <definedName name="襯底鋼板" localSheetId="46">#REF!</definedName>
    <definedName name="襯底鋼板" localSheetId="3">#REF!</definedName>
    <definedName name="襯底鋼板" localSheetId="2">#REF!</definedName>
    <definedName name="襯底鋼板" localSheetId="54">#REF!</definedName>
    <definedName name="襯底鋼板" localSheetId="30">#REF!</definedName>
    <definedName name="襯底鋼板" localSheetId="26">#REF!</definedName>
    <definedName name="襯底鋼板" localSheetId="29">#REF!</definedName>
    <definedName name="襯底鋼板" localSheetId="53">#REF!</definedName>
    <definedName name="襯底鋼板" localSheetId="43">#REF!</definedName>
    <definedName name="襯底鋼板" localSheetId="9">#REF!</definedName>
    <definedName name="襯底鋼板" localSheetId="8">#REF!</definedName>
    <definedName name="襯底鋼板" localSheetId="11">#REF!</definedName>
    <definedName name="襯底鋼板" localSheetId="10">#REF!</definedName>
    <definedName name="襯底鋼板" localSheetId="13">#REF!</definedName>
    <definedName name="襯底鋼板" localSheetId="12">#REF!</definedName>
    <definedName name="襯底鋼板" localSheetId="7">#REF!</definedName>
    <definedName name="襯底鋼板" localSheetId="6">#REF!</definedName>
    <definedName name="襯底鋼板" localSheetId="48">#REF!</definedName>
    <definedName name="襯底鋼板" localSheetId="49">#REF!</definedName>
    <definedName name="襯底鋼板" localSheetId="16">#REF!</definedName>
    <definedName name="襯底鋼板" localSheetId="27">#REF!</definedName>
    <definedName name="襯底鋼板" localSheetId="28">#REF!</definedName>
    <definedName name="襯底鋼板" localSheetId="44">#REF!</definedName>
    <definedName name="襯底鋼板" localSheetId="45">#REF!</definedName>
    <definedName name="襯底鋼板" localSheetId="51">#REF!</definedName>
    <definedName name="襯底鋼板" localSheetId="41">#REF!</definedName>
    <definedName name="襯底鋼板" localSheetId="35">#REF!</definedName>
    <definedName name="襯底鋼板" localSheetId="39">#REF!</definedName>
    <definedName name="襯底鋼板" localSheetId="37">#REF!</definedName>
    <definedName name="襯底鋼板" localSheetId="17">#REF!</definedName>
    <definedName name="襯底鋼板" localSheetId="50">#REF!</definedName>
    <definedName name="襯底鋼板" localSheetId="52">#REF!</definedName>
    <definedName name="襯底鋼板" localSheetId="31">#REF!</definedName>
    <definedName name="襯底鋼板" localSheetId="32">#REF!</definedName>
    <definedName name="襯底鋼板" localSheetId="34">#REF!</definedName>
    <definedName name="襯底鋼板" localSheetId="38">#REF!</definedName>
    <definedName name="襯底鋼板" localSheetId="20">#REF!</definedName>
    <definedName name="襯底鋼板">#REF!</definedName>
    <definedName name="襯板_工料" localSheetId="40">#REF!</definedName>
    <definedName name="襯板_工料" localSheetId="56">#REF!</definedName>
    <definedName name="襯板_工料" localSheetId="33">#REF!</definedName>
    <definedName name="襯板_工料" localSheetId="55">#REF!</definedName>
    <definedName name="襯板_工料" localSheetId="36">#REF!</definedName>
    <definedName name="襯板_工料" localSheetId="4">#REF!</definedName>
    <definedName name="襯板_工料" localSheetId="19">#REF!</definedName>
    <definedName name="襯板_工料" localSheetId="21">#REF!</definedName>
    <definedName name="襯板_工料" localSheetId="22">#REF!</definedName>
    <definedName name="襯板_工料" localSheetId="23">#REF!</definedName>
    <definedName name="襯板_工料" localSheetId="24">#REF!</definedName>
    <definedName name="襯板_工料" localSheetId="25">#REF!</definedName>
    <definedName name="襯板_工料" localSheetId="42">#REF!</definedName>
    <definedName name="襯板_工料" localSheetId="18">#REF!</definedName>
    <definedName name="襯板_工料" localSheetId="47">#REF!</definedName>
    <definedName name="襯板_工料" localSheetId="15">#REF!</definedName>
    <definedName name="襯板_工料" localSheetId="14">#REF!</definedName>
    <definedName name="襯板_工料" localSheetId="46">#REF!</definedName>
    <definedName name="襯板_工料" localSheetId="3">#REF!</definedName>
    <definedName name="襯板_工料" localSheetId="2">#REF!</definedName>
    <definedName name="襯板_工料" localSheetId="54">#REF!</definedName>
    <definedName name="襯板_工料" localSheetId="30">#REF!</definedName>
    <definedName name="襯板_工料" localSheetId="26">#REF!</definedName>
    <definedName name="襯板_工料" localSheetId="29">#REF!</definedName>
    <definedName name="襯板_工料" localSheetId="53">#REF!</definedName>
    <definedName name="襯板_工料" localSheetId="43">#REF!</definedName>
    <definedName name="襯板_工料" localSheetId="9">#REF!</definedName>
    <definedName name="襯板_工料" localSheetId="8">#REF!</definedName>
    <definedName name="襯板_工料" localSheetId="11">#REF!</definedName>
    <definedName name="襯板_工料" localSheetId="10">#REF!</definedName>
    <definedName name="襯板_工料" localSheetId="13">#REF!</definedName>
    <definedName name="襯板_工料" localSheetId="12">#REF!</definedName>
    <definedName name="襯板_工料" localSheetId="7">#REF!</definedName>
    <definedName name="襯板_工料" localSheetId="6">#REF!</definedName>
    <definedName name="襯板_工料" localSheetId="48">#REF!</definedName>
    <definedName name="襯板_工料" localSheetId="49">#REF!</definedName>
    <definedName name="襯板_工料" localSheetId="16">#REF!</definedName>
    <definedName name="襯板_工料" localSheetId="27">#REF!</definedName>
    <definedName name="襯板_工料" localSheetId="28">#REF!</definedName>
    <definedName name="襯板_工料" localSheetId="44">#REF!</definedName>
    <definedName name="襯板_工料" localSheetId="45">#REF!</definedName>
    <definedName name="襯板_工料" localSheetId="51">#REF!</definedName>
    <definedName name="襯板_工料" localSheetId="41">#REF!</definedName>
    <definedName name="襯板_工料" localSheetId="35">#REF!</definedName>
    <definedName name="襯板_工料" localSheetId="39">#REF!</definedName>
    <definedName name="襯板_工料" localSheetId="37">#REF!</definedName>
    <definedName name="襯板_工料" localSheetId="17">#REF!</definedName>
    <definedName name="襯板_工料" localSheetId="50">#REF!</definedName>
    <definedName name="襯板_工料" localSheetId="52">#REF!</definedName>
    <definedName name="襯板_工料" localSheetId="31">#REF!</definedName>
    <definedName name="襯板_工料" localSheetId="32">#REF!</definedName>
    <definedName name="襯板_工料" localSheetId="34">#REF!</definedName>
    <definedName name="襯板_工料" localSheetId="38">#REF!</definedName>
    <definedName name="襯板_工料" localSheetId="20">#REF!</definedName>
    <definedName name="襯板_工料">#REF!</definedName>
    <definedName name="鑄鋁截水溝蓋" localSheetId="40">#REF!</definedName>
    <definedName name="鑄鋁截水溝蓋" localSheetId="56">#REF!</definedName>
    <definedName name="鑄鋁截水溝蓋" localSheetId="33">#REF!</definedName>
    <definedName name="鑄鋁截水溝蓋" localSheetId="55">#REF!</definedName>
    <definedName name="鑄鋁截水溝蓋" localSheetId="36">#REF!</definedName>
    <definedName name="鑄鋁截水溝蓋" localSheetId="4">#REF!</definedName>
    <definedName name="鑄鋁截水溝蓋" localSheetId="19">#REF!</definedName>
    <definedName name="鑄鋁截水溝蓋" localSheetId="21">#REF!</definedName>
    <definedName name="鑄鋁截水溝蓋" localSheetId="22">#REF!</definedName>
    <definedName name="鑄鋁截水溝蓋" localSheetId="23">#REF!</definedName>
    <definedName name="鑄鋁截水溝蓋" localSheetId="24">#REF!</definedName>
    <definedName name="鑄鋁截水溝蓋" localSheetId="25">#REF!</definedName>
    <definedName name="鑄鋁截水溝蓋" localSheetId="42">#REF!</definedName>
    <definedName name="鑄鋁截水溝蓋" localSheetId="18">#REF!</definedName>
    <definedName name="鑄鋁截水溝蓋" localSheetId="47">#REF!</definedName>
    <definedName name="鑄鋁截水溝蓋" localSheetId="15">#REF!</definedName>
    <definedName name="鑄鋁截水溝蓋" localSheetId="14">#REF!</definedName>
    <definedName name="鑄鋁截水溝蓋" localSheetId="46">#REF!</definedName>
    <definedName name="鑄鋁截水溝蓋" localSheetId="3">#REF!</definedName>
    <definedName name="鑄鋁截水溝蓋" localSheetId="2">#REF!</definedName>
    <definedName name="鑄鋁截水溝蓋" localSheetId="54">#REF!</definedName>
    <definedName name="鑄鋁截水溝蓋" localSheetId="30">#REF!</definedName>
    <definedName name="鑄鋁截水溝蓋" localSheetId="26">#REF!</definedName>
    <definedName name="鑄鋁截水溝蓋" localSheetId="29">#REF!</definedName>
    <definedName name="鑄鋁截水溝蓋" localSheetId="53">#REF!</definedName>
    <definedName name="鑄鋁截水溝蓋" localSheetId="43">#REF!</definedName>
    <definedName name="鑄鋁截水溝蓋" localSheetId="9">#REF!</definedName>
    <definedName name="鑄鋁截水溝蓋" localSheetId="8">#REF!</definedName>
    <definedName name="鑄鋁截水溝蓋" localSheetId="11">#REF!</definedName>
    <definedName name="鑄鋁截水溝蓋" localSheetId="10">#REF!</definedName>
    <definedName name="鑄鋁截水溝蓋" localSheetId="13">#REF!</definedName>
    <definedName name="鑄鋁截水溝蓋" localSheetId="12">#REF!</definedName>
    <definedName name="鑄鋁截水溝蓋" localSheetId="7">#REF!</definedName>
    <definedName name="鑄鋁截水溝蓋" localSheetId="6">#REF!</definedName>
    <definedName name="鑄鋁截水溝蓋" localSheetId="48">#REF!</definedName>
    <definedName name="鑄鋁截水溝蓋" localSheetId="49">#REF!</definedName>
    <definedName name="鑄鋁截水溝蓋" localSheetId="16">#REF!</definedName>
    <definedName name="鑄鋁截水溝蓋" localSheetId="27">#REF!</definedName>
    <definedName name="鑄鋁截水溝蓋" localSheetId="28">#REF!</definedName>
    <definedName name="鑄鋁截水溝蓋" localSheetId="44">#REF!</definedName>
    <definedName name="鑄鋁截水溝蓋" localSheetId="45">#REF!</definedName>
    <definedName name="鑄鋁截水溝蓋" localSheetId="51">#REF!</definedName>
    <definedName name="鑄鋁截水溝蓋" localSheetId="41">#REF!</definedName>
    <definedName name="鑄鋁截水溝蓋" localSheetId="35">#REF!</definedName>
    <definedName name="鑄鋁截水溝蓋" localSheetId="39">#REF!</definedName>
    <definedName name="鑄鋁截水溝蓋" localSheetId="37">#REF!</definedName>
    <definedName name="鑄鋁截水溝蓋" localSheetId="17">#REF!</definedName>
    <definedName name="鑄鋁截水溝蓋" localSheetId="50">#REF!</definedName>
    <definedName name="鑄鋁截水溝蓋" localSheetId="52">#REF!</definedName>
    <definedName name="鑄鋁截水溝蓋" localSheetId="31">#REF!</definedName>
    <definedName name="鑄鋁截水溝蓋" localSheetId="32">#REF!</definedName>
    <definedName name="鑄鋁截水溝蓋" localSheetId="34">#REF!</definedName>
    <definedName name="鑄鋁截水溝蓋" localSheetId="38">#REF!</definedName>
    <definedName name="鑄鋁截水溝蓋" localSheetId="20">#REF!</definedName>
    <definedName name="鑄鋁截水溝蓋">#REF!</definedName>
    <definedName name="鑄鐵人孔蓋" localSheetId="40">#REF!</definedName>
    <definedName name="鑄鐵人孔蓋" localSheetId="56">#REF!</definedName>
    <definedName name="鑄鐵人孔蓋" localSheetId="33">#REF!</definedName>
    <definedName name="鑄鐵人孔蓋" localSheetId="55">#REF!</definedName>
    <definedName name="鑄鐵人孔蓋" localSheetId="36">#REF!</definedName>
    <definedName name="鑄鐵人孔蓋" localSheetId="4">#REF!</definedName>
    <definedName name="鑄鐵人孔蓋" localSheetId="19">#REF!</definedName>
    <definedName name="鑄鐵人孔蓋" localSheetId="21">#REF!</definedName>
    <definedName name="鑄鐵人孔蓋" localSheetId="22">#REF!</definedName>
    <definedName name="鑄鐵人孔蓋" localSheetId="23">#REF!</definedName>
    <definedName name="鑄鐵人孔蓋" localSheetId="24">#REF!</definedName>
    <definedName name="鑄鐵人孔蓋" localSheetId="25">#REF!</definedName>
    <definedName name="鑄鐵人孔蓋" localSheetId="42">#REF!</definedName>
    <definedName name="鑄鐵人孔蓋" localSheetId="18">#REF!</definedName>
    <definedName name="鑄鐵人孔蓋" localSheetId="47">#REF!</definedName>
    <definedName name="鑄鐵人孔蓋" localSheetId="15">#REF!</definedName>
    <definedName name="鑄鐵人孔蓋" localSheetId="14">#REF!</definedName>
    <definedName name="鑄鐵人孔蓋" localSheetId="46">#REF!</definedName>
    <definedName name="鑄鐵人孔蓋" localSheetId="3">#REF!</definedName>
    <definedName name="鑄鐵人孔蓋" localSheetId="2">#REF!</definedName>
    <definedName name="鑄鐵人孔蓋" localSheetId="54">#REF!</definedName>
    <definedName name="鑄鐵人孔蓋" localSheetId="30">#REF!</definedName>
    <definedName name="鑄鐵人孔蓋" localSheetId="26">#REF!</definedName>
    <definedName name="鑄鐵人孔蓋" localSheetId="29">#REF!</definedName>
    <definedName name="鑄鐵人孔蓋" localSheetId="53">#REF!</definedName>
    <definedName name="鑄鐵人孔蓋" localSheetId="43">#REF!</definedName>
    <definedName name="鑄鐵人孔蓋" localSheetId="9">#REF!</definedName>
    <definedName name="鑄鐵人孔蓋" localSheetId="8">#REF!</definedName>
    <definedName name="鑄鐵人孔蓋" localSheetId="11">#REF!</definedName>
    <definedName name="鑄鐵人孔蓋" localSheetId="10">#REF!</definedName>
    <definedName name="鑄鐵人孔蓋" localSheetId="13">#REF!</definedName>
    <definedName name="鑄鐵人孔蓋" localSheetId="12">#REF!</definedName>
    <definedName name="鑄鐵人孔蓋" localSheetId="7">#REF!</definedName>
    <definedName name="鑄鐵人孔蓋" localSheetId="6">#REF!</definedName>
    <definedName name="鑄鐵人孔蓋" localSheetId="48">#REF!</definedName>
    <definedName name="鑄鐵人孔蓋" localSheetId="49">#REF!</definedName>
    <definedName name="鑄鐵人孔蓋" localSheetId="16">#REF!</definedName>
    <definedName name="鑄鐵人孔蓋" localSheetId="27">#REF!</definedName>
    <definedName name="鑄鐵人孔蓋" localSheetId="28">#REF!</definedName>
    <definedName name="鑄鐵人孔蓋" localSheetId="44">#REF!</definedName>
    <definedName name="鑄鐵人孔蓋" localSheetId="45">#REF!</definedName>
    <definedName name="鑄鐵人孔蓋" localSheetId="51">#REF!</definedName>
    <definedName name="鑄鐵人孔蓋" localSheetId="41">#REF!</definedName>
    <definedName name="鑄鐵人孔蓋" localSheetId="35">#REF!</definedName>
    <definedName name="鑄鐵人孔蓋" localSheetId="39">#REF!</definedName>
    <definedName name="鑄鐵人孔蓋" localSheetId="37">#REF!</definedName>
    <definedName name="鑄鐵人孔蓋" localSheetId="17">#REF!</definedName>
    <definedName name="鑄鐵人孔蓋" localSheetId="50">#REF!</definedName>
    <definedName name="鑄鐵人孔蓋" localSheetId="52">#REF!</definedName>
    <definedName name="鑄鐵人孔蓋" localSheetId="31">#REF!</definedName>
    <definedName name="鑄鐵人孔蓋" localSheetId="32">#REF!</definedName>
    <definedName name="鑄鐵人孔蓋" localSheetId="34">#REF!</definedName>
    <definedName name="鑄鐵人孔蓋" localSheetId="38">#REF!</definedName>
    <definedName name="鑄鐵人孔蓋" localSheetId="20">#REF!</definedName>
    <definedName name="鑄鐵人孔蓋">#REF!</definedName>
    <definedName name="欖仁移植φ_10cm以下" localSheetId="40">#REF!</definedName>
    <definedName name="欖仁移植φ_10cm以下" localSheetId="56">#REF!</definedName>
    <definedName name="欖仁移植φ_10cm以下" localSheetId="33">#REF!</definedName>
    <definedName name="欖仁移植φ_10cm以下" localSheetId="55">#REF!</definedName>
    <definedName name="欖仁移植φ_10cm以下" localSheetId="36">#REF!</definedName>
    <definedName name="欖仁移植φ_10cm以下" localSheetId="4">#REF!</definedName>
    <definedName name="欖仁移植φ_10cm以下" localSheetId="19">#REF!</definedName>
    <definedName name="欖仁移植φ_10cm以下" localSheetId="21">#REF!</definedName>
    <definedName name="欖仁移植φ_10cm以下" localSheetId="22">#REF!</definedName>
    <definedName name="欖仁移植φ_10cm以下" localSheetId="23">#REF!</definedName>
    <definedName name="欖仁移植φ_10cm以下" localSheetId="24">#REF!</definedName>
    <definedName name="欖仁移植φ_10cm以下" localSheetId="25">#REF!</definedName>
    <definedName name="欖仁移植φ_10cm以下" localSheetId="42">#REF!</definedName>
    <definedName name="欖仁移植φ_10cm以下" localSheetId="18">#REF!</definedName>
    <definedName name="欖仁移植φ_10cm以下" localSheetId="47">#REF!</definedName>
    <definedName name="欖仁移植φ_10cm以下" localSheetId="15">#REF!</definedName>
    <definedName name="欖仁移植φ_10cm以下" localSheetId="14">#REF!</definedName>
    <definedName name="欖仁移植φ_10cm以下" localSheetId="46">#REF!</definedName>
    <definedName name="欖仁移植φ_10cm以下" localSheetId="3">#REF!</definedName>
    <definedName name="欖仁移植φ_10cm以下" localSheetId="2">#REF!</definedName>
    <definedName name="欖仁移植φ_10cm以下" localSheetId="54">#REF!</definedName>
    <definedName name="欖仁移植φ_10cm以下" localSheetId="30">#REF!</definedName>
    <definedName name="欖仁移植φ_10cm以下" localSheetId="26">#REF!</definedName>
    <definedName name="欖仁移植φ_10cm以下" localSheetId="29">#REF!</definedName>
    <definedName name="欖仁移植φ_10cm以下" localSheetId="53">#REF!</definedName>
    <definedName name="欖仁移植φ_10cm以下" localSheetId="43">#REF!</definedName>
    <definedName name="欖仁移植φ_10cm以下" localSheetId="9">#REF!</definedName>
    <definedName name="欖仁移植φ_10cm以下" localSheetId="8">#REF!</definedName>
    <definedName name="欖仁移植φ_10cm以下" localSheetId="11">#REF!</definedName>
    <definedName name="欖仁移植φ_10cm以下" localSheetId="10">#REF!</definedName>
    <definedName name="欖仁移植φ_10cm以下" localSheetId="13">#REF!</definedName>
    <definedName name="欖仁移植φ_10cm以下" localSheetId="12">#REF!</definedName>
    <definedName name="欖仁移植φ_10cm以下" localSheetId="7">#REF!</definedName>
    <definedName name="欖仁移植φ_10cm以下" localSheetId="6">#REF!</definedName>
    <definedName name="欖仁移植φ_10cm以下" localSheetId="48">#REF!</definedName>
    <definedName name="欖仁移植φ_10cm以下" localSheetId="49">#REF!</definedName>
    <definedName name="欖仁移植φ_10cm以下" localSheetId="16">#REF!</definedName>
    <definedName name="欖仁移植φ_10cm以下" localSheetId="27">#REF!</definedName>
    <definedName name="欖仁移植φ_10cm以下" localSheetId="28">#REF!</definedName>
    <definedName name="欖仁移植φ_10cm以下" localSheetId="44">#REF!</definedName>
    <definedName name="欖仁移植φ_10cm以下" localSheetId="45">#REF!</definedName>
    <definedName name="欖仁移植φ_10cm以下" localSheetId="51">#REF!</definedName>
    <definedName name="欖仁移植φ_10cm以下" localSheetId="41">#REF!</definedName>
    <definedName name="欖仁移植φ_10cm以下" localSheetId="35">#REF!</definedName>
    <definedName name="欖仁移植φ_10cm以下" localSheetId="39">#REF!</definedName>
    <definedName name="欖仁移植φ_10cm以下" localSheetId="37">#REF!</definedName>
    <definedName name="欖仁移植φ_10cm以下" localSheetId="17">#REF!</definedName>
    <definedName name="欖仁移植φ_10cm以下" localSheetId="50">#REF!</definedName>
    <definedName name="欖仁移植φ_10cm以下" localSheetId="52">#REF!</definedName>
    <definedName name="欖仁移植φ_10cm以下" localSheetId="31">#REF!</definedName>
    <definedName name="欖仁移植φ_10cm以下" localSheetId="32">#REF!</definedName>
    <definedName name="欖仁移植φ_10cm以下" localSheetId="34">#REF!</definedName>
    <definedName name="欖仁移植φ_10cm以下" localSheetId="38">#REF!</definedName>
    <definedName name="欖仁移植φ_10cm以下" localSheetId="20">#REF!</definedName>
    <definedName name="欖仁移植φ_10cm以下">#REF!</definedName>
    <definedName name="觀測費及報告費" localSheetId="40">#REF!</definedName>
    <definedName name="觀測費及報告費" localSheetId="56">#REF!</definedName>
    <definedName name="觀測費及報告費" localSheetId="33">#REF!</definedName>
    <definedName name="觀測費及報告費" localSheetId="55">#REF!</definedName>
    <definedName name="觀測費及報告費" localSheetId="36">#REF!</definedName>
    <definedName name="觀測費及報告費" localSheetId="4">#REF!</definedName>
    <definedName name="觀測費及報告費" localSheetId="19">#REF!</definedName>
    <definedName name="觀測費及報告費" localSheetId="21">#REF!</definedName>
    <definedName name="觀測費及報告費" localSheetId="22">#REF!</definedName>
    <definedName name="觀測費及報告費" localSheetId="23">#REF!</definedName>
    <definedName name="觀測費及報告費" localSheetId="24">#REF!</definedName>
    <definedName name="觀測費及報告費" localSheetId="25">#REF!</definedName>
    <definedName name="觀測費及報告費" localSheetId="42">#REF!</definedName>
    <definedName name="觀測費及報告費" localSheetId="18">#REF!</definedName>
    <definedName name="觀測費及報告費" localSheetId="47">#REF!</definedName>
    <definedName name="觀測費及報告費" localSheetId="15">#REF!</definedName>
    <definedName name="觀測費及報告費" localSheetId="14">#REF!</definedName>
    <definedName name="觀測費及報告費" localSheetId="46">#REF!</definedName>
    <definedName name="觀測費及報告費" localSheetId="3">#REF!</definedName>
    <definedName name="觀測費及報告費" localSheetId="2">#REF!</definedName>
    <definedName name="觀測費及報告費" localSheetId="54">#REF!</definedName>
    <definedName name="觀測費及報告費" localSheetId="30">#REF!</definedName>
    <definedName name="觀測費及報告費" localSheetId="26">#REF!</definedName>
    <definedName name="觀測費及報告費" localSheetId="29">#REF!</definedName>
    <definedName name="觀測費及報告費" localSheetId="53">#REF!</definedName>
    <definedName name="觀測費及報告費" localSheetId="43">#REF!</definedName>
    <definedName name="觀測費及報告費" localSheetId="9">#REF!</definedName>
    <definedName name="觀測費及報告費" localSheetId="8">#REF!</definedName>
    <definedName name="觀測費及報告費" localSheetId="11">#REF!</definedName>
    <definedName name="觀測費及報告費" localSheetId="10">#REF!</definedName>
    <definedName name="觀測費及報告費" localSheetId="13">#REF!</definedName>
    <definedName name="觀測費及報告費" localSheetId="12">#REF!</definedName>
    <definedName name="觀測費及報告費" localSheetId="7">#REF!</definedName>
    <definedName name="觀測費及報告費" localSheetId="6">#REF!</definedName>
    <definedName name="觀測費及報告費" localSheetId="48">#REF!</definedName>
    <definedName name="觀測費及報告費" localSheetId="49">#REF!</definedName>
    <definedName name="觀測費及報告費" localSheetId="16">#REF!</definedName>
    <definedName name="觀測費及報告費" localSheetId="27">#REF!</definedName>
    <definedName name="觀測費及報告費" localSheetId="28">#REF!</definedName>
    <definedName name="觀測費及報告費" localSheetId="44">#REF!</definedName>
    <definedName name="觀測費及報告費" localSheetId="45">#REF!</definedName>
    <definedName name="觀測費及報告費" localSheetId="51">#REF!</definedName>
    <definedName name="觀測費及報告費" localSheetId="41">#REF!</definedName>
    <definedName name="觀測費及報告費" localSheetId="35">#REF!</definedName>
    <definedName name="觀測費及報告費" localSheetId="39">#REF!</definedName>
    <definedName name="觀測費及報告費" localSheetId="37">#REF!</definedName>
    <definedName name="觀測費及報告費" localSheetId="17">#REF!</definedName>
    <definedName name="觀測費及報告費" localSheetId="50">#REF!</definedName>
    <definedName name="觀測費及報告費" localSheetId="52">#REF!</definedName>
    <definedName name="觀測費及報告費" localSheetId="31">#REF!</definedName>
    <definedName name="觀測費及報告費" localSheetId="32">#REF!</definedName>
    <definedName name="觀測費及報告費" localSheetId="34">#REF!</definedName>
    <definedName name="觀測費及報告費" localSheetId="38">#REF!</definedName>
    <definedName name="觀測費及報告費" localSheetId="20">#REF!</definedName>
    <definedName name="觀測費及報告費">#REF!</definedName>
  </definedNames>
  <calcPr calcId="191029"/>
</workbook>
</file>

<file path=xl/calcChain.xml><?xml version="1.0" encoding="utf-8"?>
<calcChain xmlns="http://schemas.openxmlformats.org/spreadsheetml/2006/main">
  <c r="F1050" i="172" l="1"/>
  <c r="F1048" i="172"/>
  <c r="F1046" i="172"/>
  <c r="K1051" i="172"/>
  <c r="C1051" i="172"/>
  <c r="K1050" i="172"/>
  <c r="C318" i="172"/>
  <c r="F317" i="172" s="1"/>
  <c r="K1049" i="172"/>
  <c r="K1048" i="172"/>
  <c r="C1049" i="172"/>
  <c r="C1047" i="172"/>
  <c r="H148" i="172"/>
  <c r="C148" i="172"/>
  <c r="F147" i="172" s="1"/>
  <c r="H146" i="172"/>
  <c r="C146" i="172"/>
  <c r="F145" i="172" s="1"/>
  <c r="C511" i="172"/>
  <c r="F510" i="172" s="1"/>
  <c r="K182" i="172"/>
  <c r="C182" i="172"/>
  <c r="H144" i="172"/>
  <c r="C144" i="172"/>
  <c r="F143" i="172" s="1"/>
  <c r="C509" i="172"/>
  <c r="F508" i="172" s="1"/>
  <c r="C142" i="172"/>
  <c r="F141" i="172" s="1"/>
  <c r="C140" i="172"/>
  <c r="F139" i="172" s="1"/>
  <c r="F907" i="172"/>
  <c r="C908" i="172"/>
  <c r="C939" i="172" l="1"/>
  <c r="F938" i="172" s="1"/>
  <c r="C937" i="172"/>
  <c r="F936" i="172" s="1"/>
  <c r="C935" i="172"/>
  <c r="F934" i="172" s="1"/>
  <c r="C750" i="172"/>
  <c r="F749" i="172" s="1"/>
  <c r="C748" i="172"/>
  <c r="F747" i="172" s="1"/>
  <c r="C746" i="172"/>
  <c r="F745" i="172" s="1"/>
  <c r="C138" i="172"/>
  <c r="F137" i="172" s="1"/>
  <c r="C316" i="172"/>
  <c r="F315" i="172" s="1"/>
  <c r="C314" i="172"/>
  <c r="F313" i="172" s="1"/>
  <c r="C933" i="172"/>
  <c r="F932" i="172" s="1"/>
  <c r="C744" i="172"/>
  <c r="F743" i="172" s="1"/>
  <c r="C312" i="172" l="1"/>
  <c r="F311" i="172" s="1"/>
  <c r="C456" i="172"/>
  <c r="F455" i="172" s="1"/>
  <c r="K180" i="172"/>
  <c r="C180" i="172"/>
  <c r="C136" i="172"/>
  <c r="F135" i="172" s="1"/>
  <c r="K178" i="172"/>
  <c r="C178" i="172"/>
  <c r="C694" i="172"/>
  <c r="F693" i="172"/>
  <c r="C688" i="172"/>
  <c r="F687" i="172"/>
  <c r="C646" i="172"/>
  <c r="F645" i="172"/>
  <c r="C630" i="172"/>
  <c r="F629" i="172"/>
  <c r="K624" i="172"/>
  <c r="K626" i="172" s="1"/>
  <c r="K628" i="172" s="1"/>
  <c r="K630" i="172" s="1"/>
  <c r="K623" i="172"/>
  <c r="K625" i="172" s="1"/>
  <c r="K627" i="172" s="1"/>
  <c r="K629" i="172" s="1"/>
  <c r="C620" i="172"/>
  <c r="F619" i="172" s="1"/>
  <c r="K558" i="172" l="1"/>
  <c r="K562" i="172" s="1"/>
  <c r="K564" i="172" s="1"/>
  <c r="K566" i="172" s="1"/>
  <c r="K568" i="172" s="1"/>
  <c r="K570" i="172" s="1"/>
  <c r="K572" i="172" s="1"/>
  <c r="K574" i="172" s="1"/>
  <c r="K576" i="172" s="1"/>
  <c r="K557" i="172"/>
  <c r="K561" i="172" s="1"/>
  <c r="K563" i="172" s="1"/>
  <c r="K565" i="172" s="1"/>
  <c r="K567" i="172" s="1"/>
  <c r="K569" i="172" s="1"/>
  <c r="K571" i="172" s="1"/>
  <c r="K573" i="172" s="1"/>
  <c r="K575" i="172" s="1"/>
  <c r="K531" i="172"/>
  <c r="K533" i="172" s="1"/>
  <c r="K535" i="172" s="1"/>
  <c r="K537" i="172" s="1"/>
  <c r="K539" i="172" s="1"/>
  <c r="K541" i="172" s="1"/>
  <c r="K532" i="172"/>
  <c r="K534" i="172" s="1"/>
  <c r="K536" i="172" s="1"/>
  <c r="K538" i="172" s="1"/>
  <c r="K540" i="172" s="1"/>
  <c r="K542" i="172" s="1"/>
  <c r="K560" i="172"/>
  <c r="K578" i="172" s="1"/>
  <c r="C600" i="172" l="1"/>
  <c r="F599" i="172" s="1"/>
  <c r="C638" i="172"/>
  <c r="F637" i="172"/>
  <c r="C598" i="172"/>
  <c r="F597" i="172" s="1"/>
  <c r="F577" i="172"/>
  <c r="C578" i="172"/>
  <c r="C310" i="172"/>
  <c r="F309" i="172" s="1"/>
  <c r="C134" i="172"/>
  <c r="F133" i="172" s="1"/>
  <c r="C132" i="172"/>
  <c r="F131" i="172" s="1"/>
  <c r="K176" i="172"/>
  <c r="C176" i="172"/>
  <c r="C797" i="172"/>
  <c r="F796" i="172" s="1"/>
  <c r="C795" i="172"/>
  <c r="F794" i="172" s="1"/>
  <c r="F1016" i="172"/>
  <c r="C308" i="172"/>
  <c r="F307" i="172" s="1"/>
  <c r="C306" i="172"/>
  <c r="F305" i="172" s="1"/>
  <c r="C869" i="172"/>
  <c r="F868" i="172" s="1"/>
  <c r="F506" i="172"/>
  <c r="C867" i="172"/>
  <c r="F866" i="172" s="1"/>
  <c r="C865" i="172"/>
  <c r="F864" i="172" s="1"/>
  <c r="C863" i="172"/>
  <c r="F862" i="172" s="1"/>
  <c r="K448" i="172"/>
  <c r="K450" i="172" s="1"/>
  <c r="K452" i="172" s="1"/>
  <c r="K454" i="172" s="1"/>
  <c r="K456" i="172" s="1"/>
  <c r="C454" i="172"/>
  <c r="F453" i="172" s="1"/>
  <c r="K787" i="172"/>
  <c r="C787" i="172"/>
  <c r="F786" i="172" s="1"/>
  <c r="C861" i="172"/>
  <c r="F860" i="172" s="1"/>
  <c r="C859" i="172"/>
  <c r="F858" i="172" s="1"/>
  <c r="C130" i="172" l="1"/>
  <c r="F129" i="172" s="1"/>
  <c r="C128" i="172"/>
  <c r="F127" i="172" s="1"/>
  <c r="C126" i="172"/>
  <c r="F125" i="172" s="1"/>
  <c r="C124" i="172"/>
  <c r="F123" i="172" s="1"/>
  <c r="C996" i="172"/>
  <c r="F995" i="172" s="1"/>
  <c r="F999" i="172" l="1"/>
  <c r="C442" i="172"/>
  <c r="F441" i="172" s="1"/>
  <c r="F902" i="172"/>
  <c r="C857" i="172"/>
  <c r="F856" i="172" s="1"/>
  <c r="C855" i="172"/>
  <c r="F854" i="172" s="1"/>
  <c r="C853" i="172"/>
  <c r="F852" i="172" s="1"/>
  <c r="C851" i="172"/>
  <c r="F850" i="172" s="1"/>
  <c r="C742" i="172"/>
  <c r="F741" i="172" s="1"/>
  <c r="C740" i="172"/>
  <c r="F739" i="172" s="1"/>
  <c r="K174" i="172" l="1"/>
  <c r="C174" i="172"/>
  <c r="K172" i="172" l="1"/>
  <c r="C172" i="172"/>
  <c r="C122" i="172"/>
  <c r="F121" i="172" s="1"/>
  <c r="C120" i="172" l="1"/>
  <c r="F119" i="172" s="1"/>
  <c r="C118" i="172"/>
  <c r="F117" i="172" s="1"/>
  <c r="F504" i="172"/>
  <c r="K48" i="172"/>
  <c r="F48" i="172"/>
  <c r="K34" i="172"/>
  <c r="F34" i="172"/>
  <c r="K24" i="172"/>
  <c r="F24" i="172"/>
  <c r="K14" i="172"/>
  <c r="F14" i="172"/>
  <c r="K168" i="172"/>
  <c r="C168" i="172"/>
  <c r="K170" i="172"/>
  <c r="C170" i="172"/>
  <c r="C116" i="172"/>
  <c r="F115" i="172" s="1"/>
  <c r="F960" i="172"/>
  <c r="F958" i="172"/>
  <c r="C114" i="172"/>
  <c r="F113" i="172" s="1"/>
  <c r="H426" i="172" l="1"/>
  <c r="C426" i="172"/>
  <c r="F425" i="172" s="1"/>
  <c r="H424" i="172"/>
  <c r="C424" i="172"/>
  <c r="F423" i="172" s="1"/>
  <c r="H422" i="172"/>
  <c r="C422" i="172"/>
  <c r="F421" i="172" s="1"/>
  <c r="H420" i="172"/>
  <c r="C420" i="172"/>
  <c r="F419" i="172" s="1"/>
  <c r="H418" i="172"/>
  <c r="C418" i="172"/>
  <c r="F417" i="172" s="1"/>
  <c r="H416" i="172"/>
  <c r="C416" i="172"/>
  <c r="F415" i="172" s="1"/>
  <c r="H414" i="172"/>
  <c r="C414" i="172"/>
  <c r="F413" i="172" s="1"/>
  <c r="H412" i="172"/>
  <c r="C412" i="172"/>
  <c r="F411" i="172" s="1"/>
  <c r="C112" i="172"/>
  <c r="F111" i="172" s="1"/>
  <c r="C110" i="172"/>
  <c r="F109" i="172" s="1"/>
  <c r="C1142" i="172"/>
  <c r="F1141" i="172" s="1"/>
  <c r="C1140" i="172"/>
  <c r="F1139" i="172" s="1"/>
  <c r="H410" i="172" l="1"/>
  <c r="C410" i="172"/>
  <c r="F409" i="172" s="1"/>
  <c r="H408" i="172"/>
  <c r="C408" i="172"/>
  <c r="F407" i="172" s="1"/>
  <c r="H406" i="172"/>
  <c r="C406" i="172"/>
  <c r="F405" i="172" s="1"/>
  <c r="H404" i="172"/>
  <c r="C404" i="172"/>
  <c r="F403" i="172" s="1"/>
  <c r="C905" i="172"/>
  <c r="F904" i="172" s="1"/>
  <c r="K166" i="172"/>
  <c r="C166" i="172"/>
  <c r="F502" i="172"/>
  <c r="F500" i="172"/>
  <c r="F498" i="172"/>
  <c r="F496" i="172"/>
  <c r="H402" i="172"/>
  <c r="C402" i="172"/>
  <c r="F401" i="172" s="1"/>
  <c r="H400" i="172"/>
  <c r="C400" i="172"/>
  <c r="F399" i="172" s="1"/>
  <c r="H398" i="172"/>
  <c r="C398" i="172"/>
  <c r="F397" i="172" s="1"/>
  <c r="H396" i="172"/>
  <c r="C396" i="172"/>
  <c r="F395" i="172" s="1"/>
  <c r="C951" i="172"/>
  <c r="F950" i="172" s="1"/>
  <c r="C931" i="172"/>
  <c r="F930" i="172" s="1"/>
  <c r="C929" i="172"/>
  <c r="F928" i="172" s="1"/>
  <c r="C927" i="172"/>
  <c r="F926" i="172" s="1"/>
  <c r="C738" i="172"/>
  <c r="F737" i="172" s="1"/>
  <c r="C716" i="172"/>
  <c r="F715" i="172"/>
  <c r="C452" i="172"/>
  <c r="F451" i="172" s="1"/>
  <c r="C618" i="172"/>
  <c r="F617" i="172" s="1"/>
  <c r="C644" i="172"/>
  <c r="F643" i="172"/>
  <c r="C736" i="172"/>
  <c r="F735" i="172" s="1"/>
  <c r="C596" i="172"/>
  <c r="F595" i="172" s="1"/>
  <c r="C636" i="172"/>
  <c r="F635" i="172"/>
  <c r="C714" i="172"/>
  <c r="F713" i="172"/>
  <c r="C576" i="172"/>
  <c r="F575" i="172" s="1"/>
  <c r="C628" i="172"/>
  <c r="F627" i="172"/>
  <c r="C686" i="172"/>
  <c r="F685" i="172"/>
  <c r="K692" i="172"/>
  <c r="K694" i="172" s="1"/>
  <c r="C692" i="172"/>
  <c r="F691" i="172"/>
  <c r="C690" i="172"/>
  <c r="F689" i="172"/>
  <c r="K463" i="172"/>
  <c r="K465" i="172" s="1"/>
  <c r="K467" i="172" s="1"/>
  <c r="C468" i="172"/>
  <c r="F467" i="172"/>
  <c r="C466" i="172"/>
  <c r="F465" i="172"/>
  <c r="K164" i="172"/>
  <c r="C164" i="172"/>
  <c r="C793" i="172"/>
  <c r="F792" i="172" s="1"/>
  <c r="C791" i="172"/>
  <c r="F790" i="172" s="1"/>
  <c r="C789" i="172"/>
  <c r="F788" i="172" s="1"/>
  <c r="K784" i="172"/>
  <c r="C785" i="172"/>
  <c r="F784" i="172" s="1"/>
  <c r="C849" i="172"/>
  <c r="F848" i="172" s="1"/>
  <c r="C847" i="172"/>
  <c r="F846" i="172" s="1"/>
  <c r="C845" i="172"/>
  <c r="F844" i="172" s="1"/>
  <c r="C843" i="172"/>
  <c r="F842" i="172" s="1"/>
  <c r="C108" i="172"/>
  <c r="F107" i="172" s="1"/>
  <c r="C106" i="172"/>
  <c r="F105" i="172" s="1"/>
  <c r="C841" i="172"/>
  <c r="F840" i="172" s="1"/>
  <c r="F449" i="172"/>
  <c r="C839" i="172"/>
  <c r="F838" i="172" s="1"/>
  <c r="C994" i="172"/>
  <c r="F993" i="172" s="1"/>
  <c r="K992" i="172"/>
  <c r="K994" i="172" s="1"/>
  <c r="K996" i="172" s="1"/>
  <c r="K991" i="172"/>
  <c r="K993" i="172" s="1"/>
  <c r="K995" i="172" s="1"/>
  <c r="C992" i="172"/>
  <c r="F991" i="172" s="1"/>
  <c r="C990" i="172"/>
  <c r="F989" i="172" s="1"/>
  <c r="C837" i="172"/>
  <c r="F836" i="172" s="1"/>
  <c r="C835" i="172"/>
  <c r="F834" i="172" s="1"/>
  <c r="C833" i="172"/>
  <c r="F832" i="172" s="1"/>
  <c r="C831" i="172"/>
  <c r="F830" i="172" s="1"/>
  <c r="C438" i="172"/>
  <c r="F437" i="172" s="1"/>
  <c r="K437" i="172"/>
  <c r="K439" i="172" s="1"/>
  <c r="K441" i="172" s="1"/>
  <c r="K790" i="172" l="1"/>
  <c r="K794" i="172" s="1"/>
  <c r="K786" i="172"/>
  <c r="F758" i="172"/>
  <c r="C979" i="172"/>
  <c r="F978" i="172"/>
  <c r="C953" i="172" l="1"/>
  <c r="F952" i="172" s="1"/>
  <c r="C949" i="172"/>
  <c r="F948" i="172" s="1"/>
  <c r="K874" i="172"/>
  <c r="K873" i="172"/>
  <c r="C925" i="172"/>
  <c r="F924" i="172" s="1"/>
  <c r="C923" i="172"/>
  <c r="F922" i="172" s="1"/>
  <c r="C464" i="172"/>
  <c r="F463" i="172"/>
  <c r="K462" i="172"/>
  <c r="K464" i="172" s="1"/>
  <c r="K466" i="172" s="1"/>
  <c r="K468" i="172" s="1"/>
  <c r="C104" i="172"/>
  <c r="F103" i="172" s="1"/>
  <c r="C102" i="172"/>
  <c r="F101" i="172" s="1"/>
  <c r="C100" i="172"/>
  <c r="F99" i="172" s="1"/>
  <c r="C98" i="172"/>
  <c r="F97" i="172" s="1"/>
  <c r="C96" i="172"/>
  <c r="F95" i="172" s="1"/>
  <c r="C94" i="172"/>
  <c r="F93" i="172" s="1"/>
  <c r="C92" i="172"/>
  <c r="F91" i="172" s="1"/>
  <c r="C90" i="172"/>
  <c r="F89" i="172" s="1"/>
  <c r="C88" i="172"/>
  <c r="F87" i="172" s="1"/>
  <c r="C86" i="172"/>
  <c r="F85" i="172" s="1"/>
  <c r="C84" i="172"/>
  <c r="F83" i="172" s="1"/>
  <c r="C82" i="172"/>
  <c r="F81" i="172" s="1"/>
  <c r="C80" i="172"/>
  <c r="F79" i="172" s="1"/>
  <c r="C78" i="172"/>
  <c r="F77" i="172" s="1"/>
  <c r="C76" i="172"/>
  <c r="F75" i="172" s="1"/>
  <c r="C74" i="172"/>
  <c r="F73" i="172" s="1"/>
  <c r="C72" i="172"/>
  <c r="F71" i="172" s="1"/>
  <c r="C70" i="172"/>
  <c r="F69" i="172" s="1"/>
  <c r="C68" i="172"/>
  <c r="F67" i="172" s="1"/>
  <c r="C66" i="172"/>
  <c r="F65" i="172" s="1"/>
  <c r="C64" i="172"/>
  <c r="F63" i="172" s="1"/>
  <c r="F61" i="172"/>
  <c r="F59" i="172"/>
  <c r="F57" i="172"/>
  <c r="K56" i="172"/>
  <c r="K58" i="172" s="1"/>
  <c r="K60" i="172" s="1"/>
  <c r="K62" i="172" s="1"/>
  <c r="K64" i="172" s="1"/>
  <c r="K66" i="172" s="1"/>
  <c r="K68" i="172" s="1"/>
  <c r="K70" i="172" s="1"/>
  <c r="K72" i="172" s="1"/>
  <c r="K74" i="172" s="1"/>
  <c r="K76" i="172" s="1"/>
  <c r="K78" i="172" s="1"/>
  <c r="K80" i="172" s="1"/>
  <c r="K82" i="172" s="1"/>
  <c r="K84" i="172" s="1"/>
  <c r="K86" i="172" s="1"/>
  <c r="K88" i="172" s="1"/>
  <c r="K90" i="172" s="1"/>
  <c r="K92" i="172" s="1"/>
  <c r="K94" i="172" s="1"/>
  <c r="K96" i="172" s="1"/>
  <c r="K98" i="172" s="1"/>
  <c r="K100" i="172" s="1"/>
  <c r="K102" i="172" s="1"/>
  <c r="K104" i="172" s="1"/>
  <c r="K106" i="172" s="1"/>
  <c r="K108" i="172" s="1"/>
  <c r="K110" i="172" s="1"/>
  <c r="K112" i="172" s="1"/>
  <c r="K114" i="172" s="1"/>
  <c r="K116" i="172" s="1"/>
  <c r="K118" i="172" s="1"/>
  <c r="K120" i="172" s="1"/>
  <c r="K122" i="172" s="1"/>
  <c r="K124" i="172" s="1"/>
  <c r="K126" i="172" s="1"/>
  <c r="K128" i="172" s="1"/>
  <c r="K130" i="172" s="1"/>
  <c r="K132" i="172" s="1"/>
  <c r="K134" i="172" s="1"/>
  <c r="K136" i="172" s="1"/>
  <c r="K138" i="172" s="1"/>
  <c r="K140" i="172" s="1"/>
  <c r="K142" i="172" s="1"/>
  <c r="K144" i="172" s="1"/>
  <c r="K146" i="172" s="1"/>
  <c r="K148" i="172" s="1"/>
  <c r="K55" i="172"/>
  <c r="K57" i="172" s="1"/>
  <c r="K59" i="172" s="1"/>
  <c r="K61" i="172" s="1"/>
  <c r="K63" i="172" s="1"/>
  <c r="K65" i="172" s="1"/>
  <c r="K67" i="172" s="1"/>
  <c r="K69" i="172" s="1"/>
  <c r="K71" i="172" s="1"/>
  <c r="K73" i="172" s="1"/>
  <c r="K75" i="172" s="1"/>
  <c r="K77" i="172" s="1"/>
  <c r="K79" i="172" s="1"/>
  <c r="K81" i="172" s="1"/>
  <c r="K83" i="172" s="1"/>
  <c r="K85" i="172" s="1"/>
  <c r="K87" i="172" s="1"/>
  <c r="K89" i="172" s="1"/>
  <c r="K91" i="172" s="1"/>
  <c r="K93" i="172" s="1"/>
  <c r="K95" i="172" s="1"/>
  <c r="K97" i="172" s="1"/>
  <c r="K99" i="172" s="1"/>
  <c r="K101" i="172" s="1"/>
  <c r="K103" i="172" s="1"/>
  <c r="K105" i="172" s="1"/>
  <c r="K107" i="172" s="1"/>
  <c r="K109" i="172" s="1"/>
  <c r="K111" i="172" s="1"/>
  <c r="K113" i="172" s="1"/>
  <c r="K115" i="172" s="1"/>
  <c r="K117" i="172" s="1"/>
  <c r="K119" i="172" s="1"/>
  <c r="K121" i="172" s="1"/>
  <c r="K123" i="172" s="1"/>
  <c r="K125" i="172" s="1"/>
  <c r="K127" i="172" s="1"/>
  <c r="K129" i="172" s="1"/>
  <c r="K131" i="172" s="1"/>
  <c r="K133" i="172" s="1"/>
  <c r="K135" i="172" s="1"/>
  <c r="K137" i="172" s="1"/>
  <c r="K139" i="172" s="1"/>
  <c r="K141" i="172" s="1"/>
  <c r="K143" i="172" s="1"/>
  <c r="K145" i="172" s="1"/>
  <c r="K147" i="172" s="1"/>
  <c r="H394" i="172"/>
  <c r="C394" i="172"/>
  <c r="F393" i="172" s="1"/>
  <c r="K46" i="172"/>
  <c r="F46" i="172"/>
  <c r="K32" i="172"/>
  <c r="F32" i="172"/>
  <c r="K22" i="172"/>
  <c r="F22" i="172"/>
  <c r="K12" i="172"/>
  <c r="F12" i="172"/>
  <c r="K160" i="172"/>
  <c r="C160" i="172"/>
  <c r="K162" i="172"/>
  <c r="C162" i="172"/>
  <c r="H392" i="172"/>
  <c r="C392" i="172"/>
  <c r="F391" i="172" s="1"/>
  <c r="H390" i="172"/>
  <c r="C390" i="172"/>
  <c r="F389" i="172" s="1"/>
  <c r="H388" i="172"/>
  <c r="C388" i="172"/>
  <c r="F387" i="172" s="1"/>
  <c r="H386" i="172"/>
  <c r="C386" i="172"/>
  <c r="F385" i="172" s="1"/>
  <c r="H384" i="172"/>
  <c r="C384" i="172"/>
  <c r="F383" i="172" s="1"/>
  <c r="H382" i="172"/>
  <c r="C382" i="172"/>
  <c r="F381" i="172" s="1"/>
  <c r="H380" i="172"/>
  <c r="C380" i="172"/>
  <c r="F379" i="172" s="1"/>
  <c r="C1120" i="172"/>
  <c r="F1119" i="172"/>
  <c r="H378" i="172"/>
  <c r="C378" i="172"/>
  <c r="F377" i="172" s="1"/>
  <c r="H376" i="172"/>
  <c r="C376" i="172"/>
  <c r="F375" i="172" s="1"/>
  <c r="H374" i="172"/>
  <c r="C374" i="172"/>
  <c r="F373" i="172" s="1"/>
  <c r="H372" i="172"/>
  <c r="C372" i="172"/>
  <c r="F371" i="172" s="1"/>
  <c r="H370" i="172"/>
  <c r="C370" i="172"/>
  <c r="F369" i="172" s="1"/>
  <c r="C368" i="172" l="1"/>
  <c r="F367" i="172" s="1"/>
  <c r="C366" i="172"/>
  <c r="F365" i="172" s="1"/>
  <c r="C364" i="172"/>
  <c r="F363" i="172" s="1"/>
  <c r="H368" i="172"/>
  <c r="H366" i="172"/>
  <c r="C1118" i="172"/>
  <c r="F1117" i="172"/>
  <c r="C1116" i="172"/>
  <c r="F1115" i="172"/>
  <c r="H364" i="172"/>
  <c r="K1112" i="172"/>
  <c r="C1112" i="172"/>
  <c r="K1111" i="172"/>
  <c r="F1111" i="172"/>
  <c r="F1113" i="172"/>
  <c r="C1114" i="172"/>
  <c r="K1114" i="172"/>
  <c r="K1116" i="172" s="1"/>
  <c r="K1118" i="172" s="1"/>
  <c r="K1120" i="172" s="1"/>
  <c r="K1113" i="172"/>
  <c r="K1115" i="172" s="1"/>
  <c r="K1117" i="172" s="1"/>
  <c r="K1119" i="172" s="1"/>
  <c r="C493" i="172"/>
  <c r="C734" i="172"/>
  <c r="F733" i="172" s="1"/>
  <c r="C712" i="172"/>
  <c r="F711" i="172"/>
  <c r="C732" i="172"/>
  <c r="F731" i="172" s="1"/>
  <c r="C710" i="172"/>
  <c r="F709" i="172"/>
  <c r="C730" i="172"/>
  <c r="F729" i="172" s="1"/>
  <c r="C708" i="172"/>
  <c r="F707" i="172"/>
  <c r="C616" i="172"/>
  <c r="F615" i="172" s="1"/>
  <c r="C594" i="172"/>
  <c r="F593" i="172" s="1"/>
  <c r="C574" i="172"/>
  <c r="F573" i="172" s="1"/>
  <c r="C614" i="172" l="1"/>
  <c r="F613" i="172" s="1"/>
  <c r="C572" i="172"/>
  <c r="F571" i="172" s="1"/>
  <c r="C570" i="172"/>
  <c r="F569" i="172" s="1"/>
  <c r="K642" i="172"/>
  <c r="K644" i="172" s="1"/>
  <c r="K646" i="172" s="1"/>
  <c r="C642" i="172"/>
  <c r="F641" i="172"/>
  <c r="C640" i="172"/>
  <c r="K639" i="172"/>
  <c r="K641" i="172" s="1"/>
  <c r="K643" i="172" s="1"/>
  <c r="K645" i="172" s="1"/>
  <c r="F639" i="172"/>
  <c r="C626" i="172"/>
  <c r="F625" i="172"/>
  <c r="C624" i="172" l="1"/>
  <c r="F623" i="172"/>
  <c r="C684" i="172"/>
  <c r="F683" i="172" s="1"/>
  <c r="C682" i="172"/>
  <c r="F681" i="172" s="1"/>
  <c r="C680" i="172"/>
  <c r="F679" i="172" s="1"/>
  <c r="C678" i="172"/>
  <c r="F677" i="172" s="1"/>
  <c r="C676" i="172"/>
  <c r="F675" i="172" s="1"/>
  <c r="C674" i="172"/>
  <c r="F673" i="172" s="1"/>
  <c r="C672" i="172"/>
  <c r="F671" i="172" s="1"/>
  <c r="C670" i="172"/>
  <c r="F669" i="172" s="1"/>
  <c r="C947" i="172" l="1"/>
  <c r="F946" i="172" s="1"/>
  <c r="F705" i="172"/>
  <c r="F703" i="172"/>
  <c r="C568" i="172"/>
  <c r="F567" i="172" s="1"/>
  <c r="K445" i="172" l="1"/>
  <c r="F445" i="172"/>
  <c r="K443" i="172"/>
  <c r="F443" i="172"/>
  <c r="C827" i="172" l="1"/>
  <c r="K779" i="172"/>
  <c r="K778" i="172"/>
  <c r="F778" i="172"/>
  <c r="K781" i="172"/>
  <c r="K783" i="172" s="1"/>
  <c r="K789" i="172" s="1"/>
  <c r="K791" i="172" s="1"/>
  <c r="K793" i="172" s="1"/>
  <c r="K795" i="172" s="1"/>
  <c r="K797" i="172" s="1"/>
  <c r="F780" i="172"/>
  <c r="F782" i="172"/>
  <c r="K780" i="172"/>
  <c r="K782" i="172" s="1"/>
  <c r="K788" i="172" s="1"/>
  <c r="K792" i="172" s="1"/>
  <c r="K796" i="172" s="1"/>
  <c r="C304" i="172" l="1"/>
  <c r="F303" i="172" s="1"/>
  <c r="C302" i="172"/>
  <c r="F301" i="172" s="1"/>
  <c r="C300" i="172"/>
  <c r="F299" i="172" s="1"/>
  <c r="C298" i="172"/>
  <c r="F297" i="172" s="1"/>
  <c r="C296" i="172"/>
  <c r="F295" i="172" s="1"/>
  <c r="C294" i="172"/>
  <c r="F293" i="172" s="1"/>
  <c r="C292" i="172"/>
  <c r="F291" i="172" s="1"/>
  <c r="C592" i="172"/>
  <c r="F591" i="172" s="1"/>
  <c r="K447" i="172" l="1"/>
  <c r="K449" i="172" s="1"/>
  <c r="K451" i="172" s="1"/>
  <c r="K453" i="172" s="1"/>
  <c r="K455" i="172" s="1"/>
  <c r="F447" i="172"/>
  <c r="C612" i="172" l="1"/>
  <c r="F611" i="172" s="1"/>
  <c r="C590" i="172"/>
  <c r="F589" i="172" s="1"/>
  <c r="K634" i="172"/>
  <c r="K636" i="172" s="1"/>
  <c r="K638" i="172" s="1"/>
  <c r="C634" i="172"/>
  <c r="F633" i="172"/>
  <c r="K631" i="172"/>
  <c r="K633" i="172" s="1"/>
  <c r="K635" i="172" s="1"/>
  <c r="K637" i="172" s="1"/>
  <c r="F631" i="172"/>
  <c r="C632" i="172"/>
  <c r="C491" i="172"/>
  <c r="C489" i="172"/>
  <c r="C829" i="172"/>
  <c r="F828" i="172" s="1"/>
  <c r="F826" i="172"/>
  <c r="C825" i="172"/>
  <c r="F824" i="172" s="1"/>
  <c r="C819" i="172"/>
  <c r="F818" i="172" s="1"/>
  <c r="C817" i="172"/>
  <c r="F816" i="172" s="1"/>
  <c r="C815" i="172"/>
  <c r="F814" i="172" s="1"/>
  <c r="C813" i="172"/>
  <c r="F812" i="172" s="1"/>
  <c r="C823" i="172"/>
  <c r="F822" i="172" s="1"/>
  <c r="C821" i="172"/>
  <c r="F820" i="172" s="1"/>
  <c r="C811" i="172"/>
  <c r="C809" i="172"/>
  <c r="F808" i="172" s="1"/>
  <c r="C290" i="172"/>
  <c r="F289" i="172" s="1"/>
  <c r="C288" i="172"/>
  <c r="F287" i="172" s="1"/>
  <c r="C286" i="172"/>
  <c r="F285" i="172" s="1"/>
  <c r="C284" i="172"/>
  <c r="F283" i="172" s="1"/>
  <c r="F920" i="172"/>
  <c r="C921" i="172"/>
  <c r="C610" i="172"/>
  <c r="F609" i="172" s="1"/>
  <c r="C588" i="172"/>
  <c r="F587" i="172" s="1"/>
  <c r="C728" i="172"/>
  <c r="F727" i="172" s="1"/>
  <c r="C706" i="172"/>
  <c r="C282" i="172"/>
  <c r="F281" i="172" s="1"/>
  <c r="C280" i="172"/>
  <c r="F279" i="172" s="1"/>
  <c r="C1105" i="172"/>
  <c r="F1104" i="172" s="1"/>
  <c r="C1103" i="172"/>
  <c r="F1102" i="172" s="1"/>
  <c r="K1101" i="172"/>
  <c r="C1101" i="172"/>
  <c r="F1100" i="172" s="1"/>
  <c r="K1100" i="172"/>
  <c r="C278" i="172"/>
  <c r="F277" i="172" s="1"/>
  <c r="C276" i="172"/>
  <c r="F275" i="172" s="1"/>
  <c r="C274" i="172"/>
  <c r="F273" i="172" s="1"/>
  <c r="F271" i="172"/>
  <c r="F269" i="172"/>
  <c r="K156" i="172"/>
  <c r="C156" i="172"/>
  <c r="K154" i="172"/>
  <c r="C154" i="172"/>
  <c r="K152" i="172"/>
  <c r="C152" i="172"/>
  <c r="C440" i="172"/>
  <c r="F435" i="172"/>
  <c r="C487" i="172" l="1"/>
  <c r="K44" i="172"/>
  <c r="F44" i="172"/>
  <c r="K30" i="172"/>
  <c r="F30" i="172"/>
  <c r="K20" i="172"/>
  <c r="F20" i="172"/>
  <c r="K10" i="172"/>
  <c r="F10" i="172"/>
  <c r="K521" i="172"/>
  <c r="K520" i="172"/>
  <c r="K515" i="172"/>
  <c r="K514" i="172"/>
  <c r="C807" i="172"/>
  <c r="F806" i="172" s="1"/>
  <c r="D806" i="172"/>
  <c r="K1012" i="172"/>
  <c r="K1008" i="172"/>
  <c r="D804" i="172" l="1"/>
  <c r="K803" i="172" l="1"/>
  <c r="K802" i="172"/>
  <c r="F800" i="172"/>
  <c r="F798" i="172"/>
  <c r="K1136" i="172"/>
  <c r="K1133" i="172"/>
  <c r="K1137" i="172"/>
  <c r="K1134" i="172"/>
  <c r="K1123" i="172"/>
  <c r="K1122" i="172"/>
  <c r="K1022" i="172"/>
  <c r="K1023" i="172"/>
  <c r="K772" i="172"/>
  <c r="K770" i="172"/>
  <c r="K771" i="172"/>
  <c r="K769" i="172"/>
  <c r="C158" i="172"/>
  <c r="K158" i="172"/>
  <c r="K804" i="172" l="1"/>
  <c r="K806" i="172" s="1"/>
  <c r="K808" i="172" s="1"/>
  <c r="K810" i="172" s="1"/>
  <c r="K820" i="172" s="1"/>
  <c r="K822" i="172" s="1"/>
  <c r="K812" i="172"/>
  <c r="K814" i="172" s="1"/>
  <c r="K816" i="172" s="1"/>
  <c r="K818" i="172" s="1"/>
  <c r="K805" i="172"/>
  <c r="K807" i="172" s="1"/>
  <c r="K809" i="172" s="1"/>
  <c r="K811" i="172" s="1"/>
  <c r="K1020" i="172"/>
  <c r="D1019" i="172"/>
  <c r="K1019" i="172" s="1"/>
  <c r="C485" i="172"/>
  <c r="K523" i="172"/>
  <c r="K525" i="172" s="1"/>
  <c r="K522" i="172"/>
  <c r="K524" i="172" s="1"/>
  <c r="K519" i="172"/>
  <c r="K518" i="172"/>
  <c r="K516" i="172"/>
  <c r="K517" i="172"/>
  <c r="K813" i="172" l="1"/>
  <c r="K815" i="172" s="1"/>
  <c r="K817" i="172" s="1"/>
  <c r="K819" i="172" s="1"/>
  <c r="K821" i="172" s="1"/>
  <c r="K823" i="172" s="1"/>
  <c r="K825" i="172" s="1"/>
  <c r="K827" i="172" s="1"/>
  <c r="K829" i="172" s="1"/>
  <c r="K831" i="172" s="1"/>
  <c r="K833" i="172" s="1"/>
  <c r="K835" i="172" s="1"/>
  <c r="K837" i="172" s="1"/>
  <c r="K839" i="172" s="1"/>
  <c r="K841" i="172" s="1"/>
  <c r="K843" i="172" s="1"/>
  <c r="K845" i="172" s="1"/>
  <c r="K847" i="172" s="1"/>
  <c r="K849" i="172" s="1"/>
  <c r="K851" i="172" s="1"/>
  <c r="K853" i="172" s="1"/>
  <c r="K855" i="172" s="1"/>
  <c r="K857" i="172" s="1"/>
  <c r="K859" i="172" s="1"/>
  <c r="K861" i="172" s="1"/>
  <c r="K863" i="172" s="1"/>
  <c r="K865" i="172" s="1"/>
  <c r="K867" i="172" s="1"/>
  <c r="K869" i="172" s="1"/>
  <c r="K824" i="172"/>
  <c r="K826" i="172" s="1"/>
  <c r="K150" i="172"/>
  <c r="K149" i="172"/>
  <c r="K828" i="172" l="1"/>
  <c r="K830" i="172"/>
  <c r="K832" i="172" s="1"/>
  <c r="K834" i="172" s="1"/>
  <c r="K836" i="172" s="1"/>
  <c r="K838" i="172" s="1"/>
  <c r="K840" i="172" s="1"/>
  <c r="K842" i="172" s="1"/>
  <c r="K844" i="172" s="1"/>
  <c r="K846" i="172" s="1"/>
  <c r="K848" i="172" s="1"/>
  <c r="K850" i="172" s="1"/>
  <c r="K852" i="172" s="1"/>
  <c r="K854" i="172" s="1"/>
  <c r="K856" i="172" s="1"/>
  <c r="K858" i="172" s="1"/>
  <c r="K860" i="172" s="1"/>
  <c r="K862" i="172" s="1"/>
  <c r="K864" i="172" s="1"/>
  <c r="K866" i="172" s="1"/>
  <c r="K868" i="172" s="1"/>
  <c r="K151" i="172"/>
  <c r="K153" i="172" s="1"/>
  <c r="K155" i="172" s="1"/>
  <c r="K157" i="172" s="1"/>
  <c r="K159" i="172" s="1"/>
  <c r="K161" i="172" s="1"/>
  <c r="K163" i="172" s="1"/>
  <c r="K165" i="172" s="1"/>
  <c r="K167" i="172" s="1"/>
  <c r="K169" i="172" s="1"/>
  <c r="K171" i="172" s="1"/>
  <c r="K173" i="172" s="1"/>
  <c r="K175" i="172" s="1"/>
  <c r="K177" i="172" s="1"/>
  <c r="K179" i="172" s="1"/>
  <c r="K181" i="172" s="1"/>
  <c r="F895" i="172"/>
  <c r="K1010" i="172"/>
  <c r="K1006" i="172"/>
  <c r="F893" i="172" l="1"/>
  <c r="F891" i="172"/>
  <c r="F439" i="172"/>
  <c r="F433" i="172"/>
  <c r="F889" i="172"/>
  <c r="H362" i="172"/>
  <c r="F361" i="172"/>
  <c r="H360" i="172" l="1"/>
  <c r="F359" i="172"/>
  <c r="H358" i="172"/>
  <c r="F357" i="172"/>
  <c r="H356" i="172" l="1"/>
  <c r="F355" i="172"/>
  <c r="H354" i="172"/>
  <c r="F353" i="172"/>
  <c r="F887" i="172"/>
  <c r="H352" i="172" l="1"/>
  <c r="F351" i="172"/>
  <c r="F885" i="172"/>
  <c r="F883" i="172"/>
  <c r="H350" i="172"/>
  <c r="F349" i="172"/>
  <c r="H348" i="172"/>
  <c r="F347" i="172"/>
  <c r="H346" i="172"/>
  <c r="F345" i="172"/>
  <c r="H344" i="172" l="1"/>
  <c r="F343" i="172"/>
  <c r="H342" i="172"/>
  <c r="F341" i="172"/>
  <c r="H340" i="172" l="1"/>
  <c r="F339" i="172"/>
  <c r="K1130" i="172"/>
  <c r="H338" i="172"/>
  <c r="F337" i="172"/>
  <c r="H336" i="172" l="1"/>
  <c r="F335" i="172"/>
  <c r="H334" i="172"/>
  <c r="F333" i="172"/>
  <c r="H332" i="172" l="1"/>
  <c r="F331" i="172"/>
  <c r="H330" i="172" l="1"/>
  <c r="F329" i="172"/>
  <c r="K1131" i="172" l="1"/>
  <c r="K1126" i="172"/>
  <c r="H328" i="172" l="1"/>
  <c r="F327" i="172"/>
  <c r="H326" i="172" l="1"/>
  <c r="F325" i="172"/>
  <c r="K324" i="172"/>
  <c r="K326" i="172" s="1"/>
  <c r="K328" i="172" s="1"/>
  <c r="K330" i="172" s="1"/>
  <c r="K332" i="172" s="1"/>
  <c r="K334" i="172" s="1"/>
  <c r="K336" i="172" s="1"/>
  <c r="K338" i="172" s="1"/>
  <c r="K340" i="172" s="1"/>
  <c r="K342" i="172" s="1"/>
  <c r="K344" i="172" s="1"/>
  <c r="K346" i="172" s="1"/>
  <c r="K348" i="172" s="1"/>
  <c r="K350" i="172" s="1"/>
  <c r="K352" i="172" s="1"/>
  <c r="K354" i="172" s="1"/>
  <c r="K356" i="172" s="1"/>
  <c r="K358" i="172" s="1"/>
  <c r="K360" i="172" s="1"/>
  <c r="K362" i="172" s="1"/>
  <c r="K364" i="172" s="1"/>
  <c r="K366" i="172" s="1"/>
  <c r="K368" i="172" s="1"/>
  <c r="K370" i="172" s="1"/>
  <c r="K372" i="172" s="1"/>
  <c r="K374" i="172" s="1"/>
  <c r="K376" i="172" s="1"/>
  <c r="K378" i="172" s="1"/>
  <c r="K380" i="172" s="1"/>
  <c r="K382" i="172" s="1"/>
  <c r="K384" i="172" s="1"/>
  <c r="K386" i="172" s="1"/>
  <c r="K388" i="172" s="1"/>
  <c r="K390" i="172" s="1"/>
  <c r="K392" i="172" s="1"/>
  <c r="K394" i="172" s="1"/>
  <c r="K396" i="172" s="1"/>
  <c r="K398" i="172" s="1"/>
  <c r="K400" i="172" s="1"/>
  <c r="K402" i="172" s="1"/>
  <c r="K404" i="172" s="1"/>
  <c r="K406" i="172" s="1"/>
  <c r="K408" i="172" s="1"/>
  <c r="K410" i="172" s="1"/>
  <c r="K412" i="172" s="1"/>
  <c r="K414" i="172" s="1"/>
  <c r="K416" i="172" s="1"/>
  <c r="K418" i="172" s="1"/>
  <c r="K420" i="172" s="1"/>
  <c r="K422" i="172" s="1"/>
  <c r="K424" i="172" s="1"/>
  <c r="K426" i="172" s="1"/>
  <c r="K323" i="172"/>
  <c r="K325" i="172" s="1"/>
  <c r="K327" i="172" s="1"/>
  <c r="K329" i="172" s="1"/>
  <c r="K331" i="172" s="1"/>
  <c r="K333" i="172" s="1"/>
  <c r="K335" i="172" s="1"/>
  <c r="K337" i="172" s="1"/>
  <c r="K339" i="172" s="1"/>
  <c r="K341" i="172" s="1"/>
  <c r="K343" i="172" s="1"/>
  <c r="K345" i="172" s="1"/>
  <c r="K347" i="172" s="1"/>
  <c r="K349" i="172" s="1"/>
  <c r="K351" i="172" s="1"/>
  <c r="K353" i="172" s="1"/>
  <c r="K355" i="172" s="1"/>
  <c r="K357" i="172" s="1"/>
  <c r="K359" i="172" s="1"/>
  <c r="K361" i="172" s="1"/>
  <c r="K363" i="172" s="1"/>
  <c r="K365" i="172" s="1"/>
  <c r="K367" i="172" s="1"/>
  <c r="K369" i="172" s="1"/>
  <c r="K371" i="172" s="1"/>
  <c r="K373" i="172" s="1"/>
  <c r="K375" i="172" s="1"/>
  <c r="K377" i="172" s="1"/>
  <c r="K379" i="172" s="1"/>
  <c r="K381" i="172" s="1"/>
  <c r="K383" i="172" s="1"/>
  <c r="K385" i="172" s="1"/>
  <c r="K387" i="172" s="1"/>
  <c r="K389" i="172" s="1"/>
  <c r="K391" i="172" s="1"/>
  <c r="K393" i="172" s="1"/>
  <c r="K395" i="172" s="1"/>
  <c r="K397" i="172" s="1"/>
  <c r="K399" i="172" s="1"/>
  <c r="K401" i="172" s="1"/>
  <c r="K403" i="172" s="1"/>
  <c r="K405" i="172" s="1"/>
  <c r="K407" i="172" s="1"/>
  <c r="K409" i="172" s="1"/>
  <c r="K411" i="172" s="1"/>
  <c r="K413" i="172" s="1"/>
  <c r="K415" i="172" s="1"/>
  <c r="K417" i="172" s="1"/>
  <c r="K419" i="172" s="1"/>
  <c r="K421" i="172" s="1"/>
  <c r="K423" i="172" s="1"/>
  <c r="K425" i="172" s="1"/>
  <c r="H324" i="172"/>
  <c r="F323" i="172"/>
  <c r="K605" i="172"/>
  <c r="K608" i="172" l="1"/>
  <c r="K610" i="172" s="1"/>
  <c r="K612" i="172" s="1"/>
  <c r="K614" i="172" s="1"/>
  <c r="K616" i="172" s="1"/>
  <c r="K618" i="172" s="1"/>
  <c r="K620" i="172" s="1"/>
  <c r="C606" i="172"/>
  <c r="F267" i="172" l="1"/>
  <c r="F265" i="172"/>
  <c r="F263" i="172" l="1"/>
  <c r="C945" i="172" l="1"/>
  <c r="F944" i="172" s="1"/>
  <c r="D663" i="172" l="1"/>
  <c r="C668" i="172"/>
  <c r="F667" i="172" s="1"/>
  <c r="C666" i="172"/>
  <c r="F665" i="172" s="1"/>
  <c r="C664" i="172"/>
  <c r="F663" i="172" s="1"/>
  <c r="F725" i="172" l="1"/>
  <c r="F723" i="172"/>
  <c r="F721" i="172"/>
  <c r="F607" i="172"/>
  <c r="F585" i="172"/>
  <c r="F701" i="172"/>
  <c r="F699" i="172"/>
  <c r="F565" i="172"/>
  <c r="C662" i="172"/>
  <c r="F661" i="172" s="1"/>
  <c r="D1107" i="172" l="1"/>
  <c r="K17" i="172" l="1"/>
  <c r="K19" i="172" s="1"/>
  <c r="K21" i="172" s="1"/>
  <c r="K23" i="172" s="1"/>
  <c r="K25" i="172" s="1"/>
  <c r="K7" i="172"/>
  <c r="K9" i="172" s="1"/>
  <c r="K11" i="172" s="1"/>
  <c r="K13" i="172" s="1"/>
  <c r="K15" i="172" s="1"/>
  <c r="K18" i="172"/>
  <c r="F18" i="172"/>
  <c r="K8" i="172"/>
  <c r="F8" i="172"/>
  <c r="K27" i="172"/>
  <c r="K29" i="172" s="1"/>
  <c r="K31" i="172" s="1"/>
  <c r="K33" i="172" s="1"/>
  <c r="K35" i="172" s="1"/>
  <c r="K28" i="172"/>
  <c r="F28" i="172"/>
  <c r="K42" i="172"/>
  <c r="K41" i="172"/>
  <c r="K43" i="172" s="1"/>
  <c r="K45" i="172" s="1"/>
  <c r="K47" i="172" s="1"/>
  <c r="K49" i="172" s="1"/>
  <c r="F42" i="172" l="1"/>
  <c r="K1107" i="172" l="1"/>
  <c r="K719" i="172"/>
  <c r="K721" i="172" s="1"/>
  <c r="K723" i="172" s="1"/>
  <c r="K725" i="172" s="1"/>
  <c r="K727" i="172" s="1"/>
  <c r="K729" i="172" s="1"/>
  <c r="K731" i="172" s="1"/>
  <c r="K733" i="172" s="1"/>
  <c r="K735" i="172" s="1"/>
  <c r="K737" i="172" s="1"/>
  <c r="K739" i="172" s="1"/>
  <c r="K741" i="172" s="1"/>
  <c r="K743" i="172" s="1"/>
  <c r="K745" i="172" s="1"/>
  <c r="K747" i="172" s="1"/>
  <c r="K749" i="172" s="1"/>
  <c r="K720" i="172"/>
  <c r="K722" i="172" s="1"/>
  <c r="K724" i="172" s="1"/>
  <c r="K726" i="172" s="1"/>
  <c r="K728" i="172" s="1"/>
  <c r="K730" i="172" s="1"/>
  <c r="K732" i="172" s="1"/>
  <c r="K734" i="172" s="1"/>
  <c r="K736" i="172" s="1"/>
  <c r="K738" i="172" s="1"/>
  <c r="K740" i="172" s="1"/>
  <c r="K742" i="172" s="1"/>
  <c r="K744" i="172" s="1"/>
  <c r="K746" i="172" s="1"/>
  <c r="K748" i="172" s="1"/>
  <c r="K750" i="172" s="1"/>
  <c r="F719" i="172"/>
  <c r="K717" i="172"/>
  <c r="K718" i="172"/>
  <c r="F717" i="172"/>
  <c r="K697" i="172"/>
  <c r="F697" i="172"/>
  <c r="F583" i="172"/>
  <c r="F563" i="172"/>
  <c r="F581" i="172"/>
  <c r="F561" i="172"/>
  <c r="F881" i="172"/>
  <c r="F879" i="172"/>
  <c r="K878" i="172"/>
  <c r="K880" i="172" s="1"/>
  <c r="K882" i="172" s="1"/>
  <c r="K884" i="172" s="1"/>
  <c r="K886" i="172" s="1"/>
  <c r="K888" i="172" s="1"/>
  <c r="K890" i="172" s="1"/>
  <c r="K892" i="172" s="1"/>
  <c r="K894" i="172" s="1"/>
  <c r="K896" i="172" s="1"/>
  <c r="K877" i="172"/>
  <c r="K879" i="172" s="1"/>
  <c r="K881" i="172" s="1"/>
  <c r="K883" i="172" s="1"/>
  <c r="K885" i="172" s="1"/>
  <c r="K887" i="172" s="1"/>
  <c r="K889" i="172" s="1"/>
  <c r="K891" i="172" s="1"/>
  <c r="K893" i="172" s="1"/>
  <c r="K895" i="172" s="1"/>
  <c r="F877" i="172"/>
  <c r="F261" i="172"/>
  <c r="K698" i="172" l="1"/>
  <c r="K699" i="172"/>
  <c r="K1109" i="172"/>
  <c r="K700" i="172" l="1"/>
  <c r="K701" i="172"/>
  <c r="K702" i="172" l="1"/>
  <c r="K703" i="172"/>
  <c r="K705" i="172" s="1"/>
  <c r="K872" i="172"/>
  <c r="K875" i="172"/>
  <c r="K871" i="172"/>
  <c r="F875" i="172"/>
  <c r="K706" i="172" l="1"/>
  <c r="K707" i="172"/>
  <c r="K704" i="172"/>
  <c r="C1099" i="172"/>
  <c r="F1098" i="172" s="1"/>
  <c r="C1097" i="172"/>
  <c r="F1096" i="172" s="1"/>
  <c r="C1095" i="172"/>
  <c r="F1094" i="172" s="1"/>
  <c r="F1092" i="172"/>
  <c r="K1091" i="172"/>
  <c r="K1093" i="172" s="1"/>
  <c r="K1095" i="172" s="1"/>
  <c r="K1097" i="172" s="1"/>
  <c r="K1099" i="172" s="1"/>
  <c r="K1103" i="172" s="1"/>
  <c r="K1105" i="172" s="1"/>
  <c r="K1090" i="172"/>
  <c r="K1092" i="172" s="1"/>
  <c r="K1094" i="172" s="1"/>
  <c r="K1096" i="172" s="1"/>
  <c r="K1098" i="172" s="1"/>
  <c r="K1102" i="172" s="1"/>
  <c r="K1104" i="172" s="1"/>
  <c r="F1090" i="172"/>
  <c r="K708" i="172" l="1"/>
  <c r="K709" i="172"/>
  <c r="K777" i="172"/>
  <c r="K776" i="172"/>
  <c r="K710" i="172" l="1"/>
  <c r="K711" i="172"/>
  <c r="K956" i="172"/>
  <c r="K955" i="172"/>
  <c r="K1108" i="172"/>
  <c r="K712" i="172" l="1"/>
  <c r="K713" i="172"/>
  <c r="K910" i="172"/>
  <c r="K912" i="172" s="1"/>
  <c r="K914" i="172" s="1"/>
  <c r="K916" i="172" s="1"/>
  <c r="K918" i="172" s="1"/>
  <c r="K920" i="172" s="1"/>
  <c r="K922" i="172" s="1"/>
  <c r="K924" i="172" s="1"/>
  <c r="K926" i="172" s="1"/>
  <c r="K928" i="172" s="1"/>
  <c r="K930" i="172" s="1"/>
  <c r="K932" i="172" s="1"/>
  <c r="K934" i="172" s="1"/>
  <c r="K936" i="172" s="1"/>
  <c r="K938" i="172" s="1"/>
  <c r="K714" i="172" l="1"/>
  <c r="K715" i="172"/>
  <c r="K716" i="172" s="1"/>
  <c r="C432" i="172"/>
  <c r="F431" i="172" s="1"/>
  <c r="K648" i="172" l="1"/>
  <c r="K650" i="172" s="1"/>
  <c r="K652" i="172" s="1"/>
  <c r="K654" i="172" s="1"/>
  <c r="K656" i="172" s="1"/>
  <c r="K658" i="172" s="1"/>
  <c r="K660" i="172" s="1"/>
  <c r="K662" i="172" s="1"/>
  <c r="K664" i="172" s="1"/>
  <c r="K666" i="172" s="1"/>
  <c r="K668" i="172" s="1"/>
  <c r="K670" i="172" s="1"/>
  <c r="K672" i="172" s="1"/>
  <c r="K674" i="172" s="1"/>
  <c r="K676" i="172" s="1"/>
  <c r="K678" i="172" s="1"/>
  <c r="K680" i="172" s="1"/>
  <c r="K682" i="172" s="1"/>
  <c r="K684" i="172" s="1"/>
  <c r="K686" i="172" s="1"/>
  <c r="K688" i="172" s="1"/>
  <c r="C660" i="172"/>
  <c r="F659" i="172" s="1"/>
  <c r="C658" i="172"/>
  <c r="F657" i="172" s="1"/>
  <c r="C656" i="172"/>
  <c r="F655" i="172" s="1"/>
  <c r="C654" i="172"/>
  <c r="F653" i="172" s="1"/>
  <c r="C652" i="172"/>
  <c r="F651" i="172" s="1"/>
  <c r="C650" i="172"/>
  <c r="F649" i="172" s="1"/>
  <c r="K647" i="172"/>
  <c r="K649" i="172" s="1"/>
  <c r="K651" i="172" s="1"/>
  <c r="K653" i="172" s="1"/>
  <c r="K655" i="172" s="1"/>
  <c r="K657" i="172" s="1"/>
  <c r="K659" i="172" s="1"/>
  <c r="K661" i="172" s="1"/>
  <c r="K663" i="172" s="1"/>
  <c r="K665" i="172" s="1"/>
  <c r="K667" i="172" s="1"/>
  <c r="K669" i="172" s="1"/>
  <c r="K671" i="172" s="1"/>
  <c r="K673" i="172" s="1"/>
  <c r="K675" i="172" s="1"/>
  <c r="K677" i="172" s="1"/>
  <c r="K679" i="172" s="1"/>
  <c r="K681" i="172" s="1"/>
  <c r="K683" i="172" s="1"/>
  <c r="K685" i="172" s="1"/>
  <c r="K687" i="172" s="1"/>
  <c r="F647" i="172"/>
  <c r="K941" i="172"/>
  <c r="K943" i="172" s="1"/>
  <c r="K945" i="172" s="1"/>
  <c r="K947" i="172" s="1"/>
  <c r="K940" i="172"/>
  <c r="K942" i="172" s="1"/>
  <c r="K944" i="172" s="1"/>
  <c r="K946" i="172" s="1"/>
  <c r="K948" i="172" s="1"/>
  <c r="K950" i="172" s="1"/>
  <c r="K952" i="172" s="1"/>
  <c r="C943" i="172"/>
  <c r="F942" i="172" s="1"/>
  <c r="F940" i="172"/>
  <c r="C941" i="172"/>
  <c r="K949" i="172" l="1"/>
  <c r="K953" i="172" s="1"/>
  <c r="K951" i="172"/>
  <c r="K1075" i="172" l="1"/>
  <c r="K1079" i="172" s="1"/>
  <c r="K1083" i="172" s="1"/>
  <c r="K1073" i="172"/>
  <c r="K1077" i="172" s="1"/>
  <c r="K1081" i="172" s="1"/>
  <c r="K1074" i="172"/>
  <c r="K1078" i="172" s="1"/>
  <c r="K1082" i="172" s="1"/>
  <c r="K1072" i="172"/>
  <c r="K1076" i="172" s="1"/>
  <c r="K1080" i="172" s="1"/>
  <c r="K911" i="172"/>
  <c r="K913" i="172" s="1"/>
  <c r="K915" i="172" s="1"/>
  <c r="K917" i="172" s="1"/>
  <c r="K919" i="172" s="1"/>
  <c r="K921" i="172" s="1"/>
  <c r="K923" i="172" s="1"/>
  <c r="K925" i="172" s="1"/>
  <c r="K927" i="172" s="1"/>
  <c r="K929" i="172" s="1"/>
  <c r="K931" i="172" s="1"/>
  <c r="K933" i="172" s="1"/>
  <c r="K935" i="172" s="1"/>
  <c r="K937" i="172" s="1"/>
  <c r="K939" i="172" s="1"/>
  <c r="K544" i="172"/>
  <c r="K546" i="172" s="1"/>
  <c r="K548" i="172" s="1"/>
  <c r="K550" i="172" s="1"/>
  <c r="K552" i="172" s="1"/>
  <c r="K554" i="172" s="1"/>
  <c r="K543" i="172"/>
  <c r="K545" i="172" s="1"/>
  <c r="K547" i="172" s="1"/>
  <c r="K549" i="172" s="1"/>
  <c r="K551" i="172" s="1"/>
  <c r="K553" i="172" s="1"/>
  <c r="K601" i="172" l="1"/>
  <c r="K580" i="172"/>
  <c r="K582" i="172" s="1"/>
  <c r="K584" i="172" s="1"/>
  <c r="K586" i="172" s="1"/>
  <c r="K588" i="172" s="1"/>
  <c r="K590" i="172" s="1"/>
  <c r="K592" i="172" s="1"/>
  <c r="K594" i="172" s="1"/>
  <c r="K596" i="172" s="1"/>
  <c r="K598" i="172" s="1"/>
  <c r="K600" i="172" s="1"/>
  <c r="K579" i="172"/>
  <c r="K581" i="172" s="1"/>
  <c r="K583" i="172" s="1"/>
  <c r="K585" i="172" s="1"/>
  <c r="K587" i="172" s="1"/>
  <c r="K589" i="172" s="1"/>
  <c r="K591" i="172" s="1"/>
  <c r="K593" i="172" s="1"/>
  <c r="K595" i="172" s="1"/>
  <c r="K597" i="172" s="1"/>
  <c r="K599" i="172" s="1"/>
  <c r="K603" i="172" l="1"/>
  <c r="K607" i="172" s="1"/>
  <c r="K609" i="172" s="1"/>
  <c r="K611" i="172" s="1"/>
  <c r="K613" i="172" s="1"/>
  <c r="K615" i="172" s="1"/>
  <c r="K617" i="172" s="1"/>
  <c r="K1085" i="172"/>
  <c r="K188" i="172"/>
  <c r="K190" i="172" s="1"/>
  <c r="K192" i="172" s="1"/>
  <c r="K194" i="172" s="1"/>
  <c r="K196" i="172" s="1"/>
  <c r="K198" i="172" s="1"/>
  <c r="K200" i="172" s="1"/>
  <c r="K202" i="172" s="1"/>
  <c r="K204" i="172" s="1"/>
  <c r="K206" i="172" s="1"/>
  <c r="K208" i="172" s="1"/>
  <c r="K210" i="172" s="1"/>
  <c r="K212" i="172" s="1"/>
  <c r="K214" i="172" s="1"/>
  <c r="K216" i="172" s="1"/>
  <c r="K218" i="172" s="1"/>
  <c r="K220" i="172" s="1"/>
  <c r="K222" i="172" s="1"/>
  <c r="K224" i="172" s="1"/>
  <c r="K226" i="172" s="1"/>
  <c r="K228" i="172" s="1"/>
  <c r="K230" i="172" s="1"/>
  <c r="K232" i="172" s="1"/>
  <c r="K234" i="172" s="1"/>
  <c r="K236" i="172" s="1"/>
  <c r="K238" i="172" s="1"/>
  <c r="K240" i="172" s="1"/>
  <c r="K242" i="172" s="1"/>
  <c r="K244" i="172" s="1"/>
  <c r="K246" i="172" s="1"/>
  <c r="K248" i="172" s="1"/>
  <c r="K250" i="172" s="1"/>
  <c r="K252" i="172" s="1"/>
  <c r="K254" i="172" s="1"/>
  <c r="K256" i="172" s="1"/>
  <c r="K258" i="172" s="1"/>
  <c r="K260" i="172" s="1"/>
  <c r="K262" i="172" s="1"/>
  <c r="K264" i="172" s="1"/>
  <c r="K266" i="172" s="1"/>
  <c r="K187" i="172"/>
  <c r="K189" i="172" s="1"/>
  <c r="K191" i="172" s="1"/>
  <c r="K193" i="172" s="1"/>
  <c r="K195" i="172" s="1"/>
  <c r="K197" i="172" s="1"/>
  <c r="K199" i="172" s="1"/>
  <c r="K201" i="172" s="1"/>
  <c r="K203" i="172" s="1"/>
  <c r="K205" i="172" s="1"/>
  <c r="K207" i="172" s="1"/>
  <c r="K209" i="172" s="1"/>
  <c r="K211" i="172" s="1"/>
  <c r="K213" i="172" s="1"/>
  <c r="K215" i="172" s="1"/>
  <c r="K217" i="172" s="1"/>
  <c r="K219" i="172" s="1"/>
  <c r="K221" i="172" s="1"/>
  <c r="K223" i="172" s="1"/>
  <c r="K225" i="172" s="1"/>
  <c r="K227" i="172" s="1"/>
  <c r="K229" i="172" s="1"/>
  <c r="K231" i="172" s="1"/>
  <c r="K233" i="172" s="1"/>
  <c r="K235" i="172" s="1"/>
  <c r="K237" i="172" s="1"/>
  <c r="K239" i="172" s="1"/>
  <c r="K241" i="172" s="1"/>
  <c r="K243" i="172" s="1"/>
  <c r="K245" i="172" s="1"/>
  <c r="K247" i="172" s="1"/>
  <c r="K249" i="172" s="1"/>
  <c r="K251" i="172" s="1"/>
  <c r="K253" i="172" s="1"/>
  <c r="K255" i="172" s="1"/>
  <c r="K257" i="172" s="1"/>
  <c r="K259" i="172" s="1"/>
  <c r="K261" i="172" s="1"/>
  <c r="K263" i="172" s="1"/>
  <c r="K265" i="172" s="1"/>
  <c r="K267" i="172" s="1"/>
  <c r="K269" i="172" l="1"/>
  <c r="K271" i="172" s="1"/>
  <c r="K273" i="172" s="1"/>
  <c r="K275" i="172" s="1"/>
  <c r="K277" i="172" s="1"/>
  <c r="K279" i="172" s="1"/>
  <c r="K281" i="172" s="1"/>
  <c r="K283" i="172" s="1"/>
  <c r="K285" i="172" s="1"/>
  <c r="K287" i="172" s="1"/>
  <c r="K289" i="172" s="1"/>
  <c r="K291" i="172" s="1"/>
  <c r="K293" i="172" s="1"/>
  <c r="K295" i="172" s="1"/>
  <c r="K297" i="172" s="1"/>
  <c r="K299" i="172" s="1"/>
  <c r="K301" i="172" s="1"/>
  <c r="K303" i="172" s="1"/>
  <c r="K305" i="172" s="1"/>
  <c r="K307" i="172" s="1"/>
  <c r="K309" i="172" s="1"/>
  <c r="K311" i="172" s="1"/>
  <c r="K313" i="172" s="1"/>
  <c r="K315" i="172" s="1"/>
  <c r="K317" i="172" s="1"/>
  <c r="K268" i="172"/>
  <c r="K270" i="172" s="1"/>
  <c r="K272" i="172" s="1"/>
  <c r="K274" i="172" s="1"/>
  <c r="K276" i="172" s="1"/>
  <c r="K278" i="172" s="1"/>
  <c r="K280" i="172" s="1"/>
  <c r="K282" i="172" s="1"/>
  <c r="K284" i="172" s="1"/>
  <c r="K286" i="172" s="1"/>
  <c r="K288" i="172" s="1"/>
  <c r="K290" i="172" s="1"/>
  <c r="K292" i="172" s="1"/>
  <c r="K294" i="172" s="1"/>
  <c r="K296" i="172" s="1"/>
  <c r="K298" i="172" s="1"/>
  <c r="K300" i="172" s="1"/>
  <c r="K302" i="172" s="1"/>
  <c r="K304" i="172" s="1"/>
  <c r="K306" i="172" s="1"/>
  <c r="K308" i="172" s="1"/>
  <c r="K310" i="172" s="1"/>
  <c r="K312" i="172" s="1"/>
  <c r="K314" i="172" s="1"/>
  <c r="K316" i="172" s="1"/>
  <c r="K318" i="172" s="1"/>
  <c r="K475" i="172"/>
  <c r="K474" i="172"/>
  <c r="E77" i="131"/>
  <c r="H76" i="131"/>
  <c r="E75" i="131"/>
  <c r="H74" i="131"/>
  <c r="E209" i="170"/>
  <c r="H208" i="170"/>
  <c r="E207" i="170"/>
  <c r="H206" i="170"/>
  <c r="E205" i="170"/>
  <c r="H204" i="170"/>
  <c r="E317" i="169"/>
  <c r="H316" i="169"/>
  <c r="K476" i="172" l="1"/>
  <c r="K480" i="172" s="1"/>
  <c r="K482" i="172" s="1"/>
  <c r="E11" i="174"/>
  <c r="H10" i="174"/>
  <c r="E9" i="174"/>
  <c r="H8" i="174"/>
  <c r="E7" i="174"/>
  <c r="H6" i="174"/>
  <c r="K5" i="174"/>
  <c r="K7" i="174" s="1"/>
  <c r="K9" i="174" s="1"/>
  <c r="K11" i="174" s="1"/>
  <c r="K13" i="174" s="1"/>
  <c r="K4" i="174"/>
  <c r="K6" i="174" s="1"/>
  <c r="K8" i="174" s="1"/>
  <c r="K10" i="174" s="1"/>
  <c r="K12" i="174" s="1"/>
  <c r="E5" i="174"/>
  <c r="H4" i="174"/>
  <c r="K484" i="172" l="1"/>
  <c r="K486" i="172"/>
  <c r="K488" i="172" s="1"/>
  <c r="K490" i="172" s="1"/>
  <c r="K492" i="172" s="1"/>
  <c r="K494" i="172" s="1"/>
  <c r="K496" i="172" s="1"/>
  <c r="E27" i="174"/>
  <c r="H26" i="174"/>
  <c r="E25" i="174"/>
  <c r="H24" i="174"/>
  <c r="E23" i="174"/>
  <c r="H22" i="174"/>
  <c r="E21" i="174"/>
  <c r="H20" i="174"/>
  <c r="E19" i="174"/>
  <c r="H18" i="174"/>
  <c r="E17" i="174"/>
  <c r="H16" i="174"/>
  <c r="E15" i="174"/>
  <c r="H14" i="174"/>
  <c r="E13" i="174"/>
  <c r="H12" i="174"/>
  <c r="K498" i="172" l="1"/>
  <c r="K500" i="172" s="1"/>
  <c r="K502" i="172" s="1"/>
  <c r="K504" i="172" s="1"/>
  <c r="K506" i="172" s="1"/>
  <c r="K508" i="172" s="1"/>
  <c r="K510" i="172" s="1"/>
  <c r="K15" i="174"/>
  <c r="K17" i="174" l="1"/>
  <c r="K19" i="174" s="1"/>
  <c r="K21" i="174" s="1"/>
  <c r="K23" i="174" s="1"/>
  <c r="K25" i="174" s="1"/>
  <c r="K27" i="174" s="1"/>
  <c r="E197" i="127"/>
  <c r="H196" i="127"/>
  <c r="E195" i="127"/>
  <c r="H194" i="127"/>
  <c r="E569" i="162" l="1"/>
  <c r="H568" i="162"/>
  <c r="E567" i="162"/>
  <c r="H566" i="162"/>
  <c r="E565" i="162"/>
  <c r="H564" i="162"/>
  <c r="E563" i="162"/>
  <c r="H562" i="162"/>
  <c r="E561" i="162"/>
  <c r="H560" i="162"/>
  <c r="E559" i="162"/>
  <c r="H558" i="162"/>
  <c r="E557" i="162"/>
  <c r="H556" i="162"/>
  <c r="E555" i="162"/>
  <c r="H554" i="162"/>
  <c r="E553" i="162"/>
  <c r="H552" i="162"/>
  <c r="E551" i="162"/>
  <c r="H550" i="162"/>
  <c r="E549" i="162"/>
  <c r="H548" i="162"/>
  <c r="E547" i="162"/>
  <c r="H546" i="162"/>
  <c r="E545" i="162"/>
  <c r="H544" i="162"/>
  <c r="E543" i="162"/>
  <c r="H542" i="162"/>
  <c r="E541" i="162"/>
  <c r="H540" i="162"/>
  <c r="E539" i="162" l="1"/>
  <c r="H538" i="162"/>
  <c r="E537" i="162"/>
  <c r="H536" i="162"/>
  <c r="E535" i="162"/>
  <c r="H534" i="162"/>
  <c r="E533" i="162"/>
  <c r="H532" i="162"/>
  <c r="E531" i="162"/>
  <c r="H530" i="162"/>
  <c r="E529" i="162"/>
  <c r="H528" i="162"/>
  <c r="E527" i="162"/>
  <c r="H526" i="162"/>
  <c r="E525" i="162"/>
  <c r="H524" i="162"/>
  <c r="E523" i="162"/>
  <c r="H522" i="162"/>
  <c r="E521" i="162"/>
  <c r="H520" i="162"/>
  <c r="E519" i="162"/>
  <c r="H518" i="162"/>
  <c r="E517" i="162"/>
  <c r="H516" i="162"/>
  <c r="E515" i="162"/>
  <c r="H514" i="162"/>
  <c r="E513" i="162"/>
  <c r="H512" i="162"/>
  <c r="E511" i="162"/>
  <c r="H510" i="162"/>
  <c r="E509" i="162"/>
  <c r="H508" i="162"/>
  <c r="E507" i="162"/>
  <c r="H506" i="162"/>
  <c r="E505" i="162"/>
  <c r="H504" i="162"/>
  <c r="E503" i="162"/>
  <c r="H502" i="162"/>
  <c r="E501" i="162"/>
  <c r="H500" i="162"/>
  <c r="E499" i="162"/>
  <c r="H498" i="162"/>
  <c r="E497" i="162"/>
  <c r="H496" i="162"/>
  <c r="E495" i="162"/>
  <c r="H494" i="162"/>
  <c r="E493" i="162"/>
  <c r="H492" i="162"/>
  <c r="E491" i="162"/>
  <c r="H490" i="162"/>
  <c r="E489" i="162"/>
  <c r="H488" i="162"/>
  <c r="E487" i="162"/>
  <c r="H486" i="162"/>
  <c r="E485" i="162"/>
  <c r="H484" i="162"/>
  <c r="E483" i="162"/>
  <c r="H482" i="162"/>
  <c r="E93" i="125" l="1"/>
  <c r="H92" i="125"/>
  <c r="E447" i="121"/>
  <c r="H446" i="121"/>
  <c r="E445" i="121"/>
  <c r="H444" i="121"/>
  <c r="E443" i="121"/>
  <c r="H442" i="121"/>
  <c r="E71" i="119"/>
  <c r="H70" i="119"/>
  <c r="E685" i="122"/>
  <c r="H684" i="122"/>
  <c r="E683" i="122"/>
  <c r="H682" i="122"/>
  <c r="E681" i="122"/>
  <c r="H680" i="122"/>
  <c r="E679" i="122"/>
  <c r="H678" i="122"/>
  <c r="E677" i="122"/>
  <c r="H676" i="122"/>
  <c r="E181" i="120"/>
  <c r="H180" i="120"/>
  <c r="E179" i="120"/>
  <c r="H178" i="120"/>
  <c r="E133" i="118"/>
  <c r="H132" i="118"/>
  <c r="E131" i="118"/>
  <c r="H130" i="118"/>
  <c r="E129" i="118"/>
  <c r="H128" i="118"/>
  <c r="E127" i="118"/>
  <c r="H126" i="118"/>
  <c r="E125" i="118"/>
  <c r="H124" i="118"/>
  <c r="E123" i="118"/>
  <c r="H122" i="118"/>
  <c r="E131" i="116"/>
  <c r="H130" i="116"/>
  <c r="C130" i="116"/>
  <c r="K14" i="174" l="1"/>
  <c r="E73" i="131"/>
  <c r="H72" i="131"/>
  <c r="F70" i="131"/>
  <c r="E71" i="131"/>
  <c r="H70" i="131"/>
  <c r="E203" i="170"/>
  <c r="H202" i="170"/>
  <c r="F200" i="170"/>
  <c r="E201" i="170"/>
  <c r="H200" i="170"/>
  <c r="F314" i="169"/>
  <c r="E315" i="169"/>
  <c r="H314" i="169"/>
  <c r="E313" i="169"/>
  <c r="H312" i="169"/>
  <c r="E69" i="131"/>
  <c r="H68" i="131"/>
  <c r="E311" i="169"/>
  <c r="H310" i="169"/>
  <c r="E67" i="131"/>
  <c r="H66" i="131"/>
  <c r="E309" i="169"/>
  <c r="H308" i="169"/>
  <c r="K16" i="174" l="1"/>
  <c r="K18" i="174" s="1"/>
  <c r="K20" i="174" s="1"/>
  <c r="K22" i="174" s="1"/>
  <c r="K24" i="174" s="1"/>
  <c r="K26" i="174" s="1"/>
  <c r="E191" i="124"/>
  <c r="H190" i="124"/>
  <c r="E189" i="124"/>
  <c r="H188" i="124"/>
  <c r="E675" i="122"/>
  <c r="H674" i="122"/>
  <c r="E673" i="122"/>
  <c r="H672" i="122"/>
  <c r="E671" i="122"/>
  <c r="H670" i="122"/>
  <c r="E669" i="122"/>
  <c r="H668" i="122"/>
  <c r="E667" i="122"/>
  <c r="H666" i="122"/>
  <c r="E665" i="122"/>
  <c r="H664" i="122"/>
  <c r="E663" i="122"/>
  <c r="H662" i="122"/>
  <c r="E177" i="120"/>
  <c r="H176" i="120"/>
  <c r="E175" i="120"/>
  <c r="H174" i="120"/>
  <c r="E173" i="120"/>
  <c r="H172" i="120"/>
  <c r="E171" i="120"/>
  <c r="H170" i="120"/>
  <c r="E169" i="120"/>
  <c r="H168" i="120"/>
  <c r="E121" i="118"/>
  <c r="H120" i="118"/>
  <c r="E119" i="118"/>
  <c r="H118" i="118"/>
  <c r="E117" i="118"/>
  <c r="H116" i="118"/>
  <c r="E115" i="118"/>
  <c r="H114" i="118"/>
  <c r="E113" i="118"/>
  <c r="H112" i="118"/>
  <c r="E111" i="118"/>
  <c r="H110" i="118"/>
  <c r="E109" i="118"/>
  <c r="H108" i="118"/>
  <c r="E107" i="118"/>
  <c r="H106" i="118"/>
  <c r="E105" i="118"/>
  <c r="H104" i="118"/>
  <c r="E103" i="118"/>
  <c r="H102" i="118"/>
  <c r="E101" i="118"/>
  <c r="H100" i="118"/>
  <c r="E99" i="118"/>
  <c r="H98" i="118"/>
  <c r="E97" i="118"/>
  <c r="H96" i="118"/>
  <c r="E95" i="118"/>
  <c r="H94" i="118"/>
  <c r="E129" i="116"/>
  <c r="H128" i="116"/>
  <c r="C128" i="116"/>
  <c r="E127" i="116"/>
  <c r="H126" i="116"/>
  <c r="C126" i="116"/>
  <c r="E125" i="116"/>
  <c r="H124" i="116"/>
  <c r="C124" i="116"/>
  <c r="E199" i="170" l="1"/>
  <c r="H198" i="170"/>
  <c r="E307" i="169"/>
  <c r="H306" i="169"/>
  <c r="E197" i="170"/>
  <c r="H196" i="170"/>
  <c r="E193" i="127" l="1"/>
  <c r="H192" i="127"/>
  <c r="E191" i="127"/>
  <c r="H190" i="127"/>
  <c r="E189" i="127"/>
  <c r="H188" i="127"/>
  <c r="E187" i="127"/>
  <c r="H186" i="127"/>
  <c r="E185" i="127"/>
  <c r="H184" i="127"/>
  <c r="E481" i="162"/>
  <c r="H480" i="162"/>
  <c r="E187" i="124"/>
  <c r="H186" i="124"/>
  <c r="E185" i="124"/>
  <c r="H184" i="124"/>
  <c r="E183" i="124"/>
  <c r="H182" i="124"/>
  <c r="E181" i="124"/>
  <c r="H180" i="124"/>
  <c r="E179" i="124"/>
  <c r="H178" i="124"/>
  <c r="E177" i="124"/>
  <c r="H176" i="124"/>
  <c r="E661" i="122"/>
  <c r="H660" i="122"/>
  <c r="E659" i="122"/>
  <c r="H658" i="122"/>
  <c r="E657" i="122"/>
  <c r="H656" i="122"/>
  <c r="E655" i="122"/>
  <c r="H654" i="122"/>
  <c r="E653" i="122"/>
  <c r="H652" i="122"/>
  <c r="E651" i="122"/>
  <c r="H650" i="122"/>
  <c r="E649" i="122"/>
  <c r="H648" i="122"/>
  <c r="E647" i="122"/>
  <c r="H646" i="122"/>
  <c r="E645" i="122"/>
  <c r="H644" i="122"/>
  <c r="E643" i="122"/>
  <c r="H642" i="122"/>
  <c r="E641" i="122"/>
  <c r="H640" i="122"/>
  <c r="E639" i="122"/>
  <c r="H638" i="122"/>
  <c r="E637" i="122"/>
  <c r="H636" i="122"/>
  <c r="E635" i="122"/>
  <c r="H634" i="122"/>
  <c r="E633" i="122"/>
  <c r="H632" i="122"/>
  <c r="E631" i="122"/>
  <c r="H630" i="122"/>
  <c r="E441" i="121" l="1"/>
  <c r="H440" i="121"/>
  <c r="E439" i="121"/>
  <c r="H438" i="121"/>
  <c r="E437" i="121"/>
  <c r="H436" i="121"/>
  <c r="E435" i="121"/>
  <c r="H434" i="121"/>
  <c r="E433" i="121"/>
  <c r="H432" i="121"/>
  <c r="E431" i="121"/>
  <c r="H430" i="121"/>
  <c r="E167" i="120"/>
  <c r="H166" i="120"/>
  <c r="E165" i="120"/>
  <c r="H164" i="120"/>
  <c r="E69" i="119"/>
  <c r="H68" i="119"/>
  <c r="E67" i="119"/>
  <c r="H66" i="119"/>
  <c r="E65" i="119"/>
  <c r="H64" i="119"/>
  <c r="E63" i="119"/>
  <c r="H62" i="119"/>
  <c r="E93" i="118"/>
  <c r="H92" i="118"/>
  <c r="E91" i="118"/>
  <c r="H90" i="118"/>
  <c r="E89" i="118"/>
  <c r="H88" i="118"/>
  <c r="E87" i="118"/>
  <c r="H86" i="118"/>
  <c r="E85" i="118"/>
  <c r="H84" i="118"/>
  <c r="E83" i="118"/>
  <c r="H82" i="118"/>
  <c r="E81" i="118"/>
  <c r="H80" i="118"/>
  <c r="E79" i="118"/>
  <c r="H78" i="118"/>
  <c r="E77" i="118"/>
  <c r="H76" i="118"/>
  <c r="E75" i="118"/>
  <c r="H74" i="118"/>
  <c r="E73" i="118"/>
  <c r="H72" i="118"/>
  <c r="E71" i="118"/>
  <c r="H70" i="118"/>
  <c r="E69" i="118"/>
  <c r="H68" i="118"/>
  <c r="E67" i="118"/>
  <c r="H66" i="118"/>
  <c r="E65" i="118"/>
  <c r="H64" i="118"/>
  <c r="E63" i="118"/>
  <c r="H62" i="118"/>
  <c r="E79" i="117"/>
  <c r="H78" i="117"/>
  <c r="C78" i="117"/>
  <c r="E123" i="116"/>
  <c r="H122" i="116"/>
  <c r="C122" i="116"/>
  <c r="E121" i="116"/>
  <c r="H120" i="116"/>
  <c r="C120" i="116"/>
  <c r="E119" i="116"/>
  <c r="H118" i="116"/>
  <c r="C118" i="116"/>
  <c r="E117" i="116"/>
  <c r="H116" i="116"/>
  <c r="C116" i="116"/>
  <c r="E115" i="116"/>
  <c r="H114" i="116"/>
  <c r="C114" i="116"/>
  <c r="E113" i="116"/>
  <c r="H112" i="116"/>
  <c r="C112" i="116"/>
  <c r="E111" i="116"/>
  <c r="H110" i="116"/>
  <c r="C110" i="116"/>
  <c r="E65" i="131" l="1"/>
  <c r="H64" i="131"/>
  <c r="E63" i="131"/>
  <c r="H62" i="131"/>
  <c r="F60" i="131"/>
  <c r="E61" i="131"/>
  <c r="H60" i="131"/>
  <c r="E195" i="170"/>
  <c r="H194" i="170"/>
  <c r="E193" i="170"/>
  <c r="H192" i="170"/>
  <c r="E191" i="170" l="1"/>
  <c r="H190" i="170"/>
  <c r="E189" i="170"/>
  <c r="H188" i="170"/>
  <c r="E187" i="170"/>
  <c r="H186" i="170"/>
  <c r="E185" i="170"/>
  <c r="H184" i="170"/>
  <c r="E183" i="170"/>
  <c r="H182" i="170"/>
  <c r="E181" i="170"/>
  <c r="H180" i="170"/>
  <c r="E179" i="170"/>
  <c r="H178" i="170"/>
  <c r="E177" i="170"/>
  <c r="H176" i="170"/>
  <c r="E175" i="170"/>
  <c r="H174" i="170"/>
  <c r="E173" i="170"/>
  <c r="H172" i="170"/>
  <c r="E305" i="169"/>
  <c r="H304" i="169"/>
  <c r="E303" i="169"/>
  <c r="H302" i="169"/>
  <c r="E301" i="169"/>
  <c r="H300" i="169"/>
  <c r="E299" i="169"/>
  <c r="H298" i="169"/>
  <c r="E297" i="169"/>
  <c r="H296" i="169"/>
  <c r="E293" i="169"/>
  <c r="H292" i="169"/>
  <c r="H290" i="169"/>
  <c r="E291" i="169"/>
  <c r="E295" i="169"/>
  <c r="H294" i="169"/>
  <c r="E109" i="116" l="1"/>
  <c r="H108" i="116"/>
  <c r="C108" i="116"/>
  <c r="E107" i="116"/>
  <c r="H106" i="116"/>
  <c r="C106" i="116"/>
  <c r="E429" i="121"/>
  <c r="H428" i="121"/>
  <c r="E427" i="121"/>
  <c r="H426" i="121"/>
  <c r="E425" i="121"/>
  <c r="H424" i="121"/>
  <c r="E423" i="121"/>
  <c r="H422" i="121"/>
  <c r="E163" i="120"/>
  <c r="H162" i="120"/>
  <c r="E161" i="120"/>
  <c r="H160" i="120"/>
  <c r="E159" i="120"/>
  <c r="H158" i="120"/>
  <c r="E157" i="120"/>
  <c r="H156" i="120"/>
  <c r="E155" i="120"/>
  <c r="H154" i="120"/>
  <c r="E153" i="120"/>
  <c r="H152" i="120"/>
  <c r="E91" i="125"/>
  <c r="H90" i="125"/>
  <c r="E89" i="125"/>
  <c r="H88" i="125"/>
  <c r="E175" i="124"/>
  <c r="H174" i="124"/>
  <c r="E173" i="124"/>
  <c r="H172" i="124"/>
  <c r="E171" i="124"/>
  <c r="H170" i="124"/>
  <c r="E169" i="124"/>
  <c r="H168" i="124"/>
  <c r="E167" i="124"/>
  <c r="H166" i="124"/>
  <c r="E105" i="116" l="1"/>
  <c r="H104" i="116"/>
  <c r="C104" i="116"/>
  <c r="E103" i="116"/>
  <c r="H102" i="116"/>
  <c r="C102" i="116"/>
  <c r="E289" i="169" l="1"/>
  <c r="H288" i="169"/>
  <c r="E287" i="169"/>
  <c r="H286" i="169"/>
  <c r="E285" i="169"/>
  <c r="H284" i="169"/>
  <c r="E283" i="169"/>
  <c r="H282" i="169"/>
  <c r="E281" i="169"/>
  <c r="H280" i="169"/>
  <c r="E279" i="169"/>
  <c r="H278" i="169"/>
  <c r="E183" i="127" l="1"/>
  <c r="H182" i="127"/>
  <c r="E181" i="127"/>
  <c r="H180" i="127"/>
  <c r="E179" i="127"/>
  <c r="H178" i="127"/>
  <c r="H58" i="131" l="1"/>
  <c r="E59" i="131"/>
  <c r="E171" i="170"/>
  <c r="H170" i="170"/>
  <c r="E169" i="170"/>
  <c r="H168" i="170"/>
  <c r="E167" i="170"/>
  <c r="H166" i="170"/>
  <c r="E277" i="169"/>
  <c r="H276" i="169"/>
  <c r="E275" i="169"/>
  <c r="H274" i="169"/>
  <c r="E273" i="169"/>
  <c r="H272" i="169"/>
  <c r="E271" i="169"/>
  <c r="H270" i="169"/>
  <c r="E269" i="169"/>
  <c r="H268" i="169"/>
  <c r="E267" i="169"/>
  <c r="H266" i="169"/>
  <c r="E479" i="162"/>
  <c r="H478" i="162"/>
  <c r="E477" i="162"/>
  <c r="H476" i="162"/>
  <c r="E475" i="162"/>
  <c r="H474" i="162"/>
  <c r="E473" i="162"/>
  <c r="H472" i="162"/>
  <c r="H470" i="162"/>
  <c r="H468" i="162"/>
  <c r="H466" i="162"/>
  <c r="H464" i="162"/>
  <c r="H462" i="162"/>
  <c r="H460" i="162"/>
  <c r="H458" i="162"/>
  <c r="H456" i="162"/>
  <c r="H454" i="162"/>
  <c r="H452" i="162"/>
  <c r="H450" i="162"/>
  <c r="H448" i="162"/>
  <c r="H446" i="162"/>
  <c r="H444" i="162"/>
  <c r="H442" i="162"/>
  <c r="H440" i="162"/>
  <c r="H438" i="162"/>
  <c r="H436" i="162"/>
  <c r="H434" i="162"/>
  <c r="H432" i="162"/>
  <c r="H430" i="162"/>
  <c r="H428" i="162"/>
  <c r="H426" i="162"/>
  <c r="H424" i="162"/>
  <c r="H422" i="162"/>
  <c r="H420" i="162"/>
  <c r="H418" i="162"/>
  <c r="E471" i="162"/>
  <c r="E469" i="162"/>
  <c r="E467" i="162"/>
  <c r="E465" i="162"/>
  <c r="E463" i="162"/>
  <c r="E461" i="162"/>
  <c r="E459" i="162"/>
  <c r="E457" i="162"/>
  <c r="E455" i="162"/>
  <c r="E453" i="162"/>
  <c r="E451" i="162"/>
  <c r="E449" i="162"/>
  <c r="E447" i="162"/>
  <c r="E445" i="162"/>
  <c r="E443" i="162"/>
  <c r="E441" i="162"/>
  <c r="E439" i="162"/>
  <c r="E437" i="162"/>
  <c r="E87" i="125"/>
  <c r="H86" i="125"/>
  <c r="E85" i="125"/>
  <c r="H84" i="125"/>
  <c r="E165" i="124"/>
  <c r="H164" i="124"/>
  <c r="E163" i="124" l="1"/>
  <c r="H162" i="124"/>
  <c r="E161" i="124"/>
  <c r="H160" i="124"/>
  <c r="E159" i="124"/>
  <c r="H158" i="124"/>
  <c r="E157" i="124"/>
  <c r="H156" i="124"/>
  <c r="E155" i="124"/>
  <c r="H154" i="124"/>
  <c r="E153" i="124"/>
  <c r="H152" i="124"/>
  <c r="E439" i="123"/>
  <c r="H438" i="123"/>
  <c r="E437" i="123"/>
  <c r="H436" i="123"/>
  <c r="E435" i="123"/>
  <c r="H434" i="123"/>
  <c r="E433" i="123"/>
  <c r="H432" i="123"/>
  <c r="E431" i="123"/>
  <c r="H430" i="123"/>
  <c r="E429" i="123"/>
  <c r="H428" i="123"/>
  <c r="E427" i="123"/>
  <c r="H426" i="123"/>
  <c r="E425" i="123"/>
  <c r="H424" i="123"/>
  <c r="E423" i="123"/>
  <c r="H422" i="123"/>
  <c r="E421" i="123"/>
  <c r="H420" i="123"/>
  <c r="E419" i="123"/>
  <c r="H418" i="123"/>
  <c r="E417" i="123"/>
  <c r="H416" i="123"/>
  <c r="E415" i="123"/>
  <c r="H414" i="123"/>
  <c r="E413" i="123"/>
  <c r="H412" i="123"/>
  <c r="E411" i="123"/>
  <c r="H410" i="123"/>
  <c r="E629" i="122"/>
  <c r="H628" i="122"/>
  <c r="E627" i="122"/>
  <c r="H626" i="122"/>
  <c r="E625" i="122"/>
  <c r="H624" i="122"/>
  <c r="E623" i="122"/>
  <c r="H622" i="122"/>
  <c r="E621" i="122"/>
  <c r="H620" i="122"/>
  <c r="E619" i="122"/>
  <c r="H618" i="122"/>
  <c r="E617" i="122"/>
  <c r="H616" i="122"/>
  <c r="E615" i="122"/>
  <c r="H614" i="122"/>
  <c r="E613" i="122"/>
  <c r="H612" i="122"/>
  <c r="E611" i="122"/>
  <c r="H610" i="122"/>
  <c r="E609" i="122"/>
  <c r="H608" i="122"/>
  <c r="E607" i="122"/>
  <c r="H606" i="122"/>
  <c r="E605" i="122"/>
  <c r="H604" i="122"/>
  <c r="E603" i="122"/>
  <c r="H602" i="122"/>
  <c r="E601" i="122"/>
  <c r="H600" i="122"/>
  <c r="E599" i="122"/>
  <c r="H598" i="122"/>
  <c r="E597" i="122"/>
  <c r="H596" i="122"/>
  <c r="E595" i="122"/>
  <c r="H594" i="122"/>
  <c r="E421" i="121"/>
  <c r="H420" i="121"/>
  <c r="E419" i="121"/>
  <c r="H418" i="121"/>
  <c r="E417" i="121"/>
  <c r="H416" i="121"/>
  <c r="E415" i="121"/>
  <c r="H414" i="121"/>
  <c r="E413" i="121"/>
  <c r="H412" i="121"/>
  <c r="E411" i="121"/>
  <c r="H410" i="121"/>
  <c r="E409" i="121"/>
  <c r="H408" i="121"/>
  <c r="E407" i="121"/>
  <c r="H406" i="121"/>
  <c r="E405" i="121"/>
  <c r="H404" i="121"/>
  <c r="E403" i="121"/>
  <c r="H402" i="121"/>
  <c r="E401" i="121"/>
  <c r="H400" i="121"/>
  <c r="E399" i="121"/>
  <c r="H398" i="121"/>
  <c r="E151" i="120" l="1"/>
  <c r="H150" i="120"/>
  <c r="E149" i="120"/>
  <c r="H148" i="120"/>
  <c r="E147" i="120"/>
  <c r="H146" i="120"/>
  <c r="E145" i="120"/>
  <c r="H144" i="120"/>
  <c r="E143" i="120"/>
  <c r="H142" i="120"/>
  <c r="E141" i="120"/>
  <c r="H140" i="120"/>
  <c r="E77" i="117" l="1"/>
  <c r="H76" i="117"/>
  <c r="C76" i="117"/>
  <c r="E75" i="117"/>
  <c r="H74" i="117"/>
  <c r="C74" i="117"/>
  <c r="E101" i="116"/>
  <c r="H100" i="116"/>
  <c r="C100" i="116"/>
  <c r="E99" i="116"/>
  <c r="H98" i="116"/>
  <c r="C98" i="116"/>
  <c r="E97" i="116"/>
  <c r="H96" i="116"/>
  <c r="C96" i="116"/>
  <c r="E95" i="116" l="1"/>
  <c r="H94" i="116"/>
  <c r="C94" i="116"/>
  <c r="E93" i="116"/>
  <c r="H92" i="116"/>
  <c r="C92" i="116"/>
  <c r="E91" i="116"/>
  <c r="H90" i="116"/>
  <c r="C90" i="116"/>
  <c r="E57" i="131" l="1"/>
  <c r="H56" i="131"/>
  <c r="E165" i="170"/>
  <c r="H164" i="170"/>
  <c r="E265" i="169"/>
  <c r="H264" i="169"/>
  <c r="E263" i="169"/>
  <c r="H262" i="169"/>
  <c r="E261" i="169"/>
  <c r="H260" i="169"/>
  <c r="E259" i="169"/>
  <c r="H258" i="169"/>
  <c r="E257" i="169"/>
  <c r="H256" i="169"/>
  <c r="E163" i="170"/>
  <c r="H162" i="170"/>
  <c r="E255" i="169"/>
  <c r="H254" i="169"/>
  <c r="E253" i="169"/>
  <c r="H252" i="169"/>
  <c r="E251" i="169"/>
  <c r="H250" i="169"/>
  <c r="E249" i="169"/>
  <c r="H248" i="169"/>
  <c r="E247" i="169"/>
  <c r="H246" i="169"/>
  <c r="K11" i="173"/>
  <c r="K10" i="173"/>
  <c r="E177" i="127"/>
  <c r="H176" i="127"/>
  <c r="E175" i="127"/>
  <c r="H174" i="127"/>
  <c r="E173" i="127"/>
  <c r="H172" i="127"/>
  <c r="E171" i="127"/>
  <c r="H170" i="127"/>
  <c r="E169" i="127"/>
  <c r="H168" i="127"/>
  <c r="E161" i="170" l="1"/>
  <c r="H160" i="170"/>
  <c r="E159" i="170"/>
  <c r="H158" i="170"/>
  <c r="E157" i="170"/>
  <c r="H156" i="170"/>
  <c r="E55" i="131"/>
  <c r="H54" i="131"/>
  <c r="E53" i="131"/>
  <c r="H52" i="131"/>
  <c r="E51" i="131"/>
  <c r="H50" i="131"/>
  <c r="E245" i="169"/>
  <c r="H244" i="169"/>
  <c r="E243" i="169"/>
  <c r="H242" i="169"/>
  <c r="E241" i="169"/>
  <c r="H240" i="169"/>
  <c r="E239" i="169"/>
  <c r="H238" i="169"/>
  <c r="E237" i="169"/>
  <c r="H236" i="169"/>
  <c r="E435" i="162"/>
  <c r="E433" i="162"/>
  <c r="E431" i="162"/>
  <c r="E429" i="162"/>
  <c r="E427" i="162"/>
  <c r="E425" i="162"/>
  <c r="E423" i="162"/>
  <c r="E421" i="162"/>
  <c r="E419" i="162"/>
  <c r="E417" i="162"/>
  <c r="H416" i="162"/>
  <c r="E415" i="162"/>
  <c r="H414" i="162"/>
  <c r="E413" i="162"/>
  <c r="H412" i="162"/>
  <c r="E411" i="162"/>
  <c r="H410" i="162"/>
  <c r="E407" i="162"/>
  <c r="E409" i="162"/>
  <c r="H408" i="162"/>
  <c r="H406" i="162"/>
  <c r="E405" i="162"/>
  <c r="H404" i="162"/>
  <c r="E403" i="162"/>
  <c r="H402" i="162"/>
  <c r="E401" i="162"/>
  <c r="H400" i="162"/>
  <c r="E399" i="162"/>
  <c r="H398" i="162"/>
  <c r="E397" i="162"/>
  <c r="H396" i="162"/>
  <c r="E395" i="162" l="1"/>
  <c r="H394" i="162"/>
  <c r="E393" i="162"/>
  <c r="H392" i="162"/>
  <c r="E391" i="162"/>
  <c r="H390" i="162"/>
  <c r="E83" i="125"/>
  <c r="H82" i="125"/>
  <c r="E81" i="125"/>
  <c r="H80" i="125"/>
  <c r="E79" i="125"/>
  <c r="H78" i="125"/>
  <c r="E77" i="125"/>
  <c r="H76" i="125"/>
  <c r="E151" i="124"/>
  <c r="H150" i="124"/>
  <c r="E149" i="124"/>
  <c r="H148" i="124"/>
  <c r="E147" i="124"/>
  <c r="H146" i="124"/>
  <c r="E145" i="124"/>
  <c r="H144" i="124"/>
  <c r="E143" i="124"/>
  <c r="H142" i="124"/>
  <c r="E409" i="123"/>
  <c r="H408" i="123"/>
  <c r="E407" i="123"/>
  <c r="H406" i="123"/>
  <c r="E405" i="123"/>
  <c r="H404" i="123"/>
  <c r="E403" i="123"/>
  <c r="H402" i="123"/>
  <c r="E401" i="123"/>
  <c r="H400" i="123"/>
  <c r="E399" i="123"/>
  <c r="H398" i="123"/>
  <c r="E397" i="123"/>
  <c r="H396" i="123"/>
  <c r="E395" i="123"/>
  <c r="H394" i="123"/>
  <c r="E393" i="123"/>
  <c r="H392" i="123"/>
  <c r="E391" i="123"/>
  <c r="H390" i="123"/>
  <c r="E389" i="123"/>
  <c r="H388" i="123"/>
  <c r="E387" i="123"/>
  <c r="H386" i="123"/>
  <c r="E385" i="123"/>
  <c r="H384" i="123"/>
  <c r="E383" i="123"/>
  <c r="H382" i="123"/>
  <c r="E381" i="123"/>
  <c r="H380" i="123"/>
  <c r="E379" i="123"/>
  <c r="H378" i="123"/>
  <c r="E397" i="121"/>
  <c r="H396" i="121"/>
  <c r="E139" i="120"/>
  <c r="H138" i="120"/>
  <c r="E137" i="120"/>
  <c r="H136" i="120"/>
  <c r="E135" i="120"/>
  <c r="H134" i="120"/>
  <c r="E133" i="120"/>
  <c r="H132" i="120"/>
  <c r="E73" i="117"/>
  <c r="H72" i="117"/>
  <c r="C72" i="117"/>
  <c r="E71" i="117"/>
  <c r="H70" i="117"/>
  <c r="C70" i="117"/>
  <c r="E89" i="116"/>
  <c r="H88" i="116"/>
  <c r="C88" i="116"/>
  <c r="E87" i="116"/>
  <c r="H86" i="116"/>
  <c r="C86" i="116"/>
  <c r="E11" i="173" l="1"/>
  <c r="H10" i="173"/>
  <c r="E155" i="170"/>
  <c r="H154" i="170"/>
  <c r="E153" i="170"/>
  <c r="H152" i="170"/>
  <c r="E235" i="169"/>
  <c r="H234" i="169"/>
  <c r="E75" i="125"/>
  <c r="H74" i="125"/>
  <c r="E395" i="121"/>
  <c r="H394" i="121"/>
  <c r="E131" i="120"/>
  <c r="H130" i="120"/>
  <c r="E129" i="120"/>
  <c r="H128" i="120"/>
  <c r="E127" i="120"/>
  <c r="H126" i="120"/>
  <c r="E61" i="118"/>
  <c r="H60" i="118"/>
  <c r="E69" i="117"/>
  <c r="H68" i="117"/>
  <c r="C68" i="117"/>
  <c r="E85" i="116"/>
  <c r="H84" i="116"/>
  <c r="C84" i="116"/>
  <c r="E49" i="131" l="1"/>
  <c r="H48" i="131"/>
  <c r="E47" i="131"/>
  <c r="H46" i="131"/>
  <c r="E151" i="170"/>
  <c r="H150" i="170"/>
  <c r="E149" i="170"/>
  <c r="H148" i="170"/>
  <c r="E147" i="170"/>
  <c r="H146" i="170"/>
  <c r="E145" i="170"/>
  <c r="H144" i="170"/>
  <c r="E45" i="131"/>
  <c r="H44" i="131"/>
  <c r="E233" i="169"/>
  <c r="H232" i="169"/>
  <c r="E231" i="169"/>
  <c r="H230" i="169"/>
  <c r="E229" i="169"/>
  <c r="H228" i="169"/>
  <c r="E167" i="127"/>
  <c r="H166" i="127"/>
  <c r="E165" i="127" l="1"/>
  <c r="H164" i="127"/>
  <c r="E389" i="162" l="1"/>
  <c r="H388" i="162"/>
  <c r="E387" i="162"/>
  <c r="H386" i="162"/>
  <c r="E385" i="162"/>
  <c r="H384" i="162"/>
  <c r="E383" i="162"/>
  <c r="H382" i="162"/>
  <c r="E381" i="162"/>
  <c r="H380" i="162"/>
  <c r="E379" i="162"/>
  <c r="H378" i="162"/>
  <c r="E73" i="125" l="1"/>
  <c r="H72" i="125"/>
  <c r="E141" i="124"/>
  <c r="H140" i="124"/>
  <c r="E377" i="123"/>
  <c r="H376" i="123"/>
  <c r="E375" i="123"/>
  <c r="H374" i="123"/>
  <c r="E373" i="123"/>
  <c r="H372" i="123"/>
  <c r="E371" i="123"/>
  <c r="H370" i="123"/>
  <c r="E369" i="123"/>
  <c r="H368" i="123"/>
  <c r="E367" i="123"/>
  <c r="H366" i="123"/>
  <c r="E365" i="123"/>
  <c r="H364" i="123"/>
  <c r="E363" i="123"/>
  <c r="H362" i="123"/>
  <c r="E361" i="123"/>
  <c r="H360" i="123"/>
  <c r="E359" i="123"/>
  <c r="H358" i="123"/>
  <c r="E357" i="123"/>
  <c r="H356" i="123"/>
  <c r="E355" i="123"/>
  <c r="H354" i="123"/>
  <c r="E593" i="122"/>
  <c r="H592" i="122"/>
  <c r="E591" i="122"/>
  <c r="H590" i="122"/>
  <c r="E589" i="122"/>
  <c r="H588" i="122"/>
  <c r="E587" i="122"/>
  <c r="H586" i="122"/>
  <c r="E585" i="122"/>
  <c r="H584" i="122"/>
  <c r="E393" i="121"/>
  <c r="H392" i="121"/>
  <c r="E391" i="121"/>
  <c r="H390" i="121"/>
  <c r="E389" i="121"/>
  <c r="H388" i="121"/>
  <c r="E387" i="121"/>
  <c r="H386" i="121"/>
  <c r="E61" i="119"/>
  <c r="H60" i="119"/>
  <c r="E59" i="119"/>
  <c r="H58" i="119"/>
  <c r="E67" i="117"/>
  <c r="H66" i="117"/>
  <c r="C66" i="117"/>
  <c r="K9" i="173" l="1"/>
  <c r="E9" i="173"/>
  <c r="K8" i="173"/>
  <c r="H8" i="173"/>
  <c r="E43" i="131"/>
  <c r="H42" i="131"/>
  <c r="E139" i="170"/>
  <c r="H138" i="170"/>
  <c r="E141" i="170"/>
  <c r="H140" i="170"/>
  <c r="E143" i="170"/>
  <c r="H142" i="170"/>
  <c r="E137" i="170"/>
  <c r="H136" i="170"/>
  <c r="E227" i="169"/>
  <c r="H226" i="169"/>
  <c r="E225" i="169"/>
  <c r="H224" i="169"/>
  <c r="E223" i="169"/>
  <c r="H222" i="169"/>
  <c r="E377" i="162"/>
  <c r="H376" i="162"/>
  <c r="E375" i="162"/>
  <c r="H374" i="162"/>
  <c r="E139" i="124"/>
  <c r="H138" i="124"/>
  <c r="E137" i="124"/>
  <c r="H136" i="124"/>
  <c r="E135" i="124"/>
  <c r="H134" i="124"/>
  <c r="E133" i="124"/>
  <c r="H132" i="124"/>
  <c r="E385" i="121"/>
  <c r="H384" i="121"/>
  <c r="E125" i="120"/>
  <c r="H124" i="120"/>
  <c r="E57" i="119"/>
  <c r="H56" i="119"/>
  <c r="E59" i="118"/>
  <c r="H58" i="118"/>
  <c r="E57" i="118"/>
  <c r="H56" i="118"/>
  <c r="E65" i="117"/>
  <c r="H64" i="117"/>
  <c r="C64" i="117"/>
  <c r="E83" i="116"/>
  <c r="H82" i="116"/>
  <c r="C82" i="116"/>
  <c r="E163" i="127" l="1"/>
  <c r="H162" i="127"/>
  <c r="E161" i="127"/>
  <c r="H160" i="127"/>
  <c r="E159" i="127"/>
  <c r="H158" i="127"/>
  <c r="E157" i="127"/>
  <c r="H156" i="127"/>
  <c r="E373" i="162" l="1"/>
  <c r="H372" i="162"/>
  <c r="E371" i="162"/>
  <c r="H370" i="162"/>
  <c r="E369" i="162"/>
  <c r="H368" i="162"/>
  <c r="E367" i="162"/>
  <c r="H366" i="162"/>
  <c r="E365" i="162"/>
  <c r="H364" i="162"/>
  <c r="E363" i="162"/>
  <c r="H362" i="162"/>
  <c r="E361" i="162"/>
  <c r="H360" i="162"/>
  <c r="E359" i="162"/>
  <c r="H358" i="162"/>
  <c r="E357" i="162"/>
  <c r="H356" i="162"/>
  <c r="E41" i="131" l="1"/>
  <c r="H40" i="131"/>
  <c r="E39" i="131"/>
  <c r="H38" i="131"/>
  <c r="E135" i="170"/>
  <c r="H134" i="170"/>
  <c r="E133" i="170"/>
  <c r="H132" i="170"/>
  <c r="E221" i="169"/>
  <c r="H220" i="169"/>
  <c r="E219" i="169"/>
  <c r="H218" i="169"/>
  <c r="E131" i="124"/>
  <c r="H130" i="124"/>
  <c r="E129" i="124"/>
  <c r="H128" i="124"/>
  <c r="E127" i="124"/>
  <c r="H126" i="124"/>
  <c r="E125" i="124"/>
  <c r="H124" i="124"/>
  <c r="E123" i="124"/>
  <c r="H122" i="124"/>
  <c r="E121" i="124"/>
  <c r="H120" i="124"/>
  <c r="E119" i="124"/>
  <c r="H118" i="124"/>
  <c r="E117" i="124"/>
  <c r="H116" i="124"/>
  <c r="E115" i="124"/>
  <c r="H114" i="124"/>
  <c r="E583" i="122"/>
  <c r="H582" i="122"/>
  <c r="E581" i="122"/>
  <c r="H580" i="122"/>
  <c r="E579" i="122"/>
  <c r="H578" i="122"/>
  <c r="E577" i="122"/>
  <c r="H576" i="122"/>
  <c r="E575" i="122"/>
  <c r="H574" i="122"/>
  <c r="E573" i="122"/>
  <c r="H572" i="122"/>
  <c r="E571" i="122"/>
  <c r="H570" i="122"/>
  <c r="E569" i="122"/>
  <c r="H568" i="122"/>
  <c r="E567" i="122"/>
  <c r="H566" i="122"/>
  <c r="E565" i="122"/>
  <c r="H564" i="122"/>
  <c r="E563" i="122"/>
  <c r="H562" i="122"/>
  <c r="E561" i="122"/>
  <c r="H560" i="122"/>
  <c r="E559" i="122"/>
  <c r="H558" i="122"/>
  <c r="E557" i="122"/>
  <c r="H556" i="122"/>
  <c r="E555" i="122"/>
  <c r="H554" i="122"/>
  <c r="E553" i="122"/>
  <c r="H552" i="122"/>
  <c r="E383" i="121"/>
  <c r="H382" i="121"/>
  <c r="E381" i="121"/>
  <c r="H380" i="121"/>
  <c r="E123" i="120"/>
  <c r="H122" i="120"/>
  <c r="E121" i="120"/>
  <c r="H120" i="120"/>
  <c r="E119" i="120"/>
  <c r="H118" i="120"/>
  <c r="E117" i="120"/>
  <c r="H116" i="120"/>
  <c r="E55" i="119"/>
  <c r="H54" i="119"/>
  <c r="E53" i="119"/>
  <c r="H52" i="119"/>
  <c r="E55" i="118"/>
  <c r="H54" i="118"/>
  <c r="E53" i="118"/>
  <c r="H52" i="118"/>
  <c r="E51" i="118"/>
  <c r="H50" i="118"/>
  <c r="E81" i="116"/>
  <c r="H80" i="116"/>
  <c r="C80" i="116"/>
  <c r="E79" i="116" l="1"/>
  <c r="H78" i="116"/>
  <c r="C78" i="116"/>
  <c r="E77" i="116" l="1"/>
  <c r="H76" i="116"/>
  <c r="C76" i="116"/>
  <c r="E75" i="116"/>
  <c r="H74" i="116"/>
  <c r="C74" i="116"/>
  <c r="E73" i="116"/>
  <c r="H72" i="116"/>
  <c r="C72" i="116"/>
  <c r="E131" i="170" l="1"/>
  <c r="H130" i="170"/>
  <c r="E129" i="170" l="1"/>
  <c r="H128" i="170"/>
  <c r="E127" i="170"/>
  <c r="H126" i="170"/>
  <c r="E125" i="170"/>
  <c r="H124" i="170"/>
  <c r="E217" i="169"/>
  <c r="H216" i="169"/>
  <c r="E215" i="169"/>
  <c r="H214" i="169"/>
  <c r="E213" i="169"/>
  <c r="H212" i="169"/>
  <c r="E211" i="169"/>
  <c r="H210" i="169"/>
  <c r="E207" i="169"/>
  <c r="H206" i="169"/>
  <c r="E209" i="169"/>
  <c r="H208" i="169"/>
  <c r="E205" i="169"/>
  <c r="H204" i="169"/>
  <c r="E155" i="127"/>
  <c r="H154" i="127"/>
  <c r="E153" i="127"/>
  <c r="H152" i="127"/>
  <c r="E355" i="162" l="1"/>
  <c r="H354" i="162"/>
  <c r="E353" i="162"/>
  <c r="H352" i="162"/>
  <c r="E351" i="162"/>
  <c r="H350" i="162"/>
  <c r="E349" i="162"/>
  <c r="H348" i="162"/>
  <c r="E347" i="162"/>
  <c r="H346" i="162"/>
  <c r="E345" i="162"/>
  <c r="H344" i="162"/>
  <c r="E343" i="162"/>
  <c r="H342" i="162"/>
  <c r="E341" i="162"/>
  <c r="H340" i="162"/>
  <c r="E339" i="162"/>
  <c r="H338" i="162"/>
  <c r="E337" i="162"/>
  <c r="H336" i="162"/>
  <c r="E335" i="162"/>
  <c r="H334" i="162"/>
  <c r="E71" i="125"/>
  <c r="H70" i="125"/>
  <c r="E69" i="125"/>
  <c r="H68" i="125"/>
  <c r="E113" i="124"/>
  <c r="H112" i="124"/>
  <c r="E111" i="124"/>
  <c r="H110" i="124"/>
  <c r="E109" i="124"/>
  <c r="H108" i="124"/>
  <c r="E353" i="123"/>
  <c r="H352" i="123"/>
  <c r="E351" i="123"/>
  <c r="H350" i="123"/>
  <c r="E349" i="123"/>
  <c r="H348" i="123"/>
  <c r="E347" i="123"/>
  <c r="H346" i="123"/>
  <c r="E345" i="123"/>
  <c r="H344" i="123"/>
  <c r="E343" i="123"/>
  <c r="H342" i="123"/>
  <c r="E341" i="123"/>
  <c r="H340" i="123"/>
  <c r="E339" i="123"/>
  <c r="H338" i="123"/>
  <c r="E337" i="123"/>
  <c r="H336" i="123"/>
  <c r="E379" i="121"/>
  <c r="H378" i="121"/>
  <c r="E377" i="121"/>
  <c r="H376" i="121"/>
  <c r="E71" i="116"/>
  <c r="H70" i="116"/>
  <c r="C70" i="116"/>
  <c r="E69" i="116"/>
  <c r="H68" i="116"/>
  <c r="C68" i="116"/>
  <c r="E375" i="121"/>
  <c r="H374" i="121"/>
  <c r="E373" i="121"/>
  <c r="H372" i="121"/>
  <c r="E115" i="120"/>
  <c r="H114" i="120"/>
  <c r="E67" i="116"/>
  <c r="H66" i="116"/>
  <c r="C66" i="116"/>
  <c r="E123" i="170" l="1"/>
  <c r="H122" i="170"/>
  <c r="E121" i="170"/>
  <c r="H120" i="170"/>
  <c r="E119" i="170"/>
  <c r="H118" i="170"/>
  <c r="E117" i="170"/>
  <c r="H116" i="170"/>
  <c r="E37" i="131"/>
  <c r="H36" i="131"/>
  <c r="E203" i="169"/>
  <c r="H202" i="169"/>
  <c r="E201" i="169"/>
  <c r="H200" i="169"/>
  <c r="E199" i="169"/>
  <c r="H198" i="169"/>
  <c r="E197" i="169"/>
  <c r="H196" i="169"/>
  <c r="E195" i="169"/>
  <c r="H194" i="169"/>
  <c r="E193" i="169"/>
  <c r="H192" i="169"/>
  <c r="E191" i="169"/>
  <c r="H190" i="169"/>
  <c r="E189" i="169"/>
  <c r="H188" i="169"/>
  <c r="E333" i="162"/>
  <c r="H332" i="162"/>
  <c r="E331" i="162"/>
  <c r="H330" i="162"/>
  <c r="E329" i="162" l="1"/>
  <c r="H328" i="162"/>
  <c r="E327" i="162"/>
  <c r="H326" i="162"/>
  <c r="E371" i="121"/>
  <c r="H370" i="121"/>
  <c r="E369" i="121"/>
  <c r="H368" i="121"/>
  <c r="E335" i="123"/>
  <c r="H334" i="123"/>
  <c r="E333" i="123"/>
  <c r="H332" i="123"/>
  <c r="E331" i="123"/>
  <c r="H330" i="123"/>
  <c r="E329" i="123"/>
  <c r="H328" i="123"/>
  <c r="E327" i="123"/>
  <c r="H326" i="123"/>
  <c r="E325" i="123"/>
  <c r="H324" i="123"/>
  <c r="E323" i="123"/>
  <c r="H322" i="123"/>
  <c r="E321" i="123"/>
  <c r="H320" i="123"/>
  <c r="E319" i="123"/>
  <c r="H318" i="123"/>
  <c r="E317" i="123"/>
  <c r="H316" i="123"/>
  <c r="E315" i="123"/>
  <c r="H314" i="123"/>
  <c r="E313" i="123"/>
  <c r="H312" i="123"/>
  <c r="E311" i="123"/>
  <c r="H310" i="123"/>
  <c r="E309" i="123"/>
  <c r="H308" i="123"/>
  <c r="E307" i="123"/>
  <c r="H306" i="123"/>
  <c r="E107" i="124"/>
  <c r="H106" i="124"/>
  <c r="E151" i="127" l="1"/>
  <c r="H150" i="127"/>
  <c r="E149" i="127"/>
  <c r="H148" i="127"/>
  <c r="E115" i="170" l="1"/>
  <c r="H114" i="170"/>
  <c r="E113" i="170"/>
  <c r="H112" i="170"/>
  <c r="E111" i="170"/>
  <c r="H110" i="170"/>
  <c r="E109" i="170"/>
  <c r="H108" i="170"/>
  <c r="E107" i="170"/>
  <c r="H106" i="170"/>
  <c r="E35" i="131"/>
  <c r="H34" i="131"/>
  <c r="E33" i="131"/>
  <c r="H32" i="131"/>
  <c r="E187" i="169"/>
  <c r="H186" i="169"/>
  <c r="E147" i="127"/>
  <c r="H146" i="127"/>
  <c r="E325" i="162"/>
  <c r="H324" i="162"/>
  <c r="E323" i="162"/>
  <c r="H322" i="162"/>
  <c r="E321" i="162"/>
  <c r="H320" i="162"/>
  <c r="E319" i="162"/>
  <c r="H318" i="162"/>
  <c r="E317" i="162"/>
  <c r="H316" i="162"/>
  <c r="E315" i="162"/>
  <c r="H314" i="162"/>
  <c r="E313" i="162"/>
  <c r="H312" i="162"/>
  <c r="E311" i="162"/>
  <c r="H310" i="162"/>
  <c r="E309" i="162"/>
  <c r="H308" i="162"/>
  <c r="E307" i="162"/>
  <c r="H306" i="162"/>
  <c r="E305" i="162"/>
  <c r="H304" i="162"/>
  <c r="E67" i="125"/>
  <c r="H66" i="125"/>
  <c r="E113" i="120"/>
  <c r="H112" i="120"/>
  <c r="E111" i="120"/>
  <c r="H110" i="120"/>
  <c r="E109" i="120"/>
  <c r="H108" i="120"/>
  <c r="E107" i="120"/>
  <c r="H106" i="120"/>
  <c r="E63" i="117"/>
  <c r="H62" i="117"/>
  <c r="C62" i="117"/>
  <c r="E61" i="117"/>
  <c r="H60" i="117"/>
  <c r="C60" i="117"/>
  <c r="E59" i="117"/>
  <c r="H58" i="117"/>
  <c r="C58" i="117"/>
  <c r="E57" i="117"/>
  <c r="H56" i="117"/>
  <c r="C56" i="117"/>
  <c r="E65" i="116"/>
  <c r="H64" i="116"/>
  <c r="C64" i="116"/>
  <c r="E63" i="116"/>
  <c r="H62" i="116"/>
  <c r="C62" i="116"/>
  <c r="E303" i="162" l="1"/>
  <c r="H302" i="162"/>
  <c r="E301" i="162"/>
  <c r="H300" i="162"/>
  <c r="E299" i="162"/>
  <c r="H298" i="162"/>
  <c r="E297" i="162"/>
  <c r="H296" i="162"/>
  <c r="E295" i="162"/>
  <c r="H294" i="162"/>
  <c r="E293" i="162"/>
  <c r="H292" i="162"/>
  <c r="E291" i="162"/>
  <c r="H290" i="162"/>
  <c r="E289" i="162"/>
  <c r="H288" i="162"/>
  <c r="E287" i="162"/>
  <c r="H286" i="162"/>
  <c r="E105" i="124"/>
  <c r="H104" i="124"/>
  <c r="E367" i="121"/>
  <c r="H366" i="121"/>
  <c r="E365" i="121"/>
  <c r="H364" i="121"/>
  <c r="E363" i="121"/>
  <c r="H362" i="121"/>
  <c r="E361" i="121"/>
  <c r="H360" i="121"/>
  <c r="E359" i="121"/>
  <c r="H358" i="121"/>
  <c r="E105" i="120"/>
  <c r="H104" i="120"/>
  <c r="E103" i="120"/>
  <c r="H102" i="120"/>
  <c r="E61" i="116"/>
  <c r="H60" i="116"/>
  <c r="C60" i="116"/>
  <c r="E59" i="116"/>
  <c r="H58" i="116"/>
  <c r="C58" i="116"/>
  <c r="E31" i="131" l="1"/>
  <c r="H30" i="131"/>
  <c r="E185" i="169"/>
  <c r="H184" i="169"/>
  <c r="E183" i="169"/>
  <c r="H182" i="169"/>
  <c r="E181" i="169"/>
  <c r="H180" i="169"/>
  <c r="E179" i="169"/>
  <c r="H178" i="169"/>
  <c r="E177" i="169"/>
  <c r="H176" i="169"/>
  <c r="E175" i="169"/>
  <c r="H174" i="169"/>
  <c r="E173" i="169"/>
  <c r="H172" i="169"/>
  <c r="E65" i="125"/>
  <c r="H64" i="125"/>
  <c r="E103" i="124" l="1"/>
  <c r="H102" i="124"/>
  <c r="E101" i="124"/>
  <c r="H100" i="124"/>
  <c r="E357" i="121"/>
  <c r="H356" i="121"/>
  <c r="E49" i="118"/>
  <c r="H48" i="118"/>
  <c r="E47" i="118"/>
  <c r="H46" i="118"/>
  <c r="E55" i="117"/>
  <c r="H54" i="117"/>
  <c r="C54" i="117"/>
  <c r="E145" i="127" l="1"/>
  <c r="H144" i="127"/>
  <c r="E143" i="127"/>
  <c r="H142" i="127"/>
  <c r="E141" i="127"/>
  <c r="H140" i="127"/>
  <c r="E139" i="127"/>
  <c r="H138" i="127"/>
  <c r="E285" i="162" l="1"/>
  <c r="H284" i="162"/>
  <c r="E283" i="162"/>
  <c r="H282" i="162"/>
  <c r="E281" i="162"/>
  <c r="H280" i="162"/>
  <c r="E279" i="162"/>
  <c r="H278" i="162"/>
  <c r="E277" i="162"/>
  <c r="H276" i="162"/>
  <c r="E275" i="162"/>
  <c r="H274" i="162"/>
  <c r="E273" i="162"/>
  <c r="H272" i="162"/>
  <c r="E271" i="162"/>
  <c r="H270" i="162"/>
  <c r="E269" i="162"/>
  <c r="H268" i="162"/>
  <c r="E267" i="162"/>
  <c r="H266" i="162"/>
  <c r="E265" i="162"/>
  <c r="H264" i="162"/>
  <c r="E263" i="162"/>
  <c r="H262" i="162"/>
  <c r="E261" i="162"/>
  <c r="H260" i="162"/>
  <c r="E63" i="125" l="1"/>
  <c r="H62" i="125"/>
  <c r="E61" i="125"/>
  <c r="H60" i="125"/>
  <c r="E59" i="125"/>
  <c r="H58" i="125"/>
  <c r="E57" i="125"/>
  <c r="H56" i="125"/>
  <c r="E99" i="124"/>
  <c r="H98" i="124"/>
  <c r="E97" i="124"/>
  <c r="H96" i="124"/>
  <c r="E95" i="124"/>
  <c r="H94" i="124"/>
  <c r="E93" i="124"/>
  <c r="H92" i="124"/>
  <c r="E91" i="124"/>
  <c r="H90" i="124"/>
  <c r="E355" i="121"/>
  <c r="H354" i="121"/>
  <c r="E353" i="121"/>
  <c r="H352" i="121"/>
  <c r="E351" i="121"/>
  <c r="H350" i="121"/>
  <c r="E349" i="121"/>
  <c r="H348" i="121"/>
  <c r="E347" i="121"/>
  <c r="H346" i="121"/>
  <c r="E345" i="121"/>
  <c r="H344" i="121"/>
  <c r="E343" i="121"/>
  <c r="H342" i="121"/>
  <c r="E341" i="121"/>
  <c r="H340" i="121"/>
  <c r="E339" i="121"/>
  <c r="H338" i="121"/>
  <c r="E337" i="121"/>
  <c r="H336" i="121"/>
  <c r="E335" i="121"/>
  <c r="H334" i="121"/>
  <c r="E333" i="121"/>
  <c r="H332" i="121"/>
  <c r="E331" i="121"/>
  <c r="H330" i="121"/>
  <c r="E329" i="121"/>
  <c r="H328" i="121"/>
  <c r="E327" i="121"/>
  <c r="H326" i="121"/>
  <c r="E325" i="121"/>
  <c r="H324" i="121"/>
  <c r="E323" i="121"/>
  <c r="H322" i="121"/>
  <c r="E321" i="121"/>
  <c r="H320" i="121"/>
  <c r="E319" i="121"/>
  <c r="H318" i="121"/>
  <c r="E317" i="121"/>
  <c r="H316" i="121"/>
  <c r="E315" i="121"/>
  <c r="H314" i="121"/>
  <c r="E313" i="121"/>
  <c r="H312" i="121"/>
  <c r="E311" i="121"/>
  <c r="H310" i="121"/>
  <c r="E309" i="121"/>
  <c r="H308" i="121"/>
  <c r="E307" i="121"/>
  <c r="H306" i="121"/>
  <c r="E305" i="121"/>
  <c r="H304" i="121"/>
  <c r="E303" i="121"/>
  <c r="H302" i="121"/>
  <c r="E301" i="121"/>
  <c r="H300" i="121"/>
  <c r="E299" i="121"/>
  <c r="H298" i="121"/>
  <c r="E297" i="121"/>
  <c r="H296" i="121"/>
  <c r="E295" i="121"/>
  <c r="H294" i="121"/>
  <c r="E293" i="121"/>
  <c r="H292" i="121"/>
  <c r="E291" i="121"/>
  <c r="H290" i="121"/>
  <c r="E289" i="121"/>
  <c r="H288" i="121"/>
  <c r="E101" i="120"/>
  <c r="H100" i="120"/>
  <c r="E99" i="120"/>
  <c r="H98" i="120"/>
  <c r="E51" i="119"/>
  <c r="H50" i="119"/>
  <c r="E45" i="118"/>
  <c r="H44" i="118"/>
  <c r="E43" i="118"/>
  <c r="H42" i="118"/>
  <c r="E41" i="118"/>
  <c r="H40" i="118"/>
  <c r="E39" i="118"/>
  <c r="H38" i="118"/>
  <c r="E53" i="117"/>
  <c r="H52" i="117"/>
  <c r="C52" i="117"/>
  <c r="E51" i="117"/>
  <c r="H50" i="117"/>
  <c r="C50" i="117"/>
  <c r="E49" i="117"/>
  <c r="H48" i="117"/>
  <c r="C48" i="117"/>
  <c r="E47" i="117"/>
  <c r="H46" i="117"/>
  <c r="C46" i="117"/>
  <c r="E57" i="116"/>
  <c r="H56" i="116"/>
  <c r="C56" i="116"/>
  <c r="E55" i="116"/>
  <c r="H54" i="116"/>
  <c r="C54" i="116"/>
  <c r="E53" i="116"/>
  <c r="H52" i="116"/>
  <c r="C52" i="116"/>
  <c r="K9" i="133" l="1"/>
  <c r="K8" i="133"/>
  <c r="H10" i="134"/>
  <c r="E11" i="134"/>
  <c r="E105" i="170"/>
  <c r="H104" i="170"/>
  <c r="E103" i="170"/>
  <c r="H102" i="170"/>
  <c r="E101" i="170"/>
  <c r="H100" i="170"/>
  <c r="E27" i="131"/>
  <c r="H26" i="131"/>
  <c r="E29" i="131"/>
  <c r="H28" i="131"/>
  <c r="E171" i="169"/>
  <c r="H170" i="169"/>
  <c r="E169" i="169"/>
  <c r="H168" i="169"/>
  <c r="E167" i="169"/>
  <c r="H166" i="169"/>
  <c r="E165" i="169"/>
  <c r="H164" i="169"/>
  <c r="E161" i="169"/>
  <c r="H160" i="169"/>
  <c r="E25" i="131" l="1"/>
  <c r="H24" i="131"/>
  <c r="E163" i="169"/>
  <c r="H162" i="169"/>
  <c r="E159" i="169"/>
  <c r="H158" i="169"/>
  <c r="E157" i="169"/>
  <c r="H156" i="169"/>
  <c r="E137" i="127" l="1"/>
  <c r="H136" i="127"/>
  <c r="E287" i="121"/>
  <c r="H286" i="121"/>
  <c r="E37" i="118"/>
  <c r="H36" i="118"/>
  <c r="E259" i="162"/>
  <c r="H258" i="162"/>
  <c r="E257" i="162"/>
  <c r="H256" i="162"/>
  <c r="E55" i="125"/>
  <c r="H54" i="125"/>
  <c r="E285" i="121"/>
  <c r="H284" i="121"/>
  <c r="E283" i="121"/>
  <c r="H282" i="121"/>
  <c r="E281" i="121"/>
  <c r="H280" i="121"/>
  <c r="E279" i="121"/>
  <c r="H278" i="121"/>
  <c r="E277" i="121"/>
  <c r="H276" i="121"/>
  <c r="E275" i="121"/>
  <c r="H274" i="121"/>
  <c r="E273" i="121"/>
  <c r="H272" i="121"/>
  <c r="E49" i="119"/>
  <c r="H48" i="119"/>
  <c r="E47" i="119"/>
  <c r="H46" i="119"/>
  <c r="E89" i="124"/>
  <c r="H88" i="124"/>
  <c r="E9" i="133" l="1"/>
  <c r="H8" i="133"/>
  <c r="K9" i="134"/>
  <c r="K11" i="134" s="1"/>
  <c r="K8" i="134"/>
  <c r="K10" i="134" s="1"/>
  <c r="H8" i="134"/>
  <c r="E9" i="134"/>
  <c r="E99" i="170"/>
  <c r="H98" i="170"/>
  <c r="E97" i="170"/>
  <c r="H96" i="170"/>
  <c r="E95" i="170"/>
  <c r="H94" i="170"/>
  <c r="E93" i="170"/>
  <c r="H92" i="170"/>
  <c r="E155" i="169"/>
  <c r="H154" i="169"/>
  <c r="E153" i="169"/>
  <c r="H152" i="169"/>
  <c r="E147" i="169"/>
  <c r="H146" i="169"/>
  <c r="E255" i="162" l="1"/>
  <c r="H254" i="162"/>
  <c r="E253" i="162"/>
  <c r="H252" i="162"/>
  <c r="E251" i="162"/>
  <c r="H250" i="162"/>
  <c r="E271" i="121"/>
  <c r="H270" i="121"/>
  <c r="E269" i="121"/>
  <c r="H268" i="121"/>
  <c r="E267" i="121"/>
  <c r="H266" i="121"/>
  <c r="E265" i="121"/>
  <c r="H264" i="121"/>
  <c r="E263" i="121"/>
  <c r="H262" i="121"/>
  <c r="E261" i="121"/>
  <c r="H260" i="121"/>
  <c r="E259" i="121"/>
  <c r="H258" i="121"/>
  <c r="E257" i="121"/>
  <c r="H256" i="121"/>
  <c r="E255" i="121"/>
  <c r="H254" i="121"/>
  <c r="E253" i="121"/>
  <c r="H252" i="121"/>
  <c r="E251" i="121"/>
  <c r="H250" i="121"/>
  <c r="E45" i="119"/>
  <c r="H44" i="119"/>
  <c r="E43" i="119"/>
  <c r="H42" i="119"/>
  <c r="E41" i="119"/>
  <c r="H40" i="119"/>
  <c r="E39" i="119"/>
  <c r="H38" i="119"/>
  <c r="E37" i="119"/>
  <c r="H36" i="119"/>
  <c r="E35" i="119"/>
  <c r="H34" i="119"/>
  <c r="E33" i="119"/>
  <c r="H32" i="119"/>
  <c r="C50" i="116"/>
  <c r="H50" i="116"/>
  <c r="E51" i="116"/>
  <c r="E249" i="162" l="1"/>
  <c r="H248" i="162"/>
  <c r="E247" i="162"/>
  <c r="H246" i="162"/>
  <c r="E245" i="162"/>
  <c r="H244" i="162"/>
  <c r="E243" i="162"/>
  <c r="H242" i="162"/>
  <c r="E241" i="162"/>
  <c r="H240" i="162"/>
  <c r="E239" i="162"/>
  <c r="H238" i="162"/>
  <c r="E237" i="162"/>
  <c r="H236" i="162"/>
  <c r="E235" i="162"/>
  <c r="H234" i="162"/>
  <c r="E233" i="162"/>
  <c r="H232" i="162"/>
  <c r="E231" i="162" l="1"/>
  <c r="H230" i="162"/>
  <c r="E53" i="125"/>
  <c r="H52" i="125"/>
  <c r="E51" i="125"/>
  <c r="H50" i="125"/>
  <c r="E87" i="124"/>
  <c r="H86" i="124"/>
  <c r="E85" i="124"/>
  <c r="H84" i="124"/>
  <c r="E83" i="124"/>
  <c r="H82" i="124"/>
  <c r="E81" i="124"/>
  <c r="H80" i="124"/>
  <c r="E303" i="123"/>
  <c r="E305" i="123"/>
  <c r="H304" i="123"/>
  <c r="H302" i="123"/>
  <c r="E301" i="123"/>
  <c r="H300" i="123"/>
  <c r="H298" i="123"/>
  <c r="E299" i="123"/>
  <c r="E297" i="123"/>
  <c r="H296" i="123"/>
  <c r="E295" i="123"/>
  <c r="E249" i="121" l="1"/>
  <c r="H248" i="121"/>
  <c r="E247" i="121"/>
  <c r="H246" i="121"/>
  <c r="E245" i="121"/>
  <c r="H244" i="121"/>
  <c r="E243" i="121"/>
  <c r="H242" i="121"/>
  <c r="E241" i="121"/>
  <c r="H240" i="121"/>
  <c r="E239" i="121"/>
  <c r="H238" i="121"/>
  <c r="E237" i="121"/>
  <c r="H236" i="121"/>
  <c r="E235" i="121"/>
  <c r="H234" i="121"/>
  <c r="E233" i="121"/>
  <c r="H232" i="121"/>
  <c r="E231" i="121"/>
  <c r="H230" i="121"/>
  <c r="E229" i="121"/>
  <c r="H228" i="121"/>
  <c r="E227" i="121"/>
  <c r="H226" i="121"/>
  <c r="E225" i="121" l="1"/>
  <c r="H224" i="121"/>
  <c r="E223" i="121"/>
  <c r="H222" i="121"/>
  <c r="E221" i="121"/>
  <c r="H220" i="121"/>
  <c r="E219" i="121"/>
  <c r="H218" i="121"/>
  <c r="E217" i="121"/>
  <c r="H216" i="121"/>
  <c r="E215" i="121"/>
  <c r="H214" i="121"/>
  <c r="E213" i="121"/>
  <c r="H212" i="121"/>
  <c r="E211" i="121"/>
  <c r="H210" i="121"/>
  <c r="E209" i="121"/>
  <c r="H208" i="121"/>
  <c r="E207" i="121"/>
  <c r="H206" i="121"/>
  <c r="E205" i="121"/>
  <c r="H204" i="121"/>
  <c r="E203" i="121"/>
  <c r="H202" i="121"/>
  <c r="E201" i="121"/>
  <c r="H200" i="121"/>
  <c r="E199" i="121"/>
  <c r="H198" i="121"/>
  <c r="E197" i="121"/>
  <c r="H196" i="121"/>
  <c r="E195" i="121"/>
  <c r="H194" i="121"/>
  <c r="E193" i="121"/>
  <c r="H192" i="121"/>
  <c r="E31" i="119" l="1"/>
  <c r="H30" i="119"/>
  <c r="E29" i="119"/>
  <c r="H28" i="119"/>
  <c r="E27" i="119"/>
  <c r="H26" i="119"/>
  <c r="E25" i="119"/>
  <c r="H24" i="119"/>
  <c r="E23" i="119"/>
  <c r="H22" i="119"/>
  <c r="E21" i="119"/>
  <c r="H20" i="119"/>
  <c r="E19" i="119"/>
  <c r="H18" i="119"/>
  <c r="E45" i="117" l="1"/>
  <c r="H44" i="117"/>
  <c r="C44" i="117"/>
  <c r="E43" i="117"/>
  <c r="H42" i="117"/>
  <c r="C42" i="117"/>
  <c r="E49" i="116"/>
  <c r="H48" i="116"/>
  <c r="C48" i="116"/>
  <c r="E47" i="116"/>
  <c r="H46" i="116"/>
  <c r="C46" i="116"/>
  <c r="E23" i="131" l="1"/>
  <c r="H22" i="131"/>
  <c r="E21" i="131"/>
  <c r="H20" i="131"/>
  <c r="E91" i="170"/>
  <c r="H90" i="170"/>
  <c r="E151" i="169"/>
  <c r="H150" i="169"/>
  <c r="E19" i="131" l="1"/>
  <c r="H18" i="131"/>
  <c r="E17" i="131"/>
  <c r="H16" i="131"/>
  <c r="E15" i="131"/>
  <c r="H14" i="131"/>
  <c r="E89" i="170" l="1"/>
  <c r="H88" i="170"/>
  <c r="E149" i="169"/>
  <c r="H148" i="169"/>
  <c r="E145" i="169"/>
  <c r="H144" i="169"/>
  <c r="E143" i="169"/>
  <c r="H142" i="169"/>
  <c r="E141" i="169"/>
  <c r="H140" i="169"/>
  <c r="E139" i="169"/>
  <c r="H138" i="169"/>
  <c r="E137" i="169" l="1"/>
  <c r="H136" i="169" l="1"/>
  <c r="E135" i="169"/>
  <c r="H134" i="169"/>
  <c r="E87" i="170"/>
  <c r="H86" i="170"/>
  <c r="E135" i="127" l="1"/>
  <c r="H134" i="127"/>
  <c r="H132" i="127"/>
  <c r="E133" i="127"/>
  <c r="E131" i="127"/>
  <c r="H130" i="127"/>
  <c r="E129" i="127"/>
  <c r="H128" i="127"/>
  <c r="E229" i="162" l="1"/>
  <c r="H228" i="162"/>
  <c r="E227" i="162"/>
  <c r="H226" i="162"/>
  <c r="E225" i="162"/>
  <c r="H224" i="162"/>
  <c r="E223" i="162"/>
  <c r="H222" i="162"/>
  <c r="E221" i="162"/>
  <c r="H220" i="162"/>
  <c r="E219" i="162"/>
  <c r="H218" i="162"/>
  <c r="E217" i="162"/>
  <c r="H216" i="162"/>
  <c r="E215" i="162"/>
  <c r="H214" i="162"/>
  <c r="E213" i="162"/>
  <c r="H212" i="162"/>
  <c r="E211" i="162"/>
  <c r="H210" i="162"/>
  <c r="E209" i="162"/>
  <c r="H208" i="162"/>
  <c r="E207" i="162"/>
  <c r="H206" i="162"/>
  <c r="E49" i="125" l="1"/>
  <c r="H48" i="125"/>
  <c r="E47" i="125"/>
  <c r="H46" i="125"/>
  <c r="E45" i="125"/>
  <c r="H44" i="125"/>
  <c r="E43" i="125"/>
  <c r="H42" i="125"/>
  <c r="E79" i="124" l="1"/>
  <c r="H78" i="124"/>
  <c r="E77" i="124"/>
  <c r="H76" i="124"/>
  <c r="E75" i="124"/>
  <c r="H74" i="124"/>
  <c r="H294" i="123" l="1"/>
  <c r="E293" i="123"/>
  <c r="H292" i="123"/>
  <c r="E191" i="121"/>
  <c r="H190" i="121"/>
  <c r="E189" i="121"/>
  <c r="H188" i="121"/>
  <c r="E187" i="121"/>
  <c r="H186" i="121"/>
  <c r="E185" i="121"/>
  <c r="H184" i="121"/>
  <c r="E183" i="121"/>
  <c r="H182" i="121"/>
  <c r="E181" i="121"/>
  <c r="H180" i="121"/>
  <c r="E179" i="121"/>
  <c r="H178" i="121"/>
  <c r="E177" i="121"/>
  <c r="H176" i="121"/>
  <c r="E175" i="121"/>
  <c r="H174" i="121"/>
  <c r="E173" i="121"/>
  <c r="H172" i="121"/>
  <c r="E171" i="121"/>
  <c r="H170" i="121"/>
  <c r="E169" i="121"/>
  <c r="H168" i="121"/>
  <c r="E167" i="121"/>
  <c r="H166" i="121"/>
  <c r="E165" i="121"/>
  <c r="H164" i="121"/>
  <c r="E163" i="121"/>
  <c r="H162" i="121"/>
  <c r="E161" i="121"/>
  <c r="H160" i="121"/>
  <c r="E159" i="121"/>
  <c r="H158" i="121"/>
  <c r="E157" i="121"/>
  <c r="H156" i="121"/>
  <c r="E155" i="121"/>
  <c r="H154" i="121"/>
  <c r="E97" i="120"/>
  <c r="H96" i="120"/>
  <c r="E41" i="117" l="1"/>
  <c r="H40" i="117"/>
  <c r="C40" i="117"/>
  <c r="E39" i="117"/>
  <c r="H38" i="117"/>
  <c r="C38" i="117"/>
  <c r="E45" i="116"/>
  <c r="H44" i="116"/>
  <c r="C44" i="116"/>
  <c r="E43" i="116"/>
  <c r="H42" i="116"/>
  <c r="C42" i="116"/>
  <c r="E127" i="127" l="1"/>
  <c r="H126" i="127"/>
  <c r="E205" i="162" l="1"/>
  <c r="H204" i="162"/>
  <c r="E203" i="162"/>
  <c r="H202" i="162"/>
  <c r="E201" i="162"/>
  <c r="H200" i="162"/>
  <c r="E199" i="162"/>
  <c r="H198" i="162"/>
  <c r="E197" i="162"/>
  <c r="H196" i="162"/>
  <c r="E195" i="162"/>
  <c r="H194" i="162"/>
  <c r="E193" i="162"/>
  <c r="H192" i="162"/>
  <c r="E191" i="162"/>
  <c r="H190" i="162"/>
  <c r="E189" i="162"/>
  <c r="H188" i="162"/>
  <c r="E187" i="162"/>
  <c r="H186" i="162"/>
  <c r="E185" i="162"/>
  <c r="H184" i="162"/>
  <c r="E183" i="162"/>
  <c r="H182" i="162"/>
  <c r="E181" i="162"/>
  <c r="H180" i="162"/>
  <c r="E179" i="162"/>
  <c r="H178" i="162"/>
  <c r="E177" i="162"/>
  <c r="H176" i="162"/>
  <c r="E175" i="162"/>
  <c r="H174" i="162"/>
  <c r="E173" i="162"/>
  <c r="H172" i="162"/>
  <c r="E171" i="162"/>
  <c r="H170" i="162"/>
  <c r="E169" i="162"/>
  <c r="H168" i="162"/>
  <c r="E167" i="162"/>
  <c r="H166" i="162"/>
  <c r="E165" i="162"/>
  <c r="H164" i="162"/>
  <c r="E85" i="170" l="1"/>
  <c r="H84" i="170"/>
  <c r="E83" i="170"/>
  <c r="H82" i="170"/>
  <c r="E81" i="170"/>
  <c r="H80" i="170"/>
  <c r="E79" i="170"/>
  <c r="H78" i="170"/>
  <c r="E133" i="169"/>
  <c r="H132" i="169"/>
  <c r="E131" i="169"/>
  <c r="H130" i="169"/>
  <c r="E129" i="169"/>
  <c r="H128" i="169"/>
  <c r="E127" i="169"/>
  <c r="H126" i="169"/>
  <c r="E125" i="169"/>
  <c r="H124" i="169"/>
  <c r="H122" i="169" l="1"/>
  <c r="E41" i="125"/>
  <c r="H40" i="125"/>
  <c r="E39" i="125"/>
  <c r="H38" i="125"/>
  <c r="E37" i="125"/>
  <c r="H36" i="125"/>
  <c r="E35" i="125"/>
  <c r="H34" i="125"/>
  <c r="E33" i="125"/>
  <c r="H32" i="125"/>
  <c r="E31" i="125"/>
  <c r="H30" i="125"/>
  <c r="E29" i="125"/>
  <c r="H28" i="125"/>
  <c r="E291" i="123"/>
  <c r="H290" i="123"/>
  <c r="E289" i="123"/>
  <c r="H288" i="123"/>
  <c r="E287" i="123"/>
  <c r="H286" i="123"/>
  <c r="E285" i="123"/>
  <c r="H284" i="123"/>
  <c r="H282" i="123"/>
  <c r="E283" i="123"/>
  <c r="E153" i="121"/>
  <c r="H152" i="121"/>
  <c r="E151" i="121"/>
  <c r="H150" i="121"/>
  <c r="E149" i="121"/>
  <c r="H148" i="121"/>
  <c r="E147" i="121"/>
  <c r="H146" i="121"/>
  <c r="E145" i="121"/>
  <c r="H144" i="121"/>
  <c r="E143" i="121"/>
  <c r="H142" i="121"/>
  <c r="E141" i="121"/>
  <c r="H140" i="121"/>
  <c r="E139" i="121"/>
  <c r="H138" i="121"/>
  <c r="E137" i="121"/>
  <c r="H136" i="121"/>
  <c r="E135" i="121"/>
  <c r="H134" i="121"/>
  <c r="E133" i="121"/>
  <c r="H132" i="121"/>
  <c r="E131" i="121"/>
  <c r="H130" i="121"/>
  <c r="E129" i="121"/>
  <c r="H128" i="121"/>
  <c r="E127" i="121"/>
  <c r="H126" i="121"/>
  <c r="E125" i="121"/>
  <c r="H124" i="121"/>
  <c r="E123" i="121"/>
  <c r="H122" i="121"/>
  <c r="E121" i="121"/>
  <c r="H120" i="121"/>
  <c r="E119" i="121"/>
  <c r="H118" i="121"/>
  <c r="E117" i="121"/>
  <c r="H116" i="121"/>
  <c r="E115" i="121"/>
  <c r="H114" i="121"/>
  <c r="E113" i="121"/>
  <c r="H112" i="121"/>
  <c r="E111" i="121"/>
  <c r="H110" i="121"/>
  <c r="E37" i="117"/>
  <c r="H36" i="117"/>
  <c r="C36" i="117"/>
  <c r="E35" i="117"/>
  <c r="H34" i="117"/>
  <c r="C34" i="117"/>
  <c r="E33" i="117"/>
  <c r="H32" i="117"/>
  <c r="C32" i="117"/>
  <c r="K41" i="104" l="1"/>
  <c r="K16" i="162"/>
  <c r="K18" i="162" s="1"/>
  <c r="K20" i="162" s="1"/>
  <c r="K22" i="162" s="1"/>
  <c r="K24" i="162" s="1"/>
  <c r="K26" i="162" s="1"/>
  <c r="K28" i="162" s="1"/>
  <c r="K30" i="162" s="1"/>
  <c r="K32" i="162" s="1"/>
  <c r="K34" i="162" s="1"/>
  <c r="K36" i="162" s="1"/>
  <c r="K38" i="162" s="1"/>
  <c r="K40" i="162" s="1"/>
  <c r="K42" i="162" s="1"/>
  <c r="K44" i="162" s="1"/>
  <c r="K46" i="162" s="1"/>
  <c r="K48" i="162" s="1"/>
  <c r="K50" i="162" s="1"/>
  <c r="K52" i="162" s="1"/>
  <c r="K54" i="162" s="1"/>
  <c r="K56" i="162" s="1"/>
  <c r="K58" i="162" s="1"/>
  <c r="K60" i="162" s="1"/>
  <c r="K62" i="162" s="1"/>
  <c r="K64" i="162" s="1"/>
  <c r="K66" i="162" s="1"/>
  <c r="K68" i="162" s="1"/>
  <c r="K70" i="162" s="1"/>
  <c r="K72" i="162" s="1"/>
  <c r="K74" i="162" s="1"/>
  <c r="K76" i="162" s="1"/>
  <c r="K78" i="162" s="1"/>
  <c r="K80" i="162" s="1"/>
  <c r="K82" i="162" s="1"/>
  <c r="K84" i="162" s="1"/>
  <c r="K86" i="162" s="1"/>
  <c r="K88" i="162" s="1"/>
  <c r="K90" i="162" s="1"/>
  <c r="K92" i="162" s="1"/>
  <c r="K94" i="162" s="1"/>
  <c r="K96" i="162" s="1"/>
  <c r="K98" i="162" s="1"/>
  <c r="K100" i="162" s="1"/>
  <c r="K102" i="162" s="1"/>
  <c r="K104" i="162" s="1"/>
  <c r="K106" i="162" s="1"/>
  <c r="K108" i="162" s="1"/>
  <c r="K110" i="162" s="1"/>
  <c r="K112" i="162" s="1"/>
  <c r="K114" i="162" s="1"/>
  <c r="K116" i="162" s="1"/>
  <c r="K118" i="162" s="1"/>
  <c r="K120" i="162" s="1"/>
  <c r="K122" i="162" s="1"/>
  <c r="K124" i="162" s="1"/>
  <c r="K126" i="162" s="1"/>
  <c r="K128" i="162" s="1"/>
  <c r="K130" i="162" s="1"/>
  <c r="K132" i="162" s="1"/>
  <c r="K134" i="162" s="1"/>
  <c r="K136" i="162" s="1"/>
  <c r="K138" i="162" s="1"/>
  <c r="K140" i="162" s="1"/>
  <c r="K142" i="162" s="1"/>
  <c r="K144" i="162" s="1"/>
  <c r="K146" i="162" s="1"/>
  <c r="K148" i="162" s="1"/>
  <c r="K150" i="162" s="1"/>
  <c r="K152" i="162" s="1"/>
  <c r="K154" i="162" s="1"/>
  <c r="K156" i="162" s="1"/>
  <c r="K158" i="162" s="1"/>
  <c r="K160" i="162" s="1"/>
  <c r="K162" i="162" s="1"/>
  <c r="K164" i="162" s="1"/>
  <c r="K166" i="162" s="1"/>
  <c r="K168" i="162" s="1"/>
  <c r="K170" i="162" s="1"/>
  <c r="K172" i="162" s="1"/>
  <c r="K174" i="162" s="1"/>
  <c r="K176" i="162" s="1"/>
  <c r="K178" i="162" s="1"/>
  <c r="K180" i="162" s="1"/>
  <c r="K182" i="162" s="1"/>
  <c r="K184" i="162" s="1"/>
  <c r="K186" i="162" s="1"/>
  <c r="K188" i="162" s="1"/>
  <c r="K190" i="162" s="1"/>
  <c r="K192" i="162" s="1"/>
  <c r="K194" i="162" s="1"/>
  <c r="K196" i="162" s="1"/>
  <c r="K198" i="162" s="1"/>
  <c r="K200" i="162" s="1"/>
  <c r="K202" i="162" s="1"/>
  <c r="K204" i="162" s="1"/>
  <c r="K206" i="162" s="1"/>
  <c r="K208" i="162" s="1"/>
  <c r="K210" i="162" s="1"/>
  <c r="K212" i="162" s="1"/>
  <c r="K214" i="162" s="1"/>
  <c r="K216" i="162" s="1"/>
  <c r="K218" i="162" s="1"/>
  <c r="K220" i="162" s="1"/>
  <c r="K222" i="162" s="1"/>
  <c r="K224" i="162" s="1"/>
  <c r="K226" i="162" s="1"/>
  <c r="K228" i="162" s="1"/>
  <c r="K230" i="162" s="1"/>
  <c r="K232" i="162" s="1"/>
  <c r="K234" i="162" s="1"/>
  <c r="K236" i="162" s="1"/>
  <c r="K238" i="162" s="1"/>
  <c r="K240" i="162" s="1"/>
  <c r="K242" i="162" s="1"/>
  <c r="K244" i="162" s="1"/>
  <c r="K246" i="162" s="1"/>
  <c r="K248" i="162" s="1"/>
  <c r="K250" i="162" s="1"/>
  <c r="K252" i="162" s="1"/>
  <c r="K254" i="162" s="1"/>
  <c r="K256" i="162" s="1"/>
  <c r="K258" i="162" s="1"/>
  <c r="K260" i="162" s="1"/>
  <c r="K262" i="162" s="1"/>
  <c r="K264" i="162" s="1"/>
  <c r="K266" i="162" s="1"/>
  <c r="K268" i="162" s="1"/>
  <c r="K270" i="162" s="1"/>
  <c r="K272" i="162" s="1"/>
  <c r="K274" i="162" s="1"/>
  <c r="K276" i="162" s="1"/>
  <c r="K278" i="162" s="1"/>
  <c r="K280" i="162" s="1"/>
  <c r="K282" i="162" s="1"/>
  <c r="K284" i="162" s="1"/>
  <c r="K286" i="162" s="1"/>
  <c r="K288" i="162" s="1"/>
  <c r="K290" i="162" s="1"/>
  <c r="K292" i="162" s="1"/>
  <c r="K294" i="162" s="1"/>
  <c r="K296" i="162" s="1"/>
  <c r="K298" i="162" s="1"/>
  <c r="K300" i="162" s="1"/>
  <c r="K302" i="162" s="1"/>
  <c r="K304" i="162" s="1"/>
  <c r="K306" i="162" s="1"/>
  <c r="K308" i="162" s="1"/>
  <c r="K310" i="162" s="1"/>
  <c r="K312" i="162" s="1"/>
  <c r="K314" i="162" s="1"/>
  <c r="K316" i="162" s="1"/>
  <c r="K318" i="162" s="1"/>
  <c r="K320" i="162" s="1"/>
  <c r="K322" i="162" s="1"/>
  <c r="K324" i="162" s="1"/>
  <c r="K326" i="162" s="1"/>
  <c r="K328" i="162" s="1"/>
  <c r="K330" i="162" s="1"/>
  <c r="K332" i="162" s="1"/>
  <c r="K334" i="162" s="1"/>
  <c r="K336" i="162" s="1"/>
  <c r="K338" i="162" s="1"/>
  <c r="K340" i="162" s="1"/>
  <c r="K342" i="162" s="1"/>
  <c r="K344" i="162" s="1"/>
  <c r="K346" i="162" s="1"/>
  <c r="K348" i="162" s="1"/>
  <c r="K350" i="162" s="1"/>
  <c r="K352" i="162" s="1"/>
  <c r="K354" i="162" s="1"/>
  <c r="K356" i="162" s="1"/>
  <c r="K358" i="162" s="1"/>
  <c r="K360" i="162" s="1"/>
  <c r="K362" i="162" s="1"/>
  <c r="K364" i="162" s="1"/>
  <c r="K366" i="162" s="1"/>
  <c r="K368" i="162" s="1"/>
  <c r="K370" i="162" s="1"/>
  <c r="K372" i="162" s="1"/>
  <c r="K374" i="162" s="1"/>
  <c r="K376" i="162" s="1"/>
  <c r="K378" i="162" s="1"/>
  <c r="K380" i="162" s="1"/>
  <c r="K382" i="162" s="1"/>
  <c r="K384" i="162" s="1"/>
  <c r="K386" i="162" s="1"/>
  <c r="K388" i="162" s="1"/>
  <c r="K390" i="162" s="1"/>
  <c r="K392" i="162" s="1"/>
  <c r="K394" i="162" s="1"/>
  <c r="K396" i="162" s="1"/>
  <c r="K398" i="162" s="1"/>
  <c r="K400" i="162" s="1"/>
  <c r="K402" i="162" s="1"/>
  <c r="K404" i="162" s="1"/>
  <c r="K406" i="162" s="1"/>
  <c r="K408" i="162" s="1"/>
  <c r="K410" i="162" s="1"/>
  <c r="K412" i="162" s="1"/>
  <c r="K414" i="162" s="1"/>
  <c r="K416" i="162" s="1"/>
  <c r="K418" i="162" s="1"/>
  <c r="K420" i="162" s="1"/>
  <c r="K422" i="162" s="1"/>
  <c r="K424" i="162" s="1"/>
  <c r="K426" i="162" s="1"/>
  <c r="K428" i="162" s="1"/>
  <c r="K430" i="162" s="1"/>
  <c r="K432" i="162" s="1"/>
  <c r="K434" i="162" s="1"/>
  <c r="K436" i="162" s="1"/>
  <c r="K438" i="162" s="1"/>
  <c r="K440" i="162" s="1"/>
  <c r="K442" i="162" s="1"/>
  <c r="K444" i="162" s="1"/>
  <c r="K446" i="162" s="1"/>
  <c r="K448" i="162" s="1"/>
  <c r="K450" i="162" s="1"/>
  <c r="K452" i="162" s="1"/>
  <c r="K454" i="162" s="1"/>
  <c r="K456" i="162" s="1"/>
  <c r="K458" i="162" s="1"/>
  <c r="K460" i="162" s="1"/>
  <c r="K462" i="162" s="1"/>
  <c r="K464" i="162" s="1"/>
  <c r="K466" i="162" s="1"/>
  <c r="K468" i="162" s="1"/>
  <c r="K470" i="162" s="1"/>
  <c r="K472" i="162" s="1"/>
  <c r="K474" i="162" s="1"/>
  <c r="K476" i="162" s="1"/>
  <c r="K478" i="162" s="1"/>
  <c r="K480" i="162" s="1"/>
  <c r="K482" i="162" s="1"/>
  <c r="K484" i="162" s="1"/>
  <c r="K486" i="162" s="1"/>
  <c r="K488" i="162" s="1"/>
  <c r="K490" i="162" s="1"/>
  <c r="K492" i="162" s="1"/>
  <c r="K494" i="162" s="1"/>
  <c r="K496" i="162" s="1"/>
  <c r="K498" i="162" s="1"/>
  <c r="K500" i="162" s="1"/>
  <c r="K502" i="162" s="1"/>
  <c r="K504" i="162" s="1"/>
  <c r="K506" i="162" s="1"/>
  <c r="K508" i="162" s="1"/>
  <c r="K510" i="162" s="1"/>
  <c r="K512" i="162" s="1"/>
  <c r="K514" i="162" s="1"/>
  <c r="K516" i="162" s="1"/>
  <c r="K518" i="162" s="1"/>
  <c r="K520" i="162" s="1"/>
  <c r="K522" i="162" s="1"/>
  <c r="K524" i="162" s="1"/>
  <c r="K526" i="162" s="1"/>
  <c r="K528" i="162" s="1"/>
  <c r="K530" i="162" s="1"/>
  <c r="K532" i="162" s="1"/>
  <c r="K534" i="162" s="1"/>
  <c r="K536" i="162" s="1"/>
  <c r="K538" i="162" s="1"/>
  <c r="K540" i="162" s="1"/>
  <c r="K542" i="162" s="1"/>
  <c r="K544" i="162" s="1"/>
  <c r="K546" i="162" s="1"/>
  <c r="K548" i="162" s="1"/>
  <c r="K550" i="162" s="1"/>
  <c r="K552" i="162" s="1"/>
  <c r="K554" i="162" s="1"/>
  <c r="K556" i="162" s="1"/>
  <c r="K558" i="162" s="1"/>
  <c r="K560" i="162" s="1"/>
  <c r="K562" i="162" s="1"/>
  <c r="K564" i="162" s="1"/>
  <c r="K566" i="162" s="1"/>
  <c r="K568" i="162" s="1"/>
  <c r="E123" i="169"/>
  <c r="E121" i="169"/>
  <c r="H120" i="169"/>
  <c r="E77" i="170"/>
  <c r="H76" i="170"/>
  <c r="E119" i="169"/>
  <c r="H118" i="169"/>
  <c r="E117" i="169"/>
  <c r="H116" i="169"/>
  <c r="K61" i="104" l="1"/>
  <c r="K59" i="104"/>
  <c r="K57" i="104"/>
  <c r="K48" i="104" l="1"/>
  <c r="K49" i="104"/>
  <c r="K45" i="104"/>
  <c r="K44" i="104"/>
  <c r="K40" i="104"/>
  <c r="E125" i="127"/>
  <c r="H124" i="127"/>
  <c r="E123" i="127"/>
  <c r="H122" i="127"/>
  <c r="E121" i="127"/>
  <c r="H120" i="127"/>
  <c r="E119" i="127"/>
  <c r="H118" i="127"/>
  <c r="E117" i="127"/>
  <c r="H116" i="127"/>
  <c r="E115" i="127"/>
  <c r="H114" i="127"/>
  <c r="E111" i="127" l="1"/>
  <c r="H110" i="127"/>
  <c r="E113" i="127"/>
  <c r="E109" i="127"/>
  <c r="E105" i="127"/>
  <c r="H112" i="127"/>
  <c r="H108" i="127" l="1"/>
  <c r="E107" i="127"/>
  <c r="H106" i="127"/>
  <c r="E163" i="162"/>
  <c r="H162" i="162"/>
  <c r="E161" i="162"/>
  <c r="H160" i="162"/>
  <c r="H104" i="127" l="1"/>
  <c r="E103" i="127"/>
  <c r="H102" i="127"/>
  <c r="H100" i="127"/>
  <c r="E101" i="127"/>
  <c r="E27" i="125" l="1"/>
  <c r="H26" i="125"/>
  <c r="E109" i="121"/>
  <c r="H108" i="121"/>
  <c r="E107" i="121"/>
  <c r="H106" i="121"/>
  <c r="E105" i="121"/>
  <c r="H104" i="121"/>
  <c r="E103" i="121"/>
  <c r="H102" i="121"/>
  <c r="E101" i="121"/>
  <c r="H100" i="121"/>
  <c r="E99" i="121"/>
  <c r="H98" i="121"/>
  <c r="E97" i="121"/>
  <c r="H96" i="121"/>
  <c r="E95" i="121"/>
  <c r="H94" i="121"/>
  <c r="E93" i="121"/>
  <c r="H92" i="121"/>
  <c r="E91" i="121"/>
  <c r="H90" i="121"/>
  <c r="E89" i="121"/>
  <c r="H88" i="121"/>
  <c r="E87" i="121"/>
  <c r="H86" i="121"/>
  <c r="E31" i="117"/>
  <c r="H30" i="117"/>
  <c r="C30" i="117"/>
  <c r="E29" i="117"/>
  <c r="H28" i="117"/>
  <c r="C28" i="117"/>
  <c r="E27" i="117"/>
  <c r="H26" i="117"/>
  <c r="C26" i="117"/>
  <c r="H68" i="170" l="1"/>
  <c r="X15" i="169" l="1"/>
  <c r="K8" i="169"/>
  <c r="K9" i="169"/>
  <c r="K43" i="104" l="1"/>
  <c r="K42" i="104"/>
  <c r="E159" i="162" l="1"/>
  <c r="H158" i="162"/>
  <c r="E157" i="162"/>
  <c r="H156" i="162"/>
  <c r="E155" i="162"/>
  <c r="H154" i="162"/>
  <c r="E153" i="162"/>
  <c r="H152" i="162"/>
  <c r="E151" i="162"/>
  <c r="H150" i="162"/>
  <c r="E149" i="162"/>
  <c r="H148" i="162"/>
  <c r="E147" i="162"/>
  <c r="H146" i="162"/>
  <c r="E145" i="162"/>
  <c r="H144" i="162"/>
  <c r="E143" i="162"/>
  <c r="H142" i="162"/>
  <c r="E141" i="162"/>
  <c r="H140" i="162"/>
  <c r="E25" i="125"/>
  <c r="H24" i="125"/>
  <c r="E23" i="125"/>
  <c r="H22" i="125"/>
  <c r="E21" i="125"/>
  <c r="H20" i="125"/>
  <c r="E19" i="125"/>
  <c r="H18" i="125"/>
  <c r="E73" i="124"/>
  <c r="H72" i="124"/>
  <c r="E71" i="124"/>
  <c r="H70" i="124"/>
  <c r="E69" i="124"/>
  <c r="H68" i="124"/>
  <c r="E85" i="121" l="1"/>
  <c r="H84" i="121"/>
  <c r="E83" i="121"/>
  <c r="H82" i="121"/>
  <c r="E81" i="121"/>
  <c r="H80" i="121"/>
  <c r="E79" i="121"/>
  <c r="H78" i="121"/>
  <c r="E77" i="121"/>
  <c r="H76" i="121"/>
  <c r="E75" i="121"/>
  <c r="H74" i="121"/>
  <c r="E73" i="121"/>
  <c r="H72" i="121"/>
  <c r="H70" i="121"/>
  <c r="E71" i="121"/>
  <c r="E69" i="121"/>
  <c r="H68" i="121"/>
  <c r="E67" i="121" l="1"/>
  <c r="H66" i="121"/>
  <c r="E65" i="121"/>
  <c r="H64" i="121"/>
  <c r="E95" i="120"/>
  <c r="H94" i="120"/>
  <c r="E93" i="120"/>
  <c r="H92" i="120"/>
  <c r="E91" i="120"/>
  <c r="H90" i="120"/>
  <c r="E89" i="120"/>
  <c r="H88" i="120"/>
  <c r="E87" i="120"/>
  <c r="H86" i="120"/>
  <c r="E85" i="120"/>
  <c r="H84" i="120"/>
  <c r="E83" i="120"/>
  <c r="H82" i="120"/>
  <c r="E81" i="120"/>
  <c r="H80" i="120"/>
  <c r="E79" i="120"/>
  <c r="H78" i="120"/>
  <c r="E77" i="120"/>
  <c r="H76" i="120"/>
  <c r="E75" i="120"/>
  <c r="H74" i="120"/>
  <c r="E73" i="120"/>
  <c r="H72" i="120"/>
  <c r="E71" i="120"/>
  <c r="H70" i="120"/>
  <c r="E17" i="119"/>
  <c r="H16" i="119"/>
  <c r="E15" i="119"/>
  <c r="H14" i="119"/>
  <c r="E25" i="117"/>
  <c r="H24" i="117"/>
  <c r="C24" i="117"/>
  <c r="E23" i="117"/>
  <c r="H22" i="117"/>
  <c r="C22" i="117"/>
  <c r="E21" i="117"/>
  <c r="H20" i="117"/>
  <c r="C20" i="117"/>
  <c r="E41" i="116"/>
  <c r="H40" i="116"/>
  <c r="C40" i="116"/>
  <c r="E39" i="116"/>
  <c r="H38" i="116"/>
  <c r="C38" i="116"/>
  <c r="E37" i="116"/>
  <c r="H36" i="116"/>
  <c r="C36" i="116"/>
  <c r="E75" i="170" l="1"/>
  <c r="H74" i="170"/>
  <c r="E115" i="169"/>
  <c r="H114" i="169"/>
  <c r="E113" i="169"/>
  <c r="H112" i="169"/>
  <c r="E111" i="169"/>
  <c r="H110" i="169"/>
  <c r="E109" i="169" l="1"/>
  <c r="H108" i="169"/>
  <c r="E107" i="169" l="1"/>
  <c r="H106" i="169"/>
  <c r="E139" i="162" l="1"/>
  <c r="H138" i="162"/>
  <c r="E137" i="162"/>
  <c r="H136" i="162"/>
  <c r="E135" i="162"/>
  <c r="H134" i="162"/>
  <c r="E133" i="162"/>
  <c r="H132" i="162"/>
  <c r="E131" i="162"/>
  <c r="H130" i="162"/>
  <c r="E129" i="162"/>
  <c r="H128" i="162"/>
  <c r="E127" i="162"/>
  <c r="H126" i="162"/>
  <c r="E125" i="162"/>
  <c r="H124" i="162"/>
  <c r="E123" i="162"/>
  <c r="H122" i="162"/>
  <c r="E121" i="162"/>
  <c r="H120" i="162"/>
  <c r="E119" i="162"/>
  <c r="H118" i="162"/>
  <c r="E117" i="162"/>
  <c r="H116" i="162"/>
  <c r="E115" i="162"/>
  <c r="H114" i="162"/>
  <c r="E113" i="162"/>
  <c r="H112" i="162"/>
  <c r="E111" i="162"/>
  <c r="H110" i="162"/>
  <c r="E73" i="170" l="1"/>
  <c r="H72" i="170"/>
  <c r="E71" i="170"/>
  <c r="H70" i="170"/>
  <c r="E105" i="169"/>
  <c r="H104" i="169"/>
  <c r="E17" i="125" l="1"/>
  <c r="H16" i="125"/>
  <c r="E67" i="124"/>
  <c r="H66" i="124"/>
  <c r="E65" i="124"/>
  <c r="H64" i="124"/>
  <c r="E63" i="124"/>
  <c r="H62" i="124"/>
  <c r="E63" i="121"/>
  <c r="H62" i="121"/>
  <c r="E69" i="120"/>
  <c r="H68" i="120"/>
  <c r="E67" i="120"/>
  <c r="H66" i="120"/>
  <c r="E65" i="120"/>
  <c r="H64" i="120"/>
  <c r="E63" i="120"/>
  <c r="H62" i="120"/>
  <c r="E61" i="120"/>
  <c r="H60" i="120"/>
  <c r="E59" i="120"/>
  <c r="H58" i="120"/>
  <c r="E57" i="120"/>
  <c r="H56" i="120"/>
  <c r="E55" i="120"/>
  <c r="H54" i="120"/>
  <c r="E53" i="120"/>
  <c r="H52" i="120"/>
  <c r="E51" i="120"/>
  <c r="H50" i="120"/>
  <c r="E49" i="120"/>
  <c r="H48" i="120"/>
  <c r="E47" i="120"/>
  <c r="H46" i="120"/>
  <c r="E45" i="120"/>
  <c r="H44" i="120"/>
  <c r="E43" i="120"/>
  <c r="H42" i="120"/>
  <c r="E41" i="120"/>
  <c r="H40" i="120"/>
  <c r="E39" i="120"/>
  <c r="H38" i="120"/>
  <c r="E37" i="120"/>
  <c r="H36" i="120"/>
  <c r="E19" i="117" l="1"/>
  <c r="H18" i="117"/>
  <c r="C18" i="117"/>
  <c r="E35" i="116" l="1"/>
  <c r="H34" i="116"/>
  <c r="C34" i="116"/>
  <c r="E33" i="116"/>
  <c r="H32" i="116"/>
  <c r="C32" i="116"/>
  <c r="E69" i="170" l="1"/>
  <c r="E67" i="170"/>
  <c r="H66" i="170"/>
  <c r="E65" i="170"/>
  <c r="H64" i="170"/>
  <c r="E63" i="170"/>
  <c r="H62" i="170"/>
  <c r="E61" i="170"/>
  <c r="H60" i="170"/>
  <c r="E59" i="170"/>
  <c r="H58" i="170"/>
  <c r="E103" i="169"/>
  <c r="H102" i="169"/>
  <c r="E101" i="169"/>
  <c r="H100" i="169"/>
  <c r="E99" i="169"/>
  <c r="H98" i="169"/>
  <c r="E97" i="169"/>
  <c r="H96" i="169"/>
  <c r="E95" i="169"/>
  <c r="H94" i="169"/>
  <c r="H90" i="169" l="1"/>
  <c r="E93" i="169"/>
  <c r="H92" i="169"/>
  <c r="E13" i="131"/>
  <c r="H12" i="131"/>
  <c r="E57" i="170"/>
  <c r="H56" i="170"/>
  <c r="E91" i="169"/>
  <c r="K47" i="104" l="1"/>
  <c r="K46" i="104"/>
  <c r="E109" i="162"/>
  <c r="H108" i="162"/>
  <c r="E107" i="162"/>
  <c r="H106" i="162"/>
  <c r="E105" i="162"/>
  <c r="H104" i="162"/>
  <c r="E103" i="162"/>
  <c r="H102" i="162"/>
  <c r="E101" i="162"/>
  <c r="H100" i="162"/>
  <c r="E99" i="162"/>
  <c r="H98" i="162"/>
  <c r="E97" i="162"/>
  <c r="H96" i="162"/>
  <c r="E95" i="162"/>
  <c r="H94" i="162"/>
  <c r="E93" i="162"/>
  <c r="H92" i="162"/>
  <c r="E91" i="162"/>
  <c r="H90" i="162"/>
  <c r="E89" i="162"/>
  <c r="H88" i="162"/>
  <c r="E87" i="162"/>
  <c r="H86" i="162"/>
  <c r="E85" i="162"/>
  <c r="H84" i="162"/>
  <c r="E83" i="162"/>
  <c r="H82" i="162"/>
  <c r="E81" i="162"/>
  <c r="H80" i="162"/>
  <c r="E79" i="162"/>
  <c r="H78" i="162"/>
  <c r="E77" i="162"/>
  <c r="H76" i="162"/>
  <c r="E75" i="162"/>
  <c r="H74" i="162"/>
  <c r="E73" i="162"/>
  <c r="H72" i="162"/>
  <c r="E71" i="162"/>
  <c r="H70" i="162"/>
  <c r="E69" i="162"/>
  <c r="H68" i="162"/>
  <c r="E89" i="169" l="1"/>
  <c r="H88" i="169"/>
  <c r="E87" i="169"/>
  <c r="H86" i="169"/>
  <c r="E85" i="169"/>
  <c r="H84" i="169"/>
  <c r="E15" i="125"/>
  <c r="H14" i="125"/>
  <c r="E13" i="125"/>
  <c r="H12" i="125"/>
  <c r="E61" i="124"/>
  <c r="H60" i="124"/>
  <c r="E59" i="124"/>
  <c r="H58" i="124"/>
  <c r="E57" i="124"/>
  <c r="H56" i="124"/>
  <c r="E55" i="124"/>
  <c r="H54" i="124"/>
  <c r="E551" i="122"/>
  <c r="H550" i="122"/>
  <c r="E549" i="122"/>
  <c r="H548" i="122"/>
  <c r="E547" i="122"/>
  <c r="H546" i="122"/>
  <c r="E545" i="122"/>
  <c r="H544" i="122"/>
  <c r="E543" i="122"/>
  <c r="H542" i="122"/>
  <c r="E541" i="122"/>
  <c r="H540" i="122"/>
  <c r="E539" i="122"/>
  <c r="H538" i="122"/>
  <c r="E537" i="122"/>
  <c r="H536" i="122"/>
  <c r="E535" i="122"/>
  <c r="H534" i="122"/>
  <c r="E35" i="120"/>
  <c r="H34" i="120"/>
  <c r="H12" i="119"/>
  <c r="E13" i="119"/>
  <c r="E35" i="118"/>
  <c r="H34" i="118"/>
  <c r="E17" i="117"/>
  <c r="H16" i="117"/>
  <c r="C16" i="117"/>
  <c r="E31" i="116"/>
  <c r="H30" i="116"/>
  <c r="C30" i="116"/>
  <c r="E29" i="116"/>
  <c r="H28" i="116"/>
  <c r="C28" i="116"/>
  <c r="E27" i="116"/>
  <c r="H26" i="116"/>
  <c r="C26" i="116"/>
  <c r="E55" i="170" l="1"/>
  <c r="H54" i="170"/>
  <c r="E83" i="169"/>
  <c r="H82" i="169"/>
  <c r="R113" i="104" l="1"/>
  <c r="E81" i="169"/>
  <c r="H80" i="169"/>
  <c r="E79" i="169"/>
  <c r="H78" i="169"/>
  <c r="E67" i="162" l="1"/>
  <c r="H66" i="162"/>
  <c r="E533" i="122"/>
  <c r="H532" i="122"/>
  <c r="E531" i="122"/>
  <c r="H530" i="122"/>
  <c r="E529" i="122"/>
  <c r="H528" i="122"/>
  <c r="E527" i="122"/>
  <c r="H526" i="122"/>
  <c r="E525" i="122"/>
  <c r="H524" i="122"/>
  <c r="E33" i="120"/>
  <c r="H32" i="120"/>
  <c r="E25" i="116"/>
  <c r="H24" i="116"/>
  <c r="C24" i="116"/>
  <c r="E65" i="162" l="1"/>
  <c r="H64" i="162"/>
  <c r="E63" i="162"/>
  <c r="H62" i="162"/>
  <c r="E61" i="162"/>
  <c r="H60" i="162"/>
  <c r="E59" i="162"/>
  <c r="H58" i="162"/>
  <c r="E57" i="162"/>
  <c r="H56" i="162"/>
  <c r="E55" i="162"/>
  <c r="H54" i="162"/>
  <c r="E53" i="162"/>
  <c r="H52" i="162"/>
  <c r="E53" i="124" l="1"/>
  <c r="H52" i="124"/>
  <c r="E523" i="122"/>
  <c r="H522" i="122"/>
  <c r="E521" i="122"/>
  <c r="H520" i="122"/>
  <c r="E519" i="122"/>
  <c r="H518" i="122"/>
  <c r="E517" i="122"/>
  <c r="H516" i="122"/>
  <c r="E515" i="122"/>
  <c r="H514" i="122"/>
  <c r="E513" i="122"/>
  <c r="H512" i="122"/>
  <c r="E511" i="122"/>
  <c r="H510" i="122"/>
  <c r="E509" i="122"/>
  <c r="H508" i="122"/>
  <c r="H506" i="122"/>
  <c r="E507" i="122"/>
  <c r="E505" i="122"/>
  <c r="H504" i="122"/>
  <c r="E503" i="122"/>
  <c r="H502" i="122"/>
  <c r="E501" i="122"/>
  <c r="H500" i="122"/>
  <c r="E499" i="122"/>
  <c r="H498" i="122"/>
  <c r="E497" i="122"/>
  <c r="H496" i="122"/>
  <c r="E495" i="122"/>
  <c r="H494" i="122"/>
  <c r="H32" i="118" l="1"/>
  <c r="E33" i="118"/>
  <c r="E53" i="170" l="1"/>
  <c r="H52" i="170"/>
  <c r="E77" i="169"/>
  <c r="H76" i="169"/>
  <c r="H60" i="121" l="1"/>
  <c r="J11" i="125" l="1"/>
  <c r="J13" i="125" s="1"/>
  <c r="J15" i="125" s="1"/>
  <c r="J17" i="125" s="1"/>
  <c r="J19" i="125" s="1"/>
  <c r="J21" i="125" s="1"/>
  <c r="J23" i="125" s="1"/>
  <c r="J25" i="125" s="1"/>
  <c r="J27" i="125" s="1"/>
  <c r="J29" i="125" s="1"/>
  <c r="J31" i="125" s="1"/>
  <c r="J33" i="125" s="1"/>
  <c r="J35" i="125" s="1"/>
  <c r="J37" i="125" s="1"/>
  <c r="J39" i="125" s="1"/>
  <c r="J41" i="125" s="1"/>
  <c r="J43" i="125" s="1"/>
  <c r="J45" i="125" s="1"/>
  <c r="J47" i="125" s="1"/>
  <c r="J49" i="125" s="1"/>
  <c r="J51" i="125" s="1"/>
  <c r="J53" i="125" s="1"/>
  <c r="J55" i="125" s="1"/>
  <c r="J57" i="125" s="1"/>
  <c r="J59" i="125" s="1"/>
  <c r="J61" i="125" s="1"/>
  <c r="J63" i="125" s="1"/>
  <c r="J65" i="125" s="1"/>
  <c r="J67" i="125" s="1"/>
  <c r="J69" i="125" s="1"/>
  <c r="J71" i="125" s="1"/>
  <c r="J73" i="125" s="1"/>
  <c r="J75" i="125" s="1"/>
  <c r="J77" i="125" s="1"/>
  <c r="J79" i="125" s="1"/>
  <c r="J81" i="125" s="1"/>
  <c r="J83" i="125" s="1"/>
  <c r="J85" i="125" s="1"/>
  <c r="J87" i="125" s="1"/>
  <c r="J89" i="125" s="1"/>
  <c r="J91" i="125" s="1"/>
  <c r="J93" i="125" s="1"/>
  <c r="J10" i="125"/>
  <c r="J12" i="125" s="1"/>
  <c r="J14" i="125" s="1"/>
  <c r="J16" i="125" s="1"/>
  <c r="J18" i="125" s="1"/>
  <c r="J20" i="125" s="1"/>
  <c r="J22" i="125" s="1"/>
  <c r="J24" i="125" s="1"/>
  <c r="J26" i="125" s="1"/>
  <c r="J28" i="125" s="1"/>
  <c r="J30" i="125" s="1"/>
  <c r="J32" i="125" s="1"/>
  <c r="J34" i="125" s="1"/>
  <c r="J36" i="125" s="1"/>
  <c r="J38" i="125" s="1"/>
  <c r="J40" i="125" s="1"/>
  <c r="J42" i="125" s="1"/>
  <c r="J44" i="125" s="1"/>
  <c r="J46" i="125" s="1"/>
  <c r="J48" i="125" s="1"/>
  <c r="J50" i="125" s="1"/>
  <c r="J52" i="125" s="1"/>
  <c r="J54" i="125" s="1"/>
  <c r="J56" i="125" s="1"/>
  <c r="J58" i="125" s="1"/>
  <c r="J60" i="125" s="1"/>
  <c r="J62" i="125" s="1"/>
  <c r="J64" i="125" s="1"/>
  <c r="J66" i="125" s="1"/>
  <c r="J68" i="125" s="1"/>
  <c r="J70" i="125" s="1"/>
  <c r="J72" i="125" s="1"/>
  <c r="J74" i="125" s="1"/>
  <c r="J76" i="125" s="1"/>
  <c r="J78" i="125" s="1"/>
  <c r="J80" i="125" s="1"/>
  <c r="J82" i="125" s="1"/>
  <c r="J84" i="125" s="1"/>
  <c r="J86" i="125" s="1"/>
  <c r="J88" i="125" s="1"/>
  <c r="J90" i="125" s="1"/>
  <c r="J92" i="125" s="1"/>
  <c r="H10" i="125"/>
  <c r="E11" i="125"/>
  <c r="E61" i="121"/>
  <c r="E59" i="121"/>
  <c r="H58" i="121"/>
  <c r="E57" i="121"/>
  <c r="H56" i="121"/>
  <c r="E55" i="121"/>
  <c r="H54" i="121"/>
  <c r="E53" i="121"/>
  <c r="H52" i="121"/>
  <c r="E51" i="121"/>
  <c r="H50" i="121"/>
  <c r="E49" i="121"/>
  <c r="H48" i="121"/>
  <c r="E47" i="121"/>
  <c r="H46" i="121"/>
  <c r="E15" i="117"/>
  <c r="H14" i="117"/>
  <c r="C14" i="117"/>
  <c r="E51" i="124"/>
  <c r="H50" i="124"/>
  <c r="E71" i="169" l="1"/>
  <c r="H70" i="169"/>
  <c r="E69" i="169"/>
  <c r="H68" i="169"/>
  <c r="E67" i="169"/>
  <c r="H66" i="169"/>
  <c r="E65" i="169"/>
  <c r="H64" i="169"/>
  <c r="E63" i="169"/>
  <c r="H62" i="169"/>
  <c r="E61" i="169"/>
  <c r="H60" i="169"/>
  <c r="E59" i="169"/>
  <c r="H58" i="169"/>
  <c r="E75" i="169"/>
  <c r="H74" i="169"/>
  <c r="H72" i="169"/>
  <c r="E73" i="169"/>
  <c r="E51" i="162" l="1"/>
  <c r="H50" i="162"/>
  <c r="E49" i="162"/>
  <c r="H48" i="162"/>
  <c r="H46" i="162"/>
  <c r="E47" i="162"/>
  <c r="E45" i="162"/>
  <c r="H44" i="162"/>
  <c r="E43" i="162"/>
  <c r="H42" i="162"/>
  <c r="E41" i="162"/>
  <c r="H40" i="162"/>
  <c r="E39" i="162"/>
  <c r="H38" i="162"/>
  <c r="E37" i="162"/>
  <c r="H36" i="162"/>
  <c r="H34" i="162"/>
  <c r="E35" i="162"/>
  <c r="H48" i="124"/>
  <c r="E49" i="124"/>
  <c r="E493" i="122"/>
  <c r="H492" i="122"/>
  <c r="E491" i="122"/>
  <c r="H490" i="122"/>
  <c r="E489" i="122"/>
  <c r="H488" i="122"/>
  <c r="E487" i="122"/>
  <c r="H486" i="122"/>
  <c r="E485" i="122"/>
  <c r="H484" i="122"/>
  <c r="E483" i="122"/>
  <c r="H482" i="122"/>
  <c r="E481" i="122"/>
  <c r="H480" i="122"/>
  <c r="E479" i="122"/>
  <c r="H478" i="122"/>
  <c r="E477" i="122"/>
  <c r="H476" i="122"/>
  <c r="E475" i="122"/>
  <c r="H474" i="122"/>
  <c r="E473" i="122"/>
  <c r="H472" i="122"/>
  <c r="E471" i="122"/>
  <c r="H470" i="122"/>
  <c r="E469" i="122"/>
  <c r="H468" i="122"/>
  <c r="E467" i="122"/>
  <c r="H466" i="122"/>
  <c r="E465" i="122"/>
  <c r="H464" i="122"/>
  <c r="E463" i="122"/>
  <c r="H462" i="122"/>
  <c r="E461" i="122"/>
  <c r="H460" i="122"/>
  <c r="E459" i="122"/>
  <c r="H458" i="122"/>
  <c r="E457" i="122"/>
  <c r="H456" i="122"/>
  <c r="H454" i="122" l="1"/>
  <c r="E455" i="122"/>
  <c r="E45" i="121" l="1"/>
  <c r="H44" i="121"/>
  <c r="E43" i="121"/>
  <c r="H42" i="121"/>
  <c r="E41" i="121"/>
  <c r="H40" i="121"/>
  <c r="E39" i="121"/>
  <c r="H38" i="121"/>
  <c r="E37" i="121"/>
  <c r="H36" i="121"/>
  <c r="E35" i="121"/>
  <c r="H34" i="121"/>
  <c r="E33" i="121"/>
  <c r="H32" i="121"/>
  <c r="E31" i="121"/>
  <c r="H30" i="121"/>
  <c r="E29" i="121" l="1"/>
  <c r="H28" i="121"/>
  <c r="E27" i="121"/>
  <c r="H26" i="121"/>
  <c r="E25" i="121"/>
  <c r="H24" i="121"/>
  <c r="E23" i="121"/>
  <c r="H22" i="121"/>
  <c r="E21" i="121"/>
  <c r="H20" i="121"/>
  <c r="E19" i="121"/>
  <c r="H18" i="121"/>
  <c r="E17" i="121"/>
  <c r="H16" i="121"/>
  <c r="E15" i="121"/>
  <c r="H14" i="121"/>
  <c r="H12" i="121"/>
  <c r="E13" i="121"/>
  <c r="E31" i="120"/>
  <c r="H30" i="120"/>
  <c r="H28" i="120"/>
  <c r="E29" i="120"/>
  <c r="E13" i="117"/>
  <c r="H12" i="117"/>
  <c r="C12" i="117"/>
  <c r="K11" i="117"/>
  <c r="K13" i="117" s="1"/>
  <c r="K15" i="117" s="1"/>
  <c r="K17" i="117" s="1"/>
  <c r="K19" i="117" s="1"/>
  <c r="K21" i="117" s="1"/>
  <c r="K23" i="117" s="1"/>
  <c r="K25" i="117" s="1"/>
  <c r="K27" i="117" s="1"/>
  <c r="K29" i="117" s="1"/>
  <c r="K31" i="117" s="1"/>
  <c r="K33" i="117" s="1"/>
  <c r="K35" i="117" s="1"/>
  <c r="K37" i="117" s="1"/>
  <c r="K39" i="117" s="1"/>
  <c r="K41" i="117" s="1"/>
  <c r="K43" i="117" s="1"/>
  <c r="K45" i="117" s="1"/>
  <c r="K47" i="117" s="1"/>
  <c r="K49" i="117" s="1"/>
  <c r="K51" i="117" s="1"/>
  <c r="K53" i="117" s="1"/>
  <c r="K55" i="117" s="1"/>
  <c r="K57" i="117" s="1"/>
  <c r="K59" i="117" s="1"/>
  <c r="K61" i="117" s="1"/>
  <c r="K63" i="117" s="1"/>
  <c r="K65" i="117" s="1"/>
  <c r="K67" i="117" s="1"/>
  <c r="K69" i="117" s="1"/>
  <c r="K71" i="117" s="1"/>
  <c r="K73" i="117" s="1"/>
  <c r="K75" i="117" s="1"/>
  <c r="K77" i="117" s="1"/>
  <c r="K79" i="117" s="1"/>
  <c r="K10" i="117"/>
  <c r="K12" i="117" s="1"/>
  <c r="K14" i="117" s="1"/>
  <c r="K16" i="117" s="1"/>
  <c r="K18" i="117" s="1"/>
  <c r="K20" i="117" s="1"/>
  <c r="K22" i="117" s="1"/>
  <c r="K24" i="117" s="1"/>
  <c r="K26" i="117" s="1"/>
  <c r="K28" i="117" s="1"/>
  <c r="K30" i="117" s="1"/>
  <c r="K32" i="117" s="1"/>
  <c r="K34" i="117" s="1"/>
  <c r="K36" i="117" s="1"/>
  <c r="K38" i="117" s="1"/>
  <c r="K40" i="117" s="1"/>
  <c r="K42" i="117" s="1"/>
  <c r="K44" i="117" s="1"/>
  <c r="K46" i="117" s="1"/>
  <c r="K48" i="117" s="1"/>
  <c r="K50" i="117" s="1"/>
  <c r="K52" i="117" s="1"/>
  <c r="K54" i="117" s="1"/>
  <c r="K56" i="117" s="1"/>
  <c r="K58" i="117" s="1"/>
  <c r="K60" i="117" s="1"/>
  <c r="K62" i="117" s="1"/>
  <c r="K64" i="117" s="1"/>
  <c r="K66" i="117" s="1"/>
  <c r="K68" i="117" s="1"/>
  <c r="K70" i="117" s="1"/>
  <c r="K72" i="117" s="1"/>
  <c r="K74" i="117" s="1"/>
  <c r="K76" i="117" s="1"/>
  <c r="K78" i="117" s="1"/>
  <c r="H10" i="117"/>
  <c r="E11" i="117"/>
  <c r="C10" i="117"/>
  <c r="H22" i="116"/>
  <c r="E23" i="116"/>
  <c r="C22" i="116"/>
  <c r="E11" i="131" l="1"/>
  <c r="H10" i="131"/>
  <c r="H8" i="131"/>
  <c r="E9" i="131"/>
  <c r="K9" i="131"/>
  <c r="K11" i="131" s="1"/>
  <c r="K13" i="131" s="1"/>
  <c r="K15" i="131" s="1"/>
  <c r="K17" i="131" s="1"/>
  <c r="K19" i="131" s="1"/>
  <c r="K21" i="131" s="1"/>
  <c r="K23" i="131" s="1"/>
  <c r="K25" i="131" s="1"/>
  <c r="K27" i="131" s="1"/>
  <c r="K29" i="131" s="1"/>
  <c r="K31" i="131" s="1"/>
  <c r="K33" i="131" s="1"/>
  <c r="K35" i="131" s="1"/>
  <c r="K37" i="131" s="1"/>
  <c r="K39" i="131" s="1"/>
  <c r="K41" i="131" s="1"/>
  <c r="K43" i="131" s="1"/>
  <c r="K45" i="131" s="1"/>
  <c r="K47" i="131" s="1"/>
  <c r="K49" i="131" s="1"/>
  <c r="K51" i="131" s="1"/>
  <c r="K53" i="131" s="1"/>
  <c r="K55" i="131" s="1"/>
  <c r="K57" i="131" s="1"/>
  <c r="K59" i="131" s="1"/>
  <c r="K61" i="131" s="1"/>
  <c r="K63" i="131" s="1"/>
  <c r="K65" i="131" s="1"/>
  <c r="K67" i="131" s="1"/>
  <c r="K69" i="131" s="1"/>
  <c r="K71" i="131" s="1"/>
  <c r="K73" i="131" s="1"/>
  <c r="K75" i="131" s="1"/>
  <c r="K77" i="131" s="1"/>
  <c r="K8" i="131"/>
  <c r="K10" i="131" s="1"/>
  <c r="K12" i="131" s="1"/>
  <c r="K14" i="131" s="1"/>
  <c r="K16" i="131" s="1"/>
  <c r="K18" i="131" s="1"/>
  <c r="K20" i="131" s="1"/>
  <c r="K22" i="131" s="1"/>
  <c r="K24" i="131" s="1"/>
  <c r="K26" i="131" s="1"/>
  <c r="K28" i="131" s="1"/>
  <c r="K30" i="131" s="1"/>
  <c r="K32" i="131" s="1"/>
  <c r="K34" i="131" s="1"/>
  <c r="K36" i="131" s="1"/>
  <c r="K38" i="131" s="1"/>
  <c r="K40" i="131" s="1"/>
  <c r="K42" i="131" s="1"/>
  <c r="K44" i="131" s="1"/>
  <c r="K46" i="131" s="1"/>
  <c r="K48" i="131" s="1"/>
  <c r="K50" i="131" s="1"/>
  <c r="K52" i="131" s="1"/>
  <c r="K54" i="131" s="1"/>
  <c r="K56" i="131" s="1"/>
  <c r="K58" i="131" s="1"/>
  <c r="K60" i="131" s="1"/>
  <c r="K62" i="131" s="1"/>
  <c r="K64" i="131" s="1"/>
  <c r="K66" i="131" s="1"/>
  <c r="K68" i="131" s="1"/>
  <c r="K70" i="131" s="1"/>
  <c r="K72" i="131" s="1"/>
  <c r="K74" i="131" s="1"/>
  <c r="K76" i="131" s="1"/>
  <c r="E51" i="170"/>
  <c r="H50" i="170"/>
  <c r="E49" i="170"/>
  <c r="H48" i="170"/>
  <c r="E47" i="170"/>
  <c r="H46" i="170"/>
  <c r="E45" i="170"/>
  <c r="H44" i="170"/>
  <c r="E43" i="170"/>
  <c r="H42" i="170"/>
  <c r="E41" i="170"/>
  <c r="H40" i="170"/>
  <c r="E39" i="170"/>
  <c r="H38" i="170"/>
  <c r="E37" i="170"/>
  <c r="H36" i="170"/>
  <c r="E35" i="170"/>
  <c r="H34" i="170"/>
  <c r="E33" i="170"/>
  <c r="H32" i="170"/>
  <c r="E31" i="170"/>
  <c r="H30" i="170"/>
  <c r="E29" i="170"/>
  <c r="H28" i="170"/>
  <c r="E27" i="170" l="1"/>
  <c r="H26" i="170"/>
  <c r="E25" i="170"/>
  <c r="H24" i="170"/>
  <c r="E23" i="170"/>
  <c r="H22" i="170"/>
  <c r="E21" i="170"/>
  <c r="H20" i="170"/>
  <c r="E19" i="170"/>
  <c r="H18" i="170"/>
  <c r="E17" i="170"/>
  <c r="H16" i="170"/>
  <c r="E15" i="170"/>
  <c r="H14" i="170"/>
  <c r="H12" i="170"/>
  <c r="E13" i="170"/>
  <c r="K8" i="170"/>
  <c r="K10" i="170" s="1"/>
  <c r="K12" i="170" s="1"/>
  <c r="K14" i="170" s="1"/>
  <c r="K16" i="170" s="1"/>
  <c r="K18" i="170" s="1"/>
  <c r="K20" i="170" s="1"/>
  <c r="K22" i="170" s="1"/>
  <c r="K24" i="170" s="1"/>
  <c r="K26" i="170" s="1"/>
  <c r="K28" i="170" s="1"/>
  <c r="K30" i="170" s="1"/>
  <c r="K32" i="170" s="1"/>
  <c r="K34" i="170" s="1"/>
  <c r="K36" i="170" s="1"/>
  <c r="K38" i="170" s="1"/>
  <c r="K40" i="170" s="1"/>
  <c r="K42" i="170" s="1"/>
  <c r="K44" i="170" s="1"/>
  <c r="K46" i="170" s="1"/>
  <c r="K48" i="170" s="1"/>
  <c r="K50" i="170" s="1"/>
  <c r="K52" i="170" s="1"/>
  <c r="K54" i="170" s="1"/>
  <c r="K56" i="170" s="1"/>
  <c r="K58" i="170" s="1"/>
  <c r="K60" i="170" s="1"/>
  <c r="K62" i="170" s="1"/>
  <c r="K64" i="170" s="1"/>
  <c r="K66" i="170" s="1"/>
  <c r="K68" i="170" s="1"/>
  <c r="K70" i="170" s="1"/>
  <c r="K9" i="170"/>
  <c r="K11" i="170" s="1"/>
  <c r="K13" i="170" s="1"/>
  <c r="K15" i="170" s="1"/>
  <c r="K17" i="170" s="1"/>
  <c r="K19" i="170" s="1"/>
  <c r="K21" i="170" s="1"/>
  <c r="K23" i="170" s="1"/>
  <c r="K25" i="170" s="1"/>
  <c r="K27" i="170" s="1"/>
  <c r="K29" i="170" s="1"/>
  <c r="K31" i="170" s="1"/>
  <c r="K33" i="170" s="1"/>
  <c r="K35" i="170" s="1"/>
  <c r="K37" i="170" s="1"/>
  <c r="K39" i="170" s="1"/>
  <c r="K41" i="170" s="1"/>
  <c r="K43" i="170" s="1"/>
  <c r="K45" i="170" s="1"/>
  <c r="K47" i="170" s="1"/>
  <c r="K49" i="170" s="1"/>
  <c r="K51" i="170" s="1"/>
  <c r="K53" i="170" s="1"/>
  <c r="K55" i="170" s="1"/>
  <c r="K57" i="170" s="1"/>
  <c r="K59" i="170" s="1"/>
  <c r="K61" i="170" s="1"/>
  <c r="K63" i="170" s="1"/>
  <c r="K65" i="170" s="1"/>
  <c r="K67" i="170" s="1"/>
  <c r="K69" i="170" s="1"/>
  <c r="K71" i="170" s="1"/>
  <c r="K73" i="170" s="1"/>
  <c r="K75" i="170" s="1"/>
  <c r="K77" i="170" s="1"/>
  <c r="K79" i="170" s="1"/>
  <c r="K81" i="170" s="1"/>
  <c r="K83" i="170" s="1"/>
  <c r="K85" i="170" s="1"/>
  <c r="K87" i="170" s="1"/>
  <c r="K89" i="170" l="1"/>
  <c r="K91" i="170" s="1"/>
  <c r="K93" i="170" s="1"/>
  <c r="K95" i="170" s="1"/>
  <c r="K97" i="170" s="1"/>
  <c r="K99" i="170" s="1"/>
  <c r="K101" i="170" s="1"/>
  <c r="K103" i="170" s="1"/>
  <c r="K105" i="170" s="1"/>
  <c r="K107" i="170" s="1"/>
  <c r="K109" i="170" s="1"/>
  <c r="K111" i="170" s="1"/>
  <c r="K113" i="170" s="1"/>
  <c r="K115" i="170" s="1"/>
  <c r="K117" i="170" s="1"/>
  <c r="K119" i="170" s="1"/>
  <c r="K121" i="170" s="1"/>
  <c r="K123" i="170" s="1"/>
  <c r="K125" i="170" s="1"/>
  <c r="K127" i="170" s="1"/>
  <c r="K129" i="170" s="1"/>
  <c r="K131" i="170" s="1"/>
  <c r="K133" i="170" s="1"/>
  <c r="K135" i="170" s="1"/>
  <c r="K137" i="170" s="1"/>
  <c r="K139" i="170" s="1"/>
  <c r="K141" i="170" s="1"/>
  <c r="K143" i="170" s="1"/>
  <c r="K145" i="170" s="1"/>
  <c r="K147" i="170" s="1"/>
  <c r="K149" i="170" s="1"/>
  <c r="K151" i="170" s="1"/>
  <c r="K153" i="170" s="1"/>
  <c r="K155" i="170" s="1"/>
  <c r="K157" i="170" s="1"/>
  <c r="K159" i="170" s="1"/>
  <c r="K161" i="170" s="1"/>
  <c r="K163" i="170" s="1"/>
  <c r="K165" i="170" s="1"/>
  <c r="K167" i="170" s="1"/>
  <c r="K169" i="170" s="1"/>
  <c r="K171" i="170" s="1"/>
  <c r="K173" i="170" s="1"/>
  <c r="K175" i="170" s="1"/>
  <c r="K177" i="170" s="1"/>
  <c r="K179" i="170" s="1"/>
  <c r="K181" i="170" s="1"/>
  <c r="K183" i="170" s="1"/>
  <c r="K185" i="170" s="1"/>
  <c r="K187" i="170" s="1"/>
  <c r="K189" i="170" s="1"/>
  <c r="K191" i="170" s="1"/>
  <c r="K193" i="170" s="1"/>
  <c r="K195" i="170" s="1"/>
  <c r="K197" i="170" s="1"/>
  <c r="K199" i="170" s="1"/>
  <c r="K201" i="170" s="1"/>
  <c r="K203" i="170" s="1"/>
  <c r="K205" i="170" s="1"/>
  <c r="K207" i="170" s="1"/>
  <c r="K209" i="170" s="1"/>
  <c r="K72" i="170"/>
  <c r="K74" i="170" s="1"/>
  <c r="K76" i="170" s="1"/>
  <c r="K78" i="170" s="1"/>
  <c r="K80" i="170" s="1"/>
  <c r="K82" i="170" s="1"/>
  <c r="K84" i="170" s="1"/>
  <c r="K86" i="170" s="1"/>
  <c r="K11" i="169"/>
  <c r="K13" i="169" s="1"/>
  <c r="K15" i="169" s="1"/>
  <c r="K17" i="169" s="1"/>
  <c r="K19" i="169" s="1"/>
  <c r="K21" i="169" s="1"/>
  <c r="K23" i="169" s="1"/>
  <c r="K25" i="169" s="1"/>
  <c r="K27" i="169" s="1"/>
  <c r="K29" i="169" s="1"/>
  <c r="K31" i="169" s="1"/>
  <c r="K33" i="169" s="1"/>
  <c r="K35" i="169" s="1"/>
  <c r="K37" i="169" s="1"/>
  <c r="K39" i="169" s="1"/>
  <c r="K41" i="169" s="1"/>
  <c r="K43" i="169" s="1"/>
  <c r="K45" i="169" s="1"/>
  <c r="K47" i="169" s="1"/>
  <c r="K49" i="169" s="1"/>
  <c r="K51" i="169" s="1"/>
  <c r="K53" i="169" s="1"/>
  <c r="K55" i="169" s="1"/>
  <c r="K57" i="169" s="1"/>
  <c r="K59" i="169" s="1"/>
  <c r="K61" i="169" s="1"/>
  <c r="K63" i="169" s="1"/>
  <c r="K65" i="169" s="1"/>
  <c r="K67" i="169" s="1"/>
  <c r="K69" i="169" s="1"/>
  <c r="K71" i="169" s="1"/>
  <c r="K73" i="169" s="1"/>
  <c r="K75" i="169" s="1"/>
  <c r="K77" i="169" s="1"/>
  <c r="K79" i="169" s="1"/>
  <c r="K81" i="169" s="1"/>
  <c r="K83" i="169" s="1"/>
  <c r="K85" i="169" s="1"/>
  <c r="K87" i="169" s="1"/>
  <c r="K89" i="169" s="1"/>
  <c r="K91" i="169" s="1"/>
  <c r="K93" i="169" s="1"/>
  <c r="K95" i="169" s="1"/>
  <c r="K97" i="169" s="1"/>
  <c r="K99" i="169" s="1"/>
  <c r="K101" i="169" s="1"/>
  <c r="K103" i="169" s="1"/>
  <c r="K105" i="169" s="1"/>
  <c r="K107" i="169" s="1"/>
  <c r="K109" i="169" s="1"/>
  <c r="K111" i="169" s="1"/>
  <c r="K113" i="169" s="1"/>
  <c r="K115" i="169" s="1"/>
  <c r="K117" i="169" s="1"/>
  <c r="K119" i="169" s="1"/>
  <c r="K121" i="169" s="1"/>
  <c r="K123" i="169" s="1"/>
  <c r="K125" i="169" s="1"/>
  <c r="K127" i="169" s="1"/>
  <c r="K129" i="169" s="1"/>
  <c r="K131" i="169" s="1"/>
  <c r="K133" i="169" s="1"/>
  <c r="K135" i="169" s="1"/>
  <c r="K137" i="169" s="1"/>
  <c r="K139" i="169" s="1"/>
  <c r="K141" i="169" s="1"/>
  <c r="K143" i="169" s="1"/>
  <c r="K145" i="169" s="1"/>
  <c r="K147" i="169" s="1"/>
  <c r="K149" i="169" s="1"/>
  <c r="K151" i="169" s="1"/>
  <c r="K153" i="169" s="1"/>
  <c r="K155" i="169" s="1"/>
  <c r="K157" i="169" s="1"/>
  <c r="K159" i="169" s="1"/>
  <c r="K161" i="169" s="1"/>
  <c r="K163" i="169" s="1"/>
  <c r="K165" i="169" s="1"/>
  <c r="K167" i="169" s="1"/>
  <c r="K169" i="169" s="1"/>
  <c r="K171" i="169" s="1"/>
  <c r="K173" i="169" s="1"/>
  <c r="K175" i="169" s="1"/>
  <c r="K177" i="169" s="1"/>
  <c r="K179" i="169" s="1"/>
  <c r="K181" i="169" s="1"/>
  <c r="K183" i="169" s="1"/>
  <c r="K185" i="169" s="1"/>
  <c r="K187" i="169" s="1"/>
  <c r="K189" i="169" s="1"/>
  <c r="K191" i="169" s="1"/>
  <c r="K193" i="169" s="1"/>
  <c r="K195" i="169" s="1"/>
  <c r="K197" i="169" s="1"/>
  <c r="K199" i="169" s="1"/>
  <c r="K201" i="169" s="1"/>
  <c r="K203" i="169" s="1"/>
  <c r="K10" i="169"/>
  <c r="K12" i="169" s="1"/>
  <c r="K14" i="169" s="1"/>
  <c r="K16" i="169" s="1"/>
  <c r="K18" i="169" s="1"/>
  <c r="K20" i="169" s="1"/>
  <c r="K22" i="169" s="1"/>
  <c r="K24" i="169" s="1"/>
  <c r="K26" i="169" s="1"/>
  <c r="K28" i="169" s="1"/>
  <c r="K30" i="169" s="1"/>
  <c r="K32" i="169" s="1"/>
  <c r="K34" i="169" s="1"/>
  <c r="K36" i="169" s="1"/>
  <c r="K38" i="169" s="1"/>
  <c r="K40" i="169" s="1"/>
  <c r="K42" i="169" s="1"/>
  <c r="K44" i="169" s="1"/>
  <c r="K46" i="169" s="1"/>
  <c r="K48" i="169" s="1"/>
  <c r="K50" i="169" s="1"/>
  <c r="K52" i="169" s="1"/>
  <c r="K54" i="169" s="1"/>
  <c r="K56" i="169" s="1"/>
  <c r="K58" i="169" s="1"/>
  <c r="K60" i="169" s="1"/>
  <c r="K62" i="169" s="1"/>
  <c r="K64" i="169" s="1"/>
  <c r="K66" i="169" s="1"/>
  <c r="K68" i="169" s="1"/>
  <c r="K70" i="169" s="1"/>
  <c r="K72" i="169" s="1"/>
  <c r="K74" i="169" s="1"/>
  <c r="K76" i="169" s="1"/>
  <c r="K78" i="169" s="1"/>
  <c r="K80" i="169" s="1"/>
  <c r="K82" i="169" s="1"/>
  <c r="K84" i="169" s="1"/>
  <c r="K86" i="169" s="1"/>
  <c r="K88" i="169" s="1"/>
  <c r="K90" i="169" s="1"/>
  <c r="K92" i="169" s="1"/>
  <c r="K94" i="169" s="1"/>
  <c r="K96" i="169" s="1"/>
  <c r="K98" i="169" s="1"/>
  <c r="K100" i="169" s="1"/>
  <c r="K102" i="169" s="1"/>
  <c r="K207" i="169" l="1"/>
  <c r="K211" i="169" s="1"/>
  <c r="K215" i="169" s="1"/>
  <c r="K219" i="169" s="1"/>
  <c r="K223" i="169" s="1"/>
  <c r="K227" i="169" s="1"/>
  <c r="K231" i="169" s="1"/>
  <c r="K235" i="169" s="1"/>
  <c r="K205" i="169"/>
  <c r="K209" i="169" s="1"/>
  <c r="K213" i="169" s="1"/>
  <c r="K217" i="169" s="1"/>
  <c r="K221" i="169" s="1"/>
  <c r="K225" i="169" s="1"/>
  <c r="K229" i="169" s="1"/>
  <c r="K233" i="169" s="1"/>
  <c r="K237" i="169" s="1"/>
  <c r="K239" i="169" s="1"/>
  <c r="K241" i="169" s="1"/>
  <c r="K243" i="169" s="1"/>
  <c r="K245" i="169" s="1"/>
  <c r="K247" i="169" s="1"/>
  <c r="K249" i="169" s="1"/>
  <c r="K251" i="169" s="1"/>
  <c r="K253" i="169" s="1"/>
  <c r="K255" i="169" s="1"/>
  <c r="K257" i="169" s="1"/>
  <c r="K259" i="169" s="1"/>
  <c r="K261" i="169" s="1"/>
  <c r="K263" i="169" s="1"/>
  <c r="K265" i="169" s="1"/>
  <c r="K267" i="169" s="1"/>
  <c r="K269" i="169" s="1"/>
  <c r="K271" i="169" s="1"/>
  <c r="K273" i="169" s="1"/>
  <c r="K275" i="169" s="1"/>
  <c r="K277" i="169" s="1"/>
  <c r="K279" i="169" s="1"/>
  <c r="K281" i="169" s="1"/>
  <c r="K283" i="169" s="1"/>
  <c r="K285" i="169" s="1"/>
  <c r="K287" i="169" s="1"/>
  <c r="K289" i="169" s="1"/>
  <c r="K291" i="169" s="1"/>
  <c r="K88" i="170"/>
  <c r="K90" i="170" s="1"/>
  <c r="K92" i="170" s="1"/>
  <c r="K94" i="170" s="1"/>
  <c r="K96" i="170" s="1"/>
  <c r="K98" i="170" s="1"/>
  <c r="K100" i="170" s="1"/>
  <c r="K102" i="170" s="1"/>
  <c r="K104" i="170" s="1"/>
  <c r="K106" i="170" s="1"/>
  <c r="K108" i="170" s="1"/>
  <c r="K110" i="170" s="1"/>
  <c r="K112" i="170" s="1"/>
  <c r="K114" i="170" s="1"/>
  <c r="K116" i="170" s="1"/>
  <c r="K118" i="170" s="1"/>
  <c r="K120" i="170" s="1"/>
  <c r="K122" i="170" s="1"/>
  <c r="K124" i="170" s="1"/>
  <c r="K126" i="170" s="1"/>
  <c r="K128" i="170" s="1"/>
  <c r="K130" i="170" s="1"/>
  <c r="K132" i="170" s="1"/>
  <c r="K134" i="170" s="1"/>
  <c r="K136" i="170" s="1"/>
  <c r="K138" i="170" s="1"/>
  <c r="K140" i="170" s="1"/>
  <c r="K142" i="170" s="1"/>
  <c r="K144" i="170" s="1"/>
  <c r="K146" i="170" s="1"/>
  <c r="K148" i="170" s="1"/>
  <c r="K150" i="170" s="1"/>
  <c r="K152" i="170" s="1"/>
  <c r="K154" i="170" s="1"/>
  <c r="K156" i="170" s="1"/>
  <c r="K158" i="170" s="1"/>
  <c r="K160" i="170" s="1"/>
  <c r="K162" i="170" s="1"/>
  <c r="K164" i="170" s="1"/>
  <c r="K166" i="170" s="1"/>
  <c r="K168" i="170" s="1"/>
  <c r="K170" i="170" s="1"/>
  <c r="K172" i="170" s="1"/>
  <c r="K174" i="170" s="1"/>
  <c r="K176" i="170" s="1"/>
  <c r="K178" i="170" s="1"/>
  <c r="K180" i="170" s="1"/>
  <c r="K182" i="170" s="1"/>
  <c r="K184" i="170" s="1"/>
  <c r="K186" i="170" s="1"/>
  <c r="K188" i="170" s="1"/>
  <c r="K190" i="170" s="1"/>
  <c r="K192" i="170" s="1"/>
  <c r="K194" i="170" s="1"/>
  <c r="K196" i="170" s="1"/>
  <c r="K198" i="170" s="1"/>
  <c r="K200" i="170" s="1"/>
  <c r="K202" i="170" s="1"/>
  <c r="K204" i="170" s="1"/>
  <c r="K206" i="170" s="1"/>
  <c r="K208" i="170" s="1"/>
  <c r="K104" i="169"/>
  <c r="Q102" i="169"/>
  <c r="R102" i="169" s="1"/>
  <c r="K293" i="169" l="1"/>
  <c r="K295" i="169" s="1"/>
  <c r="K297" i="169" s="1"/>
  <c r="K299" i="169" s="1"/>
  <c r="K301" i="169" s="1"/>
  <c r="K303" i="169" s="1"/>
  <c r="K305" i="169" s="1"/>
  <c r="K307" i="169" s="1"/>
  <c r="K309" i="169" s="1"/>
  <c r="K311" i="169" s="1"/>
  <c r="K313" i="169" s="1"/>
  <c r="K315" i="169" s="1"/>
  <c r="K317" i="169" s="1"/>
  <c r="K106" i="169"/>
  <c r="Q104" i="169"/>
  <c r="R104" i="169" s="1"/>
  <c r="Q106" i="169" l="1"/>
  <c r="R106" i="169" s="1"/>
  <c r="K108" i="169"/>
  <c r="Q108" i="169" l="1"/>
  <c r="R108" i="169" s="1"/>
  <c r="K110" i="169"/>
  <c r="Q110" i="169" l="1"/>
  <c r="R110" i="169" s="1"/>
  <c r="K112" i="169"/>
  <c r="K11" i="119"/>
  <c r="K13" i="119" s="1"/>
  <c r="K15" i="119" s="1"/>
  <c r="K17" i="119" s="1"/>
  <c r="K19" i="119" s="1"/>
  <c r="K21" i="119" s="1"/>
  <c r="K23" i="119" s="1"/>
  <c r="K25" i="119" s="1"/>
  <c r="K27" i="119" s="1"/>
  <c r="K29" i="119" s="1"/>
  <c r="K31" i="119" s="1"/>
  <c r="K33" i="119" s="1"/>
  <c r="K35" i="119" s="1"/>
  <c r="K37" i="119" s="1"/>
  <c r="K39" i="119" s="1"/>
  <c r="K41" i="119" s="1"/>
  <c r="K43" i="119" s="1"/>
  <c r="K45" i="119" s="1"/>
  <c r="K47" i="119" s="1"/>
  <c r="K49" i="119" s="1"/>
  <c r="K51" i="119" s="1"/>
  <c r="K53" i="119" s="1"/>
  <c r="K55" i="119" s="1"/>
  <c r="K57" i="119" s="1"/>
  <c r="K59" i="119" s="1"/>
  <c r="K61" i="119" s="1"/>
  <c r="K63" i="119" s="1"/>
  <c r="K65" i="119" s="1"/>
  <c r="K67" i="119" s="1"/>
  <c r="K69" i="119" s="1"/>
  <c r="K71" i="119" s="1"/>
  <c r="K10" i="119"/>
  <c r="K12" i="119" s="1"/>
  <c r="K14" i="119" s="1"/>
  <c r="K16" i="119" s="1"/>
  <c r="K18" i="119" s="1"/>
  <c r="K20" i="119" s="1"/>
  <c r="K22" i="119" s="1"/>
  <c r="K24" i="119" s="1"/>
  <c r="K26" i="119" s="1"/>
  <c r="K28" i="119" s="1"/>
  <c r="K30" i="119" s="1"/>
  <c r="K32" i="119" s="1"/>
  <c r="K34" i="119" s="1"/>
  <c r="K36" i="119" s="1"/>
  <c r="K38" i="119" s="1"/>
  <c r="K40" i="119" s="1"/>
  <c r="K42" i="119" s="1"/>
  <c r="K44" i="119" s="1"/>
  <c r="K46" i="119" s="1"/>
  <c r="K48" i="119" s="1"/>
  <c r="K50" i="119" s="1"/>
  <c r="K52" i="119" s="1"/>
  <c r="K54" i="119" s="1"/>
  <c r="K56" i="119" s="1"/>
  <c r="K58" i="119" s="1"/>
  <c r="K60" i="119" s="1"/>
  <c r="K62" i="119" s="1"/>
  <c r="K64" i="119" s="1"/>
  <c r="K66" i="119" s="1"/>
  <c r="K68" i="119" s="1"/>
  <c r="K70" i="119" s="1"/>
  <c r="K23" i="120"/>
  <c r="K25" i="120" s="1"/>
  <c r="K27" i="120" s="1"/>
  <c r="K29" i="120" s="1"/>
  <c r="K31" i="120" s="1"/>
  <c r="K33" i="120" s="1"/>
  <c r="K35" i="120" s="1"/>
  <c r="K37" i="120" s="1"/>
  <c r="K39" i="120" s="1"/>
  <c r="K41" i="120" s="1"/>
  <c r="K43" i="120" s="1"/>
  <c r="K45" i="120" s="1"/>
  <c r="K47" i="120" s="1"/>
  <c r="K49" i="120" s="1"/>
  <c r="K51" i="120" s="1"/>
  <c r="K53" i="120" s="1"/>
  <c r="K55" i="120" s="1"/>
  <c r="K57" i="120" s="1"/>
  <c r="K59" i="120" s="1"/>
  <c r="K61" i="120" s="1"/>
  <c r="K63" i="120" s="1"/>
  <c r="K65" i="120" s="1"/>
  <c r="K67" i="120" s="1"/>
  <c r="K69" i="120" s="1"/>
  <c r="K71" i="120" s="1"/>
  <c r="K73" i="120" s="1"/>
  <c r="K75" i="120" s="1"/>
  <c r="K77" i="120" s="1"/>
  <c r="K79" i="120" s="1"/>
  <c r="K81" i="120" s="1"/>
  <c r="K83" i="120" s="1"/>
  <c r="K85" i="120" s="1"/>
  <c r="K87" i="120" s="1"/>
  <c r="K89" i="120" s="1"/>
  <c r="K91" i="120" s="1"/>
  <c r="K93" i="120" s="1"/>
  <c r="K95" i="120" s="1"/>
  <c r="K97" i="120" s="1"/>
  <c r="K99" i="120" s="1"/>
  <c r="K101" i="120" s="1"/>
  <c r="K103" i="120" s="1"/>
  <c r="K105" i="120" s="1"/>
  <c r="K107" i="120" s="1"/>
  <c r="K109" i="120" s="1"/>
  <c r="K111" i="120" s="1"/>
  <c r="K113" i="120" s="1"/>
  <c r="K115" i="120" s="1"/>
  <c r="K117" i="120" s="1"/>
  <c r="K119" i="120" s="1"/>
  <c r="K121" i="120" s="1"/>
  <c r="K123" i="120" s="1"/>
  <c r="K125" i="120" s="1"/>
  <c r="K127" i="120" s="1"/>
  <c r="K129" i="120" s="1"/>
  <c r="K131" i="120" s="1"/>
  <c r="K133" i="120" s="1"/>
  <c r="K135" i="120" s="1"/>
  <c r="K137" i="120" s="1"/>
  <c r="K139" i="120" s="1"/>
  <c r="K141" i="120" s="1"/>
  <c r="K143" i="120" s="1"/>
  <c r="K145" i="120" s="1"/>
  <c r="K147" i="120" s="1"/>
  <c r="K149" i="120" s="1"/>
  <c r="K151" i="120" s="1"/>
  <c r="K153" i="120" s="1"/>
  <c r="K155" i="120" s="1"/>
  <c r="K157" i="120" s="1"/>
  <c r="K159" i="120" s="1"/>
  <c r="K161" i="120" s="1"/>
  <c r="K163" i="120" s="1"/>
  <c r="K165" i="120" s="1"/>
  <c r="K167" i="120" s="1"/>
  <c r="K169" i="120" s="1"/>
  <c r="K171" i="120" s="1"/>
  <c r="K173" i="120" s="1"/>
  <c r="K175" i="120" s="1"/>
  <c r="K177" i="120" s="1"/>
  <c r="K179" i="120" s="1"/>
  <c r="K181" i="120" s="1"/>
  <c r="K22" i="120"/>
  <c r="K24" i="120" s="1"/>
  <c r="K26" i="120" s="1"/>
  <c r="K28" i="120" s="1"/>
  <c r="K30" i="120" s="1"/>
  <c r="K32" i="120" s="1"/>
  <c r="K34" i="120" s="1"/>
  <c r="K36" i="120" s="1"/>
  <c r="K38" i="120" s="1"/>
  <c r="K40" i="120" s="1"/>
  <c r="K42" i="120" s="1"/>
  <c r="K44" i="120" s="1"/>
  <c r="K46" i="120" s="1"/>
  <c r="K48" i="120" s="1"/>
  <c r="K50" i="120" s="1"/>
  <c r="K52" i="120" s="1"/>
  <c r="K54" i="120" s="1"/>
  <c r="K56" i="120" s="1"/>
  <c r="K58" i="120" s="1"/>
  <c r="K60" i="120" s="1"/>
  <c r="K62" i="120" s="1"/>
  <c r="K64" i="120" s="1"/>
  <c r="K66" i="120" s="1"/>
  <c r="K68" i="120" s="1"/>
  <c r="K70" i="120" s="1"/>
  <c r="K72" i="120" s="1"/>
  <c r="K74" i="120" s="1"/>
  <c r="K76" i="120" s="1"/>
  <c r="K78" i="120" s="1"/>
  <c r="K80" i="120" s="1"/>
  <c r="K82" i="120" s="1"/>
  <c r="K84" i="120" s="1"/>
  <c r="K86" i="120" s="1"/>
  <c r="K88" i="120" s="1"/>
  <c r="K90" i="120" s="1"/>
  <c r="K92" i="120" s="1"/>
  <c r="K94" i="120" s="1"/>
  <c r="K96" i="120" s="1"/>
  <c r="K98" i="120" s="1"/>
  <c r="K100" i="120" s="1"/>
  <c r="K102" i="120" s="1"/>
  <c r="K104" i="120" s="1"/>
  <c r="K106" i="120" s="1"/>
  <c r="K108" i="120" s="1"/>
  <c r="K110" i="120" s="1"/>
  <c r="K112" i="120" s="1"/>
  <c r="K114" i="120" s="1"/>
  <c r="K116" i="120" s="1"/>
  <c r="K118" i="120" s="1"/>
  <c r="K120" i="120" s="1"/>
  <c r="K122" i="120" s="1"/>
  <c r="K124" i="120" s="1"/>
  <c r="K126" i="120" s="1"/>
  <c r="K128" i="120" s="1"/>
  <c r="K130" i="120" s="1"/>
  <c r="K132" i="120" s="1"/>
  <c r="K134" i="120" s="1"/>
  <c r="K136" i="120" s="1"/>
  <c r="K138" i="120" s="1"/>
  <c r="K140" i="120" s="1"/>
  <c r="K142" i="120" s="1"/>
  <c r="K144" i="120" s="1"/>
  <c r="K146" i="120" s="1"/>
  <c r="K148" i="120" s="1"/>
  <c r="K150" i="120" s="1"/>
  <c r="K152" i="120" s="1"/>
  <c r="K154" i="120" s="1"/>
  <c r="K156" i="120" s="1"/>
  <c r="K158" i="120" s="1"/>
  <c r="K160" i="120" s="1"/>
  <c r="K162" i="120" s="1"/>
  <c r="K164" i="120" s="1"/>
  <c r="K166" i="120" s="1"/>
  <c r="K168" i="120" s="1"/>
  <c r="K170" i="120" s="1"/>
  <c r="K172" i="120" s="1"/>
  <c r="K174" i="120" s="1"/>
  <c r="K176" i="120" s="1"/>
  <c r="K178" i="120" s="1"/>
  <c r="K180" i="120" s="1"/>
  <c r="Q112" i="169" l="1"/>
  <c r="R112" i="169" s="1"/>
  <c r="K114" i="169"/>
  <c r="K19" i="167"/>
  <c r="K21" i="167" s="1"/>
  <c r="K23" i="167" s="1"/>
  <c r="K19" i="166"/>
  <c r="K21" i="166" s="1"/>
  <c r="K23" i="166" s="1"/>
  <c r="K19" i="162"/>
  <c r="K21" i="162" s="1"/>
  <c r="K23" i="162" s="1"/>
  <c r="K25" i="162" s="1"/>
  <c r="K27" i="162" s="1"/>
  <c r="K29" i="162" s="1"/>
  <c r="K31" i="162" s="1"/>
  <c r="K33" i="162" s="1"/>
  <c r="K35" i="162" s="1"/>
  <c r="K37" i="162" s="1"/>
  <c r="K39" i="162" s="1"/>
  <c r="K41" i="162" s="1"/>
  <c r="K43" i="162" s="1"/>
  <c r="K45" i="162" s="1"/>
  <c r="K47" i="162" s="1"/>
  <c r="K49" i="162" s="1"/>
  <c r="K51" i="162" s="1"/>
  <c r="K53" i="162" s="1"/>
  <c r="K55" i="162" s="1"/>
  <c r="K57" i="162" s="1"/>
  <c r="K59" i="162" s="1"/>
  <c r="K61" i="162" s="1"/>
  <c r="K63" i="162" s="1"/>
  <c r="K65" i="162" s="1"/>
  <c r="K67" i="162" s="1"/>
  <c r="K69" i="162" s="1"/>
  <c r="K71" i="162" s="1"/>
  <c r="K73" i="162" s="1"/>
  <c r="K75" i="162" s="1"/>
  <c r="K77" i="162" s="1"/>
  <c r="K79" i="162" s="1"/>
  <c r="K81" i="162" s="1"/>
  <c r="K83" i="162" s="1"/>
  <c r="K85" i="162" s="1"/>
  <c r="K87" i="162" s="1"/>
  <c r="K89" i="162" s="1"/>
  <c r="K91" i="162" s="1"/>
  <c r="K93" i="162" s="1"/>
  <c r="K95" i="162" s="1"/>
  <c r="K97" i="162" s="1"/>
  <c r="K99" i="162" s="1"/>
  <c r="K101" i="162" s="1"/>
  <c r="K103" i="162" s="1"/>
  <c r="K105" i="162" s="1"/>
  <c r="K107" i="162" s="1"/>
  <c r="K109" i="162" s="1"/>
  <c r="K111" i="162" s="1"/>
  <c r="K113" i="162" s="1"/>
  <c r="K115" i="162" s="1"/>
  <c r="K117" i="162" s="1"/>
  <c r="K119" i="162" s="1"/>
  <c r="K121" i="162" s="1"/>
  <c r="K123" i="162" s="1"/>
  <c r="K125" i="162" s="1"/>
  <c r="K127" i="162" s="1"/>
  <c r="K129" i="162" s="1"/>
  <c r="K131" i="162" s="1"/>
  <c r="K133" i="162" s="1"/>
  <c r="K135" i="162" s="1"/>
  <c r="K137" i="162" s="1"/>
  <c r="K139" i="162" s="1"/>
  <c r="K141" i="162" s="1"/>
  <c r="K143" i="162" s="1"/>
  <c r="K145" i="162" s="1"/>
  <c r="K147" i="162" s="1"/>
  <c r="K149" i="162" s="1"/>
  <c r="K151" i="162" s="1"/>
  <c r="K153" i="162" s="1"/>
  <c r="K155" i="162" s="1"/>
  <c r="K157" i="162" s="1"/>
  <c r="K159" i="162" s="1"/>
  <c r="K161" i="162" s="1"/>
  <c r="K163" i="162" s="1"/>
  <c r="K165" i="162" s="1"/>
  <c r="K167" i="162" s="1"/>
  <c r="K169" i="162" s="1"/>
  <c r="K171" i="162" s="1"/>
  <c r="K173" i="162" s="1"/>
  <c r="K175" i="162" s="1"/>
  <c r="K177" i="162" s="1"/>
  <c r="K179" i="162" s="1"/>
  <c r="K181" i="162" s="1"/>
  <c r="K183" i="162" s="1"/>
  <c r="K185" i="162" s="1"/>
  <c r="K187" i="162" s="1"/>
  <c r="K189" i="162" s="1"/>
  <c r="K191" i="162" s="1"/>
  <c r="K193" i="162" s="1"/>
  <c r="K195" i="162" s="1"/>
  <c r="K197" i="162" s="1"/>
  <c r="K199" i="162" s="1"/>
  <c r="K201" i="162" s="1"/>
  <c r="K203" i="162" s="1"/>
  <c r="K205" i="162" s="1"/>
  <c r="K207" i="162" s="1"/>
  <c r="K209" i="162" s="1"/>
  <c r="K211" i="162" s="1"/>
  <c r="K213" i="162" s="1"/>
  <c r="K215" i="162" s="1"/>
  <c r="K217" i="162" s="1"/>
  <c r="K219" i="162" s="1"/>
  <c r="K221" i="162" s="1"/>
  <c r="K223" i="162" s="1"/>
  <c r="K225" i="162" s="1"/>
  <c r="K227" i="162" s="1"/>
  <c r="K229" i="162" s="1"/>
  <c r="K231" i="162" s="1"/>
  <c r="K233" i="162" s="1"/>
  <c r="K235" i="162" s="1"/>
  <c r="K237" i="162" s="1"/>
  <c r="K239" i="162" s="1"/>
  <c r="K241" i="162" s="1"/>
  <c r="K243" i="162" s="1"/>
  <c r="K245" i="162" s="1"/>
  <c r="K247" i="162" s="1"/>
  <c r="K249" i="162" s="1"/>
  <c r="K251" i="162" s="1"/>
  <c r="K253" i="162" s="1"/>
  <c r="K255" i="162" s="1"/>
  <c r="K257" i="162" s="1"/>
  <c r="K259" i="162" s="1"/>
  <c r="K261" i="162" s="1"/>
  <c r="K263" i="162" s="1"/>
  <c r="K265" i="162" s="1"/>
  <c r="K267" i="162" s="1"/>
  <c r="K269" i="162" s="1"/>
  <c r="K271" i="162" s="1"/>
  <c r="K273" i="162" s="1"/>
  <c r="K275" i="162" s="1"/>
  <c r="K277" i="162" s="1"/>
  <c r="K279" i="162" s="1"/>
  <c r="K281" i="162" s="1"/>
  <c r="K283" i="162" s="1"/>
  <c r="K285" i="162" s="1"/>
  <c r="K287" i="162" s="1"/>
  <c r="K289" i="162" s="1"/>
  <c r="K291" i="162" s="1"/>
  <c r="K293" i="162" s="1"/>
  <c r="K295" i="162" s="1"/>
  <c r="K297" i="162" s="1"/>
  <c r="K299" i="162" s="1"/>
  <c r="K301" i="162" s="1"/>
  <c r="K303" i="162" s="1"/>
  <c r="K305" i="162" s="1"/>
  <c r="K307" i="162" s="1"/>
  <c r="K309" i="162" s="1"/>
  <c r="K311" i="162" s="1"/>
  <c r="K313" i="162" s="1"/>
  <c r="K315" i="162" s="1"/>
  <c r="K317" i="162" s="1"/>
  <c r="K319" i="162" s="1"/>
  <c r="K321" i="162" s="1"/>
  <c r="K323" i="162" s="1"/>
  <c r="K325" i="162" s="1"/>
  <c r="K327" i="162" s="1"/>
  <c r="K329" i="162" s="1"/>
  <c r="K331" i="162" s="1"/>
  <c r="K333" i="162" s="1"/>
  <c r="K335" i="162" s="1"/>
  <c r="K337" i="162" s="1"/>
  <c r="K339" i="162" s="1"/>
  <c r="K341" i="162" s="1"/>
  <c r="K343" i="162" s="1"/>
  <c r="K345" i="162" s="1"/>
  <c r="K347" i="162" s="1"/>
  <c r="K349" i="162" s="1"/>
  <c r="K351" i="162" s="1"/>
  <c r="K353" i="162" s="1"/>
  <c r="K355" i="162" s="1"/>
  <c r="K357" i="162" s="1"/>
  <c r="K359" i="162" s="1"/>
  <c r="K361" i="162" s="1"/>
  <c r="K363" i="162" s="1"/>
  <c r="K365" i="162" s="1"/>
  <c r="K367" i="162" s="1"/>
  <c r="K369" i="162" s="1"/>
  <c r="K371" i="162" s="1"/>
  <c r="K373" i="162" s="1"/>
  <c r="K375" i="162" s="1"/>
  <c r="K377" i="162" s="1"/>
  <c r="K379" i="162" s="1"/>
  <c r="K381" i="162" s="1"/>
  <c r="K383" i="162" s="1"/>
  <c r="K385" i="162" s="1"/>
  <c r="K387" i="162" s="1"/>
  <c r="K389" i="162" s="1"/>
  <c r="K391" i="162" s="1"/>
  <c r="K393" i="162" s="1"/>
  <c r="K395" i="162" s="1"/>
  <c r="K397" i="162" s="1"/>
  <c r="K399" i="162" s="1"/>
  <c r="K401" i="162" s="1"/>
  <c r="K403" i="162" s="1"/>
  <c r="K405" i="162" s="1"/>
  <c r="K407" i="162" s="1"/>
  <c r="K409" i="162" s="1"/>
  <c r="K411" i="162" s="1"/>
  <c r="K413" i="162" s="1"/>
  <c r="K415" i="162" s="1"/>
  <c r="K417" i="162" s="1"/>
  <c r="K419" i="162" s="1"/>
  <c r="K421" i="162" s="1"/>
  <c r="K423" i="162" s="1"/>
  <c r="K425" i="162" s="1"/>
  <c r="K427" i="162" s="1"/>
  <c r="K429" i="162" s="1"/>
  <c r="K431" i="162" s="1"/>
  <c r="K433" i="162" s="1"/>
  <c r="K435" i="162" s="1"/>
  <c r="K437" i="162" s="1"/>
  <c r="K439" i="162" s="1"/>
  <c r="K441" i="162" s="1"/>
  <c r="K443" i="162" s="1"/>
  <c r="K445" i="162" s="1"/>
  <c r="K447" i="162" s="1"/>
  <c r="K449" i="162" s="1"/>
  <c r="K451" i="162" s="1"/>
  <c r="K453" i="162" s="1"/>
  <c r="K455" i="162" s="1"/>
  <c r="K457" i="162" s="1"/>
  <c r="K459" i="162" s="1"/>
  <c r="K461" i="162" s="1"/>
  <c r="K463" i="162" s="1"/>
  <c r="K465" i="162" s="1"/>
  <c r="K467" i="162" s="1"/>
  <c r="K469" i="162" s="1"/>
  <c r="K471" i="162" s="1"/>
  <c r="K473" i="162" s="1"/>
  <c r="K475" i="162" s="1"/>
  <c r="K477" i="162" s="1"/>
  <c r="K479" i="162" s="1"/>
  <c r="K481" i="162" s="1"/>
  <c r="K483" i="162" s="1"/>
  <c r="K485" i="162" s="1"/>
  <c r="K487" i="162" s="1"/>
  <c r="K489" i="162" s="1"/>
  <c r="K491" i="162" s="1"/>
  <c r="K493" i="162" s="1"/>
  <c r="K495" i="162" s="1"/>
  <c r="K497" i="162" s="1"/>
  <c r="K499" i="162" s="1"/>
  <c r="K501" i="162" s="1"/>
  <c r="K503" i="162" s="1"/>
  <c r="K505" i="162" s="1"/>
  <c r="K507" i="162" s="1"/>
  <c r="K509" i="162" s="1"/>
  <c r="K511" i="162" s="1"/>
  <c r="K513" i="162" s="1"/>
  <c r="K515" i="162" s="1"/>
  <c r="K517" i="162" s="1"/>
  <c r="K519" i="162" s="1"/>
  <c r="K521" i="162" s="1"/>
  <c r="K523" i="162" s="1"/>
  <c r="K525" i="162" s="1"/>
  <c r="K527" i="162" s="1"/>
  <c r="K529" i="162" s="1"/>
  <c r="K531" i="162" s="1"/>
  <c r="K533" i="162" s="1"/>
  <c r="K535" i="162" s="1"/>
  <c r="K537" i="162" s="1"/>
  <c r="K539" i="162" s="1"/>
  <c r="K541" i="162" s="1"/>
  <c r="K543" i="162" s="1"/>
  <c r="K545" i="162" s="1"/>
  <c r="K547" i="162" s="1"/>
  <c r="K549" i="162" s="1"/>
  <c r="K551" i="162" s="1"/>
  <c r="K553" i="162" s="1"/>
  <c r="K555" i="162" s="1"/>
  <c r="K557" i="162" s="1"/>
  <c r="K559" i="162" s="1"/>
  <c r="K561" i="162" s="1"/>
  <c r="K563" i="162" s="1"/>
  <c r="K565" i="162" s="1"/>
  <c r="K567" i="162" s="1"/>
  <c r="K569" i="162" s="1"/>
  <c r="Q114" i="169" l="1"/>
  <c r="R114" i="169" s="1"/>
  <c r="K116" i="169"/>
  <c r="K118" i="169" s="1"/>
  <c r="K120" i="169" s="1"/>
  <c r="K122" i="169" s="1"/>
  <c r="K124" i="169" s="1"/>
  <c r="K126" i="169" s="1"/>
  <c r="K128" i="169" s="1"/>
  <c r="K130" i="169" s="1"/>
  <c r="K132" i="169" s="1"/>
  <c r="K134" i="169" s="1"/>
  <c r="K136" i="169" s="1"/>
  <c r="K138" i="169" s="1"/>
  <c r="K140" i="169" s="1"/>
  <c r="K142" i="169" s="1"/>
  <c r="K144" i="169" s="1"/>
  <c r="K146" i="169" s="1"/>
  <c r="K148" i="169" s="1"/>
  <c r="K150" i="169" s="1"/>
  <c r="K152" i="169" s="1"/>
  <c r="K154" i="169" s="1"/>
  <c r="K156" i="169" s="1"/>
  <c r="K158" i="169" s="1"/>
  <c r="K160" i="169" s="1"/>
  <c r="K162" i="169" s="1"/>
  <c r="K164" i="169" s="1"/>
  <c r="K166" i="169" s="1"/>
  <c r="K168" i="169" s="1"/>
  <c r="K170" i="169" s="1"/>
  <c r="K172" i="169" s="1"/>
  <c r="K174" i="169" s="1"/>
  <c r="K176" i="169" s="1"/>
  <c r="K178" i="169" s="1"/>
  <c r="K180" i="169" s="1"/>
  <c r="K182" i="169" s="1"/>
  <c r="K184" i="169" s="1"/>
  <c r="K186" i="169" s="1"/>
  <c r="K188" i="169" s="1"/>
  <c r="K190" i="169" s="1"/>
  <c r="K192" i="169" s="1"/>
  <c r="K194" i="169" s="1"/>
  <c r="K196" i="169" s="1"/>
  <c r="K198" i="169" s="1"/>
  <c r="K200" i="169" s="1"/>
  <c r="K202" i="169" s="1"/>
  <c r="J18" i="116"/>
  <c r="K204" i="169" l="1"/>
  <c r="K208" i="169" s="1"/>
  <c r="K212" i="169" s="1"/>
  <c r="K216" i="169" s="1"/>
  <c r="K220" i="169" s="1"/>
  <c r="K224" i="169" s="1"/>
  <c r="K228" i="169" s="1"/>
  <c r="K232" i="169" s="1"/>
  <c r="K236" i="169" s="1"/>
  <c r="K238" i="169" s="1"/>
  <c r="K240" i="169" s="1"/>
  <c r="K242" i="169" s="1"/>
  <c r="K244" i="169" s="1"/>
  <c r="K246" i="169" s="1"/>
  <c r="K248" i="169" s="1"/>
  <c r="K250" i="169" s="1"/>
  <c r="K252" i="169" s="1"/>
  <c r="K254" i="169" s="1"/>
  <c r="K256" i="169" s="1"/>
  <c r="K258" i="169" s="1"/>
  <c r="K260" i="169" s="1"/>
  <c r="K262" i="169" s="1"/>
  <c r="K264" i="169" s="1"/>
  <c r="K266" i="169" s="1"/>
  <c r="K268" i="169" s="1"/>
  <c r="K270" i="169" s="1"/>
  <c r="K272" i="169" s="1"/>
  <c r="K274" i="169" s="1"/>
  <c r="K276" i="169" s="1"/>
  <c r="K278" i="169" s="1"/>
  <c r="K280" i="169" s="1"/>
  <c r="K282" i="169" s="1"/>
  <c r="K284" i="169" s="1"/>
  <c r="K286" i="169" s="1"/>
  <c r="K288" i="169" s="1"/>
  <c r="K290" i="169" s="1"/>
  <c r="K292" i="169" s="1"/>
  <c r="K294" i="169" s="1"/>
  <c r="K296" i="169" s="1"/>
  <c r="K298" i="169" s="1"/>
  <c r="K300" i="169" s="1"/>
  <c r="K302" i="169" s="1"/>
  <c r="K304" i="169" s="1"/>
  <c r="K306" i="169" s="1"/>
  <c r="K308" i="169" s="1"/>
  <c r="K310" i="169" s="1"/>
  <c r="K312" i="169" s="1"/>
  <c r="K314" i="169" s="1"/>
  <c r="K316" i="169" s="1"/>
  <c r="K206" i="169"/>
  <c r="K210" i="169" s="1"/>
  <c r="K214" i="169" s="1"/>
  <c r="K218" i="169" s="1"/>
  <c r="K222" i="169" s="1"/>
  <c r="K226" i="169" s="1"/>
  <c r="K230" i="169" s="1"/>
  <c r="K234" i="169" s="1"/>
  <c r="K80" i="104"/>
  <c r="K44" i="124" l="1"/>
  <c r="K46" i="124" s="1"/>
  <c r="K48" i="124" s="1"/>
  <c r="K50" i="124" s="1"/>
  <c r="K52" i="124" s="1"/>
  <c r="K54" i="124" s="1"/>
  <c r="K56" i="124" s="1"/>
  <c r="K58" i="124" s="1"/>
  <c r="K60" i="124" s="1"/>
  <c r="K62" i="124" s="1"/>
  <c r="K64" i="124" s="1"/>
  <c r="K66" i="124" s="1"/>
  <c r="K68" i="124" s="1"/>
  <c r="K70" i="124" s="1"/>
  <c r="K72" i="124" s="1"/>
  <c r="K74" i="124" s="1"/>
  <c r="K76" i="124" s="1"/>
  <c r="K78" i="124" s="1"/>
  <c r="K80" i="124" s="1"/>
  <c r="K82" i="124" s="1"/>
  <c r="K84" i="124" s="1"/>
  <c r="K86" i="124" s="1"/>
  <c r="K88" i="124" s="1"/>
  <c r="K90" i="124" s="1"/>
  <c r="K92" i="124" s="1"/>
  <c r="K94" i="124" s="1"/>
  <c r="K96" i="124" s="1"/>
  <c r="K98" i="124" s="1"/>
  <c r="K100" i="124" s="1"/>
  <c r="K102" i="124" s="1"/>
  <c r="K104" i="124" s="1"/>
  <c r="K106" i="124" s="1"/>
  <c r="K108" i="124" s="1"/>
  <c r="K110" i="124" s="1"/>
  <c r="K112" i="124" s="1"/>
  <c r="K114" i="124" s="1"/>
  <c r="K116" i="124" s="1"/>
  <c r="K118" i="124" s="1"/>
  <c r="K120" i="124" s="1"/>
  <c r="K122" i="124" s="1"/>
  <c r="K124" i="124" s="1"/>
  <c r="K126" i="124" s="1"/>
  <c r="K128" i="124" s="1"/>
  <c r="K130" i="124" s="1"/>
  <c r="K132" i="124" s="1"/>
  <c r="K134" i="124" s="1"/>
  <c r="K136" i="124" s="1"/>
  <c r="K138" i="124" s="1"/>
  <c r="K140" i="124" s="1"/>
  <c r="K142" i="124" s="1"/>
  <c r="K144" i="124" s="1"/>
  <c r="K146" i="124" s="1"/>
  <c r="K148" i="124" s="1"/>
  <c r="K150" i="124" s="1"/>
  <c r="K152" i="124" s="1"/>
  <c r="K154" i="124" s="1"/>
  <c r="K156" i="124" s="1"/>
  <c r="K158" i="124" s="1"/>
  <c r="K160" i="124" s="1"/>
  <c r="K162" i="124" s="1"/>
  <c r="K164" i="124" s="1"/>
  <c r="K166" i="124" s="1"/>
  <c r="K168" i="124" s="1"/>
  <c r="K170" i="124" s="1"/>
  <c r="K172" i="124" s="1"/>
  <c r="K174" i="124" s="1"/>
  <c r="K176" i="124" s="1"/>
  <c r="K178" i="124" s="1"/>
  <c r="K180" i="124" s="1"/>
  <c r="K182" i="124" s="1"/>
  <c r="K184" i="124" s="1"/>
  <c r="K186" i="124" s="1"/>
  <c r="K188" i="124" s="1"/>
  <c r="K190" i="124" s="1"/>
  <c r="K241" i="123" l="1"/>
  <c r="K243" i="123" s="1"/>
  <c r="K245" i="123" s="1"/>
  <c r="K247" i="123" s="1"/>
  <c r="K249" i="123" s="1"/>
  <c r="K251" i="123" s="1"/>
  <c r="K253" i="123" s="1"/>
  <c r="K255" i="123" s="1"/>
  <c r="K257" i="123" s="1"/>
  <c r="K259" i="123" s="1"/>
  <c r="K261" i="123" s="1"/>
  <c r="K263" i="123" s="1"/>
  <c r="K265" i="123" s="1"/>
  <c r="K267" i="123" s="1"/>
  <c r="K269" i="123" s="1"/>
  <c r="K271" i="123" s="1"/>
  <c r="K273" i="123" s="1"/>
  <c r="K275" i="123" s="1"/>
  <c r="K277" i="123" s="1"/>
  <c r="K279" i="123" s="1"/>
  <c r="K281" i="123" s="1"/>
  <c r="K283" i="123" s="1"/>
  <c r="K285" i="123" s="1"/>
  <c r="K287" i="123" s="1"/>
  <c r="K289" i="123" s="1"/>
  <c r="K291" i="123" s="1"/>
  <c r="K293" i="123" s="1"/>
  <c r="K295" i="123" s="1"/>
  <c r="K297" i="123" s="1"/>
  <c r="K299" i="123" s="1"/>
  <c r="K301" i="123" s="1"/>
  <c r="K303" i="123" s="1"/>
  <c r="K305" i="123" s="1"/>
  <c r="K307" i="123" s="1"/>
  <c r="K309" i="123" s="1"/>
  <c r="K311" i="123" s="1"/>
  <c r="K313" i="123" s="1"/>
  <c r="K315" i="123" s="1"/>
  <c r="K317" i="123" s="1"/>
  <c r="K319" i="123" s="1"/>
  <c r="K321" i="123" s="1"/>
  <c r="K323" i="123" s="1"/>
  <c r="K325" i="123" s="1"/>
  <c r="K327" i="123" s="1"/>
  <c r="K329" i="123" s="1"/>
  <c r="K331" i="123" s="1"/>
  <c r="K333" i="123" s="1"/>
  <c r="K335" i="123" s="1"/>
  <c r="K337" i="123" s="1"/>
  <c r="K339" i="123" s="1"/>
  <c r="K341" i="123" s="1"/>
  <c r="K343" i="123" s="1"/>
  <c r="K345" i="123" s="1"/>
  <c r="K347" i="123" s="1"/>
  <c r="K349" i="123" s="1"/>
  <c r="K351" i="123" s="1"/>
  <c r="K353" i="123" s="1"/>
  <c r="K355" i="123" s="1"/>
  <c r="K357" i="123" s="1"/>
  <c r="K359" i="123" s="1"/>
  <c r="K361" i="123" s="1"/>
  <c r="K363" i="123" s="1"/>
  <c r="K365" i="123" s="1"/>
  <c r="K367" i="123" s="1"/>
  <c r="K369" i="123" s="1"/>
  <c r="K371" i="123" s="1"/>
  <c r="K373" i="123" s="1"/>
  <c r="K375" i="123" s="1"/>
  <c r="K377" i="123" s="1"/>
  <c r="K379" i="123" s="1"/>
  <c r="K381" i="123" s="1"/>
  <c r="K383" i="123" s="1"/>
  <c r="K385" i="123" s="1"/>
  <c r="K387" i="123" s="1"/>
  <c r="K389" i="123" s="1"/>
  <c r="K391" i="123" s="1"/>
  <c r="K393" i="123" s="1"/>
  <c r="K395" i="123" s="1"/>
  <c r="K397" i="123" s="1"/>
  <c r="K399" i="123" s="1"/>
  <c r="K401" i="123" s="1"/>
  <c r="K403" i="123" s="1"/>
  <c r="K405" i="123" s="1"/>
  <c r="K407" i="123" s="1"/>
  <c r="K409" i="123" s="1"/>
  <c r="K411" i="123" s="1"/>
  <c r="K413" i="123" s="1"/>
  <c r="K415" i="123" s="1"/>
  <c r="K417" i="123" s="1"/>
  <c r="K419" i="123" s="1"/>
  <c r="K421" i="123" s="1"/>
  <c r="K423" i="123" s="1"/>
  <c r="K425" i="123" s="1"/>
  <c r="K427" i="123" s="1"/>
  <c r="K429" i="123" s="1"/>
  <c r="K431" i="123" s="1"/>
  <c r="K433" i="123" s="1"/>
  <c r="K435" i="123" s="1"/>
  <c r="K437" i="123" s="1"/>
  <c r="K439" i="123" s="1"/>
  <c r="K240" i="123"/>
  <c r="K242" i="123" s="1"/>
  <c r="K244" i="123" s="1"/>
  <c r="K246" i="123" s="1"/>
  <c r="K248" i="123" s="1"/>
  <c r="K250" i="123" s="1"/>
  <c r="K252" i="123" s="1"/>
  <c r="K254" i="123" s="1"/>
  <c r="K256" i="123" s="1"/>
  <c r="K258" i="123" s="1"/>
  <c r="K260" i="123" s="1"/>
  <c r="K262" i="123" s="1"/>
  <c r="K264" i="123" s="1"/>
  <c r="K266" i="123" s="1"/>
  <c r="K268" i="123" s="1"/>
  <c r="K270" i="123" s="1"/>
  <c r="K272" i="123" s="1"/>
  <c r="K274" i="123" s="1"/>
  <c r="K276" i="123" s="1"/>
  <c r="K278" i="123" s="1"/>
  <c r="K280" i="123" s="1"/>
  <c r="K282" i="123" s="1"/>
  <c r="K284" i="123" s="1"/>
  <c r="K286" i="123" s="1"/>
  <c r="K288" i="123" s="1"/>
  <c r="K290" i="123" s="1"/>
  <c r="K292" i="123" s="1"/>
  <c r="K294" i="123" s="1"/>
  <c r="K296" i="123" s="1"/>
  <c r="K298" i="123" s="1"/>
  <c r="K300" i="123" s="1"/>
  <c r="K302" i="123" s="1"/>
  <c r="K304" i="123" s="1"/>
  <c r="K306" i="123" s="1"/>
  <c r="K308" i="123" s="1"/>
  <c r="K310" i="123" s="1"/>
  <c r="K312" i="123" s="1"/>
  <c r="K314" i="123" s="1"/>
  <c r="K316" i="123" s="1"/>
  <c r="K318" i="123" s="1"/>
  <c r="K320" i="123" s="1"/>
  <c r="K322" i="123" s="1"/>
  <c r="K324" i="123" s="1"/>
  <c r="K326" i="123" s="1"/>
  <c r="K328" i="123" s="1"/>
  <c r="K330" i="123" s="1"/>
  <c r="K332" i="123" s="1"/>
  <c r="K334" i="123" s="1"/>
  <c r="K336" i="123" s="1"/>
  <c r="K338" i="123" s="1"/>
  <c r="K340" i="123" s="1"/>
  <c r="K342" i="123" s="1"/>
  <c r="K344" i="123" s="1"/>
  <c r="K346" i="123" s="1"/>
  <c r="K348" i="123" s="1"/>
  <c r="K350" i="123" s="1"/>
  <c r="K352" i="123" s="1"/>
  <c r="K354" i="123" s="1"/>
  <c r="K356" i="123" s="1"/>
  <c r="K358" i="123" s="1"/>
  <c r="K360" i="123" s="1"/>
  <c r="K362" i="123" s="1"/>
  <c r="K364" i="123" s="1"/>
  <c r="K366" i="123" s="1"/>
  <c r="K368" i="123" s="1"/>
  <c r="K370" i="123" s="1"/>
  <c r="K372" i="123" s="1"/>
  <c r="K374" i="123" s="1"/>
  <c r="K376" i="123" s="1"/>
  <c r="K378" i="123" s="1"/>
  <c r="K380" i="123" s="1"/>
  <c r="K382" i="123" s="1"/>
  <c r="K384" i="123" s="1"/>
  <c r="K386" i="123" s="1"/>
  <c r="K388" i="123" s="1"/>
  <c r="K390" i="123" s="1"/>
  <c r="K392" i="123" s="1"/>
  <c r="K394" i="123" s="1"/>
  <c r="K396" i="123" s="1"/>
  <c r="K398" i="123" s="1"/>
  <c r="K400" i="123" s="1"/>
  <c r="K402" i="123" s="1"/>
  <c r="K404" i="123" s="1"/>
  <c r="K406" i="123" s="1"/>
  <c r="K408" i="123" s="1"/>
  <c r="K410" i="123" s="1"/>
  <c r="K412" i="123" s="1"/>
  <c r="K414" i="123" s="1"/>
  <c r="K416" i="123" s="1"/>
  <c r="K418" i="123" s="1"/>
  <c r="K420" i="123" s="1"/>
  <c r="K422" i="123" s="1"/>
  <c r="K424" i="123" s="1"/>
  <c r="K426" i="123" s="1"/>
  <c r="K428" i="123" s="1"/>
  <c r="K430" i="123" s="1"/>
  <c r="K432" i="123" s="1"/>
  <c r="K434" i="123" s="1"/>
  <c r="K436" i="123" s="1"/>
  <c r="K438" i="123" s="1"/>
  <c r="K11" i="121" l="1"/>
  <c r="K13" i="121" s="1"/>
  <c r="K15" i="121" s="1"/>
  <c r="K17" i="121" s="1"/>
  <c r="K19" i="121" s="1"/>
  <c r="K21" i="121" s="1"/>
  <c r="K23" i="121" s="1"/>
  <c r="K25" i="121" s="1"/>
  <c r="K27" i="121" s="1"/>
  <c r="K29" i="121" s="1"/>
  <c r="K31" i="121" s="1"/>
  <c r="K33" i="121" s="1"/>
  <c r="K35" i="121" s="1"/>
  <c r="K37" i="121" s="1"/>
  <c r="K39" i="121" s="1"/>
  <c r="K41" i="121" s="1"/>
  <c r="K43" i="121" s="1"/>
  <c r="K45" i="121" s="1"/>
  <c r="K47" i="121" s="1"/>
  <c r="K49" i="121" s="1"/>
  <c r="K51" i="121" s="1"/>
  <c r="K53" i="121" s="1"/>
  <c r="K55" i="121" s="1"/>
  <c r="K57" i="121" s="1"/>
  <c r="K59" i="121" s="1"/>
  <c r="K61" i="121" s="1"/>
  <c r="K63" i="121" s="1"/>
  <c r="K65" i="121" s="1"/>
  <c r="K67" i="121" s="1"/>
  <c r="K69" i="121" s="1"/>
  <c r="K71" i="121" s="1"/>
  <c r="K73" i="121" s="1"/>
  <c r="K75" i="121" s="1"/>
  <c r="K77" i="121" s="1"/>
  <c r="K79" i="121" s="1"/>
  <c r="K81" i="121" s="1"/>
  <c r="K83" i="121" s="1"/>
  <c r="K85" i="121" s="1"/>
  <c r="K87" i="121" s="1"/>
  <c r="K89" i="121" s="1"/>
  <c r="K91" i="121" s="1"/>
  <c r="K93" i="121" s="1"/>
  <c r="K95" i="121" s="1"/>
  <c r="K97" i="121" s="1"/>
  <c r="K99" i="121" s="1"/>
  <c r="K101" i="121" s="1"/>
  <c r="K103" i="121" s="1"/>
  <c r="K105" i="121" s="1"/>
  <c r="K107" i="121" s="1"/>
  <c r="K109" i="121" s="1"/>
  <c r="K111" i="121" s="1"/>
  <c r="K113" i="121" s="1"/>
  <c r="K115" i="121" s="1"/>
  <c r="K117" i="121" s="1"/>
  <c r="K119" i="121" s="1"/>
  <c r="K121" i="121" s="1"/>
  <c r="K123" i="121" s="1"/>
  <c r="K125" i="121" s="1"/>
  <c r="K127" i="121" s="1"/>
  <c r="K129" i="121" s="1"/>
  <c r="K131" i="121" s="1"/>
  <c r="K133" i="121" s="1"/>
  <c r="K135" i="121" s="1"/>
  <c r="K137" i="121" s="1"/>
  <c r="K139" i="121" s="1"/>
  <c r="K141" i="121" s="1"/>
  <c r="K143" i="121" s="1"/>
  <c r="K145" i="121" s="1"/>
  <c r="K147" i="121" s="1"/>
  <c r="K149" i="121" s="1"/>
  <c r="K151" i="121" s="1"/>
  <c r="K153" i="121" s="1"/>
  <c r="K155" i="121" s="1"/>
  <c r="K157" i="121" s="1"/>
  <c r="K159" i="121" s="1"/>
  <c r="K161" i="121" s="1"/>
  <c r="K163" i="121" s="1"/>
  <c r="K165" i="121" s="1"/>
  <c r="K167" i="121" s="1"/>
  <c r="K169" i="121" s="1"/>
  <c r="K171" i="121" s="1"/>
  <c r="K173" i="121" s="1"/>
  <c r="K175" i="121" s="1"/>
  <c r="K177" i="121" s="1"/>
  <c r="K179" i="121" s="1"/>
  <c r="K181" i="121" s="1"/>
  <c r="K183" i="121" s="1"/>
  <c r="K185" i="121" s="1"/>
  <c r="K187" i="121" s="1"/>
  <c r="K189" i="121" s="1"/>
  <c r="K191" i="121" s="1"/>
  <c r="K193" i="121" s="1"/>
  <c r="K195" i="121" s="1"/>
  <c r="K197" i="121" s="1"/>
  <c r="K199" i="121" s="1"/>
  <c r="K201" i="121" s="1"/>
  <c r="K203" i="121" s="1"/>
  <c r="K205" i="121" s="1"/>
  <c r="K207" i="121" s="1"/>
  <c r="K209" i="121" s="1"/>
  <c r="K211" i="121" s="1"/>
  <c r="K213" i="121" s="1"/>
  <c r="K215" i="121" s="1"/>
  <c r="K217" i="121" s="1"/>
  <c r="K219" i="121" s="1"/>
  <c r="K221" i="121" s="1"/>
  <c r="K223" i="121" s="1"/>
  <c r="K225" i="121" s="1"/>
  <c r="K227" i="121" s="1"/>
  <c r="K229" i="121" s="1"/>
  <c r="K231" i="121" s="1"/>
  <c r="K233" i="121" s="1"/>
  <c r="K235" i="121" s="1"/>
  <c r="K237" i="121" s="1"/>
  <c r="K239" i="121" s="1"/>
  <c r="K241" i="121" s="1"/>
  <c r="K243" i="121" s="1"/>
  <c r="K245" i="121" s="1"/>
  <c r="K247" i="121" s="1"/>
  <c r="K249" i="121" s="1"/>
  <c r="K251" i="121" s="1"/>
  <c r="K253" i="121" s="1"/>
  <c r="K255" i="121" s="1"/>
  <c r="K257" i="121" s="1"/>
  <c r="K259" i="121" s="1"/>
  <c r="K261" i="121" s="1"/>
  <c r="K263" i="121" s="1"/>
  <c r="K265" i="121" s="1"/>
  <c r="K267" i="121" s="1"/>
  <c r="K269" i="121" s="1"/>
  <c r="K271" i="121" s="1"/>
  <c r="K273" i="121" s="1"/>
  <c r="K275" i="121" s="1"/>
  <c r="K277" i="121" s="1"/>
  <c r="K279" i="121" s="1"/>
  <c r="K281" i="121" s="1"/>
  <c r="K283" i="121" s="1"/>
  <c r="K285" i="121" s="1"/>
  <c r="K287" i="121" s="1"/>
  <c r="K289" i="121" s="1"/>
  <c r="K291" i="121" s="1"/>
  <c r="K293" i="121" s="1"/>
  <c r="K295" i="121" s="1"/>
  <c r="K297" i="121" s="1"/>
  <c r="K299" i="121" s="1"/>
  <c r="K301" i="121" s="1"/>
  <c r="K303" i="121" s="1"/>
  <c r="K305" i="121" s="1"/>
  <c r="K307" i="121" s="1"/>
  <c r="K309" i="121" s="1"/>
  <c r="K311" i="121" s="1"/>
  <c r="K313" i="121" s="1"/>
  <c r="K315" i="121" s="1"/>
  <c r="K317" i="121" s="1"/>
  <c r="K319" i="121" s="1"/>
  <c r="K321" i="121" s="1"/>
  <c r="K323" i="121" s="1"/>
  <c r="K325" i="121" s="1"/>
  <c r="K327" i="121" s="1"/>
  <c r="K329" i="121" s="1"/>
  <c r="K331" i="121" s="1"/>
  <c r="K333" i="121" s="1"/>
  <c r="K335" i="121" s="1"/>
  <c r="K337" i="121" s="1"/>
  <c r="K339" i="121" s="1"/>
  <c r="K341" i="121" s="1"/>
  <c r="K343" i="121" s="1"/>
  <c r="K345" i="121" s="1"/>
  <c r="K347" i="121" s="1"/>
  <c r="K349" i="121" s="1"/>
  <c r="K351" i="121" s="1"/>
  <c r="K353" i="121" s="1"/>
  <c r="K355" i="121" s="1"/>
  <c r="K357" i="121" s="1"/>
  <c r="K359" i="121" s="1"/>
  <c r="K361" i="121" s="1"/>
  <c r="K363" i="121" s="1"/>
  <c r="K365" i="121" s="1"/>
  <c r="K367" i="121" s="1"/>
  <c r="K369" i="121" s="1"/>
  <c r="K371" i="121" s="1"/>
  <c r="K373" i="121" s="1"/>
  <c r="K375" i="121" s="1"/>
  <c r="K377" i="121" s="1"/>
  <c r="K379" i="121" s="1"/>
  <c r="K381" i="121" s="1"/>
  <c r="K383" i="121" s="1"/>
  <c r="K385" i="121" s="1"/>
  <c r="K387" i="121" s="1"/>
  <c r="K389" i="121" s="1"/>
  <c r="K391" i="121" s="1"/>
  <c r="K393" i="121" s="1"/>
  <c r="K395" i="121" s="1"/>
  <c r="K397" i="121" s="1"/>
  <c r="K399" i="121" s="1"/>
  <c r="K401" i="121" s="1"/>
  <c r="K403" i="121" s="1"/>
  <c r="K405" i="121" s="1"/>
  <c r="K407" i="121" s="1"/>
  <c r="K409" i="121" s="1"/>
  <c r="K411" i="121" s="1"/>
  <c r="K413" i="121" s="1"/>
  <c r="K415" i="121" s="1"/>
  <c r="K417" i="121" s="1"/>
  <c r="K419" i="121" s="1"/>
  <c r="K421" i="121" s="1"/>
  <c r="K423" i="121" s="1"/>
  <c r="K425" i="121" s="1"/>
  <c r="K427" i="121" s="1"/>
  <c r="K429" i="121" s="1"/>
  <c r="K431" i="121" s="1"/>
  <c r="K433" i="121" s="1"/>
  <c r="K435" i="121" s="1"/>
  <c r="K437" i="121" s="1"/>
  <c r="K439" i="121" s="1"/>
  <c r="K441" i="121" s="1"/>
  <c r="K443" i="121" s="1"/>
  <c r="K445" i="121" s="1"/>
  <c r="K447" i="121" s="1"/>
  <c r="K8" i="121"/>
  <c r="K10" i="121" s="1"/>
  <c r="K12" i="121" s="1"/>
  <c r="K14" i="121" s="1"/>
  <c r="K16" i="121" s="1"/>
  <c r="K18" i="121" s="1"/>
  <c r="K20" i="121" s="1"/>
  <c r="K22" i="121" s="1"/>
  <c r="K24" i="121" s="1"/>
  <c r="K26" i="121" s="1"/>
  <c r="K28" i="121" s="1"/>
  <c r="K30" i="121" s="1"/>
  <c r="K32" i="121" s="1"/>
  <c r="K34" i="121" s="1"/>
  <c r="K36" i="121" s="1"/>
  <c r="K38" i="121" s="1"/>
  <c r="K40" i="121" s="1"/>
  <c r="K42" i="121" s="1"/>
  <c r="K44" i="121" s="1"/>
  <c r="K46" i="121" s="1"/>
  <c r="K48" i="121" s="1"/>
  <c r="K50" i="121" s="1"/>
  <c r="K52" i="121" s="1"/>
  <c r="K54" i="121" s="1"/>
  <c r="K56" i="121" s="1"/>
  <c r="K58" i="121" s="1"/>
  <c r="K60" i="121" s="1"/>
  <c r="K62" i="121" s="1"/>
  <c r="K64" i="121" s="1"/>
  <c r="K66" i="121" s="1"/>
  <c r="K68" i="121" s="1"/>
  <c r="K70" i="121" s="1"/>
  <c r="K72" i="121" s="1"/>
  <c r="K74" i="121" s="1"/>
  <c r="K76" i="121" s="1"/>
  <c r="K78" i="121" s="1"/>
  <c r="K80" i="121" s="1"/>
  <c r="K82" i="121" s="1"/>
  <c r="K84" i="121" s="1"/>
  <c r="K86" i="121" s="1"/>
  <c r="K88" i="121" s="1"/>
  <c r="K90" i="121" s="1"/>
  <c r="K92" i="121" s="1"/>
  <c r="K94" i="121" s="1"/>
  <c r="K96" i="121" s="1"/>
  <c r="K98" i="121" s="1"/>
  <c r="K100" i="121" s="1"/>
  <c r="K102" i="121" s="1"/>
  <c r="K104" i="121" s="1"/>
  <c r="K106" i="121" s="1"/>
  <c r="K108" i="121" s="1"/>
  <c r="K110" i="121" s="1"/>
  <c r="K112" i="121" s="1"/>
  <c r="K114" i="121" s="1"/>
  <c r="K116" i="121" s="1"/>
  <c r="K118" i="121" s="1"/>
  <c r="K120" i="121" s="1"/>
  <c r="K122" i="121" s="1"/>
  <c r="K124" i="121" s="1"/>
  <c r="K126" i="121" s="1"/>
  <c r="K128" i="121" s="1"/>
  <c r="K130" i="121" s="1"/>
  <c r="K132" i="121" s="1"/>
  <c r="K134" i="121" s="1"/>
  <c r="K136" i="121" s="1"/>
  <c r="K138" i="121" s="1"/>
  <c r="K140" i="121" s="1"/>
  <c r="K142" i="121" s="1"/>
  <c r="K144" i="121" s="1"/>
  <c r="K146" i="121" s="1"/>
  <c r="K148" i="121" s="1"/>
  <c r="K150" i="121" s="1"/>
  <c r="K152" i="121" s="1"/>
  <c r="K154" i="121" s="1"/>
  <c r="K156" i="121" s="1"/>
  <c r="K158" i="121" s="1"/>
  <c r="K160" i="121" s="1"/>
  <c r="K162" i="121" s="1"/>
  <c r="K164" i="121" s="1"/>
  <c r="K166" i="121" s="1"/>
  <c r="K168" i="121" s="1"/>
  <c r="K170" i="121" s="1"/>
  <c r="K172" i="121" s="1"/>
  <c r="K174" i="121" s="1"/>
  <c r="K176" i="121" s="1"/>
  <c r="K178" i="121" s="1"/>
  <c r="K180" i="121" s="1"/>
  <c r="K182" i="121" s="1"/>
  <c r="K184" i="121" s="1"/>
  <c r="K186" i="121" s="1"/>
  <c r="K188" i="121" s="1"/>
  <c r="K190" i="121" s="1"/>
  <c r="K192" i="121" s="1"/>
  <c r="K194" i="121" s="1"/>
  <c r="K196" i="121" s="1"/>
  <c r="K198" i="121" s="1"/>
  <c r="K200" i="121" s="1"/>
  <c r="K202" i="121" s="1"/>
  <c r="K204" i="121" s="1"/>
  <c r="K206" i="121" s="1"/>
  <c r="K208" i="121" s="1"/>
  <c r="K210" i="121" s="1"/>
  <c r="K212" i="121" s="1"/>
  <c r="K214" i="121" s="1"/>
  <c r="K216" i="121" s="1"/>
  <c r="K218" i="121" s="1"/>
  <c r="K220" i="121" s="1"/>
  <c r="K222" i="121" s="1"/>
  <c r="K224" i="121" s="1"/>
  <c r="K226" i="121" s="1"/>
  <c r="K228" i="121" s="1"/>
  <c r="K230" i="121" s="1"/>
  <c r="K232" i="121" s="1"/>
  <c r="K234" i="121" s="1"/>
  <c r="K236" i="121" s="1"/>
  <c r="K238" i="121" s="1"/>
  <c r="K240" i="121" s="1"/>
  <c r="K242" i="121" s="1"/>
  <c r="K244" i="121" s="1"/>
  <c r="K246" i="121" s="1"/>
  <c r="K248" i="121" s="1"/>
  <c r="K250" i="121" s="1"/>
  <c r="K252" i="121" s="1"/>
  <c r="K254" i="121" s="1"/>
  <c r="K256" i="121" s="1"/>
  <c r="K258" i="121" s="1"/>
  <c r="K260" i="121" s="1"/>
  <c r="K262" i="121" s="1"/>
  <c r="K264" i="121" s="1"/>
  <c r="K266" i="121" s="1"/>
  <c r="K268" i="121" s="1"/>
  <c r="K270" i="121" s="1"/>
  <c r="K272" i="121" s="1"/>
  <c r="K274" i="121" s="1"/>
  <c r="K276" i="121" s="1"/>
  <c r="K278" i="121" s="1"/>
  <c r="K280" i="121" s="1"/>
  <c r="K282" i="121" s="1"/>
  <c r="K284" i="121" s="1"/>
  <c r="K286" i="121" s="1"/>
  <c r="K288" i="121" s="1"/>
  <c r="K290" i="121" s="1"/>
  <c r="K292" i="121" s="1"/>
  <c r="K294" i="121" s="1"/>
  <c r="K296" i="121" s="1"/>
  <c r="K298" i="121" s="1"/>
  <c r="K300" i="121" s="1"/>
  <c r="K302" i="121" s="1"/>
  <c r="K304" i="121" s="1"/>
  <c r="K306" i="121" s="1"/>
  <c r="K308" i="121" s="1"/>
  <c r="K310" i="121" s="1"/>
  <c r="K312" i="121" s="1"/>
  <c r="K314" i="121" s="1"/>
  <c r="K316" i="121" s="1"/>
  <c r="K318" i="121" s="1"/>
  <c r="K320" i="121" s="1"/>
  <c r="K322" i="121" s="1"/>
  <c r="K324" i="121" s="1"/>
  <c r="K326" i="121" s="1"/>
  <c r="K328" i="121" s="1"/>
  <c r="K330" i="121" s="1"/>
  <c r="K332" i="121" s="1"/>
  <c r="K334" i="121" s="1"/>
  <c r="K336" i="121" s="1"/>
  <c r="K338" i="121" s="1"/>
  <c r="K340" i="121" s="1"/>
  <c r="K342" i="121" s="1"/>
  <c r="K344" i="121" s="1"/>
  <c r="K346" i="121" s="1"/>
  <c r="K348" i="121" s="1"/>
  <c r="K350" i="121" s="1"/>
  <c r="K352" i="121" s="1"/>
  <c r="K354" i="121" s="1"/>
  <c r="K356" i="121" s="1"/>
  <c r="K358" i="121" s="1"/>
  <c r="K360" i="121" s="1"/>
  <c r="K362" i="121" s="1"/>
  <c r="K364" i="121" s="1"/>
  <c r="K366" i="121" s="1"/>
  <c r="K368" i="121" s="1"/>
  <c r="K370" i="121" s="1"/>
  <c r="K372" i="121" s="1"/>
  <c r="K374" i="121" s="1"/>
  <c r="K376" i="121" s="1"/>
  <c r="K378" i="121" s="1"/>
  <c r="K380" i="121" s="1"/>
  <c r="K382" i="121" s="1"/>
  <c r="K384" i="121" s="1"/>
  <c r="K386" i="121" s="1"/>
  <c r="K388" i="121" s="1"/>
  <c r="K390" i="121" s="1"/>
  <c r="K392" i="121" s="1"/>
  <c r="K394" i="121" s="1"/>
  <c r="K396" i="121" s="1"/>
  <c r="K398" i="121" s="1"/>
  <c r="K400" i="121" s="1"/>
  <c r="K402" i="121" s="1"/>
  <c r="K404" i="121" s="1"/>
  <c r="K406" i="121" s="1"/>
  <c r="K408" i="121" s="1"/>
  <c r="K410" i="121" s="1"/>
  <c r="K412" i="121" s="1"/>
  <c r="K414" i="121" s="1"/>
  <c r="K416" i="121" s="1"/>
  <c r="K418" i="121" s="1"/>
  <c r="K420" i="121" s="1"/>
  <c r="K422" i="121" s="1"/>
  <c r="K424" i="121" s="1"/>
  <c r="K426" i="121" s="1"/>
  <c r="K428" i="121" s="1"/>
  <c r="K430" i="121" s="1"/>
  <c r="K432" i="121" s="1"/>
  <c r="K434" i="121" s="1"/>
  <c r="K436" i="121" s="1"/>
  <c r="K438" i="121" s="1"/>
  <c r="K440" i="121" s="1"/>
  <c r="K442" i="121" s="1"/>
  <c r="K444" i="121" s="1"/>
  <c r="K446" i="121" s="1"/>
  <c r="J20" i="116" l="1"/>
  <c r="J22" i="116" s="1"/>
  <c r="J24" i="116" s="1"/>
  <c r="J26" i="116" s="1"/>
  <c r="J28" i="116" s="1"/>
  <c r="J30" i="116" s="1"/>
  <c r="J32" i="116" s="1"/>
  <c r="J34" i="116" s="1"/>
  <c r="J36" i="116" s="1"/>
  <c r="J38" i="116" s="1"/>
  <c r="J40" i="116" s="1"/>
  <c r="J42" i="116" s="1"/>
  <c r="J44" i="116" s="1"/>
  <c r="J46" i="116" s="1"/>
  <c r="J48" i="116" s="1"/>
  <c r="J50" i="116" s="1"/>
  <c r="J52" i="116" s="1"/>
  <c r="J54" i="116" s="1"/>
  <c r="J56" i="116" s="1"/>
  <c r="J58" i="116" s="1"/>
  <c r="J60" i="116" s="1"/>
  <c r="J62" i="116" s="1"/>
  <c r="J64" i="116" s="1"/>
  <c r="J66" i="116" s="1"/>
  <c r="J68" i="116" s="1"/>
  <c r="J70" i="116" s="1"/>
  <c r="J72" i="116" s="1"/>
  <c r="J74" i="116" s="1"/>
  <c r="J76" i="116" s="1"/>
  <c r="J78" i="116" s="1"/>
  <c r="J80" i="116" s="1"/>
  <c r="J82" i="116" s="1"/>
  <c r="J84" i="116" s="1"/>
  <c r="J86" i="116" s="1"/>
  <c r="J88" i="116" s="1"/>
  <c r="J90" i="116" s="1"/>
  <c r="J92" i="116" s="1"/>
  <c r="J94" i="116" s="1"/>
  <c r="J96" i="116" s="1"/>
  <c r="J98" i="116" s="1"/>
  <c r="J100" i="116" s="1"/>
  <c r="J102" i="116" s="1"/>
  <c r="J104" i="116" s="1"/>
  <c r="J106" i="116" s="1"/>
  <c r="J108" i="116" s="1"/>
  <c r="J110" i="116" s="1"/>
  <c r="J112" i="116" s="1"/>
  <c r="J114" i="116" s="1"/>
  <c r="J116" i="116" s="1"/>
  <c r="J118" i="116" s="1"/>
  <c r="J120" i="116" s="1"/>
  <c r="J122" i="116" s="1"/>
  <c r="J124" i="116" s="1"/>
  <c r="J126" i="116" s="1"/>
  <c r="J128" i="116" s="1"/>
  <c r="J130" i="116" s="1"/>
  <c r="C20" i="116"/>
  <c r="J19" i="116"/>
  <c r="C18" i="116"/>
  <c r="J21" i="116" l="1"/>
  <c r="J23" i="116" s="1"/>
  <c r="J25" i="116" s="1"/>
  <c r="J27" i="116" s="1"/>
  <c r="J29" i="116" s="1"/>
  <c r="J31" i="116" s="1"/>
  <c r="J33" i="116" s="1"/>
  <c r="J35" i="116" s="1"/>
  <c r="J37" i="116" s="1"/>
  <c r="J39" i="116" s="1"/>
  <c r="J41" i="116" s="1"/>
  <c r="J43" i="116" s="1"/>
  <c r="J45" i="116" s="1"/>
  <c r="J47" i="116" s="1"/>
  <c r="J49" i="116" s="1"/>
  <c r="J51" i="116" s="1"/>
  <c r="J53" i="116" s="1"/>
  <c r="J55" i="116" s="1"/>
  <c r="J57" i="116" s="1"/>
  <c r="J59" i="116" s="1"/>
  <c r="J61" i="116" s="1"/>
  <c r="J63" i="116" s="1"/>
  <c r="J65" i="116" s="1"/>
  <c r="J67" i="116" s="1"/>
  <c r="J69" i="116" s="1"/>
  <c r="J71" i="116" s="1"/>
  <c r="J73" i="116" s="1"/>
  <c r="J75" i="116" s="1"/>
  <c r="J77" i="116" s="1"/>
  <c r="J79" i="116" s="1"/>
  <c r="J81" i="116" s="1"/>
  <c r="J83" i="116" s="1"/>
  <c r="J85" i="116" s="1"/>
  <c r="J87" i="116" s="1"/>
  <c r="J89" i="116" s="1"/>
  <c r="J91" i="116" s="1"/>
  <c r="J93" i="116" s="1"/>
  <c r="J95" i="116" s="1"/>
  <c r="J97" i="116" s="1"/>
  <c r="J99" i="116" s="1"/>
  <c r="J101" i="116" s="1"/>
  <c r="J103" i="116" s="1"/>
  <c r="J105" i="116" s="1"/>
  <c r="J107" i="116" s="1"/>
  <c r="J109" i="116" s="1"/>
  <c r="J111" i="116" s="1"/>
  <c r="J113" i="116" s="1"/>
  <c r="J115" i="116" s="1"/>
  <c r="J117" i="116" s="1"/>
  <c r="J119" i="116" s="1"/>
  <c r="J121" i="116" s="1"/>
  <c r="J123" i="116" s="1"/>
  <c r="J125" i="116" s="1"/>
  <c r="J127" i="116" s="1"/>
  <c r="J129" i="116" s="1"/>
  <c r="J131" i="116" s="1"/>
  <c r="K7" i="122"/>
  <c r="K9" i="122" s="1"/>
  <c r="K11" i="122" s="1"/>
  <c r="K13" i="122" s="1"/>
  <c r="K15" i="122" s="1"/>
  <c r="K17" i="122" s="1"/>
  <c r="K19" i="122" s="1"/>
  <c r="K21" i="122" s="1"/>
  <c r="K23" i="122" s="1"/>
  <c r="K25" i="122" s="1"/>
  <c r="K27" i="122" s="1"/>
  <c r="K29" i="122" s="1"/>
  <c r="K31" i="122" s="1"/>
  <c r="K33" i="122" s="1"/>
  <c r="K35" i="122" s="1"/>
  <c r="K37" i="122" s="1"/>
  <c r="K39" i="122" s="1"/>
  <c r="K41" i="122" s="1"/>
  <c r="K43" i="122" s="1"/>
  <c r="K45" i="122" s="1"/>
  <c r="K47" i="122" s="1"/>
  <c r="K49" i="122" s="1"/>
  <c r="K51" i="122" s="1"/>
  <c r="K53" i="122" s="1"/>
  <c r="K55" i="122" s="1"/>
  <c r="K57" i="122" s="1"/>
  <c r="K59" i="122" s="1"/>
  <c r="K61" i="122" s="1"/>
  <c r="K63" i="122" s="1"/>
  <c r="K65" i="122" s="1"/>
  <c r="K67" i="122" s="1"/>
  <c r="K69" i="122" s="1"/>
  <c r="K71" i="122" s="1"/>
  <c r="K73" i="122" s="1"/>
  <c r="K75" i="122" s="1"/>
  <c r="K77" i="122" s="1"/>
  <c r="K79" i="122" s="1"/>
  <c r="K81" i="122" s="1"/>
  <c r="K83" i="122" s="1"/>
  <c r="K85" i="122" s="1"/>
  <c r="K87" i="122" s="1"/>
  <c r="K89" i="122" s="1"/>
  <c r="K91" i="122" s="1"/>
  <c r="K93" i="122" s="1"/>
  <c r="K95" i="122" s="1"/>
  <c r="K97" i="122" s="1"/>
  <c r="K99" i="122" s="1"/>
  <c r="K101" i="122" s="1"/>
  <c r="K103" i="122" s="1"/>
  <c r="K105" i="122" s="1"/>
  <c r="K107" i="122" s="1"/>
  <c r="K109" i="122" s="1"/>
  <c r="K111" i="122" s="1"/>
  <c r="K113" i="122" s="1"/>
  <c r="K115" i="122" s="1"/>
  <c r="K117" i="122" s="1"/>
  <c r="K119" i="122" s="1"/>
  <c r="K121" i="122" s="1"/>
  <c r="K123" i="122" s="1"/>
  <c r="K125" i="122" s="1"/>
  <c r="K127" i="122" s="1"/>
  <c r="K129" i="122" s="1"/>
  <c r="K131" i="122" s="1"/>
  <c r="K133" i="122" s="1"/>
  <c r="K135" i="122" s="1"/>
  <c r="K137" i="122" s="1"/>
  <c r="K139" i="122" s="1"/>
  <c r="K141" i="122" s="1"/>
  <c r="K143" i="122" s="1"/>
  <c r="K145" i="122" s="1"/>
  <c r="K147" i="122" s="1"/>
  <c r="K149" i="122" s="1"/>
  <c r="K151" i="122" s="1"/>
  <c r="K153" i="122" s="1"/>
  <c r="K155" i="122" s="1"/>
  <c r="K157" i="122" s="1"/>
  <c r="K159" i="122" s="1"/>
  <c r="K161" i="122" s="1"/>
  <c r="K163" i="122" s="1"/>
  <c r="K165" i="122" s="1"/>
  <c r="K167" i="122" s="1"/>
  <c r="K169" i="122" s="1"/>
  <c r="K171" i="122" s="1"/>
  <c r="K173" i="122" s="1"/>
  <c r="K175" i="122" s="1"/>
  <c r="K177" i="122" s="1"/>
  <c r="K179" i="122" s="1"/>
  <c r="K181" i="122" s="1"/>
  <c r="K183" i="122" s="1"/>
  <c r="K185" i="122" s="1"/>
  <c r="K187" i="122" s="1"/>
  <c r="K189" i="122" s="1"/>
  <c r="K191" i="122" s="1"/>
  <c r="K193" i="122" s="1"/>
  <c r="K195" i="122" s="1"/>
  <c r="K197" i="122" s="1"/>
  <c r="K199" i="122" s="1"/>
  <c r="K201" i="122" s="1"/>
  <c r="K203" i="122" s="1"/>
  <c r="K205" i="122" s="1"/>
  <c r="K207" i="122" s="1"/>
  <c r="K209" i="122" s="1"/>
  <c r="K211" i="122" s="1"/>
  <c r="K213" i="122" s="1"/>
  <c r="K215" i="122" s="1"/>
  <c r="K217" i="122" s="1"/>
  <c r="K219" i="122" s="1"/>
  <c r="K221" i="122" s="1"/>
  <c r="K223" i="122" s="1"/>
  <c r="K225" i="122" s="1"/>
  <c r="K227" i="122" s="1"/>
  <c r="K229" i="122" s="1"/>
  <c r="K231" i="122" s="1"/>
  <c r="K233" i="122" s="1"/>
  <c r="K235" i="122" s="1"/>
  <c r="K237" i="122" s="1"/>
  <c r="K239" i="122" s="1"/>
  <c r="K241" i="122" s="1"/>
  <c r="K243" i="122" s="1"/>
  <c r="K245" i="122" s="1"/>
  <c r="K247" i="122" s="1"/>
  <c r="K249" i="122" s="1"/>
  <c r="K251" i="122" s="1"/>
  <c r="K253" i="122" s="1"/>
  <c r="K255" i="122" s="1"/>
  <c r="K257" i="122" s="1"/>
  <c r="K259" i="122" s="1"/>
  <c r="K261" i="122" s="1"/>
  <c r="K263" i="122" s="1"/>
  <c r="K265" i="122" s="1"/>
  <c r="K267" i="122" s="1"/>
  <c r="K269" i="122" s="1"/>
  <c r="K271" i="122" s="1"/>
  <c r="K273" i="122" s="1"/>
  <c r="K275" i="122" s="1"/>
  <c r="K277" i="122" s="1"/>
  <c r="K279" i="122" s="1"/>
  <c r="K281" i="122" s="1"/>
  <c r="K283" i="122" s="1"/>
  <c r="K285" i="122" s="1"/>
  <c r="K287" i="122" s="1"/>
  <c r="K289" i="122" s="1"/>
  <c r="K291" i="122" s="1"/>
  <c r="K293" i="122" s="1"/>
  <c r="K295" i="122" s="1"/>
  <c r="K297" i="122" s="1"/>
  <c r="K299" i="122" s="1"/>
  <c r="K301" i="122" s="1"/>
  <c r="K303" i="122" s="1"/>
  <c r="K305" i="122" s="1"/>
  <c r="K307" i="122" s="1"/>
  <c r="K309" i="122" s="1"/>
  <c r="K311" i="122" s="1"/>
  <c r="K313" i="122" s="1"/>
  <c r="K315" i="122" s="1"/>
  <c r="K317" i="122" s="1"/>
  <c r="K319" i="122" s="1"/>
  <c r="K321" i="122" s="1"/>
  <c r="K323" i="122" s="1"/>
  <c r="K325" i="122" s="1"/>
  <c r="K327" i="122" s="1"/>
  <c r="K329" i="122" s="1"/>
  <c r="K331" i="122" s="1"/>
  <c r="K333" i="122" s="1"/>
  <c r="K335" i="122" s="1"/>
  <c r="K337" i="122" s="1"/>
  <c r="K339" i="122" s="1"/>
  <c r="K341" i="122" s="1"/>
  <c r="K343" i="122" s="1"/>
  <c r="K345" i="122" s="1"/>
  <c r="K347" i="122" s="1"/>
  <c r="K349" i="122" s="1"/>
  <c r="K351" i="122" s="1"/>
  <c r="K353" i="122" s="1"/>
  <c r="K355" i="122" s="1"/>
  <c r="K357" i="122" s="1"/>
  <c r="K359" i="122" s="1"/>
  <c r="K361" i="122" s="1"/>
  <c r="K363" i="122" s="1"/>
  <c r="K365" i="122" s="1"/>
  <c r="K367" i="122" s="1"/>
  <c r="K369" i="122" s="1"/>
  <c r="K371" i="122" s="1"/>
  <c r="K373" i="122" s="1"/>
  <c r="K375" i="122" s="1"/>
  <c r="K377" i="122" s="1"/>
  <c r="K379" i="122" s="1"/>
  <c r="K381" i="122" s="1"/>
  <c r="K383" i="122" s="1"/>
  <c r="K385" i="122" s="1"/>
  <c r="K387" i="122" s="1"/>
  <c r="K389" i="122" s="1"/>
  <c r="K391" i="122" s="1"/>
  <c r="K393" i="122" s="1"/>
  <c r="K395" i="122" s="1"/>
  <c r="K397" i="122" s="1"/>
  <c r="K399" i="122" s="1"/>
  <c r="K401" i="122" s="1"/>
  <c r="K403" i="122" s="1"/>
  <c r="K405" i="122" s="1"/>
  <c r="K407" i="122" s="1"/>
  <c r="K409" i="122" s="1"/>
  <c r="K411" i="122" s="1"/>
  <c r="K413" i="122" s="1"/>
  <c r="K415" i="122" s="1"/>
  <c r="K417" i="122" s="1"/>
  <c r="K419" i="122" s="1"/>
  <c r="K421" i="122" s="1"/>
  <c r="K423" i="122" s="1"/>
  <c r="K425" i="122" s="1"/>
  <c r="K427" i="122" s="1"/>
  <c r="K429" i="122" s="1"/>
  <c r="K431" i="122" s="1"/>
  <c r="K433" i="122" s="1"/>
  <c r="K435" i="122" s="1"/>
  <c r="K437" i="122" s="1"/>
  <c r="K439" i="122" s="1"/>
  <c r="K441" i="122" s="1"/>
  <c r="K443" i="122" s="1"/>
  <c r="K445" i="122" s="1"/>
  <c r="K447" i="122" s="1"/>
  <c r="K449" i="122" s="1"/>
  <c r="K451" i="122" s="1"/>
  <c r="K453" i="122" s="1"/>
  <c r="K455" i="122" s="1"/>
  <c r="K457" i="122" s="1"/>
  <c r="K459" i="122" s="1"/>
  <c r="K461" i="122" s="1"/>
  <c r="K463" i="122" s="1"/>
  <c r="K465" i="122" s="1"/>
  <c r="K467" i="122" s="1"/>
  <c r="K469" i="122" s="1"/>
  <c r="K471" i="122" s="1"/>
  <c r="K473" i="122" s="1"/>
  <c r="K475" i="122" s="1"/>
  <c r="K477" i="122" s="1"/>
  <c r="K479" i="122" s="1"/>
  <c r="K481" i="122" s="1"/>
  <c r="K483" i="122" s="1"/>
  <c r="K485" i="122" s="1"/>
  <c r="K487" i="122" s="1"/>
  <c r="K489" i="122" s="1"/>
  <c r="K491" i="122" s="1"/>
  <c r="K493" i="122" s="1"/>
  <c r="K495" i="122" s="1"/>
  <c r="K497" i="122" s="1"/>
  <c r="K499" i="122" s="1"/>
  <c r="K501" i="122" s="1"/>
  <c r="K503" i="122" s="1"/>
  <c r="K505" i="122" s="1"/>
  <c r="K507" i="122" s="1"/>
  <c r="K509" i="122" s="1"/>
  <c r="K511" i="122" s="1"/>
  <c r="K513" i="122" s="1"/>
  <c r="K515" i="122" s="1"/>
  <c r="K517" i="122" s="1"/>
  <c r="K519" i="122" s="1"/>
  <c r="K521" i="122" s="1"/>
  <c r="K523" i="122" s="1"/>
  <c r="K525" i="122" s="1"/>
  <c r="K527" i="122" s="1"/>
  <c r="K529" i="122" s="1"/>
  <c r="K531" i="122" s="1"/>
  <c r="K533" i="122" s="1"/>
  <c r="K535" i="122" s="1"/>
  <c r="K537" i="122" s="1"/>
  <c r="K539" i="122" s="1"/>
  <c r="K541" i="122" s="1"/>
  <c r="K543" i="122" s="1"/>
  <c r="K545" i="122" s="1"/>
  <c r="K547" i="122" s="1"/>
  <c r="K549" i="122" s="1"/>
  <c r="K551" i="122" s="1"/>
  <c r="K553" i="122" s="1"/>
  <c r="K555" i="122" s="1"/>
  <c r="K557" i="122" s="1"/>
  <c r="K559" i="122" s="1"/>
  <c r="K561" i="122" s="1"/>
  <c r="K563" i="122" s="1"/>
  <c r="K565" i="122" s="1"/>
  <c r="K567" i="122" s="1"/>
  <c r="K569" i="122" s="1"/>
  <c r="K571" i="122" s="1"/>
  <c r="K573" i="122" s="1"/>
  <c r="K575" i="122" s="1"/>
  <c r="K577" i="122" s="1"/>
  <c r="K579" i="122" s="1"/>
  <c r="K581" i="122" s="1"/>
  <c r="K583" i="122" s="1"/>
  <c r="K585" i="122" s="1"/>
  <c r="K587" i="122" s="1"/>
  <c r="K589" i="122" s="1"/>
  <c r="K591" i="122" s="1"/>
  <c r="K593" i="122" s="1"/>
  <c r="K595" i="122" s="1"/>
  <c r="K597" i="122" s="1"/>
  <c r="K599" i="122" s="1"/>
  <c r="K601" i="122" s="1"/>
  <c r="K603" i="122" s="1"/>
  <c r="K605" i="122" s="1"/>
  <c r="K607" i="122" s="1"/>
  <c r="K609" i="122" s="1"/>
  <c r="K611" i="122" s="1"/>
  <c r="K613" i="122" s="1"/>
  <c r="K615" i="122" s="1"/>
  <c r="K617" i="122" s="1"/>
  <c r="K619" i="122" s="1"/>
  <c r="K621" i="122" s="1"/>
  <c r="K623" i="122" s="1"/>
  <c r="K625" i="122" s="1"/>
  <c r="K627" i="122" s="1"/>
  <c r="K629" i="122" s="1"/>
  <c r="K631" i="122" s="1"/>
  <c r="K633" i="122" s="1"/>
  <c r="K635" i="122" s="1"/>
  <c r="K637" i="122" s="1"/>
  <c r="K639" i="122" s="1"/>
  <c r="K641" i="122" s="1"/>
  <c r="K643" i="122" s="1"/>
  <c r="K645" i="122" s="1"/>
  <c r="K647" i="122" s="1"/>
  <c r="K649" i="122" s="1"/>
  <c r="K651" i="122" s="1"/>
  <c r="K653" i="122" s="1"/>
  <c r="K655" i="122" s="1"/>
  <c r="K657" i="122" s="1"/>
  <c r="K659" i="122" s="1"/>
  <c r="K661" i="122" s="1"/>
  <c r="K663" i="122" s="1"/>
  <c r="K665" i="122" s="1"/>
  <c r="K667" i="122" s="1"/>
  <c r="K669" i="122" s="1"/>
  <c r="K671" i="122" s="1"/>
  <c r="K673" i="122" s="1"/>
  <c r="K675" i="122" s="1"/>
  <c r="K677" i="122" s="1"/>
  <c r="K679" i="122" s="1"/>
  <c r="K681" i="122" s="1"/>
  <c r="K683" i="122" s="1"/>
  <c r="K685" i="122" s="1"/>
  <c r="K9" i="124"/>
  <c r="K11" i="124" s="1"/>
  <c r="K13" i="124" s="1"/>
  <c r="K15" i="124" s="1"/>
  <c r="K17" i="124" s="1"/>
  <c r="K19" i="124" s="1"/>
  <c r="K21" i="124" s="1"/>
  <c r="K23" i="124" s="1"/>
  <c r="K25" i="124" s="1"/>
  <c r="K27" i="124" s="1"/>
  <c r="K29" i="124" s="1"/>
  <c r="K31" i="124" s="1"/>
  <c r="K33" i="124" s="1"/>
  <c r="K35" i="124" s="1"/>
  <c r="K37" i="124" s="1"/>
  <c r="K39" i="124" s="1"/>
  <c r="K41" i="124" s="1"/>
  <c r="K43" i="124" s="1"/>
  <c r="K45" i="124" s="1"/>
  <c r="K47" i="124" s="1"/>
  <c r="K49" i="124" s="1"/>
  <c r="K51" i="124" s="1"/>
  <c r="K53" i="124" s="1"/>
  <c r="K55" i="124" s="1"/>
  <c r="K57" i="124" s="1"/>
  <c r="K59" i="124" s="1"/>
  <c r="K61" i="124" s="1"/>
  <c r="K63" i="124" s="1"/>
  <c r="K65" i="124" s="1"/>
  <c r="K67" i="124" s="1"/>
  <c r="K69" i="124" s="1"/>
  <c r="K71" i="124" s="1"/>
  <c r="K73" i="124" s="1"/>
  <c r="K75" i="124" s="1"/>
  <c r="K77" i="124" s="1"/>
  <c r="K79" i="124" s="1"/>
  <c r="K81" i="124" s="1"/>
  <c r="K83" i="124" s="1"/>
  <c r="K85" i="124" s="1"/>
  <c r="K87" i="124" s="1"/>
  <c r="K89" i="124" s="1"/>
  <c r="K91" i="124" s="1"/>
  <c r="K93" i="124" s="1"/>
  <c r="K95" i="124" s="1"/>
  <c r="K97" i="124" s="1"/>
  <c r="K99" i="124" s="1"/>
  <c r="K101" i="124" s="1"/>
  <c r="K103" i="124" s="1"/>
  <c r="K105" i="124" s="1"/>
  <c r="K107" i="124" s="1"/>
  <c r="K109" i="124" s="1"/>
  <c r="K111" i="124" s="1"/>
  <c r="K113" i="124" s="1"/>
  <c r="K115" i="124" s="1"/>
  <c r="K117" i="124" s="1"/>
  <c r="K119" i="124" s="1"/>
  <c r="K121" i="124" s="1"/>
  <c r="K123" i="124" s="1"/>
  <c r="K125" i="124" s="1"/>
  <c r="K127" i="124" s="1"/>
  <c r="K129" i="124" s="1"/>
  <c r="K131" i="124" s="1"/>
  <c r="K133" i="124" s="1"/>
  <c r="K135" i="124" s="1"/>
  <c r="K137" i="124" s="1"/>
  <c r="K139" i="124" s="1"/>
  <c r="K141" i="124" s="1"/>
  <c r="K143" i="124" s="1"/>
  <c r="K145" i="124" s="1"/>
  <c r="K147" i="124" s="1"/>
  <c r="K149" i="124" s="1"/>
  <c r="K151" i="124" s="1"/>
  <c r="K153" i="124" s="1"/>
  <c r="K155" i="124" s="1"/>
  <c r="K157" i="124" s="1"/>
  <c r="K159" i="124" s="1"/>
  <c r="K161" i="124" s="1"/>
  <c r="K163" i="124" s="1"/>
  <c r="K165" i="124" s="1"/>
  <c r="K167" i="124" s="1"/>
  <c r="K169" i="124" s="1"/>
  <c r="K171" i="124" s="1"/>
  <c r="K173" i="124" s="1"/>
  <c r="K175" i="124" s="1"/>
  <c r="K177" i="124" s="1"/>
  <c r="K179" i="124" s="1"/>
  <c r="K181" i="124" s="1"/>
  <c r="K183" i="124" s="1"/>
  <c r="K185" i="124" s="1"/>
  <c r="K187" i="124" s="1"/>
  <c r="K189" i="124" s="1"/>
  <c r="K191" i="124" s="1"/>
  <c r="K7" i="118"/>
  <c r="K9" i="118" s="1"/>
  <c r="K11" i="118" s="1"/>
  <c r="K13" i="118" s="1"/>
  <c r="K15" i="118" s="1"/>
  <c r="K17" i="118" s="1"/>
  <c r="K19" i="118" s="1"/>
  <c r="K21" i="118" s="1"/>
  <c r="K23" i="118" s="1"/>
  <c r="K25" i="118" s="1"/>
  <c r="K27" i="118" s="1"/>
  <c r="K29" i="118" s="1"/>
  <c r="K31" i="118" s="1"/>
  <c r="K33" i="118" s="1"/>
  <c r="K35" i="118" s="1"/>
  <c r="K37" i="118" s="1"/>
  <c r="K39" i="118" s="1"/>
  <c r="K41" i="118" s="1"/>
  <c r="K43" i="118" s="1"/>
  <c r="K45" i="118" s="1"/>
  <c r="K47" i="118" s="1"/>
  <c r="K49" i="118" s="1"/>
  <c r="K51" i="118" s="1"/>
  <c r="K53" i="118" s="1"/>
  <c r="K55" i="118" s="1"/>
  <c r="K57" i="118" s="1"/>
  <c r="K59" i="118" s="1"/>
  <c r="K61" i="118" s="1"/>
  <c r="K63" i="118" s="1"/>
  <c r="K65" i="118" s="1"/>
  <c r="K67" i="118" s="1"/>
  <c r="K69" i="118" s="1"/>
  <c r="K71" i="118" s="1"/>
  <c r="K73" i="118" s="1"/>
  <c r="K75" i="118" s="1"/>
  <c r="K77" i="118" s="1"/>
  <c r="K79" i="118" s="1"/>
  <c r="K81" i="118" s="1"/>
  <c r="K83" i="118" s="1"/>
  <c r="K85" i="118" s="1"/>
  <c r="K87" i="118" s="1"/>
  <c r="K89" i="118" s="1"/>
  <c r="K91" i="118" s="1"/>
  <c r="K93" i="118" s="1"/>
  <c r="K95" i="118" s="1"/>
  <c r="K97" i="118" s="1"/>
  <c r="K99" i="118" s="1"/>
  <c r="K101" i="118" s="1"/>
  <c r="K103" i="118" s="1"/>
  <c r="K105" i="118" s="1"/>
  <c r="K107" i="118" s="1"/>
  <c r="K109" i="118" s="1"/>
  <c r="K111" i="118" s="1"/>
  <c r="K113" i="118" s="1"/>
  <c r="K115" i="118" s="1"/>
  <c r="K117" i="118" s="1"/>
  <c r="K119" i="118" s="1"/>
  <c r="K121" i="118" s="1"/>
  <c r="K123" i="118" s="1"/>
  <c r="K125" i="118" s="1"/>
  <c r="K127" i="118" s="1"/>
  <c r="K129" i="118" s="1"/>
  <c r="K131" i="118" s="1"/>
  <c r="K133" i="118" s="1"/>
  <c r="K378" i="122" l="1"/>
  <c r="K380" i="122" s="1"/>
  <c r="K382" i="122" s="1"/>
  <c r="K384" i="122" s="1"/>
  <c r="K386" i="122" s="1"/>
  <c r="K388" i="122" s="1"/>
  <c r="K390" i="122" s="1"/>
  <c r="K392" i="122" s="1"/>
  <c r="K394" i="122" s="1"/>
  <c r="K396" i="122" s="1"/>
  <c r="K398" i="122" s="1"/>
  <c r="K400" i="122" s="1"/>
  <c r="K402" i="122" s="1"/>
  <c r="K404" i="122" s="1"/>
  <c r="K406" i="122" s="1"/>
  <c r="K408" i="122" s="1"/>
  <c r="K410" i="122" s="1"/>
  <c r="K412" i="122" s="1"/>
  <c r="K414" i="122" s="1"/>
  <c r="K416" i="122" s="1"/>
  <c r="K418" i="122" s="1"/>
  <c r="K420" i="122" s="1"/>
  <c r="K422" i="122" s="1"/>
  <c r="K424" i="122" s="1"/>
  <c r="K426" i="122" s="1"/>
  <c r="K428" i="122" s="1"/>
  <c r="K430" i="122" s="1"/>
  <c r="K432" i="122" s="1"/>
  <c r="K434" i="122" s="1"/>
  <c r="K436" i="122" s="1"/>
  <c r="K438" i="122" s="1"/>
  <c r="K440" i="122" s="1"/>
  <c r="K442" i="122" s="1"/>
  <c r="K444" i="122" s="1"/>
  <c r="K446" i="122" s="1"/>
  <c r="K448" i="122" s="1"/>
  <c r="K450" i="122" s="1"/>
  <c r="K452" i="122" s="1"/>
  <c r="K454" i="122" s="1"/>
  <c r="K456" i="122" s="1"/>
  <c r="K458" i="122" s="1"/>
  <c r="K460" i="122" s="1"/>
  <c r="K462" i="122" s="1"/>
  <c r="K464" i="122" s="1"/>
  <c r="K466" i="122" s="1"/>
  <c r="K468" i="122" s="1"/>
  <c r="K470" i="122" s="1"/>
  <c r="K472" i="122" s="1"/>
  <c r="K474" i="122" s="1"/>
  <c r="K476" i="122" s="1"/>
  <c r="K478" i="122" s="1"/>
  <c r="K480" i="122" s="1"/>
  <c r="K482" i="122" s="1"/>
  <c r="K484" i="122" s="1"/>
  <c r="K486" i="122" s="1"/>
  <c r="K488" i="122" s="1"/>
  <c r="K490" i="122" s="1"/>
  <c r="K492" i="122" s="1"/>
  <c r="K494" i="122" s="1"/>
  <c r="K496" i="122" s="1"/>
  <c r="K498" i="122" s="1"/>
  <c r="K500" i="122" s="1"/>
  <c r="K502" i="122" s="1"/>
  <c r="K504" i="122" s="1"/>
  <c r="K506" i="122" s="1"/>
  <c r="K508" i="122" s="1"/>
  <c r="K510" i="122" s="1"/>
  <c r="K512" i="122" s="1"/>
  <c r="K514" i="122" s="1"/>
  <c r="K516" i="122" s="1"/>
  <c r="K518" i="122" s="1"/>
  <c r="K520" i="122" s="1"/>
  <c r="K522" i="122" s="1"/>
  <c r="K524" i="122" s="1"/>
  <c r="K526" i="122" s="1"/>
  <c r="K528" i="122" s="1"/>
  <c r="K530" i="122" s="1"/>
  <c r="K532" i="122" s="1"/>
  <c r="K534" i="122" s="1"/>
  <c r="K536" i="122" s="1"/>
  <c r="K538" i="122" s="1"/>
  <c r="K540" i="122" s="1"/>
  <c r="K542" i="122" s="1"/>
  <c r="K544" i="122" s="1"/>
  <c r="K546" i="122" s="1"/>
  <c r="K548" i="122" s="1"/>
  <c r="K550" i="122" s="1"/>
  <c r="K552" i="122" s="1"/>
  <c r="K554" i="122" s="1"/>
  <c r="K556" i="122" s="1"/>
  <c r="K558" i="122" s="1"/>
  <c r="K560" i="122" s="1"/>
  <c r="K562" i="122" s="1"/>
  <c r="K564" i="122" s="1"/>
  <c r="K566" i="122" s="1"/>
  <c r="K568" i="122" s="1"/>
  <c r="K570" i="122" s="1"/>
  <c r="K572" i="122" s="1"/>
  <c r="K574" i="122" s="1"/>
  <c r="K576" i="122" s="1"/>
  <c r="K578" i="122" s="1"/>
  <c r="K580" i="122" s="1"/>
  <c r="K582" i="122" s="1"/>
  <c r="K584" i="122" s="1"/>
  <c r="K586" i="122" s="1"/>
  <c r="K588" i="122" s="1"/>
  <c r="K590" i="122" s="1"/>
  <c r="K592" i="122" s="1"/>
  <c r="K594" i="122" s="1"/>
  <c r="K596" i="122" s="1"/>
  <c r="K598" i="122" s="1"/>
  <c r="K600" i="122" s="1"/>
  <c r="K602" i="122" s="1"/>
  <c r="K604" i="122" s="1"/>
  <c r="K606" i="122" s="1"/>
  <c r="K608" i="122" s="1"/>
  <c r="K610" i="122" s="1"/>
  <c r="K612" i="122" s="1"/>
  <c r="K614" i="122" s="1"/>
  <c r="K616" i="122" s="1"/>
  <c r="K618" i="122" s="1"/>
  <c r="K620" i="122" s="1"/>
  <c r="K622" i="122" s="1"/>
  <c r="K624" i="122" s="1"/>
  <c r="K626" i="122" s="1"/>
  <c r="K628" i="122" s="1"/>
  <c r="K630" i="122" s="1"/>
  <c r="K632" i="122" s="1"/>
  <c r="K634" i="122" s="1"/>
  <c r="K636" i="122" s="1"/>
  <c r="K638" i="122" s="1"/>
  <c r="K640" i="122" s="1"/>
  <c r="K642" i="122" s="1"/>
  <c r="K644" i="122" s="1"/>
  <c r="K646" i="122" s="1"/>
  <c r="K648" i="122" s="1"/>
  <c r="K650" i="122" s="1"/>
  <c r="K652" i="122" s="1"/>
  <c r="K654" i="122" s="1"/>
  <c r="K656" i="122" s="1"/>
  <c r="K658" i="122" s="1"/>
  <c r="K660" i="122" s="1"/>
  <c r="K662" i="122" s="1"/>
  <c r="K664" i="122" s="1"/>
  <c r="K666" i="122" s="1"/>
  <c r="K668" i="122" s="1"/>
  <c r="K670" i="122" s="1"/>
  <c r="K672" i="122" s="1"/>
  <c r="K674" i="122" s="1"/>
  <c r="K676" i="122" s="1"/>
  <c r="K678" i="122" s="1"/>
  <c r="K680" i="122" s="1"/>
  <c r="K682" i="122" s="1"/>
  <c r="K684" i="122" s="1"/>
  <c r="K30" i="118"/>
  <c r="K32" i="118" s="1"/>
  <c r="K34" i="118" s="1"/>
  <c r="K36" i="118" s="1"/>
  <c r="K38" i="118" s="1"/>
  <c r="K40" i="118" s="1"/>
  <c r="K42" i="118" s="1"/>
  <c r="K44" i="118" s="1"/>
  <c r="K46" i="118" s="1"/>
  <c r="K48" i="118" s="1"/>
  <c r="K50" i="118" s="1"/>
  <c r="K52" i="118" s="1"/>
  <c r="K54" i="118" s="1"/>
  <c r="K56" i="118" s="1"/>
  <c r="K58" i="118" s="1"/>
  <c r="K60" i="118" s="1"/>
  <c r="K62" i="118" s="1"/>
  <c r="K64" i="118" s="1"/>
  <c r="K66" i="118" s="1"/>
  <c r="K68" i="118" s="1"/>
  <c r="K70" i="118" s="1"/>
  <c r="K72" i="118" s="1"/>
  <c r="K74" i="118" s="1"/>
  <c r="K76" i="118" s="1"/>
  <c r="K78" i="118" s="1"/>
  <c r="K80" i="118" s="1"/>
  <c r="K82" i="118" s="1"/>
  <c r="K84" i="118" s="1"/>
  <c r="K86" i="118" s="1"/>
  <c r="K88" i="118" s="1"/>
  <c r="K90" i="118" s="1"/>
  <c r="K92" i="118" s="1"/>
  <c r="K94" i="118" s="1"/>
  <c r="K96" i="118" s="1"/>
  <c r="K98" i="118" s="1"/>
  <c r="K100" i="118" s="1"/>
  <c r="K102" i="118" s="1"/>
  <c r="K104" i="118" s="1"/>
  <c r="K106" i="118" s="1"/>
  <c r="K108" i="118" s="1"/>
  <c r="K110" i="118" s="1"/>
  <c r="K112" i="118" s="1"/>
  <c r="K114" i="118" s="1"/>
  <c r="K116" i="118" s="1"/>
  <c r="K118" i="118" s="1"/>
  <c r="K120" i="118" s="1"/>
  <c r="K122" i="118" s="1"/>
  <c r="K124" i="118" s="1"/>
  <c r="K126" i="118" s="1"/>
  <c r="K128" i="118" s="1"/>
  <c r="K130" i="118" s="1"/>
  <c r="K132" i="118" s="1"/>
  <c r="C16" i="116" l="1"/>
  <c r="C8" i="117" l="1"/>
  <c r="C14" i="116" l="1"/>
  <c r="C12" i="116"/>
  <c r="C10" i="116"/>
  <c r="C6" i="117" l="1"/>
  <c r="J588" i="164" l="1"/>
  <c r="C10" i="164"/>
  <c r="C8" i="164"/>
  <c r="C6" i="164"/>
  <c r="C4" i="164"/>
  <c r="K87" i="104"/>
  <c r="K86" i="104"/>
  <c r="J4" i="155" l="1"/>
  <c r="C4" i="117"/>
  <c r="C4" i="116" l="1"/>
  <c r="C6" i="116"/>
  <c r="C8" i="116"/>
  <c r="D72" i="104" l="1"/>
  <c r="K81" i="104" l="1"/>
  <c r="K82" i="104"/>
  <c r="K83" i="104"/>
  <c r="K84" i="104"/>
  <c r="K85" i="104"/>
  <c r="K88" i="104"/>
  <c r="K89" i="104"/>
  <c r="C6" i="103"/>
  <c r="L119" i="47" l="1"/>
  <c r="L118" i="47"/>
  <c r="L117" i="47"/>
  <c r="L116" i="47"/>
  <c r="L115" i="47"/>
  <c r="L109" i="47"/>
  <c r="L108" i="47"/>
  <c r="L107" i="47"/>
  <c r="F140" i="47"/>
  <c r="F139" i="47"/>
  <c r="F138" i="47"/>
  <c r="F137" i="47"/>
  <c r="F136" i="47"/>
  <c r="F130" i="47"/>
  <c r="F129" i="47"/>
  <c r="F128" i="47"/>
  <c r="F127" i="47"/>
  <c r="F121" i="47"/>
  <c r="F115" i="47"/>
  <c r="F109" i="47"/>
  <c r="F108" i="47"/>
  <c r="F107" i="47"/>
  <c r="L100" i="47"/>
  <c r="L99" i="47"/>
  <c r="L98" i="47"/>
  <c r="L97" i="47"/>
  <c r="L101" i="47"/>
  <c r="L96" i="47"/>
  <c r="L95" i="47"/>
  <c r="L89" i="47"/>
  <c r="L88" i="47"/>
  <c r="L82" i="47"/>
  <c r="L81" i="47"/>
  <c r="L75" i="47"/>
  <c r="L74" i="47"/>
  <c r="L73" i="47"/>
  <c r="L72" i="47"/>
  <c r="L66" i="47"/>
  <c r="L65" i="47"/>
  <c r="L64" i="47"/>
  <c r="L58" i="47"/>
  <c r="L57" i="47"/>
  <c r="L56" i="47"/>
  <c r="L55" i="47"/>
  <c r="F96" i="47"/>
  <c r="F95" i="47"/>
  <c r="F94" i="47"/>
  <c r="F93" i="47"/>
  <c r="F92" i="47"/>
  <c r="F91" i="47"/>
  <c r="F90" i="47"/>
  <c r="F84" i="47"/>
  <c r="F83" i="47"/>
  <c r="F82" i="47"/>
  <c r="F81" i="47"/>
  <c r="F80" i="47"/>
  <c r="F79" i="47"/>
  <c r="F78" i="47"/>
  <c r="F77" i="47"/>
  <c r="F69" i="47"/>
  <c r="F68" i="47"/>
  <c r="F67" i="47"/>
  <c r="F66" i="47"/>
  <c r="F65" i="47"/>
  <c r="F71" i="47"/>
  <c r="F70" i="47"/>
  <c r="F64" i="47"/>
  <c r="F58" i="47"/>
  <c r="F57" i="47"/>
  <c r="F56" i="47"/>
  <c r="F55" i="47"/>
  <c r="L45" i="47"/>
  <c r="L44" i="47"/>
  <c r="L43" i="47"/>
  <c r="L42" i="47"/>
  <c r="L36" i="47"/>
  <c r="L35" i="47"/>
  <c r="L34" i="47"/>
  <c r="L33" i="47"/>
  <c r="L23" i="47"/>
  <c r="L27" i="47"/>
  <c r="L26" i="47"/>
  <c r="L25" i="47"/>
  <c r="L24" i="47"/>
  <c r="L17" i="47"/>
  <c r="L11" i="47"/>
  <c r="L5" i="47"/>
  <c r="F28" i="47"/>
  <c r="F27" i="47"/>
  <c r="F26" i="47"/>
  <c r="F25" i="47"/>
  <c r="F19" i="47"/>
  <c r="F18" i="47"/>
  <c r="F17" i="47"/>
  <c r="F16" i="47"/>
  <c r="F15" i="47"/>
  <c r="C5" i="73" l="1"/>
  <c r="F45" i="47" l="1"/>
  <c r="F44" i="47"/>
  <c r="F48" i="47"/>
  <c r="F47" i="47"/>
  <c r="F46" i="47"/>
  <c r="F39" i="47"/>
  <c r="F38" i="47"/>
  <c r="F37" i="47"/>
  <c r="F36" i="47"/>
  <c r="F35" i="47"/>
  <c r="F5" i="47"/>
  <c r="F9" i="47"/>
  <c r="F8" i="47" l="1"/>
  <c r="G31" i="67" l="1"/>
  <c r="E31" i="67"/>
  <c r="C31" i="67"/>
  <c r="F6" i="47" l="1"/>
  <c r="F7" i="47" l="1"/>
</calcChain>
</file>

<file path=xl/sharedStrings.xml><?xml version="1.0" encoding="utf-8"?>
<sst xmlns="http://schemas.openxmlformats.org/spreadsheetml/2006/main" count="45913" uniqueCount="9285">
  <si>
    <t>補強項目</t>
  </si>
  <si>
    <t>/</t>
  </si>
  <si>
    <t>補強項目</t>
    <phoneticPr fontId="44" type="noConversion"/>
  </si>
  <si>
    <t>本期
完成</t>
    <phoneticPr fontId="37" type="noConversion"/>
  </si>
  <si>
    <t>累計完成百分比(%)</t>
    <phoneticPr fontId="37" type="noConversion"/>
  </si>
  <si>
    <t>第M37C2標上構施工預定進度說明</t>
    <phoneticPr fontId="44" type="noConversion"/>
  </si>
  <si>
    <t>年月份</t>
    <phoneticPr fontId="44" type="noConversion"/>
  </si>
  <si>
    <t>橋墩止震塊補強</t>
    <phoneticPr fontId="44" type="noConversion"/>
  </si>
  <si>
    <t>橋墩剪力榫補強</t>
    <phoneticPr fontId="44" type="noConversion"/>
  </si>
  <si>
    <t>帽梁及止震塊補強</t>
    <phoneticPr fontId="44" type="noConversion"/>
  </si>
  <si>
    <t>施工位置</t>
    <phoneticPr fontId="44" type="noConversion"/>
  </si>
  <si>
    <t>數量</t>
    <phoneticPr fontId="44" type="noConversion"/>
  </si>
  <si>
    <t>施工位置</t>
    <phoneticPr fontId="44" type="noConversion"/>
  </si>
  <si>
    <t>107年6月</t>
    <phoneticPr fontId="44" type="noConversion"/>
  </si>
  <si>
    <r>
      <t>清水溪橋P5RL</t>
    </r>
    <r>
      <rPr>
        <sz val="12"/>
        <color theme="1"/>
        <rFont val="新細明體"/>
        <family val="1"/>
        <charset val="136"/>
      </rPr>
      <t/>
    </r>
    <phoneticPr fontId="44" type="noConversion"/>
  </si>
  <si>
    <r>
      <t>尖山坑溪P3SN、P4SN</t>
    </r>
    <r>
      <rPr>
        <sz val="12"/>
        <color theme="1"/>
        <rFont val="新細明體"/>
        <family val="1"/>
        <charset val="136"/>
      </rPr>
      <t>★</t>
    </r>
    <phoneticPr fontId="44" type="noConversion"/>
  </si>
  <si>
    <t>107年7月</t>
  </si>
  <si>
    <r>
      <t>清水溪橋P1RL、P6R</t>
    </r>
    <r>
      <rPr>
        <sz val="12"/>
        <color theme="1"/>
        <rFont val="新細明體"/>
        <family val="1"/>
        <charset val="136"/>
      </rPr>
      <t>、</t>
    </r>
    <r>
      <rPr>
        <sz val="12"/>
        <color theme="1"/>
        <rFont val="新細明體"/>
        <family val="2"/>
        <scheme val="minor"/>
      </rPr>
      <t>P7R
湖底大排P10SN</t>
    </r>
    <phoneticPr fontId="44" type="noConversion"/>
  </si>
  <si>
    <t>尖山坑溪P2SN、P1SN★</t>
    <phoneticPr fontId="44" type="noConversion"/>
  </si>
  <si>
    <t>107年8月</t>
  </si>
  <si>
    <r>
      <t>清水溪橋P6L</t>
    </r>
    <r>
      <rPr>
        <sz val="12"/>
        <color theme="1"/>
        <rFont val="新細明體"/>
        <family val="1"/>
        <charset val="136"/>
      </rPr>
      <t>、</t>
    </r>
    <r>
      <rPr>
        <sz val="12"/>
        <color theme="1"/>
        <rFont val="新細明體"/>
        <family val="2"/>
        <scheme val="minor"/>
      </rPr>
      <t>P7L
湖底大排P11SN</t>
    </r>
    <phoneticPr fontId="44" type="noConversion"/>
  </si>
  <si>
    <t>清水溪橋P2RL、P3RL</t>
    <phoneticPr fontId="44" type="noConversion"/>
  </si>
  <si>
    <r>
      <t>楓樹湖南溪P1SN</t>
    </r>
    <r>
      <rPr>
        <b/>
        <sz val="12"/>
        <color theme="1"/>
        <rFont val="新細明體"/>
        <family val="1"/>
        <charset val="136"/>
      </rPr>
      <t>※</t>
    </r>
    <phoneticPr fontId="44" type="noConversion"/>
  </si>
  <si>
    <t>107年9月</t>
  </si>
  <si>
    <t>湖底大排P2SN</t>
    <phoneticPr fontId="44" type="noConversion"/>
  </si>
  <si>
    <r>
      <t>清水溪橋P4RL</t>
    </r>
    <r>
      <rPr>
        <sz val="12"/>
        <color theme="1"/>
        <rFont val="新細明體"/>
        <family val="1"/>
        <charset val="136"/>
      </rPr>
      <t>、</t>
    </r>
    <r>
      <rPr>
        <sz val="12"/>
        <color theme="1"/>
        <rFont val="新細明體"/>
        <family val="2"/>
        <scheme val="minor"/>
      </rPr>
      <t>P8RL
湖底大排P9SN</t>
    </r>
    <phoneticPr fontId="44" type="noConversion"/>
  </si>
  <si>
    <r>
      <t>斗六大圳2號P1SN</t>
    </r>
    <r>
      <rPr>
        <b/>
        <sz val="12"/>
        <color theme="1"/>
        <rFont val="新細明體"/>
        <family val="1"/>
        <charset val="136"/>
        <scheme val="minor"/>
      </rPr>
      <t>※</t>
    </r>
    <phoneticPr fontId="44" type="noConversion"/>
  </si>
  <si>
    <t>107年10月</t>
  </si>
  <si>
    <t>湖底大排P1SN、P3SN</t>
    <phoneticPr fontId="44" type="noConversion"/>
  </si>
  <si>
    <r>
      <t>清水溪橋P9RL</t>
    </r>
    <r>
      <rPr>
        <sz val="12"/>
        <color theme="1"/>
        <rFont val="新細明體"/>
        <family val="1"/>
        <charset val="136"/>
      </rPr>
      <t>、</t>
    </r>
    <r>
      <rPr>
        <sz val="12"/>
        <color theme="1"/>
        <rFont val="新細明體"/>
        <family val="2"/>
        <scheme val="minor"/>
      </rPr>
      <t>P21RL
湖底大排P8SN</t>
    </r>
    <phoneticPr fontId="44" type="noConversion"/>
  </si>
  <si>
    <r>
      <t>斗六大圳2號P2SN</t>
    </r>
    <r>
      <rPr>
        <b/>
        <sz val="12"/>
        <color theme="1"/>
        <rFont val="新細明體"/>
        <family val="1"/>
        <charset val="136"/>
        <scheme val="minor"/>
      </rPr>
      <t>※</t>
    </r>
    <phoneticPr fontId="44" type="noConversion"/>
  </si>
  <si>
    <t>107年11月</t>
  </si>
  <si>
    <r>
      <t>清水溪橋P23RL</t>
    </r>
    <r>
      <rPr>
        <sz val="12"/>
        <color theme="1"/>
        <rFont val="新細明體"/>
        <family val="1"/>
        <charset val="136"/>
      </rPr>
      <t>、</t>
    </r>
    <r>
      <rPr>
        <sz val="12"/>
        <color theme="1"/>
        <rFont val="新細明體"/>
        <family val="2"/>
        <scheme val="minor"/>
      </rPr>
      <t>P25RL</t>
    </r>
    <phoneticPr fontId="44" type="noConversion"/>
  </si>
  <si>
    <r>
      <t>清水溪橋P20RL
湖底大排P4SN</t>
    </r>
    <r>
      <rPr>
        <sz val="12"/>
        <color theme="1"/>
        <rFont val="新細明體"/>
        <family val="1"/>
        <charset val="136"/>
      </rPr>
      <t>、</t>
    </r>
    <r>
      <rPr>
        <sz val="12"/>
        <color theme="1"/>
        <rFont val="新細明體"/>
        <family val="2"/>
        <charset val="136"/>
      </rPr>
      <t>P5SN</t>
    </r>
    <phoneticPr fontId="44" type="noConversion"/>
  </si>
  <si>
    <t>107年12月</t>
  </si>
  <si>
    <r>
      <t>清水溪橋P24RL</t>
    </r>
    <r>
      <rPr>
        <sz val="12"/>
        <color theme="1"/>
        <rFont val="新細明體"/>
        <family val="1"/>
        <charset val="136"/>
      </rPr>
      <t/>
    </r>
    <phoneticPr fontId="44" type="noConversion"/>
  </si>
  <si>
    <r>
      <t>清水溪橋P22RL
斗六大圳4號P1SN</t>
    </r>
    <r>
      <rPr>
        <sz val="12"/>
        <color theme="1"/>
        <rFont val="新細明體"/>
        <family val="1"/>
        <charset val="136"/>
      </rPr>
      <t>、P2SN</t>
    </r>
    <phoneticPr fontId="44" type="noConversion"/>
  </si>
  <si>
    <r>
      <t>大埔溪P6SN</t>
    </r>
    <r>
      <rPr>
        <sz val="12"/>
        <color theme="1"/>
        <rFont val="新細明體"/>
        <family val="1"/>
        <charset val="136"/>
      </rPr>
      <t>、</t>
    </r>
    <r>
      <rPr>
        <sz val="12"/>
        <color theme="1"/>
        <rFont val="新細明體"/>
        <family val="2"/>
        <scheme val="minor"/>
      </rPr>
      <t>PS5N</t>
    </r>
    <r>
      <rPr>
        <sz val="12"/>
        <color theme="1"/>
        <rFont val="新細明體"/>
        <family val="1"/>
        <charset val="136"/>
      </rPr>
      <t>█</t>
    </r>
    <r>
      <rPr>
        <sz val="12"/>
        <color theme="1"/>
        <rFont val="新細明體"/>
        <family val="2"/>
        <scheme val="minor"/>
      </rPr>
      <t xml:space="preserve">
斗六交流道匝4 P5、P4█</t>
    </r>
    <phoneticPr fontId="44" type="noConversion"/>
  </si>
  <si>
    <t>108年1月</t>
    <phoneticPr fontId="44" type="noConversion"/>
  </si>
  <si>
    <t>清水溪橋P29RL</t>
    <phoneticPr fontId="44" type="noConversion"/>
  </si>
  <si>
    <r>
      <t>清水溪橋P26RL</t>
    </r>
    <r>
      <rPr>
        <sz val="12"/>
        <color theme="1"/>
        <rFont val="新細明體"/>
        <family val="1"/>
        <charset val="136"/>
      </rPr>
      <t>、</t>
    </r>
    <r>
      <rPr>
        <sz val="12"/>
        <color theme="1"/>
        <rFont val="新細明體"/>
        <family val="2"/>
        <scheme val="minor"/>
      </rPr>
      <t>P27RL
斗六大圳4號P3SN</t>
    </r>
    <phoneticPr fontId="44" type="noConversion"/>
  </si>
  <si>
    <r>
      <t>大埔溪P4SN</t>
    </r>
    <r>
      <rPr>
        <sz val="12"/>
        <color theme="1"/>
        <rFont val="新細明體"/>
        <family val="1"/>
        <charset val="136"/>
      </rPr>
      <t>、</t>
    </r>
    <r>
      <rPr>
        <sz val="12"/>
        <color theme="1"/>
        <rFont val="新細明體"/>
        <family val="2"/>
        <scheme val="minor"/>
      </rPr>
      <t>P3SN█
斗六交流道匝4 P4、P3█</t>
    </r>
    <phoneticPr fontId="44" type="noConversion"/>
  </si>
  <si>
    <t>108年2月</t>
  </si>
  <si>
    <t>清水溪橋P43RL</t>
    <phoneticPr fontId="44" type="noConversion"/>
  </si>
  <si>
    <t>清水溪橋P28RL
斗六東溪P13NS</t>
    <phoneticPr fontId="44" type="noConversion"/>
  </si>
  <si>
    <r>
      <t>大埔溪P2SN</t>
    </r>
    <r>
      <rPr>
        <sz val="12"/>
        <color theme="1"/>
        <rFont val="新細明體"/>
        <family val="1"/>
        <charset val="136"/>
      </rPr>
      <t>、</t>
    </r>
    <r>
      <rPr>
        <sz val="12"/>
        <color theme="1"/>
        <rFont val="新細明體"/>
        <family val="2"/>
        <scheme val="minor"/>
      </rPr>
      <t>P1SN</t>
    </r>
    <r>
      <rPr>
        <sz val="12"/>
        <color theme="1"/>
        <rFont val="新細明體"/>
        <family val="1"/>
        <charset val="136"/>
      </rPr>
      <t>█</t>
    </r>
    <r>
      <rPr>
        <sz val="12"/>
        <color theme="1"/>
        <rFont val="新細明體"/>
        <family val="2"/>
        <scheme val="minor"/>
      </rPr>
      <t xml:space="preserve">
斗六交流道匝4 P1█</t>
    </r>
    <phoneticPr fontId="44" type="noConversion"/>
  </si>
  <si>
    <t>108年3月</t>
  </si>
  <si>
    <t>清水溪橋P42RL、P30RL</t>
    <phoneticPr fontId="44" type="noConversion"/>
  </si>
  <si>
    <t>清水溪橋P44RL
斗六東溪P12NS</t>
    <phoneticPr fontId="44" type="noConversion"/>
  </si>
  <si>
    <t>斗六交流道匝3 P1~P6█</t>
    <phoneticPr fontId="44" type="noConversion"/>
  </si>
  <si>
    <t>108年4月</t>
  </si>
  <si>
    <t>清水溪橋P41RL、P31RL</t>
    <phoneticPr fontId="44" type="noConversion"/>
  </si>
  <si>
    <t>清水溪橋P40RL
斗六東溪P11NS</t>
    <phoneticPr fontId="44" type="noConversion"/>
  </si>
  <si>
    <t>108年5月</t>
  </si>
  <si>
    <t>清水溪橋P37RL
斗六東溪14NS</t>
    <phoneticPr fontId="44" type="noConversion"/>
  </si>
  <si>
    <t>清水溪橋P39RL
斗六東溪P3NS</t>
    <phoneticPr fontId="44" type="noConversion"/>
  </si>
  <si>
    <r>
      <t>縱貫鐵路一號橋P4SN</t>
    </r>
    <r>
      <rPr>
        <b/>
        <sz val="12"/>
        <color theme="1"/>
        <rFont val="新細明體"/>
        <family val="1"/>
        <charset val="136"/>
        <scheme val="minor"/>
      </rPr>
      <t>※</t>
    </r>
    <phoneticPr fontId="44" type="noConversion"/>
  </si>
  <si>
    <t>108年6月</t>
  </si>
  <si>
    <t>清水溪橋P12RL
斗六東溪10NS</t>
    <phoneticPr fontId="44" type="noConversion"/>
  </si>
  <si>
    <t>清水溪橋P14RL
斗六東溪P4NS</t>
    <phoneticPr fontId="44" type="noConversion"/>
  </si>
  <si>
    <r>
      <t>縱貫鐵路一號橋P3SN</t>
    </r>
    <r>
      <rPr>
        <b/>
        <sz val="12"/>
        <color theme="1"/>
        <rFont val="新細明體"/>
        <family val="1"/>
        <charset val="136"/>
        <scheme val="minor"/>
      </rPr>
      <t>※</t>
    </r>
    <phoneticPr fontId="44" type="noConversion"/>
  </si>
  <si>
    <t>108年7月</t>
  </si>
  <si>
    <t>清水溪橋P13RL
斗六東溪9NS</t>
    <phoneticPr fontId="44" type="noConversion"/>
  </si>
  <si>
    <r>
      <t>清水溪橋P15RL</t>
    </r>
    <r>
      <rPr>
        <sz val="12"/>
        <color theme="1"/>
        <rFont val="新細明體"/>
        <family val="1"/>
        <charset val="136"/>
      </rPr>
      <t>、</t>
    </r>
    <r>
      <rPr>
        <sz val="12"/>
        <color theme="1"/>
        <rFont val="新細明體"/>
        <family val="2"/>
        <scheme val="minor"/>
      </rPr>
      <t>P16RL</t>
    </r>
    <phoneticPr fontId="44" type="noConversion"/>
  </si>
  <si>
    <r>
      <t>縱貫鐵路一號橋P2SN</t>
    </r>
    <r>
      <rPr>
        <b/>
        <sz val="12"/>
        <color theme="1"/>
        <rFont val="新細明體"/>
        <family val="1"/>
        <charset val="136"/>
        <scheme val="minor"/>
      </rPr>
      <t>※</t>
    </r>
    <phoneticPr fontId="44" type="noConversion"/>
  </si>
  <si>
    <t>108年8月</t>
  </si>
  <si>
    <t>清水溪橋P47RL
斗六東溪8NS</t>
    <phoneticPr fontId="44" type="noConversion"/>
  </si>
  <si>
    <t>清水溪橋P45RL
斗六東溪P5NS</t>
    <phoneticPr fontId="44" type="noConversion"/>
  </si>
  <si>
    <r>
      <t>縱貫鐵路一號橋P1SN</t>
    </r>
    <r>
      <rPr>
        <b/>
        <sz val="12"/>
        <color theme="1"/>
        <rFont val="新細明體"/>
        <family val="1"/>
        <charset val="136"/>
        <scheme val="minor"/>
      </rPr>
      <t>※</t>
    </r>
    <phoneticPr fontId="44" type="noConversion"/>
  </si>
  <si>
    <t>108年9月</t>
  </si>
  <si>
    <t>清水溪橋P17RL
鐵路二號橋P7SN</t>
    <phoneticPr fontId="44" type="noConversion"/>
  </si>
  <si>
    <t>清水溪橋P46RL
鐵路二號橋P5SN</t>
    <phoneticPr fontId="44" type="noConversion"/>
  </si>
  <si>
    <t>108年10月</t>
  </si>
  <si>
    <t>清水溪橋P18RL
斗六東溪1NS</t>
    <phoneticPr fontId="44" type="noConversion"/>
  </si>
  <si>
    <t>斗六東溪P6NS
鐵路二號橋P4SN</t>
    <phoneticPr fontId="44" type="noConversion"/>
  </si>
  <si>
    <t>108年11月</t>
  </si>
  <si>
    <t>清水溪橋P19RL
斗六東溪2NS</t>
    <phoneticPr fontId="44" type="noConversion"/>
  </si>
  <si>
    <r>
      <t>清水溪橋P10RL
鐵路二號橋P2SN</t>
    </r>
    <r>
      <rPr>
        <sz val="12"/>
        <color theme="1"/>
        <rFont val="新細明體"/>
        <family val="1"/>
        <charset val="136"/>
      </rPr>
      <t>、</t>
    </r>
    <r>
      <rPr>
        <sz val="12"/>
        <color theme="1"/>
        <rFont val="新細明體"/>
        <family val="2"/>
        <scheme val="minor"/>
      </rPr>
      <t>P3SN</t>
    </r>
    <phoneticPr fontId="44" type="noConversion"/>
  </si>
  <si>
    <t>108年12月</t>
  </si>
  <si>
    <t>清水溪橋P11RL
斗六東溪7NS</t>
    <phoneticPr fontId="44" type="noConversion"/>
  </si>
  <si>
    <t>斗六交流道P2SN、P3SN</t>
    <phoneticPr fontId="44" type="noConversion"/>
  </si>
  <si>
    <t>109年1月</t>
    <phoneticPr fontId="44" type="noConversion"/>
  </si>
  <si>
    <t>斗六交流道P1SN</t>
    <phoneticPr fontId="44" type="noConversion"/>
  </si>
  <si>
    <r>
      <t>梅林溪橋P4SN</t>
    </r>
    <r>
      <rPr>
        <sz val="12"/>
        <color theme="1"/>
        <rFont val="新細明體"/>
        <family val="1"/>
        <charset val="136"/>
      </rPr>
      <t>、P5SN</t>
    </r>
    <phoneticPr fontId="44" type="noConversion"/>
  </si>
  <si>
    <t>109年2月</t>
  </si>
  <si>
    <t>斗六交流道P4SN</t>
    <phoneticPr fontId="44" type="noConversion"/>
  </si>
  <si>
    <r>
      <t>梅林溪橋P7SN</t>
    </r>
    <r>
      <rPr>
        <sz val="12"/>
        <color theme="1"/>
        <rFont val="新細明體"/>
        <family val="1"/>
        <charset val="136"/>
      </rPr>
      <t>、</t>
    </r>
    <r>
      <rPr>
        <sz val="12"/>
        <color theme="1"/>
        <rFont val="新細明體"/>
        <family val="2"/>
        <scheme val="minor"/>
      </rPr>
      <t>P6SN</t>
    </r>
    <phoneticPr fontId="44" type="noConversion"/>
  </si>
  <si>
    <t>109年3月</t>
  </si>
  <si>
    <t>清水溪橋P36RL</t>
    <phoneticPr fontId="44" type="noConversion"/>
  </si>
  <si>
    <r>
      <t>清水溪橋P38RL</t>
    </r>
    <r>
      <rPr>
        <sz val="12"/>
        <color theme="1"/>
        <rFont val="新細明體"/>
        <family val="1"/>
        <charset val="136"/>
      </rPr>
      <t>、</t>
    </r>
    <r>
      <rPr>
        <sz val="12"/>
        <color theme="1"/>
        <rFont val="新細明體"/>
        <family val="2"/>
        <scheme val="minor"/>
      </rPr>
      <t>P34RL</t>
    </r>
    <phoneticPr fontId="44" type="noConversion"/>
  </si>
  <si>
    <t>109年4月</t>
  </si>
  <si>
    <t>清水溪橋P35RL</t>
    <phoneticPr fontId="44" type="noConversion"/>
  </si>
  <si>
    <r>
      <t>清水溪橋P33RL</t>
    </r>
    <r>
      <rPr>
        <sz val="12"/>
        <color theme="1"/>
        <rFont val="新細明體"/>
        <family val="1"/>
        <charset val="136"/>
      </rPr>
      <t>、</t>
    </r>
    <r>
      <rPr>
        <sz val="12"/>
        <color theme="1"/>
        <rFont val="新細明體"/>
        <family val="2"/>
        <scheme val="minor"/>
      </rPr>
      <t>P32RL</t>
    </r>
    <phoneticPr fontId="44" type="noConversion"/>
  </si>
  <si>
    <t>109年5月</t>
  </si>
  <si>
    <t>古坑系統匝4P1</t>
    <phoneticPr fontId="44" type="noConversion"/>
  </si>
  <si>
    <r>
      <t>古坑系統主線P1SN</t>
    </r>
    <r>
      <rPr>
        <sz val="12"/>
        <color theme="1"/>
        <rFont val="新細明體"/>
        <family val="1"/>
        <charset val="136"/>
      </rPr>
      <t>、P2SN</t>
    </r>
    <phoneticPr fontId="44" type="noConversion"/>
  </si>
  <si>
    <t>109年6月</t>
  </si>
  <si>
    <t>古坑系統匝4P1</t>
    <phoneticPr fontId="44" type="noConversion"/>
  </si>
  <si>
    <t>古坑系統主線P3SN</t>
    <phoneticPr fontId="44" type="noConversion"/>
  </si>
  <si>
    <t>109年7月</t>
  </si>
  <si>
    <t>項次</t>
    <phoneticPr fontId="44" type="noConversion"/>
  </si>
  <si>
    <t>項目名稱</t>
    <phoneticPr fontId="44" type="noConversion"/>
  </si>
  <si>
    <t>未完成數量</t>
    <phoneticPr fontId="44" type="noConversion"/>
  </si>
  <si>
    <t>位置</t>
    <phoneticPr fontId="44" type="noConversion"/>
  </si>
  <si>
    <t>墩柱</t>
    <phoneticPr fontId="44" type="noConversion"/>
  </si>
  <si>
    <t>止震塊</t>
    <phoneticPr fontId="44" type="noConversion"/>
  </si>
  <si>
    <t>剪力榫</t>
    <phoneticPr fontId="44" type="noConversion"/>
  </si>
  <si>
    <t>微型樁</t>
    <phoneticPr fontId="44" type="noConversion"/>
  </si>
  <si>
    <t>斗六交流道穿越橋預定工作規劃</t>
    <phoneticPr fontId="44" type="noConversion"/>
  </si>
  <si>
    <t>108年6月</t>
    <phoneticPr fontId="44" type="noConversion"/>
  </si>
  <si>
    <t>108年12月</t>
    <phoneticPr fontId="44" type="noConversion"/>
  </si>
  <si>
    <t>基礎</t>
    <phoneticPr fontId="44" type="noConversion"/>
  </si>
  <si>
    <t>PN4</t>
    <phoneticPr fontId="44" type="noConversion"/>
  </si>
  <si>
    <t>PS4</t>
    <phoneticPr fontId="44" type="noConversion"/>
  </si>
  <si>
    <t>PS3</t>
    <phoneticPr fontId="44" type="noConversion"/>
  </si>
  <si>
    <t>PN3</t>
    <phoneticPr fontId="44" type="noConversion"/>
  </si>
  <si>
    <t>PS2</t>
    <phoneticPr fontId="44" type="noConversion"/>
  </si>
  <si>
    <r>
      <t>PN2</t>
    </r>
    <r>
      <rPr>
        <sz val="12"/>
        <color theme="1"/>
        <rFont val="新細明體"/>
        <family val="1"/>
        <charset val="136"/>
      </rPr>
      <t>、</t>
    </r>
    <r>
      <rPr>
        <sz val="12"/>
        <color theme="1"/>
        <rFont val="標楷體"/>
        <family val="4"/>
        <charset val="136"/>
      </rPr>
      <t>PN1</t>
    </r>
    <phoneticPr fontId="44" type="noConversion"/>
  </si>
  <si>
    <t>PN2</t>
    <phoneticPr fontId="44" type="noConversion"/>
  </si>
  <si>
    <r>
      <t>PN4</t>
    </r>
    <r>
      <rPr>
        <sz val="12"/>
        <color theme="1"/>
        <rFont val="新細明體"/>
        <family val="1"/>
        <charset val="136"/>
      </rPr>
      <t>、</t>
    </r>
    <r>
      <rPr>
        <sz val="12"/>
        <color theme="1"/>
        <rFont val="標楷體"/>
        <family val="4"/>
        <charset val="136"/>
      </rPr>
      <t>PS4</t>
    </r>
    <phoneticPr fontId="44" type="noConversion"/>
  </si>
  <si>
    <r>
      <t>PN1</t>
    </r>
    <r>
      <rPr>
        <sz val="12"/>
        <color theme="1"/>
        <rFont val="新細明體"/>
        <family val="1"/>
        <charset val="136"/>
      </rPr>
      <t>、</t>
    </r>
    <r>
      <rPr>
        <sz val="12"/>
        <color theme="1"/>
        <rFont val="標楷體"/>
        <family val="4"/>
        <charset val="136"/>
      </rPr>
      <t>PS1</t>
    </r>
    <phoneticPr fontId="44" type="noConversion"/>
  </si>
  <si>
    <r>
      <t>PN3</t>
    </r>
    <r>
      <rPr>
        <sz val="12"/>
        <color theme="1"/>
        <rFont val="新細明體"/>
        <family val="1"/>
        <charset val="136"/>
      </rPr>
      <t>、</t>
    </r>
    <r>
      <rPr>
        <sz val="12"/>
        <color theme="1"/>
        <rFont val="標楷體"/>
        <family val="4"/>
        <charset val="136"/>
      </rPr>
      <t>PS3</t>
    </r>
    <phoneticPr fontId="44" type="noConversion"/>
  </si>
  <si>
    <r>
      <t>PN2</t>
    </r>
    <r>
      <rPr>
        <sz val="12"/>
        <color theme="1"/>
        <rFont val="新細明體"/>
        <family val="1"/>
        <charset val="136"/>
      </rPr>
      <t>、</t>
    </r>
    <r>
      <rPr>
        <sz val="12"/>
        <color theme="1"/>
        <rFont val="標楷體"/>
        <family val="4"/>
        <charset val="136"/>
      </rPr>
      <t>PS2</t>
    </r>
    <phoneticPr fontId="44" type="noConversion"/>
  </si>
  <si>
    <t>PN3-12支</t>
    <phoneticPr fontId="44" type="noConversion"/>
  </si>
  <si>
    <t>PS3-12支
PS1-12支</t>
    <phoneticPr fontId="44" type="noConversion"/>
  </si>
  <si>
    <t>PS2-19支
PN1-12支</t>
    <phoneticPr fontId="44" type="noConversion"/>
  </si>
  <si>
    <t>PN2-19支</t>
    <phoneticPr fontId="44" type="noConversion"/>
  </si>
  <si>
    <r>
      <t>PS1</t>
    </r>
    <r>
      <rPr>
        <sz val="12"/>
        <color theme="1"/>
        <rFont val="新細明體"/>
        <family val="1"/>
        <charset val="136"/>
      </rPr>
      <t>、</t>
    </r>
    <r>
      <rPr>
        <sz val="12"/>
        <color theme="1"/>
        <rFont val="標楷體"/>
        <family val="4"/>
        <charset val="136"/>
      </rPr>
      <t>PS3</t>
    </r>
    <phoneticPr fontId="44" type="noConversion"/>
  </si>
  <si>
    <t>1式</t>
    <phoneticPr fontId="37" type="noConversion"/>
  </si>
  <si>
    <t>式</t>
    <phoneticPr fontId="37" type="noConversion"/>
  </si>
  <si>
    <t>1處</t>
    <phoneticPr fontId="37" type="noConversion"/>
  </si>
  <si>
    <t>南177穿越橋</t>
    <phoneticPr fontId="44" type="noConversion"/>
  </si>
  <si>
    <t>2.橋墩(台)基礎補強</t>
  </si>
  <si>
    <t>7=墩</t>
    <phoneticPr fontId="37" type="noConversion"/>
  </si>
  <si>
    <t>8=座</t>
  </si>
  <si>
    <t>16=支</t>
    <phoneticPr fontId="37" type="noConversion"/>
  </si>
  <si>
    <t>2=墩</t>
    <phoneticPr fontId="37" type="noConversion"/>
  </si>
  <si>
    <t>3.橋墩鋼板包覆補強</t>
    <phoneticPr fontId="37" type="noConversion"/>
  </si>
  <si>
    <t>56=支</t>
    <phoneticPr fontId="44" type="noConversion"/>
  </si>
  <si>
    <t>4=座</t>
    <phoneticPr fontId="37" type="noConversion"/>
  </si>
  <si>
    <t>4=墩</t>
    <phoneticPr fontId="37" type="noConversion"/>
  </si>
  <si>
    <t>4.增設混凝土止震塊</t>
    <phoneticPr fontId="37" type="noConversion"/>
  </si>
  <si>
    <t>5.增設混凝土止震塊</t>
    <phoneticPr fontId="37" type="noConversion"/>
  </si>
  <si>
    <t>5.增設鋼板止震塊</t>
    <phoneticPr fontId="37" type="noConversion"/>
  </si>
  <si>
    <t>官田溪河川橋</t>
    <phoneticPr fontId="44" type="noConversion"/>
  </si>
  <si>
    <r>
      <t>1.全套管基樁(</t>
    </r>
    <r>
      <rPr>
        <b/>
        <sz val="16"/>
        <color rgb="FF000000"/>
        <rFont val="Calibri"/>
        <family val="4"/>
        <charset val="161"/>
      </rPr>
      <t>ψ120</t>
    </r>
    <r>
      <rPr>
        <b/>
        <sz val="16"/>
        <color rgb="FF000000"/>
        <rFont val="標楷體"/>
        <family val="4"/>
        <charset val="136"/>
      </rPr>
      <t xml:space="preserve">CM </t>
    </r>
    <r>
      <rPr>
        <b/>
        <sz val="16"/>
        <color rgb="FF000000"/>
        <rFont val="標楷體"/>
        <family val="1"/>
        <charset val="136"/>
      </rPr>
      <t>)</t>
    </r>
    <phoneticPr fontId="37" type="noConversion"/>
  </si>
  <si>
    <t>137=支</t>
    <phoneticPr fontId="44" type="noConversion"/>
  </si>
  <si>
    <t>34=座</t>
    <phoneticPr fontId="37" type="noConversion"/>
  </si>
  <si>
    <t>14=墩</t>
    <phoneticPr fontId="37" type="noConversion"/>
  </si>
  <si>
    <t>3.增設剪力榫</t>
    <phoneticPr fontId="37" type="noConversion"/>
  </si>
  <si>
    <t>28=墩</t>
    <phoneticPr fontId="37" type="noConversion"/>
  </si>
  <si>
    <t>5.抽換防震拉條</t>
    <phoneticPr fontId="37" type="noConversion"/>
  </si>
  <si>
    <t>171甲穿越橋</t>
    <phoneticPr fontId="44" type="noConversion"/>
  </si>
  <si>
    <t>64=支</t>
    <phoneticPr fontId="44" type="noConversion"/>
  </si>
  <si>
    <t>8=墩</t>
    <phoneticPr fontId="37" type="noConversion"/>
  </si>
  <si>
    <t>3.橋墩帽樑補強</t>
    <phoneticPr fontId="37" type="noConversion"/>
  </si>
  <si>
    <t>渡子頭一號排水橋</t>
    <phoneticPr fontId="44" type="noConversion"/>
  </si>
  <si>
    <r>
      <t>1.全套管基樁(</t>
    </r>
    <r>
      <rPr>
        <b/>
        <sz val="14"/>
        <color rgb="FF000000"/>
        <rFont val="Calibri"/>
        <family val="4"/>
        <charset val="161"/>
      </rPr>
      <t>ψ120</t>
    </r>
    <r>
      <rPr>
        <b/>
        <sz val="14"/>
        <color rgb="FF000000"/>
        <rFont val="標楷體"/>
        <family val="4"/>
        <charset val="136"/>
      </rPr>
      <t xml:space="preserve">CM </t>
    </r>
    <r>
      <rPr>
        <b/>
        <sz val="14"/>
        <color rgb="FF000000"/>
        <rFont val="標楷體"/>
        <family val="1"/>
        <charset val="136"/>
      </rPr>
      <t>)</t>
    </r>
    <phoneticPr fontId="37" type="noConversion"/>
  </si>
  <si>
    <t>4=支</t>
    <phoneticPr fontId="37" type="noConversion"/>
  </si>
  <si>
    <t>1=座</t>
    <phoneticPr fontId="37" type="noConversion"/>
  </si>
  <si>
    <t>1=墩</t>
    <phoneticPr fontId="37" type="noConversion"/>
  </si>
  <si>
    <t>4.橋墩帽樑補強</t>
    <phoneticPr fontId="37" type="noConversion"/>
  </si>
  <si>
    <t>渡子頭二號排水橋</t>
    <phoneticPr fontId="44" type="noConversion"/>
  </si>
  <si>
    <t>48=支</t>
    <phoneticPr fontId="37" type="noConversion"/>
  </si>
  <si>
    <t>3.橋墩混凝土包覆補強</t>
    <phoneticPr fontId="37" type="noConversion"/>
  </si>
  <si>
    <t>12=墩</t>
    <phoneticPr fontId="37" type="noConversion"/>
  </si>
  <si>
    <t>渡子頭三號排水橋</t>
    <phoneticPr fontId="44" type="noConversion"/>
  </si>
  <si>
    <t>1.增設混凝土止震塊</t>
    <phoneticPr fontId="37" type="noConversion"/>
  </si>
  <si>
    <t>渡子頭四號排水橋</t>
    <phoneticPr fontId="44" type="noConversion"/>
  </si>
  <si>
    <t>渡子頭五號排水橋</t>
    <phoneticPr fontId="44" type="noConversion"/>
  </si>
  <si>
    <t>六雙溪一號排水橋</t>
    <phoneticPr fontId="44" type="noConversion"/>
  </si>
  <si>
    <t>2.微型樁</t>
    <phoneticPr fontId="37" type="noConversion"/>
  </si>
  <si>
    <t>36=支</t>
    <phoneticPr fontId="37" type="noConversion"/>
  </si>
  <si>
    <t>26=支</t>
    <phoneticPr fontId="44" type="noConversion"/>
  </si>
  <si>
    <t>2.橋墩(台)基礎補強</t>
    <phoneticPr fontId="37" type="noConversion"/>
  </si>
  <si>
    <t>3.橋墩(台)基礎補強</t>
    <phoneticPr fontId="37" type="noConversion"/>
  </si>
  <si>
    <t>六雙溪二號排水橋</t>
    <phoneticPr fontId="44" type="noConversion"/>
  </si>
  <si>
    <t>8=支</t>
    <phoneticPr fontId="44" type="noConversion"/>
  </si>
  <si>
    <t>2=座</t>
    <phoneticPr fontId="37" type="noConversion"/>
  </si>
  <si>
    <t>六雙溪三號排水橋</t>
    <phoneticPr fontId="44" type="noConversion"/>
  </si>
  <si>
    <t>16=支</t>
    <phoneticPr fontId="44" type="noConversion"/>
  </si>
  <si>
    <t>3=墩</t>
    <phoneticPr fontId="37" type="noConversion"/>
  </si>
  <si>
    <t>六雙溪四號排水橋</t>
    <phoneticPr fontId="44" type="noConversion"/>
  </si>
  <si>
    <t>官田一號高架橋</t>
    <phoneticPr fontId="44" type="noConversion"/>
  </si>
  <si>
    <t>8=支</t>
    <phoneticPr fontId="37" type="noConversion"/>
  </si>
  <si>
    <r>
      <t>1.鋼管樁(</t>
    </r>
    <r>
      <rPr>
        <b/>
        <sz val="16"/>
        <color rgb="FF000000"/>
        <rFont val="Calibri"/>
        <family val="4"/>
        <charset val="161"/>
      </rPr>
      <t>ψ</t>
    </r>
    <r>
      <rPr>
        <b/>
        <sz val="16"/>
        <color rgb="FF000000"/>
        <rFont val="標楷體"/>
        <family val="4"/>
        <charset val="136"/>
      </rPr>
      <t xml:space="preserve">61CM </t>
    </r>
    <r>
      <rPr>
        <b/>
        <sz val="16"/>
        <color rgb="FF000000"/>
        <rFont val="標楷體"/>
        <family val="1"/>
        <charset val="136"/>
      </rPr>
      <t>)</t>
    </r>
    <phoneticPr fontId="37" type="noConversion"/>
  </si>
  <si>
    <r>
      <t>2.鋼管樁(</t>
    </r>
    <r>
      <rPr>
        <b/>
        <sz val="16"/>
        <color rgb="FF000000"/>
        <rFont val="Calibri"/>
        <family val="4"/>
        <charset val="161"/>
      </rPr>
      <t>ψ</t>
    </r>
    <r>
      <rPr>
        <b/>
        <sz val="16"/>
        <color rgb="FF000000"/>
        <rFont val="標楷體"/>
        <family val="4"/>
        <charset val="136"/>
      </rPr>
      <t xml:space="preserve">61CM </t>
    </r>
    <r>
      <rPr>
        <b/>
        <sz val="16"/>
        <color rgb="FF000000"/>
        <rFont val="標楷體"/>
        <family val="1"/>
        <charset val="136"/>
      </rPr>
      <t>)</t>
    </r>
    <phoneticPr fontId="37" type="noConversion"/>
  </si>
  <si>
    <t>21=支</t>
    <phoneticPr fontId="37" type="noConversion"/>
  </si>
  <si>
    <t>3.微型樁</t>
    <phoneticPr fontId="37" type="noConversion"/>
  </si>
  <si>
    <t>4.橋墩(台)基礎補強</t>
    <phoneticPr fontId="37" type="noConversion"/>
  </si>
  <si>
    <t>5.橋墩混凝土包覆補強</t>
    <phoneticPr fontId="37" type="noConversion"/>
  </si>
  <si>
    <t>6.增設混凝土止震塊</t>
    <phoneticPr fontId="37" type="noConversion"/>
  </si>
  <si>
    <t>10=墩</t>
    <phoneticPr fontId="37" type="noConversion"/>
  </si>
  <si>
    <t>7.增設剪力榫</t>
    <phoneticPr fontId="37" type="noConversion"/>
  </si>
  <si>
    <t>8.抽換防震拉條</t>
    <phoneticPr fontId="37" type="noConversion"/>
  </si>
  <si>
    <t>2=處</t>
    <phoneticPr fontId="37" type="noConversion"/>
  </si>
  <si>
    <t>官田二號高架橋</t>
    <phoneticPr fontId="44" type="noConversion"/>
  </si>
  <si>
    <t>6=支</t>
    <phoneticPr fontId="37" type="noConversion"/>
  </si>
  <si>
    <t>43=支</t>
    <phoneticPr fontId="37" type="noConversion"/>
  </si>
  <si>
    <t>6=座</t>
    <phoneticPr fontId="37" type="noConversion"/>
  </si>
  <si>
    <t>13=座</t>
    <phoneticPr fontId="37" type="noConversion"/>
  </si>
  <si>
    <t>6.增設鋼板止震塊</t>
    <phoneticPr fontId="37" type="noConversion"/>
  </si>
  <si>
    <t>1=處</t>
    <phoneticPr fontId="37" type="noConversion"/>
  </si>
  <si>
    <t>官田三號高架橋</t>
    <phoneticPr fontId="44" type="noConversion"/>
  </si>
  <si>
    <t>9=支</t>
    <phoneticPr fontId="37" type="noConversion"/>
  </si>
  <si>
    <t>39=支</t>
    <phoneticPr fontId="37" type="noConversion"/>
  </si>
  <si>
    <t>7=座</t>
    <phoneticPr fontId="37" type="noConversion"/>
  </si>
  <si>
    <t>5=墩</t>
    <phoneticPr fontId="37" type="noConversion"/>
  </si>
  <si>
    <t>官田四號高架橋</t>
    <phoneticPr fontId="44" type="noConversion"/>
  </si>
  <si>
    <t>8=座</t>
    <phoneticPr fontId="37" type="noConversion"/>
  </si>
  <si>
    <t>3.增設鋼板止震塊</t>
    <phoneticPr fontId="37" type="noConversion"/>
  </si>
  <si>
    <t>官田五號高架橋</t>
    <phoneticPr fontId="44" type="noConversion"/>
  </si>
  <si>
    <t>14=支</t>
    <phoneticPr fontId="44" type="noConversion"/>
  </si>
  <si>
    <t>官田六號高架橋</t>
    <phoneticPr fontId="44" type="noConversion"/>
  </si>
  <si>
    <t>官田跨越橋</t>
    <phoneticPr fontId="44" type="noConversion"/>
  </si>
  <si>
    <t>2.增設剪力榫</t>
    <phoneticPr fontId="37" type="noConversion"/>
  </si>
  <si>
    <t>2=墩</t>
    <phoneticPr fontId="44" type="noConversion"/>
  </si>
  <si>
    <t>糖鐵二號穿越橋</t>
    <phoneticPr fontId="44" type="noConversion"/>
  </si>
  <si>
    <t>1.橋墩(台)基礎補強</t>
    <phoneticPr fontId="37" type="noConversion"/>
  </si>
  <si>
    <t>4=座</t>
    <phoneticPr fontId="44" type="noConversion"/>
  </si>
  <si>
    <t>2.增設混凝土止震塊</t>
    <phoneticPr fontId="37" type="noConversion"/>
  </si>
  <si>
    <t>8=墩</t>
    <phoneticPr fontId="44" type="noConversion"/>
  </si>
  <si>
    <t>曾文溪河川橋</t>
    <phoneticPr fontId="44" type="noConversion"/>
  </si>
  <si>
    <t>84=支</t>
    <phoneticPr fontId="37" type="noConversion"/>
  </si>
  <si>
    <t>14=座</t>
    <phoneticPr fontId="37" type="noConversion"/>
  </si>
  <si>
    <t>18=墩</t>
    <phoneticPr fontId="37" type="noConversion"/>
  </si>
  <si>
    <t>16=墩</t>
    <phoneticPr fontId="37" type="noConversion"/>
  </si>
  <si>
    <t>7.更換盤式支承</t>
    <phoneticPr fontId="37" type="noConversion"/>
  </si>
  <si>
    <t>3.增設混凝土止震塊</t>
    <phoneticPr fontId="37" type="noConversion"/>
  </si>
  <si>
    <t>4.增設鋼板止震塊</t>
    <phoneticPr fontId="37" type="noConversion"/>
  </si>
  <si>
    <t>5.增設剪力榫</t>
    <phoneticPr fontId="37" type="noConversion"/>
  </si>
  <si>
    <t>6.抽換防震拉條</t>
    <phoneticPr fontId="37" type="noConversion"/>
  </si>
  <si>
    <t>善化一號排水兼穿越橋</t>
    <phoneticPr fontId="44" type="noConversion"/>
  </si>
  <si>
    <t>4=墩</t>
    <phoneticPr fontId="44" type="noConversion"/>
  </si>
  <si>
    <t>善化二號排水兼穿越橋</t>
    <phoneticPr fontId="44" type="noConversion"/>
  </si>
  <si>
    <t>善化交流道</t>
    <phoneticPr fontId="44" type="noConversion"/>
  </si>
  <si>
    <t>32=支</t>
    <phoneticPr fontId="44" type="noConversion"/>
  </si>
  <si>
    <t>南140穿越橋</t>
    <phoneticPr fontId="44" type="noConversion"/>
  </si>
  <si>
    <t>糖鐵四號穿越橋</t>
    <phoneticPr fontId="44" type="noConversion"/>
  </si>
  <si>
    <t>112=支</t>
    <phoneticPr fontId="44" type="noConversion"/>
  </si>
  <si>
    <t>5=座</t>
    <phoneticPr fontId="37" type="noConversion"/>
  </si>
  <si>
    <t>9=墩</t>
    <phoneticPr fontId="37" type="noConversion"/>
  </si>
  <si>
    <t>5.橋墩混凝土包覆</t>
    <phoneticPr fontId="37" type="noConversion"/>
  </si>
  <si>
    <t>南175穿越橋</t>
    <phoneticPr fontId="44" type="noConversion"/>
  </si>
  <si>
    <t>潭頂溪排水橋</t>
    <phoneticPr fontId="44" type="noConversion"/>
  </si>
  <si>
    <t>60=支</t>
    <phoneticPr fontId="44" type="noConversion"/>
  </si>
  <si>
    <t>14=座</t>
    <phoneticPr fontId="44" type="noConversion"/>
  </si>
  <si>
    <t>18=墩</t>
    <phoneticPr fontId="44" type="noConversion"/>
  </si>
  <si>
    <t>項次</t>
  </si>
  <si>
    <t>備註</t>
  </si>
  <si>
    <t>契約詳細表項次</t>
  </si>
  <si>
    <t>契約數量</t>
  </si>
  <si>
    <t>是否取樣試驗</t>
  </si>
  <si>
    <t>是否驗廠</t>
  </si>
  <si>
    <t>審查日期</t>
  </si>
  <si>
    <t>協力廠商資料</t>
  </si>
  <si>
    <t>型錄</t>
  </si>
  <si>
    <t>相關試驗報告</t>
  </si>
  <si>
    <t>樣品</t>
  </si>
  <si>
    <t>其他</t>
  </si>
  <si>
    <t>材料(設備)名稱</t>
  </si>
  <si>
    <t>驗廠日期</t>
  </si>
  <si>
    <t>審查結果</t>
  </si>
  <si>
    <r>
      <t>M</t>
    </r>
    <r>
      <rPr>
        <vertAlign val="superscript"/>
        <sz val="12"/>
        <color theme="1"/>
        <rFont val="標楷體"/>
        <family val="4"/>
        <charset val="136"/>
      </rPr>
      <t>3</t>
    </r>
  </si>
  <si>
    <t>是</t>
  </si>
  <si>
    <t>109/07/20</t>
  </si>
  <si>
    <t>P</t>
  </si>
  <si>
    <t>109.7.15</t>
    <phoneticPr fontId="37" type="noConversion"/>
  </si>
  <si>
    <t>109/07/13</t>
    <phoneticPr fontId="37" type="noConversion"/>
  </si>
  <si>
    <t>109/07/24</t>
    <phoneticPr fontId="37" type="noConversion"/>
  </si>
  <si>
    <t>提送核定版</t>
    <phoneticPr fontId="37" type="noConversion"/>
  </si>
  <si>
    <t>壹、一、1 結構工程 10</t>
  </si>
  <si>
    <t>壹、一、1 結構工程 13、14</t>
  </si>
  <si>
    <t>壹、一、3 排水復舊及臨時導排水工程 5</t>
  </si>
  <si>
    <t>壹、一、3 排水復舊及臨時導排水工程 6</t>
  </si>
  <si>
    <t>110/07/20</t>
    <phoneticPr fontId="37" type="noConversion"/>
  </si>
  <si>
    <t>噴凝土(5cm厚，含點焊鋼絲網、錨筋及洩水孔)及拆除</t>
  </si>
  <si>
    <t>壹、一、3 排水復舊及臨時導排水工程 8</t>
  </si>
  <si>
    <t>壹、一、1 結構工程 12</t>
  </si>
  <si>
    <t>109/08/31</t>
    <phoneticPr fontId="37" type="noConversion"/>
  </si>
  <si>
    <t>否</t>
  </si>
  <si>
    <t>壹、一、1 結構工程 15</t>
  </si>
  <si>
    <t>T</t>
  </si>
  <si>
    <t>109/07/30</t>
  </si>
  <si>
    <t>鋼筋，SD420W</t>
  </si>
  <si>
    <t>109/08/05</t>
    <phoneticPr fontId="37" type="noConversion"/>
  </si>
  <si>
    <t>核定</t>
    <phoneticPr fontId="37" type="noConversion"/>
  </si>
  <si>
    <t>壹、一、3 排水復舊及臨時導排水工程 7</t>
  </si>
  <si>
    <t>壹、一、1 結構工程 18</t>
  </si>
  <si>
    <t>橋墩鋼板包覆，A36</t>
  </si>
  <si>
    <t>壹、一、1 結構工程 19</t>
  </si>
  <si>
    <t>鋼板止震裝置，A709/A572 GR.50</t>
  </si>
  <si>
    <t>壹、一、1 結構工程 20</t>
  </si>
  <si>
    <r>
      <t>M</t>
    </r>
    <r>
      <rPr>
        <vertAlign val="superscript"/>
        <sz val="12"/>
        <color theme="1"/>
        <rFont val="標楷體"/>
        <family val="4"/>
        <charset val="136"/>
      </rPr>
      <t>2</t>
    </r>
  </si>
  <si>
    <t>鋼板內面防鏽油漆</t>
  </si>
  <si>
    <t>壹、一、1 結構工程 22~24</t>
  </si>
  <si>
    <t>支</t>
  </si>
  <si>
    <t>109/09/15</t>
  </si>
  <si>
    <t>化學黏著錨筋，16mm∮</t>
  </si>
  <si>
    <t>壹、一、1 結構工程 25</t>
  </si>
  <si>
    <t>化學黏著錨筋，19mm∮</t>
  </si>
  <si>
    <t>壹、一、1 結構工程 26~27</t>
  </si>
  <si>
    <t>化學黏著錨筋，22mm∮</t>
  </si>
  <si>
    <t>壹、一、1 結構工程 28~29、36</t>
  </si>
  <si>
    <t>化學黏著錨筋，25mm∮</t>
  </si>
  <si>
    <t>壹、一、1 結構工程 30</t>
  </si>
  <si>
    <t>化學黏著錨栓，29mm∮</t>
  </si>
  <si>
    <t>壹、一、1 結構工程 37</t>
  </si>
  <si>
    <t>化學黏著錨栓，32mm∮</t>
  </si>
  <si>
    <t>壹、一、1 結構工程 40</t>
    <phoneticPr fontId="37" type="noConversion"/>
  </si>
  <si>
    <t>M</t>
  </si>
  <si>
    <t>高強度螺栓，32mm∮(符合ASTM A449規定)</t>
    <phoneticPr fontId="37" type="noConversion"/>
  </si>
  <si>
    <t>壹、一、1 結構工程 41</t>
  </si>
  <si>
    <t>高強度螺栓，38mm∮(符合ASTM A449規定)</t>
    <phoneticPr fontId="37" type="noConversion"/>
  </si>
  <si>
    <t>壹、一、1 結構工程 43</t>
    <phoneticPr fontId="37" type="noConversion"/>
  </si>
  <si>
    <t>個</t>
  </si>
  <si>
    <t>鋼筋續接器，22mm∮</t>
    <phoneticPr fontId="37" type="noConversion"/>
  </si>
  <si>
    <t>壹、一、1 結構工程 44</t>
  </si>
  <si>
    <t>鋼筋續接器，25mm∮</t>
    <phoneticPr fontId="37" type="noConversion"/>
  </si>
  <si>
    <t>壹、一、1 結構工程 45</t>
  </si>
  <si>
    <t>組</t>
  </si>
  <si>
    <t>防震拉條 TYPE A</t>
  </si>
  <si>
    <t>壹、一、1 結構工程 46</t>
  </si>
  <si>
    <t>鋼管剪力榫，31.85cm∮</t>
  </si>
  <si>
    <t>壹、一、1 結構工程 47</t>
  </si>
  <si>
    <t>鋼管剪力榫，40.64cm∮</t>
  </si>
  <si>
    <t>壹、一、1 結構工程 48</t>
  </si>
  <si>
    <t>鋼管剪力榫，45.72cm∮</t>
  </si>
  <si>
    <t>109/09/30</t>
    <phoneticPr fontId="37" type="noConversion"/>
  </si>
  <si>
    <t>壹、一、1 結構工程 57</t>
    <phoneticPr fontId="37" type="noConversion"/>
  </si>
  <si>
    <t>高強度微型樁</t>
    <phoneticPr fontId="37" type="noConversion"/>
  </si>
  <si>
    <t>壹、一、1 結構工程 62</t>
  </si>
  <si>
    <t>109/10/20</t>
  </si>
  <si>
    <t>環氧樹脂塗佈</t>
  </si>
  <si>
    <t>壹、一、1 結構工程 65</t>
    <phoneticPr fontId="37" type="noConversion"/>
  </si>
  <si>
    <t>高拉力鋼棒，36mm∮(符合ASTM A449規定)</t>
    <phoneticPr fontId="37" type="noConversion"/>
  </si>
  <si>
    <t>壹、一、1 結構工程 66</t>
  </si>
  <si>
    <t>壹、一、1 結構工程 67</t>
  </si>
  <si>
    <t>式</t>
  </si>
  <si>
    <t>盤式支承</t>
  </si>
  <si>
    <t>壹、一、1 結構工程 68</t>
    <phoneticPr fontId="37" type="noConversion"/>
  </si>
  <si>
    <t>壹、一、1 結構工程 69</t>
  </si>
  <si>
    <t>人孔蓋及座</t>
  </si>
  <si>
    <t>壹、一、1 結構工程 76</t>
  </si>
  <si>
    <t>橋台維修檢測平台</t>
  </si>
  <si>
    <t>壹、一、1 結構工程 79</t>
  </si>
  <si>
    <t>處</t>
  </si>
  <si>
    <t>橋台制式不繡鋼板門</t>
  </si>
  <si>
    <t>壹、一、2 大地擋土工程 25</t>
  </si>
  <si>
    <t>110/01/25</t>
  </si>
  <si>
    <t>臨時性預力鋼鍵地錨</t>
  </si>
  <si>
    <t>壹、一、2 大地擋土工程 40</t>
    <phoneticPr fontId="37" type="noConversion"/>
  </si>
  <si>
    <t>波浪鋼板支撐</t>
    <phoneticPr fontId="37" type="noConversion"/>
  </si>
  <si>
    <t>壹、一、2 大地擋土工程 41</t>
  </si>
  <si>
    <t>箱型石籠</t>
  </si>
  <si>
    <t>壹、一、3 排水復舊及臨時導排水工程 13</t>
  </si>
  <si>
    <t>壹、一、3 排水復舊及臨時導排水工程 9</t>
  </si>
  <si>
    <t>111/03/10</t>
  </si>
  <si>
    <t>200mm∮PVC排水管</t>
  </si>
  <si>
    <t>壹、一、3 排水復舊及臨時導排水工程 10</t>
  </si>
  <si>
    <t>只</t>
  </si>
  <si>
    <t>落水斗</t>
  </si>
  <si>
    <t>壹、一、6 交通復舊工程 1</t>
  </si>
  <si>
    <t>反光熱處理聚酯標線(t=2mm)</t>
  </si>
  <si>
    <t>壹、一、10 雜項工程 9</t>
  </si>
  <si>
    <t>鄉鎮道路維護，反光熱處理聚酯標線(t=2mm)</t>
  </si>
  <si>
    <t>壹、一、6 交通復舊工程 3</t>
  </si>
  <si>
    <t>密級配瀝青混凝土</t>
  </si>
  <si>
    <t>壹、一、10 雜項工程 7</t>
  </si>
  <si>
    <t>壹、一、6 交通復舊工程 5</t>
  </si>
  <si>
    <t>開放級配瀝青混凝土</t>
  </si>
  <si>
    <t>壹、一、6 交通復舊工程 6</t>
  </si>
  <si>
    <t>L</t>
  </si>
  <si>
    <t>液化瀝青黏層</t>
  </si>
  <si>
    <t>壹、一、10 雜項工程 6</t>
  </si>
  <si>
    <t>鄉鎮道路維護，液化瀝青黏層</t>
  </si>
  <si>
    <t>壹、一、10 雜項工程 5</t>
  </si>
  <si>
    <t>鄉鎮道路維護，液化瀝青透層</t>
  </si>
  <si>
    <t>壹、一、6 交通復舊工程 7</t>
  </si>
  <si>
    <t>碎石級配</t>
  </si>
  <si>
    <t>壹、一、10 雜項工程 4</t>
  </si>
  <si>
    <t>鄉鎮道路維護，碎石級配</t>
  </si>
  <si>
    <t>壹、一、6 交通復舊工程 8</t>
  </si>
  <si>
    <t>反光路面標記</t>
  </si>
  <si>
    <t>M2</t>
  </si>
  <si>
    <t>壹、一、8 設施復舊工程 1</t>
  </si>
  <si>
    <t>串方塊混凝土護坡</t>
  </si>
  <si>
    <t>壹、一、9 假設工程 7</t>
  </si>
  <si>
    <t>鋼板圍籬(H=2.4m)，含警示燈</t>
  </si>
  <si>
    <t>壹、一、9 假設工程 8</t>
  </si>
  <si>
    <t>鐵絲網圍籬(H=2.4M)，含警示燈</t>
  </si>
  <si>
    <t>壹、一、9 假設工程 10</t>
    <phoneticPr fontId="37" type="noConversion"/>
  </si>
  <si>
    <t>施工圍籬，伸縮拉式大門</t>
  </si>
  <si>
    <t>預定進場日期</t>
  </si>
  <si>
    <t>抽樣日期</t>
  </si>
  <si>
    <t>累積進場數量</t>
  </si>
  <si>
    <t>抽樣數量</t>
  </si>
  <si>
    <t>累積抽樣數量</t>
  </si>
  <si>
    <t>自充填混凝土，350kgf/cm2</t>
  </si>
  <si>
    <t>壹、一、2 大地擋土工程 28、3 排水復舊及臨時導排水工程 8</t>
  </si>
  <si>
    <t>壹、一、1 結構工程 20、21</t>
  </si>
  <si>
    <t>每批/一次 。</t>
  </si>
  <si>
    <t>油漆</t>
  </si>
  <si>
    <t>化學黏著錨筋，29mm∮</t>
  </si>
  <si>
    <t>化學黏著錨筋，32mm∮</t>
  </si>
  <si>
    <t>壹、一、1 結構工程 40</t>
  </si>
  <si>
    <t>高強度螺栓，32mm∮(符合ASTM A449規定)</t>
  </si>
  <si>
    <t>高強度螺栓，38mm∮(符合ASTM A449規定)</t>
  </si>
  <si>
    <t>壹、一、1 結構工程 43</t>
  </si>
  <si>
    <t>鋼筋續接器，22mm∮</t>
  </si>
  <si>
    <t>鋼筋續接器，25mm∮</t>
  </si>
  <si>
    <t>壹、一、1 結構工程 46~49</t>
  </si>
  <si>
    <t>鋼管剪力榫，31.85cm∮、40.64cm∮、45.72cm∮</t>
  </si>
  <si>
    <t>高強度微型樁</t>
  </si>
  <si>
    <t>每批/一次(5個樣品)。</t>
  </si>
  <si>
    <t>壹、一、1 結構工程 64</t>
  </si>
  <si>
    <t>預力鋼腱(5T-15.2mm鋼鉸線)</t>
  </si>
  <si>
    <t>每批/一次。</t>
  </si>
  <si>
    <t>壹、一、1 結構工程 68</t>
  </si>
  <si>
    <t>人造橡膠防震板</t>
  </si>
  <si>
    <t>壹、一、2 大地擋土工程 40</t>
  </si>
  <si>
    <t>波浪鋼板支撐</t>
  </si>
  <si>
    <t>壹、一、2 大地擋土工程 41、3 排水復舊及臨時導排水工程 13</t>
  </si>
  <si>
    <t>壹、一、6 交通復舊工程 1、10 雜項工程 9</t>
  </si>
  <si>
    <t>每批(每處)/一次。</t>
  </si>
  <si>
    <t>壹、一、6 交通復舊工程 3、10 雜項工程 7</t>
  </si>
  <si>
    <t>壹、一、6 交通復舊工程 7、10 雜項工程 4</t>
  </si>
  <si>
    <t>110/10/05</t>
    <phoneticPr fontId="37" type="noConversion"/>
  </si>
  <si>
    <t>備註
(歸檔編號)</t>
    <phoneticPr fontId="37" type="noConversion"/>
  </si>
  <si>
    <t>壹、一、1 結構工程 11</t>
    <phoneticPr fontId="37" type="noConversion"/>
  </si>
  <si>
    <t>壹、一、2 大地擋土工程 28</t>
    <phoneticPr fontId="37" type="noConversion"/>
  </si>
  <si>
    <t>109/09/09</t>
    <phoneticPr fontId="37" type="noConversion"/>
  </si>
  <si>
    <t>110/06/15</t>
    <phoneticPr fontId="37" type="noConversion"/>
  </si>
  <si>
    <t>否</t>
    <phoneticPr fontId="37" type="noConversion"/>
  </si>
  <si>
    <t>109/10/30</t>
    <phoneticPr fontId="37" type="noConversion"/>
  </si>
  <si>
    <t>109/10/20</t>
    <phoneticPr fontId="37" type="noConversion"/>
  </si>
  <si>
    <t>壹、一、2 大地擋土工程 25.26</t>
    <phoneticPr fontId="37" type="noConversion"/>
  </si>
  <si>
    <t>臨時性預力鋼鍵地錨</t>
    <phoneticPr fontId="37" type="noConversion"/>
  </si>
  <si>
    <t>是</t>
    <phoneticPr fontId="37" type="noConversion"/>
  </si>
  <si>
    <t>(歸檔編號)</t>
  </si>
  <si>
    <t>試驗中</t>
    <phoneticPr fontId="37" type="noConversion"/>
  </si>
  <si>
    <t>2組</t>
    <phoneticPr fontId="37" type="noConversion"/>
  </si>
  <si>
    <t>壹、一、1 結構工程 10、11</t>
    <phoneticPr fontId="37" type="noConversion"/>
  </si>
  <si>
    <t>組</t>
    <phoneticPr fontId="37" type="noConversion"/>
  </si>
  <si>
    <t>合格</t>
    <phoneticPr fontId="37" type="noConversion"/>
  </si>
  <si>
    <t>610mmø就地內灌混凝土鋼管樁</t>
    <phoneticPr fontId="37" type="noConversion"/>
  </si>
  <si>
    <t>壹、一、1 結構工程 62</t>
    <phoneticPr fontId="37" type="noConversion"/>
  </si>
  <si>
    <t>環氧樹脂塗佈</t>
    <phoneticPr fontId="37" type="noConversion"/>
  </si>
  <si>
    <t>M38A2-J-a-M-001</t>
    <phoneticPr fontId="37" type="noConversion"/>
  </si>
  <si>
    <t>一式</t>
    <phoneticPr fontId="37" type="noConversion"/>
  </si>
  <si>
    <t>109/12/10</t>
    <phoneticPr fontId="37" type="noConversion"/>
  </si>
  <si>
    <t>109/12/03</t>
    <phoneticPr fontId="37" type="noConversion"/>
  </si>
  <si>
    <t>CLSM低強度回填混凝土</t>
    <phoneticPr fontId="37" type="noConversion"/>
  </si>
  <si>
    <t>更新實業:109.12.04棪嘉南(A2)監字第10912016號函廠商核定。</t>
    <phoneticPr fontId="37" type="noConversion"/>
  </si>
  <si>
    <r>
      <t>M</t>
    </r>
    <r>
      <rPr>
        <vertAlign val="superscript"/>
        <sz val="12"/>
        <color theme="1"/>
        <rFont val="標楷體"/>
        <family val="4"/>
        <charset val="136"/>
      </rPr>
      <t>3</t>
    </r>
    <phoneticPr fontId="37" type="noConversion"/>
  </si>
  <si>
    <t>壹、一、2 大地擋土工程 12~14</t>
    <phoneticPr fontId="37" type="noConversion"/>
  </si>
  <si>
    <t>109/11/11</t>
    <phoneticPr fontId="37" type="noConversion"/>
  </si>
  <si>
    <t>祥世實業:109.11.11棪嘉南(A2)監字第10911046號函廠商核定。</t>
    <phoneticPr fontId="37" type="noConversion"/>
  </si>
  <si>
    <t xml:space="preserve">壹、一、1 結構工程 </t>
    <phoneticPr fontId="37" type="noConversion"/>
  </si>
  <si>
    <t>支</t>
    <phoneticPr fontId="37" type="noConversion"/>
  </si>
  <si>
    <t>M3</t>
    <phoneticPr fontId="37" type="noConversion"/>
  </si>
  <si>
    <t>壹、一、1 結構工程 26~27</t>
    <phoneticPr fontId="37" type="noConversion"/>
  </si>
  <si>
    <t>化學黏著錨筋，29mm∮</t>
    <phoneticPr fontId="37" type="noConversion"/>
  </si>
  <si>
    <t>每批/一次。</t>
    <phoneticPr fontId="37" type="noConversion"/>
  </si>
  <si>
    <r>
      <t xml:space="preserve">國道高速公路後續路段橋梁耐震補強工程(區段2-1)第M38A2標-烏山頭新化段
                             材料設備檢(試)驗管制總表                  </t>
    </r>
    <r>
      <rPr>
        <b/>
        <sz val="12"/>
        <color theme="1"/>
        <rFont val="標楷體"/>
        <family val="4"/>
        <charset val="136"/>
      </rPr>
      <t xml:space="preserve">              </t>
    </r>
    <r>
      <rPr>
        <sz val="12"/>
        <color theme="1"/>
        <rFont val="標楷體"/>
        <family val="4"/>
        <charset val="136"/>
      </rPr>
      <t xml:space="preserve">   製表資料日期:110/02/18止</t>
    </r>
    <r>
      <rPr>
        <b/>
        <sz val="12"/>
        <color theme="1"/>
        <rFont val="標楷體"/>
        <family val="4"/>
        <charset val="136"/>
      </rPr>
      <t xml:space="preserve">               </t>
    </r>
    <r>
      <rPr>
        <b/>
        <sz val="20"/>
        <color theme="1"/>
        <rFont val="標楷體"/>
        <family val="4"/>
        <charset val="136"/>
      </rPr>
      <t xml:space="preserve">                                                                                                                                                                                                                                                                   </t>
    </r>
    <r>
      <rPr>
        <b/>
        <sz val="10"/>
        <color theme="1"/>
        <rFont val="標楷體"/>
        <family val="4"/>
        <charset val="136"/>
      </rPr>
      <t xml:space="preserve">                  </t>
    </r>
    <phoneticPr fontId="37" type="noConversion"/>
  </si>
  <si>
    <t>契約數量</t>
    <phoneticPr fontId="37" type="noConversion"/>
  </si>
  <si>
    <t>進場數量</t>
    <phoneticPr fontId="37" type="noConversion"/>
  </si>
  <si>
    <t>規定抽(取)樣頻率</t>
    <phoneticPr fontId="37" type="noConversion"/>
  </si>
  <si>
    <t>抽試驗結果</t>
    <phoneticPr fontId="37" type="noConversion"/>
  </si>
  <si>
    <t>抽驗及會同人員</t>
    <phoneticPr fontId="37" type="noConversion"/>
  </si>
  <si>
    <t>實際進場日期</t>
  </si>
  <si>
    <t>1</t>
    <phoneticPr fontId="37" type="noConversion"/>
  </si>
  <si>
    <t>壹、一、1 結構工程 9、3 排水復舊及臨時導排水工程 9</t>
  </si>
  <si>
    <t>109/08/28</t>
    <phoneticPr fontId="37" type="noConversion"/>
  </si>
  <si>
    <t>監造單位:李秉融</t>
    <phoneticPr fontId="37" type="noConversion"/>
  </si>
  <si>
    <t>贊洲:(109.07.28棪嘉南(A2)監字第10907060號函廠商核定109.07.24驗廠取樣.109.08.14-315W廠拌.109.08.28-80、245、280、350SCC廠拌)</t>
    <phoneticPr fontId="37" type="noConversion"/>
  </si>
  <si>
    <t>施工廠商:柯志龍</t>
    <phoneticPr fontId="37" type="noConversion"/>
  </si>
  <si>
    <t>1-1</t>
    <phoneticPr fontId="37" type="noConversion"/>
  </si>
  <si>
    <r>
      <t>M</t>
    </r>
    <r>
      <rPr>
        <vertAlign val="superscript"/>
        <sz val="12"/>
        <color rgb="FFFF0000"/>
        <rFont val="標楷體"/>
        <family val="4"/>
        <charset val="136"/>
      </rPr>
      <t>3</t>
    </r>
    <phoneticPr fontId="37" type="noConversion"/>
  </si>
  <si>
    <t>110/03/31</t>
    <phoneticPr fontId="37" type="noConversion"/>
  </si>
  <si>
    <t>110/01/09</t>
    <phoneticPr fontId="37" type="noConversion"/>
  </si>
  <si>
    <t>監造單位:李之杰</t>
    <phoneticPr fontId="37" type="noConversion"/>
  </si>
  <si>
    <t>贊洲</t>
    <phoneticPr fontId="37" type="noConversion"/>
  </si>
  <si>
    <t>2</t>
    <phoneticPr fontId="37" type="noConversion"/>
  </si>
  <si>
    <t>施工廠商:林士興</t>
    <phoneticPr fontId="37" type="noConversion"/>
  </si>
  <si>
    <t>1-2</t>
    <phoneticPr fontId="37" type="noConversion"/>
  </si>
  <si>
    <t>110/01/15</t>
    <phoneticPr fontId="37" type="noConversion"/>
  </si>
  <si>
    <t>46</t>
    <phoneticPr fontId="37" type="noConversion"/>
  </si>
  <si>
    <t>監造單位:吳英傑</t>
    <phoneticPr fontId="37" type="noConversion"/>
  </si>
  <si>
    <t>贊洲0204</t>
    <phoneticPr fontId="37" type="noConversion"/>
  </si>
  <si>
    <t>4</t>
    <phoneticPr fontId="37" type="noConversion"/>
  </si>
  <si>
    <t>施工廠商:石錦茹</t>
    <phoneticPr fontId="37" type="noConversion"/>
  </si>
  <si>
    <t>竑榮官田廠:(109.08.14棪嘉南(A2)監字第10908022號函廠商核定.109.08.25驗廠取樣).109.10.6-80、175、245、280、315W廠拌
竑榮安定廠:(109.08.14棪嘉南(A2)監字第10908023號函廠商核定.109.08.31驗廠取樣)109.10.7-80、175、245、280廠拌</t>
    <phoneticPr fontId="37" type="noConversion"/>
  </si>
  <si>
    <r>
      <t>V=每批數量(M</t>
    </r>
    <r>
      <rPr>
        <vertAlign val="superscript"/>
        <sz val="10"/>
        <color theme="1"/>
        <rFont val="標楷體"/>
        <family val="4"/>
        <charset val="136"/>
      </rPr>
      <t>3</t>
    </r>
    <r>
      <rPr>
        <sz val="10"/>
        <color theme="1"/>
        <rFont val="標楷體"/>
        <family val="4"/>
        <charset val="136"/>
      </rPr>
      <t>)         V≦50 取樣2(組)       50≦V&lt;100 取樣3組    100≦V&lt;200 取樣4(組) V&gt;200 INT(V/100)+取樣3(組)。</t>
    </r>
    <phoneticPr fontId="37" type="noConversion"/>
  </si>
  <si>
    <t>2-1</t>
    <phoneticPr fontId="37" type="noConversion"/>
  </si>
  <si>
    <r>
      <t>M</t>
    </r>
    <r>
      <rPr>
        <vertAlign val="superscript"/>
        <sz val="12"/>
        <color rgb="FFFF0000"/>
        <rFont val="標楷體"/>
        <family val="4"/>
        <charset val="136"/>
      </rPr>
      <t>3</t>
    </r>
  </si>
  <si>
    <t>109/09/23</t>
    <phoneticPr fontId="37" type="noConversion"/>
  </si>
  <si>
    <r>
      <t>V=每批數量(M</t>
    </r>
    <r>
      <rPr>
        <vertAlign val="superscript"/>
        <sz val="10"/>
        <color rgb="FFFF0000"/>
        <rFont val="標楷體"/>
        <family val="4"/>
        <charset val="136"/>
      </rPr>
      <t>3</t>
    </r>
    <r>
      <rPr>
        <sz val="10"/>
        <color rgb="FFFF0000"/>
        <rFont val="標楷體"/>
        <family val="4"/>
        <charset val="136"/>
      </rPr>
      <t>)         V≦50 取樣2(組)       50≦V&lt;100 取樣3組    100≦V&lt;200 取樣4(組) V&gt;200 INT(V/100)+取樣3(組)。</t>
    </r>
    <phoneticPr fontId="37" type="noConversion"/>
  </si>
  <si>
    <t>3組</t>
    <phoneticPr fontId="37" type="noConversion"/>
  </si>
  <si>
    <t>施工廠商:蘇俊男</t>
    <phoneticPr fontId="37" type="noConversion"/>
  </si>
  <si>
    <t>2-2</t>
    <phoneticPr fontId="37" type="noConversion"/>
  </si>
  <si>
    <t>109/10/15</t>
    <phoneticPr fontId="37" type="noConversion"/>
  </si>
  <si>
    <t>2-3</t>
    <phoneticPr fontId="37" type="noConversion"/>
  </si>
  <si>
    <t>109/11/28</t>
    <phoneticPr fontId="37" type="noConversion"/>
  </si>
  <si>
    <t>2-4</t>
    <phoneticPr fontId="37" type="noConversion"/>
  </si>
  <si>
    <t>109/11/30</t>
    <phoneticPr fontId="37" type="noConversion"/>
  </si>
  <si>
    <t>施工廠商:李秉融</t>
    <phoneticPr fontId="37" type="noConversion"/>
  </si>
  <si>
    <t>2-5</t>
    <phoneticPr fontId="37" type="noConversion"/>
  </si>
  <si>
    <t>109/12/19</t>
    <phoneticPr fontId="37" type="noConversion"/>
  </si>
  <si>
    <t>2-6</t>
    <phoneticPr fontId="37" type="noConversion"/>
  </si>
  <si>
    <t>109/12/21</t>
    <phoneticPr fontId="37" type="noConversion"/>
  </si>
  <si>
    <t>施工廠商:翁瑞祥</t>
    <phoneticPr fontId="37" type="noConversion"/>
  </si>
  <si>
    <t>2-7</t>
    <phoneticPr fontId="37" type="noConversion"/>
  </si>
  <si>
    <t>109/12/23</t>
    <phoneticPr fontId="37" type="noConversion"/>
  </si>
  <si>
    <t>2-8</t>
    <phoneticPr fontId="37" type="noConversion"/>
  </si>
  <si>
    <t>109/12/24</t>
    <phoneticPr fontId="37" type="noConversion"/>
  </si>
  <si>
    <t>監造單位:林東新</t>
    <phoneticPr fontId="37" type="noConversion"/>
  </si>
  <si>
    <t>2-9</t>
    <phoneticPr fontId="37" type="noConversion"/>
  </si>
  <si>
    <t>109/12/25</t>
    <phoneticPr fontId="37" type="noConversion"/>
  </si>
  <si>
    <t>2-10</t>
    <phoneticPr fontId="37" type="noConversion"/>
  </si>
  <si>
    <t>109/12/28</t>
    <phoneticPr fontId="37" type="noConversion"/>
  </si>
  <si>
    <t>2-11</t>
    <phoneticPr fontId="37" type="noConversion"/>
  </si>
  <si>
    <t>110/01/06</t>
    <phoneticPr fontId="37" type="noConversion"/>
  </si>
  <si>
    <t>109/12/17</t>
    <phoneticPr fontId="37" type="noConversion"/>
  </si>
  <si>
    <t>竑榮官田廠</t>
    <phoneticPr fontId="37" type="noConversion"/>
  </si>
  <si>
    <t>3</t>
    <phoneticPr fontId="37" type="noConversion"/>
  </si>
  <si>
    <t>109/08/14</t>
    <phoneticPr fontId="37" type="noConversion"/>
  </si>
  <si>
    <t>3-1</t>
    <phoneticPr fontId="37" type="noConversion"/>
  </si>
  <si>
    <t>110/01/31</t>
    <phoneticPr fontId="37" type="noConversion"/>
  </si>
  <si>
    <t>3-2</t>
    <phoneticPr fontId="37" type="noConversion"/>
  </si>
  <si>
    <t>109/12/07</t>
    <phoneticPr fontId="37" type="noConversion"/>
  </si>
  <si>
    <t>3-3</t>
    <phoneticPr fontId="37" type="noConversion"/>
  </si>
  <si>
    <t>109/12/14</t>
    <phoneticPr fontId="37" type="noConversion"/>
  </si>
  <si>
    <t>3-4</t>
    <phoneticPr fontId="37" type="noConversion"/>
  </si>
  <si>
    <t>110/01/21</t>
    <phoneticPr fontId="37" type="noConversion"/>
  </si>
  <si>
    <t>3-5</t>
    <phoneticPr fontId="37" type="noConversion"/>
  </si>
  <si>
    <t>110/01/27</t>
    <phoneticPr fontId="37" type="noConversion"/>
  </si>
  <si>
    <t>3-6</t>
    <phoneticPr fontId="37" type="noConversion"/>
  </si>
  <si>
    <t>110/01/30</t>
    <phoneticPr fontId="37" type="noConversion"/>
  </si>
  <si>
    <t>壹、一、1 結構工程
49~51</t>
    <phoneticPr fontId="37" type="noConversion"/>
  </si>
  <si>
    <r>
      <t>V=每批數量(M</t>
    </r>
    <r>
      <rPr>
        <vertAlign val="superscript"/>
        <sz val="10"/>
        <color theme="1"/>
        <rFont val="標楷體"/>
        <family val="4"/>
        <charset val="136"/>
      </rPr>
      <t>3</t>
    </r>
    <r>
      <rPr>
        <sz val="10"/>
        <color theme="1"/>
        <rFont val="標楷體"/>
        <family val="4"/>
        <charset val="136"/>
      </rPr>
      <t xml:space="preserve">)         V≦50 取樣2(組)       50≦V&lt;100 取樣3組    100≦V&lt;200 取樣4(組) V&gt;200 INT(V/100)+取樣3(組)。                                   </t>
    </r>
    <phoneticPr fontId="37" type="noConversion"/>
  </si>
  <si>
    <t>4-1</t>
    <phoneticPr fontId="37" type="noConversion"/>
  </si>
  <si>
    <t>109/11/26</t>
    <phoneticPr fontId="37" type="noConversion"/>
  </si>
  <si>
    <t>109/10/23</t>
    <phoneticPr fontId="37" type="noConversion"/>
  </si>
  <si>
    <r>
      <t>V=每批數量(M</t>
    </r>
    <r>
      <rPr>
        <vertAlign val="superscript"/>
        <sz val="10"/>
        <color rgb="FFFF0000"/>
        <rFont val="標楷體"/>
        <family val="4"/>
        <charset val="136"/>
      </rPr>
      <t>3</t>
    </r>
    <r>
      <rPr>
        <sz val="10"/>
        <color rgb="FFFF0000"/>
        <rFont val="標楷體"/>
        <family val="4"/>
        <charset val="136"/>
      </rPr>
      <t xml:space="preserve">)         V≦50 取樣2(組)       50≦V&lt;100 取樣3組    100≦V&lt;200 取樣4(組) V&gt;200 INT(V/100)+取樣3(組)。                                   </t>
    </r>
    <phoneticPr fontId="37" type="noConversion"/>
  </si>
  <si>
    <t>監造單位:黃敏賢</t>
    <phoneticPr fontId="37" type="noConversion"/>
  </si>
  <si>
    <t>4-2</t>
    <phoneticPr fontId="37" type="noConversion"/>
  </si>
  <si>
    <t>109/10/28</t>
    <phoneticPr fontId="37" type="noConversion"/>
  </si>
  <si>
    <t>4-3</t>
    <phoneticPr fontId="37" type="noConversion"/>
  </si>
  <si>
    <t>4-4</t>
    <phoneticPr fontId="37" type="noConversion"/>
  </si>
  <si>
    <t>109/10/31</t>
    <phoneticPr fontId="37" type="noConversion"/>
  </si>
  <si>
    <t>4-5</t>
    <phoneticPr fontId="37" type="noConversion"/>
  </si>
  <si>
    <t>109/11/2</t>
    <phoneticPr fontId="37" type="noConversion"/>
  </si>
  <si>
    <t>4-6</t>
    <phoneticPr fontId="37" type="noConversion"/>
  </si>
  <si>
    <t>109/11/3</t>
    <phoneticPr fontId="37" type="noConversion"/>
  </si>
  <si>
    <t>4-7</t>
    <phoneticPr fontId="37" type="noConversion"/>
  </si>
  <si>
    <t>109/11/4</t>
    <phoneticPr fontId="37" type="noConversion"/>
  </si>
  <si>
    <t>施工廠商:黃正泰</t>
    <phoneticPr fontId="37" type="noConversion"/>
  </si>
  <si>
    <t>4-8</t>
    <phoneticPr fontId="37" type="noConversion"/>
  </si>
  <si>
    <t>109/11/5</t>
    <phoneticPr fontId="37" type="noConversion"/>
  </si>
  <si>
    <t>4-9</t>
    <phoneticPr fontId="37" type="noConversion"/>
  </si>
  <si>
    <t>4-10</t>
    <phoneticPr fontId="37" type="noConversion"/>
  </si>
  <si>
    <t>109/11/6</t>
    <phoneticPr fontId="37" type="noConversion"/>
  </si>
  <si>
    <t>4-11</t>
    <phoneticPr fontId="37" type="noConversion"/>
  </si>
  <si>
    <t>4-12</t>
    <phoneticPr fontId="37" type="noConversion"/>
  </si>
  <si>
    <t>109/11/9</t>
    <phoneticPr fontId="37" type="noConversion"/>
  </si>
  <si>
    <t>4-13</t>
    <phoneticPr fontId="37" type="noConversion"/>
  </si>
  <si>
    <t>4-14</t>
    <phoneticPr fontId="37" type="noConversion"/>
  </si>
  <si>
    <t>109/11/10</t>
    <phoneticPr fontId="37" type="noConversion"/>
  </si>
  <si>
    <t>4-15</t>
    <phoneticPr fontId="37" type="noConversion"/>
  </si>
  <si>
    <t>4-16</t>
    <phoneticPr fontId="37" type="noConversion"/>
  </si>
  <si>
    <t>109/11/12</t>
    <phoneticPr fontId="37" type="noConversion"/>
  </si>
  <si>
    <t>4-17</t>
    <phoneticPr fontId="37" type="noConversion"/>
  </si>
  <si>
    <t>4-18</t>
    <phoneticPr fontId="37" type="noConversion"/>
  </si>
  <si>
    <t>109/11/13</t>
    <phoneticPr fontId="37" type="noConversion"/>
  </si>
  <si>
    <t>4-19</t>
    <phoneticPr fontId="37" type="noConversion"/>
  </si>
  <si>
    <t>109/11/14</t>
    <phoneticPr fontId="37" type="noConversion"/>
  </si>
  <si>
    <t>監造單位:高開誠</t>
    <phoneticPr fontId="37" type="noConversion"/>
  </si>
  <si>
    <t>4-20</t>
    <phoneticPr fontId="37" type="noConversion"/>
  </si>
  <si>
    <t>109/11/16</t>
    <phoneticPr fontId="37" type="noConversion"/>
  </si>
  <si>
    <t>4-21</t>
    <phoneticPr fontId="37" type="noConversion"/>
  </si>
  <si>
    <t>4-22</t>
    <phoneticPr fontId="37" type="noConversion"/>
  </si>
  <si>
    <t>109/11/17</t>
    <phoneticPr fontId="37" type="noConversion"/>
  </si>
  <si>
    <t>4-23</t>
    <phoneticPr fontId="37" type="noConversion"/>
  </si>
  <si>
    <t>4-24</t>
    <phoneticPr fontId="37" type="noConversion"/>
  </si>
  <si>
    <t>109/11/18</t>
    <phoneticPr fontId="37" type="noConversion"/>
  </si>
  <si>
    <t>4-25</t>
    <phoneticPr fontId="37" type="noConversion"/>
  </si>
  <si>
    <t>4-26</t>
    <phoneticPr fontId="37" type="noConversion"/>
  </si>
  <si>
    <t>109/11/19</t>
    <phoneticPr fontId="37" type="noConversion"/>
  </si>
  <si>
    <t>4-27</t>
    <phoneticPr fontId="37" type="noConversion"/>
  </si>
  <si>
    <t>4-28</t>
    <phoneticPr fontId="37" type="noConversion"/>
  </si>
  <si>
    <t>109/11/20</t>
    <phoneticPr fontId="37" type="noConversion"/>
  </si>
  <si>
    <t>4-29</t>
    <phoneticPr fontId="37" type="noConversion"/>
  </si>
  <si>
    <t>4-30</t>
    <phoneticPr fontId="37" type="noConversion"/>
  </si>
  <si>
    <t>4-31</t>
    <phoneticPr fontId="37" type="noConversion"/>
  </si>
  <si>
    <t>109/11/21</t>
    <phoneticPr fontId="37" type="noConversion"/>
  </si>
  <si>
    <t>4-32</t>
    <phoneticPr fontId="37" type="noConversion"/>
  </si>
  <si>
    <t>4-33</t>
    <phoneticPr fontId="37" type="noConversion"/>
  </si>
  <si>
    <t>109/11/23</t>
    <phoneticPr fontId="37" type="noConversion"/>
  </si>
  <si>
    <t>施工廠商:林東新</t>
    <phoneticPr fontId="37" type="noConversion"/>
  </si>
  <si>
    <t>4-34</t>
    <phoneticPr fontId="37" type="noConversion"/>
  </si>
  <si>
    <t>4-35</t>
    <phoneticPr fontId="37" type="noConversion"/>
  </si>
  <si>
    <t>4-36</t>
    <phoneticPr fontId="37" type="noConversion"/>
  </si>
  <si>
    <t>109/11/24</t>
    <phoneticPr fontId="37" type="noConversion"/>
  </si>
  <si>
    <t>4-37</t>
    <phoneticPr fontId="37" type="noConversion"/>
  </si>
  <si>
    <t>4-38</t>
    <phoneticPr fontId="37" type="noConversion"/>
  </si>
  <si>
    <t>4-39</t>
    <phoneticPr fontId="37" type="noConversion"/>
  </si>
  <si>
    <t>109/11/27</t>
    <phoneticPr fontId="37" type="noConversion"/>
  </si>
  <si>
    <t>4-40</t>
    <phoneticPr fontId="37" type="noConversion"/>
  </si>
  <si>
    <t>4-41</t>
    <phoneticPr fontId="37" type="noConversion"/>
  </si>
  <si>
    <t>4-42</t>
    <phoneticPr fontId="37" type="noConversion"/>
  </si>
  <si>
    <t>4-43</t>
    <phoneticPr fontId="37" type="noConversion"/>
  </si>
  <si>
    <t>4-44</t>
    <phoneticPr fontId="37" type="noConversion"/>
  </si>
  <si>
    <t>109/12/01</t>
    <phoneticPr fontId="37" type="noConversion"/>
  </si>
  <si>
    <t>4-45</t>
    <phoneticPr fontId="37" type="noConversion"/>
  </si>
  <si>
    <t>4-46</t>
    <phoneticPr fontId="37" type="noConversion"/>
  </si>
  <si>
    <t>109/12/02</t>
    <phoneticPr fontId="37" type="noConversion"/>
  </si>
  <si>
    <t>4-47</t>
    <phoneticPr fontId="37" type="noConversion"/>
  </si>
  <si>
    <t>4-48</t>
    <phoneticPr fontId="37" type="noConversion"/>
  </si>
  <si>
    <t>4-49</t>
    <phoneticPr fontId="37" type="noConversion"/>
  </si>
  <si>
    <t>4-50</t>
    <phoneticPr fontId="37" type="noConversion"/>
  </si>
  <si>
    <t>109/12/04</t>
    <phoneticPr fontId="37" type="noConversion"/>
  </si>
  <si>
    <t>4-51</t>
    <phoneticPr fontId="37" type="noConversion"/>
  </si>
  <si>
    <t>4-52</t>
    <phoneticPr fontId="37" type="noConversion"/>
  </si>
  <si>
    <t>109/12/05</t>
    <phoneticPr fontId="37" type="noConversion"/>
  </si>
  <si>
    <t>4-53</t>
    <phoneticPr fontId="37" type="noConversion"/>
  </si>
  <si>
    <t>4-54</t>
    <phoneticPr fontId="37" type="noConversion"/>
  </si>
  <si>
    <t>4-55</t>
    <phoneticPr fontId="37" type="noConversion"/>
  </si>
  <si>
    <t>109/12/08</t>
    <phoneticPr fontId="37" type="noConversion"/>
  </si>
  <si>
    <t>4-56</t>
    <phoneticPr fontId="37" type="noConversion"/>
  </si>
  <si>
    <t>109/12/09</t>
    <phoneticPr fontId="37" type="noConversion"/>
  </si>
  <si>
    <t>4-57</t>
    <phoneticPr fontId="37" type="noConversion"/>
  </si>
  <si>
    <t>4-58</t>
    <phoneticPr fontId="37" type="noConversion"/>
  </si>
  <si>
    <t>109/12/15</t>
    <phoneticPr fontId="37" type="noConversion"/>
  </si>
  <si>
    <t>4-59</t>
    <phoneticPr fontId="37" type="noConversion"/>
  </si>
  <si>
    <t>4-60</t>
    <phoneticPr fontId="37" type="noConversion"/>
  </si>
  <si>
    <t>109/12/16</t>
    <phoneticPr fontId="37" type="noConversion"/>
  </si>
  <si>
    <t>4-61</t>
    <phoneticPr fontId="37" type="noConversion"/>
  </si>
  <si>
    <t>4-62</t>
    <phoneticPr fontId="37" type="noConversion"/>
  </si>
  <si>
    <t>4-63</t>
    <phoneticPr fontId="37" type="noConversion"/>
  </si>
  <si>
    <t>109/12/18</t>
    <phoneticPr fontId="37" type="noConversion"/>
  </si>
  <si>
    <t>4-64</t>
    <phoneticPr fontId="37" type="noConversion"/>
  </si>
  <si>
    <t>4-65</t>
    <phoneticPr fontId="37" type="noConversion"/>
  </si>
  <si>
    <t>4-66</t>
    <phoneticPr fontId="37" type="noConversion"/>
  </si>
  <si>
    <t>109/12/22</t>
    <phoneticPr fontId="37" type="noConversion"/>
  </si>
  <si>
    <t>4-67</t>
    <phoneticPr fontId="37" type="noConversion"/>
  </si>
  <si>
    <t>4-68</t>
    <phoneticPr fontId="37" type="noConversion"/>
  </si>
  <si>
    <t>4-69</t>
    <phoneticPr fontId="37" type="noConversion"/>
  </si>
  <si>
    <t>4-70</t>
    <phoneticPr fontId="37" type="noConversion"/>
  </si>
  <si>
    <t>4-71</t>
    <phoneticPr fontId="37" type="noConversion"/>
  </si>
  <si>
    <t>109/12/26</t>
    <phoneticPr fontId="37" type="noConversion"/>
  </si>
  <si>
    <t>4-72</t>
    <phoneticPr fontId="37" type="noConversion"/>
  </si>
  <si>
    <t>4-73</t>
    <phoneticPr fontId="37" type="noConversion"/>
  </si>
  <si>
    <t>4-74</t>
    <phoneticPr fontId="37" type="noConversion"/>
  </si>
  <si>
    <t>4-75</t>
    <phoneticPr fontId="37" type="noConversion"/>
  </si>
  <si>
    <t>109/12/29</t>
    <phoneticPr fontId="37" type="noConversion"/>
  </si>
  <si>
    <t>4-76</t>
    <phoneticPr fontId="37" type="noConversion"/>
  </si>
  <si>
    <t>109/12/30</t>
    <phoneticPr fontId="37" type="noConversion"/>
  </si>
  <si>
    <t>4-77</t>
    <phoneticPr fontId="37" type="noConversion"/>
  </si>
  <si>
    <t>4-78</t>
    <phoneticPr fontId="37" type="noConversion"/>
  </si>
  <si>
    <t>109/12/31</t>
    <phoneticPr fontId="37" type="noConversion"/>
  </si>
  <si>
    <t>4-79</t>
    <phoneticPr fontId="37" type="noConversion"/>
  </si>
  <si>
    <t>4-80</t>
    <phoneticPr fontId="37" type="noConversion"/>
  </si>
  <si>
    <t>110/01/04</t>
    <phoneticPr fontId="37" type="noConversion"/>
  </si>
  <si>
    <t>4-81</t>
    <phoneticPr fontId="37" type="noConversion"/>
  </si>
  <si>
    <t>110/01/05</t>
    <phoneticPr fontId="37" type="noConversion"/>
  </si>
  <si>
    <t>4-82</t>
    <phoneticPr fontId="37" type="noConversion"/>
  </si>
  <si>
    <t>4-83</t>
    <phoneticPr fontId="37" type="noConversion"/>
  </si>
  <si>
    <t>110/01/07</t>
    <phoneticPr fontId="37" type="noConversion"/>
  </si>
  <si>
    <t>4-84</t>
    <phoneticPr fontId="37" type="noConversion"/>
  </si>
  <si>
    <t>110/01/08</t>
    <phoneticPr fontId="37" type="noConversion"/>
  </si>
  <si>
    <t>4-85</t>
    <phoneticPr fontId="37" type="noConversion"/>
  </si>
  <si>
    <t>4-86</t>
    <phoneticPr fontId="37" type="noConversion"/>
  </si>
  <si>
    <t>4-87</t>
    <phoneticPr fontId="37" type="noConversion"/>
  </si>
  <si>
    <t>4-88</t>
    <phoneticPr fontId="37" type="noConversion"/>
  </si>
  <si>
    <t>110/01/16</t>
    <phoneticPr fontId="37" type="noConversion"/>
  </si>
  <si>
    <t>監造單位:洪詔勛</t>
    <phoneticPr fontId="37" type="noConversion"/>
  </si>
  <si>
    <t>4-89</t>
    <phoneticPr fontId="37" type="noConversion"/>
  </si>
  <si>
    <t>110/01/18</t>
    <phoneticPr fontId="37" type="noConversion"/>
  </si>
  <si>
    <t>4-90</t>
    <phoneticPr fontId="37" type="noConversion"/>
  </si>
  <si>
    <t>4-91</t>
    <phoneticPr fontId="37" type="noConversion"/>
  </si>
  <si>
    <t>4-92</t>
    <phoneticPr fontId="37" type="noConversion"/>
  </si>
  <si>
    <t>110/01/22</t>
    <phoneticPr fontId="37" type="noConversion"/>
  </si>
  <si>
    <t>4-93</t>
    <phoneticPr fontId="37" type="noConversion"/>
  </si>
  <si>
    <t>110/01/23</t>
    <phoneticPr fontId="37" type="noConversion"/>
  </si>
  <si>
    <t>4-94</t>
    <phoneticPr fontId="37" type="noConversion"/>
  </si>
  <si>
    <t>4-95</t>
    <phoneticPr fontId="37" type="noConversion"/>
  </si>
  <si>
    <t>110/01/25</t>
    <phoneticPr fontId="37" type="noConversion"/>
  </si>
  <si>
    <t>施工廠商:劉琮誠</t>
    <phoneticPr fontId="37" type="noConversion"/>
  </si>
  <si>
    <t>4-96</t>
    <phoneticPr fontId="37" type="noConversion"/>
  </si>
  <si>
    <t>4-97</t>
    <phoneticPr fontId="37" type="noConversion"/>
  </si>
  <si>
    <t>110/01/26</t>
    <phoneticPr fontId="37" type="noConversion"/>
  </si>
  <si>
    <t>4-98</t>
    <phoneticPr fontId="37" type="noConversion"/>
  </si>
  <si>
    <t>4-99</t>
    <phoneticPr fontId="37" type="noConversion"/>
  </si>
  <si>
    <t>4-100</t>
    <phoneticPr fontId="37" type="noConversion"/>
  </si>
  <si>
    <t>110/01/28</t>
    <phoneticPr fontId="37" type="noConversion"/>
  </si>
  <si>
    <t>4-101</t>
    <phoneticPr fontId="37" type="noConversion"/>
  </si>
  <si>
    <t>110/01/29</t>
    <phoneticPr fontId="37" type="noConversion"/>
  </si>
  <si>
    <t>4-102</t>
    <phoneticPr fontId="37" type="noConversion"/>
  </si>
  <si>
    <t>110/02/01</t>
    <phoneticPr fontId="37" type="noConversion"/>
  </si>
  <si>
    <t>4-103</t>
    <phoneticPr fontId="37" type="noConversion"/>
  </si>
  <si>
    <t>4-104</t>
    <phoneticPr fontId="37" type="noConversion"/>
  </si>
  <si>
    <t>110/02/02</t>
    <phoneticPr fontId="37" type="noConversion"/>
  </si>
  <si>
    <t>4-105</t>
    <phoneticPr fontId="37" type="noConversion"/>
  </si>
  <si>
    <t>4-106</t>
    <phoneticPr fontId="37" type="noConversion"/>
  </si>
  <si>
    <t>110/02/03</t>
    <phoneticPr fontId="37" type="noConversion"/>
  </si>
  <si>
    <t>4-107</t>
    <phoneticPr fontId="37" type="noConversion"/>
  </si>
  <si>
    <t>4-108</t>
    <phoneticPr fontId="37" type="noConversion"/>
  </si>
  <si>
    <t>110/02/04</t>
    <phoneticPr fontId="37" type="noConversion"/>
  </si>
  <si>
    <t>4-109</t>
    <phoneticPr fontId="37" type="noConversion"/>
  </si>
  <si>
    <t>110/02/05</t>
    <phoneticPr fontId="37" type="noConversion"/>
  </si>
  <si>
    <t>4-110</t>
    <phoneticPr fontId="37" type="noConversion"/>
  </si>
  <si>
    <t>109/12/11</t>
    <phoneticPr fontId="37" type="noConversion"/>
  </si>
  <si>
    <t>109/12/12</t>
    <phoneticPr fontId="37" type="noConversion"/>
  </si>
  <si>
    <t>監造單位:吳清標</t>
    <phoneticPr fontId="37" type="noConversion"/>
  </si>
  <si>
    <t>110/01/11</t>
    <phoneticPr fontId="37" type="noConversion"/>
  </si>
  <si>
    <t>110/01/12</t>
    <phoneticPr fontId="37" type="noConversion"/>
  </si>
  <si>
    <t>110/01/13</t>
    <phoneticPr fontId="37" type="noConversion"/>
  </si>
  <si>
    <t>110/01/14</t>
    <phoneticPr fontId="37" type="noConversion"/>
  </si>
  <si>
    <t>監造單位:王繼聖</t>
    <phoneticPr fontId="37" type="noConversion"/>
  </si>
  <si>
    <t>施工廠商:胡凱翔</t>
    <phoneticPr fontId="37" type="noConversion"/>
  </si>
  <si>
    <t>110/01/19</t>
    <phoneticPr fontId="37" type="noConversion"/>
  </si>
  <si>
    <t>壹、一、1 結構工程
49~51</t>
  </si>
  <si>
    <t>5-1</t>
    <phoneticPr fontId="37" type="noConversion"/>
  </si>
  <si>
    <t>5-2</t>
    <phoneticPr fontId="37" type="noConversion"/>
  </si>
  <si>
    <t>5-3</t>
    <phoneticPr fontId="37" type="noConversion"/>
  </si>
  <si>
    <t>5-4</t>
    <phoneticPr fontId="37" type="noConversion"/>
  </si>
  <si>
    <t>5-5</t>
    <phoneticPr fontId="37" type="noConversion"/>
  </si>
  <si>
    <t>5-6</t>
    <phoneticPr fontId="37" type="noConversion"/>
  </si>
  <si>
    <t>5-7</t>
    <phoneticPr fontId="37" type="noConversion"/>
  </si>
  <si>
    <t>5-8</t>
    <phoneticPr fontId="37" type="noConversion"/>
  </si>
  <si>
    <t>5-9</t>
    <phoneticPr fontId="37" type="noConversion"/>
  </si>
  <si>
    <t>5-10</t>
    <phoneticPr fontId="37" type="noConversion"/>
  </si>
  <si>
    <t>監造單位:勞修政</t>
    <phoneticPr fontId="37" type="noConversion"/>
  </si>
  <si>
    <t>5-11</t>
    <phoneticPr fontId="37" type="noConversion"/>
  </si>
  <si>
    <t>110/12/17</t>
    <phoneticPr fontId="37" type="noConversion"/>
  </si>
  <si>
    <t xml:space="preserve">每次拌合取5cm之立方體試體3顆                                                                                                                                                                                                                                                                                                                                                                                                                                                                                                                                                                                                                                                                                                                                                                                                                                          </t>
    <phoneticPr fontId="37" type="noConversion"/>
  </si>
  <si>
    <t>111/04/30</t>
    <phoneticPr fontId="37" type="noConversion"/>
  </si>
  <si>
    <r>
      <t>每1000M</t>
    </r>
    <r>
      <rPr>
        <vertAlign val="superscript"/>
        <sz val="10"/>
        <color theme="1"/>
        <rFont val="標楷體"/>
        <family val="4"/>
        <charset val="136"/>
      </rPr>
      <t>2</t>
    </r>
    <r>
      <rPr>
        <sz val="10"/>
        <color theme="1"/>
        <rFont val="標楷體"/>
        <family val="4"/>
        <charset val="136"/>
      </rPr>
      <t xml:space="preserve">之噴凝土至少取樣一格板，每組試體均應有三個直徑為 7.5cm之圓柱試體。                                                                                                                                                                                                                                                                                                                                                                                                     </t>
    </r>
    <phoneticPr fontId="37" type="noConversion"/>
  </si>
  <si>
    <t>壹、一、1 結構工程 15、3 排水復舊及臨時導排水工程 7</t>
    <phoneticPr fontId="37" type="noConversion"/>
  </si>
  <si>
    <t>T</t>
    <phoneticPr fontId="37" type="noConversion"/>
  </si>
  <si>
    <t>(同一爐號)每批≦50T 取樣1支，≧50T≦100T 加取1支。檢驗熱處理鋼筋判定試驗及化學成份分析</t>
    <phoneticPr fontId="37" type="noConversion"/>
  </si>
  <si>
    <t>廠驗</t>
    <phoneticPr fontId="37" type="noConversion"/>
  </si>
  <si>
    <t xml:space="preserve">監造單位:李秉融  </t>
    <phoneticPr fontId="37" type="noConversion"/>
  </si>
  <si>
    <t>自主檢查
DS-20-00745 C-20-06992</t>
  </si>
  <si>
    <t>鋼筋，SD420W</t>
    <phoneticPr fontId="37" type="noConversion"/>
  </si>
  <si>
    <t>109/10/05</t>
    <phoneticPr fontId="37" type="noConversion"/>
  </si>
  <si>
    <t>DS-20-00953A C-20-08812、DS-20-00955A C-20-08814、DS-20-00954A C-20-08813</t>
  </si>
  <si>
    <t>8-1</t>
    <phoneticPr fontId="37" type="noConversion"/>
  </si>
  <si>
    <t>109/09/24</t>
    <phoneticPr fontId="37" type="noConversion"/>
  </si>
  <si>
    <t>#6 10.14
#10 15.25</t>
    <phoneticPr fontId="37" type="noConversion"/>
  </si>
  <si>
    <t>監造單位:</t>
    <phoneticPr fontId="37" type="noConversion"/>
  </si>
  <si>
    <t>DS-20-00925 C-20-08538、DS-20-00926 C-20-08539、DS-20-00928 C-20-08541、DS-20-00927 C-20-08540</t>
  </si>
  <si>
    <t>#6 1
#10 1</t>
    <phoneticPr fontId="37" type="noConversion"/>
  </si>
  <si>
    <t>8-2</t>
    <phoneticPr fontId="37" type="noConversion"/>
  </si>
  <si>
    <t>109/10/19</t>
    <phoneticPr fontId="37" type="noConversion"/>
  </si>
  <si>
    <t>#6 43.08
#8 30.04
#10 18.19</t>
    <phoneticPr fontId="37" type="noConversion"/>
  </si>
  <si>
    <t>#6 53.22
#8 30.04
#10 33.44</t>
    <phoneticPr fontId="37" type="noConversion"/>
  </si>
  <si>
    <t>20-2418A
20-2419B
CET-TN-Y109M10A001</t>
  </si>
  <si>
    <t>#6 1
#8 1
#10 1</t>
    <phoneticPr fontId="37" type="noConversion"/>
  </si>
  <si>
    <t>#6 2
#8 1
#10 2</t>
    <phoneticPr fontId="37" type="noConversion"/>
  </si>
  <si>
    <t>8-3</t>
    <phoneticPr fontId="37" type="noConversion"/>
  </si>
  <si>
    <t>109/10/22</t>
    <phoneticPr fontId="37" type="noConversion"/>
  </si>
  <si>
    <t>#5 23.75
#6 6
#6 53.22
#10 97.55</t>
    <phoneticPr fontId="37" type="noConversion"/>
  </si>
  <si>
    <t>#5 23.75
#6 112.44
#8 30.04
#10 130.99</t>
    <phoneticPr fontId="37" type="noConversion"/>
  </si>
  <si>
    <t>不合格</t>
    <phoneticPr fontId="37" type="noConversion"/>
  </si>
  <si>
    <t>20-2463A
20-2464B
CET-TN-Y109M11A001</t>
  </si>
  <si>
    <t>#5 1
#6 1
#6 2
#10 2</t>
    <phoneticPr fontId="37" type="noConversion"/>
  </si>
  <si>
    <t>#5 1
#6 5
#8 1
#10 4</t>
    <phoneticPr fontId="37" type="noConversion"/>
  </si>
  <si>
    <t>8-4</t>
    <phoneticPr fontId="37" type="noConversion"/>
  </si>
  <si>
    <t>109/11/04</t>
    <phoneticPr fontId="37" type="noConversion"/>
  </si>
  <si>
    <t>加測</t>
    <phoneticPr fontId="37" type="noConversion"/>
  </si>
  <si>
    <t>#10 2</t>
    <phoneticPr fontId="37" type="noConversion"/>
  </si>
  <si>
    <t>#5 1
#6 5
#8 1
#10 6</t>
    <phoneticPr fontId="37" type="noConversion"/>
  </si>
  <si>
    <t>8-5</t>
    <phoneticPr fontId="37" type="noConversion"/>
  </si>
  <si>
    <t>109/10/26</t>
    <phoneticPr fontId="37" type="noConversion"/>
  </si>
  <si>
    <t>#6 29.40
#10 52.60
#10 100</t>
    <phoneticPr fontId="37" type="noConversion"/>
  </si>
  <si>
    <t>#5 23.75
#6 141.84
#8 30.04
#10 283.59</t>
    <phoneticPr fontId="37" type="noConversion"/>
  </si>
  <si>
    <t>20-2494A
20-2495B
CET-TN-Y109M11A002</t>
  </si>
  <si>
    <t>#6 1
#10 2
#10 3</t>
    <phoneticPr fontId="37" type="noConversion"/>
  </si>
  <si>
    <t>#5 1
#6 6
#8 1
#10 11</t>
    <phoneticPr fontId="37" type="noConversion"/>
  </si>
  <si>
    <t>8-6</t>
    <phoneticPr fontId="37" type="noConversion"/>
  </si>
  <si>
    <t xml:space="preserve">#6 5.08
#10 24.27
</t>
    <phoneticPr fontId="37" type="noConversion"/>
  </si>
  <si>
    <t>#5 23.75
#6 146.92
#8 30.04
#10 307.86</t>
    <phoneticPr fontId="37" type="noConversion"/>
  </si>
  <si>
    <t>DS-20-01088 C-20-09979、DS-20-01089 C-20-09980、DS-20-01090 C-20-09981、DS-20-01091 C-20-09982</t>
  </si>
  <si>
    <t>#5 1
#6 7
#8 1
#10 12</t>
    <phoneticPr fontId="37" type="noConversion"/>
  </si>
  <si>
    <t>8-7</t>
    <phoneticPr fontId="37" type="noConversion"/>
  </si>
  <si>
    <t xml:space="preserve">#6 12.30
#7 12.31
#10 37.8
</t>
    <phoneticPr fontId="37" type="noConversion"/>
  </si>
  <si>
    <t>#5 23.75
#6 159.22
#7 12.31
#8 30.04
#10 345.66</t>
    <phoneticPr fontId="37" type="noConversion"/>
  </si>
  <si>
    <t>20-2692A
20-2693B
CET-TN-Y109M11A004</t>
  </si>
  <si>
    <t>#6 1
#7 1
#10 1</t>
    <phoneticPr fontId="37" type="noConversion"/>
  </si>
  <si>
    <t>#5 1
#6 8
#7 1
#8 1
#10 13</t>
    <phoneticPr fontId="37" type="noConversion"/>
  </si>
  <si>
    <t>8-8</t>
    <phoneticPr fontId="37" type="noConversion"/>
  </si>
  <si>
    <t xml:space="preserve">#4 4.96
#5 9.04
#6 39.70
</t>
    <phoneticPr fontId="37" type="noConversion"/>
  </si>
  <si>
    <t>#4 4.96
#5 32.79
#6 198.92
#7 12.31
#8 30.04
#10 345.66</t>
    <phoneticPr fontId="37" type="noConversion"/>
  </si>
  <si>
    <t>DS-20-01136  C-20-10418        DS-20-01137  C-20-10419       DS-20-01138  C-20-10420        DS-20-01139  C-20-10421</t>
    <phoneticPr fontId="37" type="noConversion"/>
  </si>
  <si>
    <t>#4 1
#5 1
#6 1</t>
    <phoneticPr fontId="37" type="noConversion"/>
  </si>
  <si>
    <t>#4 1
#5 2
#6 9
#7 1
#8 1
#10 13</t>
    <phoneticPr fontId="37" type="noConversion"/>
  </si>
  <si>
    <t>8-9</t>
    <phoneticPr fontId="37" type="noConversion"/>
  </si>
  <si>
    <t xml:space="preserve">#6 44.80
#8 15.00
#10 89.06
</t>
    <phoneticPr fontId="37" type="noConversion"/>
  </si>
  <si>
    <t>#4 4.96
#5 32.79
#6 243.72
#7 12.31
#8 45.04
#10 434.72</t>
    <phoneticPr fontId="37" type="noConversion"/>
  </si>
  <si>
    <t>DS-20-01173   C-20-10749         DS-20-011474  C-20-10750        DS-20-01175   C-20-10751        DS-20-01176   C-20-10752</t>
    <phoneticPr fontId="37" type="noConversion"/>
  </si>
  <si>
    <t>#6 1
#8 1
#10 2</t>
    <phoneticPr fontId="37" type="noConversion"/>
  </si>
  <si>
    <t>#4 1
#5 2
#6 10
#7 1
#8 2
#10 15</t>
    <phoneticPr fontId="37" type="noConversion"/>
  </si>
  <si>
    <t>8-10</t>
    <phoneticPr fontId="37" type="noConversion"/>
  </si>
  <si>
    <t xml:space="preserve">#5 6.08
#6 63.14
#7 3.08
#8 9.10
#10 99.93
#10 15.11
</t>
    <phoneticPr fontId="37" type="noConversion"/>
  </si>
  <si>
    <t>#4 4.96
#5 38.87
#6 306.86
#7 15.39
#8 54.14
#10 549.76</t>
    <phoneticPr fontId="37" type="noConversion"/>
  </si>
  <si>
    <t>#5 1
#6 2
#7 1
#8 1
#10 2
#10 1</t>
    <phoneticPr fontId="37" type="noConversion"/>
  </si>
  <si>
    <t>#4 1
#5 3
#6 12
#7 2
#8 3
#10 18</t>
    <phoneticPr fontId="37" type="noConversion"/>
  </si>
  <si>
    <t>8-11</t>
    <phoneticPr fontId="37" type="noConversion"/>
  </si>
  <si>
    <t xml:space="preserve">#6 27.44
#10 75.88
</t>
    <phoneticPr fontId="37" type="noConversion"/>
  </si>
  <si>
    <t>#4 4.96
#5 38.87
#6 334.3
#7 15.39
#8 54.14
#10 625.64</t>
    <phoneticPr fontId="37" type="noConversion"/>
  </si>
  <si>
    <t>#6 1
#10 2</t>
    <phoneticPr fontId="37" type="noConversion"/>
  </si>
  <si>
    <t>#4 1
#5 3
#6 13
#7 2
#8 3
#10 20</t>
    <phoneticPr fontId="37" type="noConversion"/>
  </si>
  <si>
    <t>8-12</t>
    <phoneticPr fontId="37" type="noConversion"/>
  </si>
  <si>
    <t xml:space="preserve">#6 37.75
#10 70.21
#10 62.62
</t>
    <phoneticPr fontId="37" type="noConversion"/>
  </si>
  <si>
    <t>#4 4.96
#5 38.87
#6 372.05
#7 15.39
#8 54.14
#10 758.47</t>
    <phoneticPr fontId="37" type="noConversion"/>
  </si>
  <si>
    <t>#6 1
#10 2
#10 2</t>
    <phoneticPr fontId="37" type="noConversion"/>
  </si>
  <si>
    <t>#4 1
#5 3
#6 14
#7 2
#8 3
#10 24</t>
    <phoneticPr fontId="37" type="noConversion"/>
  </si>
  <si>
    <t>8-13</t>
    <phoneticPr fontId="37" type="noConversion"/>
  </si>
  <si>
    <t xml:space="preserve">#10 55.27
</t>
    <phoneticPr fontId="37" type="noConversion"/>
  </si>
  <si>
    <t>#4 4.96
#5 38.87
#6 372.05
#7 15.39
#8 54.14
#10 813.74</t>
    <phoneticPr fontId="37" type="noConversion"/>
  </si>
  <si>
    <t>#4 1
#5 3
#6 14
#7 2
#8 3
#10 26</t>
    <phoneticPr fontId="37" type="noConversion"/>
  </si>
  <si>
    <t>8-14</t>
    <phoneticPr fontId="37" type="noConversion"/>
  </si>
  <si>
    <t xml:space="preserve">#6 48.14
#10 44.00
#10 11.51
</t>
    <phoneticPr fontId="37" type="noConversion"/>
  </si>
  <si>
    <t>#4 4.96
#5 38.87
#6 420.19
#7 15.39
#8 54.14
#10 869.25</t>
    <phoneticPr fontId="37" type="noConversion"/>
  </si>
  <si>
    <t>#6 1
#10 1
#10 1</t>
    <phoneticPr fontId="37" type="noConversion"/>
  </si>
  <si>
    <t>#4 1
#5 3
#6 15
#7 2
#8 3
#10 28</t>
    <phoneticPr fontId="37" type="noConversion"/>
  </si>
  <si>
    <t>8-15</t>
    <phoneticPr fontId="37" type="noConversion"/>
  </si>
  <si>
    <t xml:space="preserve">#4 2.4
#5 6.14
#7 2.99
#8 30.31
</t>
    <phoneticPr fontId="37" type="noConversion"/>
  </si>
  <si>
    <t>#4 7.36
#5 45.31
#6 420.19
#7 18.38
#8 84.45
#10 869.25</t>
    <phoneticPr fontId="37" type="noConversion"/>
  </si>
  <si>
    <t xml:space="preserve">#4 1
#5 1
#7 1
#8 1
</t>
    <phoneticPr fontId="37" type="noConversion"/>
  </si>
  <si>
    <t>#4 2
#5 4
#6 15
#7 3
#8 4
#10 28</t>
    <phoneticPr fontId="37" type="noConversion"/>
  </si>
  <si>
    <t>8-16</t>
    <phoneticPr fontId="37" type="noConversion"/>
  </si>
  <si>
    <t xml:space="preserve">#6 24.02
#10 9.22
</t>
    <phoneticPr fontId="37" type="noConversion"/>
  </si>
  <si>
    <t>#4 7.36
#5 45.31
#6 444.21
#7 18.38
#8 84.45
#10 878.47</t>
    <phoneticPr fontId="37" type="noConversion"/>
  </si>
  <si>
    <t>#4 2
#5 4
#6 16
#7 3
#8 4
#10 30</t>
    <phoneticPr fontId="37" type="noConversion"/>
  </si>
  <si>
    <t>8-17</t>
    <phoneticPr fontId="37" type="noConversion"/>
  </si>
  <si>
    <t xml:space="preserve">#6 59.86
#10 20.79
#10 9.08
#10 54.42
</t>
    <phoneticPr fontId="37" type="noConversion"/>
  </si>
  <si>
    <t>#4 7.36
#5 45.31
#6 504.07
#7 18.38
#8 84.45
#10 962.76</t>
    <phoneticPr fontId="37" type="noConversion"/>
  </si>
  <si>
    <t>#6 2
#10 1
#10 1
#10 2</t>
    <phoneticPr fontId="37" type="noConversion"/>
  </si>
  <si>
    <t>#4 2
#5 4
#6 18
#7 3
#8 4
#10 34</t>
    <phoneticPr fontId="37" type="noConversion"/>
  </si>
  <si>
    <t>8-18</t>
    <phoneticPr fontId="37" type="noConversion"/>
  </si>
  <si>
    <t xml:space="preserve">#6 19.82
#10 37.62
</t>
    <phoneticPr fontId="37" type="noConversion"/>
  </si>
  <si>
    <t>#4 7.36
#5 45.31
#6 523.89
#7 18.38
#8 84.45
#10 1000.38</t>
    <phoneticPr fontId="37" type="noConversion"/>
  </si>
  <si>
    <t xml:space="preserve">#6 1
#10 1
</t>
    <phoneticPr fontId="37" type="noConversion"/>
  </si>
  <si>
    <t>#4 2
#5 4
#6 19
#7 3
#8 4
#10 35</t>
    <phoneticPr fontId="37" type="noConversion"/>
  </si>
  <si>
    <t>8-19</t>
    <phoneticPr fontId="37" type="noConversion"/>
  </si>
  <si>
    <t xml:space="preserve">#8 6.10
#10 33.68
</t>
    <phoneticPr fontId="37" type="noConversion"/>
  </si>
  <si>
    <t>#4 7.36
#5 45.31
#6 523.89
#7 18.38
#8 90.55
#10 1034.06</t>
    <phoneticPr fontId="37" type="noConversion"/>
  </si>
  <si>
    <t xml:space="preserve">#8 1
#10 1
</t>
    <phoneticPr fontId="37" type="noConversion"/>
  </si>
  <si>
    <t>#4 2
#5 4
#6 19
#7 3
#8 5
#10 36</t>
    <phoneticPr fontId="37" type="noConversion"/>
  </si>
  <si>
    <t>8-20</t>
    <phoneticPr fontId="37" type="noConversion"/>
  </si>
  <si>
    <t xml:space="preserve">#10 51.94
</t>
    <phoneticPr fontId="37" type="noConversion"/>
  </si>
  <si>
    <t>#4 7.36
#5 45.31
#6 523.89
#7 18.38
#8 90.55
#10 1086</t>
    <phoneticPr fontId="37" type="noConversion"/>
  </si>
  <si>
    <t xml:space="preserve">#10 2
</t>
    <phoneticPr fontId="37" type="noConversion"/>
  </si>
  <si>
    <t>#4 2
#5 4
#6 19
#7 3
#8 5
#10 38</t>
    <phoneticPr fontId="37" type="noConversion"/>
  </si>
  <si>
    <t>8-21</t>
    <phoneticPr fontId="37" type="noConversion"/>
  </si>
  <si>
    <t xml:space="preserve">#5 24.61
#7 27.20
</t>
    <phoneticPr fontId="37" type="noConversion"/>
  </si>
  <si>
    <t>#4 7.36
#5 69.92
#6 523.89
#7 45.58
#8 90.55
#10 1086</t>
    <phoneticPr fontId="37" type="noConversion"/>
  </si>
  <si>
    <t xml:space="preserve">#5 1
#7 1
</t>
    <phoneticPr fontId="37" type="noConversion"/>
  </si>
  <si>
    <t>#4 2
#5 5
#6 19
#7 4
#8 5
#10 38</t>
    <phoneticPr fontId="37" type="noConversion"/>
  </si>
  <si>
    <t>8-22</t>
    <phoneticPr fontId="37" type="noConversion"/>
  </si>
  <si>
    <t>110/02/08</t>
    <phoneticPr fontId="37" type="noConversion"/>
  </si>
  <si>
    <t xml:space="preserve">#6 12.70
#8 6.09
#9 21.30
</t>
    <phoneticPr fontId="37" type="noConversion"/>
  </si>
  <si>
    <t>#4 7.36
#5 69.92
#6 536.50
#7 45.58
#8 96.64
#9 21.39
#10 1086</t>
    <phoneticPr fontId="37" type="noConversion"/>
  </si>
  <si>
    <t xml:space="preserve">#6 1
#8 1
#9 1
</t>
    <phoneticPr fontId="37" type="noConversion"/>
  </si>
  <si>
    <t>#4 2
#5 5
#6 20
#7 4
#8 6
#9 1
#10 38</t>
    <phoneticPr fontId="37" type="noConversion"/>
  </si>
  <si>
    <t>壹、一、1 結構工程 49~51</t>
    <phoneticPr fontId="37" type="noConversion"/>
  </si>
  <si>
    <t>110/06/30</t>
    <phoneticPr fontId="37" type="noConversion"/>
  </si>
  <si>
    <t>(同一爐號)每批≦50T 取樣 1支，≧50T≦100T 加取1支。檢驗熱處理鋼筋判定試驗及化學成份分析</t>
    <phoneticPr fontId="37" type="noConversion"/>
  </si>
  <si>
    <t>全套管鑽掘樁，鋼筋SD420W</t>
    <phoneticPr fontId="37" type="noConversion"/>
  </si>
  <si>
    <t>110/10/31</t>
    <phoneticPr fontId="37" type="noConversion"/>
  </si>
  <si>
    <t>每批取樣 1次，19mm或以上厚度鋼板剪切鋼板前檢驗超音波探傷檢查及試驗化學成份及物理性質.</t>
    <phoneticPr fontId="37" type="noConversion"/>
  </si>
  <si>
    <t>每批/一次 。</t>
    <phoneticPr fontId="37" type="noConversion"/>
  </si>
  <si>
    <t>109/10/12</t>
    <phoneticPr fontId="37" type="noConversion"/>
  </si>
  <si>
    <t>每批2%隨機取樣抽測,每批最少取樣5支,該批有仰角施工則最少取樣抽測1支.</t>
    <phoneticPr fontId="37" type="noConversion"/>
  </si>
  <si>
    <t>DEWALT Pure110-PRO(飛魚)G1091012009  G1091012010  G1091012011  G1091012016  G1091012012  G1091012013  G1091012014  YM20-05500  YM20-05501
M38A2-J-c-E-007</t>
    <phoneticPr fontId="37" type="noConversion"/>
  </si>
  <si>
    <t>12支</t>
    <phoneticPr fontId="37" type="noConversion"/>
  </si>
  <si>
    <t>施工廠商:王建凱</t>
    <phoneticPr fontId="37" type="noConversion"/>
  </si>
  <si>
    <t>109/12/13</t>
    <phoneticPr fontId="37" type="noConversion"/>
  </si>
  <si>
    <t>HILTI HIT-RE500 V3(喜利得)
G1091013008  G1091013009  G1091013010  G1091013021  G1091013011  G1091013012  G1091013013  YM20-05500  YM20-05501
M38A2-J-c-E-008</t>
    <phoneticPr fontId="37" type="noConversion"/>
  </si>
  <si>
    <t>109/10/13</t>
    <phoneticPr fontId="37" type="noConversion"/>
  </si>
  <si>
    <t>6支</t>
    <phoneticPr fontId="37" type="noConversion"/>
  </si>
  <si>
    <t>9支</t>
    <phoneticPr fontId="37" type="noConversion"/>
  </si>
  <si>
    <t>3支</t>
    <phoneticPr fontId="37" type="noConversion"/>
  </si>
  <si>
    <t>每批次每800支(組)取樣一支(組)</t>
    <phoneticPr fontId="37" type="noConversion"/>
  </si>
  <si>
    <t>(同一爐號)拉力試驗每200個取樣1個，且至少3個高塑性反復載重試驗試體，應取樣所用最大號數鋼筋，每1000個取樣1個。</t>
    <phoneticPr fontId="37" type="noConversion"/>
  </si>
  <si>
    <t>(同一爐號)拉力試驗每200個取樣１個，且至少3個高塑性反復載重試驗試體，應取樣所用最大號數鋼筋，每1000個取樣2個。</t>
  </si>
  <si>
    <t>個</t>
    <phoneticPr fontId="37" type="noConversion"/>
  </si>
  <si>
    <t xml:space="preserve">監造單位:李秉融 </t>
    <phoneticPr fontId="37" type="noConversion"/>
  </si>
  <si>
    <t>1.焊道每一焊接全週長目視檢查(VT)100%及超音波檢測(UT)不低於25%.  
2.每一鋼筋籠續接目視檢查(VT)100%及超音波檢測(UT)不低於主筋數量25%.3.每支基樁作4只試體(三只28、一只7天)</t>
    <phoneticPr fontId="37" type="noConversion"/>
  </si>
  <si>
    <t>同一型式基礎1處確認試驗,驗收試驗同一型式基礎全部數量10%不少於2處</t>
    <phoneticPr fontId="37" type="noConversion"/>
  </si>
  <si>
    <r>
      <t>M</t>
    </r>
    <r>
      <rPr>
        <vertAlign val="superscript"/>
        <sz val="12"/>
        <color theme="1"/>
        <rFont val="標楷體"/>
        <family val="4"/>
        <charset val="136"/>
      </rPr>
      <t>2</t>
    </r>
    <phoneticPr fontId="37" type="noConversion"/>
  </si>
  <si>
    <t>110/10/01</t>
    <phoneticPr fontId="37" type="noConversion"/>
  </si>
  <si>
    <t>鬆弛試驗試片之取樣檢驗頻率每30捲取樣1次</t>
    <phoneticPr fontId="37" type="noConversion"/>
  </si>
  <si>
    <t>110/04/30</t>
    <phoneticPr fontId="37" type="noConversion"/>
  </si>
  <si>
    <t>M</t>
    <phoneticPr fontId="37" type="noConversion"/>
  </si>
  <si>
    <t>壹、一、1 結構工程 66</t>
    <phoneticPr fontId="37" type="noConversion"/>
  </si>
  <si>
    <t>高強度鋼棒，36mm，39mm∮(符合ASTM A450規定)</t>
  </si>
  <si>
    <t>110/12/31</t>
    <phoneticPr fontId="37" type="noConversion"/>
  </si>
  <si>
    <t>每次進場:             1.產品出廠證明.       2.材料及成品試驗報告.
3.進口產品需附海關之進口報單或相關證明文件.</t>
    <phoneticPr fontId="37" type="noConversion"/>
  </si>
  <si>
    <t>每批選取3塊送驗,每批數量未達20塊則取1塊,該批數量超過50塊,則超出部分每50塊須加取樣1塊。硬度、抗拉強度、伸長率、變形量等。</t>
    <phoneticPr fontId="37" type="noConversion"/>
  </si>
  <si>
    <t>培特有限公司(正達橡膠-桃園)
TV-20-04333
SGS台灣檢驗科技公司 
M38A2-J-c-E-016</t>
    <phoneticPr fontId="37" type="noConversion"/>
  </si>
  <si>
    <t>塊</t>
    <phoneticPr fontId="37" type="noConversion"/>
  </si>
  <si>
    <t>培特有限公司(正達橡膠-桃園)
SGS台灣檢驗科技公司 
M38A2-J-c-E-017</t>
    <phoneticPr fontId="37" type="noConversion"/>
  </si>
  <si>
    <t>1塊</t>
    <phoneticPr fontId="37" type="noConversion"/>
  </si>
  <si>
    <t>1(人造橡膠防震板
200mm*20cm*4cm)</t>
    <phoneticPr fontId="37" type="noConversion"/>
  </si>
  <si>
    <r>
      <t>DM</t>
    </r>
    <r>
      <rPr>
        <vertAlign val="superscript"/>
        <sz val="12"/>
        <color theme="1"/>
        <rFont val="標楷體"/>
        <family val="4"/>
        <charset val="136"/>
      </rPr>
      <t>3</t>
    </r>
  </si>
  <si>
    <t>壹、一、1 結構工程 69</t>
    <phoneticPr fontId="37" type="noConversion"/>
  </si>
  <si>
    <t>111/08/15</t>
    <phoneticPr fontId="37" type="noConversion"/>
  </si>
  <si>
    <t>111/12/31</t>
    <phoneticPr fontId="37" type="noConversion"/>
  </si>
  <si>
    <t>壹、一、1 結構工程 77</t>
    <phoneticPr fontId="37" type="noConversion"/>
  </si>
  <si>
    <t>109/08/10</t>
    <phoneticPr fontId="37" type="noConversion"/>
  </si>
  <si>
    <t>混凝土鑽心取壓作業依CNS1238 A0351辦理。鑽心取樣孔以350kg/cm2無收縮水泥砂漿填實。無收縮水泥砂漿應符合施工規範第03601章規定鑽心取樣位置原則與柱內灌漿孔同位，位置及數量依核定計畫書或工程司代表指示辦理。</t>
    <phoneticPr fontId="37" type="noConversion"/>
  </si>
  <si>
    <t>DM-20-03621   C-20-07171   DM-20-03585   C-20-07117、  M-20-03852 C-20-07588
SGS台灣檢驗科技公司 
M38A2-J-c-E-001</t>
    <phoneticPr fontId="37" type="noConversion"/>
  </si>
  <si>
    <t>混凝土鑽心取樣</t>
    <phoneticPr fontId="37" type="noConversion"/>
  </si>
  <si>
    <t>52個</t>
    <phoneticPr fontId="37" type="noConversion"/>
  </si>
  <si>
    <t>111/04/01</t>
    <phoneticPr fontId="37" type="noConversion"/>
  </si>
  <si>
    <t>111/05/30</t>
    <phoneticPr fontId="37" type="noConversion"/>
  </si>
  <si>
    <t>111/10/31</t>
    <phoneticPr fontId="37" type="noConversion"/>
  </si>
  <si>
    <t>111/09/30</t>
    <phoneticPr fontId="37" type="noConversion"/>
  </si>
  <si>
    <t>111/01/30</t>
    <phoneticPr fontId="37" type="noConversion"/>
  </si>
  <si>
    <t>111/10/30</t>
    <phoneticPr fontId="37" type="noConversion"/>
  </si>
  <si>
    <t>每批(每處)/一次 , 鑽心：600MT/1組 (最少2個)。</t>
    <phoneticPr fontId="37" type="noConversion"/>
  </si>
  <si>
    <t>111/11/30</t>
    <phoneticPr fontId="37" type="noConversion"/>
  </si>
  <si>
    <t>每批(每處)/一次 , 馬歇爾試驗夯實試體：600T/1組 (最少2個)。</t>
    <phoneticPr fontId="37" type="noConversion"/>
  </si>
  <si>
    <t>110/05/30</t>
    <phoneticPr fontId="37" type="noConversion"/>
  </si>
  <si>
    <r>
      <t>每600 M</t>
    </r>
    <r>
      <rPr>
        <vertAlign val="superscript"/>
        <sz val="10"/>
        <color theme="1"/>
        <rFont val="標楷體"/>
        <family val="4"/>
        <charset val="136"/>
      </rPr>
      <t>3</t>
    </r>
    <r>
      <rPr>
        <sz val="10"/>
        <color theme="1"/>
        <rFont val="標楷體"/>
        <family val="4"/>
        <charset val="136"/>
      </rPr>
      <t>/一次。</t>
    </r>
    <phoneticPr fontId="37" type="noConversion"/>
  </si>
  <si>
    <t>壹、一、9 假設工程 7</t>
    <phoneticPr fontId="37" type="noConversion"/>
  </si>
  <si>
    <t>109/09/07</t>
    <phoneticPr fontId="37" type="noConversion"/>
  </si>
  <si>
    <t>鍍鋅鋼板 2048
角鐵 2096
鍍鋅鐵絲網 448
調合漆 2096</t>
    <phoneticPr fontId="37" type="noConversion"/>
  </si>
  <si>
    <t>鋼板圍籬(H=2.4m)</t>
    <phoneticPr fontId="37" type="noConversion"/>
  </si>
  <si>
    <t>鋼板*1塊
角鋼*1支
鍍鋅鐵絲網*1
調合漆*1桶</t>
    <phoneticPr fontId="37" type="noConversion"/>
  </si>
  <si>
    <t>110/01/04
110/01/12
110/01/12
110/01/18
110/01/25</t>
    <phoneticPr fontId="37" type="noConversion"/>
  </si>
  <si>
    <t>每批/每個鋼筋鋼套環銲接處之焊道須以超音波檢測</t>
    <phoneticPr fontId="37" type="noConversion"/>
  </si>
  <si>
    <t xml:space="preserve">M38A2-J-b-M-001   </t>
    <phoneticPr fontId="37" type="noConversion"/>
  </si>
  <si>
    <t>全套管鑽掘樁，鋼筋鋼套環</t>
    <phoneticPr fontId="37" type="noConversion"/>
  </si>
  <si>
    <t>109/09/15</t>
    <phoneticPr fontId="37" type="noConversion"/>
  </si>
  <si>
    <t>246個</t>
    <phoneticPr fontId="37" type="noConversion"/>
  </si>
  <si>
    <t>817個</t>
    <phoneticPr fontId="37" type="noConversion"/>
  </si>
  <si>
    <t>公升</t>
    <phoneticPr fontId="37" type="noConversion"/>
  </si>
  <si>
    <t>每批/提出檢驗試驗報告，不必抽驗</t>
    <phoneticPr fontId="37" type="noConversion"/>
  </si>
  <si>
    <t>混凝土養護劑</t>
    <phoneticPr fontId="37" type="noConversion"/>
  </si>
  <si>
    <t>特訂條款第02451章第02460章</t>
    <phoneticPr fontId="37" type="noConversion"/>
  </si>
  <si>
    <t>109/09/22</t>
    <phoneticPr fontId="37" type="noConversion"/>
  </si>
  <si>
    <t>特訂條款 第02451章 第02460章</t>
    <phoneticPr fontId="37" type="noConversion"/>
  </si>
  <si>
    <t>AWS-E8016G (中一)中國銲條
TK-20-05733
M38A2-J-c-E-003</t>
    <phoneticPr fontId="37" type="noConversion"/>
  </si>
  <si>
    <t>銲條材料</t>
    <phoneticPr fontId="37" type="noConversion"/>
  </si>
  <si>
    <t xml:space="preserve">AWS-E8016G (中亞)梧凰銲條
TK-20-05734
M38A2-J-c-E-004
</t>
    <phoneticPr fontId="37" type="noConversion"/>
  </si>
  <si>
    <t>施工技術規範第02451章</t>
    <phoneticPr fontId="37" type="noConversion"/>
  </si>
  <si>
    <t xml:space="preserve">DK-20-01401-1  
DK-20-01402-1  
DK-20-01473  
DK-20-01475 
中國銲條 梧凰焊材
M38A2-J-c-E-005
</t>
    <phoneticPr fontId="37" type="noConversion"/>
  </si>
  <si>
    <r>
      <t>鋼筋、</t>
    </r>
    <r>
      <rPr>
        <sz val="11"/>
        <color rgb="FFFF0000"/>
        <rFont val="標楷體"/>
        <family val="4"/>
        <charset val="136"/>
      </rPr>
      <t>鋼板銲接拉拔</t>
    </r>
    <phoneticPr fontId="37" type="noConversion"/>
  </si>
  <si>
    <t>4支</t>
    <phoneticPr fontId="37" type="noConversion"/>
  </si>
  <si>
    <t>施工技術規範第03210章</t>
    <phoneticPr fontId="37" type="noConversion"/>
  </si>
  <si>
    <t xml:space="preserve">DK-20-01400-1 DK-20-01474
SGS台灣檢驗科技公司 
中國銲條 梧凰焊材
M38A2-J-c-E-006 
</t>
    <phoneticPr fontId="37" type="noConversion"/>
  </si>
  <si>
    <t>鋼筋銲接拉拔</t>
    <phoneticPr fontId="37" type="noConversion"/>
  </si>
  <si>
    <t>54-1</t>
    <phoneticPr fontId="37" type="noConversion"/>
  </si>
  <si>
    <t>特訂條款第02317章</t>
    <phoneticPr fontId="39" type="noConversion"/>
  </si>
  <si>
    <t>處</t>
    <phoneticPr fontId="37" type="noConversion"/>
  </si>
  <si>
    <t>特訂條款第02317章</t>
  </si>
  <si>
    <t>遠盟YM20-04571~YM20-04578
遠盟YM20-04609~YM04614
遠盟YM20-04579~YM04586
遠盟YM20-04615~YM04620
SGS:KB-20-08147 C-20-16427
SGS:KB-20-08148 C-20-16428
M38A2-J-c-S1-001</t>
    <phoneticPr fontId="37" type="noConversion"/>
  </si>
  <si>
    <t>構造物回填原土壤取樣</t>
    <phoneticPr fontId="37" type="noConversion"/>
  </si>
  <si>
    <t>14處</t>
    <phoneticPr fontId="37" type="noConversion"/>
  </si>
  <si>
    <t>54-2</t>
    <phoneticPr fontId="37" type="noConversion"/>
  </si>
  <si>
    <t>KB-20-10607 C-20-21721
SGS台灣檢驗科技-雲林斗六實驗室
M38A2-J-c-S1-002</t>
    <phoneticPr fontId="37" type="noConversion"/>
  </si>
  <si>
    <t>2處</t>
    <phoneticPr fontId="37" type="noConversion"/>
  </si>
  <si>
    <t>施工技術規範第03210章
第3.3.2節</t>
    <phoneticPr fontId="37" type="noConversion"/>
  </si>
  <si>
    <t>107/05/24</t>
    <phoneticPr fontId="37" type="noConversion"/>
  </si>
  <si>
    <t xml:space="preserve">鋼筋母材抗拉強度試驗 *1
接合試驗:
拉力試驗 *1
接合試驗:
高塑性反覆載重試驗 *1
</t>
    <phoneticPr fontId="37" type="noConversion"/>
  </si>
  <si>
    <t>鋼筋母材拉力試驗每號數取樣1支                                                                                                                                  拉力試驗：不分號數，進場時每200個取樣１個且至少3個。
高塑性反復載重試驗：試體應取樣所用最大號數鋼筋，每1000個取樣1個。</t>
  </si>
  <si>
    <t>美商同棪:勞修政</t>
    <phoneticPr fontId="37" type="noConversion"/>
  </si>
  <si>
    <t>TS-18-01900  C-18-08305
SGS台灣檢驗科技公司
蘭州工程股份有限公司
M38A2-J-b-R2-001</t>
    <phoneticPr fontId="37" type="noConversion"/>
  </si>
  <si>
    <t>施工技術規範第02451章第3.1.5節</t>
    <phoneticPr fontId="37" type="noConversion"/>
  </si>
  <si>
    <t>108/01/01</t>
    <phoneticPr fontId="37" type="noConversion"/>
  </si>
  <si>
    <t>依ASTM D1143-81基樁軸向靜壓載重試驗</t>
    <phoneticPr fontId="37" type="noConversion"/>
  </si>
  <si>
    <t xml:space="preserve">M38A2-J-c-INT-001  </t>
    <phoneticPr fontId="37" type="noConversion"/>
  </si>
  <si>
    <t>基樁載重試驗，150cm∮</t>
    <phoneticPr fontId="37" type="noConversion"/>
  </si>
  <si>
    <t>施工技術規範第02726章</t>
    <phoneticPr fontId="37" type="noConversion"/>
  </si>
  <si>
    <t>108/01/27</t>
    <phoneticPr fontId="37" type="noConversion"/>
  </si>
  <si>
    <t>施工技術規範第02726章級配粒料底層(壓實度試驗)</t>
    <phoneticPr fontId="37" type="noConversion"/>
  </si>
  <si>
    <t xml:space="preserve">M38A2-J-c-G2-001  </t>
    <phoneticPr fontId="37" type="noConversion"/>
  </si>
  <si>
    <t>道路復舊級配粒料底層</t>
    <phoneticPr fontId="37" type="noConversion"/>
  </si>
  <si>
    <t>60-1</t>
    <phoneticPr fontId="37" type="noConversion"/>
  </si>
  <si>
    <t>施工技術規範第03601章</t>
    <phoneticPr fontId="37" type="noConversion"/>
  </si>
  <si>
    <t>109/09/10</t>
    <phoneticPr fontId="37" type="noConversion"/>
  </si>
  <si>
    <t xml:space="preserve">臨時性預力鋼鍵地錨配比強度≧240 kgf/cm2
預力端錨封頭配比強度≧350 kgf/c
預力套管灌漿配比強度≧350 kgf/cm2每次拌合取5cm之立方體試體3顆                                                                                                                                                                                                                                                                                                                                                                                                                                                                                                                                                                                                                                                                                                                                                                                                                                          </t>
    <phoneticPr fontId="37" type="noConversion"/>
  </si>
  <si>
    <t>KB-20-09102   C-20-18437
M38A2-J-c-E-002</t>
    <phoneticPr fontId="37" type="noConversion"/>
  </si>
  <si>
    <r>
      <t>無收縮水泥砂漿，抗壓強度350 kgf/cm</t>
    </r>
    <r>
      <rPr>
        <vertAlign val="superscript"/>
        <sz val="10"/>
        <color rgb="FFFF0000"/>
        <rFont val="標楷體"/>
        <family val="4"/>
        <charset val="136"/>
      </rPr>
      <t>2</t>
    </r>
    <phoneticPr fontId="37" type="noConversion"/>
  </si>
  <si>
    <t>60-2</t>
    <phoneticPr fontId="37" type="noConversion"/>
  </si>
  <si>
    <t>施工技術規範第03601章、特訂條款第0247C章</t>
    <phoneticPr fontId="37" type="noConversion"/>
  </si>
  <si>
    <t xml:space="preserve">膨脹率、流度、泌水率、配比強度≧280kgf/cm2
化學摻料 氯化物檢測
每次拌合取5cm之立方體試體3顆                                                                                                                                                                                                                                                                                                                                                                                                                                                                                                                                                                                                                                                                                                                                                                                                                                          </t>
    <phoneticPr fontId="37" type="noConversion"/>
  </si>
  <si>
    <t>SGS台灣檢驗科技公司
交峯有限公司
M38A2-J-c-E-010</t>
    <phoneticPr fontId="37" type="noConversion"/>
  </si>
  <si>
    <t>無收縮水泥砂漿</t>
    <phoneticPr fontId="37" type="noConversion"/>
  </si>
  <si>
    <t>60-3</t>
    <phoneticPr fontId="37" type="noConversion"/>
  </si>
  <si>
    <t>109/10/29</t>
    <phoneticPr fontId="37" type="noConversion"/>
  </si>
  <si>
    <t>SGS台灣檢驗科技公司
永福鑫業有限公司
M38A2-J-c-E-012</t>
    <phoneticPr fontId="37" type="noConversion"/>
  </si>
  <si>
    <t>60-4</t>
    <phoneticPr fontId="37" type="noConversion"/>
  </si>
  <si>
    <t>施工技術規範第03601章、特訂條款第0247C章、設計圖S-197、257、258</t>
    <phoneticPr fontId="37" type="noConversion"/>
  </si>
  <si>
    <t xml:space="preserve">配比強度≧350kgf/cm2                                                                                                                                                                                                                                                                                                                                                                                                                                                                                                                                                                                                                                                                                                                                                                                                                                          </t>
    <phoneticPr fontId="37" type="noConversion"/>
  </si>
  <si>
    <t>SGS台灣檢驗科技公司
永福鑫業有限公司(旗升)
M38A2-J-c-E-018</t>
    <phoneticPr fontId="37" type="noConversion"/>
  </si>
  <si>
    <t>60-5</t>
    <phoneticPr fontId="37" type="noConversion"/>
  </si>
  <si>
    <t>施工技術規範第03231章、特訂條款第02492章、設計圖S-46～59、176、177、199、380</t>
    <phoneticPr fontId="37" type="noConversion"/>
  </si>
  <si>
    <t xml:space="preserve">力端錨封頭配比強度≧350 kgf/cm2
礎對穿鋼棒配比強度≧350 kgf/cm2
時性預力鋼鍵地錨配比強度≧350 kgf/cm2
力套管灌漿配比強度≧350 kgf/cm2
                                                                                                                                                                                                                                                                                                                                                                                                                                                                                                                                                                                                                                                                                                                                                                                                                                         </t>
    <phoneticPr fontId="37" type="noConversion"/>
  </si>
  <si>
    <t>SGS台灣檢驗科技公司
永福鑫業有限公司(旗升)
M38A2-J-c-E-019</t>
    <phoneticPr fontId="37" type="noConversion"/>
  </si>
  <si>
    <t>60-6</t>
    <phoneticPr fontId="37" type="noConversion"/>
  </si>
  <si>
    <t>施工技術規範第03601章、特訂條款第0512A章</t>
    <phoneticPr fontId="37" type="noConversion"/>
  </si>
  <si>
    <t>SGS台灣檢驗科技公司
永福鑫業有限公司(旗升)
M38A2-J-c-E-021</t>
    <phoneticPr fontId="37" type="noConversion"/>
  </si>
  <si>
    <t>施工技術規範第03220章</t>
    <phoneticPr fontId="37" type="noConversion"/>
  </si>
  <si>
    <t>CNS6919規定 物性</t>
    <phoneticPr fontId="37" type="noConversion"/>
  </si>
  <si>
    <t>KS-20-03362 C-20-22010
SGS台灣檢驗科技公司
M38A2-J-c-E-009</t>
    <phoneticPr fontId="37" type="noConversion"/>
  </si>
  <si>
    <t>銲接鋼線網</t>
    <phoneticPr fontId="37" type="noConversion"/>
  </si>
  <si>
    <t>62-1</t>
    <phoneticPr fontId="37" type="noConversion"/>
  </si>
  <si>
    <t>CNS 61低鹼水泥</t>
    <phoneticPr fontId="37" type="noConversion"/>
  </si>
  <si>
    <t>KB-20-10756 C-20-22013
SGS台灣檢驗科技公司
晉瑜企業股份有限公司
M38A2-J-c-E-011</t>
    <phoneticPr fontId="37" type="noConversion"/>
  </si>
  <si>
    <t>Ⅰ型水泥</t>
    <phoneticPr fontId="37" type="noConversion"/>
  </si>
  <si>
    <t>62-2</t>
    <phoneticPr fontId="37" type="noConversion"/>
  </si>
  <si>
    <t>卜特蘭水泥 CNS 61 I型低鹼
配比強度≧280kgf/cm2</t>
    <phoneticPr fontId="37" type="noConversion"/>
  </si>
  <si>
    <t>SGS台灣檢驗科技公司
晉瑜企業股份有限公司
M38A2-J-c-E-023</t>
    <phoneticPr fontId="37" type="noConversion"/>
  </si>
  <si>
    <t>63-1</t>
    <phoneticPr fontId="37" type="noConversion"/>
  </si>
  <si>
    <t>施工技術規範及特訂條款第03372章</t>
    <phoneticPr fontId="37" type="noConversion"/>
  </si>
  <si>
    <t>CNS 486.491</t>
    <phoneticPr fontId="37" type="noConversion"/>
  </si>
  <si>
    <t>SGS台灣檢驗科技公司
永福鑫業有限公司
粗細骨料
M38A2-J-c-E-013</t>
    <phoneticPr fontId="37" type="noConversion"/>
  </si>
  <si>
    <t>噴凝土</t>
    <phoneticPr fontId="37" type="noConversion"/>
  </si>
  <si>
    <t>63-2</t>
    <phoneticPr fontId="37" type="noConversion"/>
  </si>
  <si>
    <t>SGS台灣檢驗科技公司
龍鼎昌砂石股份有限公司(
M38A2-J-c-E-022</t>
    <phoneticPr fontId="37" type="noConversion"/>
  </si>
  <si>
    <t>63-3</t>
    <phoneticPr fontId="37" type="noConversion"/>
  </si>
  <si>
    <t>SGS台灣檢驗科技公司
龍鼎昌砂石股份有限公司(屏東高樹)(粗細骨料)
來順成企業有限公司(屏東里港)(粗細骨料)
M38A2-J-c-E-013-1</t>
    <phoneticPr fontId="37" type="noConversion"/>
  </si>
  <si>
    <t>64-1</t>
    <phoneticPr fontId="37" type="noConversion"/>
  </si>
  <si>
    <t>施工技術規範第02379章</t>
    <phoneticPr fontId="37" type="noConversion"/>
  </si>
  <si>
    <t>配比強度≧175 kgf/cm2</t>
    <phoneticPr fontId="37" type="noConversion"/>
  </si>
  <si>
    <t>SGS台灣檢驗科技公司
永福鑫業有限公司
粗細骨料
M38A2-J-c-E-014</t>
    <phoneticPr fontId="37" type="noConversion"/>
  </si>
  <si>
    <t>水泥砂漿</t>
    <phoneticPr fontId="37" type="noConversion"/>
  </si>
  <si>
    <t>64-2</t>
    <phoneticPr fontId="37" type="noConversion"/>
  </si>
  <si>
    <t>配比強度≧350kgf/cm2</t>
    <phoneticPr fontId="37" type="noConversion"/>
  </si>
  <si>
    <t>SGS台灣檢驗科技公司
永福鑫業有限公司(旗升)
粗細骨料
M38A2-J-c-E-015</t>
    <phoneticPr fontId="37" type="noConversion"/>
  </si>
  <si>
    <t>64-3</t>
    <phoneticPr fontId="37" type="noConversion"/>
  </si>
  <si>
    <t>施工技術規範第02379章及設計圖S-149、164、395</t>
    <phoneticPr fontId="37" type="noConversion"/>
  </si>
  <si>
    <t>配比強度≧350 kgf/cm2</t>
    <phoneticPr fontId="37" type="noConversion"/>
  </si>
  <si>
    <t>SGS台灣檢驗科技公司
永福鑫業有限公司(旗升)
M38A2-J-c-E-020</t>
    <phoneticPr fontId="37" type="noConversion"/>
  </si>
  <si>
    <t>65-1</t>
    <phoneticPr fontId="37" type="noConversion"/>
  </si>
  <si>
    <t>設計圖 ST-016(ASTM A36)</t>
    <phoneticPr fontId="37" type="noConversion"/>
  </si>
  <si>
    <t>1(3片 13.3T)
1(7片 31.03T)
1(3片13.3T)</t>
    <phoneticPr fontId="37" type="noConversion"/>
  </si>
  <si>
    <t>ASTM A36鋼板物化性及超音波探傷試驗</t>
    <phoneticPr fontId="37" type="noConversion"/>
  </si>
  <si>
    <t>DK-20-01323 UT-2009-017
SGS台灣檢驗科技公司
銓億工業檢驗
達盈鋼鐵股份有限公司
M38A2-J-b-M-002</t>
    <phoneticPr fontId="37" type="noConversion"/>
  </si>
  <si>
    <t>基樁鋼套環 A36鋼板(19mm*2438mm*12192mm)</t>
    <phoneticPr fontId="37" type="noConversion"/>
  </si>
  <si>
    <t>3塊</t>
    <phoneticPr fontId="37" type="noConversion"/>
  </si>
  <si>
    <t>65-2</t>
    <phoneticPr fontId="37" type="noConversion"/>
  </si>
  <si>
    <t>只</t>
    <phoneticPr fontId="37" type="noConversion"/>
  </si>
  <si>
    <t>109/10/06</t>
    <phoneticPr fontId="37" type="noConversion"/>
  </si>
  <si>
    <t>超音波銲道試驗</t>
    <phoneticPr fontId="37" type="noConversion"/>
  </si>
  <si>
    <t>UT-2010-002
銓億工業檢驗有限公司
達盈鋼鐵股份有限公司
M38A2-J-b-M-003</t>
    <phoneticPr fontId="37" type="noConversion"/>
  </si>
  <si>
    <t>基樁鋼套環(ψ880mm達盈)</t>
    <phoneticPr fontId="37" type="noConversion"/>
  </si>
  <si>
    <t>5只</t>
    <phoneticPr fontId="37" type="noConversion"/>
  </si>
  <si>
    <t>65-3</t>
    <phoneticPr fontId="37" type="noConversion"/>
  </si>
  <si>
    <t>109/10/21</t>
    <phoneticPr fontId="37" type="noConversion"/>
  </si>
  <si>
    <t>UT-2010-026
銓億工業檢驗有限公司
達盈鋼鐵股份有限公司
M38A2-J-b-M-004</t>
    <phoneticPr fontId="37" type="noConversion"/>
  </si>
  <si>
    <t>125只</t>
    <phoneticPr fontId="37" type="noConversion"/>
  </si>
  <si>
    <t>65-4</t>
    <phoneticPr fontId="37" type="noConversion"/>
  </si>
  <si>
    <t>109/11/09</t>
    <phoneticPr fontId="37" type="noConversion"/>
  </si>
  <si>
    <t>UT-2011-022
銓億工業檢驗有限公司
達盈鋼鐵股份有限公司
M38A2-J-b-M-005</t>
    <phoneticPr fontId="37" type="noConversion"/>
  </si>
  <si>
    <t>130只</t>
    <phoneticPr fontId="37" type="noConversion"/>
  </si>
  <si>
    <t>65-5</t>
    <phoneticPr fontId="37" type="noConversion"/>
  </si>
  <si>
    <t>1(22片 49.30T)
1(21片 47.145T)
1(22片 49.39T)
1(21片 47.145T)
1(22片 49.39T)</t>
    <phoneticPr fontId="37" type="noConversion"/>
  </si>
  <si>
    <t>DK-20-01693
SGS台灣檢驗科技公司
達盈鋼鐵股份有限公司
M38A2-J-b-M-006</t>
    <phoneticPr fontId="37" type="noConversion"/>
  </si>
  <si>
    <t>JIS G3016-15 SM490A鋼板(12.71mm*1870mm*12030mm)</t>
    <phoneticPr fontId="37" type="noConversion"/>
  </si>
  <si>
    <t>5塊</t>
    <phoneticPr fontId="37" type="noConversion"/>
  </si>
  <si>
    <t>65-6</t>
    <phoneticPr fontId="37" type="noConversion"/>
  </si>
  <si>
    <t>1(8片 35.78T)
1(6片 26.26T)
1(1片 4.46T)</t>
    <phoneticPr fontId="37" type="noConversion"/>
  </si>
  <si>
    <t>UT-2011-023
DK-20-01694
SGS台灣檢驗科技-斗六實驗室     
銓億工業檢驗
達盈鋼鐵股份有限公司
M38A2-J-b-M-007</t>
    <phoneticPr fontId="37" type="noConversion"/>
  </si>
  <si>
    <t>A36鋼板(19mm*2438mm*12192mm)</t>
    <phoneticPr fontId="37" type="noConversion"/>
  </si>
  <si>
    <t>65-7</t>
    <phoneticPr fontId="37" type="noConversion"/>
  </si>
  <si>
    <t>UT-2011-030
銓億工業檢驗有限公司
達盈鋼鐵股份有限公司
M38A2-J-b-M-008</t>
    <phoneticPr fontId="37" type="noConversion"/>
  </si>
  <si>
    <t>100只</t>
    <phoneticPr fontId="37" type="noConversion"/>
  </si>
  <si>
    <t>65-8</t>
    <phoneticPr fontId="37" type="noConversion"/>
  </si>
  <si>
    <t>200只</t>
    <phoneticPr fontId="37" type="noConversion"/>
  </si>
  <si>
    <t>65-9</t>
    <phoneticPr fontId="37" type="noConversion"/>
  </si>
  <si>
    <t xml:space="preserve">2(12片 76.48T)
12(12片 76.48T)
</t>
    <phoneticPr fontId="37" type="noConversion"/>
  </si>
  <si>
    <t>12塊</t>
    <phoneticPr fontId="37" type="noConversion"/>
  </si>
  <si>
    <t>65-10</t>
    <phoneticPr fontId="37" type="noConversion"/>
  </si>
  <si>
    <t>設計圖ST-011 ASTM A572</t>
    <phoneticPr fontId="37" type="noConversion"/>
  </si>
  <si>
    <t>ASTM A572鋼板物化性
ASTM A572鋼板
超音波探傷試驗</t>
    <phoneticPr fontId="37" type="noConversion"/>
  </si>
  <si>
    <t xml:space="preserve">
SGS台灣檢驗科技-斗六實驗室     
銓億工業檢驗
達盈鋼鐵股份有限公司
M38A2-J-b-M-011</t>
    <phoneticPr fontId="37" type="noConversion"/>
  </si>
  <si>
    <t>高強度微型樁鉚釘鋼板</t>
    <phoneticPr fontId="37" type="noConversion"/>
  </si>
  <si>
    <t>2塊</t>
    <phoneticPr fontId="37" type="noConversion"/>
  </si>
  <si>
    <t>65-11</t>
    <phoneticPr fontId="37" type="noConversion"/>
  </si>
  <si>
    <t>65-12</t>
    <phoneticPr fontId="37" type="noConversion"/>
  </si>
  <si>
    <t>設計圖 ST-016 (ASTM A36)</t>
    <phoneticPr fontId="37" type="noConversion"/>
  </si>
  <si>
    <t>2(67片125.29T)
2(48片89.76T)
1(12片22.44T)
2(57片127.96T)
2(46片39.9T)
2(72片134.64T)
1(3片5.61T)</t>
  </si>
  <si>
    <t>ASTM A36鋼板 物化性試驗</t>
    <phoneticPr fontId="37" type="noConversion"/>
  </si>
  <si>
    <t xml:space="preserve">
SGS台灣檢驗科技-斗六實驗室     
達盈鋼鐵股份有限公司
M38A2-J-b-M-012</t>
    <phoneticPr fontId="37" type="noConversion"/>
  </si>
  <si>
    <t>ψ610mm鋼管樁</t>
    <phoneticPr fontId="37" type="noConversion"/>
  </si>
  <si>
    <t>65-13</t>
    <phoneticPr fontId="37" type="noConversion"/>
  </si>
  <si>
    <t>8(35.59T)</t>
    <phoneticPr fontId="37" type="noConversion"/>
  </si>
  <si>
    <t xml:space="preserve">ASTM A36鋼板超音波探傷試驗
ASTM A36鋼板物化性
</t>
    <phoneticPr fontId="37" type="noConversion"/>
  </si>
  <si>
    <t xml:space="preserve">
SGS台灣檢驗科技-斗六實驗室     
銓億工業檢驗
達盈鋼鐵股份有限公司
M38A2-J-b-M-013</t>
    <phoneticPr fontId="37" type="noConversion"/>
  </si>
  <si>
    <t>8塊</t>
    <phoneticPr fontId="37" type="noConversion"/>
  </si>
  <si>
    <t>65-14</t>
    <phoneticPr fontId="37" type="noConversion"/>
  </si>
  <si>
    <t xml:space="preserve">
銓億工業檢驗有限公司
達盈鋼鐵股份有限公司
M38A2-J-b-M-014</t>
    <phoneticPr fontId="37" type="noConversion"/>
  </si>
  <si>
    <t>65-15</t>
    <phoneticPr fontId="37" type="noConversion"/>
  </si>
  <si>
    <t>4(100支4mm)
4(24支 5MM)
4(39支 6MM)
1(900M)</t>
    <phoneticPr fontId="37" type="noConversion"/>
  </si>
  <si>
    <t xml:space="preserve">ASTM A36鋼板 焊道UT檢驗
ASTM A36鋼板 焊道及壓扁試驗
</t>
    <phoneticPr fontId="37" type="noConversion"/>
  </si>
  <si>
    <t xml:space="preserve">
SGS台灣檢驗科技-斗六實驗室
銓億工業檢驗有限公司     
遠東機械工業股份有限公司
M38A2-J-b-M-017</t>
    <phoneticPr fontId="37" type="noConversion"/>
  </si>
  <si>
    <t>65-16</t>
    <phoneticPr fontId="37" type="noConversion"/>
  </si>
  <si>
    <t xml:space="preserve">
銓億工業檢驗有限公司
達盈鋼鐵股份有限公司
M38A2-J-b-M-018</t>
    <phoneticPr fontId="37" type="noConversion"/>
  </si>
  <si>
    <t>65只</t>
    <phoneticPr fontId="37" type="noConversion"/>
  </si>
  <si>
    <t>65-17</t>
    <phoneticPr fontId="37" type="noConversion"/>
  </si>
  <si>
    <t xml:space="preserve">
銓億工業檢驗有限公司
達盈鋼鐵股份有限公司
M38A2-J-b-M-019</t>
    <phoneticPr fontId="37" type="noConversion"/>
  </si>
  <si>
    <t>120只</t>
    <phoneticPr fontId="37" type="noConversion"/>
  </si>
  <si>
    <t>65-18</t>
    <phoneticPr fontId="37" type="noConversion"/>
  </si>
  <si>
    <t>設計圖S-049、050、051、052、054、055、057、059
(ASTM A36))</t>
    <phoneticPr fontId="37" type="noConversion"/>
  </si>
  <si>
    <t>1(19mm)
2(38mm)</t>
    <phoneticPr fontId="37" type="noConversion"/>
  </si>
  <si>
    <t xml:space="preserve">
SGS台灣檢驗科技-斗六實驗室     
銓億工業檢驗
銓興鐵材有限公司(彰化市彰鹿路)
M38A2-J-b-M-020</t>
    <phoneticPr fontId="37" type="noConversion"/>
  </si>
  <si>
    <t>A36鋼板(19mm*2438mm*12192mm)
(38mm*2438mm*12192mm)</t>
    <phoneticPr fontId="37" type="noConversion"/>
  </si>
  <si>
    <t>65-19</t>
    <phoneticPr fontId="37" type="noConversion"/>
  </si>
  <si>
    <t>M38A2-J-c-NDT-001   
ψ880mm達盈</t>
    <phoneticPr fontId="37" type="noConversion"/>
  </si>
  <si>
    <t>銅套環</t>
    <phoneticPr fontId="37" type="noConversion"/>
  </si>
  <si>
    <t>66-1</t>
    <phoneticPr fontId="37" type="noConversion"/>
  </si>
  <si>
    <t>設計圖S-454(ASTM A722)</t>
    <phoneticPr fontId="37" type="noConversion"/>
  </si>
  <si>
    <t xml:space="preserve">25mm 4780.2M
36mm 5342.4M
40mm 93.6 M
25mm 2382只
36mm 1193只
40mm 23 只          </t>
    <phoneticPr fontId="37" type="noConversion"/>
  </si>
  <si>
    <t xml:space="preserve">25mm 4780.2M
36mm 5342.4M
40mm 93.6 M
25mm 2382只
36mm 1193只
40mm 23 只  </t>
    <phoneticPr fontId="37" type="noConversion"/>
  </si>
  <si>
    <t>旗升
M38A2-J-b-M-015</t>
    <phoneticPr fontId="37" type="noConversion"/>
  </si>
  <si>
    <r>
      <t>高強度鋼棒、</t>
    </r>
    <r>
      <rPr>
        <sz val="11"/>
        <color rgb="FFFF0000"/>
        <rFont val="標楷體"/>
        <family val="4"/>
        <charset val="136"/>
      </rPr>
      <t>螺帽</t>
    </r>
    <phoneticPr fontId="37" type="noConversion"/>
  </si>
  <si>
    <t>25mm*1支
36mm*1支
40mm*1支
25mm *1只
36mm *1只
40mm *1 只</t>
    <phoneticPr fontId="37" type="noConversion"/>
  </si>
  <si>
    <t>66-2</t>
    <phoneticPr fontId="37" type="noConversion"/>
  </si>
  <si>
    <t>設計圖S-454 (ASTM A307)</t>
    <phoneticPr fontId="37" type="noConversion"/>
  </si>
  <si>
    <t xml:space="preserve">32mm*1支
36mm*1支
40mm*1支
32mm*1組
36mm*1組
40mm*1組
32mm*1只
36mm*1只
40mm*1只
         </t>
    <phoneticPr fontId="37" type="noConversion"/>
  </si>
  <si>
    <t>32mm*1支
36mm*1支
40mm*1支
32mm*1組
36mm*1組
40mm*1組
32mm*1只
36mm*1只
40mm*1只</t>
  </si>
  <si>
    <t>旗升
M38A2-J-b-M-016</t>
    <phoneticPr fontId="37" type="noConversion"/>
  </si>
  <si>
    <t>高拉力螺紋鋼棒、組合拉力試驗、螺帽</t>
    <phoneticPr fontId="37" type="noConversion"/>
  </si>
  <si>
    <t>32mm*1支
36mm*1支
40mm*1支
32mm*1組
36mm*1組
40mm*1組
32mm*1只
36mm*1只
40mm*1只</t>
    <phoneticPr fontId="37" type="noConversion"/>
  </si>
  <si>
    <t>66-3</t>
    <phoneticPr fontId="37" type="noConversion"/>
  </si>
  <si>
    <t>設計圖ST-011 (ASTM A722)</t>
    <phoneticPr fontId="37" type="noConversion"/>
  </si>
  <si>
    <t>32mm*2
36mm*2
40mm*2
40mm*2</t>
    <phoneticPr fontId="37" type="noConversion"/>
  </si>
  <si>
    <t>旗升
M38A2-J-b-M-021</t>
    <phoneticPr fontId="37" type="noConversion"/>
  </si>
  <si>
    <t>螺帽(微型樁)
螺帽(結構工程)</t>
    <phoneticPr fontId="37" type="noConversion"/>
  </si>
  <si>
    <t>703M3
1式</t>
    <phoneticPr fontId="37" type="noConversion"/>
  </si>
  <si>
    <t>107/08/07</t>
    <phoneticPr fontId="37" type="noConversion"/>
  </si>
  <si>
    <t>瀝青混凝土</t>
    <phoneticPr fontId="37" type="noConversion"/>
  </si>
  <si>
    <t>TB-18-04579 C-18-12064 
KB-18-07847 C-18-16506
SGS台灣檢驗科技公司
桐友利實業有限公司
M38A2-J-c-A1-001</t>
    <phoneticPr fontId="37" type="noConversion"/>
  </si>
  <si>
    <t>瀝青混凝土(湖底大排排水橋P7既有農路鋪築)(含油量.篩分析.馬歇爾試驗等項目)</t>
    <phoneticPr fontId="37" type="noConversion"/>
  </si>
  <si>
    <t>施工技術規範第02741章</t>
    <phoneticPr fontId="37" type="noConversion"/>
  </si>
  <si>
    <t>67</t>
    <phoneticPr fontId="37" type="noConversion"/>
  </si>
  <si>
    <t>孔</t>
    <phoneticPr fontId="37" type="noConversion"/>
  </si>
  <si>
    <t>132.0T
4桶</t>
    <phoneticPr fontId="37" type="noConversion"/>
  </si>
  <si>
    <t>108/11/28</t>
    <phoneticPr fontId="37" type="noConversion"/>
  </si>
  <si>
    <t>KB-19-01392 C-19-02943
SGS台灣檢驗科技公司
桐友利實業有限公司
M38A2-J-c-A2-001</t>
    <phoneticPr fontId="37" type="noConversion"/>
  </si>
  <si>
    <t>桶</t>
    <phoneticPr fontId="37" type="noConversion"/>
  </si>
  <si>
    <t>66</t>
    <phoneticPr fontId="37" type="noConversion"/>
  </si>
  <si>
    <t>66.51T
2孔</t>
    <phoneticPr fontId="37" type="noConversion"/>
  </si>
  <si>
    <t>108/02/21</t>
    <phoneticPr fontId="37" type="noConversion"/>
  </si>
  <si>
    <t>TB-19-01125  C-19-2783
SGS台灣檢驗科技公司
桐友利實業有限公司
M38A2-J-c-A3-0001</t>
    <phoneticPr fontId="37" type="noConversion"/>
  </si>
  <si>
    <t>瀝青混凝土(清水溪P20道路鋪築復舊)(壓實度及厚度試驗)</t>
    <phoneticPr fontId="37" type="noConversion"/>
  </si>
  <si>
    <t>65</t>
    <phoneticPr fontId="37" type="noConversion"/>
  </si>
  <si>
    <t>高強度鋼棒，36mm∮(符合ASTM A449規定)</t>
  </si>
  <si>
    <t>反光熱處理聚酯標線(t=2mm)</t>
    <phoneticPr fontId="37" type="noConversion"/>
  </si>
  <si>
    <t>壹、一、1 結構工程 37</t>
    <phoneticPr fontId="37" type="noConversion"/>
  </si>
  <si>
    <t>化學黏著錨栓，32mm∮</t>
    <phoneticPr fontId="37" type="noConversion"/>
  </si>
  <si>
    <t>壹、一、3 排水復舊及臨時導排水工程 6</t>
    <phoneticPr fontId="37" type="noConversion"/>
  </si>
  <si>
    <t>110/03/30</t>
    <phoneticPr fontId="37" type="noConversion"/>
  </si>
  <si>
    <t>109/10/13</t>
  </si>
  <si>
    <t>13-1</t>
    <phoneticPr fontId="37" type="noConversion"/>
  </si>
  <si>
    <t>109/07/22</t>
    <phoneticPr fontId="37" type="noConversion"/>
  </si>
  <si>
    <t>預訂送審日期</t>
    <phoneticPr fontId="37" type="noConversion"/>
  </si>
  <si>
    <t>實際送審日期</t>
    <phoneticPr fontId="37" type="noConversion"/>
  </si>
  <si>
    <t>109/09/28</t>
    <phoneticPr fontId="37" type="noConversion"/>
  </si>
  <si>
    <t>109/09/21</t>
    <phoneticPr fontId="37" type="noConversion"/>
  </si>
  <si>
    <t>109/08/26</t>
    <phoneticPr fontId="37" type="noConversion"/>
  </si>
  <si>
    <t>109/09/08</t>
    <phoneticPr fontId="37" type="noConversion"/>
  </si>
  <si>
    <t>109/10/14</t>
    <phoneticPr fontId="37" type="noConversion"/>
  </si>
  <si>
    <t>109/08/04</t>
    <phoneticPr fontId="37" type="noConversion"/>
  </si>
  <si>
    <t>110/02/18</t>
    <phoneticPr fontId="37" type="noConversion"/>
  </si>
  <si>
    <t>110/02/17</t>
    <phoneticPr fontId="37" type="noConversion"/>
  </si>
  <si>
    <t>每批完成之有效樣本分別做2%之隨機取樣拉拔試驗，每批最少取樣5支；或4%之隨機取樣拉拔試驗，每批最少取樣10支。</t>
    <phoneticPr fontId="37" type="noConversion"/>
  </si>
  <si>
    <t>DM3</t>
    <phoneticPr fontId="37" type="noConversion"/>
  </si>
  <si>
    <t>進場
數量</t>
    <phoneticPr fontId="37" type="noConversion"/>
  </si>
  <si>
    <t>規定抽(取)樣
頻率</t>
    <phoneticPr fontId="37" type="noConversion"/>
  </si>
  <si>
    <t>抽試驗
結果</t>
    <phoneticPr fontId="37" type="noConversion"/>
  </si>
  <si>
    <t>抽驗及會同</t>
    <phoneticPr fontId="37" type="noConversion"/>
  </si>
  <si>
    <t>實際進場日期</t>
    <phoneticPr fontId="37" type="noConversion"/>
  </si>
  <si>
    <t>人員</t>
  </si>
  <si>
    <t>水泥預拌混凝土廠驗廠-配合設備</t>
    <phoneticPr fontId="37" type="noConversion"/>
  </si>
  <si>
    <t>監造:李秉融</t>
    <phoneticPr fontId="37" type="noConversion"/>
  </si>
  <si>
    <t>拌和廠</t>
    <phoneticPr fontId="37" type="noConversion"/>
  </si>
  <si>
    <t>威勝:柯志龍</t>
    <phoneticPr fontId="37" type="noConversion"/>
  </si>
  <si>
    <t>粒料儲藏</t>
    <phoneticPr fontId="37" type="noConversion"/>
  </si>
  <si>
    <t>配合設備</t>
    <phoneticPr fontId="37" type="noConversion"/>
  </si>
  <si>
    <t>計量設備</t>
    <phoneticPr fontId="37" type="noConversion"/>
  </si>
  <si>
    <t>運輸設備</t>
    <phoneticPr fontId="37" type="noConversion"/>
  </si>
  <si>
    <t>水泥</t>
    <phoneticPr fontId="37" type="noConversion"/>
  </si>
  <si>
    <t>細粒料</t>
    <phoneticPr fontId="37" type="noConversion"/>
  </si>
  <si>
    <t>粗粒料</t>
    <phoneticPr fontId="37" type="noConversion"/>
  </si>
  <si>
    <t>拌和水</t>
    <phoneticPr fontId="37" type="noConversion"/>
  </si>
  <si>
    <t>飛灰</t>
    <phoneticPr fontId="37" type="noConversion"/>
  </si>
  <si>
    <t>高爐石粉</t>
    <phoneticPr fontId="37" type="noConversion"/>
  </si>
  <si>
    <t>化學摻劑</t>
    <phoneticPr fontId="37" type="noConversion"/>
  </si>
  <si>
    <t>配和設計</t>
    <phoneticPr fontId="37" type="noConversion"/>
  </si>
  <si>
    <t>80 kgf/cm2廠拌配合設計</t>
    <phoneticPr fontId="37" type="noConversion"/>
  </si>
  <si>
    <t>245 kgf/cm2廠拌配合設計</t>
    <phoneticPr fontId="37" type="noConversion"/>
  </si>
  <si>
    <t>280 kgf/cm2廠拌配合設計</t>
    <phoneticPr fontId="37" type="noConversion"/>
  </si>
  <si>
    <t>350SCC kgf/cm2廠拌配合設計</t>
    <phoneticPr fontId="37" type="noConversion"/>
  </si>
  <si>
    <t>315 kgf/cm2廠拌配合設計</t>
    <phoneticPr fontId="37" type="noConversion"/>
  </si>
  <si>
    <t>壹.一.1 .9  、壹.一.3.5</t>
    <phoneticPr fontId="37" type="noConversion"/>
  </si>
  <si>
    <t>監造:吳英傑</t>
    <phoneticPr fontId="37" type="noConversion"/>
  </si>
  <si>
    <t>結構用混凝土，80kgf/cm2</t>
    <phoneticPr fontId="37" type="noConversion"/>
  </si>
  <si>
    <t>顆</t>
    <phoneticPr fontId="37" type="noConversion"/>
  </si>
  <si>
    <t>壹.一.3 .6</t>
    <phoneticPr fontId="37" type="noConversion"/>
  </si>
  <si>
    <t>壹.一.1 .10、壹.一.1 .11</t>
    <phoneticPr fontId="37" type="noConversion"/>
  </si>
  <si>
    <t>結構用混凝土，280kgf/cm2</t>
  </si>
  <si>
    <t>壹.一.1 . 49、壹.一.1 .50、壹.一.1 .51</t>
    <phoneticPr fontId="37" type="noConversion"/>
  </si>
  <si>
    <t>壹.一.1 .13、壹.一.1 .14</t>
    <phoneticPr fontId="37" type="noConversion"/>
  </si>
  <si>
    <t>壹.一.1 . 12</t>
    <phoneticPr fontId="37" type="noConversion"/>
  </si>
  <si>
    <t>無收縮水泥砂漿，抗壓強度350 kgf/cm2</t>
  </si>
  <si>
    <t>壹.一.2 .28  、壹.一.3 .8</t>
    <phoneticPr fontId="37" type="noConversion"/>
  </si>
  <si>
    <t>監造:</t>
    <phoneticPr fontId="37" type="noConversion"/>
  </si>
  <si>
    <t>威勝:</t>
    <phoneticPr fontId="37" type="noConversion"/>
  </si>
  <si>
    <t>壹.一.1 .15、壹.一.3 .7</t>
    <phoneticPr fontId="37" type="noConversion"/>
  </si>
  <si>
    <t>(同一爐號)每批≦50T 取樣 1支，≧50T≦100T 加取1支。</t>
  </si>
  <si>
    <t>(同一爐號) 每批≦50T取樣 1次，≧50T≦100T 加取1次。</t>
  </si>
  <si>
    <t>片</t>
    <phoneticPr fontId="37" type="noConversion"/>
  </si>
  <si>
    <t>次</t>
    <phoneticPr fontId="37" type="noConversion"/>
  </si>
  <si>
    <t>化學黏著錨筋，16mm∮</t>
    <phoneticPr fontId="37" type="noConversion"/>
  </si>
  <si>
    <t>壹.一.1 . 25</t>
    <phoneticPr fontId="37" type="noConversion"/>
  </si>
  <si>
    <t>化學黏著錨筋，19mm∮</t>
    <phoneticPr fontId="37" type="noConversion"/>
  </si>
  <si>
    <t>壹.一.1 .37</t>
    <phoneticPr fontId="37" type="noConversion"/>
  </si>
  <si>
    <t>化學黏著錨筋，32mm∮</t>
    <phoneticPr fontId="37" type="noConversion"/>
  </si>
  <si>
    <t>壹.一.1 .31</t>
    <phoneticPr fontId="37" type="noConversion"/>
  </si>
  <si>
    <t>(施工前拉拔試驗)，取樣1組=3支。</t>
  </si>
  <si>
    <t>威勝:蘇俊男</t>
    <phoneticPr fontId="37" type="noConversion"/>
  </si>
  <si>
    <t>壹.一.1 .32</t>
    <phoneticPr fontId="37" type="noConversion"/>
  </si>
  <si>
    <t>飛魚藥劑:2組
(M38A2-J-c-E-007)
喜利得藥劑:2組
(M38A2-J-c-E-008)</t>
    <phoneticPr fontId="37" type="noConversion"/>
  </si>
  <si>
    <t>化學黏著錨筋，施工前拉拔試驗 19mm∮</t>
    <phoneticPr fontId="37" type="noConversion"/>
  </si>
  <si>
    <t>壹.一.1 .33</t>
    <phoneticPr fontId="37" type="noConversion"/>
  </si>
  <si>
    <t>化學黏著錨筋，施工前拉拔試驗 22mm∮</t>
    <phoneticPr fontId="37" type="noConversion"/>
  </si>
  <si>
    <t>壹.一.1 .34</t>
    <phoneticPr fontId="37" type="noConversion"/>
  </si>
  <si>
    <t>飛魚藥劑:3組
(M38A2-J-c-E-007)
喜利得藥劑:3組
(M38A2-J-c-E-008)</t>
    <phoneticPr fontId="37" type="noConversion"/>
  </si>
  <si>
    <t>化學黏著錨筋，施工前拉拔試驗 25mm∮</t>
    <phoneticPr fontId="37" type="noConversion"/>
  </si>
  <si>
    <t>壹.一.1 .35</t>
    <phoneticPr fontId="37" type="noConversion"/>
  </si>
  <si>
    <t>飛魚藥劑:1組
(M38A2-J-c-E-007)
喜利得藥劑:1組
(M38A2-J-c-E-008)</t>
    <phoneticPr fontId="37" type="noConversion"/>
  </si>
  <si>
    <t>化學黏著錨筋，施工前拉拔試驗 29mm∮</t>
    <phoneticPr fontId="37" type="noConversion"/>
  </si>
  <si>
    <t>廠商:蘇俊男</t>
    <phoneticPr fontId="37" type="noConversion"/>
  </si>
  <si>
    <t>壹.一.1 .38</t>
    <phoneticPr fontId="37" type="noConversion"/>
  </si>
  <si>
    <t>化學黏著錨栓，施工前拉拔試驗 25mm∮</t>
    <phoneticPr fontId="37" type="noConversion"/>
  </si>
  <si>
    <t>壹.一.1 .39</t>
    <phoneticPr fontId="37" type="noConversion"/>
  </si>
  <si>
    <t>壹.一.1 . 40</t>
    <phoneticPr fontId="37" type="noConversion"/>
  </si>
  <si>
    <t>壹.一.1 .41</t>
    <phoneticPr fontId="37" type="noConversion"/>
  </si>
  <si>
    <t>壹.一.1 .44</t>
    <phoneticPr fontId="37" type="noConversion"/>
  </si>
  <si>
    <t>壹.一.1 .45</t>
    <phoneticPr fontId="37" type="noConversion"/>
  </si>
  <si>
    <t>壹.一.1 .54</t>
    <phoneticPr fontId="37" type="noConversion"/>
  </si>
  <si>
    <t>610mmø鋼管樁</t>
    <phoneticPr fontId="37" type="noConversion"/>
  </si>
  <si>
    <t>610mmø鋼管樁，鋼筋</t>
    <phoneticPr fontId="37" type="noConversion"/>
  </si>
  <si>
    <t>610mmø鋼管樁用混凝土，280kgf/cm2</t>
    <phoneticPr fontId="37" type="noConversion"/>
  </si>
  <si>
    <t>壹.一.1 .57</t>
    <phoneticPr fontId="37" type="noConversion"/>
  </si>
  <si>
    <t>壹.一.1 . 62</t>
    <phoneticPr fontId="37" type="noConversion"/>
  </si>
  <si>
    <t>壹.一.1 . 65</t>
    <phoneticPr fontId="37" type="noConversion"/>
  </si>
  <si>
    <t>2支</t>
    <phoneticPr fontId="37" type="noConversion"/>
  </si>
  <si>
    <t>威勝:劉琮誠</t>
    <phoneticPr fontId="37" type="noConversion"/>
  </si>
  <si>
    <t>壹.一.1 .68</t>
    <phoneticPr fontId="37" type="noConversion"/>
  </si>
  <si>
    <t>100塊</t>
    <phoneticPr fontId="37" type="noConversion"/>
  </si>
  <si>
    <t>1次</t>
    <phoneticPr fontId="37" type="noConversion"/>
  </si>
  <si>
    <t>壹.一.1 . 69</t>
    <phoneticPr fontId="37" type="noConversion"/>
  </si>
  <si>
    <t>壹.一.1 .76</t>
    <phoneticPr fontId="37" type="noConversion"/>
  </si>
  <si>
    <t>壹.一.1 .77</t>
    <phoneticPr fontId="37" type="noConversion"/>
  </si>
  <si>
    <t>壹.一.2.40</t>
  </si>
  <si>
    <t>壹.一.3 . 9</t>
    <phoneticPr fontId="37" type="noConversion"/>
  </si>
  <si>
    <t>壹.一.3 . 10</t>
    <phoneticPr fontId="37" type="noConversion"/>
  </si>
  <si>
    <t>壹.一.6 .1 、 壹.一.10 . 9</t>
    <phoneticPr fontId="37" type="noConversion"/>
  </si>
  <si>
    <t>壹.一.6 .7</t>
    <phoneticPr fontId="37" type="noConversion"/>
  </si>
  <si>
    <t>壹.一.6 . 5</t>
    <phoneticPr fontId="37" type="noConversion"/>
  </si>
  <si>
    <t>壹.一.8 .1</t>
    <phoneticPr fontId="37" type="noConversion"/>
  </si>
  <si>
    <t>母材取樣</t>
    <phoneticPr fontId="37" type="noConversion"/>
  </si>
  <si>
    <t>鋼板*1塊、角鋼*1支
調合漆*1桶</t>
    <phoneticPr fontId="37" type="noConversion"/>
  </si>
  <si>
    <t xml:space="preserve">
銓億工業檢驗有限公司
達盈鋼鐵股份有限公司
M38A2-J-b-M-009</t>
  </si>
  <si>
    <t xml:space="preserve">
SGS台灣檢驗科技-斗六實驗室     
銓億工業檢驗
達盈鋼鐵股份有限公司
M38A2-J-b-M-010+M38A2-J-b-M-002
76.48+(13.3*3) 116.38</t>
    <phoneticPr fontId="37" type="noConversion"/>
  </si>
  <si>
    <t>M38A2-J-b-M-011</t>
    <phoneticPr fontId="37" type="noConversion"/>
  </si>
  <si>
    <r>
      <t>結構用混凝土，245kgf/cm</t>
    </r>
    <r>
      <rPr>
        <vertAlign val="superscript"/>
        <sz val="9"/>
        <color rgb="FFFF0000"/>
        <rFont val="標楷體"/>
        <family val="4"/>
        <charset val="136"/>
      </rPr>
      <t>2</t>
    </r>
    <phoneticPr fontId="37" type="noConversion"/>
  </si>
  <si>
    <t>M38A2-J-a-C4A-092
官田系統4號高架橋施工便道</t>
    <phoneticPr fontId="37" type="noConversion"/>
  </si>
  <si>
    <t>M38A2-J-a-C4A-001
官田系統4號高架橋施工便道</t>
    <phoneticPr fontId="37" type="noConversion"/>
  </si>
  <si>
    <t>M38A2-J-a-C4A-002
渡子頭二號橋便道</t>
    <phoneticPr fontId="37" type="noConversion"/>
  </si>
  <si>
    <t>M38A2-J-a-C4A-049
官田系統4號高架橋施工便道</t>
    <phoneticPr fontId="37" type="noConversion"/>
  </si>
  <si>
    <t>M38A2-J-a-C4A-052
官田系統4號高架橋施工便道</t>
  </si>
  <si>
    <t>M38A2-J-a-C4A-079
官田溪河川橋P6及P5施工便道</t>
    <phoneticPr fontId="37" type="noConversion"/>
  </si>
  <si>
    <t>M38A2-J-a-C4A-081
官田溪河川橋P6及P5施工便道</t>
    <phoneticPr fontId="37" type="noConversion"/>
  </si>
  <si>
    <t>M38A2-J-a-C4A-083
官田系統4號高架橋施工便道</t>
    <phoneticPr fontId="37" type="noConversion"/>
  </si>
  <si>
    <t>M38A2-J-a-C4A-085
官田系統4號高架橋施工便道</t>
    <phoneticPr fontId="37" type="noConversion"/>
  </si>
  <si>
    <t>M38A2-J-a-C4A-089
官田系統4號高架橋施工便道</t>
    <phoneticPr fontId="37" type="noConversion"/>
  </si>
  <si>
    <t>M38A2-J-a-C4A-102
官田系統4號高架橋施工便道</t>
    <phoneticPr fontId="37" type="noConversion"/>
  </si>
  <si>
    <t>2-12</t>
    <phoneticPr fontId="37" type="noConversion"/>
  </si>
  <si>
    <t>110/02/09</t>
    <phoneticPr fontId="37" type="noConversion"/>
  </si>
  <si>
    <t>M38A2-J-a-C4A-145
官田系統4號高架橋施工便道</t>
    <phoneticPr fontId="37" type="noConversion"/>
  </si>
  <si>
    <t>M38A2-J-a-C4B-015
潭頂溪排水橋洗車台及施工便道</t>
    <phoneticPr fontId="37" type="noConversion"/>
  </si>
  <si>
    <t>M38A2-J-a-C4A-060
官田溪河川橋P5洗車台基礎</t>
    <phoneticPr fontId="37" type="noConversion"/>
  </si>
  <si>
    <t>M38A2-J-a-C4A-064
官田溪河川橋P5洗車台牆身</t>
    <phoneticPr fontId="37" type="noConversion"/>
  </si>
  <si>
    <t>M38A2-J-a-C4A-069
官田溪河川橋P5R側洗車台車道大底及牆身</t>
    <phoneticPr fontId="37" type="noConversion"/>
  </si>
  <si>
    <t>M38A2-J-a-C4A-115
南117線穿越橋A1橋台止震塊補強</t>
    <phoneticPr fontId="37" type="noConversion"/>
  </si>
  <si>
    <t>M38A2-J-a-C4A-124
南117線穿越橋A2橋台止震塊</t>
    <phoneticPr fontId="37" type="noConversion"/>
  </si>
  <si>
    <t>M38A2-J-a-C4A-129
南117線穿越橋A1 A2橋台止震塊補強</t>
    <phoneticPr fontId="37" type="noConversion"/>
  </si>
  <si>
    <t>3-7</t>
    <phoneticPr fontId="37" type="noConversion"/>
  </si>
  <si>
    <t>110/02/26</t>
    <phoneticPr fontId="37" type="noConversion"/>
  </si>
  <si>
    <t>M38A2-J-a-C4A-003
官田溪河川橋P19R側試驗裝</t>
    <phoneticPr fontId="37" type="noConversion"/>
  </si>
  <si>
    <t>M38A2-J-a-C4A-004
渡子頭二號橋P1R3基樁</t>
    <phoneticPr fontId="37" type="noConversion"/>
  </si>
  <si>
    <t>M38A2-J-a-C4A-005
渡子頭二號橋P1R2基樁</t>
    <phoneticPr fontId="37" type="noConversion"/>
  </si>
  <si>
    <t>M38A2-J-a-C4A-007
渡子頭二號橋P3R3基樁</t>
    <phoneticPr fontId="37" type="noConversion"/>
  </si>
  <si>
    <t>M38A2-J-a-C4A-010
渡子頭二號橋P1R1基樁</t>
    <phoneticPr fontId="37" type="noConversion"/>
  </si>
  <si>
    <t>M38A2-J-a-C4A-011
渡子頭二號橋P3R2基樁</t>
    <phoneticPr fontId="37" type="noConversion"/>
  </si>
  <si>
    <t>M38A2-J-a-C4A-012
官田系統高架橋P7-6試驗樁</t>
    <phoneticPr fontId="37" type="noConversion"/>
  </si>
  <si>
    <t>M38A2-J-a-C4A-013
渡子頭二號橋P3R1基樁</t>
    <phoneticPr fontId="37" type="noConversion"/>
  </si>
  <si>
    <t>M38A2-J-a-C4A-014
渡子頭二號橋P1L3基樁</t>
    <phoneticPr fontId="37" type="noConversion"/>
  </si>
  <si>
    <t>M38A2-J-a-C4A-015
渡子頭二號橋P1L2基樁</t>
    <phoneticPr fontId="37" type="noConversion"/>
  </si>
  <si>
    <t>M38A2-J-a-C4A-016
渡子頭二號橋P3L3基樁</t>
    <phoneticPr fontId="37" type="noConversion"/>
  </si>
  <si>
    <t>M38A2-J-a-C4A-017
渡子頭二號橋P1L1基樁</t>
    <phoneticPr fontId="37" type="noConversion"/>
  </si>
  <si>
    <t>M38A2-J-a-C4A-018
渡子頭二號橋P3L2基樁</t>
    <phoneticPr fontId="37" type="noConversion"/>
  </si>
  <si>
    <t>M38A2-J-a-C4A-021
渡子頭二號橋P1R6基樁</t>
    <phoneticPr fontId="37" type="noConversion"/>
  </si>
  <si>
    <t>M38A2-J-a-C4A-022
渡子頭二號橋P3L1基樁</t>
    <phoneticPr fontId="37" type="noConversion"/>
  </si>
  <si>
    <t>M38A2-J-a-C4A-023
渡子頭二號橋P1R5基樁</t>
    <phoneticPr fontId="37" type="noConversion"/>
  </si>
  <si>
    <t>M38A2-J-a-C4A-024
渡子頭二號橋P3L4基樁</t>
    <phoneticPr fontId="37" type="noConversion"/>
  </si>
  <si>
    <t>M38A2-J-a-C4A-025
渡子頭二號橋P1R4基樁</t>
    <phoneticPr fontId="37" type="noConversion"/>
  </si>
  <si>
    <t>M38A2-J-a-C4A-026
渡子頭二號橋P3L5基樁</t>
    <phoneticPr fontId="37" type="noConversion"/>
  </si>
  <si>
    <t>M38A2-J-a-C4A-027
渡子頭二號橋P1L6基樁</t>
    <phoneticPr fontId="37" type="noConversion"/>
  </si>
  <si>
    <t>M38A2-J-a-C4A-028
渡子頭二號橋P3L6基樁</t>
    <phoneticPr fontId="37" type="noConversion"/>
  </si>
  <si>
    <t>M38A2-J-a-C4A-029
渡子頭二號橋P1L5基樁</t>
    <phoneticPr fontId="37" type="noConversion"/>
  </si>
  <si>
    <t>M38A2-J-a-C4A-030
潭頂溪河川橋p5l4基樁</t>
    <phoneticPr fontId="37" type="noConversion"/>
  </si>
  <si>
    <t>M38A2-J-a-C4A-031
渡子頭二號橋P3R4基樁</t>
    <phoneticPr fontId="37" type="noConversion"/>
  </si>
  <si>
    <t>M38A2-J-a-C4A-032
渡子頭二號橋P1L4基樁</t>
    <phoneticPr fontId="37" type="noConversion"/>
  </si>
  <si>
    <t>M38A2-J-a-C4A-033
潭頂溪排水橋P5L5基樁</t>
    <phoneticPr fontId="37" type="noConversion"/>
  </si>
  <si>
    <t>M38A2-J-a-C4A-034
渡子頭二號橋P3R5基樁</t>
    <phoneticPr fontId="37" type="noConversion"/>
  </si>
  <si>
    <t>M38A2-J-a-C4A-035
潭頂溪排水橋P5L6基樁</t>
    <phoneticPr fontId="37" type="noConversion"/>
  </si>
  <si>
    <t>M38A2-J-a-C4A-036
渡子頭二號橋P2R1基樁</t>
    <phoneticPr fontId="37" type="noConversion"/>
  </si>
  <si>
    <r>
      <t>V=每批數量(M</t>
    </r>
    <r>
      <rPr>
        <vertAlign val="superscript"/>
        <sz val="8"/>
        <color rgb="FFFF0000"/>
        <rFont val="標楷體"/>
        <family val="4"/>
        <charset val="136"/>
      </rPr>
      <t>3</t>
    </r>
    <r>
      <rPr>
        <sz val="8"/>
        <color rgb="FFFF0000"/>
        <rFont val="標楷體"/>
        <family val="4"/>
        <charset val="136"/>
      </rPr>
      <t xml:space="preserve">) V≦50 取樣2(組) 50≦V&lt;100 取樣3組    100≦V&lt;200 取樣4(組) V&gt;200 INT(V/100)+取樣3(組)。                                   </t>
    </r>
    <phoneticPr fontId="37" type="noConversion"/>
  </si>
  <si>
    <r>
      <t>全套管鑽掘樁，315W kgf/cm</t>
    </r>
    <r>
      <rPr>
        <vertAlign val="superscript"/>
        <sz val="9"/>
        <color theme="1"/>
        <rFont val="標楷體"/>
        <family val="4"/>
        <charset val="136"/>
      </rPr>
      <t>2</t>
    </r>
    <phoneticPr fontId="37" type="noConversion"/>
  </si>
  <si>
    <t>壹、一、1 結構工程49~51</t>
    <phoneticPr fontId="37" type="noConversion"/>
  </si>
  <si>
    <r>
      <t>結構用混凝土，245kgf/cm</t>
    </r>
    <r>
      <rPr>
        <vertAlign val="superscript"/>
        <sz val="9"/>
        <color theme="1"/>
        <rFont val="標楷體"/>
        <family val="4"/>
        <charset val="136"/>
      </rPr>
      <t>2</t>
    </r>
    <phoneticPr fontId="37" type="noConversion"/>
  </si>
  <si>
    <r>
      <t>V=每批數量(M</t>
    </r>
    <r>
      <rPr>
        <vertAlign val="superscript"/>
        <sz val="8"/>
        <color theme="1"/>
        <rFont val="標楷體"/>
        <family val="4"/>
        <charset val="136"/>
      </rPr>
      <t>3</t>
    </r>
    <r>
      <rPr>
        <sz val="8"/>
        <color theme="1"/>
        <rFont val="標楷體"/>
        <family val="4"/>
        <charset val="136"/>
      </rPr>
      <t>) V≦50 取樣2(組)  50≦V&lt;100 取樣3組    100≦V&lt;200 取樣4(組) V&gt;200 INT(V/100)+取樣3(組)。</t>
    </r>
    <phoneticPr fontId="37" type="noConversion"/>
  </si>
  <si>
    <r>
      <t>V=每批數量(M</t>
    </r>
    <r>
      <rPr>
        <vertAlign val="superscript"/>
        <sz val="8"/>
        <color rgb="FFFF0000"/>
        <rFont val="標楷體"/>
        <family val="4"/>
        <charset val="136"/>
      </rPr>
      <t>3</t>
    </r>
    <r>
      <rPr>
        <sz val="8"/>
        <color rgb="FFFF0000"/>
        <rFont val="標楷體"/>
        <family val="4"/>
        <charset val="136"/>
      </rPr>
      <t>) V≦50 取樣2(組) 50≦V&lt;100 取樣3組       100≦V&lt;200 取樣4(組)  V&gt;200 INT(V/100)+取樣3(組)。</t>
    </r>
    <phoneticPr fontId="37" type="noConversion"/>
  </si>
  <si>
    <r>
      <t>V=每批數量(M</t>
    </r>
    <r>
      <rPr>
        <vertAlign val="superscript"/>
        <sz val="8"/>
        <color theme="1"/>
        <rFont val="標楷體"/>
        <family val="4"/>
        <charset val="136"/>
      </rPr>
      <t>3</t>
    </r>
    <r>
      <rPr>
        <sz val="8"/>
        <color theme="1"/>
        <rFont val="標楷體"/>
        <family val="4"/>
        <charset val="136"/>
      </rPr>
      <t>) V≦50 取樣2(組) 50≦V&lt;100 取樣3組       100≦V&lt;200 取樣4(組)  V&gt;200 INT(V/100)+取樣3(組)。</t>
    </r>
    <phoneticPr fontId="37" type="noConversion"/>
  </si>
  <si>
    <r>
      <t>結構用混凝土，80kgf/cm</t>
    </r>
    <r>
      <rPr>
        <vertAlign val="superscript"/>
        <sz val="9"/>
        <color rgb="FFFF0000"/>
        <rFont val="標楷體"/>
        <family val="4"/>
        <charset val="136"/>
      </rPr>
      <t>2</t>
    </r>
    <phoneticPr fontId="37" type="noConversion"/>
  </si>
  <si>
    <r>
      <t>結構用混凝土，80kgf/cm</t>
    </r>
    <r>
      <rPr>
        <vertAlign val="superscript"/>
        <sz val="9"/>
        <color theme="1"/>
        <rFont val="標楷體"/>
        <family val="4"/>
        <charset val="136"/>
      </rPr>
      <t>2</t>
    </r>
    <phoneticPr fontId="37" type="noConversion"/>
  </si>
  <si>
    <r>
      <t>結構用混凝土，80kgf/cm</t>
    </r>
    <r>
      <rPr>
        <vertAlign val="superscript"/>
        <sz val="9"/>
        <color theme="1"/>
        <rFont val="標楷體"/>
        <family val="4"/>
        <charset val="136"/>
      </rPr>
      <t>2</t>
    </r>
  </si>
  <si>
    <r>
      <t>V=每批數量(M</t>
    </r>
    <r>
      <rPr>
        <vertAlign val="superscript"/>
        <sz val="8"/>
        <color rgb="FFFF0000"/>
        <rFont val="標楷體"/>
        <family val="4"/>
        <charset val="136"/>
      </rPr>
      <t>3</t>
    </r>
    <r>
      <rPr>
        <sz val="8"/>
        <color rgb="FFFF0000"/>
        <rFont val="標楷體"/>
        <family val="4"/>
        <charset val="136"/>
      </rPr>
      <t>) V≦50 取樣2(組) 50≦V&lt;100 取樣3組    100≦V&lt;200 取樣4(組) V&gt;200 INT(V/100)+取樣3(組)。</t>
    </r>
    <phoneticPr fontId="37" type="noConversion"/>
  </si>
  <si>
    <r>
      <t>V=每批數量(M</t>
    </r>
    <r>
      <rPr>
        <vertAlign val="superscript"/>
        <sz val="8"/>
        <color theme="1"/>
        <rFont val="標楷體"/>
        <family val="4"/>
        <charset val="136"/>
      </rPr>
      <t>3</t>
    </r>
    <r>
      <rPr>
        <sz val="8"/>
        <color theme="1"/>
        <rFont val="標楷體"/>
        <family val="4"/>
        <charset val="136"/>
      </rPr>
      <t>) V≦50 取樣2(組) 50≦V&lt;100 取樣3組    100≦V&lt;200 取樣4(組) V&gt;200 INT(V/100)+取樣3(組)。</t>
    </r>
    <phoneticPr fontId="37" type="noConversion"/>
  </si>
  <si>
    <r>
      <t>結構用混凝土，280kgf/cm</t>
    </r>
    <r>
      <rPr>
        <vertAlign val="superscript"/>
        <sz val="10"/>
        <color rgb="FFFF0000"/>
        <rFont val="標楷體"/>
        <family val="4"/>
        <charset val="136"/>
      </rPr>
      <t>2</t>
    </r>
    <phoneticPr fontId="37" type="noConversion"/>
  </si>
  <si>
    <r>
      <t>結構用混凝土，280kgf/cm</t>
    </r>
    <r>
      <rPr>
        <vertAlign val="superscript"/>
        <sz val="10"/>
        <color theme="1"/>
        <rFont val="標楷體"/>
        <family val="4"/>
        <charset val="136"/>
      </rPr>
      <t>2</t>
    </r>
    <phoneticPr fontId="37" type="noConversion"/>
  </si>
  <si>
    <t>M38A2-J-a-C4A-037
渡子頭二號橋P3R6基樁</t>
    <phoneticPr fontId="37" type="noConversion"/>
  </si>
  <si>
    <t>M38A2-J-a-C4A-039
渡子頭二號橋P2R2基樁</t>
    <phoneticPr fontId="37" type="noConversion"/>
  </si>
  <si>
    <t>M38A2-J-a-C4A-040
潭頂溪排水橋P5R6基樁</t>
    <phoneticPr fontId="37" type="noConversion"/>
  </si>
  <si>
    <t>M38A2-J-a-C4A-041
渡子頭二號橋P4R6基樁</t>
    <phoneticPr fontId="37" type="noConversion"/>
  </si>
  <si>
    <t>M38A2-J-a-C4A-042
渡子頭二號橋P2R3基樁</t>
    <phoneticPr fontId="37" type="noConversion"/>
  </si>
  <si>
    <t>M38A2-J-a-C4A-043
潭頂溪排水橋P5R5基樁</t>
    <phoneticPr fontId="37" type="noConversion"/>
  </si>
  <si>
    <t>M38A2-J-a-C4A-044
潭頂溪排水橋P5R4基樁</t>
    <phoneticPr fontId="37" type="noConversion"/>
  </si>
  <si>
    <t>M38A2-J-a-C4A-045
渡子頭二號橋P2R4基樁</t>
    <phoneticPr fontId="37" type="noConversion"/>
  </si>
  <si>
    <t>M38A2-J-a-C4A-046
渡子頭二號橋P4R5基樁</t>
    <phoneticPr fontId="37" type="noConversion"/>
  </si>
  <si>
    <t>M38A2-J-a-C4A-047
渡子頭二號橋P2R5基樁</t>
    <phoneticPr fontId="37" type="noConversion"/>
  </si>
  <si>
    <t>M38A2-J-a-C4A-048
渡子頭二號橋P4R4基樁</t>
    <phoneticPr fontId="37" type="noConversion"/>
  </si>
  <si>
    <t>M38A2-J-a-C4A-050
渡子頭二號橋P2R6基樁</t>
    <phoneticPr fontId="37" type="noConversion"/>
  </si>
  <si>
    <t>M38A2-J-a-C4A-051
渡子頭二號橋P4L6基樁</t>
    <phoneticPr fontId="37" type="noConversion"/>
  </si>
  <si>
    <t>M38A2-J-a-C4A-053
渡子頭二號橋P4L4基樁</t>
    <phoneticPr fontId="37" type="noConversion"/>
  </si>
  <si>
    <t>M38A2-J-a-C4A-054
渡子頭二號橋P2L6基樁</t>
    <phoneticPr fontId="37" type="noConversion"/>
  </si>
  <si>
    <t>M38A2-J-a-C4A-055
渡子頭二號橋P4L5基樁</t>
    <phoneticPr fontId="37" type="noConversion"/>
  </si>
  <si>
    <t>M38A2-J-a-C4A-056
渡子頭二號橋P2L5基樁</t>
    <phoneticPr fontId="37" type="noConversion"/>
  </si>
  <si>
    <t>M38A2-J-a-C4A-057
渡子頭二號橋P4L1基樁</t>
    <phoneticPr fontId="37" type="noConversion"/>
  </si>
  <si>
    <t>M38A2-J-a-C4A-058
渡子頭二號橋P4L2基樁</t>
    <phoneticPr fontId="37" type="noConversion"/>
  </si>
  <si>
    <t>M38A2-J-a-C4A-059
渡子頭二號橋P2L4基樁</t>
    <phoneticPr fontId="37" type="noConversion"/>
  </si>
  <si>
    <t>M38A2-J-a-C4A-061
渡子頭二號橋P4L3基樁</t>
    <phoneticPr fontId="37" type="noConversion"/>
  </si>
  <si>
    <t>M38A2-J-a-C4A-062
渡子頭二號橋P2L1基樁</t>
    <phoneticPr fontId="37" type="noConversion"/>
  </si>
  <si>
    <t>M38A2-J-a-C4A-063
渡子頭二號橋P2L2基樁</t>
    <phoneticPr fontId="37" type="noConversion"/>
  </si>
  <si>
    <t>M38A2-J-a-C4A-065
渡子頭二號橋P4R1基樁</t>
    <phoneticPr fontId="37" type="noConversion"/>
  </si>
  <si>
    <t>M38A2-J-a-C4A-066
渡子頭二號橋P2L3基樁</t>
    <phoneticPr fontId="37" type="noConversion"/>
  </si>
  <si>
    <t>M38A2-J-a-C4A-067
渡子頭二號橋P4R2基樁</t>
    <phoneticPr fontId="37" type="noConversion"/>
  </si>
  <si>
    <t>M38A2-J-a-C4A-068
渡子頭二號橋P4R3基樁</t>
    <phoneticPr fontId="37" type="noConversion"/>
  </si>
  <si>
    <t>M38A2-J-a-C4A-070
渡子頭一號橋P2L1基樁</t>
    <phoneticPr fontId="37" type="noConversion"/>
  </si>
  <si>
    <t>M38A2-J-a-C4A-072
官田溪河川橋P9L7基樁</t>
    <phoneticPr fontId="37" type="noConversion"/>
  </si>
  <si>
    <t>M38A2-J-a-C4A-073
渡子頭一號橋P2L2基樁</t>
    <phoneticPr fontId="37" type="noConversion"/>
  </si>
  <si>
    <t>M38A2-J-a-C4A-074
官田溪河川橋P9L6基樁</t>
    <phoneticPr fontId="37" type="noConversion"/>
  </si>
  <si>
    <t>M38A2-J-a-C4A-075
官田溪河川橋P9L5基樁</t>
    <phoneticPr fontId="37" type="noConversion"/>
  </si>
  <si>
    <t>M38A2-J-a-C4A-076
渡子頭一號橋P2L4基樁</t>
    <phoneticPr fontId="37" type="noConversion"/>
  </si>
  <si>
    <t>M38A2-J-a-C4A-077
官田溪河川橋P9L4基樁</t>
    <phoneticPr fontId="37" type="noConversion"/>
  </si>
  <si>
    <t>M38A2-J-a-C4A-078
渡子頭一號橋P2L3基樁</t>
    <phoneticPr fontId="37" type="noConversion"/>
  </si>
  <si>
    <t>M38A2-J-a-C4A-080
官田溪河川橋P9L3基樁</t>
    <phoneticPr fontId="37" type="noConversion"/>
  </si>
  <si>
    <t>M38A2-J-a-C4A-082
官田溪河川橋P9L2基樁</t>
    <phoneticPr fontId="37" type="noConversion"/>
  </si>
  <si>
    <t>M38A2-J-a-C4A-084
官田溪河川橋P9L1基樁</t>
    <phoneticPr fontId="37" type="noConversion"/>
  </si>
  <si>
    <t>M38A2-J-a-C4A-086
官田溪河川橋P9R5基樁</t>
    <phoneticPr fontId="37" type="noConversion"/>
  </si>
  <si>
    <t>M38A2-J-a-C4A-087
官田溪河川橋P9R4基樁</t>
    <phoneticPr fontId="37" type="noConversion"/>
  </si>
  <si>
    <t>M38A2-J-a-C4A-088
官田溪河川橋P12L3基樁</t>
    <phoneticPr fontId="37" type="noConversion"/>
  </si>
  <si>
    <t>M38A2-J-a-C4A-090
官田溪河川橋P9R3基樁</t>
    <phoneticPr fontId="37" type="noConversion"/>
  </si>
  <si>
    <t>M38A2-J-a-C4A-091
官田溪河川橋P12L4基樁</t>
    <phoneticPr fontId="37" type="noConversion"/>
  </si>
  <si>
    <t>M38A2-J-a-C4A-093
官田溪河川橋P9R2基樁</t>
    <phoneticPr fontId="37" type="noConversion"/>
  </si>
  <si>
    <t>M38A2-J-a-C4A-094
官田溪河川橋P12L2基樁</t>
    <phoneticPr fontId="37" type="noConversion"/>
  </si>
  <si>
    <t>M38A2-J-a-C4A-095
官田溪河川橋P9R1基樁</t>
    <phoneticPr fontId="37" type="noConversion"/>
  </si>
  <si>
    <t>M38A2-J-a-C4A-096
官田溪河川橋P10R5基樁</t>
    <phoneticPr fontId="37" type="noConversion"/>
  </si>
  <si>
    <t>M38A2-J-a-C4A-097
官田溪河川橋P12L5基樁</t>
    <phoneticPr fontId="37" type="noConversion"/>
  </si>
  <si>
    <t>M38A2-J-a-C4A-098
官田溪河川橋P10R4基樁</t>
    <phoneticPr fontId="37" type="noConversion"/>
  </si>
  <si>
    <t>M38A2-J-a-C4A-099
官田溪河川橋P12L6基樁</t>
    <phoneticPr fontId="37" type="noConversion"/>
  </si>
  <si>
    <t>M38A2-J-a-C4A-100
官田溪河川橋P10R3基樁</t>
    <phoneticPr fontId="37" type="noConversion"/>
  </si>
  <si>
    <t>M38A2-J-a-C4A-101
官田溪河川橋P10R2基樁</t>
    <phoneticPr fontId="37" type="noConversion"/>
  </si>
  <si>
    <t>M38A2-J-a-C4A-103
官田溪河川橋P10R1基樁</t>
    <phoneticPr fontId="37" type="noConversion"/>
  </si>
  <si>
    <t>M38A2-J-a-C4A-104
官田溪河川橋P10L5基樁</t>
    <phoneticPr fontId="37" type="noConversion"/>
  </si>
  <si>
    <t>M38A2-J-a-C4A-105
官田溪河川橋P10L5基樁</t>
    <phoneticPr fontId="37" type="noConversion"/>
  </si>
  <si>
    <t>M38A2-J-a-C4A-106
官田溪河川橋P12R1基樁</t>
    <phoneticPr fontId="37" type="noConversion"/>
  </si>
  <si>
    <t>M38A2-J-a-C4A-109
官田溪河川橋P10L3基樁</t>
    <phoneticPr fontId="37" type="noConversion"/>
  </si>
  <si>
    <t>M38A2-J-a-C4A-111
官田溪河川橋P12R2基樁</t>
    <phoneticPr fontId="37" type="noConversion"/>
  </si>
  <si>
    <t>M38A2-J-a-C4A-112
官田溪河川橋P10L2基樁</t>
    <phoneticPr fontId="37" type="noConversion"/>
  </si>
  <si>
    <t>M38A2-J-a-C4A-113
官田溪河川橋P10L1基樁</t>
    <phoneticPr fontId="37" type="noConversion"/>
  </si>
  <si>
    <t>M38A2-J-a-C4A-114
官田溪河川橋P12R3基樁</t>
    <phoneticPr fontId="37" type="noConversion"/>
  </si>
  <si>
    <t>M38A2-J-a-C4A-116
官田溪河川橋P11L3基樁</t>
    <phoneticPr fontId="37" type="noConversion"/>
  </si>
  <si>
    <t>M38A2-J-a-C4A-117
官田溪河川橋P11L4基樁</t>
    <phoneticPr fontId="37" type="noConversion"/>
  </si>
  <si>
    <t>M38A2-J-a-C4A-118
官田溪河川橋P11L5基樁</t>
    <phoneticPr fontId="37" type="noConversion"/>
  </si>
  <si>
    <t>M38A2-J-a-C4A-119
官田溪河川橋P12R4基樁</t>
    <phoneticPr fontId="37" type="noConversion"/>
  </si>
  <si>
    <t>M38A2-J-a-C4A-120
官田溪河川橋P11L6基樁</t>
    <phoneticPr fontId="37" type="noConversion"/>
  </si>
  <si>
    <t>M38A2-J-a-C4A-121
官田溪河川橋P12R5基樁</t>
    <phoneticPr fontId="37" type="noConversion"/>
  </si>
  <si>
    <t>M38A2-J-a-C4A-122
官田溪河川橋P11L2基樁</t>
    <phoneticPr fontId="37" type="noConversion"/>
  </si>
  <si>
    <t>M38A2-J-a-C4A-125
官田溪河川橋P11L1基樁</t>
    <phoneticPr fontId="37" type="noConversion"/>
  </si>
  <si>
    <t>M38A2-J-a-C4A-126
官田溪河川橋P12R6基樁</t>
    <phoneticPr fontId="37" type="noConversion"/>
  </si>
  <si>
    <t>M38A2-J-a-C4A-127
官田溪河川橋P11R6基樁</t>
    <phoneticPr fontId="37" type="noConversion"/>
  </si>
  <si>
    <t>M38A2-J-a-C4A-128
官田溪河川橋P14R4基樁</t>
    <phoneticPr fontId="37" type="noConversion"/>
  </si>
  <si>
    <t>M38A2-J-a-C4A-132
官田溪河川橋P11R5基樁</t>
    <phoneticPr fontId="37" type="noConversion"/>
  </si>
  <si>
    <t>M38A2-J-a-C4A-133
官田溪河川橋P14R3基樁</t>
    <phoneticPr fontId="37" type="noConversion"/>
  </si>
  <si>
    <t>M38A2-J-a-C4A-134
官田溪河川橋P14R2基樁</t>
    <phoneticPr fontId="37" type="noConversion"/>
  </si>
  <si>
    <t>M38A2-J-a-C4A-135
官田溪河川橋P14R4基樁</t>
    <phoneticPr fontId="37" type="noConversion"/>
  </si>
  <si>
    <t>M38A2-J-a-C4A-137
官田溪河川橋P11R3基樁</t>
    <phoneticPr fontId="37" type="noConversion"/>
  </si>
  <si>
    <t>M38A2-J-a-C4A-138
官田溪河川橋P14R1基樁</t>
    <phoneticPr fontId="37" type="noConversion"/>
  </si>
  <si>
    <t>M38A2-J-a-C4A-139
官田溪河川橋P11R2基樁</t>
    <phoneticPr fontId="37" type="noConversion"/>
  </si>
  <si>
    <t>M38A2-J-a-C4A-140
官田溪河川橋P11R1基樁</t>
    <phoneticPr fontId="37" type="noConversion"/>
  </si>
  <si>
    <t>M38A2-J-a-C4A-141
官田溪河川橋P16L3基樁</t>
    <phoneticPr fontId="37" type="noConversion"/>
  </si>
  <si>
    <t>4-111</t>
    <phoneticPr fontId="37" type="noConversion"/>
  </si>
  <si>
    <t>110/02/06</t>
    <phoneticPr fontId="37" type="noConversion"/>
  </si>
  <si>
    <t>M38A2-J-a-C4A-143
官田溪河川橋P16L4基樁</t>
    <phoneticPr fontId="37" type="noConversion"/>
  </si>
  <si>
    <t>M38A2-J-a-C4B-001
潭頂溪排水橋P5L1基樁</t>
    <phoneticPr fontId="37" type="noConversion"/>
  </si>
  <si>
    <t>M38A2-J-a-C4B-002
潭頂溪排水橋P5L2基樁</t>
    <phoneticPr fontId="37" type="noConversion"/>
  </si>
  <si>
    <t>M38A2-J-a-C4B-003
潭頂溪排水橋P5L3基樁</t>
    <phoneticPr fontId="37" type="noConversion"/>
  </si>
  <si>
    <t>M38A2-J-a-C4B-004
潭頂溪排水橋P5R3基樁</t>
    <phoneticPr fontId="37" type="noConversion"/>
  </si>
  <si>
    <t>M38A2-J-a-C4B-006
潭頂溪排水橋P5R1基樁</t>
    <phoneticPr fontId="37" type="noConversion"/>
  </si>
  <si>
    <t>M38A2-J-a-C4B-005
潭頂溪排水橋P5R2基樁</t>
    <phoneticPr fontId="37" type="noConversion"/>
  </si>
  <si>
    <t>M38A2-J-a-C4B-007
潭頂溪排水橋P4L4基樁</t>
    <phoneticPr fontId="37" type="noConversion"/>
  </si>
  <si>
    <t>M38A2-J-a-C4B-008
潭頂溪排水橋P4L5基樁</t>
    <phoneticPr fontId="37" type="noConversion"/>
  </si>
  <si>
    <t>M38A2-J-a-C4B-009
潭頂溪排水橋P4L6基樁</t>
    <phoneticPr fontId="37" type="noConversion"/>
  </si>
  <si>
    <t>M38A2-J-a-C4B-010
潭頂溪排水橋P4R6基樁</t>
    <phoneticPr fontId="37" type="noConversion"/>
  </si>
  <si>
    <t>M38A2-J-a-C4B-011
潭頂溪排水橋P4R5基樁</t>
    <phoneticPr fontId="37" type="noConversion"/>
  </si>
  <si>
    <t>M38A2-J-a-C4B-012
潭頂溪排水橋P4R4基樁</t>
    <phoneticPr fontId="37" type="noConversion"/>
  </si>
  <si>
    <t>M38A2-J-a-C4B-013
潭頂溪排水橋P4L1基樁</t>
    <phoneticPr fontId="37" type="noConversion"/>
  </si>
  <si>
    <t>M38A2-J-a-C4B-014
潭頂溪排水橋P4L2基樁</t>
    <phoneticPr fontId="37" type="noConversion"/>
  </si>
  <si>
    <t>M38A2-J-a-C4B-016
潭頂溪排水橋P4L3基樁</t>
    <phoneticPr fontId="37" type="noConversion"/>
  </si>
  <si>
    <t>M38A2-J-a-C4B-017
潭頂溪排水橋P4R1基樁</t>
    <phoneticPr fontId="37" type="noConversion"/>
  </si>
  <si>
    <t>M38A2-J-a-C4B-018
潭頂溪排水橋P4R2基樁</t>
    <phoneticPr fontId="37" type="noConversion"/>
  </si>
  <si>
    <t>M38A2-J-a-C4B-019
潭頂溪排水橋P4R3基樁</t>
    <phoneticPr fontId="37" type="noConversion"/>
  </si>
  <si>
    <t>M38A2-J-a-C4B-020
潭頂溪排水橋P3L4基樁</t>
    <phoneticPr fontId="37" type="noConversion"/>
  </si>
  <si>
    <t>M38A2-J-a-C4B-021
潭頂溪排水橋P3L5基樁</t>
    <phoneticPr fontId="37" type="noConversion"/>
  </si>
  <si>
    <t>M38A2-J-a-C4B-022
潭頂溪排水橋P3L6基樁</t>
    <phoneticPr fontId="37" type="noConversion"/>
  </si>
  <si>
    <t>M38A2-J-a-C4B-023
潭頂溪排水橋P3R4基樁</t>
    <phoneticPr fontId="37" type="noConversion"/>
  </si>
  <si>
    <t>M38A2-J-a-C4B-024
潭頂溪排水橋P3R5基樁</t>
    <phoneticPr fontId="37" type="noConversion"/>
  </si>
  <si>
    <t>M38A2-J-a-C4B-025
潭頂溪排水橋P3R6基樁</t>
    <phoneticPr fontId="37" type="noConversion"/>
  </si>
  <si>
    <t>M38A2-J-a-C4B-026
潭頂溪排水橋P3L1基樁</t>
    <phoneticPr fontId="37" type="noConversion"/>
  </si>
  <si>
    <t>M38A2-J-a-C4B-027
潭頂溪排水橋P3L2基樁</t>
    <phoneticPr fontId="37" type="noConversion"/>
  </si>
  <si>
    <t>M38A2-J-a-C4B-028
潭頂溪排水橋P3L3基樁</t>
    <phoneticPr fontId="37" type="noConversion"/>
  </si>
  <si>
    <t>M38A2-J-a-C4B-029
潭頂溪排水橋P12L1基樁</t>
    <phoneticPr fontId="37" type="noConversion"/>
  </si>
  <si>
    <t>M38A2-J-a-C4B-030
潭頂溪排水橋P3R1基樁</t>
    <phoneticPr fontId="37" type="noConversion"/>
  </si>
  <si>
    <t>M38A2-J-a-C4B-031
潭頂溪排水橋P3R2基樁</t>
    <phoneticPr fontId="37" type="noConversion"/>
  </si>
  <si>
    <t>M38A2-J-a-C4B-032
潭頂溪排水橋P3R3基樁</t>
    <phoneticPr fontId="37" type="noConversion"/>
  </si>
  <si>
    <t>M38A2-J-a-C4B-033
潭頂溪排水橋P8L1基樁</t>
    <phoneticPr fontId="37" type="noConversion"/>
  </si>
  <si>
    <t>M38A2-J-a-C4B-034
潭頂溪排水橋P2L4基樁</t>
    <phoneticPr fontId="37" type="noConversion"/>
  </si>
  <si>
    <t>M38A2-J-a-C4B-035
潭頂溪排水橋P2L5基樁</t>
    <phoneticPr fontId="37" type="noConversion"/>
  </si>
  <si>
    <t>M38A2-J-a-C4B-036
潭頂溪排水橋P2L6基樁</t>
    <phoneticPr fontId="37" type="noConversion"/>
  </si>
  <si>
    <t>M38A2-J-a-C4B-037
潭頂溪排水橋P2L4基樁</t>
    <phoneticPr fontId="37" type="noConversion"/>
  </si>
  <si>
    <t>M38A2-J-a-C4B-038
潭頂溪排水橋P2L5基樁</t>
    <phoneticPr fontId="37" type="noConversion"/>
  </si>
  <si>
    <t>M38A2-J-a-C4B-039
潭頂溪排水橋P2R6基樁</t>
    <phoneticPr fontId="37" type="noConversion"/>
  </si>
  <si>
    <t>M38A2-J-a-C4B-040
潭頂溪排水橋P2L1基樁</t>
    <phoneticPr fontId="37" type="noConversion"/>
  </si>
  <si>
    <t>M38A2-J-a-C4B-041
潭頂溪排水橋P8L2基樁</t>
    <phoneticPr fontId="37" type="noConversion"/>
  </si>
  <si>
    <t>3組</t>
  </si>
  <si>
    <t>M38A2-J-a-C4B-042
潭頂溪排水橋P2L2基樁</t>
    <phoneticPr fontId="37" type="noConversion"/>
  </si>
  <si>
    <t>M38A2-J-a-C4B-043
潭頂溪排水橋P2L3基樁</t>
    <phoneticPr fontId="37" type="noConversion"/>
  </si>
  <si>
    <t>M38A2-J-a-C4B-044
潭頂溪排水橋P2R1基樁</t>
    <phoneticPr fontId="37" type="noConversion"/>
  </si>
  <si>
    <t>M38A2-J-a-C4B-045
潭頂溪排水橋P8L3基樁</t>
    <phoneticPr fontId="37" type="noConversion"/>
  </si>
  <si>
    <t>M38A2-J-a-C4B-046
潭頂溪排水橋P2R2基樁</t>
    <phoneticPr fontId="37" type="noConversion"/>
  </si>
  <si>
    <t>M38A2-J-a-C4B-047
潭頂溪排水橋P2R3基樁</t>
    <phoneticPr fontId="37" type="noConversion"/>
  </si>
  <si>
    <t>M38A2-J-a-C4B-048
潭頂溪排水橋P8L4基樁</t>
    <phoneticPr fontId="37" type="noConversion"/>
  </si>
  <si>
    <t>M38A2-J-a-C4B-049
潭頂溪排水橋P1L1基樁</t>
    <phoneticPr fontId="37" type="noConversion"/>
  </si>
  <si>
    <t>M38A2-J-a-C4B-050
潭頂溪排水橋P1L2基樁</t>
    <phoneticPr fontId="37" type="noConversion"/>
  </si>
  <si>
    <t>M38A2-J-a-C4B-051
潭頂溪排水橋P1L3基樁</t>
    <phoneticPr fontId="37" type="noConversion"/>
  </si>
  <si>
    <t>M38A2-J-a-C4B-052
潭頂溪排水橋P1R1基樁</t>
    <phoneticPr fontId="37" type="noConversion"/>
  </si>
  <si>
    <t>M38A2-J-a-C4B-053
潭頂溪排水橋P1R2基樁</t>
    <phoneticPr fontId="37" type="noConversion"/>
  </si>
  <si>
    <t>M38A2-J-a-C4B-054
潭頂溪排水橋P1R3基樁</t>
    <phoneticPr fontId="37" type="noConversion"/>
  </si>
  <si>
    <t>M38A2-J-a-C4B-055
潭頂溪排水橋P1L4基樁</t>
    <phoneticPr fontId="37" type="noConversion"/>
  </si>
  <si>
    <t>M38A2-J-a-C4B-056
潭頂溪排水橋P1L5基樁</t>
    <phoneticPr fontId="37" type="noConversion"/>
  </si>
  <si>
    <t>M38A2-J-a-C4B-057
曾文溪排水橋P8L6基樁</t>
    <phoneticPr fontId="37" type="noConversion"/>
  </si>
  <si>
    <t>M38A2-J-a-C4B-058
潭頂溪排水橋P1L6基樁</t>
    <phoneticPr fontId="37" type="noConversion"/>
  </si>
  <si>
    <t>M38A2-J-a-C4B-059
曾文溪排水橋P8L5基樁</t>
    <phoneticPr fontId="37" type="noConversion"/>
  </si>
  <si>
    <t>M38A2-J-a-C4B-060
潭頂溪排水橋P1R4基樁</t>
    <phoneticPr fontId="37" type="noConversion"/>
  </si>
  <si>
    <t>M38A2-J-a-C4B-061
潭頂溪排水橋P1R5基樁</t>
    <phoneticPr fontId="37" type="noConversion"/>
  </si>
  <si>
    <t>M38A2-J-a-C4B-062
潭頂溪排水橋P1R6基樁</t>
    <phoneticPr fontId="37" type="noConversion"/>
  </si>
  <si>
    <t>110/02/19</t>
    <phoneticPr fontId="37" type="noConversion"/>
  </si>
  <si>
    <t>M38A2-J-a-C4B-063
曾文溪排水橋P8R1基樁</t>
    <phoneticPr fontId="37" type="noConversion"/>
  </si>
  <si>
    <t>M38A2-J-a-C4B-064
曾文溪排水橋P8R2基樁</t>
    <phoneticPr fontId="37" type="noConversion"/>
  </si>
  <si>
    <t>M38A2-J-a-C4B-065
曾文溪排水橋P8R3基樁</t>
    <phoneticPr fontId="37" type="noConversion"/>
  </si>
  <si>
    <t>M38A2-J-a-C4B-066
曾文溪排水橋P8R4基樁</t>
    <phoneticPr fontId="37" type="noConversion"/>
  </si>
  <si>
    <t>110/02/22</t>
    <phoneticPr fontId="37" type="noConversion"/>
  </si>
  <si>
    <t>M38A2-J-a-C4B-067
曾文溪排水橋P8R5基樁</t>
    <phoneticPr fontId="37" type="noConversion"/>
  </si>
  <si>
    <t>110/02/24</t>
    <phoneticPr fontId="37" type="noConversion"/>
  </si>
  <si>
    <t>M38A2-J-a-C4B-068
曾文溪排水橋P8R6基樁</t>
    <phoneticPr fontId="37" type="noConversion"/>
  </si>
  <si>
    <t>110/02/25</t>
    <phoneticPr fontId="37" type="noConversion"/>
  </si>
  <si>
    <t>M38A2-J-a-C4B-069
官田系統3號橋P7-7基樁</t>
    <phoneticPr fontId="37" type="noConversion"/>
  </si>
  <si>
    <t>110/02/27</t>
    <phoneticPr fontId="37" type="noConversion"/>
  </si>
  <si>
    <t>M38A2-J-a-C4B-070
官田系統3號橋P7-8基樁</t>
    <phoneticPr fontId="37" type="noConversion"/>
  </si>
  <si>
    <t>110/03/02</t>
    <phoneticPr fontId="37" type="noConversion"/>
  </si>
  <si>
    <t>M38A2-J-a-C4B-071
官田系統3號橋P7-4基樁</t>
    <phoneticPr fontId="37" type="noConversion"/>
  </si>
  <si>
    <t>110/03/03</t>
    <phoneticPr fontId="37" type="noConversion"/>
  </si>
  <si>
    <t>M38A2-J-a-C4B-072
曾文溪排水橋P11R4基樁</t>
    <phoneticPr fontId="37" type="noConversion"/>
  </si>
  <si>
    <t>M38A2-J-a-C4B-073
官田系統3號橋P7-3基樁</t>
    <phoneticPr fontId="37" type="noConversion"/>
  </si>
  <si>
    <r>
      <t>V=每批數量(M</t>
    </r>
    <r>
      <rPr>
        <vertAlign val="superscript"/>
        <sz val="8"/>
        <color theme="1"/>
        <rFont val="標楷體"/>
        <family val="4"/>
        <charset val="136"/>
      </rPr>
      <t>3</t>
    </r>
    <r>
      <rPr>
        <sz val="8"/>
        <color theme="1"/>
        <rFont val="標楷體"/>
        <family val="4"/>
        <charset val="136"/>
      </rPr>
      <t>)  V≦50 取樣2(組) 50≦V&lt;100 取樣3組    100≦V&lt;200 取樣4(組) V&gt;200 INT(V/100)+取樣3(組)。</t>
    </r>
    <phoneticPr fontId="37" type="noConversion"/>
  </si>
  <si>
    <t>M38A2-J-a-C4A-038
官田溪河川橋P3L側基礎</t>
    <phoneticPr fontId="37" type="noConversion"/>
  </si>
  <si>
    <t>M38A2-J-a-C4A-006
官田溪河川橋P5R側基礎</t>
    <phoneticPr fontId="37" type="noConversion"/>
  </si>
  <si>
    <t>M38A2-J-a-C4A-008
官田溪河川橋P4R側基礎</t>
    <phoneticPr fontId="37" type="noConversion"/>
  </si>
  <si>
    <t>M38A2-J-a-C4A-009
官田溪河川橋P3R側基礎</t>
    <phoneticPr fontId="37" type="noConversion"/>
  </si>
  <si>
    <t>M38A2-J-a-C4A-019
官田溪河川橋P4L側基礎</t>
    <phoneticPr fontId="37" type="noConversion"/>
  </si>
  <si>
    <t>M38A2-J-a-C4A-020
官田溪河川橋P5L側基礎</t>
    <phoneticPr fontId="37" type="noConversion"/>
  </si>
  <si>
    <t>M38A2-J-a-C4A-071
官田溪河川橋P8R側基礎</t>
    <phoneticPr fontId="37" type="noConversion"/>
  </si>
  <si>
    <t>M38A2-J-a-C4A-108
官田溪河川橋P2L側基礎</t>
    <phoneticPr fontId="37" type="noConversion"/>
  </si>
  <si>
    <t>M38A2-J-a-C4A-123
渡子頭二號橋P1L側基礎</t>
    <phoneticPr fontId="37" type="noConversion"/>
  </si>
  <si>
    <t>M38A2-J-a-C4A-130
渡子頭二號橋P3L側基礎</t>
    <phoneticPr fontId="37" type="noConversion"/>
  </si>
  <si>
    <t>M38A2-J-a-C4A-131
渡子頭二號橋P2L側基礎</t>
    <phoneticPr fontId="37" type="noConversion"/>
  </si>
  <si>
    <t>M38A2-J-a-C4A-144
渡子頭二號橋P4L側基礎</t>
    <phoneticPr fontId="37" type="noConversion"/>
  </si>
  <si>
    <t>M38A2-J-a-C4A-136
渡子頭二號橋P2R側基礎</t>
    <phoneticPr fontId="37" type="noConversion"/>
  </si>
  <si>
    <t>M38A2-J-a-C4A-142
官田溪河川橋P2R側基礎</t>
    <phoneticPr fontId="37" type="noConversion"/>
  </si>
  <si>
    <t>M38A2-J-a-C4A-146
官田溪河川橋P16L5基樁</t>
    <phoneticPr fontId="37" type="noConversion"/>
  </si>
  <si>
    <t>施工廠商:林士興</t>
  </si>
  <si>
    <t>M38A2-J-a-C4A-147
官田溪河川橋P7R1基樁</t>
    <phoneticPr fontId="37" type="noConversion"/>
  </si>
  <si>
    <t>M38A2-J-a-C4A-148
官田溪河川橋P7R2基樁</t>
    <phoneticPr fontId="37" type="noConversion"/>
  </si>
  <si>
    <t>110/02/20</t>
    <phoneticPr fontId="37" type="noConversion"/>
  </si>
  <si>
    <t>M38A2-J-a-C4A-149
官田溪河川橋P16L6基樁</t>
    <phoneticPr fontId="37" type="noConversion"/>
  </si>
  <si>
    <t>M38A2-J-a-C4A-150
官田溪河川橋P7R3基樁</t>
    <phoneticPr fontId="37" type="noConversion"/>
  </si>
  <si>
    <t>M38A2-J-a-C4A-151
官田溪河川橋P16L7基樁</t>
    <phoneticPr fontId="37" type="noConversion"/>
  </si>
  <si>
    <t>110/02/23</t>
    <phoneticPr fontId="37" type="noConversion"/>
  </si>
  <si>
    <t>M38A2-J-a-C4A-152
官田溪河川橋P16L8基樁</t>
    <phoneticPr fontId="37" type="noConversion"/>
  </si>
  <si>
    <t>M38A2-J-a-C4A-153
官田溪河川橋P7R4基樁</t>
    <phoneticPr fontId="37" type="noConversion"/>
  </si>
  <si>
    <t>M38A2-J-a-C4A-154
官田溪河川橋P16L1基樁</t>
    <phoneticPr fontId="37" type="noConversion"/>
  </si>
  <si>
    <t>M38A2-J-a-C4A-155
官田溪河川橋P7R6基樁</t>
    <phoneticPr fontId="37" type="noConversion"/>
  </si>
  <si>
    <t>M38A2-J-a-C4A-156
官田溪河川橋P7L1基樁</t>
    <phoneticPr fontId="37" type="noConversion"/>
  </si>
  <si>
    <t>M38A2-J-a-C4A-157
官田溪河川橋P16L2基樁</t>
    <phoneticPr fontId="37" type="noConversion"/>
  </si>
  <si>
    <t>M38A2-J-a-C4A-159
官田溪河川橋P7R5基樁</t>
    <phoneticPr fontId="37" type="noConversion"/>
  </si>
  <si>
    <t>M38A2-J-a-C4A-160
官田溪河川橋P16R7基樁</t>
    <phoneticPr fontId="37" type="noConversion"/>
  </si>
  <si>
    <t>110/03/01</t>
    <phoneticPr fontId="37" type="noConversion"/>
  </si>
  <si>
    <t>M38A2-J-a-C4A-161
官田溪河川橋P16R7基樁</t>
    <phoneticPr fontId="37" type="noConversion"/>
  </si>
  <si>
    <t>M38A2-J-a-C4A-162
官田溪河川橋P16R6基樁</t>
    <phoneticPr fontId="37" type="noConversion"/>
  </si>
  <si>
    <t>M38A2-J-a-C4A-163
官田溪河川橋P7L6基樁</t>
    <phoneticPr fontId="37" type="noConversion"/>
  </si>
  <si>
    <t>M38A2-J-a-C4A-164
官田溪河川橋P16R5基樁</t>
    <phoneticPr fontId="37" type="noConversion"/>
  </si>
  <si>
    <t>M38A2-J-a-C4A-165
官田溪河川橋P7L5基樁</t>
    <phoneticPr fontId="37" type="noConversion"/>
  </si>
  <si>
    <t>M38A2-J-a-C4A-166
官田溪河川橋P16R4基樁</t>
    <phoneticPr fontId="37" type="noConversion"/>
  </si>
  <si>
    <t>M38A2-J-a-C4A-167
官田溪河川橋P7L4基樁</t>
    <phoneticPr fontId="37" type="noConversion"/>
  </si>
  <si>
    <t>M38A2-J-a-C4A-168
官田溪河川橋P16R3基樁</t>
    <phoneticPr fontId="37" type="noConversion"/>
  </si>
  <si>
    <t>110/03/04</t>
    <phoneticPr fontId="37" type="noConversion"/>
  </si>
  <si>
    <t>M38A2-J-a-C4A-169
官田溪河川橋P7L3基樁</t>
    <phoneticPr fontId="37" type="noConversion"/>
  </si>
  <si>
    <t>M38A2-J-a-C4A-170
官田溪河川橋P16R2基樁</t>
    <phoneticPr fontId="37" type="noConversion"/>
  </si>
  <si>
    <t>M38A2-J-a-C4A-171
官田溪河川橋P16R1基樁</t>
    <phoneticPr fontId="37" type="noConversion"/>
  </si>
  <si>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</si>
  <si>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</si>
  <si>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</si>
  <si>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</si>
  <si>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</si>
  <si>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</si>
  <si>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</si>
  <si>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</si>
  <si>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</si>
  <si>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</si>
  <si>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</si>
  <si>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</si>
  <si>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</si>
  <si>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</si>
  <si>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</si>
  <si>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</si>
  <si>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</si>
  <si>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</si>
  <si>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</si>
  <si>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</si>
  <si>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</si>
  <si>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</si>
  <si>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</si>
  <si>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</si>
  <si>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</si>
  <si>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M38A2-J-a-C4B-074
官田系統南下側610mm鋼管樁試驗樁北向樁</t>
    <phoneticPr fontId="37" type="noConversion"/>
  </si>
  <si>
    <t>110/03/05</t>
    <phoneticPr fontId="37" type="noConversion"/>
  </si>
  <si>
    <t>4-73</t>
  </si>
  <si>
    <t>4-74</t>
  </si>
  <si>
    <t>4-75</t>
  </si>
  <si>
    <r>
      <t>V=每批數量(M</t>
    </r>
    <r>
      <rPr>
        <vertAlign val="superscript"/>
        <sz val="8"/>
        <color theme="1"/>
        <rFont val="標楷體"/>
        <family val="4"/>
        <charset val="136"/>
      </rPr>
      <t>3</t>
    </r>
    <r>
      <rPr>
        <sz val="8"/>
        <color theme="1"/>
        <rFont val="標楷體"/>
        <family val="4"/>
        <charset val="136"/>
      </rPr>
      <t xml:space="preserve">) V≦50 取樣2(組) 50≦V&lt;100 取樣3組    100≦V&lt;200 取樣4(組) V&gt;200 INT(V/100)+取樣3(組)。                                   </t>
    </r>
    <phoneticPr fontId="37" type="noConversion"/>
  </si>
  <si>
    <r>
      <t>全套管鑽掘樁，315W kgf/cm</t>
    </r>
    <r>
      <rPr>
        <vertAlign val="superscript"/>
        <sz val="9"/>
        <color rgb="FFFF0000"/>
        <rFont val="標楷體"/>
        <family val="4"/>
        <charset val="136"/>
      </rPr>
      <t>2</t>
    </r>
    <phoneticPr fontId="37" type="noConversion"/>
  </si>
  <si>
    <r>
      <t>結構用混凝土，80kgf/cm</t>
    </r>
    <r>
      <rPr>
        <vertAlign val="superscript"/>
        <sz val="8"/>
        <color rgb="FFFF0000"/>
        <rFont val="標楷體"/>
        <family val="4"/>
        <charset val="136"/>
      </rPr>
      <t>2</t>
    </r>
    <phoneticPr fontId="37" type="noConversion"/>
  </si>
  <si>
    <r>
      <t>M</t>
    </r>
    <r>
      <rPr>
        <vertAlign val="superscript"/>
        <sz val="11"/>
        <color theme="1"/>
        <rFont val="標楷體"/>
        <family val="4"/>
        <charset val="136"/>
      </rPr>
      <t>3</t>
    </r>
  </si>
  <si>
    <r>
      <t>M</t>
    </r>
    <r>
      <rPr>
        <vertAlign val="superscript"/>
        <sz val="11"/>
        <color theme="1"/>
        <rFont val="標楷體"/>
        <family val="4"/>
        <charset val="136"/>
      </rPr>
      <t>3</t>
    </r>
    <phoneticPr fontId="37" type="noConversion"/>
  </si>
  <si>
    <r>
      <t>M</t>
    </r>
    <r>
      <rPr>
        <vertAlign val="superscript"/>
        <sz val="10"/>
        <color rgb="FFFF0000"/>
        <rFont val="標楷體"/>
        <family val="4"/>
        <charset val="136"/>
      </rPr>
      <t>3</t>
    </r>
  </si>
  <si>
    <r>
      <t>M</t>
    </r>
    <r>
      <rPr>
        <vertAlign val="superscript"/>
        <sz val="10"/>
        <color rgb="FFFF0000"/>
        <rFont val="標楷體"/>
        <family val="4"/>
        <charset val="136"/>
      </rPr>
      <t>3</t>
    </r>
    <phoneticPr fontId="37" type="noConversion"/>
  </si>
  <si>
    <r>
      <t>V=每批數量(M</t>
    </r>
    <r>
      <rPr>
        <vertAlign val="superscript"/>
        <sz val="8"/>
        <color rgb="FFFF0000"/>
        <rFont val="標楷體"/>
        <family val="4"/>
        <charset val="136"/>
      </rPr>
      <t>3</t>
    </r>
    <r>
      <rPr>
        <sz val="8"/>
        <color rgb="FFFF0000"/>
        <rFont val="標楷體"/>
        <family val="4"/>
        <charset val="136"/>
      </rPr>
      <t>)  V≦50 取樣2(組) 50≦V&lt;100 取樣3組    100≦V&lt;200 取樣4(組) V&gt;200 INT(V/100)+取樣3(組)。</t>
    </r>
    <phoneticPr fontId="37" type="noConversion"/>
  </si>
  <si>
    <t>#10 51.90</t>
    <phoneticPr fontId="37" type="noConversion"/>
  </si>
  <si>
    <t>#4 7.36
#5 69.92
#6 536.50
#7 45.58
#8 96.64
#9 21.39
#10 1137.9</t>
    <phoneticPr fontId="37" type="noConversion"/>
  </si>
  <si>
    <t>#4 2
#5 5
#6 20
#7 4
#8 6
#9 1
#10 40</t>
    <phoneticPr fontId="37" type="noConversion"/>
  </si>
  <si>
    <t>#6 28.48
#10 26.27</t>
    <phoneticPr fontId="37" type="noConversion"/>
  </si>
  <si>
    <t>#4 7.36
#5 69.92
#6 564.98
#7 45.58
#8 96.64
#9 21.39
#10 1164.17</t>
    <phoneticPr fontId="37" type="noConversion"/>
  </si>
  <si>
    <t xml:space="preserve">
#10 53.19</t>
    <phoneticPr fontId="37" type="noConversion"/>
  </si>
  <si>
    <t>#4 7.36
#5 69.92
#6 564.98
#7 45.58
#8 96.64
#9 21.39
#10 1217.36</t>
    <phoneticPr fontId="37" type="noConversion"/>
  </si>
  <si>
    <t xml:space="preserve">
#5 6.16
#6 4.97
#8 9.20
#10 40.00</t>
    <phoneticPr fontId="37" type="noConversion"/>
  </si>
  <si>
    <t>#5 1
#6 1
#8 1
#10 1</t>
    <phoneticPr fontId="37" type="noConversion"/>
  </si>
  <si>
    <t>#4 2
#5 5
#6 21
#7 4
#8 6
#9 1
#10 40</t>
    <phoneticPr fontId="37" type="noConversion"/>
  </si>
  <si>
    <t>#4 2
#5 5
#6 21
#7 4
#8 6
#9 1
#10 42</t>
    <phoneticPr fontId="37" type="noConversion"/>
  </si>
  <si>
    <t>#4 2
#5 6
#6 22
#7 4
#8 7
#9 1
#10 43</t>
    <phoneticPr fontId="37" type="noConversion"/>
  </si>
  <si>
    <t>#4 7.36
#5 76.08
#6 569.95
#7 45.58
#8 105.84
#9 21.39
#10 1257.36</t>
    <phoneticPr fontId="37" type="noConversion"/>
  </si>
  <si>
    <t xml:space="preserve">
#6 9.92
#10 7.70
#10 15.41</t>
    <phoneticPr fontId="37" type="noConversion"/>
  </si>
  <si>
    <t xml:space="preserve">
#6 1
#10 1
#10 1</t>
    <phoneticPr fontId="37" type="noConversion"/>
  </si>
  <si>
    <t>#4 2
#5 6
#6 23
#7 4
#8 7
#9 1
#10 45</t>
    <phoneticPr fontId="37" type="noConversion"/>
  </si>
  <si>
    <t>#4 7.36
#5 76.08
#6 579.87
#7 45.58
#8 105.84
#9 21.39
#10 1280.47</t>
    <phoneticPr fontId="37" type="noConversion"/>
  </si>
  <si>
    <t xml:space="preserve">
#10 10.22
#10 30.96</t>
    <phoneticPr fontId="37" type="noConversion"/>
  </si>
  <si>
    <t xml:space="preserve">
#10 1
#10 1</t>
    <phoneticPr fontId="37" type="noConversion"/>
  </si>
  <si>
    <t>#4 2
#5 6
#6 23
#7 4
#8 7
#9 1
#10 47</t>
    <phoneticPr fontId="37" type="noConversion"/>
  </si>
  <si>
    <t>#4 7.36
#5 76.08
#6 579.87
#7 45.58
#8 105.84
#9 21.39
#10 1321.65</t>
    <phoneticPr fontId="37" type="noConversion"/>
  </si>
  <si>
    <t xml:space="preserve">
#6 22.34
#10 24.45</t>
    <phoneticPr fontId="37" type="noConversion"/>
  </si>
  <si>
    <t xml:space="preserve">
#6 1
#10 1</t>
    <phoneticPr fontId="37" type="noConversion"/>
  </si>
  <si>
    <t>#4 2
#5 6
#6 24
#7 4
#8 7
#9 1
#10 48</t>
    <phoneticPr fontId="37" type="noConversion"/>
  </si>
  <si>
    <t>#4 7.36
#5 76.08
#6 602.21
#7 45.58
#8 105.84
#9 21.39
#10 1346.1</t>
    <phoneticPr fontId="37" type="noConversion"/>
  </si>
  <si>
    <t xml:space="preserve">
#6 54.82
#10 55.21</t>
    <phoneticPr fontId="37" type="noConversion"/>
  </si>
  <si>
    <t xml:space="preserve">
#6 2
#10 2</t>
    <phoneticPr fontId="37" type="noConversion"/>
  </si>
  <si>
    <t>#4 2
#5 6
#6 26
#7 4
#8 7
#9 1
#10 50</t>
    <phoneticPr fontId="37" type="noConversion"/>
  </si>
  <si>
    <t>#4 7.36
#5 76.08
#6 657.03
#7 45.58
#8 105.84
#9 21.39
#10 1401.31</t>
    <phoneticPr fontId="37" type="noConversion"/>
  </si>
  <si>
    <t>109/07/22(贊洲)
109/08/25(竑榮官田)</t>
    <phoneticPr fontId="37" type="noConversion"/>
  </si>
  <si>
    <t>109/07/24(贊洲)
109/08/25(竑榮官田)
109/08/31(竑榮安定)</t>
  </si>
  <si>
    <t>M38A2-J-a-C1-002(贊洲)
M38A2-J-a-C1-005(竑榮官田)
MA38A2-J-a-C1-008(竑榮安定)</t>
    <phoneticPr fontId="37" type="noConversion"/>
  </si>
  <si>
    <t>109/08/14(贊洲)</t>
    <phoneticPr fontId="37" type="noConversion"/>
  </si>
  <si>
    <t>M38A2-J-a-C1-001(贊洲)
M38A2-J-a-C1-004(竑榮官田)
MA38A2-J-a-C1-007(竑榮安定)</t>
    <phoneticPr fontId="37" type="noConversion"/>
  </si>
  <si>
    <t>109/07/24(贊洲)
109/08/25(竑榮官田)</t>
  </si>
  <si>
    <t>109/08/26(贊洲)
109/10/06(竑榮官田)
109/10/07(竑榮安定)</t>
    <phoneticPr fontId="37" type="noConversion"/>
  </si>
  <si>
    <t>109/08/26(贊洲)
109/10/06(竑榮官田)
109/10/07(竑榮安定)</t>
  </si>
  <si>
    <t>109/08/26(贊洲)
109/11/19(竑榮官田)
109/12/28(竑榮安定)</t>
  </si>
  <si>
    <t>109/08/14(贊洲)
109/10/06(竑榮官田)
109/11/13(竑榮安定)</t>
  </si>
  <si>
    <t>109/08/11</t>
    <phoneticPr fontId="37" type="noConversion"/>
  </si>
  <si>
    <t>109/07/28(贊洲)
109/08/14(竑榮官田)
109/08/14(竑榮安定)</t>
    <phoneticPr fontId="37" type="noConversion"/>
  </si>
  <si>
    <t>台灣飛魚藥劑核定</t>
    <phoneticPr fontId="37" type="noConversion"/>
  </si>
  <si>
    <t>109/08/19</t>
    <phoneticPr fontId="37" type="noConversion"/>
  </si>
  <si>
    <t>喜利得藥劑核定</t>
    <phoneticPr fontId="37" type="noConversion"/>
  </si>
  <si>
    <t>109/10/16</t>
    <phoneticPr fontId="37" type="noConversion"/>
  </si>
  <si>
    <t>109/10/14(砂石)
109/09/28(水泥)
109/09/28(點焊鋼絲網)</t>
    <phoneticPr fontId="37" type="noConversion"/>
  </si>
  <si>
    <t>109/12/30(砂石)
109/10/23(鋼絲網)</t>
    <phoneticPr fontId="37" type="noConversion"/>
  </si>
  <si>
    <t>109/11/06</t>
    <phoneticPr fontId="37" type="noConversion"/>
  </si>
  <si>
    <t>109/09/30(水泥)
109/10/20(砂石)
109/09/30(點焊鋼絲網)</t>
    <phoneticPr fontId="37" type="noConversion"/>
  </si>
  <si>
    <t>建中:110.02.18棪嘉南(A2)監字第11002015號函廠商核定。</t>
    <phoneticPr fontId="37" type="noConversion"/>
  </si>
  <si>
    <t>109/08/17</t>
    <phoneticPr fontId="37" type="noConversion"/>
  </si>
  <si>
    <t>109/09/17</t>
    <phoneticPr fontId="37" type="noConversion"/>
  </si>
  <si>
    <t>銘祥機械:109.09.17棪嘉南(A2)監字第10909042號函廠商核定。</t>
    <phoneticPr fontId="37" type="noConversion"/>
  </si>
  <si>
    <t>通騏:110.02.18棪嘉南(A2)監字第11002015號函廠商核定。</t>
    <phoneticPr fontId="37" type="noConversion"/>
  </si>
  <si>
    <r>
      <t>贊洲:109.07.28棪嘉南(A2)監字第10907060號函廠商核定</t>
    </r>
    <r>
      <rPr>
        <sz val="7"/>
        <color rgb="FFFF0000"/>
        <rFont val="新細明體"/>
        <family val="1"/>
        <charset val="136"/>
      </rPr>
      <t xml:space="preserve">。
</t>
    </r>
    <r>
      <rPr>
        <sz val="7"/>
        <color rgb="FFFF0000"/>
        <rFont val="標楷體"/>
        <family val="4"/>
        <charset val="136"/>
      </rPr>
      <t>109.07.24 驗廠取樣</t>
    </r>
    <r>
      <rPr>
        <sz val="7"/>
        <color rgb="FFFF0000"/>
        <rFont val="新細明體"/>
        <family val="1"/>
        <charset val="136"/>
      </rPr>
      <t xml:space="preserve">。
</t>
    </r>
    <r>
      <rPr>
        <sz val="7"/>
        <color rgb="FFFF0000"/>
        <rFont val="標楷體"/>
        <family val="4"/>
        <charset val="136"/>
      </rPr>
      <t>109.08.14 315W廠拌</t>
    </r>
    <r>
      <rPr>
        <sz val="7"/>
        <color rgb="FFFF0000"/>
        <rFont val="新細明體"/>
        <family val="1"/>
        <charset val="136"/>
      </rPr>
      <t xml:space="preserve">。
</t>
    </r>
    <r>
      <rPr>
        <sz val="7"/>
        <color rgb="FFFF0000"/>
        <rFont val="標楷體"/>
        <family val="4"/>
        <charset val="136"/>
      </rPr>
      <t>109.08.28 80、245、280、350SCC廠拌)</t>
    </r>
    <r>
      <rPr>
        <sz val="7"/>
        <color rgb="FFFF0000"/>
        <rFont val="新細明體"/>
        <family val="1"/>
        <charset val="136"/>
      </rPr>
      <t>。</t>
    </r>
    <r>
      <rPr>
        <sz val="7"/>
        <color rgb="FFFF0000"/>
        <rFont val="標楷體"/>
        <family val="4"/>
        <charset val="136"/>
      </rPr>
      <t xml:space="preserve">
M38A2-J-a-C1-006</t>
    </r>
    <r>
      <rPr>
        <sz val="7"/>
        <color rgb="FFFF0000"/>
        <rFont val="新細明體"/>
        <family val="1"/>
        <charset val="136"/>
      </rPr>
      <t>。</t>
    </r>
    <phoneticPr fontId="37" type="noConversion"/>
  </si>
  <si>
    <r>
      <t>竑榮官田廠:109.08.14棪嘉南(A2)監字第10908022號函廠商核定</t>
    </r>
    <r>
      <rPr>
        <sz val="8"/>
        <color rgb="FFFF0000"/>
        <rFont val="新細明體"/>
        <family val="1"/>
        <charset val="136"/>
      </rPr>
      <t xml:space="preserve">。
</t>
    </r>
    <r>
      <rPr>
        <sz val="8"/>
        <color rgb="FFFF0000"/>
        <rFont val="標楷體"/>
        <family val="4"/>
        <charset val="136"/>
      </rPr>
      <t>109.08.25驗廠取樣)</t>
    </r>
    <r>
      <rPr>
        <sz val="8"/>
        <color rgb="FFFF0000"/>
        <rFont val="新細明體"/>
        <family val="1"/>
        <charset val="136"/>
      </rPr>
      <t xml:space="preserve">。
</t>
    </r>
    <r>
      <rPr>
        <sz val="8"/>
        <color rgb="FFFF0000"/>
        <rFont val="標楷體"/>
        <family val="4"/>
        <charset val="136"/>
      </rPr>
      <t>109.10.06 80、175、245、280、315W廠拌</t>
    </r>
    <r>
      <rPr>
        <sz val="8"/>
        <color rgb="FFFF0000"/>
        <rFont val="新細明體"/>
        <family val="1"/>
        <charset val="136"/>
      </rPr>
      <t>。</t>
    </r>
    <r>
      <rPr>
        <sz val="8"/>
        <color rgb="FFFF0000"/>
        <rFont val="標楷體"/>
        <family val="4"/>
        <charset val="136"/>
      </rPr>
      <t>M38A2-J-a-C1-009</t>
    </r>
    <phoneticPr fontId="37" type="noConversion"/>
  </si>
  <si>
    <r>
      <t>竑榮安定廠:109.08.14棪嘉南(A2)監字第10908023號函廠商核定</t>
    </r>
    <r>
      <rPr>
        <sz val="8"/>
        <color rgb="FFFF0000"/>
        <rFont val="新細明體"/>
        <family val="1"/>
        <charset val="136"/>
      </rPr>
      <t xml:space="preserve">。
</t>
    </r>
    <r>
      <rPr>
        <sz val="8"/>
        <color rgb="FFFF0000"/>
        <rFont val="標楷體"/>
        <family val="4"/>
        <charset val="136"/>
      </rPr>
      <t>109.08.31驗廠取樣</t>
    </r>
    <r>
      <rPr>
        <sz val="8"/>
        <color rgb="FFFF0000"/>
        <rFont val="新細明體"/>
        <family val="1"/>
        <charset val="136"/>
      </rPr>
      <t xml:space="preserve">。
</t>
    </r>
    <r>
      <rPr>
        <sz val="8"/>
        <color rgb="FFFF0000"/>
        <rFont val="標楷體"/>
        <family val="4"/>
        <charset val="136"/>
      </rPr>
      <t>109.10.07 80、175、245、280廠拌</t>
    </r>
    <r>
      <rPr>
        <sz val="8"/>
        <color rgb="FFFF0000"/>
        <rFont val="新細明體"/>
        <family val="1"/>
        <charset val="136"/>
      </rPr>
      <t>。</t>
    </r>
    <r>
      <rPr>
        <sz val="8"/>
        <color rgb="FFFF0000"/>
        <rFont val="標楷體"/>
        <family val="4"/>
        <charset val="136"/>
      </rPr>
      <t xml:space="preserve">
M38A2-J-a-C1-010</t>
    </r>
    <phoneticPr fontId="37" type="noConversion"/>
  </si>
  <si>
    <t>1-3</t>
    <phoneticPr fontId="37" type="noConversion"/>
  </si>
  <si>
    <t>110/03/10</t>
    <phoneticPr fontId="37" type="noConversion"/>
  </si>
  <si>
    <t>M38A2-J-a-C4A-107
渡子頭二號橋P2L及P3L基礎PC</t>
    <phoneticPr fontId="37" type="noConversion"/>
  </si>
  <si>
    <t>M38A2-J-a-C4A-110
渡子頭二號橋P1L及P2R基礎PC</t>
    <phoneticPr fontId="37" type="noConversion"/>
  </si>
  <si>
    <r>
      <t>M38A2-J-a-C4A-158
渡子頭二號橋A1</t>
    </r>
    <r>
      <rPr>
        <sz val="10"/>
        <color theme="1"/>
        <rFont val="新細明體"/>
        <family val="1"/>
        <charset val="136"/>
      </rPr>
      <t>、</t>
    </r>
    <r>
      <rPr>
        <sz val="10"/>
        <color theme="1"/>
        <rFont val="標楷體"/>
        <family val="4"/>
        <charset val="136"/>
      </rPr>
      <t>A2橋台止震塊補強</t>
    </r>
    <phoneticPr fontId="37" type="noConversion"/>
  </si>
  <si>
    <t>110/03/06</t>
    <phoneticPr fontId="37" type="noConversion"/>
  </si>
  <si>
    <t>施工廠商:</t>
    <phoneticPr fontId="37" type="noConversion"/>
  </si>
  <si>
    <t>M38A2-J-a-C4A-172
官田溪河川橋P16R8基樁</t>
    <phoneticPr fontId="37" type="noConversion"/>
  </si>
  <si>
    <t>110/03/08</t>
    <phoneticPr fontId="37" type="noConversion"/>
  </si>
  <si>
    <t>M38A2-J-a-C4A-173
官田溪河川橋P6R5基樁</t>
    <phoneticPr fontId="37" type="noConversion"/>
  </si>
  <si>
    <t>110/03/09</t>
    <phoneticPr fontId="37" type="noConversion"/>
  </si>
  <si>
    <t>M38A2-J-a-C4A-174
官田溪河川橋P6L2基樁</t>
    <phoneticPr fontId="37" type="noConversion"/>
  </si>
  <si>
    <t>4-137</t>
  </si>
  <si>
    <t>4-138</t>
  </si>
  <si>
    <t>4-139</t>
  </si>
  <si>
    <t>4-140</t>
  </si>
  <si>
    <t>M38A2-J-a-C4B-075
官田系統南下側610mm鋼管樁試驗樁北向樁</t>
    <phoneticPr fontId="37" type="noConversion"/>
  </si>
  <si>
    <t>M38A2-J-a-C4B-076
官田系統南下側610mm鋼管樁試驗樁北向樁</t>
    <phoneticPr fontId="37" type="noConversion"/>
  </si>
  <si>
    <t>M38A2-J-a-C4B-077
曾文溪河川橋P11R3基樁</t>
    <phoneticPr fontId="37" type="noConversion"/>
  </si>
  <si>
    <t>M38A2-J-a-C4B-078
官田系統3號橋P7-5基樁</t>
    <phoneticPr fontId="37" type="noConversion"/>
  </si>
  <si>
    <t>M38A2-J-a-C4B-079
曾文溪河川橋P11R2基樁</t>
    <phoneticPr fontId="37" type="noConversion"/>
  </si>
  <si>
    <t>M38A2-J-a-C4B-080
官田系統3號橋P7-2基樁</t>
    <phoneticPr fontId="37" type="noConversion"/>
  </si>
  <si>
    <t>M38A2-J-a-C4B-081
官田系統3號橋P7-1基樁</t>
    <phoneticPr fontId="37" type="noConversion"/>
  </si>
  <si>
    <t>4-76</t>
  </si>
  <si>
    <t>4-77</t>
  </si>
  <si>
    <t>4-78</t>
  </si>
  <si>
    <t>4-79</t>
  </si>
  <si>
    <t>4-80</t>
  </si>
  <si>
    <t>5-12</t>
  </si>
  <si>
    <t>M38A2-J-a-C4A-176
渡子頭二號橋P3R側基礎</t>
    <phoneticPr fontId="37" type="noConversion"/>
  </si>
  <si>
    <t xml:space="preserve">
#10 55.25
#10 55.09</t>
    <phoneticPr fontId="37" type="noConversion"/>
  </si>
  <si>
    <t xml:space="preserve">
#10 2
#10 2</t>
    <phoneticPr fontId="37" type="noConversion"/>
  </si>
  <si>
    <t xml:space="preserve">
#10 15.34
#10 36.90</t>
    <phoneticPr fontId="37" type="noConversion"/>
  </si>
  <si>
    <t>#4 7.36
#5 76.08
#6 657.03
#7 45.58
#8 105.84
#9 21.39
#10 1453.64</t>
    <phoneticPr fontId="37" type="noConversion"/>
  </si>
  <si>
    <t>#4 2
#5 6
#6 26
#7 4
#8 7
#9 1
#10 52</t>
    <phoneticPr fontId="37" type="noConversion"/>
  </si>
  <si>
    <t>110/03/15</t>
    <phoneticPr fontId="37" type="noConversion"/>
  </si>
  <si>
    <t>#4 7.36
#5 76.08
#6 657.03
#7 45.58
#8 105.84
#9 21.39
#10 1563.98</t>
    <phoneticPr fontId="37" type="noConversion"/>
  </si>
  <si>
    <t>#4 2
#5 6
#6 26
#7 4
#8 7
#9 1
#10 56</t>
    <phoneticPr fontId="37" type="noConversion"/>
  </si>
  <si>
    <t>110/03/13</t>
    <phoneticPr fontId="37" type="noConversion"/>
  </si>
  <si>
    <t>M38A2-J-a-C4A-184
官田系統4號高架橋施工便道</t>
    <phoneticPr fontId="37" type="noConversion"/>
  </si>
  <si>
    <t>110/03/11</t>
    <phoneticPr fontId="37" type="noConversion"/>
  </si>
  <si>
    <t>M38A2-J-a-C4A-177
官田溪河川橋P6R6基樁</t>
    <phoneticPr fontId="37" type="noConversion"/>
  </si>
  <si>
    <t>M38A2-J-a-C4A-179
官田溪河川橋P6L1基樁</t>
    <phoneticPr fontId="37" type="noConversion"/>
  </si>
  <si>
    <t>M38A2-J-a-C4A-180
官田溪河川橋P17R5基樁</t>
    <phoneticPr fontId="37" type="noConversion"/>
  </si>
  <si>
    <t>110/03/12</t>
    <phoneticPr fontId="37" type="noConversion"/>
  </si>
  <si>
    <t>監造單位:馮榮泉</t>
    <phoneticPr fontId="37" type="noConversion"/>
  </si>
  <si>
    <t>M38A2-J-a-C4A-181
官田溪河川橋P17R4基樁</t>
    <phoneticPr fontId="37" type="noConversion"/>
  </si>
  <si>
    <t>M38A2-J-a-C4A-182
官田溪河川橋P6R1基樁</t>
    <phoneticPr fontId="37" type="noConversion"/>
  </si>
  <si>
    <t>M38A2-J-a-C4A-183
官田溪河川橋P17R3基樁</t>
    <phoneticPr fontId="37" type="noConversion"/>
  </si>
  <si>
    <t>M38A2-J-a-C4A-185
官田溪河川橋P6R2基樁</t>
    <phoneticPr fontId="37" type="noConversion"/>
  </si>
  <si>
    <t>M38A2-J-a-C4A-186
官田溪河川橋P17R2基樁</t>
    <phoneticPr fontId="37" type="noConversion"/>
  </si>
  <si>
    <t>4-141</t>
  </si>
  <si>
    <t>4-142</t>
  </si>
  <si>
    <t>4-143</t>
  </si>
  <si>
    <t>4-144</t>
  </si>
  <si>
    <t>4-145</t>
  </si>
  <si>
    <t>4-146</t>
  </si>
  <si>
    <t>4-147</t>
  </si>
  <si>
    <t>M38A2-J-a-C4B-082
曾文溪河川橋P11R1基樁</t>
    <phoneticPr fontId="37" type="noConversion"/>
  </si>
  <si>
    <t>M38A2-J-a-C4B-083
官田高架4號橋P7-1基樁</t>
    <phoneticPr fontId="37" type="noConversion"/>
  </si>
  <si>
    <t>M38A2-J-a-C4B-084
官田高架4號橋P7-8基樁</t>
    <phoneticPr fontId="37" type="noConversion"/>
  </si>
  <si>
    <t>M38A2-J-a-C4B-085
曾文溪河川橋P11CL3基樁</t>
    <phoneticPr fontId="37" type="noConversion"/>
  </si>
  <si>
    <t>M38A2-J-a-C4B-086
官田高架4號橋P7-7基樁</t>
    <phoneticPr fontId="37" type="noConversion"/>
  </si>
  <si>
    <t>4-81</t>
  </si>
  <si>
    <t>4-82</t>
  </si>
  <si>
    <t>4-83</t>
  </si>
  <si>
    <t>4-84</t>
  </si>
  <si>
    <t>4-85</t>
  </si>
  <si>
    <t xml:space="preserve">國道高速公路後續路段橋梁耐震補強工程(區段2-1)第M38A2標-烏山頭新化段
材料設備檢(試)驗管制總表                                     </t>
  </si>
  <si>
    <t>壹.一.1 .57</t>
  </si>
  <si>
    <t>110/03/30</t>
  </si>
  <si>
    <t>合格</t>
  </si>
  <si>
    <t>監造:吳英傑</t>
  </si>
  <si>
    <t>M38A2-J-b-M-023</t>
  </si>
  <si>
    <t>1只</t>
  </si>
  <si>
    <t>威勝:劉琮誠</t>
  </si>
  <si>
    <t>110/03/17</t>
    <phoneticPr fontId="37" type="noConversion"/>
  </si>
  <si>
    <t xml:space="preserve">
#10 6.89
#10 23.35
#10 2.62
#11 26.01
#6 52.04</t>
    <phoneticPr fontId="37" type="noConversion"/>
  </si>
  <si>
    <t xml:space="preserve">#10 1
#10 1
#10 1
#11 1
#6 2
</t>
    <phoneticPr fontId="37" type="noConversion"/>
  </si>
  <si>
    <t>#4 7.36
#5 76.08
#6 709.07
#7 45.58
#8 105.84
#9 21.39
#10 1596.84
#11 26.01</t>
    <phoneticPr fontId="37" type="noConversion"/>
  </si>
  <si>
    <t>#4 2
#5 6
#6 28
#7 4
#8 7
#9 1
#10 59
#11 1</t>
    <phoneticPr fontId="37" type="noConversion"/>
  </si>
  <si>
    <t>110/03/22</t>
    <phoneticPr fontId="37" type="noConversion"/>
  </si>
  <si>
    <t>8-23</t>
  </si>
  <si>
    <t>8-24</t>
  </si>
  <si>
    <t xml:space="preserve">
#10 99.93
#10 62.10
#6 54.08</t>
    <phoneticPr fontId="37" type="noConversion"/>
  </si>
  <si>
    <t xml:space="preserve">#10 2
#10 2
#6 2
</t>
    <phoneticPr fontId="37" type="noConversion"/>
  </si>
  <si>
    <t>#4 2
#5 6
#6 30
#7 4
#8 7
#9 1
#10 63
#11 1</t>
    <phoneticPr fontId="37" type="noConversion"/>
  </si>
  <si>
    <t>#4 7.36
#5 76.08
#6 763.15
#7 45.58
#8 105.84
#9 21.39
#10 1758.87
#11 26.01</t>
    <phoneticPr fontId="37" type="noConversion"/>
  </si>
  <si>
    <r>
      <t>M38A2-J-a-C4A-175
渡子頭二號橋P1R</t>
    </r>
    <r>
      <rPr>
        <sz val="10"/>
        <color theme="1"/>
        <rFont val="新細明體"/>
        <family val="1"/>
        <charset val="136"/>
      </rPr>
      <t>、</t>
    </r>
    <r>
      <rPr>
        <sz val="11"/>
        <color theme="1"/>
        <rFont val="標楷體"/>
        <family val="4"/>
        <charset val="136"/>
      </rPr>
      <t>P4</t>
    </r>
    <r>
      <rPr>
        <sz val="10"/>
        <color theme="1"/>
        <rFont val="標楷體"/>
        <family val="4"/>
        <charset val="136"/>
      </rPr>
      <t>R側基礎PC</t>
    </r>
    <phoneticPr fontId="37" type="noConversion"/>
  </si>
  <si>
    <t>110/03/18</t>
    <phoneticPr fontId="37" type="noConversion"/>
  </si>
  <si>
    <t>M38A2-J-a-C4A-192
官田溪河川橋P9L側PC基礎</t>
    <phoneticPr fontId="37" type="noConversion"/>
  </si>
  <si>
    <t>1-4</t>
  </si>
  <si>
    <t>1-5</t>
  </si>
  <si>
    <t>56</t>
    <phoneticPr fontId="37" type="noConversion"/>
  </si>
  <si>
    <t>113.5</t>
    <phoneticPr fontId="37" type="noConversion"/>
  </si>
  <si>
    <t>2-13</t>
  </si>
  <si>
    <t>110/03/16</t>
    <phoneticPr fontId="37" type="noConversion"/>
  </si>
  <si>
    <t>M38A2-J-a-C4A-187
官田溪河川橋P17R1基樁</t>
    <phoneticPr fontId="37" type="noConversion"/>
  </si>
  <si>
    <t>M38A2-J-a-C4A-188
官田溪河川橋P6R3基樁</t>
    <phoneticPr fontId="37" type="noConversion"/>
  </si>
  <si>
    <t>M38A2-J-a-C4A-190
官田溪河川橋P6R4基樁</t>
    <phoneticPr fontId="37" type="noConversion"/>
  </si>
  <si>
    <t>M38A2-J-a-C4A-191
官田溪河川橋P17L5基樁</t>
    <phoneticPr fontId="37" type="noConversion"/>
  </si>
  <si>
    <t>M38A2-J-a-C4A-193
官田溪河川橋P17L4基樁</t>
    <phoneticPr fontId="37" type="noConversion"/>
  </si>
  <si>
    <t>M38A2-J-a-C4A-194
官田溪河川橋P6L6基樁</t>
    <phoneticPr fontId="37" type="noConversion"/>
  </si>
  <si>
    <t>110/03/19</t>
    <phoneticPr fontId="37" type="noConversion"/>
  </si>
  <si>
    <t>M38A2-J-a-C4A-196
官田溪河川橋P6L5基樁</t>
    <phoneticPr fontId="37" type="noConversion"/>
  </si>
  <si>
    <t>M38A2-J-a-C4A-197
官田溪河川橋P17L3基樁</t>
    <phoneticPr fontId="37" type="noConversion"/>
  </si>
  <si>
    <t>M38A2-J-a-C4A-198
官田溪河川橋P17L2基樁</t>
    <phoneticPr fontId="37" type="noConversion"/>
  </si>
  <si>
    <t>M38A2-J-a-C4A-199
官田溪河川橋P6L4基樁</t>
    <phoneticPr fontId="37" type="noConversion"/>
  </si>
  <si>
    <t>110/03/23</t>
    <phoneticPr fontId="37" type="noConversion"/>
  </si>
  <si>
    <t>M38A2-J-a-C4A-200
官田溪河川橋P6L3基樁</t>
    <phoneticPr fontId="37" type="noConversion"/>
  </si>
  <si>
    <t>M38A2-J-a-C4A-201
官田溪河川橋P17L1基樁</t>
    <phoneticPr fontId="37" type="noConversion"/>
  </si>
  <si>
    <t>4-148</t>
  </si>
  <si>
    <t>4-149</t>
  </si>
  <si>
    <t>4-150</t>
  </si>
  <si>
    <t>4-151</t>
  </si>
  <si>
    <t>4-152</t>
  </si>
  <si>
    <t>4-153</t>
  </si>
  <si>
    <t>4-154</t>
  </si>
  <si>
    <t>4-155</t>
  </si>
  <si>
    <t>4-156</t>
  </si>
  <si>
    <t>4-157</t>
  </si>
  <si>
    <t>4-158</t>
  </si>
  <si>
    <t>4-159</t>
  </si>
  <si>
    <t>M38A2-J-a-C4A-189
渡子頭二號橋P1R側基礎</t>
    <phoneticPr fontId="37" type="noConversion"/>
  </si>
  <si>
    <t>M38A2-J-a-C4A-195
渡子頭二號橋P4R側基礎</t>
    <phoneticPr fontId="37" type="noConversion"/>
  </si>
  <si>
    <t>M38A2-J-a-C4B-087
官田高架4號橋P7-6基樁</t>
    <phoneticPr fontId="37" type="noConversion"/>
  </si>
  <si>
    <t>M38A2-J-a-C4B-088
曾文溪河川橋P11CL-4基樁</t>
    <phoneticPr fontId="37" type="noConversion"/>
  </si>
  <si>
    <t>M38A2-J-a-C4B-089
官田高架4號橋P7-2基樁</t>
    <phoneticPr fontId="37" type="noConversion"/>
  </si>
  <si>
    <t>M38A2-J-a-C4B-090
官田高架4號橋P7-3基樁</t>
    <phoneticPr fontId="37" type="noConversion"/>
  </si>
  <si>
    <t>M38A2-J-a-C4B-091
官田高架4號橋P7-5基樁</t>
    <phoneticPr fontId="37" type="noConversion"/>
  </si>
  <si>
    <t>M38A2-J-a-C4B-092
曾文溪河川橋P11CL-2基樁</t>
    <phoneticPr fontId="37" type="noConversion"/>
  </si>
  <si>
    <t>M38A2-J-a-C4B-093
官田高架4號橋P7-4基樁</t>
    <phoneticPr fontId="37" type="noConversion"/>
  </si>
  <si>
    <t>M38A2-J-a-C4B-094
曾文溪河川橋P11CL-1基樁</t>
    <phoneticPr fontId="37" type="noConversion"/>
  </si>
  <si>
    <t>110/03/24</t>
    <phoneticPr fontId="37" type="noConversion"/>
  </si>
  <si>
    <t>M38A2-J-a-C4B-095
官田高架4號橋P1-1基樁</t>
    <phoneticPr fontId="37" type="noConversion"/>
  </si>
  <si>
    <t>110/03/25</t>
    <phoneticPr fontId="37" type="noConversion"/>
  </si>
  <si>
    <t>M38A2-J-a-C4B-096
官田高架4號橋P1-2基樁</t>
    <phoneticPr fontId="37" type="noConversion"/>
  </si>
  <si>
    <t>M38A2-J-a-C4B-097
曾文溪河川橋P11L-4基樁</t>
    <phoneticPr fontId="37" type="noConversion"/>
  </si>
  <si>
    <t>110/03/26</t>
    <phoneticPr fontId="37" type="noConversion"/>
  </si>
  <si>
    <t>M38A2-J-a-C4B-098
官田高架4號橋P1-3基樁</t>
    <phoneticPr fontId="37" type="noConversion"/>
  </si>
  <si>
    <t>4-86</t>
  </si>
  <si>
    <t>4-87</t>
  </si>
  <si>
    <t>4-88</t>
  </si>
  <si>
    <t>4-89</t>
  </si>
  <si>
    <t>4-90</t>
  </si>
  <si>
    <t>4-91</t>
  </si>
  <si>
    <t>4-92</t>
  </si>
  <si>
    <t>4-93</t>
  </si>
  <si>
    <t>4-94</t>
  </si>
  <si>
    <t>4-95</t>
  </si>
  <si>
    <t>4-96</t>
  </si>
  <si>
    <t>4-97</t>
  </si>
  <si>
    <t>110/03/29</t>
    <phoneticPr fontId="37" type="noConversion"/>
  </si>
  <si>
    <t>M38A2-J-a-C4A-202
官田溪河川橋P1L6基樁</t>
    <phoneticPr fontId="37" type="noConversion"/>
  </si>
  <si>
    <t>110/03/27</t>
    <phoneticPr fontId="37" type="noConversion"/>
  </si>
  <si>
    <t>M38A2-J-a-C4B-099
曾文溪河川橋P11L-3基樁</t>
    <phoneticPr fontId="37" type="noConversion"/>
  </si>
  <si>
    <t>M38A2-J-a-C4B-100
曾文溪河川橋P11L-2基樁</t>
    <phoneticPr fontId="37" type="noConversion"/>
  </si>
  <si>
    <t>M38A2-J-a-C4B-101
官田高架4號橋P1-4基樁</t>
    <phoneticPr fontId="37" type="noConversion"/>
  </si>
  <si>
    <t>M38A2-J-a-C4A-203
官田溪河川橋P1L5基樁</t>
    <phoneticPr fontId="37" type="noConversion"/>
  </si>
  <si>
    <t>M38A2-J-a-C4B-104
潭頂溪排水橋P4基礎</t>
    <phoneticPr fontId="37" type="noConversion"/>
  </si>
  <si>
    <t>M38A2-J-a-C4B-102
曾文溪河川橋P11L-1基樁</t>
    <phoneticPr fontId="37" type="noConversion"/>
  </si>
  <si>
    <t>M38A2-J-a-C4B-103
官田高架4號橋P1-8基樁</t>
    <phoneticPr fontId="37" type="noConversion"/>
  </si>
  <si>
    <t>1組</t>
    <phoneticPr fontId="37" type="noConversion"/>
  </si>
  <si>
    <t>10組</t>
    <phoneticPr fontId="37" type="noConversion"/>
  </si>
  <si>
    <t>監造:李之杰</t>
    <phoneticPr fontId="37" type="noConversion"/>
  </si>
  <si>
    <t>M38A2-J-c-E-024</t>
    <phoneticPr fontId="37" type="noConversion"/>
  </si>
  <si>
    <t>1-6</t>
    <phoneticPr fontId="37" type="noConversion"/>
  </si>
  <si>
    <t>110/04/02</t>
    <phoneticPr fontId="37" type="noConversion"/>
  </si>
  <si>
    <t>M38A2-J-a-C4A-205
渡子頭一號橋P2L基礎PC</t>
    <phoneticPr fontId="37" type="noConversion"/>
  </si>
  <si>
    <r>
      <t>V=每批數量(M</t>
    </r>
    <r>
      <rPr>
        <vertAlign val="superscript"/>
        <sz val="8"/>
        <color rgb="FFFF0000"/>
        <rFont val="標楷體"/>
        <family val="4"/>
        <charset val="136"/>
      </rPr>
      <t>3</t>
    </r>
    <r>
      <rPr>
        <sz val="8"/>
        <color rgb="FFFF0000"/>
        <rFont val="標楷體"/>
        <family val="4"/>
        <charset val="136"/>
      </rPr>
      <t>) V≦50 取樣2(組)  50≦V&lt;100 取樣3組    100≦V&lt;200 取樣4(組) V&gt;200 INT(V/100)+取樣3(組)。</t>
    </r>
    <phoneticPr fontId="37" type="noConversion"/>
  </si>
  <si>
    <t>M38A2-J-a-C4A-204
官田溪河川橋P1L4基樁</t>
    <phoneticPr fontId="37" type="noConversion"/>
  </si>
  <si>
    <t>110/04/06</t>
    <phoneticPr fontId="37" type="noConversion"/>
  </si>
  <si>
    <t>M38A2-J-a-C4A-207
官田溪河川橋P1L3基樁</t>
    <phoneticPr fontId="37" type="noConversion"/>
  </si>
  <si>
    <t>110/04/08</t>
    <phoneticPr fontId="37" type="noConversion"/>
  </si>
  <si>
    <t>施工廠商:周孝忠</t>
    <phoneticPr fontId="37" type="noConversion"/>
  </si>
  <si>
    <t>M38A2-J-a-C4A-208
官田溪河川橋P1L1基樁</t>
    <phoneticPr fontId="37" type="noConversion"/>
  </si>
  <si>
    <t>110/04/10</t>
    <phoneticPr fontId="37" type="noConversion"/>
  </si>
  <si>
    <t>M38A2-J-a-C4A-209
官田溪河川橋P1R6基樁</t>
    <phoneticPr fontId="37" type="noConversion"/>
  </si>
  <si>
    <t>110/04/12</t>
    <phoneticPr fontId="37" type="noConversion"/>
  </si>
  <si>
    <t>110/04/13</t>
    <phoneticPr fontId="37" type="noConversion"/>
  </si>
  <si>
    <t>M38A2-J-a-C4A-210
官田高架5號橋P2-8基樁</t>
    <phoneticPr fontId="37" type="noConversion"/>
  </si>
  <si>
    <t>M38A2-J-a-C4A-212
官田高架5號橋P2-7基樁</t>
    <phoneticPr fontId="37" type="noConversion"/>
  </si>
  <si>
    <t>M38A2-J-a-C4A-213
官田溪河川橋P1L2基樁</t>
    <phoneticPr fontId="37" type="noConversion"/>
  </si>
  <si>
    <t>M38A2-J-a-C4A-214
官田高架5號橋P2-6基樁</t>
    <phoneticPr fontId="37" type="noConversion"/>
  </si>
  <si>
    <t>4-160</t>
  </si>
  <si>
    <t>4-161</t>
  </si>
  <si>
    <t>4-162</t>
  </si>
  <si>
    <t>4-163</t>
  </si>
  <si>
    <t>4-164</t>
  </si>
  <si>
    <t>4-165</t>
  </si>
  <si>
    <t>4-166</t>
  </si>
  <si>
    <t>4-167</t>
  </si>
  <si>
    <t>4-168</t>
  </si>
  <si>
    <t>4-169</t>
  </si>
  <si>
    <t>110/04/07</t>
    <phoneticPr fontId="37" type="noConversion"/>
  </si>
  <si>
    <t>M38A2-J-a-C4B-105
官田高架4號橋P1-7基樁</t>
    <phoneticPr fontId="37" type="noConversion"/>
  </si>
  <si>
    <t>M38A2-J-a-C4B-106
曾文溪河川橋P10L4基樁</t>
    <phoneticPr fontId="37" type="noConversion"/>
  </si>
  <si>
    <t>M38A2-J-a-C4B-107
官田高架4號橋P1-6基樁</t>
    <phoneticPr fontId="37" type="noConversion"/>
  </si>
  <si>
    <t>M38A2-J-a-C4B-108
官田高架4號橋P1-5基樁</t>
    <phoneticPr fontId="37" type="noConversion"/>
  </si>
  <si>
    <t>110/04/09</t>
    <phoneticPr fontId="37" type="noConversion"/>
  </si>
  <si>
    <t>4-98</t>
  </si>
  <si>
    <t>4-99</t>
  </si>
  <si>
    <t>4-100</t>
  </si>
  <si>
    <t>4-101</t>
  </si>
  <si>
    <t>4-102</t>
  </si>
  <si>
    <t>4-103</t>
  </si>
  <si>
    <t>4-104</t>
  </si>
  <si>
    <t>4-105</t>
  </si>
  <si>
    <t>4-106</t>
  </si>
  <si>
    <t>4-107</t>
  </si>
  <si>
    <t>4-108</t>
  </si>
  <si>
    <t>110/04/03</t>
    <phoneticPr fontId="37" type="noConversion"/>
  </si>
  <si>
    <t>M38A2-J-a-C4A-206
官田溪河川橋P9L測基礎</t>
    <phoneticPr fontId="37" type="noConversion"/>
  </si>
  <si>
    <t>5-11</t>
  </si>
  <si>
    <t>5-13</t>
  </si>
  <si>
    <t>5-14</t>
  </si>
  <si>
    <t>5-15</t>
  </si>
  <si>
    <t>5-16</t>
  </si>
  <si>
    <t>5-17</t>
  </si>
  <si>
    <t>5-18</t>
  </si>
  <si>
    <t>5-19</t>
  </si>
  <si>
    <r>
      <t>M</t>
    </r>
    <r>
      <rPr>
        <vertAlign val="superscript"/>
        <sz val="11"/>
        <color rgb="FFFF0000"/>
        <rFont val="標楷體"/>
        <family val="4"/>
        <charset val="136"/>
      </rPr>
      <t>3</t>
    </r>
  </si>
  <si>
    <t xml:space="preserve">
#5 6.0
#6 34.62
#7 5.87
#8 6.15</t>
    <phoneticPr fontId="37" type="noConversion"/>
  </si>
  <si>
    <t xml:space="preserve">#5 1
#6 1
#7 1
#8 1
</t>
    <phoneticPr fontId="37" type="noConversion"/>
  </si>
  <si>
    <t xml:space="preserve">監造單位:林東新  </t>
    <phoneticPr fontId="37" type="noConversion"/>
  </si>
  <si>
    <t xml:space="preserve">
#6 49.14
#10 40.15
#10 74.63
</t>
    <phoneticPr fontId="37" type="noConversion"/>
  </si>
  <si>
    <t xml:space="preserve">#6 1
#10 1
#10 2
</t>
    <phoneticPr fontId="37" type="noConversion"/>
  </si>
  <si>
    <t>8-25</t>
  </si>
  <si>
    <t>8-26</t>
  </si>
  <si>
    <t>8-27</t>
  </si>
  <si>
    <t>8-28</t>
  </si>
  <si>
    <t>8-29</t>
  </si>
  <si>
    <t>8-30</t>
  </si>
  <si>
    <t>8-31</t>
  </si>
  <si>
    <t>8-32</t>
  </si>
  <si>
    <t>8-33</t>
  </si>
  <si>
    <t>8-34</t>
  </si>
  <si>
    <t>8-35</t>
  </si>
  <si>
    <t>8-36</t>
  </si>
  <si>
    <t>#4 7.36
#5 82.08
#6 797.77
#7 51.45
#8 111.99
#9 21.39
#10 1758.87
#11 26.01</t>
    <phoneticPr fontId="37" type="noConversion"/>
  </si>
  <si>
    <t>#4 2
#5 7
#6 31
#7 5
#8 8
#9 1
#10 63
#11 1</t>
    <phoneticPr fontId="37" type="noConversion"/>
  </si>
  <si>
    <t>#4 7.36
#5 76.08
#6 812.29
#7 45.58
#8 105.84
#9 21.39
#10 1873.65
#11 26.01</t>
    <phoneticPr fontId="37" type="noConversion"/>
  </si>
  <si>
    <t>#4 2
#5 7
#6 32
#7 5
#8 8
#9 1
#10 66
#11 1</t>
    <phoneticPr fontId="37" type="noConversion"/>
  </si>
  <si>
    <r>
      <t>M</t>
    </r>
    <r>
      <rPr>
        <vertAlign val="superscript"/>
        <sz val="8"/>
        <color theme="1"/>
        <rFont val="標楷體"/>
        <family val="4"/>
        <charset val="136"/>
      </rPr>
      <t>3</t>
    </r>
    <phoneticPr fontId="37" type="noConversion"/>
  </si>
  <si>
    <r>
      <t>結構用混凝土，80kgf/cm</t>
    </r>
    <r>
      <rPr>
        <vertAlign val="superscript"/>
        <sz val="8"/>
        <color theme="1"/>
        <rFont val="標楷體"/>
        <family val="4"/>
        <charset val="136"/>
      </rPr>
      <t>2</t>
    </r>
    <phoneticPr fontId="37" type="noConversion"/>
  </si>
  <si>
    <r>
      <t>M</t>
    </r>
    <r>
      <rPr>
        <vertAlign val="superscript"/>
        <sz val="8"/>
        <color rgb="FFFF0000"/>
        <rFont val="標楷體"/>
        <family val="4"/>
        <charset val="136"/>
      </rPr>
      <t>3</t>
    </r>
    <phoneticPr fontId="37" type="noConversion"/>
  </si>
  <si>
    <r>
      <t>結構用混凝土，80kgf/cm</t>
    </r>
    <r>
      <rPr>
        <vertAlign val="superscript"/>
        <sz val="8"/>
        <color rgb="FFFF0000"/>
        <rFont val="標楷體"/>
        <family val="4"/>
        <charset val="136"/>
      </rPr>
      <t>2</t>
    </r>
  </si>
  <si>
    <r>
      <t>M</t>
    </r>
    <r>
      <rPr>
        <vertAlign val="superscript"/>
        <sz val="8"/>
        <color theme="1"/>
        <rFont val="標楷體"/>
        <family val="4"/>
        <charset val="136"/>
      </rPr>
      <t>3</t>
    </r>
  </si>
  <si>
    <r>
      <t>結構用混凝土，245kgf/cm</t>
    </r>
    <r>
      <rPr>
        <vertAlign val="superscript"/>
        <sz val="8"/>
        <color theme="1"/>
        <rFont val="標楷體"/>
        <family val="4"/>
        <charset val="136"/>
      </rPr>
      <t>2</t>
    </r>
    <phoneticPr fontId="37" type="noConversion"/>
  </si>
  <si>
    <r>
      <t>M</t>
    </r>
    <r>
      <rPr>
        <vertAlign val="superscript"/>
        <sz val="8"/>
        <color rgb="FFFF0000"/>
        <rFont val="標楷體"/>
        <family val="4"/>
        <charset val="136"/>
      </rPr>
      <t>3</t>
    </r>
  </si>
  <si>
    <r>
      <t>結構用混凝土，245kgf/cm</t>
    </r>
    <r>
      <rPr>
        <vertAlign val="superscript"/>
        <sz val="8"/>
        <color rgb="FFFF0000"/>
        <rFont val="標楷體"/>
        <family val="4"/>
        <charset val="136"/>
      </rPr>
      <t>2</t>
    </r>
    <phoneticPr fontId="37" type="noConversion"/>
  </si>
  <si>
    <r>
      <t>結構用混凝土，
280kgf/cm</t>
    </r>
    <r>
      <rPr>
        <vertAlign val="superscript"/>
        <sz val="8"/>
        <color theme="1"/>
        <rFont val="標楷體"/>
        <family val="4"/>
        <charset val="136"/>
      </rPr>
      <t>2</t>
    </r>
    <phoneticPr fontId="37" type="noConversion"/>
  </si>
  <si>
    <r>
      <t>結構用混凝土，
280kgf/cm</t>
    </r>
    <r>
      <rPr>
        <vertAlign val="superscript"/>
        <sz val="8"/>
        <color rgb="FFFF0000"/>
        <rFont val="標楷體"/>
        <family val="4"/>
        <charset val="136"/>
      </rPr>
      <t>2</t>
    </r>
    <phoneticPr fontId="37" type="noConversion"/>
  </si>
  <si>
    <r>
      <t>全套管鑽掘樁，315W kgf/cm</t>
    </r>
    <r>
      <rPr>
        <vertAlign val="superscript"/>
        <sz val="8"/>
        <color theme="1"/>
        <rFont val="標楷體"/>
        <family val="4"/>
        <charset val="136"/>
      </rPr>
      <t>2</t>
    </r>
    <phoneticPr fontId="37" type="noConversion"/>
  </si>
  <si>
    <r>
      <t>全套管鑽掘樁，315W kgf/cm</t>
    </r>
    <r>
      <rPr>
        <vertAlign val="superscript"/>
        <sz val="8"/>
        <color rgb="FFFF0000"/>
        <rFont val="標楷體"/>
        <family val="4"/>
        <charset val="136"/>
      </rPr>
      <t>2</t>
    </r>
    <phoneticPr fontId="37" type="noConversion"/>
  </si>
  <si>
    <r>
      <t>無收縮水泥砂漿，抗壓強度350 kgf/cm</t>
    </r>
    <r>
      <rPr>
        <vertAlign val="superscript"/>
        <sz val="8"/>
        <color theme="1"/>
        <rFont val="標楷體"/>
        <family val="4"/>
        <charset val="136"/>
      </rPr>
      <t>2</t>
    </r>
    <phoneticPr fontId="37" type="noConversion"/>
  </si>
  <si>
    <r>
      <t>噴凝土，抗壓強度175kgf/cm</t>
    </r>
    <r>
      <rPr>
        <vertAlign val="superscript"/>
        <sz val="8"/>
        <color theme="1"/>
        <rFont val="標楷體"/>
        <family val="4"/>
        <charset val="136"/>
      </rPr>
      <t>2</t>
    </r>
  </si>
  <si>
    <r>
      <t>M</t>
    </r>
    <r>
      <rPr>
        <vertAlign val="superscript"/>
        <sz val="8"/>
        <color theme="1"/>
        <rFont val="標楷體"/>
        <family val="4"/>
        <charset val="136"/>
      </rPr>
      <t>2</t>
    </r>
  </si>
  <si>
    <r>
      <t>M</t>
    </r>
    <r>
      <rPr>
        <vertAlign val="superscript"/>
        <sz val="8"/>
        <color theme="1"/>
        <rFont val="標楷體"/>
        <family val="4"/>
        <charset val="136"/>
      </rPr>
      <t>2</t>
    </r>
    <phoneticPr fontId="37" type="noConversion"/>
  </si>
  <si>
    <r>
      <t>DM</t>
    </r>
    <r>
      <rPr>
        <vertAlign val="superscript"/>
        <sz val="8"/>
        <color theme="1"/>
        <rFont val="標楷體"/>
        <family val="4"/>
        <charset val="136"/>
      </rPr>
      <t>3</t>
    </r>
  </si>
  <si>
    <t>鋼筋、鋼板銲接拉拔</t>
    <phoneticPr fontId="37" type="noConversion"/>
  </si>
  <si>
    <r>
      <t>無收縮水泥砂漿，抗壓強度350 kgf/cm</t>
    </r>
    <r>
      <rPr>
        <vertAlign val="superscript"/>
        <sz val="8"/>
        <color rgb="FFFF0000"/>
        <rFont val="標楷體"/>
        <family val="4"/>
        <charset val="136"/>
      </rPr>
      <t>2</t>
    </r>
    <phoneticPr fontId="37" type="noConversion"/>
  </si>
  <si>
    <t>高強度鋼棒、螺帽</t>
    <phoneticPr fontId="37" type="noConversion"/>
  </si>
  <si>
    <r>
      <t>V=每批數量(M</t>
    </r>
    <r>
      <rPr>
        <vertAlign val="superscript"/>
        <sz val="9"/>
        <color theme="1"/>
        <rFont val="標楷體"/>
        <family val="4"/>
        <charset val="136"/>
      </rPr>
      <t>3</t>
    </r>
    <r>
      <rPr>
        <sz val="9"/>
        <color theme="1"/>
        <rFont val="標楷體"/>
        <family val="4"/>
        <charset val="136"/>
      </rPr>
      <t>)            V≦50 取樣2(組)          50≦V&lt;100 取樣3組       100≦V&lt;200 取樣4(組)  V&gt;200 INT(V/100)+取樣3(組)。</t>
    </r>
    <phoneticPr fontId="37" type="noConversion"/>
  </si>
  <si>
    <r>
      <t>V=每批數量(M</t>
    </r>
    <r>
      <rPr>
        <vertAlign val="superscript"/>
        <sz val="9"/>
        <color rgb="FFFF0000"/>
        <rFont val="標楷體"/>
        <family val="4"/>
        <charset val="136"/>
      </rPr>
      <t>3</t>
    </r>
    <r>
      <rPr>
        <sz val="9"/>
        <color rgb="FFFF0000"/>
        <rFont val="標楷體"/>
        <family val="4"/>
        <charset val="136"/>
      </rPr>
      <t>)            V≦50 取樣2(組)          50≦V&lt;100 取樣3組       100≦V&lt;200 取樣4(組)  V&gt;200 INT(V/100)+取樣3(組)。</t>
    </r>
    <phoneticPr fontId="37" type="noConversion"/>
  </si>
  <si>
    <r>
      <t>每600 M</t>
    </r>
    <r>
      <rPr>
        <vertAlign val="superscript"/>
        <sz val="9"/>
        <color theme="1"/>
        <rFont val="標楷體"/>
        <family val="4"/>
        <charset val="136"/>
      </rPr>
      <t>3</t>
    </r>
    <r>
      <rPr>
        <sz val="9"/>
        <color theme="1"/>
        <rFont val="標楷體"/>
        <family val="4"/>
        <charset val="136"/>
      </rPr>
      <t>/一次。</t>
    </r>
    <phoneticPr fontId="37" type="noConversion"/>
  </si>
  <si>
    <t>110/04/14</t>
    <phoneticPr fontId="37" type="noConversion"/>
  </si>
  <si>
    <t>M38A2-J-a-C4A-215
官田高架5號橋P2-5基樁</t>
    <phoneticPr fontId="37" type="noConversion"/>
  </si>
  <si>
    <t>110/04/15</t>
    <phoneticPr fontId="37" type="noConversion"/>
  </si>
  <si>
    <t>M38A2-J-a-C4A-216
官田高架5號橋P2-1基樁</t>
    <phoneticPr fontId="37" type="noConversion"/>
  </si>
  <si>
    <t>M38A2-J-a-C4A-217
官田溪河川橋P1R-5基樁</t>
    <phoneticPr fontId="37" type="noConversion"/>
  </si>
  <si>
    <t>M38A2-J-a-C4A-218
官田高架5號橋P2-2基樁</t>
    <phoneticPr fontId="37" type="noConversion"/>
  </si>
  <si>
    <t>4-170</t>
  </si>
  <si>
    <t>4-171</t>
  </si>
  <si>
    <t>4-172</t>
  </si>
  <si>
    <t>4-173</t>
  </si>
  <si>
    <t>4-109</t>
  </si>
  <si>
    <t>110/04/01</t>
    <phoneticPr fontId="37" type="noConversion"/>
  </si>
  <si>
    <t>台灣西卡:109.08.11棪嘉南(A2)監字第10908021號函廠商核定
煒鑫實業:110.03.29棪嘉南(A2)監字第1100250號函廠商核定</t>
    <phoneticPr fontId="37" type="noConversion"/>
  </si>
  <si>
    <t>110/04/16</t>
    <phoneticPr fontId="37" type="noConversion"/>
  </si>
  <si>
    <t>M38A2-J-a-C4A-219
官田高架5號橋P2-3基樁</t>
    <phoneticPr fontId="37" type="noConversion"/>
  </si>
  <si>
    <t>110/04/17</t>
    <phoneticPr fontId="37" type="noConversion"/>
  </si>
  <si>
    <t>M38A2-J-a-C4A-220
官田高架5號橋P2-4基樁</t>
    <phoneticPr fontId="37" type="noConversion"/>
  </si>
  <si>
    <t>M38A2-J-a-C4A-221
官田溪河川橋P1R-1基樁</t>
    <phoneticPr fontId="37" type="noConversion"/>
  </si>
  <si>
    <t>110/04/19</t>
    <phoneticPr fontId="37" type="noConversion"/>
  </si>
  <si>
    <t>M38A2-J-a-C4A-222
官田高架3號橋P6-4基樁</t>
    <phoneticPr fontId="37" type="noConversion"/>
  </si>
  <si>
    <t>M38A2-J-a-C4A-223
官田溪河川橋P1R-2基樁</t>
    <phoneticPr fontId="37" type="noConversion"/>
  </si>
  <si>
    <t>110/04/20</t>
    <phoneticPr fontId="37" type="noConversion"/>
  </si>
  <si>
    <t>M38A2-J-a-C4A-224
官田高架3號橋P6-3基樁</t>
    <phoneticPr fontId="37" type="noConversion"/>
  </si>
  <si>
    <t>M38A2-J-a-C4A-225
官田高架3號橋P6-2基樁</t>
    <phoneticPr fontId="37" type="noConversion"/>
  </si>
  <si>
    <t>110/04/21</t>
    <phoneticPr fontId="37" type="noConversion"/>
  </si>
  <si>
    <t>M38A2-J-a-C4A-226
官田高架3號橋P6-1基樁</t>
    <phoneticPr fontId="37" type="noConversion"/>
  </si>
  <si>
    <t>110/04/23</t>
    <phoneticPr fontId="37" type="noConversion"/>
  </si>
  <si>
    <t>M38A2-J-a-C4A-227
官田溪河川橋P1R-3基樁</t>
    <phoneticPr fontId="37" type="noConversion"/>
  </si>
  <si>
    <t>110/04/26</t>
    <phoneticPr fontId="37" type="noConversion"/>
  </si>
  <si>
    <t>M38A2-J-a-C4A-228
官田溪河川橋P1R-4基樁</t>
    <phoneticPr fontId="37" type="noConversion"/>
  </si>
  <si>
    <t>M38A2-J-a-C4A-229
官田1號高架橋P6W-3基樁</t>
    <phoneticPr fontId="37" type="noConversion"/>
  </si>
  <si>
    <t>M38A2-J-a-C4A-230
官田1號高架橋P6W-4基樁</t>
    <phoneticPr fontId="37" type="noConversion"/>
  </si>
  <si>
    <t>110/04/28</t>
    <phoneticPr fontId="37" type="noConversion"/>
  </si>
  <si>
    <t>110/04/29</t>
    <phoneticPr fontId="37" type="noConversion"/>
  </si>
  <si>
    <t>4-174</t>
  </si>
  <si>
    <t>4-175</t>
  </si>
  <si>
    <t>4-176</t>
  </si>
  <si>
    <t>4-177</t>
  </si>
  <si>
    <t>4-178</t>
  </si>
  <si>
    <t>4-179</t>
  </si>
  <si>
    <t>4-180</t>
  </si>
  <si>
    <t>4-181</t>
  </si>
  <si>
    <t>4-182</t>
  </si>
  <si>
    <t>4-183</t>
  </si>
  <si>
    <t>4-184</t>
  </si>
  <si>
    <t>4-185</t>
  </si>
  <si>
    <t>4-186</t>
  </si>
  <si>
    <t>M38A2-J-a-C4B-109
曾文溪河川橋P10L-3基樁</t>
    <phoneticPr fontId="37" type="noConversion"/>
  </si>
  <si>
    <t>M38A2-J-a-C4B-110
曾文溪河川橋P10L-2基樁</t>
    <phoneticPr fontId="37" type="noConversion"/>
  </si>
  <si>
    <t>M38A2-J-a-C4B-111
曾文溪河川橋P10L-1基樁</t>
    <phoneticPr fontId="37" type="noConversion"/>
  </si>
  <si>
    <t>M38A2-J-a-C4B-112
曾文溪河川橋P10CL-3基樁</t>
    <phoneticPr fontId="37" type="noConversion"/>
  </si>
  <si>
    <t>M38A2-J-a-C4B-113
曾文溪河川橋P10CL-4基樁</t>
    <phoneticPr fontId="37" type="noConversion"/>
  </si>
  <si>
    <t>M38A2-J-a-C4B-114
曾文溪河川橋P10R-4基樁</t>
    <phoneticPr fontId="37" type="noConversion"/>
  </si>
  <si>
    <t>M38A2-J-a-C4B-115
曾文溪河川橋P10R-3基樁</t>
    <phoneticPr fontId="37" type="noConversion"/>
  </si>
  <si>
    <t>M38A2-J-a-C4B-116
曾文溪河川橋P10R-2基樁</t>
    <phoneticPr fontId="37" type="noConversion"/>
  </si>
  <si>
    <t>M38A2-J-a-C4B-118
曾文溪河川橋P10R-1基樁</t>
    <phoneticPr fontId="37" type="noConversion"/>
  </si>
  <si>
    <t>M38A2-J-a-C4B-119
曾文溪河川橋P10CL-2基樁</t>
    <phoneticPr fontId="37" type="noConversion"/>
  </si>
  <si>
    <t>4-110</t>
  </si>
  <si>
    <t>4-111</t>
  </si>
  <si>
    <t>M38A2-J-a-C4B-117
潭頂溪排水橋P4基礎</t>
    <phoneticPr fontId="37" type="noConversion"/>
  </si>
  <si>
    <t>8-37</t>
    <phoneticPr fontId="37" type="noConversion"/>
  </si>
  <si>
    <t xml:space="preserve">
#6 27.22
#10 26.39
</t>
    <phoneticPr fontId="37" type="noConversion"/>
  </si>
  <si>
    <t>8-38</t>
    <phoneticPr fontId="37" type="noConversion"/>
  </si>
  <si>
    <t xml:space="preserve">
#5 7.94
#6 24.76
#7 17.97
#8 23.93
#9 29.93
#10 44.83
#11 9.14
</t>
    <phoneticPr fontId="37" type="noConversion"/>
  </si>
  <si>
    <t xml:space="preserve">#5 1
#6 2
#7 1
#8 1
#9 1
#10 1
#11 1
</t>
    <phoneticPr fontId="37" type="noConversion"/>
  </si>
  <si>
    <t>#4 7.36
#5 76.08
#6 839.51
#7 45.58
#8 105.84
#9 21.39
#10 1900.04
#11 26.01</t>
    <phoneticPr fontId="37" type="noConversion"/>
  </si>
  <si>
    <t>#4 2
#5 7
#6 33
#7 5
#8 8
#9 1
#10 67
#11 1</t>
    <phoneticPr fontId="37" type="noConversion"/>
  </si>
  <si>
    <t>M38A2-J-a-C4A-231
官田溪河川橋P19L-3基樁</t>
    <phoneticPr fontId="37" type="noConversion"/>
  </si>
  <si>
    <t>M38A2-J-a-C4A-232
官田溪河川橋P19L-4基樁</t>
    <phoneticPr fontId="37" type="noConversion"/>
  </si>
  <si>
    <t>每1000m2之噴凝土至少取樣一格板，每組試體均應有三個直徑為 7.5cm之圓柱試體。</t>
    <phoneticPr fontId="37" type="noConversion"/>
  </si>
  <si>
    <t>化學黏著錨筋，16mm∮</t>
    <phoneticPr fontId="37" type="noConversion"/>
  </si>
  <si>
    <t>110/03/09</t>
    <phoneticPr fontId="37" type="noConversion"/>
  </si>
  <si>
    <t>化學黏著錨筋，施工前拉拔試驗 16mm∮</t>
    <phoneticPr fontId="37" type="noConversion"/>
  </si>
  <si>
    <t>壹、一、1 結構工程 22~24</t>
    <phoneticPr fontId="37" type="noConversion"/>
  </si>
  <si>
    <t>37-1</t>
    <phoneticPr fontId="37" type="noConversion"/>
  </si>
  <si>
    <t>37-2</t>
    <phoneticPr fontId="37" type="noConversion"/>
  </si>
  <si>
    <t>支</t>
    <phoneticPr fontId="37" type="noConversion"/>
  </si>
  <si>
    <t>109/12/13</t>
    <phoneticPr fontId="37" type="noConversion"/>
  </si>
  <si>
    <t>110/03/15</t>
    <phoneticPr fontId="37" type="noConversion"/>
  </si>
  <si>
    <t>38-1</t>
    <phoneticPr fontId="37" type="noConversion"/>
  </si>
  <si>
    <t>38-2</t>
    <phoneticPr fontId="37" type="noConversion"/>
  </si>
  <si>
    <t>化學黏著錨筋，施工前拉拔試驗 19mm∮</t>
    <phoneticPr fontId="37" type="noConversion"/>
  </si>
  <si>
    <t>施工廠商:王建凱</t>
    <phoneticPr fontId="37" type="noConversion"/>
  </si>
  <si>
    <t>施工廠商:李修彧</t>
    <phoneticPr fontId="37" type="noConversion"/>
  </si>
  <si>
    <t>110/01/25</t>
    <phoneticPr fontId="37" type="noConversion"/>
  </si>
  <si>
    <t>監造單位:洪詔勛</t>
    <phoneticPr fontId="37" type="noConversion"/>
  </si>
  <si>
    <t>110/01/29</t>
    <phoneticPr fontId="37" type="noConversion"/>
  </si>
  <si>
    <r>
      <t>M38A2-J-a-C4A-166
渡子頭二號橋P3</t>
    </r>
    <r>
      <rPr>
        <sz val="10"/>
        <color theme="1"/>
        <rFont val="新細明體"/>
        <family val="1"/>
        <charset val="136"/>
      </rPr>
      <t>、</t>
    </r>
    <r>
      <rPr>
        <sz val="11"/>
        <color theme="1"/>
        <rFont val="標楷體"/>
        <family val="4"/>
        <charset val="136"/>
      </rPr>
      <t>P4</t>
    </r>
    <r>
      <rPr>
        <sz val="10"/>
        <color theme="1"/>
        <rFont val="標楷體"/>
        <family val="4"/>
        <charset val="136"/>
      </rPr>
      <t>R側基礎PC</t>
    </r>
    <phoneticPr fontId="37" type="noConversion"/>
  </si>
  <si>
    <t>109/07/22(贊洲)
109/08/25(竑榮官田)</t>
    <phoneticPr fontId="37" type="noConversion"/>
  </si>
  <si>
    <t>109/08/26(贊洲)
109/10/06(竑榮官田)
109/10/07(竑榮安定)</t>
    <phoneticPr fontId="37" type="noConversion"/>
  </si>
  <si>
    <t>支</t>
    <phoneticPr fontId="37" type="noConversion"/>
  </si>
  <si>
    <t>#4 2
#5 8
#6 35
#7 6
#8 9
#9 2
#10 68
#11 2</t>
    <phoneticPr fontId="37" type="noConversion"/>
  </si>
  <si>
    <t>(同一爐號) 每批≦50T取樣 1次，≧50T≦100T 加取1次。</t>
    <phoneticPr fontId="37" type="noConversion"/>
  </si>
  <si>
    <t>P</t>
    <phoneticPr fontId="37" type="noConversion"/>
  </si>
  <si>
    <t>P</t>
    <phoneticPr fontId="37" type="noConversion"/>
  </si>
  <si>
    <t>110/10/15</t>
    <phoneticPr fontId="37" type="noConversion"/>
  </si>
  <si>
    <t>111/12/15</t>
    <phoneticPr fontId="37" type="noConversion"/>
  </si>
  <si>
    <t>111/12/15</t>
    <phoneticPr fontId="37" type="noConversion"/>
  </si>
  <si>
    <t>111/12/31</t>
    <phoneticPr fontId="37" type="noConversion"/>
  </si>
  <si>
    <t>111/12/15</t>
    <phoneticPr fontId="37" type="noConversion"/>
  </si>
  <si>
    <t>111/12/31</t>
    <phoneticPr fontId="37" type="noConversion"/>
  </si>
  <si>
    <t>110/10/30</t>
    <phoneticPr fontId="37" type="noConversion"/>
  </si>
  <si>
    <t>111/12/15</t>
    <phoneticPr fontId="37" type="noConversion"/>
  </si>
  <si>
    <t>110/01/04 110/01/12
110/01/12 110/01/18
110/01/25</t>
    <phoneticPr fontId="37" type="noConversion"/>
  </si>
  <si>
    <t>全套管鑽掘樁，鋼筋，SD420W</t>
    <phoneticPr fontId="37" type="noConversion"/>
  </si>
  <si>
    <t>111/12/15</t>
    <phoneticPr fontId="37" type="noConversion"/>
  </si>
  <si>
    <t>111/12/15</t>
    <phoneticPr fontId="37" type="noConversion"/>
  </si>
  <si>
    <t>全套管鑽掘樁，315W kgf/cm2</t>
    <phoneticPr fontId="37" type="noConversion"/>
  </si>
  <si>
    <r>
      <t>M</t>
    </r>
    <r>
      <rPr>
        <vertAlign val="superscript"/>
        <sz val="9"/>
        <rFont val="標楷體"/>
        <family val="4"/>
        <charset val="136"/>
      </rPr>
      <t>3</t>
    </r>
  </si>
  <si>
    <r>
      <t>噴凝土，抗壓強度175kgf/cm</t>
    </r>
    <r>
      <rPr>
        <vertAlign val="superscript"/>
        <sz val="9"/>
        <rFont val="標楷體"/>
        <family val="4"/>
        <charset val="136"/>
      </rPr>
      <t>2</t>
    </r>
  </si>
  <si>
    <t>109/07/24</t>
    <phoneticPr fontId="37" type="noConversion"/>
  </si>
  <si>
    <t>110/04/28</t>
    <phoneticPr fontId="37" type="noConversion"/>
  </si>
  <si>
    <t>110/04/28</t>
    <phoneticPr fontId="37" type="noConversion"/>
  </si>
  <si>
    <t>4</t>
    <phoneticPr fontId="37" type="noConversion"/>
  </si>
  <si>
    <t>74.5</t>
    <phoneticPr fontId="37" type="noConversion"/>
  </si>
  <si>
    <t>M38A2-J-a-C4A-211
渡子頭一號橋P2L測基礎</t>
    <phoneticPr fontId="37" type="noConversion"/>
  </si>
  <si>
    <t>合格</t>
    <phoneticPr fontId="37" type="noConversion"/>
  </si>
  <si>
    <t>合格</t>
    <phoneticPr fontId="37" type="noConversion"/>
  </si>
  <si>
    <t>合格</t>
    <phoneticPr fontId="37" type="noConversion"/>
  </si>
  <si>
    <t>合格</t>
    <phoneticPr fontId="37" type="noConversion"/>
  </si>
  <si>
    <t>合格</t>
    <phoneticPr fontId="37" type="noConversion"/>
  </si>
  <si>
    <t xml:space="preserve">
國道高速公路後續路段橋梁耐震補強工程(區段2-1)第M38A2標-烏山頭新化段
材料設備送審管制總表</t>
    <phoneticPr fontId="37" type="noConversion"/>
  </si>
  <si>
    <t>T</t>
    <phoneticPr fontId="37" type="noConversion"/>
  </si>
  <si>
    <t>高強度微型樁，錨錠鋼板(A709/A572 GR.50)</t>
    <phoneticPr fontId="37" type="noConversion"/>
  </si>
  <si>
    <t>塊</t>
    <phoneticPr fontId="37" type="noConversion"/>
  </si>
  <si>
    <t>式</t>
    <phoneticPr fontId="37" type="noConversion"/>
  </si>
  <si>
    <t>鋼筋，SD420W</t>
    <phoneticPr fontId="37" type="noConversion"/>
  </si>
  <si>
    <t>化學黏著錨筋，施工前拉拔試驗 32mm∮</t>
    <phoneticPr fontId="37" type="noConversion"/>
  </si>
  <si>
    <t>鋼板圍籬(H=2.4m)</t>
    <phoneticPr fontId="37" type="noConversion"/>
  </si>
  <si>
    <t>109/09/30</t>
    <phoneticPr fontId="37" type="noConversion"/>
  </si>
  <si>
    <t>P</t>
    <phoneticPr fontId="37" type="noConversion"/>
  </si>
  <si>
    <t>4</t>
    <phoneticPr fontId="37" type="noConversion"/>
  </si>
  <si>
    <t>2組</t>
    <phoneticPr fontId="37" type="noConversion"/>
  </si>
  <si>
    <r>
      <t>結構用混凝土，80kgf/cm</t>
    </r>
    <r>
      <rPr>
        <vertAlign val="superscript"/>
        <sz val="9"/>
        <rFont val="標楷體"/>
        <family val="4"/>
        <charset val="136"/>
      </rPr>
      <t>2</t>
    </r>
  </si>
  <si>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</si>
  <si>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</si>
  <si>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</si>
  <si>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110/05/04</t>
    <phoneticPr fontId="37" type="noConversion"/>
  </si>
  <si>
    <t>123.5</t>
    <phoneticPr fontId="37" type="noConversion"/>
  </si>
  <si>
    <t>監造單位:林東新</t>
    <phoneticPr fontId="37" type="noConversion"/>
  </si>
  <si>
    <t>施工廠商:劉琮誠</t>
    <phoneticPr fontId="37" type="noConversion"/>
  </si>
  <si>
    <t>110/05/04</t>
    <phoneticPr fontId="37" type="noConversion"/>
  </si>
  <si>
    <t>110/05/04</t>
    <phoneticPr fontId="37" type="noConversion"/>
  </si>
  <si>
    <t>110/05/17</t>
    <phoneticPr fontId="37" type="noConversion"/>
  </si>
  <si>
    <t>110/05/17</t>
    <phoneticPr fontId="37" type="noConversion"/>
  </si>
  <si>
    <t>監造單位:吳英傑</t>
    <phoneticPr fontId="37" type="noConversion"/>
  </si>
  <si>
    <t>施工廠商:周孝忠</t>
    <phoneticPr fontId="37" type="noConversion"/>
  </si>
  <si>
    <t>1-7</t>
    <phoneticPr fontId="37" type="noConversion"/>
  </si>
  <si>
    <t>1-8</t>
    <phoneticPr fontId="37" type="noConversion"/>
  </si>
  <si>
    <t>3-1</t>
    <phoneticPr fontId="37" type="noConversion"/>
  </si>
  <si>
    <t>110/05/06</t>
    <phoneticPr fontId="37" type="noConversion"/>
  </si>
  <si>
    <t>110/05/06</t>
    <phoneticPr fontId="37" type="noConversion"/>
  </si>
  <si>
    <t>110/05/06</t>
    <phoneticPr fontId="37" type="noConversion"/>
  </si>
  <si>
    <t>組</t>
    <phoneticPr fontId="37" type="noConversion"/>
  </si>
  <si>
    <t>組</t>
    <phoneticPr fontId="37" type="noConversion"/>
  </si>
  <si>
    <t>施工廠商:周孝忠</t>
    <phoneticPr fontId="37" type="noConversion"/>
  </si>
  <si>
    <t>M38A2-J-a-C4B-121
善化二號排水橋兼穿越橋</t>
    <phoneticPr fontId="37" type="noConversion"/>
  </si>
  <si>
    <t>3-2</t>
    <phoneticPr fontId="37" type="noConversion"/>
  </si>
  <si>
    <t>110/05/17</t>
    <phoneticPr fontId="37" type="noConversion"/>
  </si>
  <si>
    <t>110/05/17</t>
    <phoneticPr fontId="37" type="noConversion"/>
  </si>
  <si>
    <t>110/05/17</t>
    <phoneticPr fontId="37" type="noConversion"/>
  </si>
  <si>
    <t>4-187</t>
    <phoneticPr fontId="37" type="noConversion"/>
  </si>
  <si>
    <t>4-188</t>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</si>
  <si>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</si>
  <si>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</si>
  <si>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</si>
  <si>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</si>
  <si>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t>110/05/03</t>
    <phoneticPr fontId="37" type="noConversion"/>
  </si>
  <si>
    <t>110/05/03</t>
    <phoneticPr fontId="37" type="noConversion"/>
  </si>
  <si>
    <t>M38A2-J-a-C4A-233
官田1號高架橋P6E-3基樁</t>
    <phoneticPr fontId="37" type="noConversion"/>
  </si>
  <si>
    <t>M38A2-J-a-C4A-234
官田溪河川橋P19L-5基樁</t>
    <phoneticPr fontId="37" type="noConversion"/>
  </si>
  <si>
    <t>施工廠商:周孝忠</t>
    <phoneticPr fontId="37" type="noConversion"/>
  </si>
  <si>
    <t>4-189</t>
    <phoneticPr fontId="37" type="noConversion"/>
  </si>
  <si>
    <t>110/05/04</t>
    <phoneticPr fontId="37" type="noConversion"/>
  </si>
  <si>
    <t>110/05/04</t>
    <phoneticPr fontId="37" type="noConversion"/>
  </si>
  <si>
    <t>110/05/04</t>
    <phoneticPr fontId="37" type="noConversion"/>
  </si>
  <si>
    <t>施工廠商:劉琮誠</t>
    <phoneticPr fontId="37" type="noConversion"/>
  </si>
  <si>
    <t>M38A2-J-a-C4A-236
官田1號高架橋P6E-4基樁</t>
    <phoneticPr fontId="37" type="noConversion"/>
  </si>
  <si>
    <t>4-190</t>
    <phoneticPr fontId="37" type="noConversion"/>
  </si>
  <si>
    <t>4-191</t>
    <phoneticPr fontId="37" type="noConversion"/>
  </si>
  <si>
    <t>M38A2-J-a-C4A-237
官田溪河川橋P19L-6基樁</t>
    <phoneticPr fontId="37" type="noConversion"/>
  </si>
  <si>
    <t>4-192</t>
    <phoneticPr fontId="37" type="noConversion"/>
  </si>
  <si>
    <t>110/05/05</t>
    <phoneticPr fontId="37" type="noConversion"/>
  </si>
  <si>
    <t>110/05/05</t>
    <phoneticPr fontId="37" type="noConversion"/>
  </si>
  <si>
    <t>監造單位:吳英傑</t>
    <phoneticPr fontId="37" type="noConversion"/>
  </si>
  <si>
    <t>施工廠商:石錦茹</t>
    <phoneticPr fontId="37" type="noConversion"/>
  </si>
  <si>
    <t>M38A2-J-a-C4A-238
官田溪河川橋P19L-2基樁</t>
    <phoneticPr fontId="37" type="noConversion"/>
  </si>
  <si>
    <t>M38A2-J-a-C4A-239
官田1號高架橋P6W-1基樁</t>
    <phoneticPr fontId="37" type="noConversion"/>
  </si>
  <si>
    <t>4-193</t>
    <phoneticPr fontId="37" type="noConversion"/>
  </si>
  <si>
    <t>4-194</t>
    <phoneticPr fontId="37" type="noConversion"/>
  </si>
  <si>
    <t>110/05/06</t>
    <phoneticPr fontId="37" type="noConversion"/>
  </si>
  <si>
    <t>110/05/06</t>
    <phoneticPr fontId="37" type="noConversion"/>
  </si>
  <si>
    <t>M38A2-J-a-C4A-240
官田溪河川橋P19L-1基樁</t>
    <phoneticPr fontId="37" type="noConversion"/>
  </si>
  <si>
    <t>4-195</t>
    <phoneticPr fontId="37" type="noConversion"/>
  </si>
  <si>
    <t>110/05/07</t>
    <phoneticPr fontId="37" type="noConversion"/>
  </si>
  <si>
    <t>110/05/07</t>
    <phoneticPr fontId="37" type="noConversion"/>
  </si>
  <si>
    <t>M38A2-J-a-C4A-241
官田溪河川橋P19R-6基樁</t>
    <phoneticPr fontId="37" type="noConversion"/>
  </si>
  <si>
    <t>4-196</t>
    <phoneticPr fontId="37" type="noConversion"/>
  </si>
  <si>
    <t>M38A2-J-a-C4A-242
官田1號高架橋P6W-2基樁</t>
    <phoneticPr fontId="37" type="noConversion"/>
  </si>
  <si>
    <t>4-197</t>
    <phoneticPr fontId="37" type="noConversion"/>
  </si>
  <si>
    <t>110/05/08</t>
    <phoneticPr fontId="37" type="noConversion"/>
  </si>
  <si>
    <t>監造單位:吳英傑</t>
    <phoneticPr fontId="37" type="noConversion"/>
  </si>
  <si>
    <t>施工廠商:石錦茹</t>
    <phoneticPr fontId="37" type="noConversion"/>
  </si>
  <si>
    <t>M38A2-J-a-C4A-243
官田溪河川橋P19R-4基樁</t>
    <phoneticPr fontId="37" type="noConversion"/>
  </si>
  <si>
    <t>4-198</t>
    <phoneticPr fontId="37" type="noConversion"/>
  </si>
  <si>
    <t>M38A2-J-a-C4A-244
官田1號高架橋P6E-1基樁</t>
    <phoneticPr fontId="37" type="noConversion"/>
  </si>
  <si>
    <t>4-199</t>
    <phoneticPr fontId="37" type="noConversion"/>
  </si>
  <si>
    <t>110/05/10</t>
    <phoneticPr fontId="37" type="noConversion"/>
  </si>
  <si>
    <t>110/05/10</t>
    <phoneticPr fontId="37" type="noConversion"/>
  </si>
  <si>
    <t>110/05/10</t>
    <phoneticPr fontId="37" type="noConversion"/>
  </si>
  <si>
    <t>M38A2-J-a-C4A-245
官田溪河川橋P19R-3基樁</t>
    <phoneticPr fontId="37" type="noConversion"/>
  </si>
  <si>
    <t>4-200</t>
    <phoneticPr fontId="37" type="noConversion"/>
  </si>
  <si>
    <t>M38A2-J-a-C4A-246
官田1號高架橋P6E-2基樁</t>
    <phoneticPr fontId="37" type="noConversion"/>
  </si>
  <si>
    <t>4-201</t>
    <phoneticPr fontId="37" type="noConversion"/>
  </si>
  <si>
    <t>110/05/11</t>
    <phoneticPr fontId="37" type="noConversion"/>
  </si>
  <si>
    <t>110/05/11</t>
    <phoneticPr fontId="37" type="noConversion"/>
  </si>
  <si>
    <t>110/05/11</t>
    <phoneticPr fontId="37" type="noConversion"/>
  </si>
  <si>
    <t>監造單位:李之杰</t>
    <phoneticPr fontId="37" type="noConversion"/>
  </si>
  <si>
    <t>施工廠商:周孝忠</t>
    <phoneticPr fontId="37" type="noConversion"/>
  </si>
  <si>
    <t>M38A2-J-a-C4A-247
官田溪河川橋P19R-2基樁</t>
    <phoneticPr fontId="37" type="noConversion"/>
  </si>
  <si>
    <t>4-202</t>
    <phoneticPr fontId="37" type="noConversion"/>
  </si>
  <si>
    <t>110/05/12</t>
    <phoneticPr fontId="37" type="noConversion"/>
  </si>
  <si>
    <t>110/05/12</t>
    <phoneticPr fontId="37" type="noConversion"/>
  </si>
  <si>
    <t>4-203</t>
    <phoneticPr fontId="37" type="noConversion"/>
  </si>
  <si>
    <t>110/05/14</t>
    <phoneticPr fontId="37" type="noConversion"/>
  </si>
  <si>
    <t>110/05/14</t>
    <phoneticPr fontId="37" type="noConversion"/>
  </si>
  <si>
    <t>M38A2-J-a-C4A-248
官田溪河川橋P19R-1基樁</t>
    <phoneticPr fontId="37" type="noConversion"/>
  </si>
  <si>
    <t>M38A2-J-a-C4A-249
官田系統2號橋P2-6基樁</t>
    <phoneticPr fontId="37" type="noConversion"/>
  </si>
  <si>
    <t>4-204</t>
    <phoneticPr fontId="37" type="noConversion"/>
  </si>
  <si>
    <t>110/05/19</t>
    <phoneticPr fontId="37" type="noConversion"/>
  </si>
  <si>
    <t>110/05/19</t>
    <phoneticPr fontId="37" type="noConversion"/>
  </si>
  <si>
    <t>110/05/19</t>
    <phoneticPr fontId="37" type="noConversion"/>
  </si>
  <si>
    <t>M38A2-J-a-C4A-252
官田系統2號橋P2-5基樁</t>
    <phoneticPr fontId="37" type="noConversion"/>
  </si>
  <si>
    <t>110/05/20</t>
    <phoneticPr fontId="37" type="noConversion"/>
  </si>
  <si>
    <t>110/05/20</t>
    <phoneticPr fontId="37" type="noConversion"/>
  </si>
  <si>
    <t>M38A2-J-a-C4A-253
官田系統2號橋P2-4基樁</t>
    <phoneticPr fontId="37" type="noConversion"/>
  </si>
  <si>
    <t>4-205</t>
    <phoneticPr fontId="37" type="noConversion"/>
  </si>
  <si>
    <t>4-206</t>
    <phoneticPr fontId="37" type="noConversion"/>
  </si>
  <si>
    <t>110/05/21</t>
    <phoneticPr fontId="37" type="noConversion"/>
  </si>
  <si>
    <t>M38A2-J-a-C4A-254
官田系統2號橋P2-3基樁</t>
    <phoneticPr fontId="37" type="noConversion"/>
  </si>
  <si>
    <t>4-207</t>
    <phoneticPr fontId="37" type="noConversion"/>
  </si>
  <si>
    <t>110/05/24</t>
    <phoneticPr fontId="37" type="noConversion"/>
  </si>
  <si>
    <t>110/05/24</t>
    <phoneticPr fontId="37" type="noConversion"/>
  </si>
  <si>
    <t>110/05/24</t>
    <phoneticPr fontId="37" type="noConversion"/>
  </si>
  <si>
    <t>M38A2-J-a-C4A-255
官田系統2號橋P2-2基樁</t>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</si>
  <si>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</si>
  <si>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M</t>
    </r>
    <r>
      <rPr>
        <vertAlign val="superscript"/>
        <sz val="12"/>
        <rFont val="標楷體"/>
        <family val="4"/>
        <charset val="136"/>
      </rPr>
      <t>3</t>
    </r>
    <phoneticPr fontId="37" type="noConversion"/>
  </si>
  <si>
    <r>
      <t>全套管鑽掘樁，315W kgf/cm</t>
    </r>
    <r>
      <rPr>
        <vertAlign val="superscript"/>
        <sz val="9"/>
        <rFont val="標楷體"/>
        <family val="4"/>
        <charset val="136"/>
      </rPr>
      <t>2</t>
    </r>
    <phoneticPr fontId="37" type="noConversion"/>
  </si>
  <si>
    <t>4-117</t>
    <phoneticPr fontId="37" type="noConversion"/>
  </si>
  <si>
    <t>組</t>
    <phoneticPr fontId="37" type="noConversion"/>
  </si>
  <si>
    <t>M38A2-J-a-C4B-120
曾文溪河川橋P10CL-1基樁</t>
    <phoneticPr fontId="37" type="noConversion"/>
  </si>
  <si>
    <t>4-118</t>
    <phoneticPr fontId="37" type="noConversion"/>
  </si>
  <si>
    <t>M38A2-J-a-C4B-122
曾文溪河川橋P9CL-3基樁</t>
    <phoneticPr fontId="37" type="noConversion"/>
  </si>
  <si>
    <t>4-119</t>
    <phoneticPr fontId="37" type="noConversion"/>
  </si>
  <si>
    <t>110/05/11</t>
    <phoneticPr fontId="37" type="noConversion"/>
  </si>
  <si>
    <t>110/05/11</t>
    <phoneticPr fontId="37" type="noConversion"/>
  </si>
  <si>
    <t>監造單位:林東新</t>
    <phoneticPr fontId="37" type="noConversion"/>
  </si>
  <si>
    <t>M38A2-J-a-C4B-123
曾文溪河川橋P9CL-4基樁</t>
    <phoneticPr fontId="37" type="noConversion"/>
  </si>
  <si>
    <t>4-120</t>
    <phoneticPr fontId="37" type="noConversion"/>
  </si>
  <si>
    <t>110/05/14</t>
    <phoneticPr fontId="37" type="noConversion"/>
  </si>
  <si>
    <t>110/05/14</t>
    <phoneticPr fontId="37" type="noConversion"/>
  </si>
  <si>
    <t>110/05/14</t>
    <phoneticPr fontId="37" type="noConversion"/>
  </si>
  <si>
    <t>監造單位:李秉融</t>
    <phoneticPr fontId="37" type="noConversion"/>
  </si>
  <si>
    <t>4-121</t>
    <phoneticPr fontId="37" type="noConversion"/>
  </si>
  <si>
    <t>M38A2-J-a-C4B-124
曾文溪河川橋P9R-4基樁</t>
    <phoneticPr fontId="37" type="noConversion"/>
  </si>
  <si>
    <t>110/05/17</t>
    <phoneticPr fontId="37" type="noConversion"/>
  </si>
  <si>
    <t>監造單位:李之杰</t>
    <phoneticPr fontId="37" type="noConversion"/>
  </si>
  <si>
    <t>M38A2-J-a-C4B-126
曾文溪河川橋P9R-3基樁</t>
    <phoneticPr fontId="37" type="noConversion"/>
  </si>
  <si>
    <t>4-122</t>
    <phoneticPr fontId="37" type="noConversion"/>
  </si>
  <si>
    <t>110/05/19</t>
    <phoneticPr fontId="37" type="noConversion"/>
  </si>
  <si>
    <t>110/05/19</t>
    <phoneticPr fontId="37" type="noConversion"/>
  </si>
  <si>
    <t>M38A2-J-a-C4B-127
曾文溪河川橋P9R-2基樁</t>
    <phoneticPr fontId="37" type="noConversion"/>
  </si>
  <si>
    <t>4-123</t>
    <phoneticPr fontId="37" type="noConversion"/>
  </si>
  <si>
    <t>110/05/21</t>
    <phoneticPr fontId="37" type="noConversion"/>
  </si>
  <si>
    <t>110/05/21</t>
    <phoneticPr fontId="37" type="noConversion"/>
  </si>
  <si>
    <t>M38A2-J-a-C4B-128
曾文溪河川橋P9R-1基樁</t>
    <phoneticPr fontId="37" type="noConversion"/>
  </si>
  <si>
    <t>M38A2-J-a-C4B-129
曾文溪河川橋P9CL-2基樁</t>
    <phoneticPr fontId="37" type="noConversion"/>
  </si>
  <si>
    <t>監造單位:吳英傑</t>
    <phoneticPr fontId="37" type="noConversion"/>
  </si>
  <si>
    <t>110/05/24</t>
    <phoneticPr fontId="37" type="noConversion"/>
  </si>
  <si>
    <t>110/05/24</t>
    <phoneticPr fontId="37" type="noConversion"/>
  </si>
  <si>
    <r>
      <t>M</t>
    </r>
    <r>
      <rPr>
        <vertAlign val="superscript"/>
        <sz val="11"/>
        <rFont val="標楷體"/>
        <family val="4"/>
        <charset val="136"/>
      </rPr>
      <t>3</t>
    </r>
  </si>
  <si>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</si>
  <si>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</si>
  <si>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110/05/15</t>
    <phoneticPr fontId="37" type="noConversion"/>
  </si>
  <si>
    <t>110/05/15</t>
    <phoneticPr fontId="37" type="noConversion"/>
  </si>
  <si>
    <t>110/05/15</t>
    <phoneticPr fontId="37" type="noConversion"/>
  </si>
  <si>
    <t>監造單位:李秉融</t>
    <phoneticPr fontId="37" type="noConversion"/>
  </si>
  <si>
    <t>施工廠商:劉琮誠</t>
    <phoneticPr fontId="37" type="noConversion"/>
  </si>
  <si>
    <t>M38A2-J-a-C4A-250
官田溪河川橋P12L側基礎</t>
    <phoneticPr fontId="37" type="noConversion"/>
  </si>
  <si>
    <t>P</t>
    <phoneticPr fontId="37" type="noConversion"/>
  </si>
  <si>
    <t>109/07/22(贊洲)
109/08/25(竑榮官田)</t>
    <phoneticPr fontId="37" type="noConversion"/>
  </si>
  <si>
    <t>顆</t>
    <phoneticPr fontId="37" type="noConversion"/>
  </si>
  <si>
    <t>M38A2-J-a-C4A-251
官田溪河川P14R基礎PC</t>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</si>
  <si>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</si>
  <si>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</si>
  <si>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</si>
  <si>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</si>
  <si>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</si>
  <si>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</si>
  <si>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</si>
  <si>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t>#4 7.36
#5 84.02
#6 864.27
#7 63.55
#8 129.77
#9 51.32
#10 1944.87
#11 35.15</t>
    <phoneticPr fontId="37" type="noConversion"/>
  </si>
  <si>
    <t>8-39</t>
    <phoneticPr fontId="37" type="noConversion"/>
  </si>
  <si>
    <t>110/05/03</t>
    <phoneticPr fontId="37" type="noConversion"/>
  </si>
  <si>
    <t>110/05/03</t>
    <phoneticPr fontId="37" type="noConversion"/>
  </si>
  <si>
    <t>#4 9.69
#10 94.01</t>
    <phoneticPr fontId="37" type="noConversion"/>
  </si>
  <si>
    <t>#4 1
#10 3</t>
    <phoneticPr fontId="37" type="noConversion"/>
  </si>
  <si>
    <t>#4 17.05
#5 84.02
#6 864.27
#7 63.55
#8 129.77
#9 51.32
#10 2038.88
#11 35.15</t>
    <phoneticPr fontId="37" type="noConversion"/>
  </si>
  <si>
    <t>#4 3
#5 8
#6 35
#7 6
#8 9
#9 2
#10 71
#11 2</t>
    <phoneticPr fontId="37" type="noConversion"/>
  </si>
  <si>
    <t>8-40</t>
    <phoneticPr fontId="37" type="noConversion"/>
  </si>
  <si>
    <t>110/05/06</t>
    <phoneticPr fontId="37" type="noConversion"/>
  </si>
  <si>
    <t>110/05/06</t>
    <phoneticPr fontId="37" type="noConversion"/>
  </si>
  <si>
    <t xml:space="preserve">#5 3.05
#6 28.77
#8 6.27
#9 3
#10 59.65
</t>
    <phoneticPr fontId="37" type="noConversion"/>
  </si>
  <si>
    <t>#5 1
#6 2
#8 1
#9 1
#10 3</t>
    <phoneticPr fontId="37" type="noConversion"/>
  </si>
  <si>
    <t>#4 17.05
#5 87.07
#6 893.04
#7 63.55
#8 136.04
#9 54.32
#10 2098.53
#11 35.15</t>
    <phoneticPr fontId="37" type="noConversion"/>
  </si>
  <si>
    <t>#4 3
#5 9
#6 37
#7 6
#8 10
#9 3
#10 74
#11 2</t>
    <phoneticPr fontId="37" type="noConversion"/>
  </si>
  <si>
    <t>8-41</t>
    <phoneticPr fontId="37" type="noConversion"/>
  </si>
  <si>
    <t>#6 30.84
#10 18.05</t>
    <phoneticPr fontId="37" type="noConversion"/>
  </si>
  <si>
    <t>#5 1
#10 1</t>
    <phoneticPr fontId="37" type="noConversion"/>
  </si>
  <si>
    <t>#4 17.05
#5 87.07
#6 923.88
#7 63.55
#8 136.04
#9 54.32
#10 2116.58
#11 35.15</t>
    <phoneticPr fontId="37" type="noConversion"/>
  </si>
  <si>
    <t>#4 3
#5 10
#6 37
#7 6
#8 10
#9 3
#10 75
#11 2</t>
    <phoneticPr fontId="37" type="noConversion"/>
  </si>
  <si>
    <t>8-42</t>
    <phoneticPr fontId="37" type="noConversion"/>
  </si>
  <si>
    <t>110/05/18</t>
    <phoneticPr fontId="37" type="noConversion"/>
  </si>
  <si>
    <t>110/05/18</t>
    <phoneticPr fontId="37" type="noConversion"/>
  </si>
  <si>
    <t>110/05/18</t>
    <phoneticPr fontId="37" type="noConversion"/>
  </si>
  <si>
    <t>#7 72.95
#8 45.52
#10 115.12</t>
    <phoneticPr fontId="37" type="noConversion"/>
  </si>
  <si>
    <t>#7 2
#8 1
#10 3</t>
    <phoneticPr fontId="37" type="noConversion"/>
  </si>
  <si>
    <t>#4 17.05
#5 87.07
#6 923.88
#7 136.5
#8 181.56
#9 54.32
#10 2231.7
#11 35.15</t>
    <phoneticPr fontId="37" type="noConversion"/>
  </si>
  <si>
    <t>#4 3
#5 10
#6 37
#7 8
#8 11
#9 3
#10 78
#11 2</t>
    <phoneticPr fontId="37" type="noConversion"/>
  </si>
  <si>
    <t>110/05/20</t>
    <phoneticPr fontId="37" type="noConversion"/>
  </si>
  <si>
    <t>#8 39.32
#9 63.66</t>
    <phoneticPr fontId="37" type="noConversion"/>
  </si>
  <si>
    <t>#8 1
#9 3</t>
    <phoneticPr fontId="37" type="noConversion"/>
  </si>
  <si>
    <t>#4 17.05
#5 87.07
#6 923.88
#7 136.5
#8 220.88
#9 117.98
#10 2231.7
#11 35.15</t>
    <phoneticPr fontId="37" type="noConversion"/>
  </si>
  <si>
    <t>#4 3
#5 10
#6 37
#7 8
#8 12
#9 6
#10 78
#11 2</t>
    <phoneticPr fontId="37" type="noConversion"/>
  </si>
  <si>
    <t>T</t>
    <phoneticPr fontId="37" type="noConversion"/>
  </si>
  <si>
    <t>110/05/24</t>
    <phoneticPr fontId="37" type="noConversion"/>
  </si>
  <si>
    <t xml:space="preserve">監造單位:林東新 </t>
    <phoneticPr fontId="37" type="noConversion"/>
  </si>
  <si>
    <t>監造單位:李之杰</t>
    <phoneticPr fontId="37" type="noConversion"/>
  </si>
  <si>
    <t>M38A2-J-a-C4B-125
善化1號橋A1A2橋台止震塊補強</t>
    <phoneticPr fontId="37" type="noConversion"/>
  </si>
  <si>
    <t>M38A2-J-a-C4A-235
官田溪河川橋P12L側基礎PC</t>
    <phoneticPr fontId="37" type="noConversion"/>
  </si>
  <si>
    <t>施工廠商:劉琮誠</t>
    <phoneticPr fontId="37" type="noConversion"/>
  </si>
  <si>
    <t>監造單位:李之杰</t>
    <phoneticPr fontId="37" type="noConversion"/>
  </si>
  <si>
    <t>110/05/25</t>
    <phoneticPr fontId="37" type="noConversion"/>
  </si>
  <si>
    <t>4-208</t>
    <phoneticPr fontId="37" type="noConversion"/>
  </si>
  <si>
    <t>監造單位:林東新</t>
    <phoneticPr fontId="37" type="noConversion"/>
  </si>
  <si>
    <t>M38A2-J-a-C4A-256
官田系統2號橋P2-1基樁</t>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</si>
  <si>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</si>
  <si>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</si>
  <si>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</si>
  <si>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</si>
  <si>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t>4-209</t>
    <phoneticPr fontId="37" type="noConversion"/>
  </si>
  <si>
    <t>110/05/27</t>
    <phoneticPr fontId="37" type="noConversion"/>
  </si>
  <si>
    <t>110/05/27</t>
    <phoneticPr fontId="37" type="noConversion"/>
  </si>
  <si>
    <t>110/05/27</t>
    <phoneticPr fontId="37" type="noConversion"/>
  </si>
  <si>
    <t>M38A2-J-a-C4A-258
官田系統3號橋P8-2基樁</t>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</si>
  <si>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</si>
  <si>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</si>
  <si>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t>4-210</t>
    <phoneticPr fontId="37" type="noConversion"/>
  </si>
  <si>
    <t>110/05/28</t>
    <phoneticPr fontId="37" type="noConversion"/>
  </si>
  <si>
    <t>M38A2-J-a-C4A-259
官田系統3號橋P8-4基樁</t>
    <phoneticPr fontId="37" type="noConversion"/>
  </si>
  <si>
    <t>施工廠商:周孝忠</t>
    <phoneticPr fontId="37" type="noConversion"/>
  </si>
  <si>
    <t>110/05/29</t>
    <phoneticPr fontId="37" type="noConversion"/>
  </si>
  <si>
    <t>M38A2-J-a-C4A-260
官田系統3號橋P8-1基樁</t>
    <phoneticPr fontId="37" type="noConversion"/>
  </si>
  <si>
    <t>4-211</t>
    <phoneticPr fontId="37" type="noConversion"/>
  </si>
  <si>
    <t>4-124</t>
    <phoneticPr fontId="37" type="noConversion"/>
  </si>
  <si>
    <t>110/05/26</t>
    <phoneticPr fontId="37" type="noConversion"/>
  </si>
  <si>
    <t>110/05/26</t>
    <phoneticPr fontId="37" type="noConversion"/>
  </si>
  <si>
    <t>M38A2-J-a-C4B-130
曾文溪河川橋P9CL-1基樁</t>
    <phoneticPr fontId="37" type="noConversion"/>
  </si>
  <si>
    <t>4-125</t>
    <phoneticPr fontId="37" type="noConversion"/>
  </si>
  <si>
    <t>110/05/28</t>
    <phoneticPr fontId="37" type="noConversion"/>
  </si>
  <si>
    <t>M38A2-J-a-C4B-131
曾文溪河川橋P9CL-1基樁</t>
    <phoneticPr fontId="37" type="noConversion"/>
  </si>
  <si>
    <t>5-20</t>
    <phoneticPr fontId="37" type="noConversion"/>
  </si>
  <si>
    <t>110/05/27</t>
    <phoneticPr fontId="37" type="noConversion"/>
  </si>
  <si>
    <t>施工廠商:劉琮誠</t>
    <phoneticPr fontId="37" type="noConversion"/>
  </si>
  <si>
    <t>M38A2-J-a-C4A-257
官田溪河川橋P14R側基礎</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</si>
  <si>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</si>
  <si>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</si>
  <si>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合格</t>
    <phoneticPr fontId="37" type="noConversion"/>
  </si>
  <si>
    <t>監造單位:林東新</t>
    <phoneticPr fontId="37" type="noConversion"/>
  </si>
  <si>
    <t>60-7</t>
    <phoneticPr fontId="37" type="noConversion"/>
  </si>
  <si>
    <t>110/3/25</t>
    <phoneticPr fontId="37" type="noConversion"/>
  </si>
  <si>
    <t>組</t>
    <phoneticPr fontId="37" type="noConversion"/>
  </si>
  <si>
    <t>官田系統3號橋錨樁1</t>
    <phoneticPr fontId="37" type="noConversion"/>
  </si>
  <si>
    <t>110/4/8</t>
    <phoneticPr fontId="37" type="noConversion"/>
  </si>
  <si>
    <t>110/4/8</t>
    <phoneticPr fontId="37" type="noConversion"/>
  </si>
  <si>
    <t>官田系統3號橋錨樁2</t>
    <phoneticPr fontId="37" type="noConversion"/>
  </si>
  <si>
    <t>110/4/10</t>
    <phoneticPr fontId="37" type="noConversion"/>
  </si>
  <si>
    <t>110/4/10</t>
    <phoneticPr fontId="37" type="noConversion"/>
  </si>
  <si>
    <t>110/4/10</t>
    <phoneticPr fontId="37" type="noConversion"/>
  </si>
  <si>
    <t>官田溪P9L黑鐵管無收縮水泥灌漿</t>
    <phoneticPr fontId="37" type="noConversion"/>
  </si>
  <si>
    <t>110/5/18</t>
    <phoneticPr fontId="37" type="noConversion"/>
  </si>
  <si>
    <t>110/5/18</t>
    <phoneticPr fontId="37" type="noConversion"/>
  </si>
  <si>
    <t>官田溪河川橋P12L基礎黑鐵管50mm無收縮水泥灌漿</t>
    <phoneticPr fontId="37" type="noConversion"/>
  </si>
  <si>
    <t>每日澆置取2組。</t>
    <phoneticPr fontId="37" type="noConversion"/>
  </si>
  <si>
    <t>110/04/27</t>
    <phoneticPr fontId="37" type="noConversion"/>
  </si>
  <si>
    <t>109/05/24</t>
    <phoneticPr fontId="37" type="noConversion"/>
  </si>
  <si>
    <t>109/05/24</t>
    <phoneticPr fontId="37" type="noConversion"/>
  </si>
  <si>
    <t>#4 17.05
#5 139.3
#6 982.08
#7 136.5
#8 220.88
#9 178.92
#10 2231.7
#11 35.15</t>
    <phoneticPr fontId="37" type="noConversion"/>
  </si>
  <si>
    <t>110/05/31</t>
    <phoneticPr fontId="37" type="noConversion"/>
  </si>
  <si>
    <t>110/05/31</t>
    <phoneticPr fontId="37" type="noConversion"/>
  </si>
  <si>
    <t>威勝:周孝忠</t>
    <phoneticPr fontId="37" type="noConversion"/>
  </si>
  <si>
    <t>M38A2-J-c-E-026</t>
    <phoneticPr fontId="37" type="noConversion"/>
  </si>
  <si>
    <t>高強度螺栓，32mm∮(符合ASTM A449規定)</t>
    <phoneticPr fontId="37" type="noConversion"/>
  </si>
  <si>
    <t>36mm 5342.4M
40mm 93.6 M</t>
    <phoneticPr fontId="37" type="noConversion"/>
  </si>
  <si>
    <t>次</t>
    <phoneticPr fontId="37" type="noConversion"/>
  </si>
  <si>
    <t>次</t>
    <phoneticPr fontId="37" type="noConversion"/>
  </si>
  <si>
    <t>110/01/18</t>
    <phoneticPr fontId="37" type="noConversion"/>
  </si>
  <si>
    <t>組</t>
    <phoneticPr fontId="37" type="noConversion"/>
  </si>
  <si>
    <t>110/03/18</t>
    <phoneticPr fontId="37" type="noConversion"/>
  </si>
  <si>
    <t>監造:</t>
    <phoneticPr fontId="37" type="noConversion"/>
  </si>
  <si>
    <t>壹、一、1 結構工程 25</t>
    <phoneticPr fontId="37" type="noConversion"/>
  </si>
  <si>
    <t>3-8</t>
    <phoneticPr fontId="37" type="noConversion"/>
  </si>
  <si>
    <t>3-9</t>
    <phoneticPr fontId="37" type="noConversion"/>
  </si>
  <si>
    <t>110/06/04</t>
    <phoneticPr fontId="37" type="noConversion"/>
  </si>
  <si>
    <t>組</t>
    <phoneticPr fontId="37" type="noConversion"/>
  </si>
  <si>
    <t>監造單位:林東新</t>
    <phoneticPr fontId="37" type="noConversion"/>
  </si>
  <si>
    <t>監造單位:李秉融</t>
    <phoneticPr fontId="37" type="noConversion"/>
  </si>
  <si>
    <t>3-10</t>
    <phoneticPr fontId="37" type="noConversion"/>
  </si>
  <si>
    <t>110/06/11</t>
    <phoneticPr fontId="37" type="noConversion"/>
  </si>
  <si>
    <t>110/06/11</t>
    <phoneticPr fontId="37" type="noConversion"/>
  </si>
  <si>
    <t>M38A2-J-a-C4A-267
渡子頭2號橋P2LR側墩柱第一升層</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</si>
  <si>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</si>
  <si>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</si>
  <si>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M38A2-J-a-C4A-178
渡子頭一號橋A1</t>
    </r>
    <r>
      <rPr>
        <sz val="10"/>
        <rFont val="新細明體"/>
        <family val="1"/>
        <charset val="136"/>
      </rPr>
      <t>、</t>
    </r>
    <r>
      <rPr>
        <sz val="10"/>
        <rFont val="標楷體"/>
        <family val="4"/>
        <charset val="136"/>
      </rPr>
      <t>A2橋台RC止震塊補強</t>
    </r>
    <phoneticPr fontId="37" type="noConversion"/>
  </si>
  <si>
    <r>
      <t>結構用混凝土，280kgf/cm</t>
    </r>
    <r>
      <rPr>
        <vertAlign val="superscript"/>
        <sz val="10"/>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</si>
  <si>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</si>
  <si>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</si>
  <si>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4-212</t>
    <phoneticPr fontId="37" type="noConversion"/>
  </si>
  <si>
    <t>110/06/01</t>
    <phoneticPr fontId="37" type="noConversion"/>
  </si>
  <si>
    <t>110/06/01</t>
    <phoneticPr fontId="37" type="noConversion"/>
  </si>
  <si>
    <t>施工廠商:周孝忠</t>
    <phoneticPr fontId="37" type="noConversion"/>
  </si>
  <si>
    <t>M38A2-J-a-C4A-261
官田系統3號橋P8-3基樁</t>
    <phoneticPr fontId="37" type="noConversion"/>
  </si>
  <si>
    <t>4-213</t>
    <phoneticPr fontId="37" type="noConversion"/>
  </si>
  <si>
    <t>110/06/03</t>
    <phoneticPr fontId="37" type="noConversion"/>
  </si>
  <si>
    <t>M38A2-J-a-C4A-262
官田系統2號橋P1-3基樁</t>
    <phoneticPr fontId="37" type="noConversion"/>
  </si>
  <si>
    <t>4-214</t>
    <phoneticPr fontId="37" type="noConversion"/>
  </si>
  <si>
    <t>M38A2-J-a-C4A-264
官田系統2號橋P1-4基樁</t>
    <phoneticPr fontId="37" type="noConversion"/>
  </si>
  <si>
    <t>110/06/08</t>
    <phoneticPr fontId="37" type="noConversion"/>
  </si>
  <si>
    <t>M38A2-J-a-C4A-265
官田系統2號橋P1-1基樁</t>
    <phoneticPr fontId="37" type="noConversion"/>
  </si>
  <si>
    <t>4-215</t>
    <phoneticPr fontId="37" type="noConversion"/>
  </si>
  <si>
    <t>4-216</t>
    <phoneticPr fontId="37" type="noConversion"/>
  </si>
  <si>
    <t>110/06/09</t>
    <phoneticPr fontId="37" type="noConversion"/>
  </si>
  <si>
    <t>110/06/09</t>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</si>
  <si>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</si>
  <si>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</si>
  <si>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r>
      <t>全套管鑽掘樁，315W kgf/cm</t>
    </r>
    <r>
      <rPr>
        <vertAlign val="superscript"/>
        <sz val="9"/>
        <rFont val="標楷體"/>
        <family val="4"/>
        <charset val="136"/>
      </rPr>
      <t>2</t>
    </r>
    <phoneticPr fontId="37" type="noConversion"/>
  </si>
  <si>
    <t>110/06/08</t>
    <phoneticPr fontId="37" type="noConversion"/>
  </si>
  <si>
    <t>M38A2-J-a-C4B-134
曾文溪河川橋人員休息區地坪(P12L旁)</t>
    <phoneticPr fontId="37" type="noConversion"/>
  </si>
  <si>
    <r>
      <t>M</t>
    </r>
    <r>
      <rPr>
        <vertAlign val="superscript"/>
        <sz val="12"/>
        <rFont val="標楷體"/>
        <family val="4"/>
        <charset val="136"/>
      </rPr>
      <t>3</t>
    </r>
  </si>
  <si>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</si>
  <si>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4-126</t>
    <phoneticPr fontId="37" type="noConversion"/>
  </si>
  <si>
    <t>110/06/01</t>
    <phoneticPr fontId="37" type="noConversion"/>
  </si>
  <si>
    <t>M38A2-J-a-C4B-132
曾文溪河川橋P9L-3基樁</t>
    <phoneticPr fontId="37" type="noConversion"/>
  </si>
  <si>
    <t>4-127</t>
    <phoneticPr fontId="37" type="noConversion"/>
  </si>
  <si>
    <t>110/06/03</t>
    <phoneticPr fontId="37" type="noConversion"/>
  </si>
  <si>
    <t>110/06/03</t>
    <phoneticPr fontId="37" type="noConversion"/>
  </si>
  <si>
    <t>M38A2-J-a-C4B-133
曾文溪河川橋P9L-2基樁</t>
    <phoneticPr fontId="37" type="noConversion"/>
  </si>
  <si>
    <t>4-128</t>
    <phoneticPr fontId="37" type="noConversion"/>
  </si>
  <si>
    <t>110/06/09</t>
    <phoneticPr fontId="37" type="noConversion"/>
  </si>
  <si>
    <t>110/06/09</t>
    <phoneticPr fontId="37" type="noConversion"/>
  </si>
  <si>
    <t>M38A2-J-a-C4B-135
曾文溪河川橋P9L-1基樁</t>
    <phoneticPr fontId="37" type="noConversion"/>
  </si>
  <si>
    <t>4-129</t>
    <phoneticPr fontId="37" type="noConversion"/>
  </si>
  <si>
    <t>110/06/15</t>
    <phoneticPr fontId="37" type="noConversion"/>
  </si>
  <si>
    <t>110/06/15</t>
    <phoneticPr fontId="37" type="noConversion"/>
  </si>
  <si>
    <t>110/06/15</t>
    <phoneticPr fontId="37" type="noConversion"/>
  </si>
  <si>
    <t>M38A2-J-a-C4B-136
潭頂溪P6L-5鋼管樁</t>
    <phoneticPr fontId="37" type="noConversion"/>
  </si>
  <si>
    <t>M38A2-J-a-C4B-137
潭頂溪P6L-6鋼管樁</t>
    <phoneticPr fontId="37" type="noConversion"/>
  </si>
  <si>
    <t>M38A2-J-a-C4B-138
潭頂溪P6R-7鋼管樁</t>
    <phoneticPr fontId="37" type="noConversion"/>
  </si>
  <si>
    <t>M38A2-J-a-C4B-139
潭頂溪P6R-8鋼管樁</t>
    <phoneticPr fontId="37" type="noConversion"/>
  </si>
  <si>
    <t>110/02/24</t>
    <phoneticPr fontId="37" type="noConversion"/>
  </si>
  <si>
    <t>合格</t>
    <phoneticPr fontId="37" type="noConversion"/>
  </si>
  <si>
    <t>合格</t>
    <phoneticPr fontId="37" type="noConversion"/>
  </si>
  <si>
    <t>鋼筋續接器，25mm∮</t>
    <phoneticPr fontId="37" type="noConversion"/>
  </si>
  <si>
    <t>監造:</t>
    <phoneticPr fontId="37" type="noConversion"/>
  </si>
  <si>
    <t>威勝:劉琮誠</t>
    <phoneticPr fontId="37" type="noConversion"/>
  </si>
  <si>
    <t>威勝:</t>
    <phoneticPr fontId="37" type="noConversion"/>
  </si>
  <si>
    <t>高強度鋼棒，36mm，39mm∮(符合ASTM A449規定)</t>
    <phoneticPr fontId="37" type="noConversion"/>
  </si>
  <si>
    <t>壹.一.1 .67</t>
    <phoneticPr fontId="37" type="noConversion"/>
  </si>
  <si>
    <t>高強度微型樁，高拉力螺紋鋼棒(ASTM A722)</t>
    <phoneticPr fontId="37" type="noConversion"/>
  </si>
  <si>
    <t>109/10/19</t>
    <phoneticPr fontId="37" type="noConversion"/>
  </si>
  <si>
    <t>109/11/04</t>
    <phoneticPr fontId="37" type="noConversion"/>
  </si>
  <si>
    <t>加測</t>
    <phoneticPr fontId="37" type="noConversion"/>
  </si>
  <si>
    <t>是</t>
    <phoneticPr fontId="37" type="noConversion"/>
  </si>
  <si>
    <t>T</t>
    <phoneticPr fontId="37" type="noConversion"/>
  </si>
  <si>
    <t>M</t>
    <phoneticPr fontId="37" type="noConversion"/>
  </si>
  <si>
    <t>壹、一、3 排水復舊及臨時導排水工程 10</t>
    <phoneticPr fontId="37" type="noConversion"/>
  </si>
  <si>
    <t>個</t>
    <phoneticPr fontId="37" type="noConversion"/>
  </si>
  <si>
    <t>處</t>
    <phoneticPr fontId="37" type="noConversion"/>
  </si>
  <si>
    <t>人造橡膠防震板</t>
    <phoneticPr fontId="37" type="noConversion"/>
  </si>
  <si>
    <t>養護劑</t>
    <phoneticPr fontId="37" type="noConversion"/>
  </si>
  <si>
    <t>串方塊混凝土護坡</t>
    <phoneticPr fontId="37" type="noConversion"/>
  </si>
  <si>
    <t>高拉力鋼棒，39mm∮(符合ASTM A449規定)</t>
    <phoneticPr fontId="37" type="noConversion"/>
  </si>
  <si>
    <t>預力鋼腱(5T-15.2mm鋼鉸線)</t>
    <phoneticPr fontId="37" type="noConversion"/>
  </si>
  <si>
    <t>橋台制式不繡鋼板門</t>
    <phoneticPr fontId="37" type="noConversion"/>
  </si>
  <si>
    <t>壹.一.1 .79</t>
    <phoneticPr fontId="37" type="noConversion"/>
  </si>
  <si>
    <t>75.9T(1649M)</t>
    <phoneticPr fontId="37" type="noConversion"/>
  </si>
  <si>
    <t>1式</t>
    <phoneticPr fontId="37" type="noConversion"/>
  </si>
  <si>
    <t>1式</t>
    <phoneticPr fontId="37" type="noConversion"/>
  </si>
  <si>
    <t>威勝:黃正泰</t>
    <phoneticPr fontId="37" type="noConversion"/>
  </si>
  <si>
    <t>P</t>
    <phoneticPr fontId="37" type="noConversion"/>
  </si>
  <si>
    <t>否</t>
    <phoneticPr fontId="37" type="noConversion"/>
  </si>
  <si>
    <t>否</t>
    <phoneticPr fontId="37" type="noConversion"/>
  </si>
  <si>
    <t>監造:李秉融</t>
    <phoneticPr fontId="37" type="noConversion"/>
  </si>
  <si>
    <t>每批/一次。</t>
    <phoneticPr fontId="37" type="noConversion"/>
  </si>
  <si>
    <t>每批/一次。</t>
    <phoneticPr fontId="37" type="noConversion"/>
  </si>
  <si>
    <t>每批/一次(5個樣品)。</t>
    <phoneticPr fontId="37" type="noConversion"/>
  </si>
  <si>
    <t>每批/一次 。</t>
    <phoneticPr fontId="37" type="noConversion"/>
  </si>
  <si>
    <t>(施工前拉拔試驗)，取樣1組=3支。</t>
    <phoneticPr fontId="37" type="noConversion"/>
  </si>
  <si>
    <t>(施工前拉拔試驗)，取樣1組=3支。</t>
    <phoneticPr fontId="37" type="noConversion"/>
  </si>
  <si>
    <t>(施工前拉拔試驗)，取樣1組=3支。</t>
    <phoneticPr fontId="37" type="noConversion"/>
  </si>
  <si>
    <t>(同一爐號)拉力試驗每200個取樣１個，且至少3個高塑性反復載重試驗試體，應取樣所用最大號數鋼筋，每1000個取樣1個。</t>
    <phoneticPr fontId="37" type="noConversion"/>
  </si>
  <si>
    <t>壹.一.1 .64</t>
    <phoneticPr fontId="37" type="noConversion"/>
  </si>
  <si>
    <t>M38A2-J-c-E-024</t>
    <phoneticPr fontId="37" type="noConversion"/>
  </si>
  <si>
    <t>每批(每處)/一次。</t>
    <phoneticPr fontId="37" type="noConversion"/>
  </si>
  <si>
    <t>次</t>
    <phoneticPr fontId="37" type="noConversion"/>
  </si>
  <si>
    <t>111/12/31</t>
    <phoneticPr fontId="37" type="noConversion"/>
  </si>
  <si>
    <t>監造:李秉融</t>
    <phoneticPr fontId="37" type="noConversion"/>
  </si>
  <si>
    <t>每批(每處)/一次。
鑽心：600MT/1組 (最少2個)。</t>
    <phoneticPr fontId="37" type="noConversion"/>
  </si>
  <si>
    <t>監造:</t>
    <phoneticPr fontId="37" type="noConversion"/>
  </si>
  <si>
    <t>監造:</t>
    <phoneticPr fontId="37" type="noConversion"/>
  </si>
  <si>
    <t>威勝:</t>
    <phoneticPr fontId="37" type="noConversion"/>
  </si>
  <si>
    <t>威勝:蘇俊男</t>
    <phoneticPr fontId="37" type="noConversion"/>
  </si>
  <si>
    <t>監造:吳英傑</t>
    <phoneticPr fontId="37" type="noConversion"/>
  </si>
  <si>
    <t>人造橡膠防震板</t>
    <phoneticPr fontId="37" type="noConversion"/>
  </si>
  <si>
    <t>110/06/18</t>
    <phoneticPr fontId="37" type="noConversion"/>
  </si>
  <si>
    <t>110/06/18</t>
    <phoneticPr fontId="37" type="noConversion"/>
  </si>
  <si>
    <t>監造單位:李秉融</t>
    <phoneticPr fontId="37" type="noConversion"/>
  </si>
  <si>
    <t>施工廠商:周孝忠</t>
    <phoneticPr fontId="37" type="noConversion"/>
  </si>
  <si>
    <t>4-217</t>
    <phoneticPr fontId="37" type="noConversion"/>
  </si>
  <si>
    <t>監造單位:林東新</t>
    <phoneticPr fontId="37" type="noConversion"/>
  </si>
  <si>
    <t>施工廠商:劉琮誠</t>
    <phoneticPr fontId="37" type="noConversion"/>
  </si>
  <si>
    <t>M38A2-J-a-C4A-266
官田系統2號橋P1-2基樁</t>
    <phoneticPr fontId="37" type="noConversion"/>
  </si>
  <si>
    <t>M38A2-J-a-C4A-268
官田系統1號橋P7W-3基樁</t>
    <phoneticPr fontId="37" type="noConversion"/>
  </si>
  <si>
    <t>預力鋼腱(5T-15.2mm鋼鉸線)</t>
    <phoneticPr fontId="37" type="noConversion"/>
  </si>
  <si>
    <t>壹、一、1 結構工程 64</t>
    <phoneticPr fontId="37" type="noConversion"/>
  </si>
  <si>
    <t>M38A2-J-a-C4A-263
渡子頭2號橋P1LR側墩柱第一升層</t>
    <phoneticPr fontId="37" type="noConversion"/>
  </si>
  <si>
    <r>
      <t>V=每批數量(M</t>
    </r>
    <r>
      <rPr>
        <vertAlign val="superscript"/>
        <sz val="8"/>
        <color theme="1"/>
        <rFont val="標楷體"/>
        <family val="4"/>
        <charset val="136"/>
      </rPr>
      <t>3</t>
    </r>
    <r>
      <rPr>
        <sz val="8"/>
        <color theme="1"/>
        <rFont val="標楷體"/>
        <family val="4"/>
        <charset val="136"/>
      </rPr>
      <t>) V≦50 取樣2(組) 50≦V&lt;100 取樣3組    100≦V&lt;200 取樣4(組) V&gt;200 INT(V/100)+取樣3(組)。</t>
    </r>
    <phoneticPr fontId="37" type="noConversion"/>
  </si>
  <si>
    <r>
      <t>M</t>
    </r>
    <r>
      <rPr>
        <vertAlign val="superscript"/>
        <sz val="12"/>
        <color theme="1"/>
        <rFont val="標楷體"/>
        <family val="4"/>
        <charset val="136"/>
      </rPr>
      <t>3</t>
    </r>
    <phoneticPr fontId="37" type="noConversion"/>
  </si>
  <si>
    <r>
      <t>結構用混凝土，280kgf/cm</t>
    </r>
    <r>
      <rPr>
        <vertAlign val="superscript"/>
        <sz val="10"/>
        <color theme="1"/>
        <rFont val="標楷體"/>
        <family val="4"/>
        <charset val="136"/>
      </rPr>
      <t>2</t>
    </r>
    <phoneticPr fontId="37" type="noConversion"/>
  </si>
  <si>
    <t>3-11</t>
    <phoneticPr fontId="37" type="noConversion"/>
  </si>
  <si>
    <t>110/06/25</t>
    <phoneticPr fontId="37" type="noConversion"/>
  </si>
  <si>
    <t>110/06/25</t>
    <phoneticPr fontId="37" type="noConversion"/>
  </si>
  <si>
    <t>施工廠商:周孝忠</t>
    <phoneticPr fontId="37" type="noConversion"/>
  </si>
  <si>
    <t>施工廠商:周孝忠</t>
    <phoneticPr fontId="37" type="noConversion"/>
  </si>
  <si>
    <t>施工廠商:劉琮誠</t>
    <phoneticPr fontId="37" type="noConversion"/>
  </si>
  <si>
    <r>
      <t>M</t>
    </r>
    <r>
      <rPr>
        <vertAlign val="superscript"/>
        <sz val="12"/>
        <color theme="1"/>
        <rFont val="標楷體"/>
        <family val="4"/>
        <charset val="136"/>
      </rPr>
      <t>3</t>
    </r>
    <phoneticPr fontId="37" type="noConversion"/>
  </si>
  <si>
    <r>
      <t>V=每批數量(M</t>
    </r>
    <r>
      <rPr>
        <vertAlign val="superscript"/>
        <sz val="8"/>
        <color theme="1"/>
        <rFont val="標楷體"/>
        <family val="4"/>
        <charset val="136"/>
      </rPr>
      <t>3</t>
    </r>
    <r>
      <rPr>
        <sz val="8"/>
        <color theme="1"/>
        <rFont val="標楷體"/>
        <family val="4"/>
        <charset val="136"/>
      </rPr>
      <t xml:space="preserve">) V≦50 取樣2(組) 50≦V&lt;100 取樣3組    100≦V&lt;200 取樣4(組) V&gt;200 INT(V/100)+取樣3(組)。                                   </t>
    </r>
    <phoneticPr fontId="37" type="noConversion"/>
  </si>
  <si>
    <r>
      <t>全套管鑽掘樁，315W kgf/cm</t>
    </r>
    <r>
      <rPr>
        <vertAlign val="superscript"/>
        <sz val="9"/>
        <color theme="1"/>
        <rFont val="標楷體"/>
        <family val="4"/>
        <charset val="136"/>
      </rPr>
      <t>2</t>
    </r>
    <phoneticPr fontId="37" type="noConversion"/>
  </si>
  <si>
    <r>
      <t>M</t>
    </r>
    <r>
      <rPr>
        <vertAlign val="superscript"/>
        <sz val="12"/>
        <color theme="1"/>
        <rFont val="標楷體"/>
        <family val="4"/>
        <charset val="136"/>
      </rPr>
      <t>3</t>
    </r>
    <phoneticPr fontId="37" type="noConversion"/>
  </si>
  <si>
    <r>
      <t>V=每批數量(M</t>
    </r>
    <r>
      <rPr>
        <vertAlign val="superscript"/>
        <sz val="8"/>
        <color theme="1"/>
        <rFont val="標楷體"/>
        <family val="4"/>
        <charset val="136"/>
      </rPr>
      <t>3</t>
    </r>
    <r>
      <rPr>
        <sz val="8"/>
        <color theme="1"/>
        <rFont val="標楷體"/>
        <family val="4"/>
        <charset val="136"/>
      </rPr>
      <t xml:space="preserve">) V≦50 取樣2(組) 50≦V&lt;100 取樣3組    100≦V&lt;200 取樣4(組) V&gt;200 INT(V/100)+取樣3(組)。                                   </t>
    </r>
    <phoneticPr fontId="37" type="noConversion"/>
  </si>
  <si>
    <r>
      <t>全套管鑽掘樁，315W kgf/cm</t>
    </r>
    <r>
      <rPr>
        <vertAlign val="superscript"/>
        <sz val="9"/>
        <color theme="1"/>
        <rFont val="標楷體"/>
        <family val="4"/>
        <charset val="136"/>
      </rPr>
      <t>2</t>
    </r>
    <phoneticPr fontId="37" type="noConversion"/>
  </si>
  <si>
    <t>4-218</t>
    <phoneticPr fontId="37" type="noConversion"/>
  </si>
  <si>
    <t>110/06/19</t>
    <phoneticPr fontId="37" type="noConversion"/>
  </si>
  <si>
    <t>110/06/19</t>
    <phoneticPr fontId="37" type="noConversion"/>
  </si>
  <si>
    <t>監造單位:馮榮泉</t>
    <phoneticPr fontId="37" type="noConversion"/>
  </si>
  <si>
    <t>施工廠商:劉琮誠</t>
    <phoneticPr fontId="37" type="noConversion"/>
  </si>
  <si>
    <t>M38A2-J-a-C4A-269
官田系統1號橋P7W-1基樁</t>
    <phoneticPr fontId="37" type="noConversion"/>
  </si>
  <si>
    <t>4-219</t>
  </si>
  <si>
    <t>110/06/21</t>
    <phoneticPr fontId="37" type="noConversion"/>
  </si>
  <si>
    <t>110/06/21</t>
    <phoneticPr fontId="37" type="noConversion"/>
  </si>
  <si>
    <t>M38A2-J-a-C4A-270
官田系統1號橋P7W-2基樁</t>
    <phoneticPr fontId="37" type="noConversion"/>
  </si>
  <si>
    <t>110/06/22</t>
    <phoneticPr fontId="37" type="noConversion"/>
  </si>
  <si>
    <t>110/06/22</t>
    <phoneticPr fontId="37" type="noConversion"/>
  </si>
  <si>
    <t>M38A2-J-a-C4A-271
官田系統1號橋P7W-4基樁</t>
    <phoneticPr fontId="37" type="noConversion"/>
  </si>
  <si>
    <t>監造單位:吳英傑</t>
    <phoneticPr fontId="37" type="noConversion"/>
  </si>
  <si>
    <t>4-220</t>
  </si>
  <si>
    <t>110/06/23</t>
    <phoneticPr fontId="37" type="noConversion"/>
  </si>
  <si>
    <t>110/06/23</t>
    <phoneticPr fontId="37" type="noConversion"/>
  </si>
  <si>
    <t>110/06/23</t>
    <phoneticPr fontId="37" type="noConversion"/>
  </si>
  <si>
    <t>監造單位:李秉融</t>
    <phoneticPr fontId="37" type="noConversion"/>
  </si>
  <si>
    <t>M38A2-J-a-C4A-272
官田系統1號橋P7E-3基樁</t>
    <phoneticPr fontId="37" type="noConversion"/>
  </si>
  <si>
    <t>4-221</t>
  </si>
  <si>
    <t>4-222</t>
    <phoneticPr fontId="37" type="noConversion"/>
  </si>
  <si>
    <t>110/06/24</t>
    <phoneticPr fontId="37" type="noConversion"/>
  </si>
  <si>
    <t>110/06/24</t>
    <phoneticPr fontId="37" type="noConversion"/>
  </si>
  <si>
    <t>110/06/24</t>
    <phoneticPr fontId="37" type="noConversion"/>
  </si>
  <si>
    <t>施工廠商:劉琮誠</t>
    <phoneticPr fontId="37" type="noConversion"/>
  </si>
  <si>
    <t>M38A2-J-a-C4A-273
官田系統1號橋P7E-1基樁</t>
    <phoneticPr fontId="37" type="noConversion"/>
  </si>
  <si>
    <t>4-223</t>
    <phoneticPr fontId="37" type="noConversion"/>
  </si>
  <si>
    <t>110/06/25</t>
    <phoneticPr fontId="37" type="noConversion"/>
  </si>
  <si>
    <t>110/06/25</t>
    <phoneticPr fontId="37" type="noConversion"/>
  </si>
  <si>
    <t>110/06/26</t>
    <phoneticPr fontId="37" type="noConversion"/>
  </si>
  <si>
    <t>110/06/26</t>
    <phoneticPr fontId="37" type="noConversion"/>
  </si>
  <si>
    <t>110/06/26</t>
    <phoneticPr fontId="37" type="noConversion"/>
  </si>
  <si>
    <t>M38A2-J-a-C4A-276
官田系統1號橋P7E-2基樁</t>
    <phoneticPr fontId="37" type="noConversion"/>
  </si>
  <si>
    <t>監造單位:李之杰</t>
    <phoneticPr fontId="37" type="noConversion"/>
  </si>
  <si>
    <t>4-133</t>
    <phoneticPr fontId="37" type="noConversion"/>
  </si>
  <si>
    <t>M38A2-J-a-C4B-140
潭頂溪P6L-7鋼管樁</t>
    <phoneticPr fontId="37" type="noConversion"/>
  </si>
  <si>
    <t>4-134</t>
    <phoneticPr fontId="37" type="noConversion"/>
  </si>
  <si>
    <t>M38A2-J-a-C4B-141
潭頂溪P6L-8鋼管樁</t>
    <phoneticPr fontId="37" type="noConversion"/>
  </si>
  <si>
    <t>M38A2-J-a-C4B-142
潭頂溪P6R-5鋼管樁</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</si>
  <si>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</si>
  <si>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</si>
  <si>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</si>
  <si>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</si>
  <si>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</si>
  <si>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</si>
  <si>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t>M38A2-J-a-C4B-143
潭頂溪P6R-6鋼管樁</t>
    <phoneticPr fontId="37" type="noConversion"/>
  </si>
  <si>
    <t>M38A2-J-a-C4A-275
渡子頭2號橋P2LR側墩柱第二升層</t>
    <phoneticPr fontId="37" type="noConversion"/>
  </si>
  <si>
    <t>110/06/11</t>
    <phoneticPr fontId="37" type="noConversion"/>
  </si>
  <si>
    <t>110/06/11</t>
    <phoneticPr fontId="37" type="noConversion"/>
  </si>
  <si>
    <t>#4 4.92
#10 102.04</t>
    <phoneticPr fontId="37" type="noConversion"/>
  </si>
  <si>
    <t>8-43</t>
  </si>
  <si>
    <t>8-44</t>
  </si>
  <si>
    <t>8-45</t>
  </si>
  <si>
    <t>8-46</t>
  </si>
  <si>
    <t xml:space="preserve">監造單位:李秉融  </t>
    <phoneticPr fontId="37" type="noConversion"/>
  </si>
  <si>
    <t>施工廠商:劉琮誠</t>
    <phoneticPr fontId="37" type="noConversion"/>
  </si>
  <si>
    <t>方01
官田系統3號橋錨樁1</t>
    <phoneticPr fontId="37" type="noConversion"/>
  </si>
  <si>
    <t>方02
官田系統3號橋錨樁2</t>
    <phoneticPr fontId="37" type="noConversion"/>
  </si>
  <si>
    <t>方03
官田系統3號橋主樁</t>
    <phoneticPr fontId="37" type="noConversion"/>
  </si>
  <si>
    <t>110/4/22</t>
    <phoneticPr fontId="37" type="noConversion"/>
  </si>
  <si>
    <t>110/4/22</t>
    <phoneticPr fontId="37" type="noConversion"/>
  </si>
  <si>
    <t>方04
官田溪P9L黑鐵管無收縮水泥灌漿</t>
    <phoneticPr fontId="37" type="noConversion"/>
  </si>
  <si>
    <t>110/5/18</t>
    <phoneticPr fontId="37" type="noConversion"/>
  </si>
  <si>
    <t>方05
官田溪河川橋P12L基礎黑鐵管50mm無收縮水泥灌漿</t>
    <phoneticPr fontId="37" type="noConversion"/>
  </si>
  <si>
    <t>110/6/15</t>
    <phoneticPr fontId="37" type="noConversion"/>
  </si>
  <si>
    <t>110/6/15</t>
    <phoneticPr fontId="37" type="noConversion"/>
  </si>
  <si>
    <t>110/6/15</t>
    <phoneticPr fontId="37" type="noConversion"/>
  </si>
  <si>
    <t>方06
官田溪P9L拉力鋼棒填縫</t>
    <phoneticPr fontId="37" type="noConversion"/>
  </si>
  <si>
    <t>110/6/18</t>
    <phoneticPr fontId="37" type="noConversion"/>
  </si>
  <si>
    <t>110/6/18</t>
    <phoneticPr fontId="37" type="noConversion"/>
  </si>
  <si>
    <t>110/6/18</t>
    <phoneticPr fontId="37" type="noConversion"/>
  </si>
  <si>
    <t>方08
官田系統3號橋P4-2微型樁</t>
    <phoneticPr fontId="37" type="noConversion"/>
  </si>
  <si>
    <t>110/6/23</t>
    <phoneticPr fontId="37" type="noConversion"/>
  </si>
  <si>
    <t>方07
官田系統3號橋P4-18微型樁</t>
    <phoneticPr fontId="37" type="noConversion"/>
  </si>
  <si>
    <t>方09
官田系統3號橋P4-1微型樁</t>
    <phoneticPr fontId="37" type="noConversion"/>
  </si>
  <si>
    <t>610mm∮就地內灌混凝土鋼管樁，SD420W</t>
    <phoneticPr fontId="37" type="noConversion"/>
  </si>
  <si>
    <t>HILTI HIT-RE500 V3(喜利得)
G1091013008  G1091013009  G1091013010  G1091013021  G1091013011  G1091013012  G1091013013  YM20-05500  YM20-05501
M38A2-J-c-E-008</t>
    <phoneticPr fontId="37" type="noConversion"/>
  </si>
  <si>
    <t>施工廠商:王建凱</t>
    <phoneticPr fontId="37" type="noConversion"/>
  </si>
  <si>
    <t>21-0111-006植
官田溪河川橋P2L基礎加高</t>
    <phoneticPr fontId="37" type="noConversion"/>
  </si>
  <si>
    <t>每批2%隨機取樣抽測,每批最少取樣5支,該批有仰角施工則最少取樣抽測1支.</t>
    <phoneticPr fontId="37" type="noConversion"/>
  </si>
  <si>
    <t>施工廠商:王建凱</t>
    <phoneticPr fontId="37" type="noConversion"/>
  </si>
  <si>
    <t>監造單位:王彥民</t>
    <phoneticPr fontId="37" type="noConversion"/>
  </si>
  <si>
    <t>施工廠商:何秉翰</t>
    <phoneticPr fontId="37" type="noConversion"/>
  </si>
  <si>
    <t>109/10/31</t>
    <phoneticPr fontId="37" type="noConversion"/>
  </si>
  <si>
    <t>監造單位:廖榮順</t>
    <phoneticPr fontId="37" type="noConversion"/>
  </si>
  <si>
    <t>施工廠商:黃國庭</t>
    <phoneticPr fontId="37" type="noConversion"/>
  </si>
  <si>
    <t>109/11/09</t>
    <phoneticPr fontId="37" type="noConversion"/>
  </si>
  <si>
    <t>109/11/09</t>
    <phoneticPr fontId="37" type="noConversion"/>
  </si>
  <si>
    <t>109/11/09</t>
    <phoneticPr fontId="37" type="noConversion"/>
  </si>
  <si>
    <t>監造單位:王彥民</t>
    <phoneticPr fontId="37" type="noConversion"/>
  </si>
  <si>
    <t>109/11/20</t>
    <phoneticPr fontId="37" type="noConversion"/>
  </si>
  <si>
    <t>109/11/20</t>
    <phoneticPr fontId="37" type="noConversion"/>
  </si>
  <si>
    <t>監造單位:黃欽賢</t>
    <phoneticPr fontId="37" type="noConversion"/>
  </si>
  <si>
    <t>施工廠商:林世興</t>
    <phoneticPr fontId="37" type="noConversion"/>
  </si>
  <si>
    <t>109/12/14</t>
    <phoneticPr fontId="37" type="noConversion"/>
  </si>
  <si>
    <t>109/12/14</t>
    <phoneticPr fontId="37" type="noConversion"/>
  </si>
  <si>
    <t>109/12/14</t>
    <phoneticPr fontId="37" type="noConversion"/>
  </si>
  <si>
    <t>監造單位:吳清標</t>
    <phoneticPr fontId="37" type="noConversion"/>
  </si>
  <si>
    <t>110/01/11</t>
    <phoneticPr fontId="37" type="noConversion"/>
  </si>
  <si>
    <t>110/01/11</t>
    <phoneticPr fontId="37" type="noConversion"/>
  </si>
  <si>
    <t>110/01/11</t>
    <phoneticPr fontId="37" type="noConversion"/>
  </si>
  <si>
    <t>110/01/20</t>
    <phoneticPr fontId="37" type="noConversion"/>
  </si>
  <si>
    <t>110/01/20</t>
    <phoneticPr fontId="37" type="noConversion"/>
  </si>
  <si>
    <t>21-0120-001植
渡子頭二號橋P2L既有基礎、平面</t>
    <phoneticPr fontId="37" type="noConversion"/>
  </si>
  <si>
    <t>110/01/25</t>
    <phoneticPr fontId="37" type="noConversion"/>
  </si>
  <si>
    <t>110/01/25</t>
    <phoneticPr fontId="37" type="noConversion"/>
  </si>
  <si>
    <t>監造單位:洪詔勛</t>
    <phoneticPr fontId="37" type="noConversion"/>
  </si>
  <si>
    <t>110/01/29</t>
    <phoneticPr fontId="37" type="noConversion"/>
  </si>
  <si>
    <t>110/02/05</t>
    <phoneticPr fontId="37" type="noConversion"/>
  </si>
  <si>
    <t>110/02/08</t>
    <phoneticPr fontId="37" type="noConversion"/>
  </si>
  <si>
    <t>110/03/09</t>
    <phoneticPr fontId="37" type="noConversion"/>
  </si>
  <si>
    <t>110/03/15</t>
    <phoneticPr fontId="37" type="noConversion"/>
  </si>
  <si>
    <t>施工廠商:吳明學</t>
    <phoneticPr fontId="37" type="noConversion"/>
  </si>
  <si>
    <t>110/03/17</t>
    <phoneticPr fontId="37" type="noConversion"/>
  </si>
  <si>
    <t>110/03/17</t>
    <phoneticPr fontId="37" type="noConversion"/>
  </si>
  <si>
    <t>110/04/06</t>
    <phoneticPr fontId="37" type="noConversion"/>
  </si>
  <si>
    <t>110/04/06</t>
    <phoneticPr fontId="37" type="noConversion"/>
  </si>
  <si>
    <t>110/04/06</t>
    <phoneticPr fontId="37" type="noConversion"/>
  </si>
  <si>
    <t>施工廠商:林士興</t>
    <phoneticPr fontId="37" type="noConversion"/>
  </si>
  <si>
    <t>110/04/22</t>
    <phoneticPr fontId="37" type="noConversion"/>
  </si>
  <si>
    <t>110/04/22</t>
    <phoneticPr fontId="37" type="noConversion"/>
  </si>
  <si>
    <t>110/05/19</t>
    <phoneticPr fontId="37" type="noConversion"/>
  </si>
  <si>
    <t>110/05/19</t>
    <phoneticPr fontId="37" type="noConversion"/>
  </si>
  <si>
    <t>110/05/19</t>
    <phoneticPr fontId="37" type="noConversion"/>
  </si>
  <si>
    <t>施工廠商:吳明學</t>
    <phoneticPr fontId="37" type="noConversion"/>
  </si>
  <si>
    <t>施工廠商:吳明學</t>
    <phoneticPr fontId="37" type="noConversion"/>
  </si>
  <si>
    <t>21-0519-009植
渡子頭二號排水橋P2R</t>
    <phoneticPr fontId="37" type="noConversion"/>
  </si>
  <si>
    <t>110/05/25</t>
    <phoneticPr fontId="37" type="noConversion"/>
  </si>
  <si>
    <t>威勝:蘇俊男</t>
    <phoneticPr fontId="37" type="noConversion"/>
  </si>
  <si>
    <t>109/05/24</t>
    <phoneticPr fontId="37" type="noConversion"/>
  </si>
  <si>
    <t>監造:</t>
    <phoneticPr fontId="37" type="noConversion"/>
  </si>
  <si>
    <t>監造:吳英傑</t>
    <phoneticPr fontId="37" type="noConversion"/>
  </si>
  <si>
    <t>飛魚藥劑:4組
(M38A2-J-c-E-007)
喜利得藥劑:4組
(M38A2-J-c-E-008)</t>
    <phoneticPr fontId="37" type="noConversion"/>
  </si>
  <si>
    <t>飛魚藥劑:2組
(M38A2-J-c-E-007)
喜利得藥劑:2組
(M38A2-J-c-E-008)</t>
    <phoneticPr fontId="37" type="noConversion"/>
  </si>
  <si>
    <t>32-1</t>
    <phoneticPr fontId="37" type="noConversion"/>
  </si>
  <si>
    <t>110/01/05</t>
    <phoneticPr fontId="37" type="noConversion"/>
  </si>
  <si>
    <t>監造單位:洪詔勛</t>
    <phoneticPr fontId="37" type="noConversion"/>
  </si>
  <si>
    <t>施工廠商:王建凱</t>
    <phoneticPr fontId="37" type="noConversion"/>
  </si>
  <si>
    <t>110/01/08</t>
    <phoneticPr fontId="37" type="noConversion"/>
  </si>
  <si>
    <t>監造單位:吳清標</t>
    <phoneticPr fontId="37" type="noConversion"/>
  </si>
  <si>
    <t>110/01/08</t>
    <phoneticPr fontId="37" type="noConversion"/>
  </si>
  <si>
    <t>110/01/15</t>
    <phoneticPr fontId="37" type="noConversion"/>
  </si>
  <si>
    <t>監造單位:黃欽賢</t>
    <phoneticPr fontId="37" type="noConversion"/>
  </si>
  <si>
    <t>施工廠商:李修彧</t>
    <phoneticPr fontId="37" type="noConversion"/>
  </si>
  <si>
    <t>110/01/15</t>
    <phoneticPr fontId="37" type="noConversion"/>
  </si>
  <si>
    <t>110/01/19</t>
    <phoneticPr fontId="37" type="noConversion"/>
  </si>
  <si>
    <t>110/01/29</t>
    <phoneticPr fontId="37" type="noConversion"/>
  </si>
  <si>
    <t>監造單位:洪詔勛</t>
    <phoneticPr fontId="37" type="noConversion"/>
  </si>
  <si>
    <t>監造單位:洪詔勛</t>
    <phoneticPr fontId="37" type="noConversion"/>
  </si>
  <si>
    <t>110/02/04</t>
    <phoneticPr fontId="37" type="noConversion"/>
  </si>
  <si>
    <t>施工廠商:李修彧</t>
    <phoneticPr fontId="37" type="noConversion"/>
  </si>
  <si>
    <t>110/02/08</t>
    <phoneticPr fontId="37" type="noConversion"/>
  </si>
  <si>
    <t>監造單位:吳清標</t>
    <phoneticPr fontId="37" type="noConversion"/>
  </si>
  <si>
    <t>監造單位:吳清標</t>
    <phoneticPr fontId="37" type="noConversion"/>
  </si>
  <si>
    <t>施工廠商:李修彧</t>
    <phoneticPr fontId="37" type="noConversion"/>
  </si>
  <si>
    <t>21-0208-005植
渡子頭一號橋A2橋台</t>
    <phoneticPr fontId="37" type="noConversion"/>
  </si>
  <si>
    <t>110/03/04</t>
    <phoneticPr fontId="37" type="noConversion"/>
  </si>
  <si>
    <t>110/03/12</t>
    <phoneticPr fontId="37" type="noConversion"/>
  </si>
  <si>
    <t>施工廠商:王建凱</t>
    <phoneticPr fontId="37" type="noConversion"/>
  </si>
  <si>
    <t>110/03/12</t>
    <phoneticPr fontId="37" type="noConversion"/>
  </si>
  <si>
    <t>110/04/09</t>
    <phoneticPr fontId="37" type="noConversion"/>
  </si>
  <si>
    <t>110/04/29</t>
    <phoneticPr fontId="37" type="noConversion"/>
  </si>
  <si>
    <t>監造單位:王彥民</t>
    <phoneticPr fontId="37" type="noConversion"/>
  </si>
  <si>
    <t>施工廠商:林士興</t>
    <phoneticPr fontId="37" type="noConversion"/>
  </si>
  <si>
    <t>21-0429-006植
善化二號橋A1L、A1R橋台</t>
    <phoneticPr fontId="37" type="noConversion"/>
  </si>
  <si>
    <t>21-0520-006植
官田溪河川橋P14R基礎側面</t>
    <phoneticPr fontId="37" type="noConversion"/>
  </si>
  <si>
    <t>化學黏著錨筋，22mm∮</t>
    <phoneticPr fontId="37" type="noConversion"/>
  </si>
  <si>
    <t>壹、一、1 結構工程 26~27</t>
    <phoneticPr fontId="37" type="noConversion"/>
  </si>
  <si>
    <t>支</t>
    <phoneticPr fontId="37" type="noConversion"/>
  </si>
  <si>
    <t>21-0429-008B植
善化一號橋A2L、A2R橋台</t>
    <phoneticPr fontId="37" type="noConversion"/>
  </si>
  <si>
    <t>監造單位:王彥民</t>
    <phoneticPr fontId="37" type="noConversion"/>
  </si>
  <si>
    <t>施工廠商:林士興</t>
    <phoneticPr fontId="37" type="noConversion"/>
  </si>
  <si>
    <t>110/04/29</t>
    <phoneticPr fontId="37" type="noConversion"/>
  </si>
  <si>
    <t>110/04/29</t>
    <phoneticPr fontId="37" type="noConversion"/>
  </si>
  <si>
    <t>110/10/15</t>
    <phoneticPr fontId="37" type="noConversion"/>
  </si>
  <si>
    <t>壹.一.9 .7</t>
    <phoneticPr fontId="37" type="noConversion"/>
  </si>
  <si>
    <t>109/12/07</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</si>
  <si>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</si>
  <si>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</si>
  <si>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結構用混凝土，80kgf/cm</t>
    </r>
    <r>
      <rPr>
        <vertAlign val="superscript"/>
        <sz val="9"/>
        <rFont val="標楷體"/>
        <family val="4"/>
        <charset val="136"/>
      </rPr>
      <t>2</t>
    </r>
    <phoneticPr fontId="37" type="noConversion"/>
  </si>
  <si>
    <t>1-9</t>
    <phoneticPr fontId="37" type="noConversion"/>
  </si>
  <si>
    <t>110/07/19</t>
    <phoneticPr fontId="37" type="noConversion"/>
  </si>
  <si>
    <t>1-2</t>
    <phoneticPr fontId="37" type="noConversion"/>
  </si>
  <si>
    <t>23</t>
    <phoneticPr fontId="37" type="noConversion"/>
  </si>
  <si>
    <t>組</t>
    <phoneticPr fontId="37" type="noConversion"/>
  </si>
  <si>
    <t>M38A2-J-a-C4B-144
潭頂溪排水橋P6支撐補強PC</t>
    <phoneticPr fontId="37" type="noConversion"/>
  </si>
  <si>
    <t>110/07/12</t>
    <phoneticPr fontId="37" type="noConversion"/>
  </si>
  <si>
    <t>施工廠商:李秉融</t>
    <phoneticPr fontId="37" type="noConversion"/>
  </si>
  <si>
    <t>M38A2-J-a-C4B-148
潭頂溪排水橋P3RL基礎補強PC</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</si>
  <si>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</si>
  <si>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</si>
  <si>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竑榮官田廠:109.08.14棪嘉南(A2)監字第10908022號函廠商核定</t>
    </r>
    <r>
      <rPr>
        <sz val="8"/>
        <rFont val="新細明體"/>
        <family val="1"/>
        <charset val="136"/>
      </rPr>
      <t xml:space="preserve">。
</t>
    </r>
    <r>
      <rPr>
        <sz val="8"/>
        <rFont val="標楷體"/>
        <family val="4"/>
        <charset val="136"/>
      </rPr>
      <t>109.08.25驗廠取樣)</t>
    </r>
    <r>
      <rPr>
        <sz val="8"/>
        <rFont val="新細明體"/>
        <family val="1"/>
        <charset val="136"/>
      </rPr>
      <t xml:space="preserve">。
</t>
    </r>
    <r>
      <rPr>
        <sz val="8"/>
        <rFont val="標楷體"/>
        <family val="4"/>
        <charset val="136"/>
      </rPr>
      <t>109.10.06 80、175、245、280、315W廠拌</t>
    </r>
    <r>
      <rPr>
        <sz val="8"/>
        <rFont val="新細明體"/>
        <family val="1"/>
        <charset val="136"/>
      </rPr>
      <t>。</t>
    </r>
    <r>
      <rPr>
        <sz val="8"/>
        <rFont val="標楷體"/>
        <family val="4"/>
        <charset val="136"/>
      </rPr>
      <t>M38A2-J-a-C1-009</t>
    </r>
    <phoneticPr fontId="37" type="noConversion"/>
  </si>
  <si>
    <r>
      <t>結構用混凝土，80kgf/cm</t>
    </r>
    <r>
      <rPr>
        <vertAlign val="superscript"/>
        <sz val="8"/>
        <rFont val="標楷體"/>
        <family val="4"/>
        <charset val="136"/>
      </rPr>
      <t>2</t>
    </r>
    <phoneticPr fontId="37" type="noConversion"/>
  </si>
  <si>
    <r>
      <t>竑榮安定廠:109.08.14棪嘉南(A2)監字第10908023號函廠商核定</t>
    </r>
    <r>
      <rPr>
        <sz val="8"/>
        <rFont val="新細明體"/>
        <family val="1"/>
        <charset val="136"/>
      </rPr>
      <t xml:space="preserve">。
</t>
    </r>
    <r>
      <rPr>
        <sz val="8"/>
        <rFont val="標楷體"/>
        <family val="4"/>
        <charset val="136"/>
      </rPr>
      <t>109.08.31驗廠取樣</t>
    </r>
    <r>
      <rPr>
        <sz val="8"/>
        <rFont val="新細明體"/>
        <family val="1"/>
        <charset val="136"/>
      </rPr>
      <t xml:space="preserve">。
</t>
    </r>
    <r>
      <rPr>
        <sz val="8"/>
        <rFont val="標楷體"/>
        <family val="4"/>
        <charset val="136"/>
      </rPr>
      <t>109.10.07 80、175、245、280廠拌</t>
    </r>
    <r>
      <rPr>
        <sz val="8"/>
        <rFont val="新細明體"/>
        <family val="1"/>
        <charset val="136"/>
      </rPr>
      <t>。</t>
    </r>
    <r>
      <rPr>
        <sz val="8"/>
        <rFont val="標楷體"/>
        <family val="4"/>
        <charset val="136"/>
      </rPr>
      <t xml:space="preserve">
M38A2-J-a-C1-010</t>
    </r>
    <phoneticPr fontId="37" type="noConversion"/>
  </si>
  <si>
    <r>
      <t>結構用混凝土，80kgf/cm</t>
    </r>
    <r>
      <rPr>
        <vertAlign val="superscript"/>
        <sz val="8"/>
        <rFont val="標楷體"/>
        <family val="4"/>
        <charset val="136"/>
      </rPr>
      <t>2</t>
    </r>
    <phoneticPr fontId="37" type="noConversion"/>
  </si>
  <si>
    <r>
      <t>M</t>
    </r>
    <r>
      <rPr>
        <vertAlign val="superscript"/>
        <sz val="12"/>
        <rFont val="標楷體"/>
        <family val="4"/>
        <charset val="136"/>
      </rPr>
      <t>3</t>
    </r>
    <phoneticPr fontId="37" type="noConversion"/>
  </si>
  <si>
    <t>110/06/30</t>
    <phoneticPr fontId="37" type="noConversion"/>
  </si>
  <si>
    <t>監造單位:吳英傑</t>
    <phoneticPr fontId="37" type="noConversion"/>
  </si>
  <si>
    <t>施工廠商:周孝忠</t>
    <phoneticPr fontId="37" type="noConversion"/>
  </si>
  <si>
    <t>M38A2-J-a-C4A-277
曾文溪洗車台底版</t>
    <phoneticPr fontId="37" type="noConversion"/>
  </si>
  <si>
    <t>3-12</t>
    <phoneticPr fontId="37" type="noConversion"/>
  </si>
  <si>
    <t>3-13</t>
    <phoneticPr fontId="37" type="noConversion"/>
  </si>
  <si>
    <t>110/07/05</t>
    <phoneticPr fontId="37" type="noConversion"/>
  </si>
  <si>
    <t>施工廠商:石錦茹</t>
    <phoneticPr fontId="37" type="noConversion"/>
  </si>
  <si>
    <t>M38A2-J-a-C4A-282
曾文溪洗車台牆身</t>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</si>
  <si>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</si>
  <si>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</si>
  <si>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</si>
  <si>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</si>
  <si>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</si>
  <si>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t>3-3</t>
  </si>
  <si>
    <t>110/07/05</t>
    <phoneticPr fontId="37" type="noConversion"/>
  </si>
  <si>
    <t>施工廠商:劉琮誠</t>
    <phoneticPr fontId="37" type="noConversion"/>
  </si>
  <si>
    <t>M38A2-J-a-C4B-145
善化交流道A1A2橋台新增止震塊</t>
    <phoneticPr fontId="37" type="noConversion"/>
  </si>
  <si>
    <t>3-4</t>
    <phoneticPr fontId="37" type="noConversion"/>
  </si>
  <si>
    <t>110/07/10</t>
    <phoneticPr fontId="37" type="noConversion"/>
  </si>
  <si>
    <t>M38A2-J-a-C4B-146
潭頂溪排水橋P6R-2φ610鋼管樁</t>
    <phoneticPr fontId="37" type="noConversion"/>
  </si>
  <si>
    <t>3-5</t>
  </si>
  <si>
    <t>M38A2-J-a-C4B-147
潭頂溪排水橋P6R-3φ610鋼管樁</t>
    <phoneticPr fontId="37" type="noConversion"/>
  </si>
  <si>
    <t>3-6</t>
    <phoneticPr fontId="37" type="noConversion"/>
  </si>
  <si>
    <t>110/07/14</t>
    <phoneticPr fontId="37" type="noConversion"/>
  </si>
  <si>
    <t>3-7</t>
    <phoneticPr fontId="37" type="noConversion"/>
  </si>
  <si>
    <t>M38A2-J-a-C4B-149
潭頂溪排水橋P6L-1φ610鋼管樁</t>
    <phoneticPr fontId="37" type="noConversion"/>
  </si>
  <si>
    <t>M38A2-J-a-C4B-150
潭頂溪排水橋P6L-2φ610鋼管樁</t>
    <phoneticPr fontId="37" type="noConversion"/>
  </si>
  <si>
    <t>3-8</t>
    <phoneticPr fontId="37" type="noConversion"/>
  </si>
  <si>
    <t>M38A2-J-a-C4B-151
潭頂溪排水橋P6L-3φ610鋼管樁</t>
    <phoneticPr fontId="37" type="noConversion"/>
  </si>
  <si>
    <t>3-9</t>
    <phoneticPr fontId="37" type="noConversion"/>
  </si>
  <si>
    <t>M38A2-J-a-C4B-152
潭頂溪排水橋P6L-4φ610鋼管樁</t>
    <phoneticPr fontId="37" type="noConversion"/>
  </si>
  <si>
    <t>3-10</t>
    <phoneticPr fontId="37" type="noConversion"/>
  </si>
  <si>
    <t>M38A2-J-a-C4B-153
潭頂溪排水橋P6R-1φ610鋼管樁</t>
    <phoneticPr fontId="37" type="noConversion"/>
  </si>
  <si>
    <t>3-11</t>
    <phoneticPr fontId="37" type="noConversion"/>
  </si>
  <si>
    <t>M38A2-J-a-C4B-154
潭頂溪排水橋P6R-4φ610鋼管樁</t>
    <phoneticPr fontId="37" type="noConversion"/>
  </si>
  <si>
    <t>壹、一、7 景觀工程 1</t>
    <phoneticPr fontId="37" type="noConversion"/>
  </si>
  <si>
    <t>壹、一、7 景觀工程 1</t>
    <phoneticPr fontId="37" type="noConversion"/>
  </si>
  <si>
    <t>植草，草種噴植，混合草種</t>
    <phoneticPr fontId="37" type="noConversion"/>
  </si>
  <si>
    <t>植草，草種噴植，混合草種</t>
    <phoneticPr fontId="37" type="noConversion"/>
  </si>
  <si>
    <t>M2</t>
    <phoneticPr fontId="37" type="noConversion"/>
  </si>
  <si>
    <t>威勝:</t>
    <phoneticPr fontId="37" type="noConversion"/>
  </si>
  <si>
    <t>3-12</t>
    <phoneticPr fontId="37" type="noConversion"/>
  </si>
  <si>
    <t>M38A2-J-a-C4B-155
潭頂溪排水橋P7L-1φ610鋼管樁</t>
    <phoneticPr fontId="37" type="noConversion"/>
  </si>
  <si>
    <t>監造單位:李秉融</t>
    <phoneticPr fontId="37" type="noConversion"/>
  </si>
  <si>
    <t>110/07/17</t>
    <phoneticPr fontId="37" type="noConversion"/>
  </si>
  <si>
    <t>3-13</t>
    <phoneticPr fontId="37" type="noConversion"/>
  </si>
  <si>
    <t>M38A2-J-a-C4B-156
潭頂溪排水橋P7L-2φ610鋼管樁</t>
    <phoneticPr fontId="37" type="noConversion"/>
  </si>
  <si>
    <t>3-14</t>
    <phoneticPr fontId="37" type="noConversion"/>
  </si>
  <si>
    <t>M38A2-J-a-C4B-157
潭頂溪排水橋P7L-5φ610鋼管樁</t>
    <phoneticPr fontId="37" type="noConversion"/>
  </si>
  <si>
    <t>3-15</t>
    <phoneticPr fontId="37" type="noConversion"/>
  </si>
  <si>
    <t>M38A2-J-a-C4B-158
潭頂溪排水橋P7L-6φ610鋼管樁</t>
    <phoneticPr fontId="37" type="noConversion"/>
  </si>
  <si>
    <t>3-16</t>
    <phoneticPr fontId="37" type="noConversion"/>
  </si>
  <si>
    <t>M38A2-J-a-C4B-159
潭頂溪排水橋P7L-3φ610鋼管樁</t>
    <phoneticPr fontId="37" type="noConversion"/>
  </si>
  <si>
    <t>3-17</t>
    <phoneticPr fontId="37" type="noConversion"/>
  </si>
  <si>
    <t>110/07/21</t>
    <phoneticPr fontId="37" type="noConversion"/>
  </si>
  <si>
    <t>110/07/21</t>
    <phoneticPr fontId="37" type="noConversion"/>
  </si>
  <si>
    <t>M38A2-J-a-C4B-160
潭頂溪排水橋P7L-4φ610鋼管樁</t>
    <phoneticPr fontId="37" type="noConversion"/>
  </si>
  <si>
    <t>3-18</t>
    <phoneticPr fontId="37" type="noConversion"/>
  </si>
  <si>
    <t>M38A2-J-a-C4B-161
潭頂溪排水橋P7L-7φ610鋼管樁</t>
    <phoneticPr fontId="37" type="noConversion"/>
  </si>
  <si>
    <t>3-19</t>
    <phoneticPr fontId="37" type="noConversion"/>
  </si>
  <si>
    <t>M38A2-J-a-C4B-162
潭頂溪排水橋P7L-8φ610鋼管樁</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</si>
  <si>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</si>
  <si>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</si>
  <si>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竑榮官田廠:109.08.14棪嘉南(A2)監字第10908022號函廠商核定</t>
    </r>
    <r>
      <rPr>
        <sz val="8"/>
        <rFont val="新細明體"/>
        <family val="1"/>
        <charset val="136"/>
      </rPr>
      <t xml:space="preserve">。
</t>
    </r>
    <r>
      <rPr>
        <sz val="8"/>
        <rFont val="標楷體"/>
        <family val="4"/>
        <charset val="136"/>
      </rPr>
      <t>109.08.25驗廠取樣)</t>
    </r>
    <r>
      <rPr>
        <sz val="8"/>
        <rFont val="新細明體"/>
        <family val="1"/>
        <charset val="136"/>
      </rPr>
      <t xml:space="preserve">。
</t>
    </r>
    <r>
      <rPr>
        <sz val="8"/>
        <rFont val="標楷體"/>
        <family val="4"/>
        <charset val="136"/>
      </rPr>
      <t>109.10.06 80、175、245、280、315W廠拌</t>
    </r>
    <r>
      <rPr>
        <sz val="8"/>
        <rFont val="新細明體"/>
        <family val="1"/>
        <charset val="136"/>
      </rPr>
      <t>。</t>
    </r>
    <r>
      <rPr>
        <sz val="8"/>
        <rFont val="標楷體"/>
        <family val="4"/>
        <charset val="136"/>
      </rPr>
      <t>M38A2-J-a-C1-009</t>
    </r>
    <phoneticPr fontId="37" type="noConversion"/>
  </si>
  <si>
    <r>
      <t>結構用混凝土，280kgf/cm</t>
    </r>
    <r>
      <rPr>
        <vertAlign val="superscript"/>
        <sz val="10"/>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</si>
  <si>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</si>
  <si>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</si>
  <si>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t>M38A2-J-a-C4A-274
官田系統1號橋P7E-4基樁</t>
    <phoneticPr fontId="37" type="noConversion"/>
  </si>
  <si>
    <t>4-224</t>
  </si>
  <si>
    <t>4-225</t>
  </si>
  <si>
    <t>110/07/01</t>
    <phoneticPr fontId="37" type="noConversion"/>
  </si>
  <si>
    <t>M38A2-J-a-C4A-278
官田系統5號橋P1-6基樁</t>
    <phoneticPr fontId="37" type="noConversion"/>
  </si>
  <si>
    <t>施工廠商:石錦茹</t>
    <phoneticPr fontId="37" type="noConversion"/>
  </si>
  <si>
    <t>110/07/02</t>
    <phoneticPr fontId="37" type="noConversion"/>
  </si>
  <si>
    <t>監造單位:李秉融</t>
    <phoneticPr fontId="37" type="noConversion"/>
  </si>
  <si>
    <t>施工廠商:周孝忠</t>
    <phoneticPr fontId="37" type="noConversion"/>
  </si>
  <si>
    <t>M38A2-J-a-C4A-279
官田系統5號橋P1-5基樁</t>
    <phoneticPr fontId="37" type="noConversion"/>
  </si>
  <si>
    <t>4-226</t>
  </si>
  <si>
    <t>4-227</t>
    <phoneticPr fontId="37" type="noConversion"/>
  </si>
  <si>
    <t>M38A2-J-a-C4A-280
官田系統5號橋P1-4基樁</t>
    <phoneticPr fontId="37" type="noConversion"/>
  </si>
  <si>
    <t>4-228</t>
    <phoneticPr fontId="37" type="noConversion"/>
  </si>
  <si>
    <t>110/07/05</t>
    <phoneticPr fontId="37" type="noConversion"/>
  </si>
  <si>
    <t>監造單位:吳英傑</t>
    <phoneticPr fontId="37" type="noConversion"/>
  </si>
  <si>
    <t>施工廠商:石錦茹</t>
    <phoneticPr fontId="37" type="noConversion"/>
  </si>
  <si>
    <t>M38A2-J-a-C4A-281
官田系統5號橋P1-3基樁</t>
    <phoneticPr fontId="37" type="noConversion"/>
  </si>
  <si>
    <t>4-229</t>
    <phoneticPr fontId="37" type="noConversion"/>
  </si>
  <si>
    <t>110/07/06</t>
    <phoneticPr fontId="37" type="noConversion"/>
  </si>
  <si>
    <t>監造單位:李之杰</t>
    <phoneticPr fontId="37" type="noConversion"/>
  </si>
  <si>
    <t>施工廠商:劉琮誠</t>
    <phoneticPr fontId="37" type="noConversion"/>
  </si>
  <si>
    <t>M38A2-J-a-C4A-283
官田系統5號橋P1-1基樁</t>
    <phoneticPr fontId="37" type="noConversion"/>
  </si>
  <si>
    <t>4-230</t>
    <phoneticPr fontId="37" type="noConversion"/>
  </si>
  <si>
    <t>M38A2-J-a-C4A-284
官田系統5號橋P1-2基樁</t>
    <phoneticPr fontId="37" type="noConversion"/>
  </si>
  <si>
    <t>4-231</t>
    <phoneticPr fontId="37" type="noConversion"/>
  </si>
  <si>
    <t>110/07/07</t>
    <phoneticPr fontId="37" type="noConversion"/>
  </si>
  <si>
    <t>M38A2-J-a-C4A-285
官田系統1號橋P5E-2基樁</t>
    <phoneticPr fontId="37" type="noConversion"/>
  </si>
  <si>
    <t>4-232</t>
    <phoneticPr fontId="37" type="noConversion"/>
  </si>
  <si>
    <t>110/07/08</t>
    <phoneticPr fontId="37" type="noConversion"/>
  </si>
  <si>
    <t>M38A2-J-a-C4A-286
官田系統1號橋P5E-1基樁</t>
    <phoneticPr fontId="37" type="noConversion"/>
  </si>
  <si>
    <t>M38A2-J-a-C4A-287
官田系統1號橋P5W-2基樁</t>
    <phoneticPr fontId="37" type="noConversion"/>
  </si>
  <si>
    <t>4-233</t>
    <phoneticPr fontId="37" type="noConversion"/>
  </si>
  <si>
    <t>4-234</t>
    <phoneticPr fontId="37" type="noConversion"/>
  </si>
  <si>
    <t>110/07/09</t>
    <phoneticPr fontId="37" type="noConversion"/>
  </si>
  <si>
    <t>監造單位:林東新</t>
    <phoneticPr fontId="37" type="noConversion"/>
  </si>
  <si>
    <t>M38A2-J-a-C4A-288
官田系統1號橋P5W-1基樁</t>
    <phoneticPr fontId="37" type="noConversion"/>
  </si>
  <si>
    <t>4-235</t>
    <phoneticPr fontId="37" type="noConversion"/>
  </si>
  <si>
    <t>M38A2-J-a-C4A-289
官田系統2號橋P3-4基樁</t>
    <phoneticPr fontId="37" type="noConversion"/>
  </si>
  <si>
    <t>4-236</t>
    <phoneticPr fontId="37" type="noConversion"/>
  </si>
  <si>
    <t>110/07/10</t>
    <phoneticPr fontId="37" type="noConversion"/>
  </si>
  <si>
    <t>M38A2-J-a-C4A-290
官田系統2號橋P3-5基樁</t>
    <phoneticPr fontId="37" type="noConversion"/>
  </si>
  <si>
    <t>4-237</t>
    <phoneticPr fontId="37" type="noConversion"/>
  </si>
  <si>
    <t>M38A2-J-a-C4A-291
官田系統2號橋P3-6基樁</t>
    <phoneticPr fontId="37" type="noConversion"/>
  </si>
  <si>
    <t>4-238</t>
    <phoneticPr fontId="37" type="noConversion"/>
  </si>
  <si>
    <t>110/07/19</t>
    <phoneticPr fontId="37" type="noConversion"/>
  </si>
  <si>
    <t>M38A2-J-a-C4A-293
官田系統1號橋P5E-3基樁</t>
    <phoneticPr fontId="37" type="noConversion"/>
  </si>
  <si>
    <t>4-239</t>
    <phoneticPr fontId="37" type="noConversion"/>
  </si>
  <si>
    <t>M38A2-J-a-C4A-294
官田系統1號橋P5E-4基樁</t>
    <phoneticPr fontId="37" type="noConversion"/>
  </si>
  <si>
    <t>4-240</t>
    <phoneticPr fontId="37" type="noConversion"/>
  </si>
  <si>
    <t>M38A2-J-a-C4A-296
官田系統1號橋P5W-3基樁</t>
    <phoneticPr fontId="37" type="noConversion"/>
  </si>
  <si>
    <t>4-241</t>
    <phoneticPr fontId="37" type="noConversion"/>
  </si>
  <si>
    <t>M38A2-J-a-C4A-297
官田系統1號橋P5W-4基樁</t>
    <phoneticPr fontId="37" type="noConversion"/>
  </si>
  <si>
    <t>110/07/21</t>
    <phoneticPr fontId="37" type="noConversion"/>
  </si>
  <si>
    <t>施工廠商:周孝忠</t>
    <phoneticPr fontId="37" type="noConversion"/>
  </si>
  <si>
    <t>M38A2-J-a-C4A-298
官田系統2號橋P3-3基樁</t>
    <phoneticPr fontId="37" type="noConversion"/>
  </si>
  <si>
    <t>4-242</t>
    <phoneticPr fontId="37" type="noConversion"/>
  </si>
  <si>
    <t>4-243</t>
    <phoneticPr fontId="37" type="noConversion"/>
  </si>
  <si>
    <t>M38A2-J-a-C4A-299
官田系統2號橋P3-2基樁</t>
    <phoneticPr fontId="37" type="noConversion"/>
  </si>
  <si>
    <t>4-244</t>
    <phoneticPr fontId="37" type="noConversion"/>
  </si>
  <si>
    <t>110/07/22</t>
    <phoneticPr fontId="37" type="noConversion"/>
  </si>
  <si>
    <t>M38A2-J-a-C4A-300
官田系統2號橋P3-1基樁</t>
    <phoneticPr fontId="37" type="noConversion"/>
  </si>
  <si>
    <r>
      <t>全套管鑽掘樁，315W 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</si>
  <si>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</si>
  <si>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</si>
  <si>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</si>
  <si>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M</t>
    </r>
    <r>
      <rPr>
        <vertAlign val="superscript"/>
        <sz val="12"/>
        <rFont val="標楷體"/>
        <family val="4"/>
        <charset val="136"/>
      </rPr>
      <t>3</t>
    </r>
    <phoneticPr fontId="37" type="noConversion"/>
  </si>
  <si>
    <r>
      <t>全套管鑽掘樁，315W kgf/cm</t>
    </r>
    <r>
      <rPr>
        <vertAlign val="superscript"/>
        <sz val="9"/>
        <rFont val="標楷體"/>
        <family val="4"/>
        <charset val="136"/>
      </rPr>
      <t>2</t>
    </r>
    <phoneticPr fontId="37" type="noConversion"/>
  </si>
  <si>
    <r>
      <t>全套管鑽掘樁，315W kgf/cm</t>
    </r>
    <r>
      <rPr>
        <vertAlign val="superscript"/>
        <sz val="9"/>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</si>
  <si>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</si>
  <si>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M</t>
    </r>
    <r>
      <rPr>
        <vertAlign val="superscript"/>
        <sz val="12"/>
        <rFont val="標楷體"/>
        <family val="4"/>
        <charset val="136"/>
      </rPr>
      <t>3</t>
    </r>
    <phoneticPr fontId="37" type="noConversion"/>
  </si>
  <si>
    <t>5-21</t>
    <phoneticPr fontId="37" type="noConversion"/>
  </si>
  <si>
    <t>110/07/19</t>
    <phoneticPr fontId="37" type="noConversion"/>
  </si>
  <si>
    <t>施工廠商:劉琮誠</t>
    <phoneticPr fontId="37" type="noConversion"/>
  </si>
  <si>
    <t>M38A2-J-a-C4A-292
官田溪河川橋P9L基礎上方拉力鋼棒及錨栓RC保護</t>
    <phoneticPr fontId="37" type="noConversion"/>
  </si>
  <si>
    <t>60-1</t>
    <phoneticPr fontId="37" type="noConversion"/>
  </si>
  <si>
    <t>60-2</t>
  </si>
  <si>
    <t>60-3</t>
  </si>
  <si>
    <t>60-4</t>
  </si>
  <si>
    <t>60-5</t>
  </si>
  <si>
    <t>60-6</t>
  </si>
  <si>
    <t>60-7</t>
  </si>
  <si>
    <t>60-8</t>
  </si>
  <si>
    <t>60-9</t>
  </si>
  <si>
    <t>60-10</t>
    <phoneticPr fontId="37" type="noConversion"/>
  </si>
  <si>
    <t>110/6/29</t>
    <phoneticPr fontId="37" type="noConversion"/>
  </si>
  <si>
    <t>方10
官田系統3號橋P4-3微型樁</t>
    <phoneticPr fontId="37" type="noConversion"/>
  </si>
  <si>
    <t>60-11</t>
    <phoneticPr fontId="37" type="noConversion"/>
  </si>
  <si>
    <t>110/7/5</t>
    <phoneticPr fontId="37" type="noConversion"/>
  </si>
  <si>
    <t>方11
官田系統3號橋P4-17微型樁</t>
    <phoneticPr fontId="37" type="noConversion"/>
  </si>
  <si>
    <t>60-12</t>
    <phoneticPr fontId="37" type="noConversion"/>
  </si>
  <si>
    <t>110/7/7</t>
    <phoneticPr fontId="37" type="noConversion"/>
  </si>
  <si>
    <t>方12
官田系統3號橋P4-16微型樁</t>
    <phoneticPr fontId="37" type="noConversion"/>
  </si>
  <si>
    <t>60-13</t>
    <phoneticPr fontId="37" type="noConversion"/>
  </si>
  <si>
    <t>110/7/12</t>
    <phoneticPr fontId="37" type="noConversion"/>
  </si>
  <si>
    <t>方13
官田系統3號橋P4-4微型樁</t>
    <phoneticPr fontId="37" type="noConversion"/>
  </si>
  <si>
    <t>60-14</t>
    <phoneticPr fontId="37" type="noConversion"/>
  </si>
  <si>
    <t>方14
官田系統3號橋P4-6微型樁</t>
    <phoneticPr fontId="37" type="noConversion"/>
  </si>
  <si>
    <t>110/7/14</t>
    <phoneticPr fontId="37" type="noConversion"/>
  </si>
  <si>
    <t>110/7/17</t>
    <phoneticPr fontId="37" type="noConversion"/>
  </si>
  <si>
    <t>方15
官田系統3號橋P4-7微型樁</t>
    <phoneticPr fontId="37" type="noConversion"/>
  </si>
  <si>
    <t>60-15</t>
    <phoneticPr fontId="37" type="noConversion"/>
  </si>
  <si>
    <t>60-16</t>
    <phoneticPr fontId="37" type="noConversion"/>
  </si>
  <si>
    <t>110/7/19</t>
    <phoneticPr fontId="37" type="noConversion"/>
  </si>
  <si>
    <t>方16
官田系統3號橋P4-5微型樁</t>
    <phoneticPr fontId="37" type="noConversion"/>
  </si>
  <si>
    <t>110/7/21</t>
    <phoneticPr fontId="37" type="noConversion"/>
  </si>
  <si>
    <t>#4 21.97
#5 139.3
#6 982.08
#7 136.5
#8 220.88
#9 178.92
#10 2334.1
#11 35.15</t>
    <phoneticPr fontId="37" type="noConversion"/>
  </si>
  <si>
    <t xml:space="preserve">#4 1
#10 3
</t>
    <phoneticPr fontId="37" type="noConversion"/>
  </si>
  <si>
    <t>110/05/25</t>
    <phoneticPr fontId="37" type="noConversion"/>
  </si>
  <si>
    <t>110/07/13</t>
    <phoneticPr fontId="37" type="noConversion"/>
  </si>
  <si>
    <t>監造單位:黃俊馨</t>
    <phoneticPr fontId="37" type="noConversion"/>
  </si>
  <si>
    <t>施工廠商:嚴勝竑</t>
    <phoneticPr fontId="37" type="noConversion"/>
  </si>
  <si>
    <t>110/07/12</t>
    <phoneticPr fontId="37" type="noConversion"/>
  </si>
  <si>
    <t>監造單位:黃俊馨</t>
    <phoneticPr fontId="37" type="noConversion"/>
  </si>
  <si>
    <t>施工廠商:嚴勝竑</t>
    <phoneticPr fontId="37" type="noConversion"/>
  </si>
  <si>
    <t>13-2</t>
  </si>
  <si>
    <t>13-3</t>
  </si>
  <si>
    <t>13-4</t>
  </si>
  <si>
    <t>13-5</t>
  </si>
  <si>
    <t>13-6</t>
  </si>
  <si>
    <t>13-7</t>
  </si>
  <si>
    <t>13-8</t>
  </si>
  <si>
    <t>13-9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</si>
  <si>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</si>
  <si>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</si>
  <si>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</si>
  <si>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</si>
  <si>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</si>
  <si>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</si>
  <si>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</si>
  <si>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</si>
  <si>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</si>
  <si>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</si>
  <si>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</si>
  <si>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</si>
  <si>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</si>
  <si>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</si>
  <si>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</si>
  <si>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</si>
  <si>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</si>
  <si>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</si>
  <si>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</si>
  <si>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</si>
  <si>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</si>
  <si>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</si>
  <si>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</si>
  <si>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</si>
  <si>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</si>
  <si>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32-2</t>
  </si>
  <si>
    <t>32-3</t>
  </si>
  <si>
    <t>32-4</t>
  </si>
  <si>
    <t>32-5</t>
  </si>
  <si>
    <t>32-6</t>
  </si>
  <si>
    <t>32-7</t>
  </si>
  <si>
    <t>32-8</t>
  </si>
  <si>
    <t>32-9</t>
  </si>
  <si>
    <t>32-10</t>
  </si>
  <si>
    <t>32-11</t>
  </si>
  <si>
    <t>32-12</t>
  </si>
  <si>
    <t>32-13</t>
  </si>
  <si>
    <t>32-14</t>
  </si>
  <si>
    <t>32-15</t>
  </si>
  <si>
    <t>32-16</t>
  </si>
  <si>
    <t>32-17</t>
  </si>
  <si>
    <t>32-18</t>
  </si>
  <si>
    <t>32-19</t>
  </si>
  <si>
    <t>32-20</t>
  </si>
  <si>
    <t>32-21</t>
  </si>
  <si>
    <t>32-22</t>
  </si>
  <si>
    <t>15-1</t>
    <phoneticPr fontId="37" type="noConversion"/>
  </si>
  <si>
    <t>15-2</t>
  </si>
  <si>
    <t>壹.一.1 . 49、壹.一.1 .50、壹.一.1 .51</t>
    <phoneticPr fontId="37" type="noConversion"/>
  </si>
  <si>
    <t>壹.一.1 .18</t>
    <phoneticPr fontId="37" type="noConversion"/>
  </si>
  <si>
    <t>橋墩鋼板包覆，A36</t>
    <phoneticPr fontId="37" type="noConversion"/>
  </si>
  <si>
    <t>壹.一.1 .19</t>
    <phoneticPr fontId="37" type="noConversion"/>
  </si>
  <si>
    <t>壹.一.1 .20、壹.一.1 .21</t>
    <phoneticPr fontId="37" type="noConversion"/>
  </si>
  <si>
    <t>壹.一.1 .22、 壹.一.1 .23、 壹.一.1 .24</t>
    <phoneticPr fontId="37" type="noConversion"/>
  </si>
  <si>
    <t>壹.一.1 .30</t>
    <phoneticPr fontId="37" type="noConversion"/>
  </si>
  <si>
    <t>化學黏著錨筋，25mm∮</t>
    <phoneticPr fontId="37" type="noConversion"/>
  </si>
  <si>
    <t>壹.一.1 . 28、壹.一.1 .29</t>
    <phoneticPr fontId="37" type="noConversion"/>
  </si>
  <si>
    <t>化學黏著錨筋，22mm∮</t>
    <phoneticPr fontId="37" type="noConversion"/>
  </si>
  <si>
    <t>壹.一.1 .26、壹.一.1 .27</t>
    <phoneticPr fontId="37" type="noConversion"/>
  </si>
  <si>
    <t>化學黏著錨筋，19mm∮</t>
    <phoneticPr fontId="37" type="noConversion"/>
  </si>
  <si>
    <t>P</t>
    <phoneticPr fontId="37" type="noConversion"/>
  </si>
  <si>
    <t>110/07/24</t>
    <phoneticPr fontId="37" type="noConversion"/>
  </si>
  <si>
    <t>M38A2-J-a-C4A-301
曾文溪河川橋P8L側基礎</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</si>
  <si>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</si>
  <si>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</si>
  <si>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</si>
  <si>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</si>
  <si>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</si>
  <si>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t>1-4</t>
    <phoneticPr fontId="37" type="noConversion"/>
  </si>
  <si>
    <t>110/07/27</t>
    <phoneticPr fontId="37" type="noConversion"/>
  </si>
  <si>
    <t>M38A2-J-a-C4B-168
潭頂溪排水橋P6RL基礎補強PC</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</si>
  <si>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</si>
  <si>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</si>
  <si>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</si>
  <si>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t>3-20</t>
    <phoneticPr fontId="37" type="noConversion"/>
  </si>
  <si>
    <t>110/07/24</t>
    <phoneticPr fontId="37" type="noConversion"/>
  </si>
  <si>
    <t>監造單位:吳豐文</t>
    <phoneticPr fontId="37" type="noConversion"/>
  </si>
  <si>
    <t>M38A2-J-a-C4B-164
潭頂溪排水橋P7R-7φ610鋼管樁</t>
    <phoneticPr fontId="37" type="noConversion"/>
  </si>
  <si>
    <t>3-21</t>
    <phoneticPr fontId="37" type="noConversion"/>
  </si>
  <si>
    <t>M38A2-J-a-C4B-165
潭頂溪排水橋P7R-8φ610鋼管樁</t>
    <phoneticPr fontId="37" type="noConversion"/>
  </si>
  <si>
    <t>3-22</t>
    <phoneticPr fontId="37" type="noConversion"/>
  </si>
  <si>
    <t>110/07/26</t>
    <phoneticPr fontId="37" type="noConversion"/>
  </si>
  <si>
    <t>M38A2-J-a-C4B-166
潭頂溪排水橋P7R-3φ610鋼管樁</t>
    <phoneticPr fontId="37" type="noConversion"/>
  </si>
  <si>
    <t>施工廠商:劉琮誠</t>
    <phoneticPr fontId="37" type="noConversion"/>
  </si>
  <si>
    <t>3-23</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</si>
  <si>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</si>
  <si>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</si>
  <si>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</si>
  <si>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t>M38A2-J-a-C4B-167
潭頂溪排水橋P7R-4φ610鋼管樁</t>
    <phoneticPr fontId="37" type="noConversion"/>
  </si>
  <si>
    <t>3-24</t>
    <phoneticPr fontId="37" type="noConversion"/>
  </si>
  <si>
    <t>110/07/28</t>
    <phoneticPr fontId="37" type="noConversion"/>
  </si>
  <si>
    <t>M38A2-J-a-C4B-169
潭頂溪排水橋P7R-1φ610鋼管樁</t>
    <phoneticPr fontId="37" type="noConversion"/>
  </si>
  <si>
    <t>3-25</t>
    <phoneticPr fontId="37" type="noConversion"/>
  </si>
  <si>
    <t>M38A2-J-a-C4B-170
潭頂溪排水橋P7R-2φ610鋼管樁</t>
    <phoneticPr fontId="37" type="noConversion"/>
  </si>
  <si>
    <t>M38A2-J-a-C4B-171
潭頂溪排水橋P7R-5φ610鋼管樁</t>
    <phoneticPr fontId="37" type="noConversion"/>
  </si>
  <si>
    <t>監造單位:林東新</t>
    <phoneticPr fontId="37" type="noConversion"/>
  </si>
  <si>
    <t>M38A2-J-a-C4B-172
潭頂溪排水橋P7R-6φ610鋼管樁</t>
    <phoneticPr fontId="37" type="noConversion"/>
  </si>
  <si>
    <t>3-25</t>
    <phoneticPr fontId="37" type="noConversion"/>
  </si>
  <si>
    <t>3-26</t>
    <phoneticPr fontId="37" type="noConversion"/>
  </si>
  <si>
    <r>
      <t>M</t>
    </r>
    <r>
      <rPr>
        <vertAlign val="superscript"/>
        <sz val="12"/>
        <rFont val="標楷體"/>
        <family val="4"/>
        <charset val="136"/>
      </rPr>
      <t>3</t>
    </r>
    <phoneticPr fontId="37" type="noConversion"/>
  </si>
  <si>
    <r>
      <t>結構用混凝土，280kgf/cm</t>
    </r>
    <r>
      <rPr>
        <vertAlign val="superscript"/>
        <sz val="10"/>
        <rFont val="標楷體"/>
        <family val="4"/>
        <charset val="136"/>
      </rPr>
      <t>2</t>
    </r>
    <phoneticPr fontId="37" type="noConversion"/>
  </si>
  <si>
    <t>M38A2-J-a-C4B-163
潭頂溪排水橋P3RL側基礎</t>
    <phoneticPr fontId="37" type="noConversion"/>
  </si>
  <si>
    <t>監造單位:吳英傑</t>
    <phoneticPr fontId="37" type="noConversion"/>
  </si>
  <si>
    <t>M38A2-J-a-C4A-295
曾文溪河川橋P8L基礎PC</t>
    <phoneticPr fontId="37" type="noConversion"/>
  </si>
  <si>
    <t>結構用混凝土，245kgf/cm2</t>
    <phoneticPr fontId="37" type="noConversion"/>
  </si>
  <si>
    <t>監造單位:李之杰</t>
    <phoneticPr fontId="37" type="noConversion"/>
  </si>
  <si>
    <t>監造單位:林東新</t>
    <phoneticPr fontId="37" type="noConversion"/>
  </si>
  <si>
    <t>1組</t>
    <phoneticPr fontId="37" type="noConversion"/>
  </si>
  <si>
    <t>監造單位:林東新</t>
    <phoneticPr fontId="37" type="noConversion"/>
  </si>
  <si>
    <t>施工廠商:周孝忠</t>
    <phoneticPr fontId="37" type="noConversion"/>
  </si>
  <si>
    <t>110/07/24</t>
    <phoneticPr fontId="37" type="noConversion"/>
  </si>
  <si>
    <t>施工廠商:石錦茹</t>
    <phoneticPr fontId="37" type="noConversion"/>
  </si>
  <si>
    <t>方17
官田系統3號橋P4-8微型樁</t>
    <phoneticPr fontId="37" type="noConversion"/>
  </si>
  <si>
    <t>監造:吳清標</t>
    <phoneticPr fontId="37" type="noConversion"/>
  </si>
  <si>
    <t>威勝:王建凱</t>
    <phoneticPr fontId="37" type="noConversion"/>
  </si>
  <si>
    <t>13-35</t>
    <phoneticPr fontId="37" type="noConversion"/>
  </si>
  <si>
    <t>110/07/26</t>
    <phoneticPr fontId="37" type="noConversion"/>
  </si>
  <si>
    <t>每批2%隨機取樣抽測,每批最少取樣5支,該批有仰角施工則最少取樣抽測1支.</t>
    <phoneticPr fontId="37" type="noConversion"/>
  </si>
  <si>
    <t>110/07/22</t>
    <phoneticPr fontId="37" type="noConversion"/>
  </si>
  <si>
    <t>施工廠商:林士興</t>
    <phoneticPr fontId="37" type="noConversion"/>
  </si>
  <si>
    <t>109/07/13</t>
    <phoneticPr fontId="37" type="noConversion"/>
  </si>
  <si>
    <t>壹、一、1 結構工程 22~24</t>
    <phoneticPr fontId="37" type="noConversion"/>
  </si>
  <si>
    <t>合格</t>
    <phoneticPr fontId="37" type="noConversion"/>
  </si>
  <si>
    <t>監造單位:吳清標</t>
    <phoneticPr fontId="37" type="noConversion"/>
  </si>
  <si>
    <t>每批/一次 。</t>
    <phoneticPr fontId="37" type="noConversion"/>
  </si>
  <si>
    <t>壹.一.1</t>
    <phoneticPr fontId="37" type="noConversion"/>
  </si>
  <si>
    <t>養護劑</t>
    <phoneticPr fontId="37" type="noConversion"/>
  </si>
  <si>
    <t>111/12/31</t>
    <phoneticPr fontId="37" type="noConversion"/>
  </si>
  <si>
    <t>式</t>
    <phoneticPr fontId="37" type="noConversion"/>
  </si>
  <si>
    <t>每批/一次。</t>
    <phoneticPr fontId="37" type="noConversion"/>
  </si>
  <si>
    <t>次</t>
    <phoneticPr fontId="37" type="noConversion"/>
  </si>
  <si>
    <t>監造:</t>
    <phoneticPr fontId="37" type="noConversion"/>
  </si>
  <si>
    <t>威勝:</t>
    <phoneticPr fontId="37" type="noConversion"/>
  </si>
  <si>
    <t>CLSM低強度回填混凝土</t>
    <phoneticPr fontId="37" type="noConversion"/>
  </si>
  <si>
    <t>壹、一、6 交通復舊工程 8</t>
    <phoneticPr fontId="37" type="noConversion"/>
  </si>
  <si>
    <t>反光路面標記</t>
    <phoneticPr fontId="37" type="noConversion"/>
  </si>
  <si>
    <t>個</t>
    <phoneticPr fontId="37" type="noConversion"/>
  </si>
  <si>
    <t>每批/一次。</t>
    <phoneticPr fontId="37" type="noConversion"/>
  </si>
  <si>
    <t>進場前(項目確認)</t>
    <phoneticPr fontId="37" type="noConversion"/>
  </si>
  <si>
    <t>109/12/31</t>
    <phoneticPr fontId="37" type="noConversion"/>
  </si>
  <si>
    <t>110/06/02</t>
    <phoneticPr fontId="37" type="noConversion"/>
  </si>
  <si>
    <t>組</t>
    <phoneticPr fontId="37" type="noConversion"/>
  </si>
  <si>
    <t>每種CLSM每澆置50 m3應取樣一次製作二組圓柱試體，不足50m3者以50m3計，但分批取樣餘數未達25m3者，得併入前一組取樣，每次澆置量未達20m3者經工程司同意得免作抗壓強度試驗。</t>
    <phoneticPr fontId="37" type="noConversion"/>
  </si>
  <si>
    <t>34組</t>
    <phoneticPr fontId="37" type="noConversion"/>
  </si>
  <si>
    <t>M3</t>
    <phoneticPr fontId="37" type="noConversion"/>
  </si>
  <si>
    <t>966M3</t>
    <phoneticPr fontId="37" type="noConversion"/>
  </si>
  <si>
    <t>監造:林東新</t>
    <phoneticPr fontId="37" type="noConversion"/>
  </si>
  <si>
    <t>YM21-03961</t>
    <phoneticPr fontId="37" type="noConversion"/>
  </si>
  <si>
    <t>監造:李秉融</t>
    <phoneticPr fontId="37" type="noConversion"/>
  </si>
  <si>
    <t>遠東3744</t>
    <phoneticPr fontId="37" type="noConversion"/>
  </si>
  <si>
    <t>監造:李之杰</t>
    <phoneticPr fontId="37" type="noConversion"/>
  </si>
  <si>
    <t>每月按表單編號更新</t>
    <phoneticPr fontId="37" type="noConversion"/>
  </si>
  <si>
    <t>合格</t>
    <phoneticPr fontId="37" type="noConversion"/>
  </si>
  <si>
    <t>110/07/12</t>
    <phoneticPr fontId="37" type="noConversion"/>
  </si>
  <si>
    <t>110/07/15</t>
    <phoneticPr fontId="37" type="noConversion"/>
  </si>
  <si>
    <t>111/07/20</t>
    <phoneticPr fontId="37" type="noConversion"/>
  </si>
  <si>
    <t>T</t>
    <phoneticPr fontId="37" type="noConversion"/>
  </si>
  <si>
    <t>是</t>
    <phoneticPr fontId="37" type="noConversion"/>
  </si>
  <si>
    <t>P</t>
    <phoneticPr fontId="37" type="noConversion"/>
  </si>
  <si>
    <t>109/08/19</t>
    <phoneticPr fontId="37" type="noConversion"/>
  </si>
  <si>
    <r>
      <t>送審資料(</t>
    </r>
    <r>
      <rPr>
        <sz val="11"/>
        <rFont val="Wingdings 2"/>
        <family val="1"/>
        <charset val="2"/>
      </rPr>
      <t>P</t>
    </r>
    <r>
      <rPr>
        <sz val="11"/>
        <rFont val="標楷體"/>
        <family val="4"/>
        <charset val="136"/>
      </rPr>
      <t>)</t>
    </r>
  </si>
  <si>
    <r>
      <t>結構用混凝土，80kgf/cm</t>
    </r>
    <r>
      <rPr>
        <vertAlign val="superscript"/>
        <sz val="11"/>
        <rFont val="標楷體"/>
        <family val="4"/>
        <charset val="136"/>
      </rPr>
      <t>2</t>
    </r>
  </si>
  <si>
    <r>
      <t>結構用混凝土，280kgf/cm</t>
    </r>
    <r>
      <rPr>
        <vertAlign val="superscript"/>
        <sz val="11"/>
        <rFont val="標楷體"/>
        <family val="4"/>
        <charset val="136"/>
      </rPr>
      <t>2</t>
    </r>
    <r>
      <rPr>
        <sz val="11"/>
        <rFont val="標楷體"/>
        <family val="4"/>
        <charset val="136"/>
      </rPr>
      <t>(墩柱補強)</t>
    </r>
  </si>
  <si>
    <r>
      <t>結構用混凝土，280kgf/cm</t>
    </r>
    <r>
      <rPr>
        <vertAlign val="superscript"/>
        <sz val="11"/>
        <rFont val="標楷體"/>
        <family val="4"/>
        <charset val="136"/>
      </rPr>
      <t>2</t>
    </r>
    <r>
      <rPr>
        <sz val="11"/>
        <rFont val="標楷體"/>
        <family val="4"/>
        <charset val="136"/>
      </rPr>
      <t>(帽梁及其他補強)</t>
    </r>
  </si>
  <si>
    <r>
      <t>自充填混凝土，350kgf/cm</t>
    </r>
    <r>
      <rPr>
        <vertAlign val="superscript"/>
        <sz val="11"/>
        <rFont val="標楷體"/>
        <family val="4"/>
        <charset val="136"/>
      </rPr>
      <t>2</t>
    </r>
  </si>
  <si>
    <r>
      <t>結構用混凝土，245kgf/cm</t>
    </r>
    <r>
      <rPr>
        <vertAlign val="superscript"/>
        <sz val="11"/>
        <rFont val="標楷體"/>
        <family val="4"/>
        <charset val="136"/>
      </rPr>
      <t>2</t>
    </r>
  </si>
  <si>
    <r>
      <t>無收縮水泥砂漿，抗壓強度350 kgf/cm</t>
    </r>
    <r>
      <rPr>
        <vertAlign val="superscript"/>
        <sz val="11"/>
        <rFont val="標楷體"/>
        <family val="4"/>
        <charset val="136"/>
      </rPr>
      <t>2</t>
    </r>
  </si>
  <si>
    <r>
      <t>M</t>
    </r>
    <r>
      <rPr>
        <vertAlign val="superscript"/>
        <sz val="12"/>
        <rFont val="標楷體"/>
        <family val="4"/>
        <charset val="136"/>
      </rPr>
      <t>2</t>
    </r>
  </si>
  <si>
    <t>109/07/24(贊洲)
109/08/25(竑榮官田)
109/08/31(竑榮安定)</t>
    <phoneticPr fontId="37" type="noConversion"/>
  </si>
  <si>
    <t>M38A2-J-a-C1-002(贊洲)
M38A2-J-a-C1-005(竑榮官田)</t>
    <phoneticPr fontId="37" type="noConversion"/>
  </si>
  <si>
    <t>109/07/24(贊洲)
109/08/25(竑榮官田)</t>
    <phoneticPr fontId="37" type="noConversion"/>
  </si>
  <si>
    <t>M38A2-J-a-C1-002(贊洲)
M38A2-J-a-C1-005(竑榮官田)</t>
    <phoneticPr fontId="37" type="noConversion"/>
  </si>
  <si>
    <r>
      <t>M</t>
    </r>
    <r>
      <rPr>
        <vertAlign val="superscript"/>
        <sz val="8"/>
        <rFont val="標楷體"/>
        <family val="4"/>
        <charset val="136"/>
      </rPr>
      <t>3</t>
    </r>
    <r>
      <rPr>
        <sz val="8"/>
        <rFont val="標楷體"/>
        <family val="4"/>
        <charset val="136"/>
      </rPr>
      <t>≦50 取2組，50≦M</t>
    </r>
    <r>
      <rPr>
        <vertAlign val="superscript"/>
        <sz val="8"/>
        <rFont val="標楷體"/>
        <family val="4"/>
        <charset val="136"/>
      </rPr>
      <t>3</t>
    </r>
    <r>
      <rPr>
        <sz val="8"/>
        <rFont val="標楷體"/>
        <family val="4"/>
        <charset val="136"/>
      </rPr>
      <t>&lt;100 取樣3組，每加100M</t>
    </r>
    <r>
      <rPr>
        <vertAlign val="superscript"/>
        <sz val="8"/>
        <rFont val="標楷體"/>
        <family val="4"/>
        <charset val="136"/>
      </rPr>
      <t>3</t>
    </r>
    <r>
      <rPr>
        <sz val="8"/>
        <rFont val="標楷體"/>
        <family val="4"/>
        <charset val="136"/>
      </rPr>
      <t>加取一組。</t>
    </r>
    <phoneticPr fontId="37" type="noConversion"/>
  </si>
  <si>
    <t>M38A2-J-a-C1-006(贊洲)
M38A2-J-a-C1-009(竑榮官田)
MA38A2-J-a-C1-010(竑榮安定)</t>
    <phoneticPr fontId="37" type="noConversion"/>
  </si>
  <si>
    <t>109/08/26(贊洲)
109/10/06(竑榮官田)
109/10/07(竑榮安定)</t>
    <phoneticPr fontId="37" type="noConversion"/>
  </si>
  <si>
    <t>109/08/26(贊洲)
109/10/06(竑榮官田)
109/10/07(竑榮安定)</t>
    <phoneticPr fontId="37" type="noConversion"/>
  </si>
  <si>
    <t>M38A2-J-a-C1-006(贊洲)
M38A2-J-a-C1-012(竑榮官田)
MA38A2-J-a-C1-013(竑榮安定)</t>
    <phoneticPr fontId="37" type="noConversion"/>
  </si>
  <si>
    <t>109/08/26(贊洲)
109/11/19(竑榮官田)
109/12/28(竑榮安定)</t>
    <phoneticPr fontId="37" type="noConversion"/>
  </si>
  <si>
    <t xml:space="preserve">M38A2-J-a-C1-003(贊洲)
M38A2-J-a-C1-009(竑榮官田)
MA38A2-J-a-C1-011(竑榮安定)
</t>
    <phoneticPr fontId="37" type="noConversion"/>
  </si>
  <si>
    <t>109/08/14(贊洲)
109/10/06(竑榮官田)
109/11/13(竑榮安定)</t>
    <phoneticPr fontId="37" type="noConversion"/>
  </si>
  <si>
    <r>
      <t>M</t>
    </r>
    <r>
      <rPr>
        <vertAlign val="superscript"/>
        <sz val="8"/>
        <rFont val="標楷體"/>
        <family val="4"/>
        <charset val="136"/>
      </rPr>
      <t>3</t>
    </r>
    <r>
      <rPr>
        <sz val="8"/>
        <rFont val="標楷體"/>
        <family val="4"/>
        <charset val="136"/>
      </rPr>
      <t>≦50 取2組，50≦M</t>
    </r>
    <r>
      <rPr>
        <vertAlign val="superscript"/>
        <sz val="8"/>
        <rFont val="標楷體"/>
        <family val="4"/>
        <charset val="136"/>
      </rPr>
      <t>3</t>
    </r>
    <r>
      <rPr>
        <sz val="8"/>
        <rFont val="標楷體"/>
        <family val="4"/>
        <charset val="136"/>
      </rPr>
      <t>&lt;100 取樣3組，每加100M</t>
    </r>
    <r>
      <rPr>
        <vertAlign val="superscript"/>
        <sz val="8"/>
        <rFont val="標楷體"/>
        <family val="4"/>
        <charset val="136"/>
      </rPr>
      <t>3</t>
    </r>
    <r>
      <rPr>
        <sz val="8"/>
        <rFont val="標楷體"/>
        <family val="4"/>
        <charset val="136"/>
      </rPr>
      <t>加取一組。</t>
    </r>
    <phoneticPr fontId="37" type="noConversion"/>
  </si>
  <si>
    <r>
      <t>M</t>
    </r>
    <r>
      <rPr>
        <vertAlign val="superscript"/>
        <sz val="8"/>
        <rFont val="標楷體"/>
        <family val="4"/>
        <charset val="136"/>
      </rPr>
      <t>3</t>
    </r>
    <r>
      <rPr>
        <sz val="8"/>
        <rFont val="標楷體"/>
        <family val="4"/>
        <charset val="136"/>
      </rPr>
      <t>≦50 取2組，50≦M</t>
    </r>
    <r>
      <rPr>
        <vertAlign val="superscript"/>
        <sz val="8"/>
        <rFont val="標楷體"/>
        <family val="4"/>
        <charset val="136"/>
      </rPr>
      <t>3</t>
    </r>
    <r>
      <rPr>
        <sz val="8"/>
        <rFont val="標楷體"/>
        <family val="4"/>
        <charset val="136"/>
      </rPr>
      <t>&lt;100 取樣3組，每加100M</t>
    </r>
    <r>
      <rPr>
        <vertAlign val="superscript"/>
        <sz val="8"/>
        <rFont val="標楷體"/>
        <family val="4"/>
        <charset val="136"/>
      </rPr>
      <t>3</t>
    </r>
    <r>
      <rPr>
        <sz val="8"/>
        <rFont val="標楷體"/>
        <family val="4"/>
        <charset val="136"/>
      </rPr>
      <t>加取一組。</t>
    </r>
  </si>
  <si>
    <r>
      <t>M</t>
    </r>
    <r>
      <rPr>
        <vertAlign val="superscript"/>
        <sz val="9"/>
        <rFont val="標楷體"/>
        <family val="4"/>
        <charset val="136"/>
      </rPr>
      <t>2</t>
    </r>
  </si>
  <si>
    <r>
      <t>M</t>
    </r>
    <r>
      <rPr>
        <vertAlign val="superscript"/>
        <sz val="9"/>
        <rFont val="標楷體"/>
        <family val="4"/>
        <charset val="136"/>
      </rPr>
      <t>3</t>
    </r>
    <phoneticPr fontId="37" type="noConversion"/>
  </si>
  <si>
    <r>
      <t>壹.一.2.41</t>
    </r>
    <r>
      <rPr>
        <sz val="9"/>
        <rFont val="新細明體"/>
        <family val="1"/>
        <charset val="136"/>
      </rPr>
      <t>、</t>
    </r>
    <r>
      <rPr>
        <sz val="9"/>
        <rFont val="標楷體"/>
        <family val="4"/>
        <charset val="136"/>
      </rPr>
      <t>壹.一.3.13</t>
    </r>
    <phoneticPr fontId="37" type="noConversion"/>
  </si>
  <si>
    <t>M38A2-J-a-C1-001(贊洲)
M38A2-J-a-C1-004(竑榮官田)
MA38A2-J-a-C1-007(竑榮安定)</t>
    <phoneticPr fontId="37" type="noConversion"/>
  </si>
  <si>
    <t>化學黏著錨筋，19mm∮</t>
    <phoneticPr fontId="37" type="noConversion"/>
  </si>
  <si>
    <t>施工廠商:何秉翰</t>
    <phoneticPr fontId="37" type="noConversion"/>
  </si>
  <si>
    <t>監造單位:黃俊馨</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</si>
  <si>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</si>
  <si>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</si>
  <si>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結構用混凝土，245kgf/cm</t>
    </r>
    <r>
      <rPr>
        <vertAlign val="superscript"/>
        <sz val="9"/>
        <rFont val="標楷體"/>
        <family val="4"/>
        <charset val="136"/>
      </rPr>
      <t>2</t>
    </r>
    <phoneticPr fontId="37" type="noConversion"/>
  </si>
  <si>
    <t>2-14</t>
    <phoneticPr fontId="37" type="noConversion"/>
  </si>
  <si>
    <t>110/08/12</t>
    <phoneticPr fontId="37" type="noConversion"/>
  </si>
  <si>
    <t>4-245</t>
    <phoneticPr fontId="37" type="noConversion"/>
  </si>
  <si>
    <t>110/08/02</t>
    <phoneticPr fontId="37" type="noConversion"/>
  </si>
  <si>
    <t>監造單位:李秉融</t>
    <phoneticPr fontId="37" type="noConversion"/>
  </si>
  <si>
    <t>施工廠商:劉琮誠</t>
    <phoneticPr fontId="37" type="noConversion"/>
  </si>
  <si>
    <t>M38A2-J-a-C4A-302
官田溪河川橋P20L-7基樁</t>
    <phoneticPr fontId="37" type="noConversion"/>
  </si>
  <si>
    <t>110/08/04</t>
    <phoneticPr fontId="37" type="noConversion"/>
  </si>
  <si>
    <t>監造單位:吳英傑</t>
    <phoneticPr fontId="37" type="noConversion"/>
  </si>
  <si>
    <t>施工廠商:石錦茹</t>
    <phoneticPr fontId="37" type="noConversion"/>
  </si>
  <si>
    <t>M38A2-J-a-C4A-303
官田溪河川橋P20L-6基樁</t>
    <phoneticPr fontId="37" type="noConversion"/>
  </si>
  <si>
    <t>110/08/06</t>
    <phoneticPr fontId="37" type="noConversion"/>
  </si>
  <si>
    <t>M38A2-J-a-C4A-304
官田溪河川橋P20L-5基樁</t>
    <phoneticPr fontId="37" type="noConversion"/>
  </si>
  <si>
    <t>110/08/11</t>
    <phoneticPr fontId="37" type="noConversion"/>
  </si>
  <si>
    <t>M38A2-J-a-C4A-305
六雙溪四號排水橋P1-3基樁</t>
    <phoneticPr fontId="37" type="noConversion"/>
  </si>
  <si>
    <t>M38A2-J-a-C4A-306
官田溪河川橋P20L-4基樁</t>
    <phoneticPr fontId="37" type="noConversion"/>
  </si>
  <si>
    <t>110/08/13</t>
    <phoneticPr fontId="37" type="noConversion"/>
  </si>
  <si>
    <t>M38A2-J-a-C4A-308
六雙溪四號排水橋P1-1基樁</t>
    <phoneticPr fontId="37" type="noConversion"/>
  </si>
  <si>
    <t>M38A2-J-a-C4A-309
官田溪河川橋P20L-3基樁</t>
    <phoneticPr fontId="37" type="noConversion"/>
  </si>
  <si>
    <t>110/08/16</t>
    <phoneticPr fontId="37" type="noConversion"/>
  </si>
  <si>
    <t>M38A2-J-a-C4A-310
六雙溪四號排水橋P1-2基樁</t>
    <phoneticPr fontId="37" type="noConversion"/>
  </si>
  <si>
    <t>M38A2-J-a-C4A-311
官田溪河川橋P20L-2基樁</t>
    <phoneticPr fontId="37" type="noConversion"/>
  </si>
  <si>
    <t>110/08/18</t>
    <phoneticPr fontId="37" type="noConversion"/>
  </si>
  <si>
    <t>M38A2-J-a-C4A-312
六雙溪四號排水橋P1-4基樁</t>
    <phoneticPr fontId="37" type="noConversion"/>
  </si>
  <si>
    <t>M38A2-J-a-C4A-313
官田溪河川橋P20R-5基樁</t>
    <phoneticPr fontId="37" type="noConversion"/>
  </si>
  <si>
    <t>110/08/20</t>
    <phoneticPr fontId="37" type="noConversion"/>
  </si>
  <si>
    <t>監造單位:李秉融</t>
    <phoneticPr fontId="37" type="noConversion"/>
  </si>
  <si>
    <t>M38A2-J-a-C4A-315
官田系統6號橋P6-3基樁</t>
    <phoneticPr fontId="37" type="noConversion"/>
  </si>
  <si>
    <t>M38A2-J-a-C4A-316
官田溪河川橋P20L-1基樁</t>
    <phoneticPr fontId="37" type="noConversion"/>
  </si>
  <si>
    <t>110/08/23</t>
    <phoneticPr fontId="37" type="noConversion"/>
  </si>
  <si>
    <t>監造單位:林東新</t>
    <phoneticPr fontId="37" type="noConversion"/>
  </si>
  <si>
    <t>M38A2-J-a-C4A-317
官田溪河川橋P20R-6基樁</t>
    <phoneticPr fontId="37" type="noConversion"/>
  </si>
  <si>
    <t>M38A2-J-a-C4A-318
官田系統6號橋P6-4基樁</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</si>
  <si>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</si>
  <si>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</si>
  <si>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</si>
  <si>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t>4-246</t>
  </si>
  <si>
    <t>4-247</t>
  </si>
  <si>
    <t>4-248</t>
  </si>
  <si>
    <t>4-249</t>
  </si>
  <si>
    <t>4-250</t>
  </si>
  <si>
    <t>4-251</t>
  </si>
  <si>
    <t>4-252</t>
  </si>
  <si>
    <t>4-253</t>
  </si>
  <si>
    <t>4-254</t>
  </si>
  <si>
    <t>4-255</t>
  </si>
  <si>
    <t>4-256</t>
  </si>
  <si>
    <t>4-259</t>
  </si>
  <si>
    <t>4-258</t>
    <phoneticPr fontId="37" type="noConversion"/>
  </si>
  <si>
    <t>4-257</t>
    <phoneticPr fontId="37" type="noConversion"/>
  </si>
  <si>
    <t>5-22</t>
    <phoneticPr fontId="37" type="noConversion"/>
  </si>
  <si>
    <t>110/08/20</t>
    <phoneticPr fontId="37" type="noConversion"/>
  </si>
  <si>
    <t>M38A2-J-a-C4A-314
潭頂溪排水橋P6RL側基礎</t>
    <phoneticPr fontId="37" type="noConversion"/>
  </si>
  <si>
    <t xml:space="preserve">力端錨封頭配比強度≧350 kgf/cm2
礎對穿鋼棒配比強度≧350 kgf/cm2
時性預力鋼鍵地錨配比強度≧350 kgf/cm2
力套管灌漿配比強度≧350 kgf/cm2
                                                                                                                                                                                                                                                                                                                                                                                                                                                                                                                                                                                                                                                                                                                                                                                                                                         </t>
    <phoneticPr fontId="37" type="noConversion"/>
  </si>
  <si>
    <t>60-17</t>
  </si>
  <si>
    <t>110/7/23</t>
    <phoneticPr fontId="37" type="noConversion"/>
  </si>
  <si>
    <t>方18
官田系統3號橋P4-10微型樁</t>
    <phoneticPr fontId="37" type="noConversion"/>
  </si>
  <si>
    <t>110/7/26</t>
    <phoneticPr fontId="37" type="noConversion"/>
  </si>
  <si>
    <t>方19
官田系統3號橋P4-9微型樁</t>
    <phoneticPr fontId="37" type="noConversion"/>
  </si>
  <si>
    <t>方20
官田系統3號橋P4-11微型樁</t>
    <phoneticPr fontId="37" type="noConversion"/>
  </si>
  <si>
    <t>110/7/27</t>
    <phoneticPr fontId="37" type="noConversion"/>
  </si>
  <si>
    <t>方21
官田系統3號橋P4-14微型樁</t>
    <phoneticPr fontId="37" type="noConversion"/>
  </si>
  <si>
    <t>110/7/30</t>
    <phoneticPr fontId="37" type="noConversion"/>
  </si>
  <si>
    <t>110/7/31</t>
    <phoneticPr fontId="37" type="noConversion"/>
  </si>
  <si>
    <t>方22
官田系統3號橋P4-12微型樁</t>
    <phoneticPr fontId="37" type="noConversion"/>
  </si>
  <si>
    <t>110/8/4</t>
    <phoneticPr fontId="37" type="noConversion"/>
  </si>
  <si>
    <t>110/8/7</t>
    <phoneticPr fontId="37" type="noConversion"/>
  </si>
  <si>
    <t>方23
官田系統3號橋P4-13微型樁</t>
    <phoneticPr fontId="37" type="noConversion"/>
  </si>
  <si>
    <t>方24
官田系統3號橋P4-15微型樁</t>
    <phoneticPr fontId="37" type="noConversion"/>
  </si>
  <si>
    <t>60-18</t>
  </si>
  <si>
    <t>60-19</t>
  </si>
  <si>
    <t>60-20</t>
  </si>
  <si>
    <t>60-21</t>
  </si>
  <si>
    <t>60-22</t>
  </si>
  <si>
    <t>60-23</t>
  </si>
  <si>
    <t>60-24</t>
  </si>
  <si>
    <t>110/08/27</t>
    <phoneticPr fontId="37" type="noConversion"/>
  </si>
  <si>
    <t>M38A2-J-a-C4A-324
官田溪河川橋P9R側基礎補強PC</t>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</si>
  <si>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</si>
  <si>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</si>
  <si>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</si>
  <si>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結構用混凝土，80kgf/cm</t>
    </r>
    <r>
      <rPr>
        <vertAlign val="superscript"/>
        <sz val="9"/>
        <rFont val="標楷體"/>
        <family val="4"/>
        <charset val="136"/>
      </rPr>
      <t>2</t>
    </r>
    <phoneticPr fontId="37" type="noConversion"/>
  </si>
  <si>
    <t>3-14</t>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</si>
  <si>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</si>
  <si>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</si>
  <si>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t>M38A2-J-a-C4A-321
渡子頭2號排水橋P3R及L墩柱補強第一升層</t>
    <phoneticPr fontId="37" type="noConversion"/>
  </si>
  <si>
    <t>110/08/25</t>
    <phoneticPr fontId="37" type="noConversion"/>
  </si>
  <si>
    <t>110/08/25</t>
    <phoneticPr fontId="37" type="noConversion"/>
  </si>
  <si>
    <t>M38A2-J-a-C4A-319
官田溪河川橋P20R-4基樁</t>
    <phoneticPr fontId="37" type="noConversion"/>
  </si>
  <si>
    <t>M38A2-J-a-C4A-320
官田系統6號橋P6-2基樁</t>
    <phoneticPr fontId="37" type="noConversion"/>
  </si>
  <si>
    <t>110/08/27</t>
    <phoneticPr fontId="37" type="noConversion"/>
  </si>
  <si>
    <t>監造單位:李之杰</t>
    <phoneticPr fontId="37" type="noConversion"/>
  </si>
  <si>
    <t>施工廠商:劉琮誠</t>
    <phoneticPr fontId="37" type="noConversion"/>
  </si>
  <si>
    <t>M38A2-J-a-C4A-322
官田溪河川橋P20R-3基樁</t>
    <phoneticPr fontId="37" type="noConversion"/>
  </si>
  <si>
    <t>M38A2-J-a-C4A-323
官田系統6號橋P6-1基樁</t>
    <phoneticPr fontId="37" type="noConversion"/>
  </si>
  <si>
    <t>110/08/30</t>
    <phoneticPr fontId="37" type="noConversion"/>
  </si>
  <si>
    <t>M38A2-J-a-C4A-325
官田溪河川橋P20R-2基樁</t>
    <phoneticPr fontId="37" type="noConversion"/>
  </si>
  <si>
    <t>4-260</t>
  </si>
  <si>
    <t>4-261</t>
  </si>
  <si>
    <t>4-262</t>
  </si>
  <si>
    <t>4-263</t>
  </si>
  <si>
    <t>4-264</t>
  </si>
  <si>
    <t>監造單位:李之杰</t>
    <phoneticPr fontId="37" type="noConversion"/>
  </si>
  <si>
    <t>監造:吳英傑</t>
    <phoneticPr fontId="37" type="noConversion"/>
  </si>
  <si>
    <t>M38A2-J-a-C4A-307
官田系統三號橋施工便道</t>
    <phoneticPr fontId="37" type="noConversion"/>
  </si>
  <si>
    <t>110/08/17</t>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</si>
  <si>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</si>
  <si>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</si>
  <si>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</si>
  <si>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t>威勝:劉琮誠</t>
    <phoneticPr fontId="37" type="noConversion"/>
  </si>
  <si>
    <t>60-25</t>
    <phoneticPr fontId="37" type="noConversion"/>
  </si>
  <si>
    <t>110/8/26</t>
    <phoneticPr fontId="37" type="noConversion"/>
  </si>
  <si>
    <t>方25
六雙溪一號排水橋P2L-8微型樁</t>
    <phoneticPr fontId="37" type="noConversion"/>
  </si>
  <si>
    <t>110/08/19</t>
    <phoneticPr fontId="37" type="noConversion"/>
  </si>
  <si>
    <t>監造單位:黃俊馨</t>
    <phoneticPr fontId="37" type="noConversion"/>
  </si>
  <si>
    <t>施工廠商:蔡宗育</t>
    <phoneticPr fontId="37" type="noConversion"/>
  </si>
  <si>
    <t>13-36</t>
    <phoneticPr fontId="37" type="noConversion"/>
  </si>
  <si>
    <t>13-37</t>
    <phoneticPr fontId="37" type="noConversion"/>
  </si>
  <si>
    <t>施工廠商:蔡宗育</t>
    <phoneticPr fontId="37" type="noConversion"/>
  </si>
  <si>
    <t>監造單位:黃俊馨</t>
    <phoneticPr fontId="37" type="noConversion"/>
  </si>
  <si>
    <t>合格</t>
    <phoneticPr fontId="37" type="noConversion"/>
  </si>
  <si>
    <t>110/9/30</t>
    <phoneticPr fontId="37" type="noConversion"/>
  </si>
  <si>
    <t>111/10/15</t>
    <phoneticPr fontId="37" type="noConversion"/>
  </si>
  <si>
    <t>每批2%隨機取樣抽測,每批最少取樣5支,該批有仰角施工則最少取樣抽測1支.</t>
    <phoneticPr fontId="37" type="noConversion"/>
  </si>
  <si>
    <t>通騏:110.02.18棪嘉南(A2)監字第11002015號函廠商核定。</t>
    <phoneticPr fontId="37" type="noConversion"/>
  </si>
  <si>
    <t>壹、一、1 結構工程 54</t>
    <phoneticPr fontId="37" type="noConversion"/>
  </si>
  <si>
    <t>壹、一、1 結構工程 67</t>
    <phoneticPr fontId="37" type="noConversion"/>
  </si>
  <si>
    <t>盤式支承</t>
    <phoneticPr fontId="37" type="noConversion"/>
  </si>
  <si>
    <t>式</t>
    <phoneticPr fontId="37" type="noConversion"/>
  </si>
  <si>
    <t>高強度微型樁，鋼套管</t>
    <phoneticPr fontId="37" type="noConversion"/>
  </si>
  <si>
    <t>110/12/30</t>
    <phoneticPr fontId="37" type="noConversion"/>
  </si>
  <si>
    <t>P</t>
    <phoneticPr fontId="37" type="noConversion"/>
  </si>
  <si>
    <t>鋼筋，SD420W</t>
    <phoneticPr fontId="37" type="noConversion"/>
  </si>
  <si>
    <t>化學黏著錨筋，16mm∮</t>
    <phoneticPr fontId="37" type="noConversion"/>
  </si>
  <si>
    <t>化學黏著錨筋，25mm∮</t>
    <phoneticPr fontId="37" type="noConversion"/>
  </si>
  <si>
    <t>壹.一.1 . 43</t>
    <phoneticPr fontId="37" type="noConversion"/>
  </si>
  <si>
    <t>防震拉條 TYPE A</t>
    <phoneticPr fontId="37" type="noConversion"/>
  </si>
  <si>
    <t>110/09/07</t>
    <phoneticPr fontId="37" type="noConversion"/>
  </si>
  <si>
    <t>核定</t>
    <phoneticPr fontId="37" type="noConversion"/>
  </si>
  <si>
    <t>核定</t>
    <phoneticPr fontId="37" type="noConversion"/>
  </si>
  <si>
    <t>110/09/07</t>
    <phoneticPr fontId="37" type="noConversion"/>
  </si>
  <si>
    <t>13-38</t>
    <phoneticPr fontId="37" type="noConversion"/>
  </si>
  <si>
    <t>110/09/6</t>
    <phoneticPr fontId="37" type="noConversion"/>
  </si>
  <si>
    <t>監造單位:洪詔勛</t>
    <phoneticPr fontId="37" type="noConversion"/>
  </si>
  <si>
    <t>施工廠商:林士興</t>
    <phoneticPr fontId="37" type="noConversion"/>
  </si>
  <si>
    <t>110/09/2</t>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</si>
  <si>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</si>
  <si>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</si>
  <si>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結構用混凝土，80kgf/cm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</si>
  <si>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</si>
  <si>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t>110/08/30</t>
    <phoneticPr fontId="37" type="noConversion"/>
  </si>
  <si>
    <t>施工廠商:石錦茹</t>
    <phoneticPr fontId="37" type="noConversion"/>
  </si>
  <si>
    <t>M38A2-J-a-C4A-326
曾文溪河川橋P8R側基礎PC</t>
    <phoneticPr fontId="37" type="noConversion"/>
  </si>
  <si>
    <t>110/09/06</t>
    <phoneticPr fontId="37" type="noConversion"/>
  </si>
  <si>
    <t>監造單位:林東新</t>
    <phoneticPr fontId="37" type="noConversion"/>
  </si>
  <si>
    <t>M38A2-J-a-C4A-331
官田溪河川橋P12R側基礎PC</t>
    <phoneticPr fontId="37" type="noConversion"/>
  </si>
  <si>
    <t>110/09/16</t>
    <phoneticPr fontId="37" type="noConversion"/>
  </si>
  <si>
    <t>1-10</t>
  </si>
  <si>
    <t>1-11</t>
  </si>
  <si>
    <t>1-12</t>
  </si>
  <si>
    <t>1-13</t>
  </si>
  <si>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</si>
  <si>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1-5</t>
    <phoneticPr fontId="37" type="noConversion"/>
  </si>
  <si>
    <t>110/09/24</t>
    <phoneticPr fontId="37" type="noConversion"/>
  </si>
  <si>
    <r>
      <t>結構用混凝土，245kgf/cm</t>
    </r>
    <r>
      <rPr>
        <vertAlign val="superscript"/>
        <sz val="9"/>
        <rFont val="標楷體"/>
        <family val="4"/>
        <charset val="136"/>
      </rPr>
      <t>2</t>
    </r>
    <phoneticPr fontId="37" type="noConversion"/>
  </si>
  <si>
    <t>2-15</t>
    <phoneticPr fontId="37" type="noConversion"/>
  </si>
  <si>
    <t>110/09/13</t>
    <phoneticPr fontId="37" type="noConversion"/>
  </si>
  <si>
    <t>M38A2-J-a-C4A-336
官田系統一號橋施工便道</t>
    <phoneticPr fontId="37" type="noConversion"/>
  </si>
  <si>
    <r>
      <t>結構用混凝土，245kgf/cm</t>
    </r>
    <r>
      <rPr>
        <vertAlign val="superscript"/>
        <sz val="10"/>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</si>
  <si>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</si>
  <si>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</si>
  <si>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結構用混凝土，245kgf/cm</t>
    </r>
    <r>
      <rPr>
        <vertAlign val="superscript"/>
        <sz val="10"/>
        <rFont val="標楷體"/>
        <family val="4"/>
        <charset val="136"/>
      </rPr>
      <t>2</t>
    </r>
    <phoneticPr fontId="37" type="noConversion"/>
  </si>
  <si>
    <t>110/09/10</t>
    <phoneticPr fontId="37" type="noConversion"/>
  </si>
  <si>
    <t>監造單位:李之杰</t>
    <phoneticPr fontId="37" type="noConversion"/>
  </si>
  <si>
    <t>施工廠商:周孝忠</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</si>
  <si>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</si>
  <si>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</si>
  <si>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3-15</t>
  </si>
  <si>
    <t>110/09/08</t>
    <phoneticPr fontId="37" type="noConversion"/>
  </si>
  <si>
    <t>M38A2-J-a-C4A-333
渡子頭2號橋P4RL墩柱第一升層</t>
    <phoneticPr fontId="37" type="noConversion"/>
  </si>
  <si>
    <t>4-265</t>
    <phoneticPr fontId="37" type="noConversion"/>
  </si>
  <si>
    <r>
      <t>全套管鑽掘樁，315W kgf/cm</t>
    </r>
    <r>
      <rPr>
        <vertAlign val="superscript"/>
        <sz val="9"/>
        <rFont val="標楷體"/>
        <family val="4"/>
        <charset val="136"/>
      </rPr>
      <t>2</t>
    </r>
    <phoneticPr fontId="37" type="noConversion"/>
  </si>
  <si>
    <t>110/09/01</t>
    <phoneticPr fontId="37" type="noConversion"/>
  </si>
  <si>
    <t>M38A2-J-a-C4A-327
官田溪河川橋P20R-1基樁</t>
    <phoneticPr fontId="37" type="noConversion"/>
  </si>
  <si>
    <t>4-266</t>
    <phoneticPr fontId="37" type="noConversion"/>
  </si>
  <si>
    <t>110/09/02</t>
    <phoneticPr fontId="37" type="noConversion"/>
  </si>
  <si>
    <t>監造單位:吳英傑</t>
    <phoneticPr fontId="37" type="noConversion"/>
  </si>
  <si>
    <t>M38A2-J-a-C4A-328
官田系統6號橋P3-3基樁</t>
    <phoneticPr fontId="37" type="noConversion"/>
  </si>
  <si>
    <t>4-267</t>
    <phoneticPr fontId="37" type="noConversion"/>
  </si>
  <si>
    <t>110/09/04</t>
    <phoneticPr fontId="37" type="noConversion"/>
  </si>
  <si>
    <t>監造單位:羅宏銘</t>
    <phoneticPr fontId="37" type="noConversion"/>
  </si>
  <si>
    <t>施工廠商:劉琮誠</t>
    <phoneticPr fontId="37" type="noConversion"/>
  </si>
  <si>
    <t>M38A2-J-a-C4A-329
官田系統6號橋P3-4基樁</t>
    <phoneticPr fontId="37" type="noConversion"/>
  </si>
  <si>
    <t>4-268</t>
    <phoneticPr fontId="37" type="noConversion"/>
  </si>
  <si>
    <t>110/09/07</t>
    <phoneticPr fontId="37" type="noConversion"/>
  </si>
  <si>
    <t>監造單位:李之杰</t>
    <phoneticPr fontId="37" type="noConversion"/>
  </si>
  <si>
    <t>M38A2-J-a-C4A-332
官田系統6號橋P3-1基樁</t>
    <phoneticPr fontId="37" type="noConversion"/>
  </si>
  <si>
    <t>4-269</t>
    <phoneticPr fontId="37" type="noConversion"/>
  </si>
  <si>
    <t>110/09/09</t>
    <phoneticPr fontId="37" type="noConversion"/>
  </si>
  <si>
    <t>M38A2-J-a-C4A-334
官田系統6號橋P3-2基樁</t>
    <phoneticPr fontId="37" type="noConversion"/>
  </si>
  <si>
    <t>4-270</t>
    <phoneticPr fontId="37" type="noConversion"/>
  </si>
  <si>
    <t>監造單位:吳英傑</t>
    <phoneticPr fontId="37" type="noConversion"/>
  </si>
  <si>
    <t>M38A2-J-a-C4A-338
六雙溪四號排水橋P2-3基樁</t>
    <phoneticPr fontId="37" type="noConversion"/>
  </si>
  <si>
    <t>4-271</t>
    <phoneticPr fontId="37" type="noConversion"/>
  </si>
  <si>
    <t>110/09/18</t>
    <phoneticPr fontId="37" type="noConversion"/>
  </si>
  <si>
    <t>監造單位:李秉融</t>
    <phoneticPr fontId="37" type="noConversion"/>
  </si>
  <si>
    <t>M38A2-J-a-C4A-340
六雙溪四號排水橋P2-1基樁</t>
    <phoneticPr fontId="37" type="noConversion"/>
  </si>
  <si>
    <t>4-272</t>
    <phoneticPr fontId="37" type="noConversion"/>
  </si>
  <si>
    <t>110/09/23</t>
    <phoneticPr fontId="37" type="noConversion"/>
  </si>
  <si>
    <t>監造單位:李之杰</t>
    <phoneticPr fontId="37" type="noConversion"/>
  </si>
  <si>
    <t>M38A2-J-a-C4A-341
六雙溪四號排水橋P2-4基樁</t>
    <phoneticPr fontId="37" type="noConversion"/>
  </si>
  <si>
    <t>4-273</t>
    <phoneticPr fontId="37" type="noConversion"/>
  </si>
  <si>
    <t>110/09/25</t>
    <phoneticPr fontId="37" type="noConversion"/>
  </si>
  <si>
    <t>M38A2-J-a-C4A-342
六雙溪四號排水橋P2-2基樁</t>
    <phoneticPr fontId="37" type="noConversion"/>
  </si>
  <si>
    <t>5-23</t>
    <phoneticPr fontId="37" type="noConversion"/>
  </si>
  <si>
    <t>110/09/06</t>
    <phoneticPr fontId="37" type="noConversion"/>
  </si>
  <si>
    <t>監造單位:林東新</t>
    <phoneticPr fontId="37" type="noConversion"/>
  </si>
  <si>
    <t>M38A2-J-a-C4A-330
曾文溪河川橋P8R側基礎</t>
    <phoneticPr fontId="37" type="noConversion"/>
  </si>
  <si>
    <t>5-24</t>
    <phoneticPr fontId="37" type="noConversion"/>
  </si>
  <si>
    <t>110/09/10</t>
    <phoneticPr fontId="37" type="noConversion"/>
  </si>
  <si>
    <t>M38A2-J-a-C4A-335
官田溪河川橋P9R側基礎</t>
    <phoneticPr fontId="37" type="noConversion"/>
  </si>
  <si>
    <t>5-25</t>
    <phoneticPr fontId="37" type="noConversion"/>
  </si>
  <si>
    <t>110/09/16</t>
    <phoneticPr fontId="37" type="noConversion"/>
  </si>
  <si>
    <t>M38A2-J-a-C4A-337
官田溪河川橋P12R側基礎</t>
    <phoneticPr fontId="37" type="noConversion"/>
  </si>
  <si>
    <t>施工廠商:石錦茹</t>
    <phoneticPr fontId="37" type="noConversion"/>
  </si>
  <si>
    <t>110/09/29</t>
    <phoneticPr fontId="37" type="noConversion"/>
  </si>
  <si>
    <t>M38A2-J-a-C4A-343
官田溪河川橋P16L側基礎</t>
    <phoneticPr fontId="37" type="noConversion"/>
  </si>
  <si>
    <t>110/09/28</t>
    <phoneticPr fontId="37" type="noConversion"/>
  </si>
  <si>
    <t>M38A2-J-a-C4B-175
潭頂溪排水橋P3基礎鋼棒護座</t>
    <phoneticPr fontId="37" type="noConversion"/>
  </si>
  <si>
    <t>110/09/30</t>
    <phoneticPr fontId="37" type="noConversion"/>
  </si>
  <si>
    <t>M38A2-J-a-C4B-176
潭頂溪排水橋P7基礎</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</si>
  <si>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</si>
  <si>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</si>
  <si>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13-39</t>
    <phoneticPr fontId="37" type="noConversion"/>
  </si>
  <si>
    <t>110/09/28</t>
    <phoneticPr fontId="37" type="noConversion"/>
  </si>
  <si>
    <t>施工廠商:蔡宗育</t>
    <phoneticPr fontId="37" type="noConversion"/>
  </si>
  <si>
    <t>13-40</t>
    <phoneticPr fontId="37" type="noConversion"/>
  </si>
  <si>
    <t>13-41</t>
    <phoneticPr fontId="37" type="noConversion"/>
  </si>
  <si>
    <t>威勝:劉琮誠</t>
    <phoneticPr fontId="37" type="noConversion"/>
  </si>
  <si>
    <t>監造:林東興</t>
    <phoneticPr fontId="37" type="noConversion"/>
  </si>
  <si>
    <t>110/10/01</t>
    <phoneticPr fontId="37" type="noConversion"/>
  </si>
  <si>
    <t>M38A2-J-b-M-051</t>
    <phoneticPr fontId="37" type="noConversion"/>
  </si>
  <si>
    <t>60-26</t>
    <phoneticPr fontId="37" type="noConversion"/>
  </si>
  <si>
    <t>110/9/1</t>
    <phoneticPr fontId="37" type="noConversion"/>
  </si>
  <si>
    <t>方26
六雙溪一號排水橋P2L-7微型樁</t>
    <phoneticPr fontId="37" type="noConversion"/>
  </si>
  <si>
    <t>60-27</t>
    <phoneticPr fontId="37" type="noConversion"/>
  </si>
  <si>
    <t>110/9/3</t>
    <phoneticPr fontId="37" type="noConversion"/>
  </si>
  <si>
    <t>方27
六雙溪一號排水橋P2L-6微型樁</t>
    <phoneticPr fontId="37" type="noConversion"/>
  </si>
  <si>
    <t xml:space="preserve">力端錨封頭配比強度≧350 kgf/cm2
礎對穿鋼棒配比強度≧350 kgf/cm2
時性預力鋼鍵地錨配比強度≧350 kgf/cm2
力套管灌漿配比強度≧350 kgf/cm2
                                                                                                                                                                                                                                                                                                                                                                                                                                                                                                                                                                                                                                                                                                                                                                                                                                         </t>
    <phoneticPr fontId="37" type="noConversion"/>
  </si>
  <si>
    <t>60-28</t>
    <phoneticPr fontId="37" type="noConversion"/>
  </si>
  <si>
    <t>110/9/6</t>
    <phoneticPr fontId="37" type="noConversion"/>
  </si>
  <si>
    <t>方28
六雙溪一號排水橋P2L-5微型樁</t>
    <phoneticPr fontId="37" type="noConversion"/>
  </si>
  <si>
    <t>60-29</t>
    <phoneticPr fontId="37" type="noConversion"/>
  </si>
  <si>
    <t>110/9/7</t>
    <phoneticPr fontId="37" type="noConversion"/>
  </si>
  <si>
    <t>方29
六雙溪一號排水橋P2R-8微型樁</t>
    <phoneticPr fontId="37" type="noConversion"/>
  </si>
  <si>
    <t>60-30</t>
    <phoneticPr fontId="37" type="noConversion"/>
  </si>
  <si>
    <t>110/9/10</t>
    <phoneticPr fontId="37" type="noConversion"/>
  </si>
  <si>
    <t>60-31</t>
    <phoneticPr fontId="37" type="noConversion"/>
  </si>
  <si>
    <t>方31
潭頂溪排水橋P3基礎黑鐵管</t>
    <phoneticPr fontId="37" type="noConversion"/>
  </si>
  <si>
    <t>60-32</t>
    <phoneticPr fontId="37" type="noConversion"/>
  </si>
  <si>
    <t>110/9/13</t>
    <phoneticPr fontId="37" type="noConversion"/>
  </si>
  <si>
    <t>方30
六雙溪一號排水橋P2R-7微型樁</t>
    <phoneticPr fontId="37" type="noConversion"/>
  </si>
  <si>
    <t>方32
六雙溪一號排水橋P2R-5微型樁</t>
    <phoneticPr fontId="37" type="noConversion"/>
  </si>
  <si>
    <t>60-33</t>
    <phoneticPr fontId="37" type="noConversion"/>
  </si>
  <si>
    <t>110/9/14</t>
    <phoneticPr fontId="37" type="noConversion"/>
  </si>
  <si>
    <t>60-34</t>
    <phoneticPr fontId="37" type="noConversion"/>
  </si>
  <si>
    <t>110/9/16</t>
    <phoneticPr fontId="37" type="noConversion"/>
  </si>
  <si>
    <t>方34
官田溪河川橋P9R基礎黑鐵管</t>
    <phoneticPr fontId="37" type="noConversion"/>
  </si>
  <si>
    <t>60-35</t>
    <phoneticPr fontId="37" type="noConversion"/>
  </si>
  <si>
    <t>110/9/17</t>
    <phoneticPr fontId="37" type="noConversion"/>
  </si>
  <si>
    <t>方33
六雙溪一號排水橋P2R-6微型樁</t>
    <phoneticPr fontId="37" type="noConversion"/>
  </si>
  <si>
    <t>60-36</t>
    <phoneticPr fontId="37" type="noConversion"/>
  </si>
  <si>
    <t>方36
官田溪河川橋P9R基礎鋼棒錨栓</t>
    <phoneticPr fontId="37" type="noConversion"/>
  </si>
  <si>
    <t>60-37</t>
    <phoneticPr fontId="37" type="noConversion"/>
  </si>
  <si>
    <t>110/9/20</t>
    <phoneticPr fontId="37" type="noConversion"/>
  </si>
  <si>
    <t>方35
六雙溪一號排水橋P2R-4微型樁</t>
    <phoneticPr fontId="37" type="noConversion"/>
  </si>
  <si>
    <t>方37
六雙溪一號排水橋P2L-1微型樁</t>
    <phoneticPr fontId="37" type="noConversion"/>
  </si>
  <si>
    <t>60-38</t>
    <phoneticPr fontId="37" type="noConversion"/>
  </si>
  <si>
    <t>110/9/22</t>
    <phoneticPr fontId="37" type="noConversion"/>
  </si>
  <si>
    <t>60-39</t>
    <phoneticPr fontId="37" type="noConversion"/>
  </si>
  <si>
    <t>方39
官田溪河川橋P12R基礎黑鐵管</t>
    <phoneticPr fontId="37" type="noConversion"/>
  </si>
  <si>
    <t>60-40</t>
    <phoneticPr fontId="37" type="noConversion"/>
  </si>
  <si>
    <t>110/9/23</t>
    <phoneticPr fontId="37" type="noConversion"/>
  </si>
  <si>
    <t>方40
官田溪河川橋P12R基礎鋼棒錨栓</t>
    <phoneticPr fontId="37" type="noConversion"/>
  </si>
  <si>
    <t>60-41</t>
    <phoneticPr fontId="37" type="noConversion"/>
  </si>
  <si>
    <t>110/9/24</t>
    <phoneticPr fontId="37" type="noConversion"/>
  </si>
  <si>
    <t>方41
官田溪河川橋P12L基礎鋼棒錨栓</t>
    <phoneticPr fontId="37" type="noConversion"/>
  </si>
  <si>
    <t>方38
六雙溪一號排水橋P2L-2微型樁</t>
    <phoneticPr fontId="37" type="noConversion"/>
  </si>
  <si>
    <t>方42
六雙溪一號排水橋P2L-4微型樁</t>
    <phoneticPr fontId="37" type="noConversion"/>
  </si>
  <si>
    <t>60-42</t>
    <phoneticPr fontId="37" type="noConversion"/>
  </si>
  <si>
    <t>60-43</t>
    <phoneticPr fontId="37" type="noConversion"/>
  </si>
  <si>
    <t>110/9/25</t>
    <phoneticPr fontId="37" type="noConversion"/>
  </si>
  <si>
    <t>方43
六雙溪一號排水橋P2L-3微型樁</t>
    <phoneticPr fontId="37" type="noConversion"/>
  </si>
  <si>
    <t>60-44</t>
    <phoneticPr fontId="37" type="noConversion"/>
  </si>
  <si>
    <t>110/10/01</t>
    <phoneticPr fontId="37" type="noConversion"/>
  </si>
  <si>
    <t>方44
官田溪河川橋預力鋼腱地錨(第1支)</t>
    <phoneticPr fontId="37" type="noConversion"/>
  </si>
  <si>
    <t>60-45</t>
    <phoneticPr fontId="37" type="noConversion"/>
  </si>
  <si>
    <t>110/10/02</t>
    <phoneticPr fontId="37" type="noConversion"/>
  </si>
  <si>
    <t>方45
官田溪河川橋預力鋼腱地錨(第2支)</t>
    <phoneticPr fontId="37" type="noConversion"/>
  </si>
  <si>
    <t>60-46</t>
    <phoneticPr fontId="37" type="noConversion"/>
  </si>
  <si>
    <t>110/10/03</t>
    <phoneticPr fontId="37" type="noConversion"/>
  </si>
  <si>
    <t>方46
官田溪河川橋預力鋼腱地錨(第3支)</t>
    <phoneticPr fontId="37" type="noConversion"/>
  </si>
  <si>
    <t>合格</t>
    <phoneticPr fontId="37" type="noConversion"/>
  </si>
  <si>
    <t>DM-20-03621 C-20-07171 DM-20-03585   C-20-07117、M-20-03852 C-20-07588
SGS台灣檢驗科技公司 
M38A2-J-c-E-001</t>
    <phoneticPr fontId="37" type="noConversion"/>
  </si>
  <si>
    <t>威勝:柯志龍</t>
    <phoneticPr fontId="37" type="noConversion"/>
  </si>
  <si>
    <r>
      <t>每600 M</t>
    </r>
    <r>
      <rPr>
        <vertAlign val="superscript"/>
        <sz val="8"/>
        <rFont val="標楷體"/>
        <family val="4"/>
        <charset val="136"/>
      </rPr>
      <t>3</t>
    </r>
    <r>
      <rPr>
        <sz val="8"/>
        <rFont val="標楷體"/>
        <family val="4"/>
        <charset val="136"/>
      </rPr>
      <t>/一次。</t>
    </r>
    <phoneticPr fontId="37" type="noConversion"/>
  </si>
  <si>
    <t>1次</t>
    <phoneticPr fontId="37" type="noConversion"/>
  </si>
  <si>
    <t>每批(每處)/一次。
馬歇爾試驗夯實試體：600T/1組 (最少2個)。</t>
    <phoneticPr fontId="37" type="noConversion"/>
  </si>
  <si>
    <t>進場前取樣</t>
    <phoneticPr fontId="37" type="noConversion"/>
  </si>
  <si>
    <t>進場前</t>
    <phoneticPr fontId="37" type="noConversion"/>
  </si>
  <si>
    <t>109/08/10</t>
    <phoneticPr fontId="37" type="noConversion"/>
  </si>
  <si>
    <t>M38A2-J-a-C4A-339
官田溪河川橋P16L側基礎PC</t>
    <phoneticPr fontId="37" type="noConversion"/>
  </si>
  <si>
    <t>M38A2-J-a-C4B-174
潭頂溪排水橋P7RL側基礎底PC</t>
    <phoneticPr fontId="37" type="noConversion"/>
  </si>
  <si>
    <t>施工:石錦茹</t>
    <phoneticPr fontId="37" type="noConversion"/>
  </si>
  <si>
    <t>監造:吳英傑</t>
    <phoneticPr fontId="37" type="noConversion"/>
  </si>
  <si>
    <t>110/09/25(贊洲)
110/06/18(竑榮官田)</t>
    <phoneticPr fontId="37" type="noConversion"/>
  </si>
  <si>
    <t xml:space="preserve">M38A2-J-a-C4A-342(贊洲)
M38A2-J-a-C4B-143(竑榮官田)
</t>
    <phoneticPr fontId="37" type="noConversion"/>
  </si>
  <si>
    <t>監造單位:黃育智</t>
    <phoneticPr fontId="37" type="noConversion"/>
  </si>
  <si>
    <t>監造:黃育智</t>
    <phoneticPr fontId="37" type="noConversion"/>
  </si>
  <si>
    <t>威勝:周孝忠</t>
    <phoneticPr fontId="37" type="noConversion"/>
  </si>
  <si>
    <r>
      <t>M</t>
    </r>
    <r>
      <rPr>
        <vertAlign val="superscript"/>
        <sz val="11"/>
        <rFont val="標楷體"/>
        <family val="4"/>
        <charset val="136"/>
      </rPr>
      <t>3</t>
    </r>
    <phoneticPr fontId="37" type="noConversion"/>
  </si>
  <si>
    <t>組</t>
    <phoneticPr fontId="37" type="noConversion"/>
  </si>
  <si>
    <t>監造單位:洪詔勛</t>
    <phoneticPr fontId="37" type="noConversion"/>
  </si>
  <si>
    <t>監造:洪詔勛</t>
    <phoneticPr fontId="37" type="noConversion"/>
  </si>
  <si>
    <t>達盈864</t>
    <phoneticPr fontId="37" type="noConversion"/>
  </si>
  <si>
    <t>達盈432+120</t>
    <phoneticPr fontId="37" type="noConversion"/>
  </si>
  <si>
    <t>5652.1M</t>
    <phoneticPr fontId="37" type="noConversion"/>
  </si>
  <si>
    <t>9支</t>
    <phoneticPr fontId="37" type="noConversion"/>
  </si>
  <si>
    <t>M38A2-J-b-M-016</t>
    <phoneticPr fontId="37" type="noConversion"/>
  </si>
  <si>
    <t>M38A2-J-b-M-015</t>
    <phoneticPr fontId="37" type="noConversion"/>
  </si>
  <si>
    <t>監造:吳英傑</t>
    <phoneticPr fontId="37" type="noConversion"/>
  </si>
  <si>
    <t>111/08/20</t>
    <phoneticPr fontId="37" type="noConversion"/>
  </si>
  <si>
    <t>每批/一次。</t>
    <phoneticPr fontId="37" type="noConversion"/>
  </si>
  <si>
    <t>1式</t>
    <phoneticPr fontId="37" type="noConversion"/>
  </si>
  <si>
    <t>M38A2-J-b-M-033(母材取樣)</t>
    <phoneticPr fontId="37" type="noConversion"/>
  </si>
  <si>
    <t>110/10/01</t>
    <phoneticPr fontId="37" type="noConversion"/>
  </si>
  <si>
    <t>一式</t>
    <phoneticPr fontId="37" type="noConversion"/>
  </si>
  <si>
    <t>威勝:周孝忠</t>
    <phoneticPr fontId="37" type="noConversion"/>
  </si>
  <si>
    <t>M38A2-J-b-M-034(母材取樣)
M38A2-J-b-M-035(組合拉力)</t>
    <phoneticPr fontId="37" type="noConversion"/>
  </si>
  <si>
    <t>110/10/30</t>
    <phoneticPr fontId="37" type="noConversion"/>
  </si>
  <si>
    <t>110/09/09</t>
    <phoneticPr fontId="37" type="noConversion"/>
  </si>
  <si>
    <t>110/09/28</t>
    <phoneticPr fontId="37" type="noConversion"/>
  </si>
  <si>
    <t>110/09/13</t>
    <phoneticPr fontId="37" type="noConversion"/>
  </si>
  <si>
    <t>培特:109.10.16棪嘉南(A2)監字第10910037號函廠商核定</t>
    <phoneticPr fontId="37" type="noConversion"/>
  </si>
  <si>
    <t>劦承:110.09.13棪嘉南(A2)監字第1100671號函廠商核定</t>
    <phoneticPr fontId="37" type="noConversion"/>
  </si>
  <si>
    <t>110/09/28</t>
    <phoneticPr fontId="37" type="noConversion"/>
  </si>
  <si>
    <r>
      <t>贊洲:109.07.28棪嘉南(A2)監字第10907060號函廠商核定</t>
    </r>
    <r>
      <rPr>
        <sz val="8"/>
        <rFont val="新細明體"/>
        <family val="1"/>
        <charset val="136"/>
      </rPr>
      <t>。</t>
    </r>
    <r>
      <rPr>
        <sz val="8"/>
        <rFont val="標楷體"/>
        <family val="4"/>
        <charset val="136"/>
      </rPr>
      <t>109.07.24驗廠取樣</t>
    </r>
    <r>
      <rPr>
        <sz val="8"/>
        <rFont val="新細明體"/>
        <family val="1"/>
        <charset val="136"/>
      </rPr>
      <t>。</t>
    </r>
    <r>
      <rPr>
        <sz val="8"/>
        <rFont val="標楷體"/>
        <family val="4"/>
        <charset val="136"/>
      </rPr>
      <t>109.08.14 315W廠拌</t>
    </r>
    <r>
      <rPr>
        <sz val="8"/>
        <rFont val="新細明體"/>
        <family val="1"/>
        <charset val="136"/>
      </rPr>
      <t>。</t>
    </r>
    <r>
      <rPr>
        <sz val="8"/>
        <rFont val="標楷體"/>
        <family val="4"/>
        <charset val="136"/>
      </rPr>
      <t>109.08.28 80</t>
    </r>
    <r>
      <rPr>
        <sz val="8"/>
        <rFont val="新細明體"/>
        <family val="1"/>
        <charset val="136"/>
      </rPr>
      <t>、</t>
    </r>
    <r>
      <rPr>
        <sz val="8"/>
        <rFont val="標楷體"/>
        <family val="4"/>
        <charset val="136"/>
      </rPr>
      <t>245</t>
    </r>
    <r>
      <rPr>
        <sz val="8"/>
        <rFont val="新細明體"/>
        <family val="1"/>
        <charset val="136"/>
      </rPr>
      <t>、</t>
    </r>
    <r>
      <rPr>
        <sz val="8"/>
        <rFont val="標楷體"/>
        <family val="4"/>
        <charset val="136"/>
      </rPr>
      <t>280</t>
    </r>
    <r>
      <rPr>
        <sz val="8"/>
        <rFont val="新細明體"/>
        <family val="1"/>
        <charset val="136"/>
      </rPr>
      <t>、</t>
    </r>
    <r>
      <rPr>
        <sz val="8"/>
        <rFont val="標楷體"/>
        <family val="4"/>
        <charset val="136"/>
      </rPr>
      <t>350SCC廠拌)</t>
    </r>
    <r>
      <rPr>
        <sz val="8"/>
        <rFont val="新細明體"/>
        <family val="1"/>
        <charset val="136"/>
      </rPr>
      <t>。</t>
    </r>
    <r>
      <rPr>
        <sz val="8"/>
        <rFont val="標楷體"/>
        <family val="4"/>
        <charset val="136"/>
      </rPr>
      <t xml:space="preserve">
竑榮官田廠:109.08.14棪嘉南(A2)監字第10908022號函廠商核定</t>
    </r>
    <r>
      <rPr>
        <sz val="8"/>
        <rFont val="新細明體"/>
        <family val="1"/>
        <charset val="136"/>
      </rPr>
      <t>。</t>
    </r>
    <r>
      <rPr>
        <sz val="8"/>
        <rFont val="標楷體"/>
        <family val="4"/>
        <charset val="136"/>
      </rPr>
      <t>109.08.25驗廠取樣</t>
    </r>
    <r>
      <rPr>
        <sz val="8"/>
        <rFont val="新細明體"/>
        <family val="1"/>
        <charset val="136"/>
      </rPr>
      <t>。</t>
    </r>
    <r>
      <rPr>
        <sz val="8"/>
        <rFont val="標楷體"/>
        <family val="4"/>
        <charset val="136"/>
      </rPr>
      <t>109.10.06 80</t>
    </r>
    <r>
      <rPr>
        <sz val="8"/>
        <rFont val="新細明體"/>
        <family val="1"/>
        <charset val="136"/>
      </rPr>
      <t>、</t>
    </r>
    <r>
      <rPr>
        <sz val="8"/>
        <rFont val="標楷體"/>
        <family val="4"/>
        <charset val="136"/>
      </rPr>
      <t>175</t>
    </r>
    <r>
      <rPr>
        <sz val="8"/>
        <rFont val="新細明體"/>
        <family val="1"/>
        <charset val="136"/>
      </rPr>
      <t>、</t>
    </r>
    <r>
      <rPr>
        <sz val="8"/>
        <rFont val="標楷體"/>
        <family val="4"/>
        <charset val="136"/>
      </rPr>
      <t>245</t>
    </r>
    <r>
      <rPr>
        <sz val="8"/>
        <rFont val="新細明體"/>
        <family val="1"/>
        <charset val="136"/>
      </rPr>
      <t>、</t>
    </r>
    <r>
      <rPr>
        <sz val="8"/>
        <rFont val="標楷體"/>
        <family val="4"/>
        <charset val="136"/>
      </rPr>
      <t>280</t>
    </r>
    <r>
      <rPr>
        <sz val="8"/>
        <rFont val="新細明體"/>
        <family val="1"/>
        <charset val="136"/>
      </rPr>
      <t>、</t>
    </r>
    <r>
      <rPr>
        <sz val="8"/>
        <rFont val="標楷體"/>
        <family val="4"/>
        <charset val="136"/>
      </rPr>
      <t>315W廠拌</t>
    </r>
    <r>
      <rPr>
        <sz val="8"/>
        <rFont val="新細明體"/>
        <family val="1"/>
        <charset val="136"/>
      </rPr>
      <t>。</t>
    </r>
    <r>
      <rPr>
        <sz val="8"/>
        <rFont val="標楷體"/>
        <family val="4"/>
        <charset val="136"/>
      </rPr>
      <t xml:space="preserve">
竑榮安定廠:109.08.14棪嘉南(A2)監字第10908023號函廠商核定</t>
    </r>
    <r>
      <rPr>
        <sz val="8"/>
        <rFont val="新細明體"/>
        <family val="1"/>
        <charset val="136"/>
      </rPr>
      <t>。</t>
    </r>
    <r>
      <rPr>
        <sz val="8"/>
        <rFont val="標楷體"/>
        <family val="4"/>
        <charset val="136"/>
      </rPr>
      <t>109.08.31驗廠取樣</t>
    </r>
    <r>
      <rPr>
        <sz val="8"/>
        <rFont val="新細明體"/>
        <family val="1"/>
        <charset val="136"/>
      </rPr>
      <t>。</t>
    </r>
    <r>
      <rPr>
        <sz val="8"/>
        <rFont val="標楷體"/>
        <family val="4"/>
        <charset val="136"/>
      </rPr>
      <t>109.10.07 80</t>
    </r>
    <r>
      <rPr>
        <sz val="8"/>
        <rFont val="新細明體"/>
        <family val="1"/>
        <charset val="136"/>
      </rPr>
      <t>、</t>
    </r>
    <r>
      <rPr>
        <sz val="8"/>
        <rFont val="標楷體"/>
        <family val="4"/>
        <charset val="136"/>
      </rPr>
      <t>175</t>
    </r>
    <r>
      <rPr>
        <sz val="8"/>
        <rFont val="新細明體"/>
        <family val="1"/>
        <charset val="136"/>
      </rPr>
      <t>、</t>
    </r>
    <r>
      <rPr>
        <sz val="8"/>
        <rFont val="標楷體"/>
        <family val="4"/>
        <charset val="136"/>
      </rPr>
      <t>245</t>
    </r>
    <r>
      <rPr>
        <sz val="8"/>
        <rFont val="新細明體"/>
        <family val="1"/>
        <charset val="136"/>
      </rPr>
      <t>、</t>
    </r>
    <r>
      <rPr>
        <sz val="8"/>
        <rFont val="標楷體"/>
        <family val="4"/>
        <charset val="136"/>
      </rPr>
      <t>280廠拌</t>
    </r>
    <r>
      <rPr>
        <sz val="8"/>
        <rFont val="新細明體"/>
        <family val="1"/>
        <charset val="136"/>
      </rPr>
      <t>。</t>
    </r>
    <phoneticPr fontId="37" type="noConversion"/>
  </si>
  <si>
    <r>
      <t>晉瑜水泥:109.09.30棪嘉南(A2)監字第10909065號函廠商核定。(水泥)
永福鑫:109.10.20棪嘉南(A2)監字第10910044號函廠商核定。(砂石)109.12.30廠驗</t>
    </r>
    <r>
      <rPr>
        <sz val="8"/>
        <rFont val="新細明體"/>
        <family val="1"/>
        <charset val="136"/>
      </rPr>
      <t xml:space="preserve">。
</t>
    </r>
    <r>
      <rPr>
        <sz val="8"/>
        <rFont val="標楷體"/>
        <family val="4"/>
        <charset val="136"/>
      </rPr>
      <t xml:space="preserve">
三發製網:109.09.30棪嘉南(A2)監字第10909068號函廠商核定。(點焊鋼絲網)109.10.26廠驗</t>
    </r>
    <r>
      <rPr>
        <sz val="8"/>
        <rFont val="新細明體"/>
        <family val="1"/>
        <charset val="136"/>
      </rPr>
      <t>。</t>
    </r>
    <phoneticPr fontId="37" type="noConversion"/>
  </si>
  <si>
    <r>
      <t>噴凝土，抗壓強度175kgf/cm</t>
    </r>
    <r>
      <rPr>
        <vertAlign val="superscript"/>
        <sz val="11"/>
        <rFont val="標楷體"/>
        <family val="4"/>
        <charset val="136"/>
      </rPr>
      <t>2</t>
    </r>
    <phoneticPr fontId="37" type="noConversion"/>
  </si>
  <si>
    <r>
      <t>交峯:10908.17棪嘉南(A2)監字第10908025號函廠商核定</t>
    </r>
    <r>
      <rPr>
        <sz val="9"/>
        <rFont val="新細明體"/>
        <family val="1"/>
        <charset val="136"/>
      </rPr>
      <t>。</t>
    </r>
    <phoneticPr fontId="37" type="noConversion"/>
  </si>
  <si>
    <r>
      <t>109/07/20(志一)
109/09/30(海光</t>
    </r>
    <r>
      <rPr>
        <sz val="8"/>
        <rFont val="新細明體"/>
        <family val="1"/>
        <charset val="136"/>
      </rPr>
      <t>、</t>
    </r>
    <r>
      <rPr>
        <sz val="8"/>
        <rFont val="標楷體"/>
        <family val="4"/>
        <charset val="136"/>
      </rPr>
      <t>漢泰</t>
    </r>
    <r>
      <rPr>
        <sz val="8"/>
        <rFont val="新細明體"/>
        <family val="1"/>
        <charset val="136"/>
      </rPr>
      <t>、</t>
    </r>
    <r>
      <rPr>
        <sz val="8"/>
        <rFont val="標楷體"/>
        <family val="4"/>
        <charset val="136"/>
      </rPr>
      <t>協勝發)</t>
    </r>
    <phoneticPr fontId="37" type="noConversion"/>
  </si>
  <si>
    <r>
      <t>志一:109.07.20棪嘉南(A2)監字第10907034號函廠商核定</t>
    </r>
    <r>
      <rPr>
        <sz val="8"/>
        <rFont val="新細明體"/>
        <family val="1"/>
        <charset val="136"/>
      </rPr>
      <t>。</t>
    </r>
    <r>
      <rPr>
        <sz val="8"/>
        <rFont val="標楷體"/>
        <family val="4"/>
        <charset val="136"/>
      </rPr>
      <t>109.08.05(驗廠)
漢泰:109.09.30棪嘉南(A2)監字第10909071號函廠商核定</t>
    </r>
    <r>
      <rPr>
        <sz val="8"/>
        <rFont val="新細明體"/>
        <family val="1"/>
        <charset val="136"/>
      </rPr>
      <t>。</t>
    </r>
    <r>
      <rPr>
        <sz val="8"/>
        <rFont val="標楷體"/>
        <family val="4"/>
        <charset val="136"/>
      </rPr>
      <t xml:space="preserve">
海光:109.09.30棪嘉南(A2)監字第10909072號函廠商核定</t>
    </r>
    <r>
      <rPr>
        <sz val="8"/>
        <rFont val="新細明體"/>
        <family val="1"/>
        <charset val="136"/>
      </rPr>
      <t>。</t>
    </r>
    <r>
      <rPr>
        <sz val="8"/>
        <rFont val="標楷體"/>
        <family val="4"/>
        <charset val="136"/>
      </rPr>
      <t xml:space="preserve">
協勝發:109.09.30棪嘉南(A2)監字第10909073號函廠商核定</t>
    </r>
    <r>
      <rPr>
        <sz val="8"/>
        <rFont val="新細明體"/>
        <family val="1"/>
        <charset val="136"/>
      </rPr>
      <t>。</t>
    </r>
    <r>
      <rPr>
        <sz val="8"/>
        <rFont val="標楷體"/>
        <family val="4"/>
        <charset val="136"/>
      </rPr>
      <t xml:space="preserve">
(海光</t>
    </r>
    <r>
      <rPr>
        <sz val="8"/>
        <rFont val="新細明體"/>
        <family val="1"/>
        <charset val="136"/>
      </rPr>
      <t>、</t>
    </r>
    <r>
      <rPr>
        <sz val="8"/>
        <rFont val="標楷體"/>
        <family val="4"/>
        <charset val="136"/>
      </rPr>
      <t>漢泰</t>
    </r>
    <r>
      <rPr>
        <sz val="8"/>
        <rFont val="新細明體"/>
        <family val="1"/>
        <charset val="136"/>
      </rPr>
      <t>、</t>
    </r>
    <r>
      <rPr>
        <sz val="8"/>
        <rFont val="標楷體"/>
        <family val="4"/>
        <charset val="136"/>
      </rPr>
      <t>協勝發109.10.05驗廠合格)</t>
    </r>
    <phoneticPr fontId="37" type="noConversion"/>
  </si>
  <si>
    <r>
      <t>台灣飛魚:109.08.26棪嘉南(A2)監字第10908046號函廠商核定</t>
    </r>
    <r>
      <rPr>
        <sz val="10"/>
        <rFont val="新細明體"/>
        <family val="1"/>
        <charset val="136"/>
      </rPr>
      <t>。</t>
    </r>
    <r>
      <rPr>
        <sz val="10"/>
        <rFont val="標楷體"/>
        <family val="4"/>
        <charset val="136"/>
      </rPr>
      <t>109.09.03施工說明會</t>
    </r>
    <r>
      <rPr>
        <sz val="10"/>
        <rFont val="新細明體"/>
        <family val="1"/>
        <charset val="136"/>
      </rPr>
      <t>。</t>
    </r>
    <r>
      <rPr>
        <sz val="10"/>
        <rFont val="標楷體"/>
        <family val="4"/>
        <charset val="136"/>
      </rPr>
      <t>109.10.12施工前拉拔試驗(合格)</t>
    </r>
    <r>
      <rPr>
        <sz val="10"/>
        <rFont val="新細明體"/>
        <family val="1"/>
        <charset val="136"/>
      </rPr>
      <t>。</t>
    </r>
    <r>
      <rPr>
        <sz val="10"/>
        <rFont val="標楷體"/>
        <family val="4"/>
        <charset val="136"/>
      </rPr>
      <t xml:space="preserve">
喜利得:109.09.08棪嘉南(A2)監字第10909020號函廠商核定</t>
    </r>
    <r>
      <rPr>
        <sz val="10"/>
        <rFont val="新細明體"/>
        <family val="1"/>
        <charset val="136"/>
      </rPr>
      <t>。</t>
    </r>
    <r>
      <rPr>
        <sz val="10"/>
        <rFont val="標楷體"/>
        <family val="4"/>
        <charset val="136"/>
      </rPr>
      <t>109.09.07施工說明會</t>
    </r>
    <r>
      <rPr>
        <sz val="10"/>
        <rFont val="新細明體"/>
        <family val="1"/>
        <charset val="136"/>
      </rPr>
      <t>。</t>
    </r>
    <r>
      <rPr>
        <sz val="10"/>
        <rFont val="標楷體"/>
        <family val="4"/>
        <charset val="136"/>
      </rPr>
      <t>109.10.13施工前拉拔試驗(合格)</t>
    </r>
    <r>
      <rPr>
        <sz val="10"/>
        <rFont val="新細明體"/>
        <family val="1"/>
        <charset val="136"/>
      </rPr>
      <t>。</t>
    </r>
    <phoneticPr fontId="37" type="noConversion"/>
  </si>
  <si>
    <r>
      <t>強銓:109.09.30棪嘉南(A2)監字第10909064號函廠商核定</t>
    </r>
    <r>
      <rPr>
        <sz val="10"/>
        <rFont val="新細明體"/>
        <family val="1"/>
        <charset val="136"/>
      </rPr>
      <t>。</t>
    </r>
    <phoneticPr fontId="37" type="noConversion"/>
  </si>
  <si>
    <r>
      <t>強銓:109.09.30棪嘉南(A2)監字第10909064號函廠商核定</t>
    </r>
    <r>
      <rPr>
        <sz val="10"/>
        <rFont val="新細明體"/>
        <family val="1"/>
        <charset val="136"/>
      </rPr>
      <t>。</t>
    </r>
    <phoneticPr fontId="37" type="noConversion"/>
  </si>
  <si>
    <r>
      <t>速霸陸:110.07.15棪嘉南(A2)監字第1100556號函廠商核定</t>
    </r>
    <r>
      <rPr>
        <sz val="10"/>
        <rFont val="新細明體"/>
        <family val="1"/>
        <charset val="136"/>
      </rPr>
      <t>。</t>
    </r>
    <phoneticPr fontId="37" type="noConversion"/>
  </si>
  <si>
    <r>
      <t>速霸陸:110.07.15棪嘉南(A2)監字第1100556號函廠商核定</t>
    </r>
    <r>
      <rPr>
        <sz val="10"/>
        <rFont val="新細明體"/>
        <family val="1"/>
        <charset val="136"/>
      </rPr>
      <t>。</t>
    </r>
    <phoneticPr fontId="37" type="noConversion"/>
  </si>
  <si>
    <r>
      <t>610mm</t>
    </r>
    <r>
      <rPr>
        <sz val="11"/>
        <rFont val="新細明體"/>
        <family val="1"/>
        <charset val="136"/>
      </rPr>
      <t>ø</t>
    </r>
    <r>
      <rPr>
        <sz val="11"/>
        <rFont val="標楷體"/>
        <family val="4"/>
        <charset val="136"/>
      </rPr>
      <t>就地內灌混凝土鋼管樁</t>
    </r>
    <phoneticPr fontId="37" type="noConversion"/>
  </si>
  <si>
    <r>
      <t>強銓:109.09.30棪嘉南(A2)監字第10909064號函廠商核定</t>
    </r>
    <r>
      <rPr>
        <sz val="10"/>
        <rFont val="新細明體"/>
        <family val="1"/>
        <charset val="136"/>
      </rPr>
      <t>。</t>
    </r>
    <phoneticPr fontId="37" type="noConversion"/>
  </si>
  <si>
    <r>
      <t>DM</t>
    </r>
    <r>
      <rPr>
        <vertAlign val="superscript"/>
        <sz val="11"/>
        <rFont val="標楷體"/>
        <family val="4"/>
        <charset val="136"/>
      </rPr>
      <t>3</t>
    </r>
    <phoneticPr fontId="37" type="noConversion"/>
  </si>
  <si>
    <r>
      <t>M</t>
    </r>
    <r>
      <rPr>
        <vertAlign val="superscript"/>
        <sz val="12"/>
        <rFont val="標楷體"/>
        <family val="4"/>
        <charset val="136"/>
      </rPr>
      <t>2</t>
    </r>
    <phoneticPr fontId="37" type="noConversion"/>
  </si>
  <si>
    <r>
      <t>M</t>
    </r>
    <r>
      <rPr>
        <vertAlign val="superscript"/>
        <sz val="12"/>
        <rFont val="標楷體"/>
        <family val="4"/>
        <charset val="136"/>
      </rPr>
      <t>2</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</si>
  <si>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</si>
  <si>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</si>
  <si>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富永昌:109.09.21棪嘉南(A2)監字第10909043號函廠商核定</t>
    </r>
    <r>
      <rPr>
        <sz val="8"/>
        <rFont val="新細明體"/>
        <family val="1"/>
        <charset val="136"/>
      </rPr>
      <t>。</t>
    </r>
    <phoneticPr fontId="37" type="noConversion"/>
  </si>
  <si>
    <t>臨時性預力鋼鍵地錨</t>
    <phoneticPr fontId="37" type="noConversion"/>
  </si>
  <si>
    <t>壹.一.2 .25</t>
    <phoneticPr fontId="37" type="noConversion"/>
  </si>
  <si>
    <t>鋼管剪力榫，31.85cm∮、40.64cm∮、45.72cm∮</t>
    <phoneticPr fontId="37" type="noConversion"/>
  </si>
  <si>
    <t>壹.一.1 .46、壹.一.1 .47、壹.一.1 .48、壹.一.1 .49</t>
    <phoneticPr fontId="37" type="noConversion"/>
  </si>
  <si>
    <t>110/09/28</t>
    <phoneticPr fontId="37" type="noConversion"/>
  </si>
  <si>
    <t>壹、一、1 結構工程 9</t>
    <phoneticPr fontId="37" type="noConversion"/>
  </si>
  <si>
    <t>13-42</t>
    <phoneticPr fontId="37" type="noConversion"/>
  </si>
  <si>
    <t>110/10/04</t>
    <phoneticPr fontId="37" type="noConversion"/>
  </si>
  <si>
    <t>施工廠商:王建凱</t>
    <phoneticPr fontId="37" type="noConversion"/>
  </si>
  <si>
    <t>21-1004-005植
官田3號橋P4基礎</t>
    <phoneticPr fontId="37" type="noConversion"/>
  </si>
  <si>
    <t>110/10/08</t>
    <phoneticPr fontId="37" type="noConversion"/>
  </si>
  <si>
    <t>施工廠商:蔡宗育</t>
    <phoneticPr fontId="37" type="noConversion"/>
  </si>
  <si>
    <t>15-3</t>
  </si>
  <si>
    <t>13-43</t>
    <phoneticPr fontId="37" type="noConversion"/>
  </si>
  <si>
    <t>110/10/12</t>
    <phoneticPr fontId="37" type="noConversion"/>
  </si>
  <si>
    <t>施工廠商:何秉翰</t>
    <phoneticPr fontId="37" type="noConversion"/>
  </si>
  <si>
    <t>21-1012-001植
官田系統6號高架橋P3基礎</t>
    <phoneticPr fontId="37" type="noConversion"/>
  </si>
  <si>
    <t>13-44</t>
    <phoneticPr fontId="37" type="noConversion"/>
  </si>
  <si>
    <t>110/10/12</t>
    <phoneticPr fontId="37" type="noConversion"/>
  </si>
  <si>
    <t>監造單位:黃俊馨</t>
    <phoneticPr fontId="37" type="noConversion"/>
  </si>
  <si>
    <t>施工廠商:陳郁淳</t>
    <phoneticPr fontId="37" type="noConversion"/>
  </si>
  <si>
    <t>13-45</t>
    <phoneticPr fontId="37" type="noConversion"/>
  </si>
  <si>
    <t>13-46</t>
    <phoneticPr fontId="37" type="noConversion"/>
  </si>
  <si>
    <t>13-47</t>
    <phoneticPr fontId="37" type="noConversion"/>
  </si>
  <si>
    <t>13-48</t>
    <phoneticPr fontId="37" type="noConversion"/>
  </si>
  <si>
    <t>110/10/14</t>
    <phoneticPr fontId="37" type="noConversion"/>
  </si>
  <si>
    <t>21-1014-005植
潭頂溪排水橋P3RL柱第一升層</t>
    <phoneticPr fontId="37" type="noConversion"/>
  </si>
  <si>
    <t>32-23</t>
    <phoneticPr fontId="37" type="noConversion"/>
  </si>
  <si>
    <t>110/10/13</t>
    <phoneticPr fontId="37" type="noConversion"/>
  </si>
  <si>
    <t>監造單位:黃俊馨</t>
    <phoneticPr fontId="37" type="noConversion"/>
  </si>
  <si>
    <t>施工廠商:陳晉裕</t>
    <phoneticPr fontId="37" type="noConversion"/>
  </si>
  <si>
    <t>32-24</t>
    <phoneticPr fontId="37" type="noConversion"/>
  </si>
  <si>
    <t>32-25</t>
    <phoneticPr fontId="37" type="noConversion"/>
  </si>
  <si>
    <t>110/10/13</t>
    <phoneticPr fontId="37" type="noConversion"/>
  </si>
  <si>
    <t>21-1013-001B植
渡子頭4號A1橋台</t>
    <phoneticPr fontId="37" type="noConversion"/>
  </si>
  <si>
    <t>32-26</t>
    <phoneticPr fontId="37" type="noConversion"/>
  </si>
  <si>
    <t>21-1013-001C植
渡子頭5號A1橋台</t>
    <phoneticPr fontId="37" type="noConversion"/>
  </si>
  <si>
    <t>32-26</t>
    <phoneticPr fontId="37" type="noConversion"/>
  </si>
  <si>
    <t>21-1013-001C植
渡子頭5號A2橋台</t>
    <phoneticPr fontId="37" type="noConversion"/>
  </si>
  <si>
    <r>
      <t xml:space="preserve">國道高速公路後續路段橋梁耐震補強工程(區段2-1)第M38A2標-烏山頭新化段
                             材料設備檢(試)驗管制總表                  </t>
    </r>
    <r>
      <rPr>
        <b/>
        <sz val="12"/>
        <rFont val="標楷體"/>
        <family val="4"/>
        <charset val="136"/>
      </rPr>
      <t xml:space="preserve">              </t>
    </r>
    <r>
      <rPr>
        <sz val="12"/>
        <rFont val="標楷體"/>
        <family val="4"/>
        <charset val="136"/>
      </rPr>
      <t xml:space="preserve">   製表資料日期:110/10/20止     </t>
    </r>
    <phoneticPr fontId="37" type="noConversion"/>
  </si>
  <si>
    <t>109/10/31</t>
    <phoneticPr fontId="37" type="noConversion"/>
  </si>
  <si>
    <t>施工廠商:黃國庭</t>
    <phoneticPr fontId="37" type="noConversion"/>
  </si>
  <si>
    <t>1-14</t>
    <phoneticPr fontId="37" type="noConversion"/>
  </si>
  <si>
    <t>110/10/04</t>
    <phoneticPr fontId="37" type="noConversion"/>
  </si>
  <si>
    <t>施工廠商:周孝忠</t>
    <phoneticPr fontId="37" type="noConversion"/>
  </si>
  <si>
    <t>M38A2-J-a-C4A-344
官田系統6號橋P3基礎PC</t>
    <phoneticPr fontId="37" type="noConversion"/>
  </si>
  <si>
    <t>1-15</t>
    <phoneticPr fontId="37" type="noConversion"/>
  </si>
  <si>
    <t>110/10/13</t>
    <phoneticPr fontId="37" type="noConversion"/>
  </si>
  <si>
    <t>施工廠商:劉琮誠</t>
    <phoneticPr fontId="37" type="noConversion"/>
  </si>
  <si>
    <t>M38A2-J-a-C4A-361
官田溪河川橋P6L基礎PC</t>
    <phoneticPr fontId="37" type="noConversion"/>
  </si>
  <si>
    <t>1-6</t>
    <phoneticPr fontId="37" type="noConversion"/>
  </si>
  <si>
    <t>110/10/25</t>
    <phoneticPr fontId="37" type="noConversion"/>
  </si>
  <si>
    <t>M38A2-J-a-C4B-178
潭頂溪排水橋P5RL側基礎底PC</t>
    <phoneticPr fontId="37" type="noConversion"/>
  </si>
  <si>
    <t>M38A2-J-a-C4B-173
官田系統南下側交維系統施工便道及官田系統一號高架橋施工便道</t>
    <phoneticPr fontId="37" type="noConversion"/>
  </si>
  <si>
    <t>3-16</t>
    <phoneticPr fontId="37" type="noConversion"/>
  </si>
  <si>
    <t>110/10/07</t>
    <phoneticPr fontId="37" type="noConversion"/>
  </si>
  <si>
    <t>M38A2-J-a-C4A-346
南117穿越橋P1R-14鋼管樁</t>
    <phoneticPr fontId="37" type="noConversion"/>
  </si>
  <si>
    <t>3-17</t>
    <phoneticPr fontId="37" type="noConversion"/>
  </si>
  <si>
    <t>M38A2-J-a-C4A-347
南117穿越橋P1R-13鋼管樁</t>
    <phoneticPr fontId="37" type="noConversion"/>
  </si>
  <si>
    <t>3-18</t>
    <phoneticPr fontId="37" type="noConversion"/>
  </si>
  <si>
    <t>M38A2-J-a-C4A-348
南117穿越橋P1R-12鋼管樁</t>
    <phoneticPr fontId="37" type="noConversion"/>
  </si>
  <si>
    <t>3-20</t>
    <phoneticPr fontId="37" type="noConversion"/>
  </si>
  <si>
    <t>3-19</t>
    <phoneticPr fontId="37" type="noConversion"/>
  </si>
  <si>
    <t>M38A2-J-a-C4A-349
南117穿越橋P1R-11鋼管樁</t>
    <phoneticPr fontId="37" type="noConversion"/>
  </si>
  <si>
    <t>M38A2-J-a-C4A-350
南117穿越橋P1R-10鋼管樁</t>
    <phoneticPr fontId="37" type="noConversion"/>
  </si>
  <si>
    <t>3-21</t>
    <phoneticPr fontId="37" type="noConversion"/>
  </si>
  <si>
    <t>M38A2-J-a-C4A-351
南117穿越橋P1R-9鋼管樁</t>
    <phoneticPr fontId="37" type="noConversion"/>
  </si>
  <si>
    <t>3-22</t>
    <phoneticPr fontId="37" type="noConversion"/>
  </si>
  <si>
    <t>監造單位:李秉融</t>
    <phoneticPr fontId="37" type="noConversion"/>
  </si>
  <si>
    <t>M38A2-J-a-C4A-353
渡子頭2號橋P4RL墩柱第二升層</t>
    <phoneticPr fontId="37" type="noConversion"/>
  </si>
  <si>
    <t>3-23</t>
    <phoneticPr fontId="37" type="noConversion"/>
  </si>
  <si>
    <t>110/10/08</t>
    <phoneticPr fontId="37" type="noConversion"/>
  </si>
  <si>
    <t>110/10/12</t>
    <phoneticPr fontId="37" type="noConversion"/>
  </si>
  <si>
    <t>M38A2-J-a-C4A-352
南117穿越橋P1R-8鋼管樁</t>
    <phoneticPr fontId="37" type="noConversion"/>
  </si>
  <si>
    <t>M38A2-J-a-C4A-354
南117穿越橋P1R-1鋼管樁</t>
    <phoneticPr fontId="37" type="noConversion"/>
  </si>
  <si>
    <t>3-24</t>
    <phoneticPr fontId="37" type="noConversion"/>
  </si>
  <si>
    <t>3-25</t>
    <phoneticPr fontId="37" type="noConversion"/>
  </si>
  <si>
    <t>M38A2-J-a-C4A-355
南117穿越橋P1R-2鋼管樁</t>
    <phoneticPr fontId="37" type="noConversion"/>
  </si>
  <si>
    <t>3-26</t>
  </si>
  <si>
    <t>M38A2-J-a-C4A-356
南117穿越橋P1R-3鋼管樁</t>
    <phoneticPr fontId="37" type="noConversion"/>
  </si>
  <si>
    <t>M38A2-J-a-C4A-357
南117穿越橋P1R-4鋼管樁</t>
    <phoneticPr fontId="37" type="noConversion"/>
  </si>
  <si>
    <t>M38A2-J-a-C4A-358
南117穿越橋P1R-5鋼管樁</t>
    <phoneticPr fontId="37" type="noConversion"/>
  </si>
  <si>
    <t>M38A2-J-a-C4A-359
南117穿越橋P1R-6鋼管樁</t>
    <phoneticPr fontId="37" type="noConversion"/>
  </si>
  <si>
    <t>M38A2-J-a-C4A-360
南117穿越橋P1R-7鋼管樁</t>
    <phoneticPr fontId="37" type="noConversion"/>
  </si>
  <si>
    <t>3-27</t>
  </si>
  <si>
    <t>3-28</t>
  </si>
  <si>
    <t>3-29</t>
  </si>
  <si>
    <t>3-30</t>
  </si>
  <si>
    <t>110/10/22</t>
    <phoneticPr fontId="37" type="noConversion"/>
  </si>
  <si>
    <t>監造單位:吳英傑</t>
    <phoneticPr fontId="37" type="noConversion"/>
  </si>
  <si>
    <t>M38A2-J-a-C4A-363
渡子頭溪二號排水橋P3RL墩柱第二升層</t>
    <phoneticPr fontId="37" type="noConversion"/>
  </si>
  <si>
    <t>110/10/23</t>
    <phoneticPr fontId="37" type="noConversion"/>
  </si>
  <si>
    <t>3-31</t>
  </si>
  <si>
    <t>3-32</t>
  </si>
  <si>
    <t>110/10/12</t>
    <phoneticPr fontId="37" type="noConversion"/>
  </si>
  <si>
    <t>M38A2-J-a-C4B-177
潭頂溪排水橋A2橋台</t>
    <phoneticPr fontId="37" type="noConversion"/>
  </si>
  <si>
    <t>5-26</t>
  </si>
  <si>
    <t>110/10/06</t>
    <phoneticPr fontId="37" type="noConversion"/>
  </si>
  <si>
    <t>M38A2-J-a-C4A-345
官田系統3號高架橋P4基礎</t>
    <phoneticPr fontId="37" type="noConversion"/>
  </si>
  <si>
    <t>110/10/14</t>
    <phoneticPr fontId="37" type="noConversion"/>
  </si>
  <si>
    <t>M38A2-J-a-C4A-362
官田6號高架橋P3基礎</t>
    <phoneticPr fontId="37" type="noConversion"/>
  </si>
  <si>
    <t>110/10/28</t>
    <phoneticPr fontId="37" type="noConversion"/>
  </si>
  <si>
    <t>施工廠商:劉琮誠</t>
    <phoneticPr fontId="37" type="noConversion"/>
  </si>
  <si>
    <t>M38A2-J-a-C4A-365
官田溪河川橋P6L基礎</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</si>
  <si>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</si>
  <si>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</si>
  <si>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</si>
  <si>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</si>
  <si>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M</t>
    </r>
    <r>
      <rPr>
        <vertAlign val="superscript"/>
        <sz val="11"/>
        <rFont val="標楷體"/>
        <family val="4"/>
        <charset val="136"/>
      </rPr>
      <t>3</t>
    </r>
    <phoneticPr fontId="37" type="noConversion"/>
  </si>
  <si>
    <t>5-27</t>
  </si>
  <si>
    <t>5-28</t>
  </si>
  <si>
    <t>5-29</t>
  </si>
  <si>
    <t>5-5</t>
    <phoneticPr fontId="37" type="noConversion"/>
  </si>
  <si>
    <t>M38A2-J-a-C4B-179
潭頂溪排水橋P5RL基礎</t>
    <phoneticPr fontId="37" type="noConversion"/>
  </si>
  <si>
    <r>
      <t>M</t>
    </r>
    <r>
      <rPr>
        <vertAlign val="superscript"/>
        <sz val="9"/>
        <rFont val="標楷體"/>
        <family val="4"/>
        <charset val="136"/>
      </rPr>
      <t>2</t>
    </r>
    <phoneticPr fontId="37" type="noConversion"/>
  </si>
  <si>
    <t>M</t>
    <phoneticPr fontId="37" type="noConversion"/>
  </si>
  <si>
    <t>鋼板*1塊、角鋼*1支
調合漆*1桶</t>
    <phoneticPr fontId="37" type="noConversion"/>
  </si>
  <si>
    <t>109/09/09</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</si>
  <si>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</si>
  <si>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</si>
  <si>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結構用混凝土，80kgf/cm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</si>
  <si>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</si>
  <si>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</si>
  <si>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110/10/27</t>
    <phoneticPr fontId="37" type="noConversion"/>
  </si>
  <si>
    <t>13-49</t>
    <phoneticPr fontId="37" type="noConversion"/>
  </si>
  <si>
    <t>32-27</t>
    <phoneticPr fontId="37" type="noConversion"/>
  </si>
  <si>
    <t>110/10/25</t>
    <phoneticPr fontId="37" type="noConversion"/>
  </si>
  <si>
    <t>監造單位:吳清標</t>
    <phoneticPr fontId="37" type="noConversion"/>
  </si>
  <si>
    <t>32-28</t>
    <phoneticPr fontId="37" type="noConversion"/>
  </si>
  <si>
    <t>110/10/22</t>
    <phoneticPr fontId="37" type="noConversion"/>
  </si>
  <si>
    <t>監造單位:黃俊馨</t>
    <phoneticPr fontId="37" type="noConversion"/>
  </si>
  <si>
    <t>監造單位:黃俊馨</t>
    <phoneticPr fontId="37" type="noConversion"/>
  </si>
  <si>
    <t>施工廠商:陳郁淳</t>
    <phoneticPr fontId="37" type="noConversion"/>
  </si>
  <si>
    <t>110/10/29</t>
    <phoneticPr fontId="37" type="noConversion"/>
  </si>
  <si>
    <t>110/10/29</t>
    <phoneticPr fontId="37" type="noConversion"/>
  </si>
  <si>
    <t>110/11/03</t>
    <phoneticPr fontId="37" type="noConversion"/>
  </si>
  <si>
    <t>核定</t>
    <phoneticPr fontId="37" type="noConversion"/>
  </si>
  <si>
    <t>核定</t>
    <phoneticPr fontId="37" type="noConversion"/>
  </si>
  <si>
    <r>
      <t>遠東:109.10.16棪嘉南(A2)監字第10910035號函廠商核定</t>
    </r>
    <r>
      <rPr>
        <sz val="10"/>
        <rFont val="新細明體"/>
        <family val="1"/>
        <charset val="136"/>
      </rPr>
      <t>。</t>
    </r>
    <phoneticPr fontId="37" type="noConversion"/>
  </si>
  <si>
    <t>毅兆:110.11.03棪嘉南(A2)監字第1100789號函廠商核定。</t>
    <phoneticPr fontId="37" type="noConversion"/>
  </si>
  <si>
    <t>110/10/13</t>
    <phoneticPr fontId="37" type="noConversion"/>
  </si>
  <si>
    <t>110/10/14</t>
    <phoneticPr fontId="37" type="noConversion"/>
  </si>
  <si>
    <t>核定</t>
    <phoneticPr fontId="37" type="noConversion"/>
  </si>
  <si>
    <t>達盈:110.09.07棪嘉南(A2)監字第1100657號函廠商核定</t>
    <phoneticPr fontId="37" type="noConversion"/>
  </si>
  <si>
    <t>諦佑:110.10.14棪嘉南(A2)監字第1100737號函廠商核定</t>
    <phoneticPr fontId="37" type="noConversion"/>
  </si>
  <si>
    <t>(同一爐號)每批≦50T 取樣 1支，≧50T≦100T 加取1支。</t>
    <phoneticPr fontId="37" type="noConversion"/>
  </si>
  <si>
    <t>109/10/13</t>
    <phoneticPr fontId="37" type="noConversion"/>
  </si>
  <si>
    <t>合格</t>
    <phoneticPr fontId="37" type="noConversion"/>
  </si>
  <si>
    <t>壹.一.6 .7、壹.一.10 、 4</t>
    <phoneticPr fontId="37" type="noConversion"/>
  </si>
  <si>
    <t>開放級配瀝青混凝土</t>
    <phoneticPr fontId="37" type="noConversion"/>
  </si>
  <si>
    <t>P</t>
    <phoneticPr fontId="37" type="noConversion"/>
  </si>
  <si>
    <t>P</t>
    <phoneticPr fontId="37" type="noConversion"/>
  </si>
  <si>
    <t>109/11/30</t>
    <phoneticPr fontId="37" type="noConversion"/>
  </si>
  <si>
    <t>111/12/31</t>
    <phoneticPr fontId="37" type="noConversion"/>
  </si>
  <si>
    <t>60-47</t>
    <phoneticPr fontId="37" type="noConversion"/>
  </si>
  <si>
    <t>110/10/08</t>
    <phoneticPr fontId="37" type="noConversion"/>
  </si>
  <si>
    <t>方47
官田溪河川橋P16L灌漿管</t>
    <phoneticPr fontId="37" type="noConversion"/>
  </si>
  <si>
    <t>60-48</t>
    <phoneticPr fontId="37" type="noConversion"/>
  </si>
  <si>
    <t>110/10/10</t>
    <phoneticPr fontId="37" type="noConversion"/>
  </si>
  <si>
    <t>方48
官田溪河川橋P16L鋼棒、錨栓</t>
    <phoneticPr fontId="37" type="noConversion"/>
  </si>
  <si>
    <t>60-49</t>
    <phoneticPr fontId="37" type="noConversion"/>
  </si>
  <si>
    <t>方49
六雙溪一號排水橋P2R-2微型樁</t>
    <phoneticPr fontId="37" type="noConversion"/>
  </si>
  <si>
    <t>60-50</t>
    <phoneticPr fontId="37" type="noConversion"/>
  </si>
  <si>
    <t>方50
六雙溪一號排水橋P2R-3微型樁</t>
    <phoneticPr fontId="37" type="noConversion"/>
  </si>
  <si>
    <t>60-51</t>
    <phoneticPr fontId="37" type="noConversion"/>
  </si>
  <si>
    <t>110/10/7</t>
    <phoneticPr fontId="37" type="noConversion"/>
  </si>
  <si>
    <t>方51
六雙溪一號排水橋P2R-1微型樁</t>
    <phoneticPr fontId="37" type="noConversion"/>
  </si>
  <si>
    <t>60-52</t>
    <phoneticPr fontId="37" type="noConversion"/>
  </si>
  <si>
    <t>110/10/21</t>
    <phoneticPr fontId="37" type="noConversion"/>
  </si>
  <si>
    <t>60-53</t>
    <phoneticPr fontId="37" type="noConversion"/>
  </si>
  <si>
    <t>110/10/22</t>
    <phoneticPr fontId="37" type="noConversion"/>
  </si>
  <si>
    <t>60-54</t>
    <phoneticPr fontId="37" type="noConversion"/>
  </si>
  <si>
    <t>方52
六雙溪一號排水橋P1R-3微型樁</t>
    <phoneticPr fontId="37" type="noConversion"/>
  </si>
  <si>
    <t>方53
六雙溪一號排水橋P1R-5微型樁</t>
    <phoneticPr fontId="37" type="noConversion"/>
  </si>
  <si>
    <t>方54
六雙溪一號排水橋P1R-2微型樁</t>
    <phoneticPr fontId="37" type="noConversion"/>
  </si>
  <si>
    <t>60-55</t>
    <phoneticPr fontId="37" type="noConversion"/>
  </si>
  <si>
    <t>110/10/26</t>
    <phoneticPr fontId="37" type="noConversion"/>
  </si>
  <si>
    <t>方55
六雙溪一號排水橋P1R-4微型樁</t>
    <phoneticPr fontId="37" type="noConversion"/>
  </si>
  <si>
    <t>60-56</t>
    <phoneticPr fontId="37" type="noConversion"/>
  </si>
  <si>
    <t>110/10/29</t>
    <phoneticPr fontId="37" type="noConversion"/>
  </si>
  <si>
    <t>方56
六雙溪一號排水橋P1R-1微型樁</t>
    <phoneticPr fontId="37" type="noConversion"/>
  </si>
  <si>
    <t>60-57</t>
    <phoneticPr fontId="37" type="noConversion"/>
  </si>
  <si>
    <t>110/10/30</t>
    <phoneticPr fontId="37" type="noConversion"/>
  </si>
  <si>
    <t>方57
六雙溪一號排水橋P1L-5微型樁</t>
    <phoneticPr fontId="37" type="noConversion"/>
  </si>
  <si>
    <t>60-58</t>
    <phoneticPr fontId="37" type="noConversion"/>
  </si>
  <si>
    <t>110/11/02</t>
    <phoneticPr fontId="37" type="noConversion"/>
  </si>
  <si>
    <t>方58
六雙溪一號排水橋P1L-3微型樁</t>
    <phoneticPr fontId="37" type="noConversion"/>
  </si>
  <si>
    <t>60-59</t>
    <phoneticPr fontId="37" type="noConversion"/>
  </si>
  <si>
    <t>方59
六雙溪一號排水橋P1L-4微型樁</t>
    <phoneticPr fontId="37" type="noConversion"/>
  </si>
  <si>
    <t>60-60</t>
    <phoneticPr fontId="37" type="noConversion"/>
  </si>
  <si>
    <t>110/11/05</t>
    <phoneticPr fontId="37" type="noConversion"/>
  </si>
  <si>
    <t>方60
六雙溪一號排水橋P1L-1微型樁</t>
    <phoneticPr fontId="37" type="noConversion"/>
  </si>
  <si>
    <t>60-61</t>
    <phoneticPr fontId="37" type="noConversion"/>
  </si>
  <si>
    <t>方61
六雙溪一號排水橋P1L-2微型樁</t>
    <phoneticPr fontId="37" type="noConversion"/>
  </si>
  <si>
    <t>110/05/18</t>
    <phoneticPr fontId="37" type="noConversion"/>
  </si>
  <si>
    <t>監造單位:黃俊馨</t>
    <phoneticPr fontId="37" type="noConversion"/>
  </si>
  <si>
    <t>施工廠商:陳晉裕</t>
    <phoneticPr fontId="37" type="noConversion"/>
  </si>
  <si>
    <t>15支</t>
    <phoneticPr fontId="37" type="noConversion"/>
  </si>
  <si>
    <t>344支</t>
    <phoneticPr fontId="37" type="noConversion"/>
  </si>
  <si>
    <t>監造單位:洪詔勛</t>
    <phoneticPr fontId="37" type="noConversion"/>
  </si>
  <si>
    <t>施工廠商:蔡宗育</t>
    <phoneticPr fontId="37" type="noConversion"/>
  </si>
  <si>
    <t>威勝:蔡宗育</t>
    <phoneticPr fontId="37" type="noConversion"/>
  </si>
  <si>
    <t>21-1007-004植</t>
    <phoneticPr fontId="37" type="noConversion"/>
  </si>
  <si>
    <t>每批/一次。</t>
    <phoneticPr fontId="37" type="noConversion"/>
  </si>
  <si>
    <t>13-50</t>
    <phoneticPr fontId="37" type="noConversion"/>
  </si>
  <si>
    <t>110/10/29</t>
    <phoneticPr fontId="37" type="noConversion"/>
  </si>
  <si>
    <t>監造單位:洪詔勛</t>
    <phoneticPr fontId="37" type="noConversion"/>
  </si>
  <si>
    <t>監造單位:洪詔勛</t>
    <phoneticPr fontId="37" type="noConversion"/>
  </si>
  <si>
    <t>施工廠商:胡富善</t>
    <phoneticPr fontId="37" type="noConversion"/>
  </si>
  <si>
    <t>13-51</t>
    <phoneticPr fontId="37" type="noConversion"/>
  </si>
  <si>
    <t>110/10/30</t>
    <phoneticPr fontId="37" type="noConversion"/>
  </si>
  <si>
    <t>監造單位:吳清標</t>
    <phoneticPr fontId="37" type="noConversion"/>
  </si>
  <si>
    <t>施工廠商:蔡宗育</t>
    <phoneticPr fontId="37" type="noConversion"/>
  </si>
  <si>
    <t>施工廠商:蔡宗育</t>
    <phoneticPr fontId="37" type="noConversion"/>
  </si>
  <si>
    <t>13-52</t>
    <phoneticPr fontId="37" type="noConversion"/>
  </si>
  <si>
    <t>110/11/09</t>
    <phoneticPr fontId="37" type="noConversion"/>
  </si>
  <si>
    <t>13-53</t>
    <phoneticPr fontId="37" type="noConversion"/>
  </si>
  <si>
    <t>110/11/13</t>
    <phoneticPr fontId="37" type="noConversion"/>
  </si>
  <si>
    <t>監造單位:馮榮泉</t>
    <phoneticPr fontId="37" type="noConversion"/>
  </si>
  <si>
    <t>施工廠商:陳郁淳</t>
    <phoneticPr fontId="37" type="noConversion"/>
  </si>
  <si>
    <t>13-54</t>
    <phoneticPr fontId="37" type="noConversion"/>
  </si>
  <si>
    <t>110/11/15</t>
    <phoneticPr fontId="37" type="noConversion"/>
  </si>
  <si>
    <t>32-29</t>
    <phoneticPr fontId="37" type="noConversion"/>
  </si>
  <si>
    <t>110/11/10</t>
    <phoneticPr fontId="37" type="noConversion"/>
  </si>
  <si>
    <t>1-16</t>
    <phoneticPr fontId="37" type="noConversion"/>
  </si>
  <si>
    <t>110/11/01</t>
    <phoneticPr fontId="37" type="noConversion"/>
  </si>
  <si>
    <t>監造單位:林東新</t>
    <phoneticPr fontId="37" type="noConversion"/>
  </si>
  <si>
    <t>M38A2-J-a-C4A-366
官田五號高架橋P1基礎PC</t>
    <phoneticPr fontId="37" type="noConversion"/>
  </si>
  <si>
    <t>1-17</t>
    <phoneticPr fontId="37" type="noConversion"/>
  </si>
  <si>
    <t>110/11/03</t>
    <phoneticPr fontId="37" type="noConversion"/>
  </si>
  <si>
    <t>監造單位:李秉融</t>
    <phoneticPr fontId="37" type="noConversion"/>
  </si>
  <si>
    <t>施工廠商:周孝忠</t>
    <phoneticPr fontId="37" type="noConversion"/>
  </si>
  <si>
    <t>M38A2-J-a-C4A-367
南117穿越橋P1R基礎PC</t>
    <phoneticPr fontId="37" type="noConversion"/>
  </si>
  <si>
    <t>1-18</t>
    <phoneticPr fontId="37" type="noConversion"/>
  </si>
  <si>
    <t>110/11/17</t>
    <phoneticPr fontId="37" type="noConversion"/>
  </si>
  <si>
    <t>監造單位:吳英傑</t>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</si>
  <si>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</si>
  <si>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</si>
  <si>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</si>
  <si>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結構用混凝土，80kgf/cm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</si>
  <si>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</si>
  <si>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t>1-7</t>
    <phoneticPr fontId="37" type="noConversion"/>
  </si>
  <si>
    <t>110/11/24</t>
    <phoneticPr fontId="37" type="noConversion"/>
  </si>
  <si>
    <t>施工廠商:石錦茹</t>
    <phoneticPr fontId="37" type="noConversion"/>
  </si>
  <si>
    <t>M38A2-J-a-C4B-185
官田二號高架橋P3基礎PC</t>
    <phoneticPr fontId="37" type="noConversion"/>
  </si>
  <si>
    <t>1-8</t>
    <phoneticPr fontId="37" type="noConversion"/>
  </si>
  <si>
    <t>110/11/25</t>
    <phoneticPr fontId="37" type="noConversion"/>
  </si>
  <si>
    <t>監造單位:李之杰</t>
    <phoneticPr fontId="37" type="noConversion"/>
  </si>
  <si>
    <t>施工廠商:劉琮誠</t>
    <phoneticPr fontId="37" type="noConversion"/>
  </si>
  <si>
    <t>M38A2-J-a-C4B-186
善化一號排水間穿越橋P2基礎</t>
    <phoneticPr fontId="37" type="noConversion"/>
  </si>
  <si>
    <t>1-9</t>
    <phoneticPr fontId="37" type="noConversion"/>
  </si>
  <si>
    <t>110/11/26</t>
    <phoneticPr fontId="37" type="noConversion"/>
  </si>
  <si>
    <t>M38A2-J-a-C4B-189
官田溪河川橋P16R基礎PC</t>
    <phoneticPr fontId="37" type="noConversion"/>
  </si>
  <si>
    <r>
      <t>結構用混凝土，80kgf/cm</t>
    </r>
    <r>
      <rPr>
        <vertAlign val="superscript"/>
        <sz val="9"/>
        <color rgb="FFFF0000"/>
        <rFont val="標楷體"/>
        <family val="4"/>
        <charset val="136"/>
      </rPr>
      <t>2</t>
    </r>
  </si>
  <si>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</si>
  <si>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2-4</t>
    <phoneticPr fontId="37" type="noConversion"/>
  </si>
  <si>
    <t>110/11/23</t>
    <phoneticPr fontId="37" type="noConversion"/>
  </si>
  <si>
    <t>施工廠商:石錦茹</t>
    <phoneticPr fontId="37" type="noConversion"/>
  </si>
  <si>
    <t>M38A2-J-a-C4B-183
官田系統主線便道</t>
    <phoneticPr fontId="37" type="noConversion"/>
  </si>
  <si>
    <t>2-5</t>
    <phoneticPr fontId="37" type="noConversion"/>
  </si>
  <si>
    <t>110/11/24</t>
    <phoneticPr fontId="37" type="noConversion"/>
  </si>
  <si>
    <t>監造單位:吳英傑</t>
    <phoneticPr fontId="37" type="noConversion"/>
  </si>
  <si>
    <t>M38A2-J-a-C4B-184
官田系統主線便道</t>
    <phoneticPr fontId="37" type="noConversion"/>
  </si>
  <si>
    <r>
      <t>結構用混凝土，245kgf/cm</t>
    </r>
    <r>
      <rPr>
        <vertAlign val="superscript"/>
        <sz val="10"/>
        <color rgb="FFFF0000"/>
        <rFont val="標楷體"/>
        <family val="4"/>
        <charset val="136"/>
      </rPr>
      <t>2</t>
    </r>
    <phoneticPr fontId="37" type="noConversion"/>
  </si>
  <si>
    <t>3-33</t>
    <phoneticPr fontId="37" type="noConversion"/>
  </si>
  <si>
    <t>110/11/04</t>
    <phoneticPr fontId="37" type="noConversion"/>
  </si>
  <si>
    <t>M38A2-J-a-C4A-369
南117穿越橋P2R-14鋼管樁</t>
    <phoneticPr fontId="37" type="noConversion"/>
  </si>
  <si>
    <r>
      <t>M</t>
    </r>
    <r>
      <rPr>
        <vertAlign val="superscript"/>
        <sz val="12"/>
        <rFont val="標楷體"/>
        <family val="4"/>
        <charset val="136"/>
      </rPr>
      <t>3</t>
    </r>
    <phoneticPr fontId="37" type="noConversion"/>
  </si>
  <si>
    <t>3-34</t>
    <phoneticPr fontId="37" type="noConversion"/>
  </si>
  <si>
    <t>M38A2-J-a-C4A-370
南117穿越橋P2R-13鋼管樁</t>
    <phoneticPr fontId="37" type="noConversion"/>
  </si>
  <si>
    <t>3-35</t>
    <phoneticPr fontId="37" type="noConversion"/>
  </si>
  <si>
    <t>M38A2-J-a-C4A-371
南117穿越橋P2R-11鋼管樁</t>
    <phoneticPr fontId="37" type="noConversion"/>
  </si>
  <si>
    <t>M38A2-J-a-C4A-372
南117穿越橋P2R-12鋼管樁</t>
    <phoneticPr fontId="37" type="noConversion"/>
  </si>
  <si>
    <t>3-36</t>
    <phoneticPr fontId="37" type="noConversion"/>
  </si>
  <si>
    <t>3-37</t>
    <phoneticPr fontId="37" type="noConversion"/>
  </si>
  <si>
    <t>110/11/10</t>
    <phoneticPr fontId="37" type="noConversion"/>
  </si>
  <si>
    <t>M38A2-J-a-C4A-364
渡子頭溪三號排水橋A1橋台
渡子頭溪四號排水橋A2橋台
渡子頭溪五號排水橋A1橋台</t>
    <phoneticPr fontId="37" type="noConversion"/>
  </si>
  <si>
    <t>M38A2-J-a-C4A-373
渡子頭溪三號排水橋A2橋台
渡子頭溪四號排水橋A1橋台
渡子頭溪五號排水橋A2橋台</t>
    <phoneticPr fontId="37" type="noConversion"/>
  </si>
  <si>
    <t>3-38</t>
    <phoneticPr fontId="37" type="noConversion"/>
  </si>
  <si>
    <t>110/11/12</t>
    <phoneticPr fontId="37" type="noConversion"/>
  </si>
  <si>
    <t>監造單位:李秉融</t>
    <phoneticPr fontId="37" type="noConversion"/>
  </si>
  <si>
    <t>M38A2-J-a-C4A-375
南117穿越橋P2R-10鋼管樁</t>
    <phoneticPr fontId="37" type="noConversion"/>
  </si>
  <si>
    <t>3-39</t>
    <phoneticPr fontId="37" type="noConversion"/>
  </si>
  <si>
    <t>M38A2-J-a-C4A-376
南117穿越橋P2R-9鋼管樁</t>
    <phoneticPr fontId="37" type="noConversion"/>
  </si>
  <si>
    <t>3-40</t>
    <phoneticPr fontId="37" type="noConversion"/>
  </si>
  <si>
    <t>M38A2-J-a-C4A-377
南117穿越橋P2R-8鋼管樁</t>
    <phoneticPr fontId="37" type="noConversion"/>
  </si>
  <si>
    <t>3-41</t>
    <phoneticPr fontId="37" type="noConversion"/>
  </si>
  <si>
    <t>M38A2-J-a-C4A-378
南117穿越橋P2R-7鋼管樁</t>
    <phoneticPr fontId="37" type="noConversion"/>
  </si>
  <si>
    <t>3-42</t>
    <phoneticPr fontId="37" type="noConversion"/>
  </si>
  <si>
    <t>110/11/19</t>
    <phoneticPr fontId="37" type="noConversion"/>
  </si>
  <si>
    <t>M38A2-J-a-C4A-381
渡子頭溪二號排水橋P1RL墩柱第二升層</t>
    <phoneticPr fontId="37" type="noConversion"/>
  </si>
  <si>
    <t>3-43</t>
    <phoneticPr fontId="37" type="noConversion"/>
  </si>
  <si>
    <t>110/11/22</t>
    <phoneticPr fontId="37" type="noConversion"/>
  </si>
  <si>
    <t>M38A2-J-a-C4A-382
南117穿越橋P2R-6鋼管樁</t>
    <phoneticPr fontId="37" type="noConversion"/>
  </si>
  <si>
    <t>3-44</t>
    <phoneticPr fontId="37" type="noConversion"/>
  </si>
  <si>
    <t>M38A2-J-a-C4A-383
南117穿越橋P2R-5鋼管樁</t>
    <phoneticPr fontId="37" type="noConversion"/>
  </si>
  <si>
    <t>3-45</t>
    <phoneticPr fontId="37" type="noConversion"/>
  </si>
  <si>
    <t>M38A2-J-a-C4A-384
南117穿越橋P2R-4鋼管樁</t>
    <phoneticPr fontId="37" type="noConversion"/>
  </si>
  <si>
    <r>
      <t>結構用混凝土，280kgf/cm</t>
    </r>
    <r>
      <rPr>
        <vertAlign val="superscript"/>
        <sz val="10"/>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</si>
  <si>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</si>
  <si>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</si>
  <si>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3-27</t>
    <phoneticPr fontId="37" type="noConversion"/>
  </si>
  <si>
    <t>M38A2-J-a-C4B-180
潭頂溪排水橋P6RL墩柱第一升層</t>
    <phoneticPr fontId="37" type="noConversion"/>
  </si>
  <si>
    <t>3-28</t>
    <phoneticPr fontId="37" type="noConversion"/>
  </si>
  <si>
    <t>110/11/4</t>
    <phoneticPr fontId="37" type="noConversion"/>
  </si>
  <si>
    <t>110/11/10</t>
    <phoneticPr fontId="37" type="noConversion"/>
  </si>
  <si>
    <t>M38A2-J-a-C4B-181
潭頂溪排水橋P3RL墩柱第一升層(含錨栓護座)</t>
    <phoneticPr fontId="37" type="noConversion"/>
  </si>
  <si>
    <t>3-29</t>
    <phoneticPr fontId="37" type="noConversion"/>
  </si>
  <si>
    <t>110/11/23</t>
    <phoneticPr fontId="37" type="noConversion"/>
  </si>
  <si>
    <t>M38A2-J-a-C4B-182
糖鐵二號穿越橋A1、A2橋台新增止震塊</t>
    <phoneticPr fontId="37" type="noConversion"/>
  </si>
  <si>
    <t>3-30</t>
    <phoneticPr fontId="37" type="noConversion"/>
  </si>
  <si>
    <t>110/11/26</t>
    <phoneticPr fontId="37" type="noConversion"/>
  </si>
  <si>
    <t>監造單位:李之杰</t>
    <phoneticPr fontId="37" type="noConversion"/>
  </si>
  <si>
    <t>M38A2-J-a-C4B-187
171甲穿越橋P2R-8鋼管樁</t>
    <phoneticPr fontId="37" type="noConversion"/>
  </si>
  <si>
    <t>3-31</t>
    <phoneticPr fontId="37" type="noConversion"/>
  </si>
  <si>
    <t>M38A2-J-a-C4B-188
171甲穿越橋P2R-9鋼管樁</t>
    <phoneticPr fontId="37" type="noConversion"/>
  </si>
  <si>
    <t>3-32</t>
    <phoneticPr fontId="37" type="noConversion"/>
  </si>
  <si>
    <t>110/11/29</t>
    <phoneticPr fontId="37" type="noConversion"/>
  </si>
  <si>
    <t>M38A2-J-a-C4B-191
南117穿越橋P2R-1鋼管樁</t>
    <phoneticPr fontId="37" type="noConversion"/>
  </si>
  <si>
    <t>3-33</t>
    <phoneticPr fontId="37" type="noConversion"/>
  </si>
  <si>
    <t>M38A2-J-a-C4B-192
南117穿越橋P2R-2鋼管樁</t>
    <phoneticPr fontId="37" type="noConversion"/>
  </si>
  <si>
    <t>3-34</t>
    <phoneticPr fontId="37" type="noConversion"/>
  </si>
  <si>
    <t>M38A2-J-a-C4B-193
南117穿越橋P2R-3鋼管樁</t>
    <phoneticPr fontId="37" type="noConversion"/>
  </si>
  <si>
    <t>3-35</t>
    <phoneticPr fontId="37" type="noConversion"/>
  </si>
  <si>
    <t>110/11/30</t>
    <phoneticPr fontId="37" type="noConversion"/>
  </si>
  <si>
    <t>施工廠商:石錦茹</t>
    <phoneticPr fontId="37" type="noConversion"/>
  </si>
  <si>
    <t>M38A2-J-a-C4B-195
潭頂溪排水橋P6RL墩柱第二升層</t>
    <phoneticPr fontId="37" type="noConversion"/>
  </si>
  <si>
    <t>3-36</t>
    <phoneticPr fontId="37" type="noConversion"/>
  </si>
  <si>
    <t>110/12/01</t>
    <phoneticPr fontId="37" type="noConversion"/>
  </si>
  <si>
    <t>監造單位:李之杰</t>
    <phoneticPr fontId="37" type="noConversion"/>
  </si>
  <si>
    <t>M38A2-J-a-C4B-198
171甲穿越橋P2R-10鋼管樁</t>
    <phoneticPr fontId="37" type="noConversion"/>
  </si>
  <si>
    <t>3-37</t>
    <phoneticPr fontId="37" type="noConversion"/>
  </si>
  <si>
    <t>M38A2-J-a-C4B-199
171甲穿越橋P2R-11鋼管樁</t>
    <phoneticPr fontId="37" type="noConversion"/>
  </si>
  <si>
    <t>5-30</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</si>
  <si>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</si>
  <si>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</si>
  <si>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</si>
  <si>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110/11/04</t>
    <phoneticPr fontId="37" type="noConversion"/>
  </si>
  <si>
    <t>監造單位:吳英傑</t>
    <phoneticPr fontId="37" type="noConversion"/>
  </si>
  <si>
    <t>M38A2-J-a-C4A-368
官田溪河川橋P16L側錨栓護座及鋼棒護座</t>
    <phoneticPr fontId="37" type="noConversion"/>
  </si>
  <si>
    <t>5-31</t>
    <phoneticPr fontId="37" type="noConversion"/>
  </si>
  <si>
    <t>110/11/12</t>
    <phoneticPr fontId="37" type="noConversion"/>
  </si>
  <si>
    <t>M38A2-J-a-C4A-374
官田五號高架橋P1基礎</t>
    <phoneticPr fontId="37" type="noConversion"/>
  </si>
  <si>
    <t>110/11/13</t>
    <phoneticPr fontId="37" type="noConversion"/>
  </si>
  <si>
    <t>施工廠商:劉琮誠</t>
    <phoneticPr fontId="37" type="noConversion"/>
  </si>
  <si>
    <t>5-32</t>
    <phoneticPr fontId="37" type="noConversion"/>
  </si>
  <si>
    <t>M38A2-J-a-C4A-379
南117穿越橋P1R基礎</t>
    <phoneticPr fontId="37" type="noConversion"/>
  </si>
  <si>
    <t>5-6</t>
    <phoneticPr fontId="37" type="noConversion"/>
  </si>
  <si>
    <t>110/11/27</t>
    <phoneticPr fontId="37" type="noConversion"/>
  </si>
  <si>
    <t>M38A2-J-a-C4B-190
官田四號高架橋P1基礎</t>
    <phoneticPr fontId="37" type="noConversion"/>
  </si>
  <si>
    <t>5-7</t>
    <phoneticPr fontId="37" type="noConversion"/>
  </si>
  <si>
    <t>監造單位:李秉融</t>
    <phoneticPr fontId="37" type="noConversion"/>
  </si>
  <si>
    <t>施工廠商:周孝忠</t>
    <phoneticPr fontId="37" type="noConversion"/>
  </si>
  <si>
    <t>M38A2-J-a-C4B-194
善化一號橋兼穿越橋P2基礎</t>
    <phoneticPr fontId="37" type="noConversion"/>
  </si>
  <si>
    <t>5-8</t>
    <phoneticPr fontId="37" type="noConversion"/>
  </si>
  <si>
    <t>110/11/30</t>
    <phoneticPr fontId="37" type="noConversion"/>
  </si>
  <si>
    <t>監造單位:吳英傑</t>
    <phoneticPr fontId="37" type="noConversion"/>
  </si>
  <si>
    <t>M38A2-J-a-C4B-196
官田二號高架橋P3基礎</t>
    <phoneticPr fontId="37" type="noConversion"/>
  </si>
  <si>
    <t>5-9</t>
    <phoneticPr fontId="37" type="noConversion"/>
  </si>
  <si>
    <t>110/12/01</t>
    <phoneticPr fontId="37" type="noConversion"/>
  </si>
  <si>
    <t>M38A2-J-a-C4B-197
官田溪河川橋P12RL鋼棒及錨栓護座</t>
    <phoneticPr fontId="37" type="noConversion"/>
  </si>
  <si>
    <t>60-62</t>
    <phoneticPr fontId="37" type="noConversion"/>
  </si>
  <si>
    <t>110/11/10</t>
    <phoneticPr fontId="37" type="noConversion"/>
  </si>
  <si>
    <t>方62
六雙溪一號排水橋P1L-10微型樁</t>
    <phoneticPr fontId="37" type="noConversion"/>
  </si>
  <si>
    <t>60-63</t>
    <phoneticPr fontId="37" type="noConversion"/>
  </si>
  <si>
    <t>110/11/16</t>
    <phoneticPr fontId="37" type="noConversion"/>
  </si>
  <si>
    <t>方63
六雙溪一號排水橋P1L-6微型樁</t>
    <phoneticPr fontId="37" type="noConversion"/>
  </si>
  <si>
    <t>60-64</t>
    <phoneticPr fontId="37" type="noConversion"/>
  </si>
  <si>
    <t>方64
六雙溪一號排水橋P1L-7微型樁</t>
    <phoneticPr fontId="37" type="noConversion"/>
  </si>
  <si>
    <t>60-65</t>
    <phoneticPr fontId="37" type="noConversion"/>
  </si>
  <si>
    <t>110/11/19</t>
  </si>
  <si>
    <t>110/11/19</t>
    <phoneticPr fontId="37" type="noConversion"/>
  </si>
  <si>
    <t>方65
六雙溪一號排水橋P1R-6微型樁</t>
    <phoneticPr fontId="37" type="noConversion"/>
  </si>
  <si>
    <t>60-66</t>
    <phoneticPr fontId="37" type="noConversion"/>
  </si>
  <si>
    <t>60-67</t>
    <phoneticPr fontId="37" type="noConversion"/>
  </si>
  <si>
    <t>方66
六雙溪一號排水橋P1R-7微型樁</t>
    <phoneticPr fontId="37" type="noConversion"/>
  </si>
  <si>
    <t>方67
六雙溪一號排水橋P1R-10微型樁</t>
    <phoneticPr fontId="37" type="noConversion"/>
  </si>
  <si>
    <t>60-68</t>
    <phoneticPr fontId="37" type="noConversion"/>
  </si>
  <si>
    <t>110/11/25</t>
    <phoneticPr fontId="37" type="noConversion"/>
  </si>
  <si>
    <t>方68
六雙溪一號排水橋P1R-8微型樁</t>
    <phoneticPr fontId="37" type="noConversion"/>
  </si>
  <si>
    <t>60-69</t>
    <phoneticPr fontId="37" type="noConversion"/>
  </si>
  <si>
    <t>方69
六雙溪一號排水橋P1R-9微型樁</t>
    <phoneticPr fontId="37" type="noConversion"/>
  </si>
  <si>
    <t>60-70</t>
    <phoneticPr fontId="37" type="noConversion"/>
  </si>
  <si>
    <t>方70
六雙溪一號排水橋P1L-8微型樁</t>
    <phoneticPr fontId="37" type="noConversion"/>
  </si>
  <si>
    <t>60-71</t>
    <phoneticPr fontId="37" type="noConversion"/>
  </si>
  <si>
    <t>方71
六雙溪一號排水橋P1L-9微型樁</t>
    <phoneticPr fontId="37" type="noConversion"/>
  </si>
  <si>
    <t>M38A2-J-a-C4A-380
官田四號高架橋P1基礎PC</t>
    <phoneticPr fontId="37" type="noConversion"/>
  </si>
  <si>
    <t>110/09/13(贊洲)
110/11/24(竑榮官田)</t>
    <phoneticPr fontId="37" type="noConversion"/>
  </si>
  <si>
    <t>威勝:石錦茹</t>
    <phoneticPr fontId="37" type="noConversion"/>
  </si>
  <si>
    <t>M38A2-J-a-C4A-336(贊洲)
M38A2-J-a-C4B-184(竑榮官田)</t>
    <phoneticPr fontId="37" type="noConversion"/>
  </si>
  <si>
    <t>監造單位:李之杰</t>
    <phoneticPr fontId="37" type="noConversion"/>
  </si>
  <si>
    <t>監造:李之杰</t>
    <phoneticPr fontId="37" type="noConversion"/>
  </si>
  <si>
    <t>威勝:劉琮誠</t>
    <phoneticPr fontId="37" type="noConversion"/>
  </si>
  <si>
    <t>M38A2-J-b-R1-055</t>
    <phoneticPr fontId="37" type="noConversion"/>
  </si>
  <si>
    <t>M38A2-J-b-R1-056</t>
    <phoneticPr fontId="37" type="noConversion"/>
  </si>
  <si>
    <t>M38A2-J-b-R1-057</t>
    <phoneticPr fontId="37" type="noConversion"/>
  </si>
  <si>
    <t>65.352T</t>
    <phoneticPr fontId="37" type="noConversion"/>
  </si>
  <si>
    <t>3片</t>
    <phoneticPr fontId="37" type="noConversion"/>
  </si>
  <si>
    <t>110/05/30</t>
    <phoneticPr fontId="37" type="noConversion"/>
  </si>
  <si>
    <t>監造:洪詔勛</t>
    <phoneticPr fontId="37" type="noConversion"/>
  </si>
  <si>
    <t>111/01/31</t>
    <phoneticPr fontId="37" type="noConversion"/>
  </si>
  <si>
    <t>合格</t>
    <phoneticPr fontId="37" type="noConversion"/>
  </si>
  <si>
    <t>合格</t>
    <phoneticPr fontId="37" type="noConversion"/>
  </si>
  <si>
    <t>110/11/19</t>
    <phoneticPr fontId="37" type="noConversion"/>
  </si>
  <si>
    <t>1式</t>
    <phoneticPr fontId="37" type="noConversion"/>
  </si>
  <si>
    <t>1式</t>
    <phoneticPr fontId="37" type="noConversion"/>
  </si>
  <si>
    <t>1式</t>
    <phoneticPr fontId="37" type="noConversion"/>
  </si>
  <si>
    <t>試驗中</t>
    <phoneticPr fontId="37" type="noConversion"/>
  </si>
  <si>
    <t>試驗中</t>
    <phoneticPr fontId="37" type="noConversion"/>
  </si>
  <si>
    <t>M38A2-J-a-M-029</t>
    <phoneticPr fontId="37" type="noConversion"/>
  </si>
  <si>
    <t>M38A2-J-c-A1-002
(廠驗、配比驗證)</t>
    <phoneticPr fontId="37" type="noConversion"/>
  </si>
  <si>
    <t>M38A2-J-c-A1-002
(廠驗、配比驗證)</t>
    <phoneticPr fontId="37" type="noConversion"/>
  </si>
  <si>
    <t>威勝:劉琮誠</t>
    <phoneticPr fontId="37" type="noConversion"/>
  </si>
  <si>
    <t>威勝:劉琮誠</t>
    <phoneticPr fontId="37" type="noConversion"/>
  </si>
  <si>
    <t>監造:李之杰</t>
    <phoneticPr fontId="37" type="noConversion"/>
  </si>
  <si>
    <t>110/03/29</t>
    <phoneticPr fontId="37" type="noConversion"/>
  </si>
  <si>
    <t>110/03/29</t>
    <phoneticPr fontId="37" type="noConversion"/>
  </si>
  <si>
    <t>是</t>
    <phoneticPr fontId="37" type="noConversion"/>
  </si>
  <si>
    <t>110/11/19</t>
    <phoneticPr fontId="37" type="noConversion"/>
  </si>
  <si>
    <t>111/12/15</t>
    <phoneticPr fontId="37" type="noConversion"/>
  </si>
  <si>
    <t>三個月材料檢試驗管控表</t>
    <phoneticPr fontId="44" type="noConversion"/>
  </si>
  <si>
    <t>項次</t>
    <phoneticPr fontId="44" type="noConversion"/>
  </si>
  <si>
    <t>契約項次</t>
    <phoneticPr fontId="44" type="noConversion"/>
  </si>
  <si>
    <t>材料(設備)名稱</t>
    <phoneticPr fontId="37" type="noConversion"/>
  </si>
  <si>
    <t>契約數量</t>
    <phoneticPr fontId="44" type="noConversion"/>
  </si>
  <si>
    <t>預定
進場數量</t>
    <phoneticPr fontId="44" type="noConversion"/>
  </si>
  <si>
    <t>備註</t>
    <phoneticPr fontId="44" type="noConversion"/>
  </si>
  <si>
    <t>109/12/15</t>
    <phoneticPr fontId="37" type="noConversion"/>
  </si>
  <si>
    <t>109/12/15</t>
    <phoneticPr fontId="37" type="noConversion"/>
  </si>
  <si>
    <t>109/10/29</t>
    <phoneticPr fontId="37" type="noConversion"/>
  </si>
  <si>
    <t>G1091029002
官田溪河川橋P5R既有基礎</t>
    <phoneticPr fontId="37" type="noConversion"/>
  </si>
  <si>
    <t>109/10/30</t>
    <phoneticPr fontId="37" type="noConversion"/>
  </si>
  <si>
    <t>G1091030007
官田溪河川橋P4既有基礎</t>
    <phoneticPr fontId="37" type="noConversion"/>
  </si>
  <si>
    <t>G109103002
官田溪河川橋P3R既有基礎</t>
    <phoneticPr fontId="37" type="noConversion"/>
  </si>
  <si>
    <t>G1091109001
官田溪河川橋P5L既有基礎</t>
    <phoneticPr fontId="37" type="noConversion"/>
  </si>
  <si>
    <t>G1091109002
官田溪河川橋P4L既有基礎</t>
    <phoneticPr fontId="37" type="noConversion"/>
  </si>
  <si>
    <t>G1091120002
官田溪河川橋P3L既有基礎</t>
    <phoneticPr fontId="37" type="noConversion"/>
  </si>
  <si>
    <t>G1091214001
官田溪河川橋P8R既有基礎</t>
    <phoneticPr fontId="37" type="noConversion"/>
  </si>
  <si>
    <t>21-0125-006植
渡子頭二號橋P1L既有基礎、平面</t>
    <phoneticPr fontId="37" type="noConversion"/>
  </si>
  <si>
    <t>21-0125-007植
渡子頭二號橋P3L既有基礎、平面</t>
    <phoneticPr fontId="37" type="noConversion"/>
  </si>
  <si>
    <t>21-0129-003植
渡子頭二號橋P2R既有基礎、平面</t>
    <phoneticPr fontId="37" type="noConversion"/>
  </si>
  <si>
    <t>21-0205-005植
官田溪河川橋P2R基礎加高</t>
    <phoneticPr fontId="37" type="noConversion"/>
  </si>
  <si>
    <t>21-0208-004植
渡子頭二號橋P4L既有基礎、平面</t>
    <phoneticPr fontId="37" type="noConversion"/>
  </si>
  <si>
    <t>21-0309-001植
渡子頭二號橋P3R既有基礎、平面</t>
    <phoneticPr fontId="37" type="noConversion"/>
  </si>
  <si>
    <t>21-0315-001植
渡子頭二號橋P1R既有基礎、平面</t>
    <phoneticPr fontId="37" type="noConversion"/>
  </si>
  <si>
    <t>21-0317-004植
渡子頭二號橋P4R既有基礎、平面</t>
    <phoneticPr fontId="37" type="noConversion"/>
  </si>
  <si>
    <t>21-0406-006植
潭頂溪排水橋P4</t>
    <phoneticPr fontId="37" type="noConversion"/>
  </si>
  <si>
    <t>21-0413-006植
渡子頭一號橋P2L側基礎</t>
    <phoneticPr fontId="37" type="noConversion"/>
  </si>
  <si>
    <t>21-0422-006植
潭頂溪排水橋P4基礎頂面</t>
    <phoneticPr fontId="37" type="noConversion"/>
  </si>
  <si>
    <t>21-0519-006植
渡子頭二號排水橋P1R</t>
    <phoneticPr fontId="37" type="noConversion"/>
  </si>
  <si>
    <t>21-0519-006植
渡子頭二號排水橋P2L</t>
    <phoneticPr fontId="37" type="noConversion"/>
  </si>
  <si>
    <t>21-0519-007植
渡子頭二號排水橋P1L</t>
    <phoneticPr fontId="37" type="noConversion"/>
  </si>
  <si>
    <t>21-0525-005植
官田溪P14R基礎面</t>
    <phoneticPr fontId="37" type="noConversion"/>
  </si>
  <si>
    <t>21-0712-010植
官田溪P9L鋼棒混凝土護座</t>
    <phoneticPr fontId="37" type="noConversion"/>
  </si>
  <si>
    <t>21-0712-011植
渡子頭二號P3L(W)墩柱補強</t>
    <phoneticPr fontId="37" type="noConversion"/>
  </si>
  <si>
    <t>21-0712-012植
渡子頭二號P3L(E)墩柱補強</t>
    <phoneticPr fontId="37" type="noConversion"/>
  </si>
  <si>
    <t>21-0712-013植
渡子頭二號P3R(E)墩柱補強</t>
    <phoneticPr fontId="37" type="noConversion"/>
  </si>
  <si>
    <t>21-0712-014植
渡子頭二號P3R(W)墩柱補強</t>
    <phoneticPr fontId="37" type="noConversion"/>
  </si>
  <si>
    <t>21-0712-015植
渡子頭二號P4R(W)墩柱補強</t>
    <phoneticPr fontId="37" type="noConversion"/>
  </si>
  <si>
    <t>21-0712-016植
渡子頭二號P4R(E)墩柱補強</t>
    <phoneticPr fontId="37" type="noConversion"/>
  </si>
  <si>
    <t>21-0713-008植
渡子頭二號P4L(W)墩柱補強</t>
    <phoneticPr fontId="37" type="noConversion"/>
  </si>
  <si>
    <t>21-0713-009植
渡子頭二號P4L(E)墩柱補強</t>
    <phoneticPr fontId="37" type="noConversion"/>
  </si>
  <si>
    <t>21-0724-003植
曾文溪河川橋P8L基礎</t>
    <phoneticPr fontId="37" type="noConversion"/>
  </si>
  <si>
    <t>21-0819-004植
潭頂溪排水橋P6L基礎</t>
    <phoneticPr fontId="37" type="noConversion"/>
  </si>
  <si>
    <t>21-0819-006植
潭頂溪排水橋P6R基礎</t>
    <phoneticPr fontId="37" type="noConversion"/>
  </si>
  <si>
    <t>21-0906-004植
曾文溪河川橋P8R基礎頂部</t>
    <phoneticPr fontId="37" type="noConversion"/>
  </si>
  <si>
    <t>21-0928-002植
潭頂溪排水橋P7RL基礎側邊</t>
    <phoneticPr fontId="37" type="noConversion"/>
  </si>
  <si>
    <t>21-0928-003植
潭頂溪排水橋P3RL基礎鋼棒護座</t>
    <phoneticPr fontId="37" type="noConversion"/>
  </si>
  <si>
    <t>21-0930-001植
潭頂溪排水橋P7RL基礎頂面</t>
    <phoneticPr fontId="37" type="noConversion"/>
  </si>
  <si>
    <t>21-1012-002A植
官田溪河川橋P16L鋼棒護座</t>
    <phoneticPr fontId="37" type="noConversion"/>
  </si>
  <si>
    <t>21-1012-002B植
官田溪河川橋P12R鋼棒護座</t>
    <phoneticPr fontId="37" type="noConversion"/>
  </si>
  <si>
    <t>21-1012-002C植
官田溪河川橋P12L鋼棒護座</t>
    <phoneticPr fontId="37" type="noConversion"/>
  </si>
  <si>
    <t>21-1012-002D植
官田溪河川橋P9R鋼棒護座</t>
    <phoneticPr fontId="37" type="noConversion"/>
  </si>
  <si>
    <t>21-1027-006植
官田溪河川橋P6L基礎</t>
    <phoneticPr fontId="37" type="noConversion"/>
  </si>
  <si>
    <t>21-1029-001植
潭頂溪排水橋P6R墩柱</t>
    <phoneticPr fontId="37" type="noConversion"/>
  </si>
  <si>
    <t>2112693
潭頂溪排水橋P5RL基礎側
2112694
潭頂溪排水橋P5RL基礎頂</t>
    <phoneticPr fontId="37" type="noConversion"/>
  </si>
  <si>
    <t>21-1109-002植
官田系統5號P1基礎(頂面、側面)</t>
    <phoneticPr fontId="37" type="noConversion"/>
  </si>
  <si>
    <t>21-1113-002植
南117P1R頂面</t>
    <phoneticPr fontId="37" type="noConversion"/>
  </si>
  <si>
    <t>21-1115-006植
潭頂溪排水橋P7RL墩柱</t>
    <phoneticPr fontId="37" type="noConversion"/>
  </si>
  <si>
    <t>21-0105-001B植
南117穿越橋A2橋台止震塊補強</t>
    <phoneticPr fontId="37" type="noConversion"/>
  </si>
  <si>
    <t>21-0105-001A植
南117穿越橋A1橋台止震塊補強</t>
    <phoneticPr fontId="37" type="noConversion"/>
  </si>
  <si>
    <t>21-0108-005B植
171甲穿越橋A2橋台止震塊</t>
    <phoneticPr fontId="37" type="noConversion"/>
  </si>
  <si>
    <t>21-0108-005A植
171甲穿越橋A1橋台止震塊</t>
    <phoneticPr fontId="37" type="noConversion"/>
  </si>
  <si>
    <t>21-0115-003植
渡子頭二號P2L基礎</t>
    <phoneticPr fontId="37" type="noConversion"/>
  </si>
  <si>
    <t>21-0115-004植
渡子頭二號P3L基礎</t>
    <phoneticPr fontId="37" type="noConversion"/>
  </si>
  <si>
    <t>21-0119-007植
渡子頭二號P1L既有基礎</t>
    <phoneticPr fontId="37" type="noConversion"/>
  </si>
  <si>
    <t>21-0119-006植
渡子頭二號P2R既有基礎</t>
    <phoneticPr fontId="37" type="noConversion"/>
  </si>
  <si>
    <t>21-0129-004植
渡子頭二號A1橋台</t>
    <phoneticPr fontId="37" type="noConversion"/>
  </si>
  <si>
    <t>21-0129-005植
渡子頭二號A2橋台</t>
    <phoneticPr fontId="37" type="noConversion"/>
  </si>
  <si>
    <t>21-0204-003植
渡子頭二號P4基礎側</t>
    <phoneticPr fontId="37" type="noConversion"/>
  </si>
  <si>
    <t>21-0208-006植
渡子頭一號橋A1橋台</t>
    <phoneticPr fontId="37" type="noConversion"/>
  </si>
  <si>
    <t>21-0304-006植
渡子頭二號橋A2橋台P3R(側面)</t>
    <phoneticPr fontId="37" type="noConversion"/>
  </si>
  <si>
    <t>21-0312-004植
渡子頭二號橋P4R既有基礎立面</t>
    <phoneticPr fontId="37" type="noConversion"/>
  </si>
  <si>
    <t>21-0312-005植
渡子頭二號橋P1R既有基礎立面</t>
    <phoneticPr fontId="37" type="noConversion"/>
  </si>
  <si>
    <t>21-0409-007植
渡子頭一號橋P2L基礎</t>
    <phoneticPr fontId="37" type="noConversion"/>
  </si>
  <si>
    <t>21-0429-007A植
善化一號橋A1L、A1R橋台</t>
    <phoneticPr fontId="37" type="noConversion"/>
  </si>
  <si>
    <t>21-0429-005植
善化二號橋A2L、A2R橋台</t>
    <phoneticPr fontId="37" type="noConversion"/>
  </si>
  <si>
    <t>21-0429-008A植
善化一號橋A2L、A2R橋台</t>
    <phoneticPr fontId="37" type="noConversion"/>
  </si>
  <si>
    <t>21-0722-004植
曾文溪河川橋P8L基礎側面</t>
    <phoneticPr fontId="37" type="noConversion"/>
  </si>
  <si>
    <t>21-0902-004植
曾文溪河川橋P8R基礎側面</t>
    <phoneticPr fontId="37" type="noConversion"/>
  </si>
  <si>
    <t>21-1007-004植
潭頂溪排水橋A2橋台</t>
    <phoneticPr fontId="37" type="noConversion"/>
  </si>
  <si>
    <t>21-1013-001A植
渡子頭3號A1橋台</t>
    <phoneticPr fontId="37" type="noConversion"/>
  </si>
  <si>
    <t>21-1013-001A植
渡子頭3號A2橋台</t>
    <phoneticPr fontId="37" type="noConversion"/>
  </si>
  <si>
    <t>21-1013-001B植
渡子頭4號A2橋台</t>
    <phoneticPr fontId="37" type="noConversion"/>
  </si>
  <si>
    <t>21-1022-002植
官田溪河川橋P6L基礎</t>
    <phoneticPr fontId="37" type="noConversion"/>
  </si>
  <si>
    <t>21-1025-010植
糖鐵二號橋A1、A2橋台新增止震塊</t>
    <phoneticPr fontId="37" type="noConversion"/>
  </si>
  <si>
    <t>21-1110-007植
南117P1R基礎</t>
    <phoneticPr fontId="37" type="noConversion"/>
  </si>
  <si>
    <t>21-1007-004植
潭頂溪排水橋A2橋台</t>
    <phoneticPr fontId="37" type="noConversion"/>
  </si>
  <si>
    <t>1-10</t>
    <phoneticPr fontId="37" type="noConversion"/>
  </si>
  <si>
    <t>110/12/13</t>
    <phoneticPr fontId="37" type="noConversion"/>
  </si>
  <si>
    <t>監造單位:吳英傑</t>
    <phoneticPr fontId="37" type="noConversion"/>
  </si>
  <si>
    <t>M38A2-J-a-C4B-210
官田一號高架橋P5E基礎PC</t>
    <phoneticPr fontId="37" type="noConversion"/>
  </si>
  <si>
    <t>1-11</t>
    <phoneticPr fontId="37" type="noConversion"/>
  </si>
  <si>
    <t>110/12/15</t>
    <phoneticPr fontId="37" type="noConversion"/>
  </si>
  <si>
    <t>監造單位:林東新</t>
    <phoneticPr fontId="37" type="noConversion"/>
  </si>
  <si>
    <t>施工廠商:劉琮誠</t>
    <phoneticPr fontId="37" type="noConversion"/>
  </si>
  <si>
    <t>M38A2-J-a-C4B-214
南117穿越橋P2R基礎PC</t>
    <phoneticPr fontId="37" type="noConversion"/>
  </si>
  <si>
    <t>1-12</t>
    <phoneticPr fontId="37" type="noConversion"/>
  </si>
  <si>
    <t>110/12/17</t>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</si>
  <si>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</si>
  <si>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</si>
  <si>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</si>
  <si>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</si>
  <si>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</si>
  <si>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3-38</t>
    <phoneticPr fontId="37" type="noConversion"/>
  </si>
  <si>
    <t>110/12/06</t>
    <phoneticPr fontId="37" type="noConversion"/>
  </si>
  <si>
    <t>M38A2-J-a-C4B-200
171甲穿越橋P2R-6鋼管樁</t>
    <phoneticPr fontId="37" type="noConversion"/>
  </si>
  <si>
    <t>3-39</t>
    <phoneticPr fontId="37" type="noConversion"/>
  </si>
  <si>
    <t>施工廠商:石錦茹</t>
    <phoneticPr fontId="37" type="noConversion"/>
  </si>
  <si>
    <t>M38A2-J-a-C4B-201
171甲穿越橋P2R-7鋼管樁</t>
    <phoneticPr fontId="37" type="noConversion"/>
  </si>
  <si>
    <t>110/12/09</t>
    <phoneticPr fontId="37" type="noConversion"/>
  </si>
  <si>
    <t>M38A2-J-a-C4B-203
171甲穿越橋P2R-4鋼管樁</t>
    <phoneticPr fontId="37" type="noConversion"/>
  </si>
  <si>
    <t>3-40</t>
    <phoneticPr fontId="37" type="noConversion"/>
  </si>
  <si>
    <t>3-41</t>
    <phoneticPr fontId="37" type="noConversion"/>
  </si>
  <si>
    <t>監造單位:李秉融</t>
    <phoneticPr fontId="37" type="noConversion"/>
  </si>
  <si>
    <t>施工廠商:劉琮誠</t>
    <phoneticPr fontId="37" type="noConversion"/>
  </si>
  <si>
    <t>M38A2-J-a-C4B-204
171甲穿越橋P2R-5鋼管樁</t>
    <phoneticPr fontId="37" type="noConversion"/>
  </si>
  <si>
    <t>3-42</t>
    <phoneticPr fontId="37" type="noConversion"/>
  </si>
  <si>
    <t>M38A2-J-a-C4B-205
南117穿越橋P1L-11鋼管樁</t>
    <phoneticPr fontId="37" type="noConversion"/>
  </si>
  <si>
    <t>3-43</t>
    <phoneticPr fontId="37" type="noConversion"/>
  </si>
  <si>
    <t>M38A2-J-a-C4B-206
南117穿越橋P1L-12鋼管樁</t>
    <phoneticPr fontId="37" type="noConversion"/>
  </si>
  <si>
    <t>3-44</t>
    <phoneticPr fontId="37" type="noConversion"/>
  </si>
  <si>
    <t>M38A2-J-a-C4B-207
南117穿越橋P1L-13鋼管樁</t>
    <phoneticPr fontId="37" type="noConversion"/>
  </si>
  <si>
    <t>3-45</t>
    <phoneticPr fontId="37" type="noConversion"/>
  </si>
  <si>
    <t>M38A2-J-a-C4B-208
南117穿越橋P1L-14鋼管樁</t>
    <phoneticPr fontId="37" type="noConversion"/>
  </si>
  <si>
    <t>3-46</t>
    <phoneticPr fontId="37" type="noConversion"/>
  </si>
  <si>
    <t>110/12/10</t>
    <phoneticPr fontId="37" type="noConversion"/>
  </si>
  <si>
    <t>3-47</t>
    <phoneticPr fontId="37" type="noConversion"/>
  </si>
  <si>
    <t>110/12/14</t>
    <phoneticPr fontId="37" type="noConversion"/>
  </si>
  <si>
    <t>M38A2-J-a-C4B-209
潭頂溪排水橋P7RL墩柱補強(第一昇層)</t>
    <phoneticPr fontId="37" type="noConversion"/>
  </si>
  <si>
    <t>M38A2-J-a-C4B-211
潭頂溪排水橋P7RL墩柱補強(第二昇層)</t>
    <phoneticPr fontId="37" type="noConversion"/>
  </si>
  <si>
    <t>監造單位:李之杰</t>
    <phoneticPr fontId="37" type="noConversion"/>
  </si>
  <si>
    <t>施工廠商:劉琮誠</t>
    <phoneticPr fontId="37" type="noConversion"/>
  </si>
  <si>
    <t>3-48</t>
    <phoneticPr fontId="37" type="noConversion"/>
  </si>
  <si>
    <t>110/12/15</t>
    <phoneticPr fontId="37" type="noConversion"/>
  </si>
  <si>
    <t>M38A2-J-a-C4B-212
171甲穿越橋P2R-12鋼管樁</t>
    <phoneticPr fontId="37" type="noConversion"/>
  </si>
  <si>
    <t>3-49</t>
    <phoneticPr fontId="37" type="noConversion"/>
  </si>
  <si>
    <t>M38A2-J-a-C4B-213
171甲穿越橋P2R-13鋼管樁</t>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</si>
  <si>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</si>
  <si>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</si>
  <si>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</si>
  <si>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</si>
  <si>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</si>
  <si>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</si>
  <si>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結構用混凝土，280kgf/cm</t>
    </r>
    <r>
      <rPr>
        <vertAlign val="superscript"/>
        <sz val="10"/>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</si>
  <si>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</si>
  <si>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</si>
  <si>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t>5-10</t>
    <phoneticPr fontId="37" type="noConversion"/>
  </si>
  <si>
    <t>110/12/08</t>
    <phoneticPr fontId="37" type="noConversion"/>
  </si>
  <si>
    <t>M38A2-J-a-C4B-202
官田溪河川橋P16R基礎</t>
    <phoneticPr fontId="37" type="noConversion"/>
  </si>
  <si>
    <t>#10 42.64</t>
    <phoneticPr fontId="37" type="noConversion"/>
  </si>
  <si>
    <t>#4 3
#5 12
#6 39
#7 8
#8 12
#9 8
#10 78
#11 2</t>
    <phoneticPr fontId="37" type="noConversion"/>
  </si>
  <si>
    <t xml:space="preserve">#10 2
</t>
    <phoneticPr fontId="37" type="noConversion"/>
  </si>
  <si>
    <t>#4 4
#5 12
#6 39
#7 8
#8 12
#9 8
#10 83
#11 2</t>
    <phoneticPr fontId="37" type="noConversion"/>
  </si>
  <si>
    <t>#4 21.97
#5 139.3
#6 982.08
#7 136.5
#8 220.88
#9 178.92
#10 2376.74
#11 35.15</t>
    <phoneticPr fontId="37" type="noConversion"/>
  </si>
  <si>
    <t>T</t>
    <phoneticPr fontId="37" type="noConversion"/>
  </si>
  <si>
    <t>#5 52.23
#6 58.2
#9 60.94</t>
    <phoneticPr fontId="37" type="noConversion"/>
  </si>
  <si>
    <t>#5 2
#6 2
#9 2</t>
    <phoneticPr fontId="37" type="noConversion"/>
  </si>
  <si>
    <t>110/05/24</t>
    <phoneticPr fontId="37" type="noConversion"/>
  </si>
  <si>
    <t>110/05/24</t>
    <phoneticPr fontId="37" type="noConversion"/>
  </si>
  <si>
    <t>#4 4
#5 12
#6 39
#7 8
#8 12
#9 8
#10 81
#11 2</t>
    <phoneticPr fontId="37" type="noConversion"/>
  </si>
  <si>
    <t>110/06/11</t>
    <phoneticPr fontId="37" type="noConversion"/>
  </si>
  <si>
    <t>T</t>
    <phoneticPr fontId="37" type="noConversion"/>
  </si>
  <si>
    <t>鋼筋，SD420W</t>
    <phoneticPr fontId="37" type="noConversion"/>
  </si>
  <si>
    <t>壹、一、1 結構工程 15、3 排水復舊及臨時導排水工程 7</t>
    <phoneticPr fontId="37" type="noConversion"/>
  </si>
  <si>
    <t>壹、一、1 結構工程 15、3 排水復舊及臨時導排水工程 7</t>
    <phoneticPr fontId="37" type="noConversion"/>
  </si>
  <si>
    <t xml:space="preserve">監造單位:李秉融  </t>
    <phoneticPr fontId="37" type="noConversion"/>
  </si>
  <si>
    <t>110/06/11</t>
    <phoneticPr fontId="37" type="noConversion"/>
  </si>
  <si>
    <t>支</t>
    <phoneticPr fontId="37" type="noConversion"/>
  </si>
  <si>
    <t>(同一爐號)每批≦50T 取樣1支，≧50T≦100T 加取1支。檢驗熱處理鋼筋判定試驗及化學成份分析</t>
    <phoneticPr fontId="37" type="noConversion"/>
  </si>
  <si>
    <t>110/06/11</t>
    <phoneticPr fontId="37" type="noConversion"/>
  </si>
  <si>
    <t>T</t>
    <phoneticPr fontId="37" type="noConversion"/>
  </si>
  <si>
    <t>T</t>
    <phoneticPr fontId="37" type="noConversion"/>
  </si>
  <si>
    <t>合格</t>
    <phoneticPr fontId="37" type="noConversion"/>
  </si>
  <si>
    <t>施工廠商:劉琮誠</t>
    <phoneticPr fontId="37" type="noConversion"/>
  </si>
  <si>
    <t>鋼筋，SD420W</t>
    <phoneticPr fontId="37" type="noConversion"/>
  </si>
  <si>
    <t>8-47</t>
    <phoneticPr fontId="37" type="noConversion"/>
  </si>
  <si>
    <t>110/07/16</t>
    <phoneticPr fontId="37" type="noConversion"/>
  </si>
  <si>
    <t>#4 4.88
#7 14.93
#10 49.12</t>
    <phoneticPr fontId="37" type="noConversion"/>
  </si>
  <si>
    <t>#4 1
#7 1
#10 2</t>
    <phoneticPr fontId="37" type="noConversion"/>
  </si>
  <si>
    <t>#4 26.85
#5 139.3
#6 982.08
#7 151.43
#8 220.88
#9 178.92
#10 2425.86
#11 35.15</t>
    <phoneticPr fontId="37" type="noConversion"/>
  </si>
  <si>
    <t>#4 5
#5 12
#6 39
#7 9
#8 12
#9 8
#10 85
#11 2</t>
    <phoneticPr fontId="37" type="noConversion"/>
  </si>
  <si>
    <t>110/08/17</t>
    <phoneticPr fontId="37" type="noConversion"/>
  </si>
  <si>
    <t>#6 1支
#10 1支</t>
    <phoneticPr fontId="37" type="noConversion"/>
  </si>
  <si>
    <t>#6 37.22
#10 9.33</t>
    <phoneticPr fontId="37" type="noConversion"/>
  </si>
  <si>
    <t>#4 26.85
#5 139.3
#6 1019.3
#7 151.43
#8 220.88
#9 178.92
#10 2435.19
#11 35.15</t>
    <phoneticPr fontId="37" type="noConversion"/>
  </si>
  <si>
    <t>#4 5
#5 12
#6 40
#7 9
#8 12
#9 8
#10 86
#11 2</t>
    <phoneticPr fontId="37" type="noConversion"/>
  </si>
  <si>
    <t>8-49</t>
    <phoneticPr fontId="37" type="noConversion"/>
  </si>
  <si>
    <t>#8 3.04
#9 20.24
#10 31.09</t>
    <phoneticPr fontId="37" type="noConversion"/>
  </si>
  <si>
    <t>60-72</t>
    <phoneticPr fontId="37" type="noConversion"/>
  </si>
  <si>
    <t>110/12/03</t>
    <phoneticPr fontId="37" type="noConversion"/>
  </si>
  <si>
    <t>方72
官田二號高架橋P3基礎黑鐵管</t>
    <phoneticPr fontId="37" type="noConversion"/>
  </si>
  <si>
    <t>60-73</t>
    <phoneticPr fontId="37" type="noConversion"/>
  </si>
  <si>
    <t>110/12/15</t>
    <phoneticPr fontId="37" type="noConversion"/>
  </si>
  <si>
    <t>方73
官田三號高架橋P3-2微型樁</t>
    <phoneticPr fontId="37" type="noConversion"/>
  </si>
  <si>
    <t>110/10/01</t>
    <phoneticPr fontId="37" type="noConversion"/>
  </si>
  <si>
    <t>#4 1支
#5 1支
#6 1支
#10 2支</t>
    <phoneticPr fontId="37" type="noConversion"/>
  </si>
  <si>
    <t>#4 11.65
#5 2.74
#6 5.20
#10 108.78</t>
    <phoneticPr fontId="37" type="noConversion"/>
  </si>
  <si>
    <t>監造單位:吳英傑</t>
    <phoneticPr fontId="37" type="noConversion"/>
  </si>
  <si>
    <t>8-52</t>
    <phoneticPr fontId="37" type="noConversion"/>
  </si>
  <si>
    <t>110/10/13</t>
    <phoneticPr fontId="37" type="noConversion"/>
  </si>
  <si>
    <t>#4 2.4
#5 8.88
#6 42.52</t>
    <phoneticPr fontId="37" type="noConversion"/>
  </si>
  <si>
    <t>#4 1支
#5 1支
#6 1支</t>
    <phoneticPr fontId="37" type="noConversion"/>
  </si>
  <si>
    <t>施工廠商:石錦茹</t>
    <phoneticPr fontId="37" type="noConversion"/>
  </si>
  <si>
    <t>8-53</t>
    <phoneticPr fontId="37" type="noConversion"/>
  </si>
  <si>
    <t>110/11/02</t>
    <phoneticPr fontId="37" type="noConversion"/>
  </si>
  <si>
    <t xml:space="preserve">監造單位:林東新 </t>
    <phoneticPr fontId="37" type="noConversion"/>
  </si>
  <si>
    <t>110/11/10</t>
    <phoneticPr fontId="37" type="noConversion"/>
  </si>
  <si>
    <t>#5 1支
#6 1支
#8 1支
#10 1支</t>
    <phoneticPr fontId="37" type="noConversion"/>
  </si>
  <si>
    <t>#5 1支
#6 1支
#7 1支
#8 1支
#9 1支</t>
    <phoneticPr fontId="37" type="noConversion"/>
  </si>
  <si>
    <t>(同一爐號)每批≦50T 取樣1支，≧50T≦100T 加取1支。檢驗熱處理鋼筋判定試驗及化學成份分析</t>
    <phoneticPr fontId="37" type="noConversion"/>
  </si>
  <si>
    <t>合格</t>
    <phoneticPr fontId="37" type="noConversion"/>
  </si>
  <si>
    <t>110/11/18</t>
    <phoneticPr fontId="37" type="noConversion"/>
  </si>
  <si>
    <t xml:space="preserve">#6 7.48
#10 41.39
</t>
    <phoneticPr fontId="37" type="noConversion"/>
  </si>
  <si>
    <t>110/11/22</t>
    <phoneticPr fontId="37" type="noConversion"/>
  </si>
  <si>
    <t xml:space="preserve">#4 5.14
#5 9.59
#6 3.17
#8 12.31
#9 7.94
#10 73.15
</t>
    <phoneticPr fontId="37" type="noConversion"/>
  </si>
  <si>
    <t>#4 1支
#5 2支
#6 1支
#9 1支
#10 2支</t>
    <phoneticPr fontId="37" type="noConversion"/>
  </si>
  <si>
    <t>DS-20-00953A C-20-08812、DS-20-00955A C-20-08814、DS-20-00954A C-20-08813
結構用鋼筋</t>
    <phoneticPr fontId="37" type="noConversion"/>
  </si>
  <si>
    <t>DS-20-00925 C-20-08538、DS-20-00926 C-20-08539、DS-20-00928 C-20-08541、DS-20-00927 C-20-08540
M38A2-J-B-R1-002
基樁工程</t>
    <phoneticPr fontId="37" type="noConversion"/>
  </si>
  <si>
    <t>20-2418A
20-2419B
CET-TN-Y109M10A001
M38A2-J-B-R1-004
基礎工程(官田溪河川橋P3.P4.P5基礎用)
基樁工程(試樁用)</t>
    <phoneticPr fontId="37" type="noConversion"/>
  </si>
  <si>
    <t>20-2463A
20-2464B
CET-TN-Y109M11A001
M38A2-J-B-R1-005
基樁工程-(渡子頭溪二號橋基樁用)
基礎工程-(官田溪河川橋P2.3.4.5.18基礎化學黏著錨筋用)</t>
    <phoneticPr fontId="37" type="noConversion"/>
  </si>
  <si>
    <t>20-2463A
20-2464B
CET-TN-Y109M11A001
M38A2-J-B-R1-005-1
基樁工程
(渡子頭溪二號橋基樁用)</t>
    <phoneticPr fontId="37" type="noConversion"/>
  </si>
  <si>
    <t>20-2494A
20-2495B
CET-TN-Y109M11A002
M38A2-J-B-R1-006
基樁工程(潭頂溪排水橋P7)</t>
    <phoneticPr fontId="37" type="noConversion"/>
  </si>
  <si>
    <t>DS-20-01088 C-20-09979、DS-20-01089 C-20-09980、DS-20-01090 C-20-09981、DS-20-01091 C-20-09982
M38A2-J-B-R1-007
基樁工程</t>
    <phoneticPr fontId="37" type="noConversion"/>
  </si>
  <si>
    <t>20-2692A
20-2693B
CET-TN-Y109M11A004
M38A2-J-B-R1-008
南117穿越橋A1.A2橋台用</t>
    <phoneticPr fontId="37" type="noConversion"/>
  </si>
  <si>
    <t>DS-20-01136  C-20-10418        DS-20-01137  C-20-10419       DS-20-01138  C-20-10420        DS-20-01139  C-20-10421
M38A2-J-B-R1-009
171甲穿越樁(A1A2)及渡子頭二號(A1A2)橋台</t>
    <phoneticPr fontId="37" type="noConversion"/>
  </si>
  <si>
    <t>DS-20-01173   C-20-10749         DS-20-011474  C-20-10750        DS-20-01175   C-20-10751        DS-20-01176   C-20-10752
M38A2-J-B-R1-010
官田溪排水橋基樁、基礎用</t>
    <phoneticPr fontId="37" type="noConversion"/>
  </si>
  <si>
    <t>M38A2-J-B-R1-011
潭頂溪排水橋基樁用
渡子頭一號橋台用
渡子頭三號橋台用
渡子頭二號基礎用</t>
    <phoneticPr fontId="37" type="noConversion"/>
  </si>
  <si>
    <t>M38A2-J-B-R1-012
官田溪河川橋基樁用</t>
    <phoneticPr fontId="37" type="noConversion"/>
  </si>
  <si>
    <t>M38A2-J-B-R1-013
1.官田溪河川橋基樁用
2.曾文溪河川橋基樁用</t>
    <phoneticPr fontId="37" type="noConversion"/>
  </si>
  <si>
    <t>M38A2-J-B-R1-014
曾文溪橋基樁用</t>
    <phoneticPr fontId="37" type="noConversion"/>
  </si>
  <si>
    <t>M38A2-J-B-R1-015
1.渡子頭二號排水橋基礎用
2.官田溪河川橋基礎用</t>
    <phoneticPr fontId="37" type="noConversion"/>
  </si>
  <si>
    <t>M38A2-J-B-R1-016
1.渡子頭二號排水橋基礎用
2.官田溪河川橋基礎用</t>
    <phoneticPr fontId="37" type="noConversion"/>
  </si>
  <si>
    <t>M38A2-J-B-R1-017
1.官田溪P11L基樁12m鋼筋用
2.渡子頭二號橋P4基礎用</t>
    <phoneticPr fontId="37" type="noConversion"/>
  </si>
  <si>
    <t xml:space="preserve">M38A2-J-B-R1-018
官田溪河川橋P11LR基樁
</t>
    <phoneticPr fontId="37" type="noConversion"/>
  </si>
  <si>
    <t xml:space="preserve">M38A2-J-B-R1-019
曾文溪河川橋P9~P11基樁
</t>
    <phoneticPr fontId="37" type="noConversion"/>
  </si>
  <si>
    <t>M38A2-J-B-R1-020
潭頂溪排水橋P3、P4、P5基樁用</t>
    <phoneticPr fontId="37" type="noConversion"/>
  </si>
  <si>
    <t>M38A2-J-B-R1-021
潭頂溪排水橋P3、P4、P5基樁用</t>
    <phoneticPr fontId="37" type="noConversion"/>
  </si>
  <si>
    <t>M38A2-J-B-R1-022
潭頂溪排水橋P3、P4、P5基礎用</t>
    <phoneticPr fontId="37" type="noConversion"/>
  </si>
  <si>
    <t>M38A2-J-B-R1-023
潭頂溪排水橋P3、P4、P5基礎用</t>
    <phoneticPr fontId="37" type="noConversion"/>
  </si>
  <si>
    <t>M38A2-J-B-R1-024
官田溪河川橋P7、P16基樁用</t>
    <phoneticPr fontId="37" type="noConversion"/>
  </si>
  <si>
    <t>M38A2-J-B-R1-025
官田溪河川橋P7、P16基樁用</t>
    <phoneticPr fontId="37" type="noConversion"/>
  </si>
  <si>
    <t>M38A2-J-B-R1-027
官田溪河川橋P9基礎</t>
    <phoneticPr fontId="37" type="noConversion"/>
  </si>
  <si>
    <t>M38A2-J-B-R1-028
曾文溪河川橋P11基樁用
官田三號高架橋P7基樁</t>
    <phoneticPr fontId="37" type="noConversion"/>
  </si>
  <si>
    <t>M38A2-J-B-R1-026
曾文溪河川橋P11基樁</t>
    <phoneticPr fontId="37" type="noConversion"/>
  </si>
  <si>
    <t>M38A2-J-B-R1-029
官田系統四號高架橋P1、P7基樁</t>
    <phoneticPr fontId="37" type="noConversion"/>
  </si>
  <si>
    <t>M38A2-J-B-R1-030
官田系統四號高架橋P1、P7基樁</t>
    <phoneticPr fontId="37" type="noConversion"/>
  </si>
  <si>
    <t>M38A2-J-B-R1-031
官田溪河川橋P17、P6基樁</t>
    <phoneticPr fontId="37" type="noConversion"/>
  </si>
  <si>
    <t>M38A2-J-B-R1-032
官田溪P17、P6基樁</t>
    <phoneticPr fontId="37" type="noConversion"/>
  </si>
  <si>
    <t>M38A2-J-B-R1-033
官田溪P1RL基樁
官田溪P19R、P6L基樁</t>
    <phoneticPr fontId="37" type="noConversion"/>
  </si>
  <si>
    <t>M38A2-J-B-R1-034
官田溪P19L、P6L基樁、官田溪P1RL基樁
潭頂溪排水橋基礎P3RL</t>
    <phoneticPr fontId="37" type="noConversion"/>
  </si>
  <si>
    <t>M38A2-J-B-R1-035
曾文溪P9RL基樁、曾文溪P10RL基樁</t>
    <phoneticPr fontId="37" type="noConversion"/>
  </si>
  <si>
    <t>M38A2-J-B-R1-036
渡子頭3、4、5號橋台、善化交流道、善化1、2號排水橋橋台</t>
    <phoneticPr fontId="37" type="noConversion"/>
  </si>
  <si>
    <t>M38A2-J-B-R1-037
官田五號橋P1、P2、P6基樁、官田二號橋P1、P2、P3基樁</t>
    <phoneticPr fontId="37" type="noConversion"/>
  </si>
  <si>
    <t>M38A2-J-B-R1-038
官田系統一號橋P6基樁</t>
    <phoneticPr fontId="37" type="noConversion"/>
  </si>
  <si>
    <t>M38A2-J-B-R1-039
渡子頭墩柱、官田1號橋P5基樁、官田P12RL基礎</t>
    <phoneticPr fontId="37" type="noConversion"/>
  </si>
  <si>
    <t>M38A2-J-B-R1-040
610鋼管樁鋼筋籠</t>
    <phoneticPr fontId="37" type="noConversion"/>
  </si>
  <si>
    <t>M38A2-J-B-R1-041
官田溪河川橋P14R基礎、官田溪河川橋P20基礎</t>
    <phoneticPr fontId="37" type="noConversion"/>
  </si>
  <si>
    <t>M38A2-J-B-R1-042
官田3號橋P8基樁</t>
    <phoneticPr fontId="37" type="noConversion"/>
  </si>
  <si>
    <t>M38A2-J-B-R1-043
官田溪河川橋P1RL、P6RL、P7RL基礎
曾文溪河川橋P8RL基礎
潭頂溪排水橋P5RL、P6RL、P7RL、P20RL基礎</t>
    <phoneticPr fontId="37" type="noConversion"/>
  </si>
  <si>
    <t>M38A2-J-B-R1-044
官田溪河川橋P1RL、P6RL、P7RL、P12RL基礎
曾文溪河川橋P8RL基礎
潭頂溪排水橋P5RL、P6RL、P7RL、P20RL基礎</t>
    <phoneticPr fontId="37" type="noConversion"/>
  </si>
  <si>
    <t>M38A2-J-B-R1-045
官田溪河川橋P1RL、P6RL、P7RL、P12RL基礎
曾文溪河川橋P8RL基礎
潭頂溪排水橋P5RL、P6RL、P7RL、P20RL基礎</t>
    <phoneticPr fontId="37" type="noConversion"/>
  </si>
  <si>
    <t>M38A2-J-B-R1-046
610鋼管樁鋼筋用</t>
    <phoneticPr fontId="37" type="noConversion"/>
  </si>
  <si>
    <t>M38A2-J-B-R1-047
六雙溪4號橋P1、P2基樁、官田系統6號橋P6基樁</t>
    <phoneticPr fontId="37" type="noConversion"/>
  </si>
  <si>
    <t>壹、一、1 結構工程 15、3 排水復舊及臨時導排水工程 7</t>
    <phoneticPr fontId="37" type="noConversion"/>
  </si>
  <si>
    <t>M38A2-J-B-R1-048
∮610鋼管樁用鋼筋
潭頂溪排水橋610鋼管樁官田溪P10R基礎32ψ12.13M</t>
    <phoneticPr fontId="37" type="noConversion"/>
  </si>
  <si>
    <t>8-48</t>
    <phoneticPr fontId="37" type="noConversion"/>
  </si>
  <si>
    <t>110/09/17</t>
    <phoneticPr fontId="37" type="noConversion"/>
  </si>
  <si>
    <t>#4 38.5
#5 142.04
#6 1024.5
#7 151.43
#8 220.88
#9 178.92
#10 2534.97
#11 35.15</t>
    <phoneticPr fontId="37" type="noConversion"/>
  </si>
  <si>
    <t>#4 6
#5 13
#6 41
#7 9
#8 12
#9 8
#10 88
#11 2</t>
    <phoneticPr fontId="37" type="noConversion"/>
  </si>
  <si>
    <t>#4 40.9
#5 150.92
#6 1067.02
#7 151.43
#8 220.88
#9 178.92
#10 2534.97
#11 35.15</t>
    <phoneticPr fontId="37" type="noConversion"/>
  </si>
  <si>
    <t>8-50</t>
    <phoneticPr fontId="37" type="noConversion"/>
  </si>
  <si>
    <t>8-51</t>
    <phoneticPr fontId="37" type="noConversion"/>
  </si>
  <si>
    <t>8-54</t>
    <phoneticPr fontId="37" type="noConversion"/>
  </si>
  <si>
    <t>8-55</t>
    <phoneticPr fontId="37" type="noConversion"/>
  </si>
  <si>
    <t>#5 6.15
#6 13.08
#7 15.45
#8 27
#9 38.50</t>
    <phoneticPr fontId="37" type="noConversion"/>
  </si>
  <si>
    <t>#4 40.9
#5 157.07
#6 1080.1
#7 166.08
#8 247.88
#9 217.42
#10 2534.97
#11 35.15</t>
    <phoneticPr fontId="37" type="noConversion"/>
  </si>
  <si>
    <t>#5 2.99
#6 9.12
#8 24.09
#10 21.68</t>
    <phoneticPr fontId="37" type="noConversion"/>
  </si>
  <si>
    <t>#4 40.9
#5 160.06
#6 1089.22
#7 166.08
#8 271.97
#9 217.42
#10 2556.65
#11 35.15</t>
    <phoneticPr fontId="37" type="noConversion"/>
  </si>
  <si>
    <t>#6 1支
#10 1支</t>
    <phoneticPr fontId="37" type="noConversion"/>
  </si>
  <si>
    <t>#4 7
#5 14
#6 42
#7 9
#8 12
#9 8
#10 88
#11 2</t>
    <phoneticPr fontId="37" type="noConversion"/>
  </si>
  <si>
    <t>#4 7
#5 15
#6 43
#7 10
#8 13
#9 9
#10 88
#11 2</t>
    <phoneticPr fontId="37" type="noConversion"/>
  </si>
  <si>
    <t>#4 7
#5 16
#6 44
#7 10
#8 14
#9 9
#10 89
#11 2</t>
    <phoneticPr fontId="37" type="noConversion"/>
  </si>
  <si>
    <t>#4 40.9
#5 160.06
#6 1096.7
#7 166.08
#8 271.97
#9 217.42
#10 2598.04
#11 35.15</t>
    <phoneticPr fontId="37" type="noConversion"/>
  </si>
  <si>
    <t>#4 7
#5 16
#6 45
#7 10
#8 14
#9 9
#10 90
#11 2</t>
    <phoneticPr fontId="37" type="noConversion"/>
  </si>
  <si>
    <t>#4 46.04
#5 169.65
#6 1099.87
#7 166.08
#8 284.28
#9 225.36
#10 2671.19
#11 35.15</t>
    <phoneticPr fontId="37" type="noConversion"/>
  </si>
  <si>
    <t>#4 8
#5 18
#6 46
#7 10
#8 14
#9 10
#10 92
#11 2</t>
    <phoneticPr fontId="37" type="noConversion"/>
  </si>
  <si>
    <t>M38A2-J-B-R1-049
120基樁續接基礎箍筋、官田溪P20L基樁鋼筋</t>
    <phoneticPr fontId="37" type="noConversion"/>
  </si>
  <si>
    <t>M38A2-J-B-R1-050
官田溪河川橋P16RL基礎</t>
    <phoneticPr fontId="37" type="noConversion"/>
  </si>
  <si>
    <t>M38A2-J-B-R1-051
610mm鋼管樁</t>
    <phoneticPr fontId="37" type="noConversion"/>
  </si>
  <si>
    <t>M38A2-J-B-R1-052
潭頂溪排水橋P3、P6、P7墩柱補強</t>
    <phoneticPr fontId="37" type="noConversion"/>
  </si>
  <si>
    <t>M38A2-J-B-R1-053
官田五號高架橋P1基礎、官田溪河川橋P20RL基礎、官田一號高架橋P5E、P5W基礎</t>
    <phoneticPr fontId="37" type="noConversion"/>
  </si>
  <si>
    <t>M38A2-J-B-R1-054
官田P16R基礎</t>
    <phoneticPr fontId="37" type="noConversion"/>
  </si>
  <si>
    <t>M38A2-J-B-R1-055
曾文溪P7RL基樁</t>
    <phoneticPr fontId="37" type="noConversion"/>
  </si>
  <si>
    <t>8-56</t>
    <phoneticPr fontId="37" type="noConversion"/>
  </si>
  <si>
    <t>110/11/25</t>
    <phoneticPr fontId="37" type="noConversion"/>
  </si>
  <si>
    <t xml:space="preserve">#5 0.87
#9 7.94
</t>
    <phoneticPr fontId="37" type="noConversion"/>
  </si>
  <si>
    <t>#5 2支
#9 2支</t>
    <phoneticPr fontId="37" type="noConversion"/>
  </si>
  <si>
    <t>#4 46.04
#5 170.52
#6 1099.87
#7 166.08
#8 284.28
#9 233.3
#10 2671.19
#11 35.15</t>
    <phoneticPr fontId="37" type="noConversion"/>
  </si>
  <si>
    <t>#4 8
#5 20
#6 46
#7 10
#8 14
#9 12
#10 92
#11 2</t>
    <phoneticPr fontId="37" type="noConversion"/>
  </si>
  <si>
    <t>8-57</t>
    <phoneticPr fontId="37" type="noConversion"/>
  </si>
  <si>
    <t>#5 1支
#6 1支
#8 1支
#10 1支</t>
    <phoneticPr fontId="37" type="noConversion"/>
  </si>
  <si>
    <t>#5 6.01
#6 3.10
#8 11.95
#10 30.68</t>
    <phoneticPr fontId="37" type="noConversion"/>
  </si>
  <si>
    <t>#4 46.04
#5 176.53
#6 1102.97
#7 166.08
#8 296.23
#9 233.3
#10 2701.87
#11 35.15</t>
    <phoneticPr fontId="37" type="noConversion"/>
  </si>
  <si>
    <t>#4 8
#5 21
#6 47
#7 10
#8 15
#9 12
#10 93
#11 2</t>
    <phoneticPr fontId="37" type="noConversion"/>
  </si>
  <si>
    <t>M38A2-J-B-R1-057
官田四號高架橋P1基礎用</t>
    <phoneticPr fontId="37" type="noConversion"/>
  </si>
  <si>
    <t>8-58</t>
    <phoneticPr fontId="37" type="noConversion"/>
  </si>
  <si>
    <t>#5 9.98
#6 39.90</t>
    <phoneticPr fontId="37" type="noConversion"/>
  </si>
  <si>
    <t>#5 1支
#6 1支</t>
    <phoneticPr fontId="37" type="noConversion"/>
  </si>
  <si>
    <t>#4 46.04
#5 186.51
#6 1142.87
#7 166.08
#8 296.23
#9 233.3
#10 2701.87
#11 35.15</t>
    <phoneticPr fontId="37" type="noConversion"/>
  </si>
  <si>
    <t>#4 8
#5 22
#6 48
#7 10
#8 15
#9 12
#10 93
#11 2</t>
    <phoneticPr fontId="37" type="noConversion"/>
  </si>
  <si>
    <t>M38A2-J-B-R1-058
潭頂溪排水橋墩柱用</t>
    <phoneticPr fontId="37" type="noConversion"/>
  </si>
  <si>
    <t>8-59</t>
    <phoneticPr fontId="37" type="noConversion"/>
  </si>
  <si>
    <t>110/12/06</t>
    <phoneticPr fontId="37" type="noConversion"/>
  </si>
  <si>
    <t>#5 1.44
#6 22.56
#7 6.30
#8 21.38</t>
    <phoneticPr fontId="37" type="noConversion"/>
  </si>
  <si>
    <t>#5 1支
#6 1支
#7 1支
#8 1支</t>
    <phoneticPr fontId="37" type="noConversion"/>
  </si>
  <si>
    <t>施工廠商:周孝忠</t>
    <phoneticPr fontId="37" type="noConversion"/>
  </si>
  <si>
    <r>
      <t xml:space="preserve">國道高速公路後續路段橋梁耐震補強工程(區段2-1)第M38A2標-烏山頭新化段
                             材料設備檢(試)驗管制總表                  </t>
    </r>
    <r>
      <rPr>
        <b/>
        <sz val="12"/>
        <rFont val="標楷體"/>
        <family val="4"/>
        <charset val="136"/>
      </rPr>
      <t xml:space="preserve">              </t>
    </r>
    <r>
      <rPr>
        <sz val="12"/>
        <rFont val="標楷體"/>
        <family val="4"/>
        <charset val="136"/>
      </rPr>
      <t xml:space="preserve">   製表資料日期:110/02/18止</t>
    </r>
    <r>
      <rPr>
        <b/>
        <sz val="12"/>
        <rFont val="標楷體"/>
        <family val="4"/>
        <charset val="136"/>
      </rPr>
      <t xml:space="preserve">               </t>
    </r>
    <r>
      <rPr>
        <b/>
        <sz val="20"/>
        <rFont val="標楷體"/>
        <family val="4"/>
        <charset val="136"/>
      </rPr>
      <t xml:space="preserve">                                                                                                                                                                                                                                                                   </t>
    </r>
    <r>
      <rPr>
        <b/>
        <sz val="10"/>
        <rFont val="標楷體"/>
        <family val="4"/>
        <charset val="136"/>
      </rPr>
      <t xml:space="preserve">                  </t>
    </r>
    <phoneticPr fontId="37" type="noConversion"/>
  </si>
  <si>
    <t>110/12/06</t>
    <phoneticPr fontId="37" type="noConversion"/>
  </si>
  <si>
    <t>110/11/17(贊洲)
110/12/17(竑榮官田)</t>
    <phoneticPr fontId="37" type="noConversion"/>
  </si>
  <si>
    <t>M38A2-J-a-C4B-215
官田溪河川橋P7L基礎PC</t>
    <phoneticPr fontId="37" type="noConversion"/>
  </si>
  <si>
    <t>M38A2-J-a-C4A-380(贊洲)
M38A2-J-a-C4B-215(竑榮官田)</t>
    <phoneticPr fontId="37" type="noConversion"/>
  </si>
  <si>
    <t>110/11/22(贊洲)
110/12/15(竑榮官田)</t>
    <phoneticPr fontId="37" type="noConversion"/>
  </si>
  <si>
    <t>監造單位:李之杰</t>
    <phoneticPr fontId="37" type="noConversion"/>
  </si>
  <si>
    <r>
      <rPr>
        <sz val="7"/>
        <rFont val="標楷體"/>
        <family val="4"/>
        <charset val="136"/>
      </rPr>
      <t>M38A2-J-a-C4A-384(贊洲)</t>
    </r>
    <r>
      <rPr>
        <sz val="8"/>
        <rFont val="標楷體"/>
        <family val="4"/>
        <charset val="136"/>
      </rPr>
      <t xml:space="preserve">
</t>
    </r>
    <r>
      <rPr>
        <sz val="7"/>
        <rFont val="標楷體"/>
        <family val="4"/>
        <charset val="136"/>
      </rPr>
      <t>M38A2-J-a-C4B-213(竑榮官田)</t>
    </r>
    <phoneticPr fontId="37" type="noConversion"/>
  </si>
  <si>
    <t>M38A2-J-a-C4A-379(贊洲)
M38A2-J-a-C4B-202(竑榮官田)</t>
    <phoneticPr fontId="37" type="noConversion"/>
  </si>
  <si>
    <t>110/11/13(贊洲)
110/12/08(竑榮官田)</t>
    <phoneticPr fontId="37" type="noConversion"/>
  </si>
  <si>
    <t>M3</t>
    <phoneticPr fontId="37" type="noConversion"/>
  </si>
  <si>
    <t>M38A2-J-B-R1-059
渡子頭二號帽梁用</t>
    <phoneticPr fontId="37" type="noConversion"/>
  </si>
  <si>
    <t>#4 46.04
#5 187.95
#6 1165.43
#7 172.38
#8 317.61
#9 233.3
#10 2701.87
#11 35.15</t>
    <phoneticPr fontId="37" type="noConversion"/>
  </si>
  <si>
    <t>#4 8
#5 23
#6 49
#7 11
#8 16
#9 12
#10 93
#11 2</t>
    <phoneticPr fontId="37" type="noConversion"/>
  </si>
  <si>
    <t>補3+編號57以前(79)</t>
    <phoneticPr fontId="37" type="noConversion"/>
  </si>
  <si>
    <t>補3+編號55以前(99)</t>
    <phoneticPr fontId="37" type="noConversion"/>
  </si>
  <si>
    <t>補1+編號56以前(23)</t>
    <phoneticPr fontId="37" type="noConversion"/>
  </si>
  <si>
    <t>M38A2-J-B-R1-056
官田五號高架橋P1基礎</t>
    <phoneticPr fontId="37" type="noConversion"/>
  </si>
  <si>
    <t>M38A2-J-B-R1-056-1
官田五號高架橋P1基礎</t>
    <phoneticPr fontId="37" type="noConversion"/>
  </si>
  <si>
    <t>110/11/22</t>
    <phoneticPr fontId="37" type="noConversion"/>
  </si>
  <si>
    <t>監造單位:吳清標</t>
    <phoneticPr fontId="37" type="noConversion"/>
  </si>
  <si>
    <t>施工廠商:王建凱</t>
    <phoneticPr fontId="37" type="noConversion"/>
  </si>
  <si>
    <t>21-1122-006植
官田4號橋P1既有基礎側</t>
    <phoneticPr fontId="37" type="noConversion"/>
  </si>
  <si>
    <t>13-55</t>
    <phoneticPr fontId="37" type="noConversion"/>
  </si>
  <si>
    <t>13-56</t>
    <phoneticPr fontId="37" type="noConversion"/>
  </si>
  <si>
    <t>110/11/26</t>
    <phoneticPr fontId="37" type="noConversion"/>
  </si>
  <si>
    <t>21-1126-005植
官田4號橋P1既有基礎頂</t>
    <phoneticPr fontId="37" type="noConversion"/>
  </si>
  <si>
    <t>32-30</t>
    <phoneticPr fontId="37" type="noConversion"/>
  </si>
  <si>
    <t>施工廠商:林士興</t>
    <phoneticPr fontId="37" type="noConversion"/>
  </si>
  <si>
    <t>13-57</t>
    <phoneticPr fontId="37" type="noConversion"/>
  </si>
  <si>
    <t>110/11/29</t>
    <phoneticPr fontId="37" type="noConversion"/>
  </si>
  <si>
    <t>施工廠商:林士興</t>
    <phoneticPr fontId="37" type="noConversion"/>
  </si>
  <si>
    <t>21-1129-011A植
善化一號橋P2RL基礎補強</t>
    <phoneticPr fontId="37" type="noConversion"/>
  </si>
  <si>
    <t>13-58</t>
    <phoneticPr fontId="37" type="noConversion"/>
  </si>
  <si>
    <t>110/12/15</t>
    <phoneticPr fontId="37" type="noConversion"/>
  </si>
  <si>
    <r>
      <t xml:space="preserve">國道高速公路後續路段橋梁耐震補強工程(區段2-1)第M38A2標-烏山頭新化段
                             材料設備檢(試)驗管制總表                  </t>
    </r>
    <r>
      <rPr>
        <b/>
        <sz val="12"/>
        <rFont val="標楷體"/>
        <family val="4"/>
        <charset val="136"/>
      </rPr>
      <t xml:space="preserve">              </t>
    </r>
    <r>
      <rPr>
        <sz val="12"/>
        <rFont val="標楷體"/>
        <family val="4"/>
        <charset val="136"/>
      </rPr>
      <t xml:space="preserve">   製表資料日期:110/10/20止</t>
    </r>
    <r>
      <rPr>
        <b/>
        <sz val="12"/>
        <rFont val="標楷體"/>
        <family val="4"/>
        <charset val="136"/>
      </rPr>
      <t xml:space="preserve">               </t>
    </r>
    <r>
      <rPr>
        <b/>
        <sz val="20"/>
        <rFont val="標楷體"/>
        <family val="4"/>
        <charset val="136"/>
      </rPr>
      <t xml:space="preserve">                                                                                                                                                                                                                                                                   </t>
    </r>
    <r>
      <rPr>
        <b/>
        <sz val="10"/>
        <rFont val="標楷體"/>
        <family val="4"/>
        <charset val="136"/>
      </rPr>
      <t xml:space="preserve">                  </t>
    </r>
    <phoneticPr fontId="37" type="noConversion"/>
  </si>
  <si>
    <t>支</t>
    <phoneticPr fontId="37" type="noConversion"/>
  </si>
  <si>
    <t>每批/一次 。</t>
    <phoneticPr fontId="37" type="noConversion"/>
  </si>
  <si>
    <t>110/05/25</t>
    <phoneticPr fontId="37" type="noConversion"/>
  </si>
  <si>
    <t>M3</t>
    <phoneticPr fontId="37" type="noConversion"/>
  </si>
  <si>
    <r>
      <t xml:space="preserve">國道高速公路後續路段橋梁耐震補強工程(區段2-1)第M38A2標-烏山頭新化段
                             材料設備檢(試)驗管制總表                  </t>
    </r>
    <r>
      <rPr>
        <b/>
        <sz val="12"/>
        <rFont val="標楷體"/>
        <family val="4"/>
        <charset val="136"/>
      </rPr>
      <t xml:space="preserve">              </t>
    </r>
    <r>
      <rPr>
        <sz val="12"/>
        <rFont val="標楷體"/>
        <family val="4"/>
        <charset val="136"/>
      </rPr>
      <t xml:space="preserve">   製表資料日期:110/02/18止</t>
    </r>
    <r>
      <rPr>
        <b/>
        <sz val="12"/>
        <rFont val="標楷體"/>
        <family val="4"/>
        <charset val="136"/>
      </rPr>
      <t xml:space="preserve">               </t>
    </r>
    <r>
      <rPr>
        <b/>
        <sz val="20"/>
        <rFont val="標楷體"/>
        <family val="4"/>
        <charset val="136"/>
      </rPr>
      <t xml:space="preserve">                                                                                                                                                                                                                                                                   </t>
    </r>
    <r>
      <rPr>
        <b/>
        <sz val="10"/>
        <rFont val="標楷體"/>
        <family val="4"/>
        <charset val="136"/>
      </rPr>
      <t xml:space="preserve">                  </t>
    </r>
    <phoneticPr fontId="37" type="noConversion"/>
  </si>
  <si>
    <r>
      <t>無收縮水泥砂漿，抗壓強度350 kgf/cm</t>
    </r>
    <r>
      <rPr>
        <vertAlign val="superscript"/>
        <sz val="10"/>
        <rFont val="標楷體"/>
        <family val="4"/>
        <charset val="136"/>
      </rPr>
      <t>2</t>
    </r>
    <phoneticPr fontId="37" type="noConversion"/>
  </si>
  <si>
    <t>68385支</t>
    <phoneticPr fontId="37" type="noConversion"/>
  </si>
  <si>
    <t>1883支</t>
    <phoneticPr fontId="37" type="noConversion"/>
  </si>
  <si>
    <t>21-1215-007植
潭頂溪排水橋P4RL墩柱</t>
    <phoneticPr fontId="37" type="noConversion"/>
  </si>
  <si>
    <t>21-1215-007植</t>
    <phoneticPr fontId="37" type="noConversion"/>
  </si>
  <si>
    <t>110/10/08</t>
    <phoneticPr fontId="37" type="noConversion"/>
  </si>
  <si>
    <t>533支</t>
    <phoneticPr fontId="37" type="noConversion"/>
  </si>
  <si>
    <t>監造:洪詔勛</t>
    <phoneticPr fontId="37" type="noConversion"/>
  </si>
  <si>
    <t>威勝:蔡宗育</t>
    <phoneticPr fontId="37" type="noConversion"/>
  </si>
  <si>
    <t>威勝:林士興</t>
    <phoneticPr fontId="37" type="noConversion"/>
  </si>
  <si>
    <t>21-1129-011B植
善化一號橋P2RL基礎補強</t>
    <phoneticPr fontId="37" type="noConversion"/>
  </si>
  <si>
    <t>21-1129-011B植</t>
    <phoneticPr fontId="37" type="noConversion"/>
  </si>
  <si>
    <t>111/03/30</t>
    <phoneticPr fontId="37" type="noConversion"/>
  </si>
  <si>
    <t>110/12/10</t>
    <phoneticPr fontId="37" type="noConversion"/>
  </si>
  <si>
    <t>110/12/13</t>
    <phoneticPr fontId="37" type="noConversion"/>
  </si>
  <si>
    <t>支</t>
    <phoneticPr fontId="37" type="noConversion"/>
  </si>
  <si>
    <t>4支</t>
    <phoneticPr fontId="37" type="noConversion"/>
  </si>
  <si>
    <t>T</t>
    <phoneticPr fontId="37" type="noConversion"/>
  </si>
  <si>
    <t>92T</t>
    <phoneticPr fontId="37" type="noConversion"/>
  </si>
  <si>
    <t>威勝:周孝忠</t>
    <phoneticPr fontId="37" type="noConversion"/>
  </si>
  <si>
    <t>M38A2-J-b-M-032</t>
    <phoneticPr fontId="37" type="noConversion"/>
  </si>
  <si>
    <t>110/8/30</t>
    <phoneticPr fontId="37" type="noConversion"/>
  </si>
  <si>
    <t>111/03/15</t>
    <phoneticPr fontId="37" type="noConversion"/>
  </si>
  <si>
    <t>110/12/21</t>
    <phoneticPr fontId="37" type="noConversion"/>
  </si>
  <si>
    <t>111/02/20</t>
    <phoneticPr fontId="37" type="noConversion"/>
  </si>
  <si>
    <t>鋼板外露表面油漆</t>
    <phoneticPr fontId="37" type="noConversion"/>
  </si>
  <si>
    <t>油漆</t>
    <phoneticPr fontId="37" type="noConversion"/>
  </si>
  <si>
    <r>
      <t>M</t>
    </r>
    <r>
      <rPr>
        <vertAlign val="superscript"/>
        <sz val="12"/>
        <rFont val="標楷體"/>
        <family val="4"/>
        <charset val="136"/>
      </rPr>
      <t>2</t>
    </r>
    <phoneticPr fontId="37" type="noConversion"/>
  </si>
  <si>
    <t>111/01/15</t>
    <phoneticPr fontId="37" type="noConversion"/>
  </si>
  <si>
    <t>壹、一、1 結構工程 21</t>
    <phoneticPr fontId="37" type="noConversion"/>
  </si>
  <si>
    <t>111/01/15</t>
    <phoneticPr fontId="37" type="noConversion"/>
  </si>
  <si>
    <t>施工前拉伸試驗，每批/一次。</t>
    <phoneticPr fontId="37" type="noConversion"/>
  </si>
  <si>
    <t>方77</t>
    <phoneticPr fontId="37" type="noConversion"/>
  </si>
  <si>
    <t>110/12/24</t>
  </si>
  <si>
    <t>110/12/24</t>
    <phoneticPr fontId="37" type="noConversion"/>
  </si>
  <si>
    <t>每批/一次 。</t>
    <phoneticPr fontId="37" type="noConversion"/>
  </si>
  <si>
    <t>1式</t>
    <phoneticPr fontId="37" type="noConversion"/>
  </si>
  <si>
    <t>試驗中</t>
    <phoneticPr fontId="37" type="noConversion"/>
  </si>
  <si>
    <t>監造:吳英傑</t>
    <phoneticPr fontId="37" type="noConversion"/>
  </si>
  <si>
    <t>威勝:劉琮誠</t>
    <phoneticPr fontId="37" type="noConversion"/>
  </si>
  <si>
    <t>試驗中</t>
    <phoneticPr fontId="37" type="noConversion"/>
  </si>
  <si>
    <t>M38A2-J-b-M-040</t>
    <phoneticPr fontId="37" type="noConversion"/>
  </si>
  <si>
    <t>1-13</t>
    <phoneticPr fontId="37" type="noConversion"/>
  </si>
  <si>
    <t>110/12/25</t>
    <phoneticPr fontId="37" type="noConversion"/>
  </si>
  <si>
    <t>監造單位:林東新</t>
    <phoneticPr fontId="37" type="noConversion"/>
  </si>
  <si>
    <t>M38A2-J-a-C4B-221
善化一號排水兼穿越橋P1RL基礎PC</t>
    <phoneticPr fontId="37" type="noConversion"/>
  </si>
  <si>
    <t>111/01/03</t>
    <phoneticPr fontId="37" type="noConversion"/>
  </si>
  <si>
    <t>1-15</t>
    <phoneticPr fontId="37" type="noConversion"/>
  </si>
  <si>
    <t>111/01/08</t>
    <phoneticPr fontId="37" type="noConversion"/>
  </si>
  <si>
    <t>監造單位:吳英傑</t>
    <phoneticPr fontId="37" type="noConversion"/>
  </si>
  <si>
    <t>M38A2-J-a-C4B-250
官田四號高架橋P7基礎PC</t>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</si>
  <si>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</si>
  <si>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</si>
  <si>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</si>
  <si>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</si>
  <si>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</si>
  <si>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</si>
  <si>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</si>
  <si>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3-50</t>
    <phoneticPr fontId="37" type="noConversion"/>
  </si>
  <si>
    <t>110/12/20</t>
    <phoneticPr fontId="37" type="noConversion"/>
  </si>
  <si>
    <t>施工廠商:石錦茹</t>
    <phoneticPr fontId="37" type="noConversion"/>
  </si>
  <si>
    <t>M38A2-J-a-C4B-216
171甲穿越橋P2R-3鋼管樁</t>
    <phoneticPr fontId="37" type="noConversion"/>
  </si>
  <si>
    <t>3-51</t>
    <phoneticPr fontId="37" type="noConversion"/>
  </si>
  <si>
    <t>M38A2-J-a-C4B-217
171甲穿越橋P2R-2鋼管樁</t>
    <phoneticPr fontId="37" type="noConversion"/>
  </si>
  <si>
    <t>3-52</t>
    <phoneticPr fontId="37" type="noConversion"/>
  </si>
  <si>
    <t>110/12/21</t>
    <phoneticPr fontId="37" type="noConversion"/>
  </si>
  <si>
    <t>施工廠商:劉琮誠</t>
    <phoneticPr fontId="37" type="noConversion"/>
  </si>
  <si>
    <t>M38A2-J-a-C4B-218
潭頂溪排水橋P4墩柱第一升層</t>
    <phoneticPr fontId="37" type="noConversion"/>
  </si>
  <si>
    <t>3-53</t>
    <phoneticPr fontId="37" type="noConversion"/>
  </si>
  <si>
    <t>110/12/27</t>
    <phoneticPr fontId="37" type="noConversion"/>
  </si>
  <si>
    <t>M38A2-J-a-C4B-223
171甲穿越橋P2L-8鋼管樁</t>
    <phoneticPr fontId="37" type="noConversion"/>
  </si>
  <si>
    <t>3-54</t>
    <phoneticPr fontId="37" type="noConversion"/>
  </si>
  <si>
    <t>M38A2-J-a-C4B-224
171甲穿越橋P2L-9鋼管樁</t>
    <phoneticPr fontId="37" type="noConversion"/>
  </si>
  <si>
    <t>3-55</t>
    <phoneticPr fontId="37" type="noConversion"/>
  </si>
  <si>
    <t>M38A2-J-a-C4B-225
171甲穿越橋P2R-14鋼管樁</t>
    <phoneticPr fontId="37" type="noConversion"/>
  </si>
  <si>
    <t>3-56</t>
    <phoneticPr fontId="37" type="noConversion"/>
  </si>
  <si>
    <t>M38A2-J-a-C4B-226
171甲穿越橋P2R-15鋼管樁</t>
    <phoneticPr fontId="37" type="noConversion"/>
  </si>
  <si>
    <r>
      <t>M</t>
    </r>
    <r>
      <rPr>
        <vertAlign val="superscript"/>
        <sz val="12"/>
        <color rgb="FFFF0000"/>
        <rFont val="標楷體"/>
        <family val="4"/>
        <charset val="136"/>
      </rPr>
      <t>3</t>
    </r>
    <phoneticPr fontId="37" type="noConversion"/>
  </si>
  <si>
    <t>3-57</t>
    <phoneticPr fontId="37" type="noConversion"/>
  </si>
  <si>
    <t>110/12/29</t>
    <phoneticPr fontId="37" type="noConversion"/>
  </si>
  <si>
    <t>M38A2-J-a-C4B-229
潭頂溪排水橋P4RL墩柱第二升層</t>
    <phoneticPr fontId="37" type="noConversion"/>
  </si>
  <si>
    <t>3-58</t>
    <phoneticPr fontId="37" type="noConversion"/>
  </si>
  <si>
    <t>110/12/31</t>
    <phoneticPr fontId="37" type="noConversion"/>
  </si>
  <si>
    <t>監造單位:李秉融</t>
    <phoneticPr fontId="37" type="noConversion"/>
  </si>
  <si>
    <t>M38A2-J-a-C4B-233
南117穿越橋P1L-1鋼管樁</t>
    <phoneticPr fontId="37" type="noConversion"/>
  </si>
  <si>
    <t>3-59</t>
    <phoneticPr fontId="37" type="noConversion"/>
  </si>
  <si>
    <t>M38A2-J-a-C4B-234
南117穿越橋P1L-2鋼管樁</t>
    <phoneticPr fontId="37" type="noConversion"/>
  </si>
  <si>
    <t>3-60</t>
    <phoneticPr fontId="37" type="noConversion"/>
  </si>
  <si>
    <t>M38A2-J-a-C4B-235
南117穿越橋P1L-3鋼管樁</t>
    <phoneticPr fontId="37" type="noConversion"/>
  </si>
  <si>
    <t>3-61</t>
    <phoneticPr fontId="37" type="noConversion"/>
  </si>
  <si>
    <t>M38A2-J-a-C4B-236
南117穿越橋P1L-4鋼管樁</t>
    <phoneticPr fontId="37" type="noConversion"/>
  </si>
  <si>
    <t>3-62</t>
    <phoneticPr fontId="37" type="noConversion"/>
  </si>
  <si>
    <t>M38A2-J-a-C4B-237
南117穿越橋P1L-5鋼管樁</t>
    <phoneticPr fontId="37" type="noConversion"/>
  </si>
  <si>
    <t>3-63</t>
    <phoneticPr fontId="37" type="noConversion"/>
  </si>
  <si>
    <t>M38A2-J-a-C4B-238
南117穿越橋P1L-6鋼管樁</t>
    <phoneticPr fontId="37" type="noConversion"/>
  </si>
  <si>
    <t>3-64</t>
    <phoneticPr fontId="37" type="noConversion"/>
  </si>
  <si>
    <t>111/01/03</t>
    <phoneticPr fontId="37" type="noConversion"/>
  </si>
  <si>
    <t>M38A2-J-a-C4B-239
南117穿越橋P1L-10鋼管樁</t>
    <phoneticPr fontId="37" type="noConversion"/>
  </si>
  <si>
    <t>3-65</t>
    <phoneticPr fontId="37" type="noConversion"/>
  </si>
  <si>
    <t>M38A2-J-a-C4B-240
南117穿越橋P1L-9鋼管樁</t>
    <phoneticPr fontId="37" type="noConversion"/>
  </si>
  <si>
    <t>3-66</t>
    <phoneticPr fontId="37" type="noConversion"/>
  </si>
  <si>
    <t>M38A2-J-a-C4B-241
南117穿越橋P1L-8鋼管樁</t>
    <phoneticPr fontId="37" type="noConversion"/>
  </si>
  <si>
    <t>3-67</t>
    <phoneticPr fontId="37" type="noConversion"/>
  </si>
  <si>
    <t>M38A2-J-a-C4B-242
南117穿越橋P1L-7鋼管樁</t>
    <phoneticPr fontId="37" type="noConversion"/>
  </si>
  <si>
    <t>3-68</t>
    <phoneticPr fontId="37" type="noConversion"/>
  </si>
  <si>
    <t>111/01/06</t>
    <phoneticPr fontId="37" type="noConversion"/>
  </si>
  <si>
    <t>M38A2-J-a-C4B-246
171甲穿越橋P2R-1鋼管樁</t>
    <phoneticPr fontId="37" type="noConversion"/>
  </si>
  <si>
    <t>3-69</t>
    <phoneticPr fontId="37" type="noConversion"/>
  </si>
  <si>
    <t>M38A2-J-a-C4B-247
171甲穿越橋P2R-16鋼管樁</t>
    <phoneticPr fontId="37" type="noConversion"/>
  </si>
  <si>
    <t>3-70</t>
    <phoneticPr fontId="37" type="noConversion"/>
  </si>
  <si>
    <t>M38A2-J-a-C4B-248
171甲穿越橋P2L-6鋼管樁</t>
    <phoneticPr fontId="37" type="noConversion"/>
  </si>
  <si>
    <t>3-71</t>
    <phoneticPr fontId="37" type="noConversion"/>
  </si>
  <si>
    <t>M38A2-J-a-C4B-249
171甲穿越橋P2L-7鋼管樁</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</si>
  <si>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</si>
  <si>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</si>
  <si>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</si>
  <si>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</si>
  <si>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</si>
  <si>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</si>
  <si>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結構用混凝土，280kgf/cm</t>
    </r>
    <r>
      <rPr>
        <vertAlign val="superscript"/>
        <sz val="10"/>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</si>
  <si>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</si>
  <si>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</si>
  <si>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color rgb="FFFF0000"/>
        <rFont val="標楷體"/>
        <family val="4"/>
        <charset val="136"/>
      </rPr>
      <t>2</t>
    </r>
    <phoneticPr fontId="37" type="noConversion"/>
  </si>
  <si>
    <r>
      <t>V=每批數量(M</t>
    </r>
    <r>
      <rPr>
        <vertAlign val="superscript"/>
        <sz val="8"/>
        <color rgb="FFFF0000"/>
        <rFont val="標楷體"/>
        <family val="4"/>
        <charset val="136"/>
      </rPr>
      <t>3</t>
    </r>
    <r>
      <rPr>
        <sz val="8"/>
        <color rgb="FFFF0000"/>
        <rFont val="標楷體"/>
        <family val="4"/>
        <charset val="136"/>
      </rPr>
      <t>) V≦50 取樣2(組) 50≦V&lt;100 取樣3組    100≦V&lt;200 取樣4(組) V&gt;200 INT(V/100)+取樣3(組)。</t>
    </r>
    <phoneticPr fontId="37" type="noConversion"/>
  </si>
  <si>
    <t>4-135</t>
    <phoneticPr fontId="37" type="noConversion"/>
  </si>
  <si>
    <t>110/12/28</t>
    <phoneticPr fontId="37" type="noConversion"/>
  </si>
  <si>
    <t>M38A2-J-a-C4B-228
曾文溪橋P7R-1基樁</t>
    <phoneticPr fontId="37" type="noConversion"/>
  </si>
  <si>
    <t>4-136</t>
    <phoneticPr fontId="37" type="noConversion"/>
  </si>
  <si>
    <t>監造單位:李秉融</t>
    <phoneticPr fontId="37" type="noConversion"/>
  </si>
  <si>
    <t>M38A2-J-a-C4B-230
曾文溪橋P7R-2基樁</t>
    <phoneticPr fontId="37" type="noConversion"/>
  </si>
  <si>
    <t>4-137</t>
    <phoneticPr fontId="37" type="noConversion"/>
  </si>
  <si>
    <t>111/01/04</t>
    <phoneticPr fontId="37" type="noConversion"/>
  </si>
  <si>
    <t>M38A2-J-a-C4B-244
曾文溪橋P7R-3基樁</t>
    <phoneticPr fontId="37" type="noConversion"/>
  </si>
  <si>
    <t>4-138</t>
    <phoneticPr fontId="37" type="noConversion"/>
  </si>
  <si>
    <t>111/01/06</t>
    <phoneticPr fontId="37" type="noConversion"/>
  </si>
  <si>
    <t>M38A2-J-a-C4B-245
曾文溪橋P7R-4基樁</t>
    <phoneticPr fontId="37" type="noConversion"/>
  </si>
  <si>
    <t>4-139</t>
    <phoneticPr fontId="37" type="noConversion"/>
  </si>
  <si>
    <t>111/01/08</t>
    <phoneticPr fontId="37" type="noConversion"/>
  </si>
  <si>
    <r>
      <t>全套管鑽掘樁，315W kgf/cm</t>
    </r>
    <r>
      <rPr>
        <vertAlign val="superscript"/>
        <sz val="9"/>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</si>
  <si>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</si>
  <si>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M</t>
    </r>
    <r>
      <rPr>
        <vertAlign val="superscript"/>
        <sz val="12"/>
        <rFont val="標楷體"/>
        <family val="4"/>
        <charset val="136"/>
      </rPr>
      <t>3</t>
    </r>
    <phoneticPr fontId="37" type="noConversion"/>
  </si>
  <si>
    <r>
      <t>全套管鑽掘樁，315W kgf/cm</t>
    </r>
    <r>
      <rPr>
        <vertAlign val="superscript"/>
        <sz val="9"/>
        <rFont val="標楷體"/>
        <family val="4"/>
        <charset val="136"/>
      </rPr>
      <t>2</t>
    </r>
    <phoneticPr fontId="37" type="noConversion"/>
  </si>
  <si>
    <r>
      <t>全套管鑽掘樁，315W kgf/cm</t>
    </r>
    <r>
      <rPr>
        <vertAlign val="superscript"/>
        <sz val="9"/>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</si>
  <si>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</si>
  <si>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t>5-11</t>
    <phoneticPr fontId="37" type="noConversion"/>
  </si>
  <si>
    <t>110/12/22</t>
    <phoneticPr fontId="37" type="noConversion"/>
  </si>
  <si>
    <t>M38A2-J-a-C4B-219
官田一號高架橋P5E基礎</t>
    <phoneticPr fontId="37" type="noConversion"/>
  </si>
  <si>
    <t>5-12</t>
    <phoneticPr fontId="37" type="noConversion"/>
  </si>
  <si>
    <t>110/12/24</t>
    <phoneticPr fontId="37" type="noConversion"/>
  </si>
  <si>
    <t>M38A2-J-a-C4B-220
官田二號高架橋P3鋼棒基座</t>
    <phoneticPr fontId="37" type="noConversion"/>
  </si>
  <si>
    <t>5-13</t>
    <phoneticPr fontId="37" type="noConversion"/>
  </si>
  <si>
    <t>110/12/27</t>
    <phoneticPr fontId="37" type="noConversion"/>
  </si>
  <si>
    <t>M38A2-J-a-C4B-222
官田溪河川橋P7L基礎</t>
    <phoneticPr fontId="37" type="noConversion"/>
  </si>
  <si>
    <t>5-14</t>
    <phoneticPr fontId="37" type="noConversion"/>
  </si>
  <si>
    <t>110/12/28</t>
    <phoneticPr fontId="37" type="noConversion"/>
  </si>
  <si>
    <t>M38A2-J-a-C4B-227
官田溪河川橋P7L基礎</t>
    <phoneticPr fontId="37" type="noConversion"/>
  </si>
  <si>
    <t>5-15</t>
    <phoneticPr fontId="37" type="noConversion"/>
  </si>
  <si>
    <t>110/12/31</t>
    <phoneticPr fontId="37" type="noConversion"/>
  </si>
  <si>
    <t>M38A2-J-a-C4B-231
善化一號排水兼穿越橋P1RL基礎</t>
    <phoneticPr fontId="37" type="noConversion"/>
  </si>
  <si>
    <t>5-16</t>
    <phoneticPr fontId="37" type="noConversion"/>
  </si>
  <si>
    <t>M38A2-J-a-C4B-232
南117穿越橋P2R基礎</t>
    <phoneticPr fontId="37" type="noConversion"/>
  </si>
  <si>
    <r>
      <t>竑榮官田廠:109.08.14棪嘉南(A2)監字第10908022號函廠商核定</t>
    </r>
    <r>
      <rPr>
        <sz val="8"/>
        <rFont val="新細明體"/>
        <family val="1"/>
        <charset val="136"/>
      </rPr>
      <t xml:space="preserve">。
</t>
    </r>
    <r>
      <rPr>
        <sz val="8"/>
        <rFont val="標楷體"/>
        <family val="4"/>
        <charset val="136"/>
      </rPr>
      <t>109.08.25驗廠取樣)</t>
    </r>
    <r>
      <rPr>
        <sz val="8"/>
        <rFont val="新細明體"/>
        <family val="1"/>
        <charset val="136"/>
      </rPr>
      <t xml:space="preserve">。
</t>
    </r>
    <r>
      <rPr>
        <sz val="8"/>
        <rFont val="標楷體"/>
        <family val="4"/>
        <charset val="136"/>
      </rPr>
      <t>109.10.06 80、175、245、280、315W廠拌</t>
    </r>
    <r>
      <rPr>
        <sz val="8"/>
        <rFont val="新細明體"/>
        <family val="1"/>
        <charset val="136"/>
      </rPr>
      <t>。</t>
    </r>
    <r>
      <rPr>
        <sz val="8"/>
        <rFont val="標楷體"/>
        <family val="4"/>
        <charset val="136"/>
      </rPr>
      <t>M38A2-J-a-C1-009</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</si>
  <si>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</si>
  <si>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</si>
  <si>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 xml:space="preserve">國道高速公路後續路段橋梁耐震補強工程(區段2-1)第M38A2標-烏山頭新化段
                             材料設備檢(試)驗管制總表                  </t>
    </r>
    <r>
      <rPr>
        <b/>
        <sz val="12"/>
        <rFont val="標楷體"/>
        <family val="4"/>
        <charset val="136"/>
      </rPr>
      <t xml:space="preserve">              </t>
    </r>
    <r>
      <rPr>
        <sz val="12"/>
        <rFont val="標楷體"/>
        <family val="4"/>
        <charset val="136"/>
      </rPr>
      <t xml:space="preserve">   製表資料日期:110/02/18止</t>
    </r>
    <r>
      <rPr>
        <b/>
        <sz val="12"/>
        <rFont val="標楷體"/>
        <family val="4"/>
        <charset val="136"/>
      </rPr>
      <t xml:space="preserve">               </t>
    </r>
    <r>
      <rPr>
        <b/>
        <sz val="20"/>
        <rFont val="標楷體"/>
        <family val="4"/>
        <charset val="136"/>
      </rPr>
      <t xml:space="preserve">                                                                                                                                                                                                                                                                   </t>
    </r>
    <r>
      <rPr>
        <b/>
        <sz val="10"/>
        <rFont val="標楷體"/>
        <family val="4"/>
        <charset val="136"/>
      </rPr>
      <t xml:space="preserve">                  </t>
    </r>
    <phoneticPr fontId="37" type="noConversion"/>
  </si>
  <si>
    <r>
      <t>竑榮安定廠:109.08.14棪嘉南(A2)監字第10908023號函廠商核定</t>
    </r>
    <r>
      <rPr>
        <sz val="8"/>
        <rFont val="新細明體"/>
        <family val="1"/>
        <charset val="136"/>
      </rPr>
      <t xml:space="preserve">。
</t>
    </r>
    <r>
      <rPr>
        <sz val="8"/>
        <rFont val="標楷體"/>
        <family val="4"/>
        <charset val="136"/>
      </rPr>
      <t>109.08.31驗廠取樣</t>
    </r>
    <r>
      <rPr>
        <sz val="8"/>
        <rFont val="新細明體"/>
        <family val="1"/>
        <charset val="136"/>
      </rPr>
      <t xml:space="preserve">。
</t>
    </r>
    <r>
      <rPr>
        <sz val="8"/>
        <rFont val="標楷體"/>
        <family val="4"/>
        <charset val="136"/>
      </rPr>
      <t>109.10.07 80、175、245、280廠拌</t>
    </r>
    <r>
      <rPr>
        <sz val="8"/>
        <rFont val="新細明體"/>
        <family val="1"/>
        <charset val="136"/>
      </rPr>
      <t>。</t>
    </r>
    <r>
      <rPr>
        <sz val="8"/>
        <rFont val="標楷體"/>
        <family val="4"/>
        <charset val="136"/>
      </rPr>
      <t xml:space="preserve">
M38A2-J-a-C1-010</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</si>
  <si>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</si>
  <si>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</si>
  <si>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5-17</t>
    <phoneticPr fontId="37" type="noConversion"/>
  </si>
  <si>
    <t>111/01/10</t>
    <phoneticPr fontId="37" type="noConversion"/>
  </si>
  <si>
    <t>監造單位:吳英傑</t>
    <phoneticPr fontId="37" type="noConversion"/>
  </si>
  <si>
    <t>施工廠商:石錦茹</t>
    <phoneticPr fontId="37" type="noConversion"/>
  </si>
  <si>
    <t>M38A2-J-a-C4B-252
官田溪河川橋P9R鋼棒及錨栓護座</t>
    <phoneticPr fontId="37" type="noConversion"/>
  </si>
  <si>
    <t>每批2%隨機取樣抽測,每批最少取樣5支,該批有仰角施工則最少取樣抽測1支.</t>
    <phoneticPr fontId="37" type="noConversion"/>
  </si>
  <si>
    <t>每批2%隨機取樣抽測,每批最少取樣5支,該批有仰角施工則最少取樣抽測1支.</t>
    <phoneticPr fontId="37" type="noConversion"/>
  </si>
  <si>
    <t>每批2%隨機取樣抽測,每批最少取樣5支,該批有仰角施工則最少取樣抽測1支.</t>
    <phoneticPr fontId="37" type="noConversion"/>
  </si>
  <si>
    <t>13-59</t>
    <phoneticPr fontId="37" type="noConversion"/>
  </si>
  <si>
    <t>110/12/21</t>
    <phoneticPr fontId="37" type="noConversion"/>
  </si>
  <si>
    <t>21-1221-008植
官田系統2號P3基礎</t>
    <phoneticPr fontId="37" type="noConversion"/>
  </si>
  <si>
    <t>13-60</t>
    <phoneticPr fontId="37" type="noConversion"/>
  </si>
  <si>
    <t>110/12/27</t>
    <phoneticPr fontId="37" type="noConversion"/>
  </si>
  <si>
    <t>監造單位:張格綸</t>
    <phoneticPr fontId="37" type="noConversion"/>
  </si>
  <si>
    <t>施工廠商:陳郁淳</t>
    <phoneticPr fontId="37" type="noConversion"/>
  </si>
  <si>
    <t>13-61</t>
    <phoneticPr fontId="37" type="noConversion"/>
  </si>
  <si>
    <t>110/12/30</t>
    <phoneticPr fontId="37" type="noConversion"/>
  </si>
  <si>
    <t>21-1230-007植
南117穿越橋P2R</t>
    <phoneticPr fontId="37" type="noConversion"/>
  </si>
  <si>
    <t>13-62</t>
    <phoneticPr fontId="37" type="noConversion"/>
  </si>
  <si>
    <t>110/12/31</t>
    <phoneticPr fontId="37" type="noConversion"/>
  </si>
  <si>
    <t>合格</t>
    <phoneticPr fontId="37" type="noConversion"/>
  </si>
  <si>
    <t>施工廠商:陳晉裕</t>
    <phoneticPr fontId="37" type="noConversion"/>
  </si>
  <si>
    <t>施工廠商:嚴勝竑</t>
    <phoneticPr fontId="37" type="noConversion"/>
  </si>
  <si>
    <t>13-63</t>
    <phoneticPr fontId="37" type="noConversion"/>
  </si>
  <si>
    <t>21-1231-001B植
善化一號橋P1R基礎頂面</t>
    <phoneticPr fontId="37" type="noConversion"/>
  </si>
  <si>
    <t>32-31</t>
    <phoneticPr fontId="37" type="noConversion"/>
  </si>
  <si>
    <t>110/12/21</t>
    <phoneticPr fontId="37" type="noConversion"/>
  </si>
  <si>
    <t>監造單位:張格綸</t>
    <phoneticPr fontId="37" type="noConversion"/>
  </si>
  <si>
    <t>監造單位:張格綸</t>
    <phoneticPr fontId="37" type="noConversion"/>
  </si>
  <si>
    <t>施工廠商:陳郁淳</t>
    <phoneticPr fontId="37" type="noConversion"/>
  </si>
  <si>
    <t>32-32</t>
    <phoneticPr fontId="37" type="noConversion"/>
  </si>
  <si>
    <t>32-33</t>
    <phoneticPr fontId="37" type="noConversion"/>
  </si>
  <si>
    <t>32-34</t>
    <phoneticPr fontId="37" type="noConversion"/>
  </si>
  <si>
    <t>21-1231-001D植
善化一號橋P1R基礎側面</t>
    <phoneticPr fontId="37" type="noConversion"/>
  </si>
  <si>
    <t>21-0429-008A植
善化一號橋A1L、A1R橋台</t>
    <phoneticPr fontId="37" type="noConversion"/>
  </si>
  <si>
    <t>60-74</t>
    <phoneticPr fontId="37" type="noConversion"/>
  </si>
  <si>
    <t>110/12/16</t>
    <phoneticPr fontId="37" type="noConversion"/>
  </si>
  <si>
    <t>方74
官田二號高架橋P3鋼棒、錨栓</t>
    <phoneticPr fontId="37" type="noConversion"/>
  </si>
  <si>
    <t>60-75</t>
    <phoneticPr fontId="37" type="noConversion"/>
  </si>
  <si>
    <t>方75
官田三號高架橋P3-4微型樁</t>
    <phoneticPr fontId="37" type="noConversion"/>
  </si>
  <si>
    <t>60-76</t>
    <phoneticPr fontId="37" type="noConversion"/>
  </si>
  <si>
    <t>方76
官田三號高架橋P3-3微型樁</t>
    <phoneticPr fontId="37" type="noConversion"/>
  </si>
  <si>
    <t>60-77</t>
    <phoneticPr fontId="37" type="noConversion"/>
  </si>
  <si>
    <t>110/12/21</t>
    <phoneticPr fontId="37" type="noConversion"/>
  </si>
  <si>
    <t>方77
官田溪河川橋P16R基礎黑鐵管</t>
    <phoneticPr fontId="37" type="noConversion"/>
  </si>
  <si>
    <t>60-78</t>
    <phoneticPr fontId="37" type="noConversion"/>
  </si>
  <si>
    <t>方78
官田溪河川橋P16R鋼棒、錨栓</t>
    <phoneticPr fontId="37" type="noConversion"/>
  </si>
  <si>
    <t>60-79</t>
    <phoneticPr fontId="37" type="noConversion"/>
  </si>
  <si>
    <t>方79
官田三號高架橋P3-5微型樁</t>
    <phoneticPr fontId="37" type="noConversion"/>
  </si>
  <si>
    <t>60-80</t>
    <phoneticPr fontId="37" type="noConversion"/>
  </si>
  <si>
    <t>110/12/25</t>
    <phoneticPr fontId="37" type="noConversion"/>
  </si>
  <si>
    <t>方80
官田溪河川橋P20-10預力地錨</t>
    <phoneticPr fontId="37" type="noConversion"/>
  </si>
  <si>
    <t>60-81</t>
    <phoneticPr fontId="37" type="noConversion"/>
  </si>
  <si>
    <t>方81
官田三號高架橋P3-20微型樁</t>
    <phoneticPr fontId="37" type="noConversion"/>
  </si>
  <si>
    <t>60-82</t>
    <phoneticPr fontId="37" type="noConversion"/>
  </si>
  <si>
    <t>110/12/26</t>
    <phoneticPr fontId="37" type="noConversion"/>
  </si>
  <si>
    <t>方82
官田溪河川橋P20-4、6、8預力地錨</t>
    <phoneticPr fontId="37" type="noConversion"/>
  </si>
  <si>
    <t>60-83</t>
    <phoneticPr fontId="37" type="noConversion"/>
  </si>
  <si>
    <t>110/12/27</t>
    <phoneticPr fontId="37" type="noConversion"/>
  </si>
  <si>
    <t>方83
官田三號高架橋P3-19微型樁</t>
    <phoneticPr fontId="37" type="noConversion"/>
  </si>
  <si>
    <t>60-84</t>
    <phoneticPr fontId="37" type="noConversion"/>
  </si>
  <si>
    <t>方84
官田溪河川橋P20-2、5、9預力地錨</t>
    <phoneticPr fontId="37" type="noConversion"/>
  </si>
  <si>
    <t>60-85</t>
    <phoneticPr fontId="37" type="noConversion"/>
  </si>
  <si>
    <t>110/12/28</t>
    <phoneticPr fontId="37" type="noConversion"/>
  </si>
  <si>
    <t>方85
官田溪河川橋P20-1、3、7預力地錨</t>
    <phoneticPr fontId="37" type="noConversion"/>
  </si>
  <si>
    <t>60-86</t>
    <phoneticPr fontId="37" type="noConversion"/>
  </si>
  <si>
    <t>110/12/29</t>
    <phoneticPr fontId="37" type="noConversion"/>
  </si>
  <si>
    <t>方86
官田三號高架橋P3-17微型樁</t>
    <phoneticPr fontId="37" type="noConversion"/>
  </si>
  <si>
    <t>60-87</t>
    <phoneticPr fontId="37" type="noConversion"/>
  </si>
  <si>
    <t>方87
官田一號高架橋P5E基礎黑鐵管</t>
    <phoneticPr fontId="37" type="noConversion"/>
  </si>
  <si>
    <t>60-88</t>
    <phoneticPr fontId="37" type="noConversion"/>
  </si>
  <si>
    <t>111/01/03</t>
    <phoneticPr fontId="37" type="noConversion"/>
  </si>
  <si>
    <t>方88
官田三號高架橋P3-6微型樁</t>
    <phoneticPr fontId="37" type="noConversion"/>
  </si>
  <si>
    <t>60-89</t>
    <phoneticPr fontId="37" type="noConversion"/>
  </si>
  <si>
    <t>60-90</t>
    <phoneticPr fontId="37" type="noConversion"/>
  </si>
  <si>
    <t>111/01/05</t>
    <phoneticPr fontId="37" type="noConversion"/>
  </si>
  <si>
    <t>方90
官田一號高架橋P5E基礎錨栓</t>
    <phoneticPr fontId="37" type="noConversion"/>
  </si>
  <si>
    <t>60-91</t>
    <phoneticPr fontId="37" type="noConversion"/>
  </si>
  <si>
    <t>方91
渡子頭二號P4RL帽梁補強對穿鋼筋填縫</t>
    <phoneticPr fontId="37" type="noConversion"/>
  </si>
  <si>
    <t>60-92</t>
    <phoneticPr fontId="37" type="noConversion"/>
  </si>
  <si>
    <t>111/01/07</t>
    <phoneticPr fontId="37" type="noConversion"/>
  </si>
  <si>
    <t>方89
官田三號高架橋P3-7微型樁</t>
    <phoneticPr fontId="37" type="noConversion"/>
  </si>
  <si>
    <t>方92
官田三號高架橋P3-8微型樁</t>
    <phoneticPr fontId="37" type="noConversion"/>
  </si>
  <si>
    <t>60-93</t>
    <phoneticPr fontId="37" type="noConversion"/>
  </si>
  <si>
    <t>方93
官田三號高架橋P3-21微型樁</t>
    <phoneticPr fontId="37" type="noConversion"/>
  </si>
  <si>
    <t>60-94</t>
    <phoneticPr fontId="37" type="noConversion"/>
  </si>
  <si>
    <t>方94
官田溪河川橋P1-10、13預力地錨</t>
    <phoneticPr fontId="37" type="noConversion"/>
  </si>
  <si>
    <t>8-60</t>
    <phoneticPr fontId="37" type="noConversion"/>
  </si>
  <si>
    <t>110/12/23</t>
    <phoneticPr fontId="37" type="noConversion"/>
  </si>
  <si>
    <t>#6 6.17
#10 30.93</t>
    <phoneticPr fontId="37" type="noConversion"/>
  </si>
  <si>
    <t>#4 46.04
#5 187.95
#6 1171.6
#7 172.38
#8 317.61
#9 233.3
#10 2732.8
#11 35.15</t>
    <phoneticPr fontId="37" type="noConversion"/>
  </si>
  <si>
    <t>#4 8
#5 23
#6 50
#7 11
#8 16
#9 12
#10 94
#11 2</t>
    <phoneticPr fontId="37" type="noConversion"/>
  </si>
  <si>
    <t>M38A2-J-B-R1-060
潭頂溪排水橋P2基礎、潭頂溪排水橋帽梁用</t>
    <phoneticPr fontId="37" type="noConversion"/>
  </si>
  <si>
    <r>
      <t xml:space="preserve">#6 1支
</t>
    </r>
    <r>
      <rPr>
        <sz val="10"/>
        <color rgb="FFFF0000"/>
        <rFont val="標楷體"/>
        <family val="4"/>
        <charset val="136"/>
      </rPr>
      <t>#10 1支基樁</t>
    </r>
    <phoneticPr fontId="37" type="noConversion"/>
  </si>
  <si>
    <t>1-19</t>
    <phoneticPr fontId="37" type="noConversion"/>
  </si>
  <si>
    <t>111/01/14</t>
    <phoneticPr fontId="37" type="noConversion"/>
  </si>
  <si>
    <t>施工廠商:劉琮誠</t>
    <phoneticPr fontId="37" type="noConversion"/>
  </si>
  <si>
    <t>M38A2-J-a-C4A-385
南117穿越橋P1L基礎PC</t>
    <phoneticPr fontId="37" type="noConversion"/>
  </si>
  <si>
    <t>1-20</t>
    <phoneticPr fontId="37" type="noConversion"/>
  </si>
  <si>
    <t>111/01/17</t>
    <phoneticPr fontId="37" type="noConversion"/>
  </si>
  <si>
    <t>監造單位:李秉融</t>
    <phoneticPr fontId="37" type="noConversion"/>
  </si>
  <si>
    <t>M38A2-J-a-C4A-387
官田一號高架橋P6W基礎PC</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</si>
  <si>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</si>
  <si>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</si>
  <si>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</si>
  <si>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結構用混凝土，80kgf/cm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</si>
  <si>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</si>
  <si>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</si>
  <si>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t>M38A2-J-a-C4B-243
曾文溪橋P9基礎PC</t>
    <phoneticPr fontId="37" type="noConversion"/>
  </si>
  <si>
    <t>1-16</t>
    <phoneticPr fontId="37" type="noConversion"/>
  </si>
  <si>
    <t>111/01/18</t>
    <phoneticPr fontId="37" type="noConversion"/>
  </si>
  <si>
    <t>M38A2-J-a-C4B-269
潭頂溪排水橋P2基礎PC</t>
    <phoneticPr fontId="37" type="noConversion"/>
  </si>
  <si>
    <t>1-17</t>
    <phoneticPr fontId="37" type="noConversion"/>
  </si>
  <si>
    <t>111/01/21</t>
    <phoneticPr fontId="37" type="noConversion"/>
  </si>
  <si>
    <t>M38A2-J-a-C4B-273
六雙溪四號排水橋P2基礎PC</t>
    <phoneticPr fontId="37" type="noConversion"/>
  </si>
  <si>
    <t>111/01/15</t>
    <phoneticPr fontId="37" type="noConversion"/>
  </si>
  <si>
    <t>3-46</t>
    <phoneticPr fontId="37" type="noConversion"/>
  </si>
  <si>
    <t>111/01/18</t>
    <phoneticPr fontId="37" type="noConversion"/>
  </si>
  <si>
    <t>監造單位:吳英傑</t>
    <phoneticPr fontId="37" type="noConversion"/>
  </si>
  <si>
    <t>M38A2-J-a-C4A-388
渡子頭溪二號排水橋P4RL帽樑止震塊</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</si>
  <si>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</si>
  <si>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</si>
  <si>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</si>
  <si>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t>3-72</t>
    <phoneticPr fontId="37" type="noConversion"/>
  </si>
  <si>
    <t>111/01/11</t>
    <phoneticPr fontId="37" type="noConversion"/>
  </si>
  <si>
    <t>M38A2-J-a-C4B-255
南117穿越橋P2L-1鋼管樁</t>
    <phoneticPr fontId="37" type="noConversion"/>
  </si>
  <si>
    <t>3-73</t>
    <phoneticPr fontId="37" type="noConversion"/>
  </si>
  <si>
    <t>M38A2-J-a-C4B-256
南117穿越橋P2L-2鋼管樁</t>
    <phoneticPr fontId="37" type="noConversion"/>
  </si>
  <si>
    <t>3-74</t>
    <phoneticPr fontId="37" type="noConversion"/>
  </si>
  <si>
    <t>M38A2-J-a-C4B-257
南117穿越橋P2L-3鋼管樁</t>
    <phoneticPr fontId="37" type="noConversion"/>
  </si>
  <si>
    <t>3-75</t>
    <phoneticPr fontId="37" type="noConversion"/>
  </si>
  <si>
    <t>M38A2-J-a-C4B-258
南117穿越橋P2L-4鋼管樁</t>
    <phoneticPr fontId="37" type="noConversion"/>
  </si>
  <si>
    <t>3-76</t>
    <phoneticPr fontId="37" type="noConversion"/>
  </si>
  <si>
    <t>111/01/13</t>
    <phoneticPr fontId="37" type="noConversion"/>
  </si>
  <si>
    <t>M38A2-J-a-C4B-259
171甲穿越橋P2L-10鋼管樁</t>
    <phoneticPr fontId="37" type="noConversion"/>
  </si>
  <si>
    <t>3-77</t>
    <phoneticPr fontId="37" type="noConversion"/>
  </si>
  <si>
    <t>M38A2-J-a-C4B-260
171甲穿越橋P2L-11鋼管樁</t>
    <phoneticPr fontId="37" type="noConversion"/>
  </si>
  <si>
    <t>3-78</t>
    <phoneticPr fontId="37" type="noConversion"/>
  </si>
  <si>
    <t>111/01/17</t>
    <phoneticPr fontId="37" type="noConversion"/>
  </si>
  <si>
    <t>監造單位:吳英傑</t>
    <phoneticPr fontId="37" type="noConversion"/>
  </si>
  <si>
    <t>M38A2-J-a-C4B-263
南117穿越橋P2L-5鋼管樁</t>
    <phoneticPr fontId="37" type="noConversion"/>
  </si>
  <si>
    <t>3-79</t>
    <phoneticPr fontId="37" type="noConversion"/>
  </si>
  <si>
    <t>M38A2-J-a-C4B-264
南117穿越橋P2L-6鋼管樁</t>
    <phoneticPr fontId="37" type="noConversion"/>
  </si>
  <si>
    <t>3-80</t>
    <phoneticPr fontId="37" type="noConversion"/>
  </si>
  <si>
    <t>M38A2-J-a-C4B-265
南117穿越橋P2L-7鋼管樁</t>
    <phoneticPr fontId="37" type="noConversion"/>
  </si>
  <si>
    <t>3-81</t>
    <phoneticPr fontId="37" type="noConversion"/>
  </si>
  <si>
    <t>M38A2-J-a-C4B-266
171甲穿越橋P2L-5鋼管樁</t>
    <phoneticPr fontId="37" type="noConversion"/>
  </si>
  <si>
    <t>3-82</t>
    <phoneticPr fontId="37" type="noConversion"/>
  </si>
  <si>
    <t>M38A2-J-a-C4B-267
171甲穿越橋P2L-4鋼管樁</t>
    <phoneticPr fontId="37" type="noConversion"/>
  </si>
  <si>
    <t>3-83</t>
    <phoneticPr fontId="37" type="noConversion"/>
  </si>
  <si>
    <t>111/01/22</t>
    <phoneticPr fontId="37" type="noConversion"/>
  </si>
  <si>
    <t>M38A2-J-a-C4B-274
171甲穿越橋P2L-2鋼管樁</t>
    <phoneticPr fontId="37" type="noConversion"/>
  </si>
  <si>
    <t>3-84</t>
    <phoneticPr fontId="37" type="noConversion"/>
  </si>
  <si>
    <t>M38A2-J-a-C4B-275
171甲穿越橋P2L-3鋼管樁</t>
    <phoneticPr fontId="37" type="noConversion"/>
  </si>
  <si>
    <t>3-85</t>
    <phoneticPr fontId="37" type="noConversion"/>
  </si>
  <si>
    <t>M38A2-J-a-C4B-276
171甲穿越橋P2L-12鋼管樁</t>
    <phoneticPr fontId="37" type="noConversion"/>
  </si>
  <si>
    <t>3-86</t>
    <phoneticPr fontId="37" type="noConversion"/>
  </si>
  <si>
    <t>M38A2-J-a-C4B-277
171甲穿越橋P2L-13鋼管樁</t>
    <phoneticPr fontId="37" type="noConversion"/>
  </si>
  <si>
    <t>3-87</t>
    <phoneticPr fontId="37" type="noConversion"/>
  </si>
  <si>
    <t>M38A2-J-a-C4B-279
南117穿越橋P2L-8鋼管樁</t>
    <phoneticPr fontId="37" type="noConversion"/>
  </si>
  <si>
    <t>3-88</t>
    <phoneticPr fontId="37" type="noConversion"/>
  </si>
  <si>
    <t>M38A2-J-a-C4B-280
南117穿越橋P2L-9鋼管樁</t>
    <phoneticPr fontId="37" type="noConversion"/>
  </si>
  <si>
    <t>3-89</t>
    <phoneticPr fontId="37" type="noConversion"/>
  </si>
  <si>
    <t>M38A2-J-a-C4B-281
南117穿越橋P2L-10鋼管樁</t>
    <phoneticPr fontId="37" type="noConversion"/>
  </si>
  <si>
    <t>3-90</t>
    <phoneticPr fontId="37" type="noConversion"/>
  </si>
  <si>
    <t>M38A2-J-a-C4B-282
南117穿越橋P2L-11鋼管樁</t>
    <phoneticPr fontId="37" type="noConversion"/>
  </si>
  <si>
    <t>合格</t>
    <phoneticPr fontId="37" type="noConversion"/>
  </si>
  <si>
    <t>4-140</t>
    <phoneticPr fontId="37" type="noConversion"/>
  </si>
  <si>
    <t>111/01/11</t>
    <phoneticPr fontId="37" type="noConversion"/>
  </si>
  <si>
    <t>監造單位:林東新</t>
    <phoneticPr fontId="37" type="noConversion"/>
  </si>
  <si>
    <t>4-141</t>
    <phoneticPr fontId="37" type="noConversion"/>
  </si>
  <si>
    <t>5-33</t>
    <phoneticPr fontId="37" type="noConversion"/>
  </si>
  <si>
    <t>施工廠商:石錦茹</t>
    <phoneticPr fontId="37" type="noConversion"/>
  </si>
  <si>
    <t>M38A2-J-a-C4A-389
官田四號高架橋P7基礎</t>
    <phoneticPr fontId="37" type="noConversion"/>
  </si>
  <si>
    <t>5-34</t>
    <phoneticPr fontId="37" type="noConversion"/>
  </si>
  <si>
    <t>111/01/24</t>
    <phoneticPr fontId="37" type="noConversion"/>
  </si>
  <si>
    <t>監造單位:林東新</t>
    <phoneticPr fontId="37" type="noConversion"/>
  </si>
  <si>
    <t>M38A2-J-a-C4A-390
南117穿越橋P1L基礎</t>
    <phoneticPr fontId="37" type="noConversion"/>
  </si>
  <si>
    <t>5-35</t>
    <phoneticPr fontId="37" type="noConversion"/>
  </si>
  <si>
    <t>111/01/25</t>
    <phoneticPr fontId="37" type="noConversion"/>
  </si>
  <si>
    <t>M38A2-J-a-C4A-391
官田一號高架橋P6W基礎</t>
    <phoneticPr fontId="37" type="noConversion"/>
  </si>
  <si>
    <t>5-18</t>
    <phoneticPr fontId="37" type="noConversion"/>
  </si>
  <si>
    <t>111/01/11</t>
    <phoneticPr fontId="37" type="noConversion"/>
  </si>
  <si>
    <t>施工廠商:劉琮誠</t>
    <phoneticPr fontId="37" type="noConversion"/>
  </si>
  <si>
    <t>M38A2-J-a-C4B-254
官田一號高架橋P5E基礎鋼棒基座</t>
    <phoneticPr fontId="37" type="noConversion"/>
  </si>
  <si>
    <t>5-19</t>
    <phoneticPr fontId="37" type="noConversion"/>
  </si>
  <si>
    <t>M38A2-J-a-C4B-262
官田溪河川橋P16R鋼棒錨栓護座</t>
    <phoneticPr fontId="37" type="noConversion"/>
  </si>
  <si>
    <t>111/01/18</t>
    <phoneticPr fontId="37" type="noConversion"/>
  </si>
  <si>
    <t>M38A2-J-a-C4B-268
曾文溪橋P9RL基礎</t>
    <phoneticPr fontId="37" type="noConversion"/>
  </si>
  <si>
    <t>5-21</t>
    <phoneticPr fontId="37" type="noConversion"/>
  </si>
  <si>
    <t>111/01/19</t>
    <phoneticPr fontId="37" type="noConversion"/>
  </si>
  <si>
    <t>M38A2-J-a-C4B-270
曾文溪橋P9RL基礎</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</si>
  <si>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</si>
  <si>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</si>
  <si>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</si>
  <si>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M</t>
    </r>
    <r>
      <rPr>
        <vertAlign val="superscript"/>
        <sz val="11"/>
        <rFont val="標楷體"/>
        <family val="4"/>
        <charset val="136"/>
      </rPr>
      <t>3</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</si>
  <si>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</si>
  <si>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</si>
  <si>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</si>
  <si>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60-95</t>
    <phoneticPr fontId="37" type="noConversion"/>
  </si>
  <si>
    <t>111/01/11</t>
    <phoneticPr fontId="37" type="noConversion"/>
  </si>
  <si>
    <t>方95
官田溪河川橋P1-8、12預力地錨</t>
    <phoneticPr fontId="37" type="noConversion"/>
  </si>
  <si>
    <t>60-96</t>
    <phoneticPr fontId="37" type="noConversion"/>
  </si>
  <si>
    <t>111/01/12</t>
    <phoneticPr fontId="37" type="noConversion"/>
  </si>
  <si>
    <t>方96
官田溪河川橋P1-2、4、6預力地錨</t>
    <phoneticPr fontId="37" type="noConversion"/>
  </si>
  <si>
    <t>60-97</t>
    <phoneticPr fontId="37" type="noConversion"/>
  </si>
  <si>
    <t>方97
官田一號高架橋P3E-14微型樁</t>
    <phoneticPr fontId="37" type="noConversion"/>
  </si>
  <si>
    <t>60-98</t>
    <phoneticPr fontId="37" type="noConversion"/>
  </si>
  <si>
    <t>111/01/13</t>
    <phoneticPr fontId="37" type="noConversion"/>
  </si>
  <si>
    <t>方98
官田溪河川橋P1-1、3預力地錨</t>
    <phoneticPr fontId="37" type="noConversion"/>
  </si>
  <si>
    <t>60-99</t>
    <phoneticPr fontId="37" type="noConversion"/>
  </si>
  <si>
    <t>111/01/14</t>
    <phoneticPr fontId="37" type="noConversion"/>
  </si>
  <si>
    <t>方99
官田一號高架橋P3E-13微型樁</t>
    <phoneticPr fontId="37" type="noConversion"/>
  </si>
  <si>
    <t>60-100</t>
    <phoneticPr fontId="37" type="noConversion"/>
  </si>
  <si>
    <t>方100
官田溪河川橋P1-5、7、9預力地錨</t>
    <phoneticPr fontId="37" type="noConversion"/>
  </si>
  <si>
    <t>60-101</t>
    <phoneticPr fontId="37" type="noConversion"/>
  </si>
  <si>
    <t>111/01/17</t>
    <phoneticPr fontId="37" type="noConversion"/>
  </si>
  <si>
    <t>方101
官田一號高架橋P3E-12微型樁</t>
    <phoneticPr fontId="37" type="noConversion"/>
  </si>
  <si>
    <t>60-102</t>
    <phoneticPr fontId="37" type="noConversion"/>
  </si>
  <si>
    <t>方102
官田溪河川橋P1-11預力地錨</t>
    <phoneticPr fontId="37" type="noConversion"/>
  </si>
  <si>
    <t>60-103</t>
    <phoneticPr fontId="37" type="noConversion"/>
  </si>
  <si>
    <t>111/01/19</t>
    <phoneticPr fontId="37" type="noConversion"/>
  </si>
  <si>
    <t>方103
渡子頭二號P1RL帽梁補強對穿鋼筋填縫</t>
    <phoneticPr fontId="37" type="noConversion"/>
  </si>
  <si>
    <t>60-104</t>
    <phoneticPr fontId="37" type="noConversion"/>
  </si>
  <si>
    <t>方104
官田一號高架橋P3E-11微型樁</t>
    <phoneticPr fontId="37" type="noConversion"/>
  </si>
  <si>
    <t>60-105</t>
    <phoneticPr fontId="37" type="noConversion"/>
  </si>
  <si>
    <t>111/01/21</t>
    <phoneticPr fontId="37" type="noConversion"/>
  </si>
  <si>
    <t>方105
官田一號高架橋P3E-17微型樁</t>
    <phoneticPr fontId="37" type="noConversion"/>
  </si>
  <si>
    <t>60-106</t>
    <phoneticPr fontId="37" type="noConversion"/>
  </si>
  <si>
    <t>111/01/24</t>
    <phoneticPr fontId="37" type="noConversion"/>
  </si>
  <si>
    <t>方106
官田一號高架橋P3E-19微型樁</t>
    <phoneticPr fontId="37" type="noConversion"/>
  </si>
  <si>
    <t>8-61</t>
    <phoneticPr fontId="37" type="noConversion"/>
  </si>
  <si>
    <t>111/1/5</t>
    <phoneticPr fontId="37" type="noConversion"/>
  </si>
  <si>
    <t>#7 9.1
#9 12.01
#10 49.28</t>
    <phoneticPr fontId="37" type="noConversion"/>
  </si>
  <si>
    <t>#7 1支
#9 1支
#10 1支</t>
    <phoneticPr fontId="37" type="noConversion"/>
  </si>
  <si>
    <t>#4 46.04
#5 187.95
#6 1171.6
#7 181.48
#8 317.61
#9 245.31
#10 2782.08
#11 35.15</t>
    <phoneticPr fontId="37" type="noConversion"/>
  </si>
  <si>
    <t>#4 8
#5 23
#6 50
#7 12
#8 16
#9 13
#10 95
#11 2</t>
    <phoneticPr fontId="37" type="noConversion"/>
  </si>
  <si>
    <t>M38A2-J-B-R1-061
潭頂溪排水橋帽梁植筋、曾文溪橋基礎</t>
    <phoneticPr fontId="37" type="noConversion"/>
  </si>
  <si>
    <t>8-62</t>
    <phoneticPr fontId="37" type="noConversion"/>
  </si>
  <si>
    <t>111/1/13</t>
    <phoneticPr fontId="37" type="noConversion"/>
  </si>
  <si>
    <t>#7 24.40
#6 31.20</t>
    <phoneticPr fontId="37" type="noConversion"/>
  </si>
  <si>
    <t>#6 1支
#7 1支</t>
    <phoneticPr fontId="37" type="noConversion"/>
  </si>
  <si>
    <t>#4 46.04
#5 187.95
#6 1202.8
#7 205.88
#8 317.61
#9 245.31
#10 2782.08
#11 35.15</t>
    <phoneticPr fontId="37" type="noConversion"/>
  </si>
  <si>
    <t>#4 8
#5 23
#6 51
#7 13
#8 16
#9 13
#10 95
#11 2</t>
    <phoneticPr fontId="37" type="noConversion"/>
  </si>
  <si>
    <t>M38A2-J-B-R1-062
潭頂溪排水橋P1、P3墩柱</t>
    <phoneticPr fontId="37" type="noConversion"/>
  </si>
  <si>
    <t>111/1/16</t>
    <phoneticPr fontId="37" type="noConversion"/>
  </si>
  <si>
    <t>#5 19.06
#6 41.72
#9 17.51
#10 6.10</t>
    <phoneticPr fontId="37" type="noConversion"/>
  </si>
  <si>
    <t>#5 1支
#6 1支
#9 1支
#10 1支</t>
    <phoneticPr fontId="37" type="noConversion"/>
  </si>
  <si>
    <t>#4 46.04
#5 207.01
#6 1244.52
#7 205.88
#8 317.61
#9 262.82
#10 2788.18
#11 35.15</t>
    <phoneticPr fontId="37" type="noConversion"/>
  </si>
  <si>
    <t>#4 8
#5 24
#6 52
#7 13
#8 16
#9 14
#10 96
#11 2</t>
    <phoneticPr fontId="37" type="noConversion"/>
  </si>
  <si>
    <t>M38A2-J-B-R1-063
南117P1L、南117P2L、官田一號高架橋P5W、官田一號高架橋P6E、官田四號高架橋P7、官田六號高架橋P6、六雙溪四號排水橋P1、六雙溪四號排水橋P2、曾文溪橋P7L、曾文溪橋P7R、潭頂溪排水橋P1</t>
    <phoneticPr fontId="37" type="noConversion"/>
  </si>
  <si>
    <t>8-63</t>
    <phoneticPr fontId="37" type="noConversion"/>
  </si>
  <si>
    <t>8-64</t>
    <phoneticPr fontId="37" type="noConversion"/>
  </si>
  <si>
    <t>111/1/21</t>
    <phoneticPr fontId="37" type="noConversion"/>
  </si>
  <si>
    <t>#7 23.76
#8 55.84
#10 79.98</t>
    <phoneticPr fontId="37" type="noConversion"/>
  </si>
  <si>
    <t>#7 1支
#8 2支
#10 2支</t>
    <phoneticPr fontId="37" type="noConversion"/>
  </si>
  <si>
    <t>#4 8
#5 24
#6 52
#7 14
#8 18
#9 14
#10 98
#11 2</t>
    <phoneticPr fontId="37" type="noConversion"/>
  </si>
  <si>
    <t>M38A2-J-B-R1-064
南117P1L、南117P2L、官田一號高架橋P5W、官田一號高架橋P6E、官田四號高架橋P7、官田六號高架橋P6、六雙溪四號排水橋P1、六雙溪四號排水橋P2、曾文溪橋P7L、曾文溪橋P7R、潭頂溪排水橋P1</t>
    <phoneticPr fontId="37" type="noConversion"/>
  </si>
  <si>
    <t>#4 46.04
#5 207.01
#6 1314.24
#7 229.64
#8 373.45
#9 262.82
#10 2937.88
#11 35.15</t>
    <phoneticPr fontId="37" type="noConversion"/>
  </si>
  <si>
    <t>32-35</t>
    <phoneticPr fontId="37" type="noConversion"/>
  </si>
  <si>
    <t>111/01/18</t>
    <phoneticPr fontId="37" type="noConversion"/>
  </si>
  <si>
    <t>13-64</t>
    <phoneticPr fontId="37" type="noConversion"/>
  </si>
  <si>
    <t>111/01/10</t>
    <phoneticPr fontId="37" type="noConversion"/>
  </si>
  <si>
    <t>13-65</t>
    <phoneticPr fontId="37" type="noConversion"/>
  </si>
  <si>
    <t>111/01/13</t>
    <phoneticPr fontId="37" type="noConversion"/>
  </si>
  <si>
    <t>支</t>
    <phoneticPr fontId="37" type="noConversion"/>
  </si>
  <si>
    <t>13-66</t>
    <phoneticPr fontId="37" type="noConversion"/>
  </si>
  <si>
    <t>111/01/19</t>
    <phoneticPr fontId="37" type="noConversion"/>
  </si>
  <si>
    <t>13-67</t>
    <phoneticPr fontId="37" type="noConversion"/>
  </si>
  <si>
    <t>監造單位:黃俊馨</t>
    <phoneticPr fontId="37" type="noConversion"/>
  </si>
  <si>
    <t>13-68</t>
    <phoneticPr fontId="37" type="noConversion"/>
  </si>
  <si>
    <t>13-69</t>
    <phoneticPr fontId="37" type="noConversion"/>
  </si>
  <si>
    <t>監造單位:洪詔勛</t>
    <phoneticPr fontId="37" type="noConversion"/>
  </si>
  <si>
    <t>22-0124-008植
潭頂溪P5RL墩柱</t>
    <phoneticPr fontId="37" type="noConversion"/>
  </si>
  <si>
    <t>32-37</t>
    <phoneticPr fontId="37" type="noConversion"/>
  </si>
  <si>
    <t>15-4</t>
    <phoneticPr fontId="37" type="noConversion"/>
  </si>
  <si>
    <t>監造單位:張格綸</t>
    <phoneticPr fontId="37" type="noConversion"/>
  </si>
  <si>
    <t>15-5</t>
    <phoneticPr fontId="37" type="noConversion"/>
  </si>
  <si>
    <t>22-0104-004B植
渡子頭二號橋P4R帽梁</t>
    <phoneticPr fontId="37" type="noConversion"/>
  </si>
  <si>
    <t>15-6</t>
    <phoneticPr fontId="37" type="noConversion"/>
  </si>
  <si>
    <t>施工廠商:林士興</t>
    <phoneticPr fontId="37" type="noConversion"/>
  </si>
  <si>
    <t>監造單位:黃育智</t>
    <phoneticPr fontId="37" type="noConversion"/>
  </si>
  <si>
    <t>22-0115-001B植
曾文溪河川橋P9R基礎</t>
    <phoneticPr fontId="37" type="noConversion"/>
  </si>
  <si>
    <t>32-38</t>
    <phoneticPr fontId="37" type="noConversion"/>
  </si>
  <si>
    <t>111/02/17</t>
    <phoneticPr fontId="37" type="noConversion"/>
  </si>
  <si>
    <t>S22-01121植
六雙溪4號P1基礎</t>
    <phoneticPr fontId="37" type="noConversion"/>
  </si>
  <si>
    <t>15-7</t>
    <phoneticPr fontId="37" type="noConversion"/>
  </si>
  <si>
    <t>111/02/17</t>
    <phoneticPr fontId="37" type="noConversion"/>
  </si>
  <si>
    <t>15-8</t>
    <phoneticPr fontId="37" type="noConversion"/>
  </si>
  <si>
    <t>1-21</t>
    <phoneticPr fontId="37" type="noConversion"/>
  </si>
  <si>
    <t>111/02/14</t>
    <phoneticPr fontId="37" type="noConversion"/>
  </si>
  <si>
    <t>M38A2-J-a-C4A-394
官田一號高架橋P5W基礎PC</t>
    <phoneticPr fontId="37" type="noConversion"/>
  </si>
  <si>
    <t>1-22</t>
    <phoneticPr fontId="37" type="noConversion"/>
  </si>
  <si>
    <t>111/02/18</t>
    <phoneticPr fontId="37" type="noConversion"/>
  </si>
  <si>
    <t>M38A2-J-a-C4A-395
六雙溪四號排水橋P1基礎PC</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</si>
  <si>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</si>
  <si>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</si>
  <si>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結構用混凝土，80kgf/cm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</si>
  <si>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</si>
  <si>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</si>
  <si>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結構用混凝土，80kgf/cm</t>
    </r>
    <r>
      <rPr>
        <vertAlign val="superscript"/>
        <sz val="9"/>
        <rFont val="標楷體"/>
        <family val="4"/>
        <charset val="136"/>
      </rPr>
      <t>2</t>
    </r>
    <phoneticPr fontId="37" type="noConversion"/>
  </si>
  <si>
    <t>1-18</t>
    <phoneticPr fontId="37" type="noConversion"/>
  </si>
  <si>
    <t>111/02/15</t>
    <phoneticPr fontId="37" type="noConversion"/>
  </si>
  <si>
    <t>監造單位:吳英傑</t>
    <phoneticPr fontId="37" type="noConversion"/>
  </si>
  <si>
    <t>M38A2-J-a-C4B-298
曾文溪橋P7R基礎PC</t>
    <phoneticPr fontId="37" type="noConversion"/>
  </si>
  <si>
    <t>1-19</t>
    <phoneticPr fontId="37" type="noConversion"/>
  </si>
  <si>
    <t>111/02/22</t>
    <phoneticPr fontId="37" type="noConversion"/>
  </si>
  <si>
    <t>111/02/17</t>
    <phoneticPr fontId="37" type="noConversion"/>
  </si>
  <si>
    <t>M38A2-J-a-C4B-302
曾文溪橋10噸鼎塊01~24</t>
    <phoneticPr fontId="37" type="noConversion"/>
  </si>
  <si>
    <t>2-7</t>
    <phoneticPr fontId="37" type="noConversion"/>
  </si>
  <si>
    <t>111/02/19</t>
    <phoneticPr fontId="37" type="noConversion"/>
  </si>
  <si>
    <t>2-8</t>
    <phoneticPr fontId="37" type="noConversion"/>
  </si>
  <si>
    <t>111/02/22</t>
    <phoneticPr fontId="37" type="noConversion"/>
  </si>
  <si>
    <t>M38A2-J-a-C4B-311
171甲穿越橋P2RL基礎PC</t>
    <phoneticPr fontId="37" type="noConversion"/>
  </si>
  <si>
    <t>監造單位:李秉融</t>
    <phoneticPr fontId="37" type="noConversion"/>
  </si>
  <si>
    <t>施工廠商:劉琮誠</t>
    <phoneticPr fontId="37" type="noConversion"/>
  </si>
  <si>
    <t>M38A2-J-a-C4B-303
曾文溪橋10噸鼎塊25~48</t>
    <phoneticPr fontId="37" type="noConversion"/>
  </si>
  <si>
    <t>M38A2-J-a-C4B-312
曾文溪橋10噸鼎塊49~72</t>
    <phoneticPr fontId="37" type="noConversion"/>
  </si>
  <si>
    <t>2-10</t>
    <phoneticPr fontId="37" type="noConversion"/>
  </si>
  <si>
    <t>111/02/23</t>
    <phoneticPr fontId="37" type="noConversion"/>
  </si>
  <si>
    <t>111/02/24</t>
    <phoneticPr fontId="37" type="noConversion"/>
  </si>
  <si>
    <t>M38A2-J-a-C4B-314
曾文溪橋10噸鼎塊73-96</t>
    <phoneticPr fontId="37" type="noConversion"/>
  </si>
  <si>
    <t>2-11</t>
    <phoneticPr fontId="37" type="noConversion"/>
  </si>
  <si>
    <t>111/02/25</t>
    <phoneticPr fontId="37" type="noConversion"/>
  </si>
  <si>
    <t>M38A2-J-a-C4B-315
曾文溪橋10噸鼎塊97-120</t>
    <phoneticPr fontId="37" type="noConversion"/>
  </si>
  <si>
    <t>2-12</t>
    <phoneticPr fontId="37" type="noConversion"/>
  </si>
  <si>
    <t>111/02/26</t>
    <phoneticPr fontId="37" type="noConversion"/>
  </si>
  <si>
    <t>M38A2-J-a-C4B-322
曾文溪橋10噸鼎塊121-144</t>
    <phoneticPr fontId="37" type="noConversion"/>
  </si>
  <si>
    <r>
      <t>M</t>
    </r>
    <r>
      <rPr>
        <vertAlign val="superscript"/>
        <sz val="12"/>
        <rFont val="標楷體"/>
        <family val="4"/>
        <charset val="136"/>
      </rPr>
      <t>3</t>
    </r>
    <phoneticPr fontId="37" type="noConversion"/>
  </si>
  <si>
    <r>
      <t>結構用混凝土，245kgf/cm</t>
    </r>
    <r>
      <rPr>
        <vertAlign val="superscript"/>
        <sz val="10"/>
        <rFont val="標楷體"/>
        <family val="4"/>
        <charset val="136"/>
      </rPr>
      <t>2</t>
    </r>
    <phoneticPr fontId="37" type="noConversion"/>
  </si>
  <si>
    <r>
      <t>M</t>
    </r>
    <r>
      <rPr>
        <vertAlign val="superscript"/>
        <sz val="12"/>
        <rFont val="標楷體"/>
        <family val="4"/>
        <charset val="136"/>
      </rPr>
      <t>3</t>
    </r>
    <phoneticPr fontId="37" type="noConversion"/>
  </si>
  <si>
    <t>3-91</t>
    <phoneticPr fontId="37" type="noConversion"/>
  </si>
  <si>
    <t>111/01/26</t>
    <phoneticPr fontId="37" type="noConversion"/>
  </si>
  <si>
    <t>M38A2-J-a-C4B-285
南117穿越橋P2L-12鋼管樁</t>
    <phoneticPr fontId="37" type="noConversion"/>
  </si>
  <si>
    <t>3-92</t>
    <phoneticPr fontId="37" type="noConversion"/>
  </si>
  <si>
    <t>M38A2-J-a-C4B-286
南117穿越橋P2L-13鋼管樁</t>
    <phoneticPr fontId="37" type="noConversion"/>
  </si>
  <si>
    <t>3-93</t>
    <phoneticPr fontId="37" type="noConversion"/>
  </si>
  <si>
    <t>M38A2-J-a-C4B-287
南117穿越橋P2L-14鋼管樁</t>
    <phoneticPr fontId="37" type="noConversion"/>
  </si>
  <si>
    <t>3-94</t>
    <phoneticPr fontId="37" type="noConversion"/>
  </si>
  <si>
    <t>M38A2-J-a-C4B-288
171甲穿越橋P2L-1鋼管樁</t>
    <phoneticPr fontId="37" type="noConversion"/>
  </si>
  <si>
    <t>3-95</t>
    <phoneticPr fontId="37" type="noConversion"/>
  </si>
  <si>
    <t>3-96</t>
    <phoneticPr fontId="37" type="noConversion"/>
  </si>
  <si>
    <t>M38A2-J-a-C4B-289
171甲穿越橋P2L-14鋼管樁</t>
    <phoneticPr fontId="37" type="noConversion"/>
  </si>
  <si>
    <t>3-97</t>
    <phoneticPr fontId="37" type="noConversion"/>
  </si>
  <si>
    <t>M38A2-J-a-C4B-290
171甲穿越橋P2L-15鋼管樁</t>
    <phoneticPr fontId="37" type="noConversion"/>
  </si>
  <si>
    <t>3-98</t>
    <phoneticPr fontId="37" type="noConversion"/>
  </si>
  <si>
    <t>M38A2-J-a-C4B-291
171甲穿越橋P2L-16鋼管樁</t>
    <phoneticPr fontId="37" type="noConversion"/>
  </si>
  <si>
    <t>3-99</t>
    <phoneticPr fontId="37" type="noConversion"/>
  </si>
  <si>
    <t>111/01/27</t>
    <phoneticPr fontId="37" type="noConversion"/>
  </si>
  <si>
    <t>施工廠商:石錦茹</t>
    <phoneticPr fontId="37" type="noConversion"/>
  </si>
  <si>
    <t>M38A2-J-a-C4B-292
潭頂溪排水橋P5RL墩柱第一升層</t>
    <phoneticPr fontId="37" type="noConversion"/>
  </si>
  <si>
    <t>111/02/08</t>
    <phoneticPr fontId="37" type="noConversion"/>
  </si>
  <si>
    <t>監造單位:黃麒源</t>
    <phoneticPr fontId="37" type="noConversion"/>
  </si>
  <si>
    <t>施工廠商:劉琮誠</t>
    <phoneticPr fontId="37" type="noConversion"/>
  </si>
  <si>
    <t>M38A2-J-a-C4B-294
潭頂溪排水橋P5RL墩柱第二升層</t>
    <phoneticPr fontId="37" type="noConversion"/>
  </si>
  <si>
    <t>3-100</t>
    <phoneticPr fontId="37" type="noConversion"/>
  </si>
  <si>
    <t>3-101</t>
    <phoneticPr fontId="37" type="noConversion"/>
  </si>
  <si>
    <t>監造單位:吳英傑</t>
    <phoneticPr fontId="37" type="noConversion"/>
  </si>
  <si>
    <t>M38A2-J-a-C4B-295
171甲穿越橋P1R-5鋼管樁</t>
    <phoneticPr fontId="37" type="noConversion"/>
  </si>
  <si>
    <t>3-102</t>
    <phoneticPr fontId="37" type="noConversion"/>
  </si>
  <si>
    <t>M38A2-J-a-C4B-296
171甲穿越橋P1R-6鋼管樁</t>
    <phoneticPr fontId="37" type="noConversion"/>
  </si>
  <si>
    <t>3-103</t>
    <phoneticPr fontId="37" type="noConversion"/>
  </si>
  <si>
    <t>M38A2-J-a-C4B-297
171甲穿越橋P1R-7鋼管樁</t>
    <phoneticPr fontId="37" type="noConversion"/>
  </si>
  <si>
    <t>3-104</t>
    <phoneticPr fontId="37" type="noConversion"/>
  </si>
  <si>
    <t>111/02/16</t>
    <phoneticPr fontId="37" type="noConversion"/>
  </si>
  <si>
    <t>M38A2-J-a-C4B-299
171甲穿越橋P1R-8鋼管樁</t>
    <phoneticPr fontId="37" type="noConversion"/>
  </si>
  <si>
    <t>3-105</t>
    <phoneticPr fontId="37" type="noConversion"/>
  </si>
  <si>
    <t>M38A2-J-a-C4B-300
171甲穿越橋P1R-9鋼管樁</t>
    <phoneticPr fontId="37" type="noConversion"/>
  </si>
  <si>
    <t>3-106</t>
    <phoneticPr fontId="37" type="noConversion"/>
  </si>
  <si>
    <t>M38A2-J-a-C4B-301
171甲穿越橋P1R-10鋼管樁</t>
    <phoneticPr fontId="37" type="noConversion"/>
  </si>
  <si>
    <t>3-107</t>
    <phoneticPr fontId="37" type="noConversion"/>
  </si>
  <si>
    <t>111/02/19</t>
    <phoneticPr fontId="37" type="noConversion"/>
  </si>
  <si>
    <t>M38A2-J-a-C4B-304
糖鐵四號穿越橋P2R-15鋼管樁</t>
    <phoneticPr fontId="37" type="noConversion"/>
  </si>
  <si>
    <t>3-108</t>
    <phoneticPr fontId="37" type="noConversion"/>
  </si>
  <si>
    <t>M38A2-J-a-C4B-305
糖鐵四號穿越橋P2R-16鋼管樁</t>
    <phoneticPr fontId="37" type="noConversion"/>
  </si>
  <si>
    <t>3-109</t>
    <phoneticPr fontId="37" type="noConversion"/>
  </si>
  <si>
    <t>M38A2-J-a-C4B-306
糖鐵四號穿越橋P2R-17鋼管樁</t>
    <phoneticPr fontId="37" type="noConversion"/>
  </si>
  <si>
    <t>3-110</t>
    <phoneticPr fontId="37" type="noConversion"/>
  </si>
  <si>
    <t>M38A2-J-a-C4B-307
糖鐵四號穿越橋P2R-18鋼管樁</t>
    <phoneticPr fontId="37" type="noConversion"/>
  </si>
  <si>
    <t>3-111</t>
    <phoneticPr fontId="37" type="noConversion"/>
  </si>
  <si>
    <t>111/02/19</t>
    <phoneticPr fontId="37" type="noConversion"/>
  </si>
  <si>
    <t>M38A2-J-a-C4B-308
糖鐵四號穿越橋P2R-19鋼管樁</t>
    <phoneticPr fontId="37" type="noConversion"/>
  </si>
  <si>
    <t>3-112</t>
    <phoneticPr fontId="37" type="noConversion"/>
  </si>
  <si>
    <t>M38A2-J-a-C4B-309
糖鐵四號穿越橋P2R-20鋼管樁</t>
    <phoneticPr fontId="37" type="noConversion"/>
  </si>
  <si>
    <t>3-113</t>
    <phoneticPr fontId="37" type="noConversion"/>
  </si>
  <si>
    <t>111/02/23</t>
    <phoneticPr fontId="37" type="noConversion"/>
  </si>
  <si>
    <t>M38A2-J-a-C4B-313
潭頂溪排水橋P6RL帽梁</t>
    <phoneticPr fontId="37" type="noConversion"/>
  </si>
  <si>
    <t>3-114</t>
    <phoneticPr fontId="37" type="noConversion"/>
  </si>
  <si>
    <t>111/02/25</t>
    <phoneticPr fontId="37" type="noConversion"/>
  </si>
  <si>
    <t>M38A2-J-a-C4B-316
171甲穿越橋P1L-1鋼管樁</t>
    <phoneticPr fontId="37" type="noConversion"/>
  </si>
  <si>
    <t>3-115</t>
    <phoneticPr fontId="37" type="noConversion"/>
  </si>
  <si>
    <t>M38A2-J-a-C4B-317
171甲穿越橋P1L-2鋼管樁</t>
    <phoneticPr fontId="37" type="noConversion"/>
  </si>
  <si>
    <t>3-116</t>
    <phoneticPr fontId="37" type="noConversion"/>
  </si>
  <si>
    <t>M38A2-J-a-C4B-318
171甲穿越橋P1L-13鋼管樁</t>
    <phoneticPr fontId="37" type="noConversion"/>
  </si>
  <si>
    <t>3-117</t>
    <phoneticPr fontId="37" type="noConversion"/>
  </si>
  <si>
    <t>M38A2-J-a-C4B-319
171甲穿越橋P1L-14鋼管樁</t>
    <phoneticPr fontId="37" type="noConversion"/>
  </si>
  <si>
    <t>3-118</t>
    <phoneticPr fontId="37" type="noConversion"/>
  </si>
  <si>
    <t>M38A2-J-a-C4B-320
171甲穿越橋P1L-15鋼管樁</t>
    <phoneticPr fontId="37" type="noConversion"/>
  </si>
  <si>
    <t>3-119</t>
    <phoneticPr fontId="37" type="noConversion"/>
  </si>
  <si>
    <t>M38A2-J-a-C4B-321
171甲穿越橋P1L-16鋼管樁</t>
    <phoneticPr fontId="37" type="noConversion"/>
  </si>
  <si>
    <t>M38A2-J-a-C4B-250
曾文溪橋P7R-5基樁</t>
    <phoneticPr fontId="37" type="noConversion"/>
  </si>
  <si>
    <t>M38A2-J-a-C4B-254
曾文溪橋P7R-6基樁</t>
    <phoneticPr fontId="37" type="noConversion"/>
  </si>
  <si>
    <t>M38A2-J-a-C4B-261
曾文溪橋P7L-1基樁</t>
    <phoneticPr fontId="37" type="noConversion"/>
  </si>
  <si>
    <t>111/01/19</t>
    <phoneticPr fontId="37" type="noConversion"/>
  </si>
  <si>
    <t>監造單位:李秉融</t>
    <phoneticPr fontId="37" type="noConversion"/>
  </si>
  <si>
    <t>施工廠商:劉琮誠</t>
    <phoneticPr fontId="37" type="noConversion"/>
  </si>
  <si>
    <t>M38A2-J-a-C4B-271
曾文溪橋P7L-2基樁</t>
    <phoneticPr fontId="37" type="noConversion"/>
  </si>
  <si>
    <t>4-142</t>
    <phoneticPr fontId="37" type="noConversion"/>
  </si>
  <si>
    <t>4-143</t>
    <phoneticPr fontId="37" type="noConversion"/>
  </si>
  <si>
    <t>111/01/21</t>
    <phoneticPr fontId="37" type="noConversion"/>
  </si>
  <si>
    <t>M38A2-J-a-C4B-272
曾文溪橋P7L-3基樁</t>
    <phoneticPr fontId="37" type="noConversion"/>
  </si>
  <si>
    <t>4-144</t>
    <phoneticPr fontId="37" type="noConversion"/>
  </si>
  <si>
    <t>111/01/22</t>
    <phoneticPr fontId="37" type="noConversion"/>
  </si>
  <si>
    <t>M38A2-J-a-C4B-278
曾文溪橋P7L-4基樁</t>
    <phoneticPr fontId="37" type="noConversion"/>
  </si>
  <si>
    <t>4-145</t>
    <phoneticPr fontId="37" type="noConversion"/>
  </si>
  <si>
    <t>施工廠商:石錦茹</t>
    <phoneticPr fontId="37" type="noConversion"/>
  </si>
  <si>
    <t>M38A2-J-a-C4B-283
曾文溪橋P7L-5基樁</t>
    <phoneticPr fontId="37" type="noConversion"/>
  </si>
  <si>
    <t>4-146</t>
    <phoneticPr fontId="37" type="noConversion"/>
  </si>
  <si>
    <t>111/01/25</t>
    <phoneticPr fontId="37" type="noConversion"/>
  </si>
  <si>
    <t>M38A2-J-a-C4B-284
曾文溪橋P7L-6基樁</t>
    <phoneticPr fontId="37" type="noConversion"/>
  </si>
  <si>
    <t>5-36</t>
    <phoneticPr fontId="37" type="noConversion"/>
  </si>
  <si>
    <t>111/01/28</t>
    <phoneticPr fontId="37" type="noConversion"/>
  </si>
  <si>
    <t>監造單位:李秉融</t>
    <phoneticPr fontId="37" type="noConversion"/>
  </si>
  <si>
    <t>M38A2-J-a-C4A-393
六雙溪四號排水橋P2基礎</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</si>
  <si>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</si>
  <si>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</si>
  <si>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</si>
  <si>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</si>
  <si>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</si>
  <si>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5-37</t>
    <phoneticPr fontId="37" type="noConversion"/>
  </si>
  <si>
    <t>111/02/18</t>
    <phoneticPr fontId="37" type="noConversion"/>
  </si>
  <si>
    <t>監造單位:黃麒源</t>
    <phoneticPr fontId="37" type="noConversion"/>
  </si>
  <si>
    <t>施工廠商:劉琮誠</t>
    <phoneticPr fontId="37" type="noConversion"/>
  </si>
  <si>
    <t>M38A2-J-a-C4A-396
官田一號高架橋P6W鋼棒基座</t>
    <phoneticPr fontId="37" type="noConversion"/>
  </si>
  <si>
    <t>5-38</t>
    <phoneticPr fontId="37" type="noConversion"/>
  </si>
  <si>
    <t>111/02/22</t>
    <phoneticPr fontId="37" type="noConversion"/>
  </si>
  <si>
    <t>M38A2-J-a-C4A-397
官田一號高架橋P5W基礎</t>
    <phoneticPr fontId="37" type="noConversion"/>
  </si>
  <si>
    <t>5-39</t>
    <phoneticPr fontId="37" type="noConversion"/>
  </si>
  <si>
    <t>111/02/28</t>
    <phoneticPr fontId="37" type="noConversion"/>
  </si>
  <si>
    <t>監造單位:吳英傑</t>
    <phoneticPr fontId="37" type="noConversion"/>
  </si>
  <si>
    <t>M38A2-J-a-C4A-398
六雙溪四號排水橋P1基礎</t>
    <phoneticPr fontId="37" type="noConversion"/>
  </si>
  <si>
    <r>
      <t>M</t>
    </r>
    <r>
      <rPr>
        <vertAlign val="superscript"/>
        <sz val="11"/>
        <color rgb="FFFF0000"/>
        <rFont val="標楷體"/>
        <family val="4"/>
        <charset val="136"/>
      </rPr>
      <t>3</t>
    </r>
    <phoneticPr fontId="37" type="noConversion"/>
  </si>
  <si>
    <t>5-22</t>
    <phoneticPr fontId="37" type="noConversion"/>
  </si>
  <si>
    <t>111/01/27</t>
    <phoneticPr fontId="37" type="noConversion"/>
  </si>
  <si>
    <t>監造單位:吳英傑</t>
    <phoneticPr fontId="37" type="noConversion"/>
  </si>
  <si>
    <t>M38A2-J-a-C4B-293
潭頂溪排水橋P2基礎</t>
    <phoneticPr fontId="37" type="noConversion"/>
  </si>
  <si>
    <t>111/02/26</t>
    <phoneticPr fontId="37" type="noConversion"/>
  </si>
  <si>
    <t>M38A2-J-a-C4B-323
曾文溪橋P7R基礎</t>
    <phoneticPr fontId="37" type="noConversion"/>
  </si>
  <si>
    <t>60-107</t>
    <phoneticPr fontId="37" type="noConversion"/>
  </si>
  <si>
    <t>111/01/25</t>
    <phoneticPr fontId="37" type="noConversion"/>
  </si>
  <si>
    <t>方107
曾文溪P9RL基礎黑鐵管</t>
    <phoneticPr fontId="37" type="noConversion"/>
  </si>
  <si>
    <t>60-108</t>
    <phoneticPr fontId="37" type="noConversion"/>
  </si>
  <si>
    <t>111/01/27</t>
    <phoneticPr fontId="37" type="noConversion"/>
  </si>
  <si>
    <t>方108
曾文溪P9RL基礎鋼棒錨栓</t>
    <phoneticPr fontId="37" type="noConversion"/>
  </si>
  <si>
    <t>60-109</t>
    <phoneticPr fontId="37" type="noConversion"/>
  </si>
  <si>
    <t>111/02/08</t>
    <phoneticPr fontId="37" type="noConversion"/>
  </si>
  <si>
    <t>方109
官田一號高架橋P6W基礎鋼棒</t>
    <phoneticPr fontId="37" type="noConversion"/>
  </si>
  <si>
    <t>60-110</t>
    <phoneticPr fontId="37" type="noConversion"/>
  </si>
  <si>
    <t>方110
官田一號高架橋P6W基礎黑鐵管</t>
    <phoneticPr fontId="37" type="noConversion"/>
  </si>
  <si>
    <t>60-111</t>
    <phoneticPr fontId="37" type="noConversion"/>
  </si>
  <si>
    <t>111/02/14</t>
    <phoneticPr fontId="37" type="noConversion"/>
  </si>
  <si>
    <t>方111
潭頂溪排水橋P6帽梁鋼筋對穿填縫</t>
    <phoneticPr fontId="37" type="noConversion"/>
  </si>
  <si>
    <t>60-112</t>
    <phoneticPr fontId="37" type="noConversion"/>
  </si>
  <si>
    <t>111/02/15</t>
    <phoneticPr fontId="37" type="noConversion"/>
  </si>
  <si>
    <t>方112
官田一號高架橋P3E-18微型樁</t>
    <phoneticPr fontId="37" type="noConversion"/>
  </si>
  <si>
    <t>60-113</t>
    <phoneticPr fontId="37" type="noConversion"/>
  </si>
  <si>
    <t>111/02/25</t>
    <phoneticPr fontId="37" type="noConversion"/>
  </si>
  <si>
    <t>方113
官田一號高架橋P3E-20微型樁</t>
    <phoneticPr fontId="37" type="noConversion"/>
  </si>
  <si>
    <t>60-114</t>
    <phoneticPr fontId="37" type="noConversion"/>
  </si>
  <si>
    <t>111/02/27</t>
    <phoneticPr fontId="37" type="noConversion"/>
  </si>
  <si>
    <t>方114
渡子頭一號排水橋P2L鋼板包覆</t>
    <phoneticPr fontId="37" type="noConversion"/>
  </si>
  <si>
    <t>60-115</t>
    <phoneticPr fontId="37" type="noConversion"/>
  </si>
  <si>
    <t>111/02/28</t>
    <phoneticPr fontId="37" type="noConversion"/>
  </si>
  <si>
    <t>方115
官田一號高架橋P3E-21微型樁</t>
    <phoneticPr fontId="37" type="noConversion"/>
  </si>
  <si>
    <t>60-116</t>
    <phoneticPr fontId="37" type="noConversion"/>
  </si>
  <si>
    <t>方116
官田一號高架橋P5W黑鐵管、錨栓</t>
    <phoneticPr fontId="37" type="noConversion"/>
  </si>
  <si>
    <t>監造單位:吳英傑</t>
    <phoneticPr fontId="37" type="noConversion"/>
  </si>
  <si>
    <t>1-23</t>
    <phoneticPr fontId="37" type="noConversion"/>
  </si>
  <si>
    <t>111/03/07</t>
    <phoneticPr fontId="37" type="noConversion"/>
  </si>
  <si>
    <t>M38A2-J-a-C4A-399
官田一號高架橋P6E基礎PC</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</si>
  <si>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</si>
  <si>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</si>
  <si>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</si>
  <si>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</si>
  <si>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</si>
  <si>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</si>
  <si>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</si>
  <si>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</si>
  <si>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2-13</t>
    <phoneticPr fontId="37" type="noConversion"/>
  </si>
  <si>
    <t>監造單位:吳英傑</t>
    <phoneticPr fontId="37" type="noConversion"/>
  </si>
  <si>
    <t>施工廠商:石錦茹</t>
    <phoneticPr fontId="37" type="noConversion"/>
  </si>
  <si>
    <t>施工廠商:石錦茹</t>
    <phoneticPr fontId="37" type="noConversion"/>
  </si>
  <si>
    <t>111/03/01</t>
    <phoneticPr fontId="37" type="noConversion"/>
  </si>
  <si>
    <t>M38A2-J-a-C4B-324
曾文溪橋10噸鼎塊145-168</t>
    <phoneticPr fontId="37" type="noConversion"/>
  </si>
  <si>
    <t>2-14</t>
    <phoneticPr fontId="37" type="noConversion"/>
  </si>
  <si>
    <t>111/03/02</t>
    <phoneticPr fontId="37" type="noConversion"/>
  </si>
  <si>
    <t>2-15</t>
    <phoneticPr fontId="37" type="noConversion"/>
  </si>
  <si>
    <t>2-16</t>
    <phoneticPr fontId="37" type="noConversion"/>
  </si>
  <si>
    <t>111/03/03</t>
    <phoneticPr fontId="37" type="noConversion"/>
  </si>
  <si>
    <t>監造單位:李秉融</t>
    <phoneticPr fontId="37" type="noConversion"/>
  </si>
  <si>
    <t>施工廠商:劉琮誠</t>
    <phoneticPr fontId="37" type="noConversion"/>
  </si>
  <si>
    <t>M38A2-J-a-C4B-332
南117穿越橋P2L基礎PC</t>
    <phoneticPr fontId="37" type="noConversion"/>
  </si>
  <si>
    <t>M38A2-J-a-C4B-331
曾文溪橋10噸鼎塊169-192</t>
    <phoneticPr fontId="37" type="noConversion"/>
  </si>
  <si>
    <t>M38A2-J-a-C4B-333
曾文溪橋10噸鼎塊193-216</t>
    <phoneticPr fontId="37" type="noConversion"/>
  </si>
  <si>
    <t>2-17</t>
    <phoneticPr fontId="37" type="noConversion"/>
  </si>
  <si>
    <t>111/03/04</t>
    <phoneticPr fontId="37" type="noConversion"/>
  </si>
  <si>
    <t>M38A2-J-a-C4B-334
曾文溪橋10噸鼎塊217-240</t>
    <phoneticPr fontId="37" type="noConversion"/>
  </si>
  <si>
    <t>2-18</t>
    <phoneticPr fontId="37" type="noConversion"/>
  </si>
  <si>
    <t>111/03/05</t>
    <phoneticPr fontId="37" type="noConversion"/>
  </si>
  <si>
    <t>M38A2-J-a-C4B-335
曾文溪橋10噸鼎塊241-264</t>
    <phoneticPr fontId="37" type="noConversion"/>
  </si>
  <si>
    <t>2-19</t>
    <phoneticPr fontId="37" type="noConversion"/>
  </si>
  <si>
    <t>111/03/07</t>
    <phoneticPr fontId="37" type="noConversion"/>
  </si>
  <si>
    <t>M38A2-J-a-C4B-336
曾文溪橋10噸鼎塊265-288</t>
    <phoneticPr fontId="37" type="noConversion"/>
  </si>
  <si>
    <t>3-120</t>
    <phoneticPr fontId="37" type="noConversion"/>
  </si>
  <si>
    <t>111/03/01</t>
    <phoneticPr fontId="37" type="noConversion"/>
  </si>
  <si>
    <t>監造單位:黃麒源</t>
    <phoneticPr fontId="37" type="noConversion"/>
  </si>
  <si>
    <t>M38A2-J-a-C4B-325
糖鐵四號穿越橋P2R-11鋼管樁</t>
    <phoneticPr fontId="37" type="noConversion"/>
  </si>
  <si>
    <t>3-121</t>
    <phoneticPr fontId="37" type="noConversion"/>
  </si>
  <si>
    <t>M38A2-J-a-C4B-326
糖鐵四號穿越橋P2R-12鋼管樁</t>
    <phoneticPr fontId="37" type="noConversion"/>
  </si>
  <si>
    <t>3-122</t>
    <phoneticPr fontId="37" type="noConversion"/>
  </si>
  <si>
    <t>M38A2-J-a-C4B-327
糖鐵四號穿越橋P2R-13鋼管樁</t>
    <phoneticPr fontId="37" type="noConversion"/>
  </si>
  <si>
    <t>3-123</t>
    <phoneticPr fontId="37" type="noConversion"/>
  </si>
  <si>
    <t>M38A2-J-a-C4B-328
糖鐵四號穿越橋P2R-14鋼管樁</t>
    <phoneticPr fontId="37" type="noConversion"/>
  </si>
  <si>
    <t>3-124</t>
    <phoneticPr fontId="37" type="noConversion"/>
  </si>
  <si>
    <t>M38A2-J-a-C4B-329
糖鐵四號穿越橋P2R-23鋼管樁</t>
    <phoneticPr fontId="37" type="noConversion"/>
  </si>
  <si>
    <t>3-125</t>
    <phoneticPr fontId="37" type="noConversion"/>
  </si>
  <si>
    <t>M38A2-J-a-C4B-330
糖鐵四號穿越橋P2R-24鋼管樁</t>
    <phoneticPr fontId="37" type="noConversion"/>
  </si>
  <si>
    <t>3-126</t>
    <phoneticPr fontId="37" type="noConversion"/>
  </si>
  <si>
    <t>M38A2-J-a-C4B-337
171甲穿越橋P2L-10鋼管樁</t>
    <phoneticPr fontId="37" type="noConversion"/>
  </si>
  <si>
    <t>3-127</t>
    <phoneticPr fontId="37" type="noConversion"/>
  </si>
  <si>
    <t>M38A2-J-a-C4B-338
171甲穿越橋P2L-11鋼管樁</t>
    <phoneticPr fontId="37" type="noConversion"/>
  </si>
  <si>
    <t>3-128</t>
    <phoneticPr fontId="37" type="noConversion"/>
  </si>
  <si>
    <t>M38A2-J-a-C4B-339
171甲穿越橋P2L-12鋼管樁</t>
    <phoneticPr fontId="37" type="noConversion"/>
  </si>
  <si>
    <t>3-129</t>
    <phoneticPr fontId="37" type="noConversion"/>
  </si>
  <si>
    <t>M38A2-J-a-C4B-340
171甲穿越橋P2L-4鋼管樁</t>
    <phoneticPr fontId="37" type="noConversion"/>
  </si>
  <si>
    <t>3-130</t>
    <phoneticPr fontId="37" type="noConversion"/>
  </si>
  <si>
    <t>M38A2-J-a-C4B-341
171甲穿越橋P2L-5鋼管樁</t>
    <phoneticPr fontId="37" type="noConversion"/>
  </si>
  <si>
    <t>60-117</t>
    <phoneticPr fontId="37" type="noConversion"/>
  </si>
  <si>
    <t>111/03/02</t>
    <phoneticPr fontId="37" type="noConversion"/>
  </si>
  <si>
    <t>監造單位:吳清標</t>
    <phoneticPr fontId="37" type="noConversion"/>
  </si>
  <si>
    <t>施工廠商:王建凱</t>
    <phoneticPr fontId="37" type="noConversion"/>
  </si>
  <si>
    <t>60-118</t>
    <phoneticPr fontId="37" type="noConversion"/>
  </si>
  <si>
    <t>方118
潭頂溪排水橋P7帽梁鋼筋對穿填縫</t>
    <phoneticPr fontId="37" type="noConversion"/>
  </si>
  <si>
    <t>60-119</t>
    <phoneticPr fontId="37" type="noConversion"/>
  </si>
  <si>
    <t>111/03/04</t>
    <phoneticPr fontId="37" type="noConversion"/>
  </si>
  <si>
    <t>111/03/04</t>
    <phoneticPr fontId="37" type="noConversion"/>
  </si>
  <si>
    <t>方117
官田一號高架橋P3E-22微型樁</t>
    <phoneticPr fontId="37" type="noConversion"/>
  </si>
  <si>
    <t>方119
官田一號高架橋P3E-23微型樁</t>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</si>
  <si>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</si>
  <si>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結構用混凝土，245kgf/cm</t>
    </r>
    <r>
      <rPr>
        <vertAlign val="superscript"/>
        <sz val="10"/>
        <rFont val="標楷體"/>
        <family val="4"/>
        <charset val="136"/>
      </rPr>
      <t>2</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</si>
  <si>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</si>
  <si>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</si>
  <si>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</si>
  <si>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</si>
  <si>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111/06/30</t>
    <phoneticPr fontId="37" type="noConversion"/>
  </si>
  <si>
    <t>21-1227-003植
官田溪P7L基礎補強頂面</t>
    <phoneticPr fontId="37" type="noConversion"/>
  </si>
  <si>
    <t>21-1231-001A植
善化一號橋P1L基礎頂面</t>
    <phoneticPr fontId="37" type="noConversion"/>
  </si>
  <si>
    <t>22-0110-001植
官田一號P5E基礎鋼棒座</t>
    <phoneticPr fontId="37" type="noConversion"/>
  </si>
  <si>
    <t>22-0113-001植
官田四號橋P7基礎</t>
    <phoneticPr fontId="37" type="noConversion"/>
  </si>
  <si>
    <t>22-0119-004植
官田四號橋P7基礎頂面</t>
    <phoneticPr fontId="37" type="noConversion"/>
  </si>
  <si>
    <t>22-0124-006植
南117P1L基礎頂面</t>
    <phoneticPr fontId="37" type="noConversion"/>
  </si>
  <si>
    <t>22-0124-007植
潭頂溪P2RL基礎側</t>
    <phoneticPr fontId="37" type="noConversion"/>
  </si>
  <si>
    <t>S22-01120植
官田系統一號P6W基礎</t>
    <phoneticPr fontId="37" type="noConversion"/>
  </si>
  <si>
    <t>21-1221-010植
官田溪河川橋P7L基礎側面</t>
    <phoneticPr fontId="37" type="noConversion"/>
  </si>
  <si>
    <t>21-1221-009植
南117 P2R基礎側面</t>
    <phoneticPr fontId="37" type="noConversion"/>
  </si>
  <si>
    <t>21-1231-001C植
善化一號橋P1L基礎側面</t>
    <phoneticPr fontId="37" type="noConversion"/>
  </si>
  <si>
    <t>21-0118-005植
南117P1L基礎側面</t>
    <phoneticPr fontId="37" type="noConversion"/>
  </si>
  <si>
    <t>S22-0125-003植
官田系統4號P2基礎</t>
    <phoneticPr fontId="37" type="noConversion"/>
  </si>
  <si>
    <t>22-0104-004A植
渡子頭二號橋P4L帽梁</t>
    <phoneticPr fontId="37" type="noConversion"/>
  </si>
  <si>
    <t>S22-01081
潭頂溪排水橋P6R帽梁</t>
    <phoneticPr fontId="37" type="noConversion"/>
  </si>
  <si>
    <t>111/01/27</t>
    <phoneticPr fontId="37" type="noConversion"/>
  </si>
  <si>
    <t>壹、一、1 結構工程 22~24</t>
    <phoneticPr fontId="37" type="noConversion"/>
  </si>
  <si>
    <t>支</t>
    <phoneticPr fontId="37" type="noConversion"/>
  </si>
  <si>
    <t>111/01/27</t>
    <phoneticPr fontId="37" type="noConversion"/>
  </si>
  <si>
    <t>每批2%隨機取樣抽測,每批最少取樣5支,該批有仰角施工則最少取樣抽測1支.</t>
    <phoneticPr fontId="37" type="noConversion"/>
  </si>
  <si>
    <t>合格</t>
    <phoneticPr fontId="37" type="noConversion"/>
  </si>
  <si>
    <t>監造單位:洪詔勛</t>
    <phoneticPr fontId="37" type="noConversion"/>
  </si>
  <si>
    <t>22-0127-007植
潭頂溪排水橋P2RL基礎頂面</t>
    <phoneticPr fontId="37" type="noConversion"/>
  </si>
  <si>
    <t>化學黏著錨筋，16mm∮</t>
    <phoneticPr fontId="37" type="noConversion"/>
  </si>
  <si>
    <t>壹、一、1 結構工程 22~24</t>
    <phoneticPr fontId="37" type="noConversion"/>
  </si>
  <si>
    <t>每批2%隨機取樣抽測,每批最少取樣5支,該批有仰角施工則最少取樣抽測1支.</t>
    <phoneticPr fontId="37" type="noConversion"/>
  </si>
  <si>
    <t>13-70</t>
    <phoneticPr fontId="37" type="noConversion"/>
  </si>
  <si>
    <t>13-71</t>
    <phoneticPr fontId="37" type="noConversion"/>
  </si>
  <si>
    <t>13-72</t>
    <phoneticPr fontId="37" type="noConversion"/>
  </si>
  <si>
    <t>13-73</t>
    <phoneticPr fontId="37" type="noConversion"/>
  </si>
  <si>
    <t>111/02/25</t>
    <phoneticPr fontId="37" type="noConversion"/>
  </si>
  <si>
    <t>施工廠商:林士興</t>
    <phoneticPr fontId="37" type="noConversion"/>
  </si>
  <si>
    <t>13-74</t>
    <phoneticPr fontId="37" type="noConversion"/>
  </si>
  <si>
    <t>111/02/26</t>
    <phoneticPr fontId="37" type="noConversion"/>
  </si>
  <si>
    <t>32-39</t>
    <phoneticPr fontId="37" type="noConversion"/>
  </si>
  <si>
    <t>111/02/22</t>
    <phoneticPr fontId="37" type="noConversion"/>
  </si>
  <si>
    <t>32-40</t>
    <phoneticPr fontId="37" type="noConversion"/>
  </si>
  <si>
    <t>32-41</t>
    <phoneticPr fontId="37" type="noConversion"/>
  </si>
  <si>
    <t>32-42</t>
    <phoneticPr fontId="37" type="noConversion"/>
  </si>
  <si>
    <t>111/03/03</t>
    <phoneticPr fontId="37" type="noConversion"/>
  </si>
  <si>
    <t>支</t>
    <phoneticPr fontId="37" type="noConversion"/>
  </si>
  <si>
    <t>支</t>
    <phoneticPr fontId="37" type="noConversion"/>
  </si>
  <si>
    <t>18-1</t>
    <phoneticPr fontId="37" type="noConversion"/>
  </si>
  <si>
    <t>18-2</t>
    <phoneticPr fontId="37" type="noConversion"/>
  </si>
  <si>
    <t>111/02/25</t>
    <phoneticPr fontId="37" type="noConversion"/>
  </si>
  <si>
    <t>22-0127-006植
六雙溪四號排水橋P2基礎</t>
    <phoneticPr fontId="37" type="noConversion"/>
  </si>
  <si>
    <t>S22-01382植
曾文溪河川橋P7R基礎</t>
    <phoneticPr fontId="37" type="noConversion"/>
  </si>
  <si>
    <t>S22-01289
曾文溪P7R側面</t>
    <phoneticPr fontId="37" type="noConversion"/>
  </si>
  <si>
    <t>S22-01368
171甲穿越橋P2L</t>
    <phoneticPr fontId="37" type="noConversion"/>
  </si>
  <si>
    <t>S22-01374
171甲穿越橋P2R</t>
    <phoneticPr fontId="37" type="noConversion"/>
  </si>
  <si>
    <t>17-1</t>
    <phoneticPr fontId="37" type="noConversion"/>
  </si>
  <si>
    <t>S22-01369
171甲穿越橋P2L</t>
    <phoneticPr fontId="37" type="noConversion"/>
  </si>
  <si>
    <t>5-40</t>
    <phoneticPr fontId="37" type="noConversion"/>
  </si>
  <si>
    <t>111/03/08</t>
    <phoneticPr fontId="37" type="noConversion"/>
  </si>
  <si>
    <t>監造單位:黃麒源</t>
    <phoneticPr fontId="37" type="noConversion"/>
  </si>
  <si>
    <t>施工廠商:劉琮誠</t>
    <phoneticPr fontId="37" type="noConversion"/>
  </si>
  <si>
    <t>M38A2-J-a-C4A-400
官田一號高架橋官田一號高架橋</t>
    <phoneticPr fontId="37" type="noConversion"/>
  </si>
  <si>
    <t>2-20</t>
    <phoneticPr fontId="37" type="noConversion"/>
  </si>
  <si>
    <t>111/03/08</t>
    <phoneticPr fontId="37" type="noConversion"/>
  </si>
  <si>
    <t>M38A2-J-a-C4B-343
曾文溪橋10噸鼎塊289-312</t>
    <phoneticPr fontId="37" type="noConversion"/>
  </si>
  <si>
    <t>2-21</t>
    <phoneticPr fontId="37" type="noConversion"/>
  </si>
  <si>
    <t>111/03/10</t>
    <phoneticPr fontId="37" type="noConversion"/>
  </si>
  <si>
    <t>M38A2-J-a-C4B-351
曾文溪橋10噸鼎塊313-336</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</si>
  <si>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</si>
  <si>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</si>
  <si>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結構用混凝土，245kgf/cm</t>
    </r>
    <r>
      <rPr>
        <vertAlign val="superscript"/>
        <sz val="10"/>
        <rFont val="標楷體"/>
        <family val="4"/>
        <charset val="136"/>
      </rPr>
      <t>2</t>
    </r>
    <phoneticPr fontId="37" type="noConversion"/>
  </si>
  <si>
    <t>3-131</t>
    <phoneticPr fontId="37" type="noConversion"/>
  </si>
  <si>
    <t>M38A2-J-a-C4B-342
171甲穿越橋P2L-3鋼管樁</t>
    <phoneticPr fontId="37" type="noConversion"/>
  </si>
  <si>
    <t>3-132</t>
    <phoneticPr fontId="37" type="noConversion"/>
  </si>
  <si>
    <t>監造單位:吳英傑</t>
    <phoneticPr fontId="37" type="noConversion"/>
  </si>
  <si>
    <t>施工廠商:石錦茹</t>
    <phoneticPr fontId="37" type="noConversion"/>
  </si>
  <si>
    <t>M38A2-J-a-C4B-345
糖鐵四號穿越橋P2R-7鋼管樁</t>
    <phoneticPr fontId="37" type="noConversion"/>
  </si>
  <si>
    <t>3-133</t>
    <phoneticPr fontId="37" type="noConversion"/>
  </si>
  <si>
    <t>M38A2-J-a-C4B-346
糖鐵四號穿越橋P2R-8鋼管樁</t>
    <phoneticPr fontId="37" type="noConversion"/>
  </si>
  <si>
    <t>3-134</t>
    <phoneticPr fontId="37" type="noConversion"/>
  </si>
  <si>
    <t>M38A2-J-a-C4B-347
糖鐵四號穿越橋P2R-9鋼管樁</t>
    <phoneticPr fontId="37" type="noConversion"/>
  </si>
  <si>
    <t>3-135</t>
    <phoneticPr fontId="37" type="noConversion"/>
  </si>
  <si>
    <t>M38A2-J-a-C4B-348
糖鐵四號穿越橋P2R-10鋼管樁</t>
    <phoneticPr fontId="37" type="noConversion"/>
  </si>
  <si>
    <t>3-136</t>
    <phoneticPr fontId="37" type="noConversion"/>
  </si>
  <si>
    <t>M38A2-J-a-C4B-349
糖鐵四號穿越橋P2R-21鋼管樁</t>
    <phoneticPr fontId="37" type="noConversion"/>
  </si>
  <si>
    <t>3-137</t>
    <phoneticPr fontId="37" type="noConversion"/>
  </si>
  <si>
    <t>M38A2-J-a-C4B-350
糖鐵四號穿越橋P2R-22鋼管樁</t>
    <phoneticPr fontId="37" type="noConversion"/>
  </si>
  <si>
    <t>5-24</t>
    <phoneticPr fontId="37" type="noConversion"/>
  </si>
  <si>
    <t>111/03/08</t>
    <phoneticPr fontId="37" type="noConversion"/>
  </si>
  <si>
    <t>M38A2-J-a-C4B-344
171甲穿越橋P2RL基礎</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</si>
  <si>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</si>
  <si>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</si>
  <si>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</si>
  <si>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</si>
  <si>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60-120</t>
    <phoneticPr fontId="37" type="noConversion"/>
  </si>
  <si>
    <t>111/03/07</t>
    <phoneticPr fontId="37" type="noConversion"/>
  </si>
  <si>
    <t>方120
官田一號高架橋P3E-24微型樁</t>
    <phoneticPr fontId="37" type="noConversion"/>
  </si>
  <si>
    <t>60-121</t>
    <phoneticPr fontId="37" type="noConversion"/>
  </si>
  <si>
    <t>111/03/09</t>
    <phoneticPr fontId="37" type="noConversion"/>
  </si>
  <si>
    <t>2-16</t>
    <phoneticPr fontId="37" type="noConversion"/>
  </si>
  <si>
    <t>111/03/14</t>
    <phoneticPr fontId="37" type="noConversion"/>
  </si>
  <si>
    <t>監造單位:李秉融</t>
    <phoneticPr fontId="37" type="noConversion"/>
  </si>
  <si>
    <t>3-138</t>
    <phoneticPr fontId="37" type="noConversion"/>
  </si>
  <si>
    <t>111/03/14</t>
    <phoneticPr fontId="37" type="noConversion"/>
  </si>
  <si>
    <t>M38A2-J-a-C4B-352
潭頂溪排水橋 P7RL帽梁</t>
    <phoneticPr fontId="37" type="noConversion"/>
  </si>
  <si>
    <t>8-65</t>
    <phoneticPr fontId="37" type="noConversion"/>
  </si>
  <si>
    <t>111/3/9</t>
    <phoneticPr fontId="37" type="noConversion"/>
  </si>
  <si>
    <t>#4 11.83
#5 2.46
#10 91.91</t>
    <phoneticPr fontId="37" type="noConversion"/>
  </si>
  <si>
    <t>#4 1支
#5 1支
#10 2支</t>
    <phoneticPr fontId="37" type="noConversion"/>
  </si>
  <si>
    <t>#4 9
#5 25
#6 52
#7 14
#8 18
#9 14
#10 100
#11 2</t>
    <phoneticPr fontId="37" type="noConversion"/>
  </si>
  <si>
    <t>施工廠商:劉琮誠</t>
    <phoneticPr fontId="37" type="noConversion"/>
  </si>
  <si>
    <t xml:space="preserve">監造單位:李秉融  </t>
    <phoneticPr fontId="37" type="noConversion"/>
  </si>
  <si>
    <t xml:space="preserve">監造單位:李秉融  </t>
    <phoneticPr fontId="37" type="noConversion"/>
  </si>
  <si>
    <t>M38A2-J-B-R1-065
610鋼管樁用鋼筋(糖鐵四號穿越橋用)</t>
    <phoneticPr fontId="37" type="noConversion"/>
  </si>
  <si>
    <t>#4 57.87
#5 259.47
#6 1384.24
#7 279.64
#8 373.45
#9 262.82
#10 3029.79
#11 43.31</t>
    <phoneticPr fontId="37" type="noConversion"/>
  </si>
  <si>
    <t>S22-01392植
六雙溪四號P1基礎頂面</t>
    <phoneticPr fontId="37" type="noConversion"/>
  </si>
  <si>
    <t>S22-01459
曾文溪P7L側面</t>
    <phoneticPr fontId="37" type="noConversion"/>
  </si>
  <si>
    <t>111/02/25</t>
    <phoneticPr fontId="37" type="noConversion"/>
  </si>
  <si>
    <t>監造單位:張格綸</t>
    <phoneticPr fontId="37" type="noConversion"/>
  </si>
  <si>
    <t>規定抽樣
頻率</t>
    <phoneticPr fontId="37" type="noConversion"/>
  </si>
  <si>
    <t>檢(試)驗
結果</t>
    <phoneticPr fontId="37" type="noConversion"/>
  </si>
  <si>
    <t>檢(試)及會同</t>
    <phoneticPr fontId="37" type="noConversion"/>
  </si>
  <si>
    <t>13-75</t>
    <phoneticPr fontId="37" type="noConversion"/>
  </si>
  <si>
    <t>111/03/07</t>
    <phoneticPr fontId="37" type="noConversion"/>
  </si>
  <si>
    <t>監造單位:周佳詮</t>
    <phoneticPr fontId="37" type="noConversion"/>
  </si>
  <si>
    <t>13-76</t>
    <phoneticPr fontId="37" type="noConversion"/>
  </si>
  <si>
    <t>111/03/10</t>
    <phoneticPr fontId="37" type="noConversion"/>
  </si>
  <si>
    <t>S22-01650植
曾文溪河川橋P9RL鋼棒護座</t>
    <phoneticPr fontId="37" type="noConversion"/>
  </si>
  <si>
    <t>111/03/11</t>
    <phoneticPr fontId="37" type="noConversion"/>
  </si>
  <si>
    <t>S22-01515植
171甲穿越橋P2RL基礎</t>
    <phoneticPr fontId="37" type="noConversion"/>
  </si>
  <si>
    <t>S22-01672植
南117穿越橋P2L</t>
    <phoneticPr fontId="37" type="noConversion"/>
  </si>
  <si>
    <t>15-9</t>
    <phoneticPr fontId="37" type="noConversion"/>
  </si>
  <si>
    <t>111/03/07</t>
    <phoneticPr fontId="37" type="noConversion"/>
  </si>
  <si>
    <t>S22-01514
南117穿越橋P2L(側面)</t>
    <phoneticPr fontId="37" type="noConversion"/>
  </si>
  <si>
    <r>
      <t xml:space="preserve">國道高速公路後續路段橋梁耐震補強工程(區段2-1)第M38A2標-烏山頭新化段
                             材料設備檢(試)驗管制總表                  </t>
    </r>
    <r>
      <rPr>
        <b/>
        <sz val="12"/>
        <rFont val="標楷體"/>
        <family val="4"/>
        <charset val="136"/>
      </rPr>
      <t xml:space="preserve">              </t>
    </r>
    <r>
      <rPr>
        <sz val="12"/>
        <rFont val="標楷體"/>
        <family val="4"/>
        <charset val="136"/>
      </rPr>
      <t xml:space="preserve">   製表資料日期:110/10/20止     </t>
    </r>
    <phoneticPr fontId="37" type="noConversion"/>
  </si>
  <si>
    <t>111/03/10</t>
    <phoneticPr fontId="37" type="noConversion"/>
  </si>
  <si>
    <t>S22-01651植
曾文溪河川橋P7L基礎頂面</t>
    <phoneticPr fontId="37" type="noConversion"/>
  </si>
  <si>
    <t>13-77</t>
    <phoneticPr fontId="37" type="noConversion"/>
  </si>
  <si>
    <t>13-78</t>
    <phoneticPr fontId="37" type="noConversion"/>
  </si>
  <si>
    <t>13-79</t>
    <phoneticPr fontId="37" type="noConversion"/>
  </si>
  <si>
    <t>111/03/16</t>
    <phoneticPr fontId="37" type="noConversion"/>
  </si>
  <si>
    <t>S22-01808植
潭頂溪排水橋P3RL墩柱</t>
    <phoneticPr fontId="37" type="noConversion"/>
  </si>
  <si>
    <t>13-80</t>
    <phoneticPr fontId="37" type="noConversion"/>
  </si>
  <si>
    <t>111/03/30</t>
    <phoneticPr fontId="37" type="noConversion"/>
  </si>
  <si>
    <t>監造單位:吳清標</t>
    <phoneticPr fontId="37" type="noConversion"/>
  </si>
  <si>
    <t>S22-02124
官田2號P2基礎</t>
    <phoneticPr fontId="37" type="noConversion"/>
  </si>
  <si>
    <t>13-81</t>
    <phoneticPr fontId="37" type="noConversion"/>
  </si>
  <si>
    <t>111/03/31</t>
    <phoneticPr fontId="37" type="noConversion"/>
  </si>
  <si>
    <t>S22-02215
官田一號高架橋P6E基礎鋼棒護座</t>
    <phoneticPr fontId="37" type="noConversion"/>
  </si>
  <si>
    <t>13-82</t>
    <phoneticPr fontId="37" type="noConversion"/>
  </si>
  <si>
    <t>111/03/29</t>
    <phoneticPr fontId="37" type="noConversion"/>
  </si>
  <si>
    <t>監造單位:周佳詮</t>
    <phoneticPr fontId="37" type="noConversion"/>
  </si>
  <si>
    <t>111/03/31</t>
    <phoneticPr fontId="37" type="noConversion"/>
  </si>
  <si>
    <t>S22-01080
潭頂溪排水橋P6L帽梁</t>
    <phoneticPr fontId="37" type="noConversion"/>
  </si>
  <si>
    <t>15-10</t>
  </si>
  <si>
    <t>15-11</t>
  </si>
  <si>
    <t>32-43</t>
    <phoneticPr fontId="37" type="noConversion"/>
  </si>
  <si>
    <t>32-44</t>
    <phoneticPr fontId="37" type="noConversion"/>
  </si>
  <si>
    <t>32-45</t>
    <phoneticPr fontId="37" type="noConversion"/>
  </si>
  <si>
    <t>111/03/28</t>
    <phoneticPr fontId="37" type="noConversion"/>
  </si>
  <si>
    <t>監造單位:吳清標</t>
    <phoneticPr fontId="37" type="noConversion"/>
  </si>
  <si>
    <t>施工廠商:王建凱</t>
    <phoneticPr fontId="37" type="noConversion"/>
  </si>
  <si>
    <t>S22-02047
官田二號P2基礎</t>
    <phoneticPr fontId="37" type="noConversion"/>
  </si>
  <si>
    <t>1-24</t>
    <phoneticPr fontId="37" type="noConversion"/>
  </si>
  <si>
    <t>111/03/25</t>
    <phoneticPr fontId="37" type="noConversion"/>
  </si>
  <si>
    <t>施工廠商:石錦茹</t>
    <phoneticPr fontId="37" type="noConversion"/>
  </si>
  <si>
    <t>M38A2-J-a-C4A-406
官田二號高架橋P2基礎PC</t>
    <phoneticPr fontId="37" type="noConversion"/>
  </si>
  <si>
    <t>1-25</t>
    <phoneticPr fontId="37" type="noConversion"/>
  </si>
  <si>
    <t>111/03/30</t>
    <phoneticPr fontId="37" type="noConversion"/>
  </si>
  <si>
    <t>施工廠商:周孝忠</t>
    <phoneticPr fontId="37" type="noConversion"/>
  </si>
  <si>
    <t>M38A2-J-a-C4A-407
官田六號高架橋P6基礎PC</t>
    <phoneticPr fontId="37" type="noConversion"/>
  </si>
  <si>
    <t>1-26</t>
    <phoneticPr fontId="37" type="noConversion"/>
  </si>
  <si>
    <t>M38A2-J-a-C4A-408
官田溪河川橋P7R基礎PC</t>
    <phoneticPr fontId="37" type="noConversion"/>
  </si>
  <si>
    <t>M38A2-J-a-C4B-310
曾文溪橋P7L基礎PC</t>
    <phoneticPr fontId="37" type="noConversion"/>
  </si>
  <si>
    <t>1-20</t>
    <phoneticPr fontId="37" type="noConversion"/>
  </si>
  <si>
    <t>111/03/17</t>
    <phoneticPr fontId="37" type="noConversion"/>
  </si>
  <si>
    <t>監造單位:李秉融</t>
    <phoneticPr fontId="37" type="noConversion"/>
  </si>
  <si>
    <t>M38A2-J-a-C4B-369
官田溪河川橋P17R基礎PC</t>
    <phoneticPr fontId="37" type="noConversion"/>
  </si>
  <si>
    <t>1-21</t>
    <phoneticPr fontId="37" type="noConversion"/>
  </si>
  <si>
    <t>111/03/24</t>
    <phoneticPr fontId="37" type="noConversion"/>
  </si>
  <si>
    <t>1-22</t>
    <phoneticPr fontId="37" type="noConversion"/>
  </si>
  <si>
    <t>M38A2-J-a-C4B-373
糖鐵四號穿越橋P2R基礎PC</t>
    <phoneticPr fontId="37" type="noConversion"/>
  </si>
  <si>
    <t>1-23</t>
    <phoneticPr fontId="37" type="noConversion"/>
  </si>
  <si>
    <t>111/03/26</t>
    <phoneticPr fontId="37" type="noConversion"/>
  </si>
  <si>
    <t>M38A2-J-a-C4B-372
曾文溪橋P7鼎塊PC</t>
    <phoneticPr fontId="37" type="noConversion"/>
  </si>
  <si>
    <t>M38A2-J-a-C4B-374
曾文溪橋P7鼎塊PC</t>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</si>
  <si>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</si>
  <si>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</si>
  <si>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</si>
  <si>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</si>
  <si>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</si>
  <si>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</si>
  <si>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</si>
  <si>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結構用混凝土，80kgf/cm</t>
    </r>
    <r>
      <rPr>
        <vertAlign val="superscript"/>
        <sz val="9"/>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</si>
  <si>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</si>
  <si>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M38A2-J-a-C4A-402
官田溪河川橋P20L基礎PC</t>
    <phoneticPr fontId="37" type="noConversion"/>
  </si>
  <si>
    <t>施工廠商:周孝忠</t>
    <phoneticPr fontId="37" type="noConversion"/>
  </si>
  <si>
    <t>2-17</t>
    <phoneticPr fontId="37" type="noConversion"/>
  </si>
  <si>
    <t>111/03/24</t>
    <phoneticPr fontId="37" type="noConversion"/>
  </si>
  <si>
    <t>M38A2-J-a-C4A-405
官田系統洗車台</t>
    <phoneticPr fontId="37" type="noConversion"/>
  </si>
  <si>
    <t>2-18</t>
    <phoneticPr fontId="37" type="noConversion"/>
  </si>
  <si>
    <t>M38A2-J-a-C4A-411
官田系統一號橋施工便道</t>
    <phoneticPr fontId="37" type="noConversion"/>
  </si>
  <si>
    <t>2-19</t>
    <phoneticPr fontId="37" type="noConversion"/>
  </si>
  <si>
    <t>111/04/02</t>
    <phoneticPr fontId="37" type="noConversion"/>
  </si>
  <si>
    <t>監造單位:黃麒源</t>
    <phoneticPr fontId="37" type="noConversion"/>
  </si>
  <si>
    <t>施工廠商:周孝忠</t>
    <phoneticPr fontId="37" type="noConversion"/>
  </si>
  <si>
    <t>M38A2-J-a-C4A-412
官田系統一號橋施工便道</t>
    <phoneticPr fontId="37" type="noConversion"/>
  </si>
  <si>
    <t>2-20</t>
    <phoneticPr fontId="37" type="noConversion"/>
  </si>
  <si>
    <t>111/04/06</t>
    <phoneticPr fontId="37" type="noConversion"/>
  </si>
  <si>
    <t>M38A2-J-a-C4A-413
官田系統一號橋施工便道</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</si>
  <si>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</si>
  <si>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</si>
  <si>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結構用混凝土，245kgf/cm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</si>
  <si>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</si>
  <si>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結構用混凝土，245kgf/cm</t>
    </r>
    <r>
      <rPr>
        <vertAlign val="superscript"/>
        <sz val="9"/>
        <rFont val="標楷體"/>
        <family val="4"/>
        <charset val="136"/>
      </rPr>
      <t>2</t>
    </r>
    <phoneticPr fontId="37" type="noConversion"/>
  </si>
  <si>
    <r>
      <t>結構用混凝土，245kgf/cm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</si>
  <si>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</si>
  <si>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</si>
  <si>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結構用混凝土，245kgf/cm</t>
    </r>
    <r>
      <rPr>
        <vertAlign val="superscript"/>
        <sz val="9"/>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</si>
  <si>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</si>
  <si>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2-22</t>
    <phoneticPr fontId="37" type="noConversion"/>
  </si>
  <si>
    <t>111/03/11</t>
    <phoneticPr fontId="37" type="noConversion"/>
  </si>
  <si>
    <t>施工廠商:劉琮誠</t>
    <phoneticPr fontId="37" type="noConversion"/>
  </si>
  <si>
    <t>M38A2-J-a-C4B-352
曾文溪橋10噸鼎塊337-360</t>
    <phoneticPr fontId="37" type="noConversion"/>
  </si>
  <si>
    <t>3-47</t>
    <phoneticPr fontId="37" type="noConversion"/>
  </si>
  <si>
    <t>111/01/27</t>
    <phoneticPr fontId="37" type="noConversion"/>
  </si>
  <si>
    <t>施工廠商:劉琮誠</t>
    <phoneticPr fontId="37" type="noConversion"/>
  </si>
  <si>
    <t>M38A2-J-a-C4A-392
渡子頭二號排水橋P1RL帽樑止震塊</t>
    <phoneticPr fontId="37" type="noConversion"/>
  </si>
  <si>
    <t>3-48</t>
    <phoneticPr fontId="37" type="noConversion"/>
  </si>
  <si>
    <t>111/04/06</t>
    <phoneticPr fontId="37" type="noConversion"/>
  </si>
  <si>
    <t>監造單位:吳英傑</t>
    <phoneticPr fontId="37" type="noConversion"/>
  </si>
  <si>
    <t>施工廠商:石錦茹</t>
    <phoneticPr fontId="37" type="noConversion"/>
  </si>
  <si>
    <t>M38A2-J-a-C4A-414
渡子頭二號排水橋P3帽樑止震塊</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</si>
  <si>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</si>
  <si>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</si>
  <si>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</si>
  <si>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結構用混凝土，280kgf/cm</t>
    </r>
    <r>
      <rPr>
        <vertAlign val="superscript"/>
        <sz val="10"/>
        <rFont val="標楷體"/>
        <family val="4"/>
        <charset val="136"/>
      </rPr>
      <t>2</t>
    </r>
    <phoneticPr fontId="37" type="noConversion"/>
  </si>
  <si>
    <t>3-139</t>
    <phoneticPr fontId="37" type="noConversion"/>
  </si>
  <si>
    <t>111/03/15</t>
    <phoneticPr fontId="37" type="noConversion"/>
  </si>
  <si>
    <t>監造單位:李秉融</t>
    <phoneticPr fontId="37" type="noConversion"/>
  </si>
  <si>
    <t>M38A2-J-a-C4B-355
糖鐵四號穿越橋P2R-1鋼管樁</t>
    <phoneticPr fontId="37" type="noConversion"/>
  </si>
  <si>
    <t>3-140</t>
    <phoneticPr fontId="37" type="noConversion"/>
  </si>
  <si>
    <t>M38A2-J-a-C4B-356
糖鐵四號穿越橋P2R-2鋼管樁</t>
    <phoneticPr fontId="37" type="noConversion"/>
  </si>
  <si>
    <t>3-141</t>
    <phoneticPr fontId="37" type="noConversion"/>
  </si>
  <si>
    <t>M38A2-J-a-C4B-357
糖鐵四號穿越橋P2R-3鋼管樁</t>
    <phoneticPr fontId="37" type="noConversion"/>
  </si>
  <si>
    <t>3-142</t>
    <phoneticPr fontId="37" type="noConversion"/>
  </si>
  <si>
    <t>M38A2-J-a-C4B-358
糖鐵四號穿越橋P2R-4鋼管樁</t>
    <phoneticPr fontId="37" type="noConversion"/>
  </si>
  <si>
    <t>3-143</t>
    <phoneticPr fontId="37" type="noConversion"/>
  </si>
  <si>
    <t>M38A2-J-a-C4B-359
糖鐵四號穿越橋P2R-5鋼管樁</t>
    <phoneticPr fontId="37" type="noConversion"/>
  </si>
  <si>
    <t>3-144</t>
    <phoneticPr fontId="37" type="noConversion"/>
  </si>
  <si>
    <t>M38A2-J-a-C4B-360
糖鐵四號穿越橋P2R-6鋼管樁</t>
    <phoneticPr fontId="37" type="noConversion"/>
  </si>
  <si>
    <t>3-145</t>
    <phoneticPr fontId="37" type="noConversion"/>
  </si>
  <si>
    <t>M38A2-J-a-C4B-361
171甲穿越橋P1L-6鋼管樁</t>
    <phoneticPr fontId="37" type="noConversion"/>
  </si>
  <si>
    <t>3-146</t>
    <phoneticPr fontId="37" type="noConversion"/>
  </si>
  <si>
    <t>M38A2-J-a-C4B-362
171甲穿越橋P1L-7鋼管樁</t>
    <phoneticPr fontId="37" type="noConversion"/>
  </si>
  <si>
    <t>3-147</t>
    <phoneticPr fontId="37" type="noConversion"/>
  </si>
  <si>
    <t>M38A2-J-a-C4B-363
171甲穿越橋P1L-8鋼管樁</t>
    <phoneticPr fontId="37" type="noConversion"/>
  </si>
  <si>
    <t>111/03/16</t>
    <phoneticPr fontId="37" type="noConversion"/>
  </si>
  <si>
    <t>111/03/16</t>
    <phoneticPr fontId="37" type="noConversion"/>
  </si>
  <si>
    <t>3-148</t>
    <phoneticPr fontId="37" type="noConversion"/>
  </si>
  <si>
    <t>M38A2-J-a-C4B-364
171甲穿越橋P1L-9鋼管樁</t>
    <phoneticPr fontId="37" type="noConversion"/>
  </si>
  <si>
    <t>3-149</t>
    <phoneticPr fontId="37" type="noConversion"/>
  </si>
  <si>
    <t>M38A2-J-a-C4B-365
171甲穿越橋P1R-1鋼管樁</t>
    <phoneticPr fontId="37" type="noConversion"/>
  </si>
  <si>
    <t>3-150</t>
    <phoneticPr fontId="37" type="noConversion"/>
  </si>
  <si>
    <t>M38A2-J-a-C4B-366
171甲穿越橋P1R-14鋼管樁</t>
    <phoneticPr fontId="37" type="noConversion"/>
  </si>
  <si>
    <t>3-151</t>
    <phoneticPr fontId="37" type="noConversion"/>
  </si>
  <si>
    <t>M38A2-J-a-C4B-367
171甲穿越橋P1R-15鋼管樁</t>
    <phoneticPr fontId="37" type="noConversion"/>
  </si>
  <si>
    <t>3-152</t>
    <phoneticPr fontId="37" type="noConversion"/>
  </si>
  <si>
    <t>M38A2-J-a-C4B-368
171甲穿越橋P1R-16鋼管樁</t>
    <phoneticPr fontId="37" type="noConversion"/>
  </si>
  <si>
    <t>3-153</t>
    <phoneticPr fontId="37" type="noConversion"/>
  </si>
  <si>
    <t>M38A2-J-a-C4B-371
潭頂溪排水橋P3RL墩柱第二升層補強</t>
    <phoneticPr fontId="37" type="noConversion"/>
  </si>
  <si>
    <t>3-154</t>
    <phoneticPr fontId="37" type="noConversion"/>
  </si>
  <si>
    <t>施工廠商:石錦茹</t>
    <phoneticPr fontId="37" type="noConversion"/>
  </si>
  <si>
    <t>111/03/29</t>
    <phoneticPr fontId="37" type="noConversion"/>
  </si>
  <si>
    <t>M38A2-J-a-C4B-376
171甲穿越橋P1R-2鋼管樁</t>
    <phoneticPr fontId="37" type="noConversion"/>
  </si>
  <si>
    <t>3-155</t>
    <phoneticPr fontId="37" type="noConversion"/>
  </si>
  <si>
    <t>M38A2-J-a-C4B-377
171甲穿越橋P1R-3鋼管樁</t>
    <phoneticPr fontId="37" type="noConversion"/>
  </si>
  <si>
    <t>3-156</t>
    <phoneticPr fontId="37" type="noConversion"/>
  </si>
  <si>
    <t>M38A2-J-a-C4B-378
171甲穿越橋P1R-4鋼管樁</t>
    <phoneticPr fontId="37" type="noConversion"/>
  </si>
  <si>
    <t>3-157</t>
    <phoneticPr fontId="37" type="noConversion"/>
  </si>
  <si>
    <t>M38A2-J-a-C4B-379
171甲穿越橋P1R-11鋼管樁</t>
    <phoneticPr fontId="37" type="noConversion"/>
  </si>
  <si>
    <t>3-158</t>
    <phoneticPr fontId="37" type="noConversion"/>
  </si>
  <si>
    <t>M38A2-J-a-C4B-380
171甲穿越橋P1R-12鋼管樁</t>
    <phoneticPr fontId="37" type="noConversion"/>
  </si>
  <si>
    <t>3-159</t>
    <phoneticPr fontId="37" type="noConversion"/>
  </si>
  <si>
    <t>M38A2-J-a-C4B-381
171甲穿越橋P1R-13鋼管樁</t>
    <phoneticPr fontId="37" type="noConversion"/>
  </si>
  <si>
    <t>3-160</t>
    <phoneticPr fontId="37" type="noConversion"/>
  </si>
  <si>
    <t>M38A2-J-a-C4B-382
潭頂溪排水橋P3RL墩柱第三升層補強</t>
    <phoneticPr fontId="37" type="noConversion"/>
  </si>
  <si>
    <t>3-161</t>
    <phoneticPr fontId="37" type="noConversion"/>
  </si>
  <si>
    <t>M38A2-J-a-C4B-383
糖鐵四號穿越橋P3L-3鋼管樁</t>
    <phoneticPr fontId="37" type="noConversion"/>
  </si>
  <si>
    <t>3-162</t>
    <phoneticPr fontId="37" type="noConversion"/>
  </si>
  <si>
    <t>M38A2-J-a-C4B-384
糖鐵四號穿越橋P3L-4鋼管樁</t>
    <phoneticPr fontId="37" type="noConversion"/>
  </si>
  <si>
    <t>3-163</t>
    <phoneticPr fontId="37" type="noConversion"/>
  </si>
  <si>
    <t>M38A2-J-a-C4B-385
糖鐵四號穿越橋P3L-5鋼管樁</t>
    <phoneticPr fontId="37" type="noConversion"/>
  </si>
  <si>
    <t>3-164</t>
    <phoneticPr fontId="37" type="noConversion"/>
  </si>
  <si>
    <t>M38A2-J-a-C4B-386
糖鐵四號穿越橋P3L-6鋼管樁</t>
    <phoneticPr fontId="37" type="noConversion"/>
  </si>
  <si>
    <t>3-165</t>
    <phoneticPr fontId="37" type="noConversion"/>
  </si>
  <si>
    <t>M38A2-J-a-C4B-387
糖鐵四號穿越橋P3L-7鋼管樁</t>
    <phoneticPr fontId="37" type="noConversion"/>
  </si>
  <si>
    <t>3-166</t>
    <phoneticPr fontId="37" type="noConversion"/>
  </si>
  <si>
    <t>M38A2-J-a-C4B-388
糖鐵四號穿越橋P3L-8鋼管樁</t>
    <phoneticPr fontId="37" type="noConversion"/>
  </si>
  <si>
    <t>3-167</t>
    <phoneticPr fontId="37" type="noConversion"/>
  </si>
  <si>
    <t>M38A2-J-a-C4B-389
糖鐵四號穿越橋P3L-9鋼管樁</t>
    <phoneticPr fontId="37" type="noConversion"/>
  </si>
  <si>
    <t>3-168</t>
    <phoneticPr fontId="37" type="noConversion"/>
  </si>
  <si>
    <t>M38A2-J-a-C4B-390
糖鐵四號穿越橋P3L-10鋼管樁</t>
    <phoneticPr fontId="37" type="noConversion"/>
  </si>
  <si>
    <t>3-169</t>
    <phoneticPr fontId="37" type="noConversion"/>
  </si>
  <si>
    <t>M38A2-J-a-C4B-391
糖鐵四號穿越橋P3L-11鋼管樁</t>
    <phoneticPr fontId="37" type="noConversion"/>
  </si>
  <si>
    <t>3-170</t>
    <phoneticPr fontId="37" type="noConversion"/>
  </si>
  <si>
    <t>M38A2-J-a-C4B-392
糖鐵四號穿越橋P3L-12鋼管樁</t>
    <phoneticPr fontId="37" type="noConversion"/>
  </si>
  <si>
    <t>3-171</t>
    <phoneticPr fontId="37" type="noConversion"/>
  </si>
  <si>
    <t>M38A2-J-a-C4B-393
糖鐵四號穿越橋P3L-13鋼管樁</t>
    <phoneticPr fontId="37" type="noConversion"/>
  </si>
  <si>
    <t>3-172</t>
    <phoneticPr fontId="37" type="noConversion"/>
  </si>
  <si>
    <t>M38A2-J-a-C4B-394
糖鐵四號穿越橋P3L-14鋼管樁</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</si>
  <si>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</si>
  <si>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</si>
  <si>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</si>
  <si>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結構用混凝土，280kgf/cm</t>
    </r>
    <r>
      <rPr>
        <vertAlign val="superscript"/>
        <sz val="10"/>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</si>
  <si>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</si>
  <si>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</si>
  <si>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</si>
  <si>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</si>
  <si>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結構用混凝土，280kgf/cm</t>
    </r>
    <r>
      <rPr>
        <vertAlign val="superscript"/>
        <sz val="10"/>
        <rFont val="標楷體"/>
        <family val="4"/>
        <charset val="136"/>
      </rPr>
      <t>2</t>
    </r>
    <phoneticPr fontId="37" type="noConversion"/>
  </si>
  <si>
    <t>5-41</t>
    <phoneticPr fontId="37" type="noConversion"/>
  </si>
  <si>
    <t>111/03/11</t>
    <phoneticPr fontId="37" type="noConversion"/>
  </si>
  <si>
    <t>M38A2-J-a-C4A-401
南117穿越橋P2L基礎</t>
    <phoneticPr fontId="37" type="noConversion"/>
  </si>
  <si>
    <t>5-42</t>
    <phoneticPr fontId="37" type="noConversion"/>
  </si>
  <si>
    <t>M38A2-J-a-C4A-403
官田一號高架橋P6E基礎</t>
    <phoneticPr fontId="37" type="noConversion"/>
  </si>
  <si>
    <t>5-43</t>
    <phoneticPr fontId="37" type="noConversion"/>
  </si>
  <si>
    <t>111/03/22</t>
    <phoneticPr fontId="37" type="noConversion"/>
  </si>
  <si>
    <t>M38A2-J-a-C4A-404
官田溪河川橋P20L基礎</t>
    <phoneticPr fontId="37" type="noConversion"/>
  </si>
  <si>
    <t>5-44</t>
    <phoneticPr fontId="37" type="noConversion"/>
  </si>
  <si>
    <t>M38A2-J-a-C4A-409
官田二號高架橋P2基礎</t>
    <phoneticPr fontId="37" type="noConversion"/>
  </si>
  <si>
    <t>5-45</t>
    <phoneticPr fontId="37" type="noConversion"/>
  </si>
  <si>
    <t>M38A2-J-a-C4A-410
官田一號高架橋P6E鋼棒護座</t>
    <phoneticPr fontId="37" type="noConversion"/>
  </si>
  <si>
    <r>
      <t>M</t>
    </r>
    <r>
      <rPr>
        <vertAlign val="superscript"/>
        <sz val="11"/>
        <rFont val="標楷體"/>
        <family val="4"/>
        <charset val="136"/>
      </rPr>
      <t>3</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</si>
  <si>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</si>
  <si>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</si>
  <si>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</si>
  <si>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</si>
  <si>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5-25</t>
    <phoneticPr fontId="37" type="noConversion"/>
  </si>
  <si>
    <t>111/03/11</t>
    <phoneticPr fontId="37" type="noConversion"/>
  </si>
  <si>
    <t>M38A2-J-a-C4B-353
曾文溪橋P7L基礎</t>
    <phoneticPr fontId="37" type="noConversion"/>
  </si>
  <si>
    <t>5-26</t>
    <phoneticPr fontId="37" type="noConversion"/>
  </si>
  <si>
    <t>111/03/17</t>
    <phoneticPr fontId="37" type="noConversion"/>
  </si>
  <si>
    <t>M38A2-J-a-C4B-370
曾文溪橋P9RL鋼棒護座</t>
    <phoneticPr fontId="37" type="noConversion"/>
  </si>
  <si>
    <t>5-27</t>
    <phoneticPr fontId="37" type="noConversion"/>
  </si>
  <si>
    <t>111/03/29</t>
    <phoneticPr fontId="37" type="noConversion"/>
  </si>
  <si>
    <t>M38A2-J-a-C4B-375
官田溪河川橋P17R基礎</t>
    <phoneticPr fontId="37" type="noConversion"/>
  </si>
  <si>
    <t>5-28</t>
    <phoneticPr fontId="37" type="noConversion"/>
  </si>
  <si>
    <t>M38A2-J-a-C4B-395
糖鐵四號穿越橋P2R基礎</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</si>
  <si>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</si>
  <si>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</si>
  <si>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</si>
  <si>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</si>
  <si>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施工廠商:周孝忠</t>
    <phoneticPr fontId="37" type="noConversion"/>
  </si>
  <si>
    <t>方121
官田一號高架橋P3E-16微型樁</t>
    <phoneticPr fontId="37" type="noConversion"/>
  </si>
  <si>
    <t>60-122</t>
    <phoneticPr fontId="37" type="noConversion"/>
  </si>
  <si>
    <t>111/03/12</t>
    <phoneticPr fontId="37" type="noConversion"/>
  </si>
  <si>
    <t>方122
官田一號高架橋P3E-10微型樁</t>
    <phoneticPr fontId="37" type="noConversion"/>
  </si>
  <si>
    <t>60-123</t>
    <phoneticPr fontId="37" type="noConversion"/>
  </si>
  <si>
    <t>111/03/15</t>
    <phoneticPr fontId="37" type="noConversion"/>
  </si>
  <si>
    <t>方123
官田一號高架橋P3E-9微型樁</t>
    <phoneticPr fontId="37" type="noConversion"/>
  </si>
  <si>
    <t>60-124</t>
    <phoneticPr fontId="37" type="noConversion"/>
  </si>
  <si>
    <t>60-125</t>
    <phoneticPr fontId="37" type="noConversion"/>
  </si>
  <si>
    <t>111/03/23</t>
    <phoneticPr fontId="37" type="noConversion"/>
  </si>
  <si>
    <t>60-126</t>
    <phoneticPr fontId="37" type="noConversion"/>
  </si>
  <si>
    <t>60-127</t>
    <phoneticPr fontId="37" type="noConversion"/>
  </si>
  <si>
    <t>111/03/20</t>
    <phoneticPr fontId="37" type="noConversion"/>
  </si>
  <si>
    <t>方124
官田一號高架橋P3E-8微型樁</t>
    <phoneticPr fontId="37" type="noConversion"/>
  </si>
  <si>
    <t>方125
官田一號高架橋P3W-17微型樁</t>
    <phoneticPr fontId="37" type="noConversion"/>
  </si>
  <si>
    <t>方126
官田一號高架橋P6E黑鐵管</t>
    <phoneticPr fontId="37" type="noConversion"/>
  </si>
  <si>
    <t>方127
官田一號高架橋P3W-18微型樁</t>
    <phoneticPr fontId="37" type="noConversion"/>
  </si>
  <si>
    <t>60-128</t>
    <phoneticPr fontId="37" type="noConversion"/>
  </si>
  <si>
    <t>方128
官田溪河川橋P20L基礎黑鐵管</t>
    <phoneticPr fontId="37" type="noConversion"/>
  </si>
  <si>
    <t>60-129</t>
    <phoneticPr fontId="37" type="noConversion"/>
  </si>
  <si>
    <t>方129
渡子頭二號排水橋P3帽樑對穿鋼筋填縫</t>
    <phoneticPr fontId="37" type="noConversion"/>
  </si>
  <si>
    <t>60-130</t>
    <phoneticPr fontId="37" type="noConversion"/>
  </si>
  <si>
    <t>111/03/30</t>
    <phoneticPr fontId="37" type="noConversion"/>
  </si>
  <si>
    <t>方130
官田一號高架橋P3W-19微型樁</t>
    <phoneticPr fontId="37" type="noConversion"/>
  </si>
  <si>
    <t>60-131</t>
    <phoneticPr fontId="37" type="noConversion"/>
  </si>
  <si>
    <t>111/04/02</t>
    <phoneticPr fontId="37" type="noConversion"/>
  </si>
  <si>
    <t>方131
官田一號高架橋P3W-20微型樁</t>
    <phoneticPr fontId="37" type="noConversion"/>
  </si>
  <si>
    <t>60-132</t>
    <phoneticPr fontId="37" type="noConversion"/>
  </si>
  <si>
    <t>111/04/05</t>
    <phoneticPr fontId="37" type="noConversion"/>
  </si>
  <si>
    <t>方132
官田一號高架橋P3W-21微型樁</t>
    <phoneticPr fontId="37" type="noConversion"/>
  </si>
  <si>
    <t>60-133</t>
    <phoneticPr fontId="37" type="noConversion"/>
  </si>
  <si>
    <t>111/04/07</t>
    <phoneticPr fontId="37" type="noConversion"/>
  </si>
  <si>
    <t>方133
官田溪河川橋P17R基礎黑鐵管及高拉力鋼棒</t>
    <phoneticPr fontId="37" type="noConversion"/>
  </si>
  <si>
    <t>60-134</t>
    <phoneticPr fontId="37" type="noConversion"/>
  </si>
  <si>
    <t>111/04/07</t>
    <phoneticPr fontId="37" type="noConversion"/>
  </si>
  <si>
    <t>8-66</t>
    <phoneticPr fontId="37" type="noConversion"/>
  </si>
  <si>
    <t>111/3/15</t>
    <phoneticPr fontId="37" type="noConversion"/>
  </si>
  <si>
    <t xml:space="preserve">#4 2.40
#5 14.66
#6 61.3
#8 43.23 
#9 48
#10 67.46
</t>
    <phoneticPr fontId="37" type="noConversion"/>
  </si>
  <si>
    <t>#4 1支
#5 2支
#6 3支
#8 1支
#9 2支
#10 2支</t>
    <phoneticPr fontId="37" type="noConversion"/>
  </si>
  <si>
    <t>#4 60.27
#5 274.13
#6 1445.54
#7 279.64
#8 416.68
#9 310.82
#10 3097.25
#11 43.31</t>
    <phoneticPr fontId="37" type="noConversion"/>
  </si>
  <si>
    <t>#4 10
#5 27
#6 55
#7 14
#8 19
#9 16
#10 102
#11 2</t>
    <phoneticPr fontId="37" type="noConversion"/>
  </si>
  <si>
    <t>M38A2-J-B-R1-066
官田一號高架橋P6E、P6W基礎、官田二號高架橋P2基礎、官田五號高架橋P2基礎、171甲穿越橋P1、P2基礎</t>
    <phoneticPr fontId="37" type="noConversion"/>
  </si>
  <si>
    <t>8-67</t>
    <phoneticPr fontId="37" type="noConversion"/>
  </si>
  <si>
    <t>111/3/18</t>
    <phoneticPr fontId="37" type="noConversion"/>
  </si>
  <si>
    <t>#7 6.0
#8 43.35
#10 47.93</t>
    <phoneticPr fontId="37" type="noConversion"/>
  </si>
  <si>
    <t>#7 1支
#8 1支
#10 2支</t>
    <phoneticPr fontId="37" type="noConversion"/>
  </si>
  <si>
    <t>#4 60.27
#5 274.13
#6 1445.54
#7 285.64
#8 460.03
#9 310.82
#10 3145.18
#11 43.31</t>
    <phoneticPr fontId="37" type="noConversion"/>
  </si>
  <si>
    <t>#4 10
#5 27
#6 55
#7 15
#8 20
#9 16
#10 104
#11 2</t>
    <phoneticPr fontId="37" type="noConversion"/>
  </si>
  <si>
    <t>M38A2-J-B-R1-067
官田一號高架橋P5E、P5W、P6E、P6W、P7E、P7W剪力榫、官田一號高架橋P6E、P6W基礎工作筋、官田二號高架橋P2基礎工作筋、官田五號高架橋P2基礎工作筋、171甲穿越橋P1R、P2R基礎、官田三號高架橋P6基礎、善化一號排水橋兼穿越橋P1L、P1R、P2L、P2R帽梁RC止震塊</t>
    <phoneticPr fontId="37" type="noConversion"/>
  </si>
  <si>
    <t>8-68</t>
    <phoneticPr fontId="37" type="noConversion"/>
  </si>
  <si>
    <t>#5 19.9
#6 37.3
#7 18.77
#9 12
#10 52.59</t>
    <phoneticPr fontId="37" type="noConversion"/>
  </si>
  <si>
    <t>111/3/28</t>
    <phoneticPr fontId="37" type="noConversion"/>
  </si>
  <si>
    <t>#5 1支
#6 1支
#7 1支
#10 2支</t>
    <phoneticPr fontId="37" type="noConversion"/>
  </si>
  <si>
    <t>#4 60.27
#5 294.03
#6 1482.84
#7 304.41
#8 460.03
#9 322.82
#10 3197.77
#11 43.31</t>
    <phoneticPr fontId="37" type="noConversion"/>
  </si>
  <si>
    <t>#4 10
#5 28
#6 56
#7 16
#8 20
#9 16
#10 106
#11 2</t>
    <phoneticPr fontId="37" type="noConversion"/>
  </si>
  <si>
    <t>M38A2-J-B-R1-068
糖鐵四號穿越橋P1L基礎、糖鐵四號穿越橋P1R基礎、糖鐵四號穿越橋P2L基礎、糖鐵四號穿越橋P2R基礎、糖鐵四號穿越橋P3L基礎</t>
    <phoneticPr fontId="37" type="noConversion"/>
  </si>
  <si>
    <t>8-69</t>
    <phoneticPr fontId="37" type="noConversion"/>
  </si>
  <si>
    <t>#9 9.15
#10 37.43</t>
    <phoneticPr fontId="37" type="noConversion"/>
  </si>
  <si>
    <t>#9 1支
#10 2支</t>
    <phoneticPr fontId="37" type="noConversion"/>
  </si>
  <si>
    <t>#4 60.27
#5 294.03
#6 1482.84
#7 304.41
#8 460.03
#9 331.97
#10 3235.2
#11 43.31</t>
    <phoneticPr fontId="37" type="noConversion"/>
  </si>
  <si>
    <t>#4 10
#5 28
#6 56
#7 16
#8 20
#9 17
#10 108
#11 2</t>
    <phoneticPr fontId="37" type="noConversion"/>
  </si>
  <si>
    <t>M38A2-J-B-R1-069
曾文溪橋P10RL基礎、糖鐵四號穿越橋P1L基礎、糖鐵四號穿越橋P1R基礎、糖鐵四號穿越橋P2L基礎、糖鐵四號穿越橋P2R基礎、糖鐵四號穿越橋P3L基礎</t>
    <phoneticPr fontId="37" type="noConversion"/>
  </si>
  <si>
    <t>監造單位:吳清標</t>
    <phoneticPr fontId="37" type="noConversion"/>
  </si>
  <si>
    <t>施工廠商:王建凱</t>
    <phoneticPr fontId="37" type="noConversion"/>
  </si>
  <si>
    <t>S22-02208
潭頂溪排水橋P2RL墩柱第一昇層</t>
    <phoneticPr fontId="37" type="noConversion"/>
  </si>
  <si>
    <t>監造單位:洪詔勛</t>
    <phoneticPr fontId="37" type="noConversion"/>
  </si>
  <si>
    <t>施工廠商:蔡宗育</t>
    <phoneticPr fontId="37" type="noConversion"/>
  </si>
  <si>
    <t>S22-02209
糖鐵四號穿越橋P2R(基礎側)</t>
    <phoneticPr fontId="37" type="noConversion"/>
  </si>
  <si>
    <t>施工廠商:陳晉裕</t>
    <phoneticPr fontId="37" type="noConversion"/>
  </si>
  <si>
    <t>S22-01372
171甲穿越橋P2R</t>
    <phoneticPr fontId="37" type="noConversion"/>
  </si>
  <si>
    <t>S22-01373
171甲穿越橋P2R</t>
    <phoneticPr fontId="37" type="noConversion"/>
  </si>
  <si>
    <t>P</t>
    <phoneticPr fontId="37" type="noConversion"/>
  </si>
  <si>
    <t>1-24</t>
    <phoneticPr fontId="37" type="noConversion"/>
  </si>
  <si>
    <t>111/04/19</t>
    <phoneticPr fontId="37" type="noConversion"/>
  </si>
  <si>
    <t>施工廠商:石錦茹</t>
    <phoneticPr fontId="37" type="noConversion"/>
  </si>
  <si>
    <t>M38A2-J-a-C4B-397
曾文溪橋P7鼎塊PC</t>
    <phoneticPr fontId="37" type="noConversion"/>
  </si>
  <si>
    <t>2-21</t>
    <phoneticPr fontId="37" type="noConversion"/>
  </si>
  <si>
    <t>111/04/12</t>
    <phoneticPr fontId="37" type="noConversion"/>
  </si>
  <si>
    <t>M38A2-J-a-C4A-417
官田系統一號橋施工便道</t>
    <phoneticPr fontId="37" type="noConversion"/>
  </si>
  <si>
    <t>施工廠商:周孝忠</t>
    <phoneticPr fontId="37" type="noConversion"/>
  </si>
  <si>
    <t>2-22</t>
    <phoneticPr fontId="37" type="noConversion"/>
  </si>
  <si>
    <t>111/04/13</t>
    <phoneticPr fontId="37" type="noConversion"/>
  </si>
  <si>
    <t>施工廠商:劉琮誠</t>
    <phoneticPr fontId="37" type="noConversion"/>
  </si>
  <si>
    <t>M38A2-J-a-C4A-418
官田系統一號橋施工便道</t>
    <phoneticPr fontId="37" type="noConversion"/>
  </si>
  <si>
    <t>3-173</t>
    <phoneticPr fontId="37" type="noConversion"/>
  </si>
  <si>
    <t>111/04/12</t>
    <phoneticPr fontId="37" type="noConversion"/>
  </si>
  <si>
    <t>M38A2-J-a-C4B-396
潭頂溪排水橋P2RL墩柱第一升層補強</t>
    <phoneticPr fontId="37" type="noConversion"/>
  </si>
  <si>
    <t>5-46</t>
    <phoneticPr fontId="37" type="noConversion"/>
  </si>
  <si>
    <t>111/04/11</t>
    <phoneticPr fontId="37" type="noConversion"/>
  </si>
  <si>
    <t>M38A2-J-a-C4A-415
官田六號高架橋P6基礎</t>
    <phoneticPr fontId="37" type="noConversion"/>
  </si>
  <si>
    <t>111/04/12</t>
    <phoneticPr fontId="37" type="noConversion"/>
  </si>
  <si>
    <t>施工廠商:周孝忠</t>
    <phoneticPr fontId="37" type="noConversion"/>
  </si>
  <si>
    <t>M38A2-J-a-C4A-416
官田溪河川橋P7R基礎</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</si>
  <si>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</si>
  <si>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</si>
  <si>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</si>
  <si>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t>5-29</t>
    <phoneticPr fontId="37" type="noConversion"/>
  </si>
  <si>
    <t>111/04/07</t>
    <phoneticPr fontId="37" type="noConversion"/>
  </si>
  <si>
    <t>111/04/21</t>
    <phoneticPr fontId="37" type="noConversion"/>
  </si>
  <si>
    <t>M38A2-J-a-C4B-398
官田溪河川橋P17R基礎高拉力鋼棒護座及錨栓護座
P20L基礎高拉力鋼棒護座及錨栓護座</t>
    <phoneticPr fontId="37" type="noConversion"/>
  </si>
  <si>
    <t>13-83</t>
    <phoneticPr fontId="37" type="noConversion"/>
  </si>
  <si>
    <t>111/04/02</t>
    <phoneticPr fontId="37" type="noConversion"/>
  </si>
  <si>
    <t>S22-02272
糖鐵四號穿越橋P2R基礎</t>
    <phoneticPr fontId="37" type="noConversion"/>
  </si>
  <si>
    <t>13-84</t>
    <phoneticPr fontId="37" type="noConversion"/>
  </si>
  <si>
    <t>111/04/07</t>
    <phoneticPr fontId="37" type="noConversion"/>
  </si>
  <si>
    <t>S22-02353
官田六號橋P6基礎頂面</t>
    <phoneticPr fontId="37" type="noConversion"/>
  </si>
  <si>
    <t>13-85</t>
    <phoneticPr fontId="37" type="noConversion"/>
  </si>
  <si>
    <t>S22-02353
官田六號橋P6基礎立面</t>
    <phoneticPr fontId="37" type="noConversion"/>
  </si>
  <si>
    <t>13-86</t>
    <phoneticPr fontId="37" type="noConversion"/>
  </si>
  <si>
    <t>S22-02338
官田溪P7R基礎側面</t>
    <phoneticPr fontId="37" type="noConversion"/>
  </si>
  <si>
    <t>13-87</t>
    <phoneticPr fontId="37" type="noConversion"/>
  </si>
  <si>
    <t>監造單位:周佳詮</t>
    <phoneticPr fontId="37" type="noConversion"/>
  </si>
  <si>
    <t>S22-02436
官田溪P7R基礎</t>
    <phoneticPr fontId="37" type="noConversion"/>
  </si>
  <si>
    <t>13-88</t>
    <phoneticPr fontId="37" type="noConversion"/>
  </si>
  <si>
    <t>S22-02488
官田溪P20L鋼棒護座</t>
    <phoneticPr fontId="37" type="noConversion"/>
  </si>
  <si>
    <t>15-12</t>
    <phoneticPr fontId="37" type="noConversion"/>
  </si>
  <si>
    <t>111/04/19</t>
    <phoneticPr fontId="37" type="noConversion"/>
  </si>
  <si>
    <t>S22-01508
潭頂溪排水橋P7RL帽梁</t>
    <phoneticPr fontId="37" type="noConversion"/>
  </si>
  <si>
    <t>監造單位:周佳詮</t>
    <phoneticPr fontId="37" type="noConversion"/>
  </si>
  <si>
    <t>S22-02489
官田溪P17R鋼棒護座</t>
    <phoneticPr fontId="37" type="noConversion"/>
  </si>
  <si>
    <t>監造單位:洪詔勛</t>
    <phoneticPr fontId="37" type="noConversion"/>
  </si>
  <si>
    <t>S22-02729
潭頂溪排水橋P5RL帽梁</t>
    <phoneticPr fontId="37" type="noConversion"/>
  </si>
  <si>
    <t>1-27</t>
    <phoneticPr fontId="37" type="noConversion"/>
  </si>
  <si>
    <t>111/04/26</t>
    <phoneticPr fontId="37" type="noConversion"/>
  </si>
  <si>
    <t>監造單位:吳英傑</t>
    <phoneticPr fontId="37" type="noConversion"/>
  </si>
  <si>
    <t>施工廠商:劉琮誠</t>
    <phoneticPr fontId="37" type="noConversion"/>
  </si>
  <si>
    <t>M38A2-J-a-C4A-419
官田五號高架橋P2基礎PC</t>
    <phoneticPr fontId="37" type="noConversion"/>
  </si>
  <si>
    <t>1-28</t>
    <phoneticPr fontId="37" type="noConversion"/>
  </si>
  <si>
    <t>111/05/03</t>
    <phoneticPr fontId="37" type="noConversion"/>
  </si>
  <si>
    <t>監造單位:李秉融</t>
    <phoneticPr fontId="37" type="noConversion"/>
  </si>
  <si>
    <t>監造單位:李秉融</t>
    <phoneticPr fontId="37" type="noConversion"/>
  </si>
  <si>
    <t>M38A2-J-a-C4A-421
171甲穿越橋P1RL基礎PC</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</si>
  <si>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</si>
  <si>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</si>
  <si>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結構用混凝土，80kgf/cm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</si>
  <si>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</si>
  <si>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結構用混凝土，80kgf/cm</t>
    </r>
    <r>
      <rPr>
        <vertAlign val="superscript"/>
        <sz val="9"/>
        <rFont val="標楷體"/>
        <family val="4"/>
        <charset val="136"/>
      </rPr>
      <t>2</t>
    </r>
    <phoneticPr fontId="37" type="noConversion"/>
  </si>
  <si>
    <t>3-49</t>
    <phoneticPr fontId="37" type="noConversion"/>
  </si>
  <si>
    <t>111/04/27</t>
    <phoneticPr fontId="37" type="noConversion"/>
  </si>
  <si>
    <t>M38A2-J-a-C4A-420
官田一號高架橋P7W、P7E剪力榫基座</t>
    <phoneticPr fontId="37" type="noConversion"/>
  </si>
  <si>
    <t>3-50</t>
    <phoneticPr fontId="37" type="noConversion"/>
  </si>
  <si>
    <t>111/05/04</t>
    <phoneticPr fontId="37" type="noConversion"/>
  </si>
  <si>
    <t>M38A2-J-a-C4A-423
渡子頭二號排水橋P2帽樑止震塊</t>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</si>
  <si>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</si>
  <si>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</si>
  <si>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</si>
  <si>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3-174</t>
    <phoneticPr fontId="37" type="noConversion"/>
  </si>
  <si>
    <t>111/04/27</t>
    <phoneticPr fontId="37" type="noConversion"/>
  </si>
  <si>
    <t>監造單位:黃麒源</t>
    <phoneticPr fontId="37" type="noConversion"/>
  </si>
  <si>
    <t>施工廠商:周孝忠</t>
    <phoneticPr fontId="37" type="noConversion"/>
  </si>
  <si>
    <t>M38A2-J-a-C4B-399
潭頂溪排水橋P5帽梁</t>
    <phoneticPr fontId="37" type="noConversion"/>
  </si>
  <si>
    <t>3-175</t>
    <phoneticPr fontId="37" type="noConversion"/>
  </si>
  <si>
    <t>111/04/29</t>
    <phoneticPr fontId="37" type="noConversion"/>
  </si>
  <si>
    <t>M38A2-J-a-C4B-400
糖鐵四號穿越橋P3L-1鋼管樁</t>
    <phoneticPr fontId="37" type="noConversion"/>
  </si>
  <si>
    <t>3-176</t>
    <phoneticPr fontId="37" type="noConversion"/>
  </si>
  <si>
    <t>M38A2-J-a-C4B-401
糖鐵四號穿越橋P3L-2鋼管樁</t>
    <phoneticPr fontId="37" type="noConversion"/>
  </si>
  <si>
    <t>3-177</t>
    <phoneticPr fontId="37" type="noConversion"/>
  </si>
  <si>
    <t>M38A2-J-a-C4B-402
糖鐵四號穿越橋P3L-15鋼管樁</t>
    <phoneticPr fontId="37" type="noConversion"/>
  </si>
  <si>
    <t>3-178</t>
    <phoneticPr fontId="37" type="noConversion"/>
  </si>
  <si>
    <t>M38A2-J-a-C4B-403
糖鐵四號穿越橋P3L-16鋼管樁</t>
    <phoneticPr fontId="37" type="noConversion"/>
  </si>
  <si>
    <t>5-47</t>
    <phoneticPr fontId="37" type="noConversion"/>
  </si>
  <si>
    <t>5-48</t>
    <phoneticPr fontId="37" type="noConversion"/>
  </si>
  <si>
    <t>M38A2-J-a-C4A-422
官田五號高架橋P2基礎</t>
    <phoneticPr fontId="37" type="noConversion"/>
  </si>
  <si>
    <t>60-135</t>
    <phoneticPr fontId="37" type="noConversion"/>
  </si>
  <si>
    <t>111/04/22</t>
    <phoneticPr fontId="37" type="noConversion"/>
  </si>
  <si>
    <t>方134
官田溪河川橋P20L基礎黑鐵管及高拉力鋼棒</t>
    <phoneticPr fontId="37" type="noConversion"/>
  </si>
  <si>
    <t>方135
官田一號高架橋P3W-22微型樁</t>
    <phoneticPr fontId="37" type="noConversion"/>
  </si>
  <si>
    <t>60-136</t>
    <phoneticPr fontId="37" type="noConversion"/>
  </si>
  <si>
    <t>方136
潭頂溪排水橋P5帽梁對穿鋼筋填縫</t>
    <phoneticPr fontId="37" type="noConversion"/>
  </si>
  <si>
    <t>60-137</t>
    <phoneticPr fontId="37" type="noConversion"/>
  </si>
  <si>
    <t>方137
官田一號高架橋P7剪力榫鋼棒填縫</t>
    <phoneticPr fontId="37" type="noConversion"/>
  </si>
  <si>
    <t>60-138</t>
    <phoneticPr fontId="37" type="noConversion"/>
  </si>
  <si>
    <t>111/04/26</t>
    <phoneticPr fontId="37" type="noConversion"/>
  </si>
  <si>
    <t>方138
渡子頭二號排水橋P2帽梁止震塊鋼筋對穿</t>
    <phoneticPr fontId="37" type="noConversion"/>
  </si>
  <si>
    <t>60-139</t>
    <phoneticPr fontId="37" type="noConversion"/>
  </si>
  <si>
    <t>方139
官田一號高架橋P3W-23微型樁</t>
    <phoneticPr fontId="37" type="noConversion"/>
  </si>
  <si>
    <t>60-140</t>
    <phoneticPr fontId="37" type="noConversion"/>
  </si>
  <si>
    <t>111/04/30</t>
    <phoneticPr fontId="37" type="noConversion"/>
  </si>
  <si>
    <t>111/04/28</t>
    <phoneticPr fontId="37" type="noConversion"/>
  </si>
  <si>
    <t>方140
官田一號高架橋P3W-16微型樁</t>
    <phoneticPr fontId="37" type="noConversion"/>
  </si>
  <si>
    <t>60-141</t>
    <phoneticPr fontId="37" type="noConversion"/>
  </si>
  <si>
    <t>方141
官田一號高架橋P3W-12微型樁</t>
    <phoneticPr fontId="37" type="noConversion"/>
  </si>
  <si>
    <t>60-142</t>
    <phoneticPr fontId="37" type="noConversion"/>
  </si>
  <si>
    <t>111/05/04</t>
    <phoneticPr fontId="37" type="noConversion"/>
  </si>
  <si>
    <t>方142
官田一號高架橋P7EW剪力榫</t>
    <phoneticPr fontId="37" type="noConversion"/>
  </si>
  <si>
    <t>60-143</t>
    <phoneticPr fontId="37" type="noConversion"/>
  </si>
  <si>
    <t>111/05/05</t>
    <phoneticPr fontId="37" type="noConversion"/>
  </si>
  <si>
    <t>方143
官田一號高架橋P3W-13微型樁</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</si>
  <si>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</si>
  <si>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</si>
  <si>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</si>
  <si>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</si>
  <si>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</si>
  <si>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結構用混凝土，245kgf/cm</t>
    </r>
    <r>
      <rPr>
        <vertAlign val="superscript"/>
        <sz val="9"/>
        <rFont val="標楷體"/>
        <family val="4"/>
        <charset val="136"/>
      </rPr>
      <t>2</t>
    </r>
    <phoneticPr fontId="37" type="noConversion"/>
  </si>
  <si>
    <t>1-29</t>
    <phoneticPr fontId="37" type="noConversion"/>
  </si>
  <si>
    <t>111/05/20</t>
    <phoneticPr fontId="37" type="noConversion"/>
  </si>
  <si>
    <t>M38A2-J-a-C4A-428
曾文溪橋P10基礎PC</t>
    <phoneticPr fontId="37" type="noConversion"/>
  </si>
  <si>
    <t>1-30</t>
    <phoneticPr fontId="37" type="noConversion"/>
  </si>
  <si>
    <t>111/05/24</t>
    <phoneticPr fontId="37" type="noConversion"/>
  </si>
  <si>
    <t>監造單位:李秉融</t>
    <phoneticPr fontId="37" type="noConversion"/>
  </si>
  <si>
    <t>施工廠商:劉琮誠</t>
    <phoneticPr fontId="37" type="noConversion"/>
  </si>
  <si>
    <t>M38A2-J-a-C4A-429
官田三號高架橋P8基礎PC</t>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</si>
  <si>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</si>
  <si>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</si>
  <si>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</si>
  <si>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結構用混凝土，80kgf/cm</t>
    </r>
    <r>
      <rPr>
        <vertAlign val="superscript"/>
        <sz val="9"/>
        <rFont val="標楷體"/>
        <family val="4"/>
        <charset val="136"/>
      </rPr>
      <t>2</t>
    </r>
    <phoneticPr fontId="37" type="noConversion"/>
  </si>
  <si>
    <t>1-25</t>
    <phoneticPr fontId="37" type="noConversion"/>
  </si>
  <si>
    <t>111/05/12</t>
    <phoneticPr fontId="37" type="noConversion"/>
  </si>
  <si>
    <t>監造單位:黃麒源</t>
    <phoneticPr fontId="37" type="noConversion"/>
  </si>
  <si>
    <t>施工廠商:劉琮誠</t>
    <phoneticPr fontId="37" type="noConversion"/>
  </si>
  <si>
    <t>M38A2-J-a-C4B-410
糖鐵四號穿越橋P3L基礎PC</t>
    <phoneticPr fontId="37" type="noConversion"/>
  </si>
  <si>
    <t>1-26</t>
    <phoneticPr fontId="37" type="noConversion"/>
  </si>
  <si>
    <t>111/05/13</t>
    <phoneticPr fontId="37" type="noConversion"/>
  </si>
  <si>
    <t>監造單位:吳英傑</t>
    <phoneticPr fontId="37" type="noConversion"/>
  </si>
  <si>
    <t>M38A2-J-a-C4B-411
曾文溪橋P7鼎塊PC</t>
    <phoneticPr fontId="37" type="noConversion"/>
  </si>
  <si>
    <t>1-27</t>
    <phoneticPr fontId="37" type="noConversion"/>
  </si>
  <si>
    <t>111/05/17</t>
    <phoneticPr fontId="37" type="noConversion"/>
  </si>
  <si>
    <t>M38A2-J-a-C4B-412
潭頂溪排水橋P1RL基礎PC</t>
    <phoneticPr fontId="37" type="noConversion"/>
  </si>
  <si>
    <t>1-28</t>
    <phoneticPr fontId="37" type="noConversion"/>
  </si>
  <si>
    <t>111/05/23</t>
    <phoneticPr fontId="37" type="noConversion"/>
  </si>
  <si>
    <t>M38A2-J-a-C4B-414
曾文溪橋P7鼎塊PC</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</si>
  <si>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</si>
  <si>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</si>
  <si>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</si>
  <si>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t>3-51</t>
    <phoneticPr fontId="37" type="noConversion"/>
  </si>
  <si>
    <t>111/05/19</t>
    <phoneticPr fontId="37" type="noConversion"/>
  </si>
  <si>
    <t>M38A2-J-a-C4A-424
官田三號高架橋P1-1鋼管樁</t>
    <phoneticPr fontId="37" type="noConversion"/>
  </si>
  <si>
    <t>3-52</t>
    <phoneticPr fontId="37" type="noConversion"/>
  </si>
  <si>
    <t>M38A2-J-a-C4A-425
官田三號高架橋P1-2鋼管樁</t>
    <phoneticPr fontId="37" type="noConversion"/>
  </si>
  <si>
    <t>3-53</t>
    <phoneticPr fontId="37" type="noConversion"/>
  </si>
  <si>
    <t>M38A2-J-a-C4A-426
官田三號高架橋P1-3鋼管樁</t>
    <phoneticPr fontId="37" type="noConversion"/>
  </si>
  <si>
    <t>3-54</t>
    <phoneticPr fontId="37" type="noConversion"/>
  </si>
  <si>
    <t>M38A2-J-a-C4A-427
官田三號高架橋P1-4鋼管樁</t>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</si>
  <si>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</si>
  <si>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</si>
  <si>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</si>
  <si>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</si>
  <si>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5-30</t>
    <phoneticPr fontId="37" type="noConversion"/>
  </si>
  <si>
    <t>111/05/18</t>
    <phoneticPr fontId="37" type="noConversion"/>
  </si>
  <si>
    <t xml:space="preserve">M38A2-J-a-C4B-413
171甲穿越橋P1RL基礎 </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</si>
  <si>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</si>
  <si>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</si>
  <si>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監造單位:黃麒源</t>
    <phoneticPr fontId="37" type="noConversion"/>
  </si>
  <si>
    <t>60-144</t>
    <phoneticPr fontId="37" type="noConversion"/>
  </si>
  <si>
    <t>111/05/07</t>
    <phoneticPr fontId="37" type="noConversion"/>
  </si>
  <si>
    <t>方144
官田溪河川橋P1-14 P1-16臨時地錨</t>
    <phoneticPr fontId="37" type="noConversion"/>
  </si>
  <si>
    <t>60-145</t>
    <phoneticPr fontId="37" type="noConversion"/>
  </si>
  <si>
    <t>111/05/09</t>
    <phoneticPr fontId="37" type="noConversion"/>
  </si>
  <si>
    <t>方145
官田溪河川橋P1-18臨時地錨</t>
    <phoneticPr fontId="37" type="noConversion"/>
  </si>
  <si>
    <t>60-146</t>
    <phoneticPr fontId="37" type="noConversion"/>
  </si>
  <si>
    <t>111/05/10</t>
    <phoneticPr fontId="37" type="noConversion"/>
  </si>
  <si>
    <t>方146
官田一號高架橋P3W-14微型樁</t>
    <phoneticPr fontId="37" type="noConversion"/>
  </si>
  <si>
    <t>60-147</t>
    <phoneticPr fontId="37" type="noConversion"/>
  </si>
  <si>
    <t>方147
官田溪河川橋P1-20臨時地錨</t>
    <phoneticPr fontId="37" type="noConversion"/>
  </si>
  <si>
    <t>60-148</t>
    <phoneticPr fontId="37" type="noConversion"/>
  </si>
  <si>
    <t>111/05/11</t>
    <phoneticPr fontId="37" type="noConversion"/>
  </si>
  <si>
    <t>方148
官田溪河川橋P1-15、P1-17、P1-22臨時地錨</t>
    <phoneticPr fontId="37" type="noConversion"/>
  </si>
  <si>
    <t>60-149</t>
    <phoneticPr fontId="37" type="noConversion"/>
  </si>
  <si>
    <t>111/05/13</t>
    <phoneticPr fontId="37" type="noConversion"/>
  </si>
  <si>
    <t>方149
官田溪河川橋P1-19、P1-21、P1-23、P1-24臨時地錨</t>
    <phoneticPr fontId="37" type="noConversion"/>
  </si>
  <si>
    <t>60-150</t>
    <phoneticPr fontId="37" type="noConversion"/>
  </si>
  <si>
    <t>111/05/14</t>
    <phoneticPr fontId="37" type="noConversion"/>
  </si>
  <si>
    <t>方150
官田一號高架橋P3W-11微型樁</t>
    <phoneticPr fontId="37" type="noConversion"/>
  </si>
  <si>
    <t>60-151</t>
    <phoneticPr fontId="37" type="noConversion"/>
  </si>
  <si>
    <t>方151
官田五號高架橋P2黑鐵管灌漿</t>
    <phoneticPr fontId="37" type="noConversion"/>
  </si>
  <si>
    <t>60-152</t>
    <phoneticPr fontId="37" type="noConversion"/>
  </si>
  <si>
    <t>111/05/17</t>
    <phoneticPr fontId="37" type="noConversion"/>
  </si>
  <si>
    <t>60-153</t>
    <phoneticPr fontId="37" type="noConversion"/>
  </si>
  <si>
    <t>111/05/19</t>
    <phoneticPr fontId="37" type="noConversion"/>
  </si>
  <si>
    <t>方152
官田一號高架橋P3W-10微型樁</t>
    <phoneticPr fontId="37" type="noConversion"/>
  </si>
  <si>
    <t>方153
善化一號橋P2帽梁對穿鋼筋無收縮水泥填縫</t>
    <phoneticPr fontId="37" type="noConversion"/>
  </si>
  <si>
    <t>60-154</t>
    <phoneticPr fontId="37" type="noConversion"/>
  </si>
  <si>
    <t>111/05/20</t>
    <phoneticPr fontId="37" type="noConversion"/>
  </si>
  <si>
    <t>方154
官田一號高架橋P3W-9微型樁</t>
    <phoneticPr fontId="37" type="noConversion"/>
  </si>
  <si>
    <t>8-70</t>
    <phoneticPr fontId="37" type="noConversion"/>
  </si>
  <si>
    <t>13-89</t>
    <phoneticPr fontId="37" type="noConversion"/>
  </si>
  <si>
    <t>13-90</t>
    <phoneticPr fontId="37" type="noConversion"/>
  </si>
  <si>
    <t>111/05/16</t>
    <phoneticPr fontId="37" type="noConversion"/>
  </si>
  <si>
    <t>15-13</t>
    <phoneticPr fontId="37" type="noConversion"/>
  </si>
  <si>
    <t>111/04/25</t>
    <phoneticPr fontId="37" type="noConversion"/>
  </si>
  <si>
    <t>施工廠商:吳明學</t>
    <phoneticPr fontId="37" type="noConversion"/>
  </si>
  <si>
    <t>S22-02842
官田一號高架橋P7EW剪力榫基座</t>
    <phoneticPr fontId="37" type="noConversion"/>
  </si>
  <si>
    <t>15-14</t>
    <phoneticPr fontId="37" type="noConversion"/>
  </si>
  <si>
    <t>施工廠商:陳晉裕</t>
    <phoneticPr fontId="37" type="noConversion"/>
  </si>
  <si>
    <t>S22-02105
渡子頭二號P3RL帽梁</t>
    <phoneticPr fontId="37" type="noConversion"/>
  </si>
  <si>
    <t>S22-02841
渡子頭二號P2RL帽梁</t>
    <phoneticPr fontId="37" type="noConversion"/>
  </si>
  <si>
    <t>32-46</t>
    <phoneticPr fontId="37" type="noConversion"/>
  </si>
  <si>
    <t>111/04/28</t>
    <phoneticPr fontId="37" type="noConversion"/>
  </si>
  <si>
    <t>S22-02948
糖鐵四號穿越橋A2橋台</t>
    <phoneticPr fontId="37" type="noConversion"/>
  </si>
  <si>
    <t>32-47</t>
    <phoneticPr fontId="37" type="noConversion"/>
  </si>
  <si>
    <t>S22-02949
糖鐵四號穿越橋A1橋台</t>
    <phoneticPr fontId="37" type="noConversion"/>
  </si>
  <si>
    <t>32-48</t>
    <phoneticPr fontId="37" type="noConversion"/>
  </si>
  <si>
    <t>111/05/06</t>
    <phoneticPr fontId="37" type="noConversion"/>
  </si>
  <si>
    <t>S22-03153
171甲穿越橋P1RL</t>
    <phoneticPr fontId="37" type="noConversion"/>
  </si>
  <si>
    <t>32-49</t>
    <phoneticPr fontId="37" type="noConversion"/>
  </si>
  <si>
    <t>111/05/16</t>
    <phoneticPr fontId="37" type="noConversion"/>
  </si>
  <si>
    <t>32-50</t>
    <phoneticPr fontId="37" type="noConversion"/>
  </si>
  <si>
    <t>S22-03362
官田溪P7L帽梁剪力榫</t>
    <phoneticPr fontId="37" type="noConversion"/>
  </si>
  <si>
    <t>S22-03362
官田溪P6L帽梁剪力榫</t>
    <phoneticPr fontId="37" type="noConversion"/>
  </si>
  <si>
    <t>S22-03370
171甲穿越橋P1RL</t>
    <phoneticPr fontId="37" type="noConversion"/>
  </si>
  <si>
    <t>111/4/8</t>
    <phoneticPr fontId="37" type="noConversion"/>
  </si>
  <si>
    <t>#4 9.7
#5 4.86
#10 85.84</t>
    <phoneticPr fontId="37" type="noConversion"/>
  </si>
  <si>
    <t>#4 69.97
#5 298.89
#6 1482.84
#7 304.41
#8 460.03
#9 331.97
#10 3321.04
#11 43.31</t>
    <phoneticPr fontId="37" type="noConversion"/>
  </si>
  <si>
    <t>#4 11
#5 29
#6 56
#7 16
#8 20
#9 17
#10 110
#11 2</t>
    <phoneticPr fontId="37" type="noConversion"/>
  </si>
  <si>
    <t>M38A2-J-B-R1-070
六雙溪一號排水橋、六雙溪二號排水橋、六雙溪四號排水橋
鋼管樁</t>
    <phoneticPr fontId="37" type="noConversion"/>
  </si>
  <si>
    <t>8-71</t>
    <phoneticPr fontId="37" type="noConversion"/>
  </si>
  <si>
    <t>111/5/3</t>
    <phoneticPr fontId="37" type="noConversion"/>
  </si>
  <si>
    <t>#4 4.9
#6 19.88
#7 24.2</t>
    <phoneticPr fontId="37" type="noConversion"/>
  </si>
  <si>
    <t>#4 1支
#6 1支
#7 2支</t>
    <phoneticPr fontId="37" type="noConversion"/>
  </si>
  <si>
    <t>#4 12
#5 29
#6 57
#7 18
#8 20
#9 17
#10 110
#11 2</t>
    <phoneticPr fontId="37" type="noConversion"/>
  </si>
  <si>
    <t>M38A2-J-B-R1-071
官田溪河川橋剪力榫</t>
    <phoneticPr fontId="37" type="noConversion"/>
  </si>
  <si>
    <t>8-72</t>
    <phoneticPr fontId="37" type="noConversion"/>
  </si>
  <si>
    <t>111/5/12</t>
    <phoneticPr fontId="37" type="noConversion"/>
  </si>
  <si>
    <t>#10 35.65</t>
    <phoneticPr fontId="37" type="noConversion"/>
  </si>
  <si>
    <t>#10 1支</t>
    <phoneticPr fontId="37" type="noConversion"/>
  </si>
  <si>
    <t>#4 74.87
#5 298.89
#6 1502.72
#7 328.61
#8 460.03
#9 331.97
#10 3356.69
#11 43.31</t>
    <phoneticPr fontId="37" type="noConversion"/>
  </si>
  <si>
    <t>#4 12
#5 29
#6 57
#7 18
#8 20
#9 17
#10 111
#11 2</t>
    <phoneticPr fontId="37" type="noConversion"/>
  </si>
  <si>
    <t>M38A2-J-B-R1-072
官田溪河川橋P17L基礎</t>
    <phoneticPr fontId="37" type="noConversion"/>
  </si>
  <si>
    <t>5-49</t>
    <phoneticPr fontId="37" type="noConversion"/>
  </si>
  <si>
    <t>111/05/31</t>
    <phoneticPr fontId="37" type="noConversion"/>
  </si>
  <si>
    <t>施工廠商:陳建瑋</t>
    <phoneticPr fontId="37" type="noConversion"/>
  </si>
  <si>
    <t>M38A2-J-a-C4A-430
官田三號高架橋P8基礎</t>
    <phoneticPr fontId="37" type="noConversion"/>
  </si>
  <si>
    <t>4-147</t>
    <phoneticPr fontId="37" type="noConversion"/>
  </si>
  <si>
    <t>111/05/12</t>
    <phoneticPr fontId="37" type="noConversion"/>
  </si>
  <si>
    <t>M38A2-J-a-C4B-404
糖鐵四號穿越橋P2L-8鋼管樁</t>
    <phoneticPr fontId="37" type="noConversion"/>
  </si>
  <si>
    <t>4-148</t>
    <phoneticPr fontId="37" type="noConversion"/>
  </si>
  <si>
    <t>M38A2-J-a-C4B-405
糖鐵四號穿越橋P2L-9鋼管樁</t>
    <phoneticPr fontId="37" type="noConversion"/>
  </si>
  <si>
    <t>4-149</t>
    <phoneticPr fontId="37" type="noConversion"/>
  </si>
  <si>
    <t>M38A2-J-a-C4B-406
糖鐵四號穿越橋P2L-10鋼管樁</t>
    <phoneticPr fontId="37" type="noConversion"/>
  </si>
  <si>
    <t>4-150</t>
    <phoneticPr fontId="37" type="noConversion"/>
  </si>
  <si>
    <t>M38A2-J-a-C4B-407
糖鐵四號穿越橋P2L-11鋼管樁</t>
    <phoneticPr fontId="37" type="noConversion"/>
  </si>
  <si>
    <t>4-151</t>
    <phoneticPr fontId="37" type="noConversion"/>
  </si>
  <si>
    <t>M38A2-J-a-C4B-408
糖鐵四號穿越橋P2L-12鋼管樁</t>
    <phoneticPr fontId="37" type="noConversion"/>
  </si>
  <si>
    <t>4-152</t>
    <phoneticPr fontId="37" type="noConversion"/>
  </si>
  <si>
    <t>M38A2-J-a-C4B-409
糖鐵四號穿越橋P2L-13鋼管樁</t>
    <phoneticPr fontId="37" type="noConversion"/>
  </si>
  <si>
    <t>4-153</t>
    <phoneticPr fontId="37" type="noConversion"/>
  </si>
  <si>
    <t>111/05/27</t>
    <phoneticPr fontId="37" type="noConversion"/>
  </si>
  <si>
    <t>M38A2-J-a-C4B-418
糖鐵四號穿越橋P2L-1鋼管樁</t>
    <phoneticPr fontId="37" type="noConversion"/>
  </si>
  <si>
    <t>4-154</t>
    <phoneticPr fontId="37" type="noConversion"/>
  </si>
  <si>
    <t>M38A2-J-a-C4B-419
糖鐵四號穿越橋P2L-2鋼管樁</t>
    <phoneticPr fontId="37" type="noConversion"/>
  </si>
  <si>
    <t>4-155</t>
    <phoneticPr fontId="37" type="noConversion"/>
  </si>
  <si>
    <t>M38A2-J-a-C4B-420
糖鐵四號穿越橋P2L-3鋼管樁</t>
    <phoneticPr fontId="37" type="noConversion"/>
  </si>
  <si>
    <t>4-156</t>
    <phoneticPr fontId="37" type="noConversion"/>
  </si>
  <si>
    <t>M38A2-J-a-C4B-421
糖鐵四號穿越橋P2L-4鋼管樁</t>
    <phoneticPr fontId="37" type="noConversion"/>
  </si>
  <si>
    <t>4-157</t>
    <phoneticPr fontId="37" type="noConversion"/>
  </si>
  <si>
    <t>M38A2-J-a-C4B-422
糖鐵四號穿越橋P2L-5鋼管樁</t>
    <phoneticPr fontId="37" type="noConversion"/>
  </si>
  <si>
    <t>4-158</t>
    <phoneticPr fontId="37" type="noConversion"/>
  </si>
  <si>
    <t>M38A2-J-a-C4B-423
糖鐵四號穿越橋P2L-6鋼管樁</t>
    <phoneticPr fontId="37" type="noConversion"/>
  </si>
  <si>
    <t>4-159</t>
    <phoneticPr fontId="37" type="noConversion"/>
  </si>
  <si>
    <t>M38A2-J-a-C4B-424
糖鐵四號穿越橋P2L-7鋼管樁</t>
    <phoneticPr fontId="37" type="noConversion"/>
  </si>
  <si>
    <t>4-160</t>
    <phoneticPr fontId="37" type="noConversion"/>
  </si>
  <si>
    <t>M38A2-J-a-C4B-425
糖鐵四號穿越橋P2L-23鋼管樁</t>
    <phoneticPr fontId="37" type="noConversion"/>
  </si>
  <si>
    <t>4-161</t>
    <phoneticPr fontId="37" type="noConversion"/>
  </si>
  <si>
    <t>M38A2-J-a-C4B-426
糖鐵四號穿越橋P2L-24鋼管樁</t>
    <phoneticPr fontId="37" type="noConversion"/>
  </si>
  <si>
    <t>3-179</t>
    <phoneticPr fontId="37" type="noConversion"/>
  </si>
  <si>
    <t>111/05/25</t>
    <phoneticPr fontId="37" type="noConversion"/>
  </si>
  <si>
    <t>監造單位:吳英傑</t>
    <phoneticPr fontId="37" type="noConversion"/>
  </si>
  <si>
    <t>M38A2-J-a-C4B-416
善化一號排水兼穿越橋P2帽梁</t>
    <phoneticPr fontId="37" type="noConversion"/>
  </si>
  <si>
    <t>3-180</t>
    <phoneticPr fontId="37" type="noConversion"/>
  </si>
  <si>
    <t>111/05/27</t>
    <phoneticPr fontId="37" type="noConversion"/>
  </si>
  <si>
    <t>M38A2-J-a-C4B-417
官田溪河川橋P6L、P7L帽梁剪力榫</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</si>
  <si>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</si>
  <si>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</si>
  <si>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</si>
  <si>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</si>
  <si>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</si>
  <si>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t>60-155</t>
    <phoneticPr fontId="37" type="noConversion"/>
  </si>
  <si>
    <t>111/05/23</t>
    <phoneticPr fontId="37" type="noConversion"/>
  </si>
  <si>
    <t>方155
官田一號高架橋P3W-8微型樁</t>
    <phoneticPr fontId="37" type="noConversion"/>
  </si>
  <si>
    <t>60-156</t>
    <phoneticPr fontId="37" type="noConversion"/>
  </si>
  <si>
    <t>方156
官田一號高架橋P3W-8微型樁</t>
    <phoneticPr fontId="37" type="noConversion"/>
  </si>
  <si>
    <t>60-157</t>
    <phoneticPr fontId="37" type="noConversion"/>
  </si>
  <si>
    <t>111/05/30</t>
    <phoneticPr fontId="37" type="noConversion"/>
  </si>
  <si>
    <t>方157
南117穿越橋P1RL、P2RL鋼板包覆</t>
    <phoneticPr fontId="37" type="noConversion"/>
  </si>
  <si>
    <t>60-158</t>
    <phoneticPr fontId="37" type="noConversion"/>
  </si>
  <si>
    <t>方158
官田溪河川橋P6L、P7L剪力榫</t>
    <phoneticPr fontId="37" type="noConversion"/>
  </si>
  <si>
    <t>13-91</t>
  </si>
  <si>
    <t>S22-03602
糖鐵四號穿越橋P3L(基礎頂)</t>
    <phoneticPr fontId="37" type="noConversion"/>
  </si>
  <si>
    <t>施工廠商:蔡侑縢</t>
    <phoneticPr fontId="37" type="noConversion"/>
  </si>
  <si>
    <t>13-92</t>
  </si>
  <si>
    <t>S22-03699
官田三號橋P8基礎</t>
    <phoneticPr fontId="37" type="noConversion"/>
  </si>
  <si>
    <t>13-93</t>
  </si>
  <si>
    <t>S22-03735
官田三號橋P8基礎頂面</t>
    <phoneticPr fontId="37" type="noConversion"/>
  </si>
  <si>
    <t>13-94</t>
  </si>
  <si>
    <t>S22-03804
潭頂溪排水橋P2RL墩柱</t>
    <phoneticPr fontId="37" type="noConversion"/>
  </si>
  <si>
    <t>13-95</t>
  </si>
  <si>
    <t>111/06/02</t>
    <phoneticPr fontId="37" type="noConversion"/>
  </si>
  <si>
    <t>S22-03838
官田一號P7EW箱梁內基座</t>
    <phoneticPr fontId="37" type="noConversion"/>
  </si>
  <si>
    <t>13-96</t>
  </si>
  <si>
    <t>S22-03839
官田三號P2鋼棒基座</t>
    <phoneticPr fontId="37" type="noConversion"/>
  </si>
  <si>
    <t>13-97</t>
  </si>
  <si>
    <t>111/06/06</t>
    <phoneticPr fontId="37" type="noConversion"/>
  </si>
  <si>
    <t>S22-03886
潭頂溪排水橋P1基礎</t>
    <phoneticPr fontId="37" type="noConversion"/>
  </si>
  <si>
    <t>13-98</t>
  </si>
  <si>
    <t>S22-03957
官田溪河川橋P6L、P7L剪力榫箱內調整塊</t>
    <phoneticPr fontId="37" type="noConversion"/>
  </si>
  <si>
    <t>111/06/08</t>
    <phoneticPr fontId="37" type="noConversion"/>
  </si>
  <si>
    <t>15-15</t>
  </si>
  <si>
    <t>S22-03488
善化一號穿越橋P2RL帽梁</t>
    <phoneticPr fontId="37" type="noConversion"/>
  </si>
  <si>
    <t>32-51</t>
  </si>
  <si>
    <t>32-52</t>
  </si>
  <si>
    <t>S22-03497
糖鐵四號穿越橋P3L(基礎側)</t>
    <phoneticPr fontId="37" type="noConversion"/>
  </si>
  <si>
    <t>32-53</t>
  </si>
  <si>
    <t>S22-03777
曾文溪P10RL基礎</t>
    <phoneticPr fontId="37" type="noConversion"/>
  </si>
  <si>
    <t>32-54</t>
  </si>
  <si>
    <t>1-31</t>
    <phoneticPr fontId="37" type="noConversion"/>
  </si>
  <si>
    <t>111/06/13</t>
    <phoneticPr fontId="37" type="noConversion"/>
  </si>
  <si>
    <t>監造單位:吳英傑</t>
    <phoneticPr fontId="37" type="noConversion"/>
  </si>
  <si>
    <t>施工廠商:石錦茹</t>
    <phoneticPr fontId="37" type="noConversion"/>
  </si>
  <si>
    <t>M38A2-J-a-C4A-435
官田溪河川橋P20R側基礎PC</t>
    <phoneticPr fontId="37" type="noConversion"/>
  </si>
  <si>
    <t>3-55</t>
    <phoneticPr fontId="37" type="noConversion"/>
  </si>
  <si>
    <t>111/06/06</t>
    <phoneticPr fontId="37" type="noConversion"/>
  </si>
  <si>
    <t>M38A2-J-a-C4A-434
官田一號高架橋P7剪力榫箱梁內基座</t>
    <phoneticPr fontId="37" type="noConversion"/>
  </si>
  <si>
    <t>3-181</t>
    <phoneticPr fontId="37" type="noConversion"/>
  </si>
  <si>
    <t>111/06/09</t>
    <phoneticPr fontId="37" type="noConversion"/>
  </si>
  <si>
    <t>M38A2-J-a-C4B-427
官田溪河川橋P6L、P7L箱梁底內剪力榫增厚</t>
    <phoneticPr fontId="37" type="noConversion"/>
  </si>
  <si>
    <t>3-182</t>
    <phoneticPr fontId="37" type="noConversion"/>
  </si>
  <si>
    <t>111/06/10</t>
    <phoneticPr fontId="37" type="noConversion"/>
  </si>
  <si>
    <t>M38A2-J-a-C4B-428
潭頂溪排水橋P2RL墩柱第二昇層</t>
    <phoneticPr fontId="37" type="noConversion"/>
  </si>
  <si>
    <t>1-32</t>
    <phoneticPr fontId="37" type="noConversion"/>
  </si>
  <si>
    <t>111/06/20</t>
    <phoneticPr fontId="37" type="noConversion"/>
  </si>
  <si>
    <t>111/06/22</t>
    <phoneticPr fontId="37" type="noConversion"/>
  </si>
  <si>
    <t>監造單位:李秉融</t>
    <phoneticPr fontId="37" type="noConversion"/>
  </si>
  <si>
    <t>M38A2-J-a-C4A-436
官田三號高架橋P6基礎PC</t>
    <phoneticPr fontId="37" type="noConversion"/>
  </si>
  <si>
    <t>M38A2-J-a-C4A-437
官田溪河川橋P6R基礎PC</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</si>
  <si>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</si>
  <si>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</si>
  <si>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結構用混凝土，80kgf/cm</t>
    </r>
    <r>
      <rPr>
        <vertAlign val="superscript"/>
        <sz val="9"/>
        <rFont val="標楷體"/>
        <family val="4"/>
        <charset val="136"/>
      </rPr>
      <t>2</t>
    </r>
    <phoneticPr fontId="37" type="noConversion"/>
  </si>
  <si>
    <t>1-33</t>
    <phoneticPr fontId="37" type="noConversion"/>
  </si>
  <si>
    <t>3-183</t>
    <phoneticPr fontId="37" type="noConversion"/>
  </si>
  <si>
    <t>111/06/16</t>
    <phoneticPr fontId="37" type="noConversion"/>
  </si>
  <si>
    <t>M38A2-J-a-C4B-429
潭頂溪排水橋P4RL墩柱第二昇層</t>
    <phoneticPr fontId="37" type="noConversion"/>
  </si>
  <si>
    <t>3-184</t>
    <phoneticPr fontId="37" type="noConversion"/>
  </si>
  <si>
    <t>111/06/21</t>
    <phoneticPr fontId="37" type="noConversion"/>
  </si>
  <si>
    <t>M38A2-J-a-C4B-440
潭頂溪排水橋P2RL墩柱第三昇層</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</si>
  <si>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</si>
  <si>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</si>
  <si>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</si>
  <si>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t>壹、一、1 結構工程49~51</t>
    <phoneticPr fontId="37" type="noConversion"/>
  </si>
  <si>
    <t>4-162</t>
    <phoneticPr fontId="37" type="noConversion"/>
  </si>
  <si>
    <t>111/06/20</t>
    <phoneticPr fontId="37" type="noConversion"/>
  </si>
  <si>
    <t>監造單位:吳英傑</t>
    <phoneticPr fontId="37" type="noConversion"/>
  </si>
  <si>
    <t>M38A2-J-a-C4B-431
糖鐵四號穿越橋P2L-14鋼管樁</t>
    <phoneticPr fontId="37" type="noConversion"/>
  </si>
  <si>
    <t>4-163</t>
    <phoneticPr fontId="37" type="noConversion"/>
  </si>
  <si>
    <t>M38A2-J-a-C4B-432
糖鐵四號穿越橋P2L-15鋼管樁</t>
    <phoneticPr fontId="37" type="noConversion"/>
  </si>
  <si>
    <t>4-164</t>
    <phoneticPr fontId="37" type="noConversion"/>
  </si>
  <si>
    <t>M38A2-J-a-C4B-433
糖鐵四號穿越橋P2L-16鋼管樁</t>
    <phoneticPr fontId="37" type="noConversion"/>
  </si>
  <si>
    <t>4-165</t>
    <phoneticPr fontId="37" type="noConversion"/>
  </si>
  <si>
    <t>M38A2-J-a-C4B-434
糖鐵四號穿越橋P2L-17鋼管樁</t>
    <phoneticPr fontId="37" type="noConversion"/>
  </si>
  <si>
    <t>4-166</t>
    <phoneticPr fontId="37" type="noConversion"/>
  </si>
  <si>
    <t>M38A2-J-a-C4B-435
糖鐵四號穿越橋P2L-18鋼管樁</t>
    <phoneticPr fontId="37" type="noConversion"/>
  </si>
  <si>
    <t>4-167</t>
    <phoneticPr fontId="37" type="noConversion"/>
  </si>
  <si>
    <t>M38A2-J-a-C4B-436
糖鐵四號穿越橋P2L-19鋼管樁</t>
    <phoneticPr fontId="37" type="noConversion"/>
  </si>
  <si>
    <t>4-168</t>
    <phoneticPr fontId="37" type="noConversion"/>
  </si>
  <si>
    <t>M38A2-J-a-C4B-437
糖鐵四號穿越橋P2L-20鋼管樁</t>
    <phoneticPr fontId="37" type="noConversion"/>
  </si>
  <si>
    <t>4-169</t>
    <phoneticPr fontId="37" type="noConversion"/>
  </si>
  <si>
    <t>M38A2-J-a-C4B-438
糖鐵四號穿越橋P2L-21鋼管樁</t>
    <phoneticPr fontId="37" type="noConversion"/>
  </si>
  <si>
    <t>4-170</t>
    <phoneticPr fontId="37" type="noConversion"/>
  </si>
  <si>
    <t>M38A2-J-a-C4B-439
糖鐵四號穿越橋P2L-22鋼管樁</t>
    <phoneticPr fontId="37" type="noConversion"/>
  </si>
  <si>
    <t>5-50</t>
    <phoneticPr fontId="37" type="noConversion"/>
  </si>
  <si>
    <t>111/06/01</t>
    <phoneticPr fontId="37" type="noConversion"/>
  </si>
  <si>
    <t>M38A2-J-a-C4A-431
曾文溪橋P10基礎</t>
    <phoneticPr fontId="37" type="noConversion"/>
  </si>
  <si>
    <t>5-51</t>
    <phoneticPr fontId="37" type="noConversion"/>
  </si>
  <si>
    <t>111/06/02</t>
    <phoneticPr fontId="37" type="noConversion"/>
  </si>
  <si>
    <t>M38A2-J-a-C4A-432
曾文溪橋P10基礎</t>
    <phoneticPr fontId="37" type="noConversion"/>
  </si>
  <si>
    <t>5-52</t>
    <phoneticPr fontId="37" type="noConversion"/>
  </si>
  <si>
    <t>施工廠商:劉琮誠</t>
    <phoneticPr fontId="37" type="noConversion"/>
  </si>
  <si>
    <t>M38A2-J-a-C4A-433
官田五號高架橋P2基礎鋼棒座</t>
    <phoneticPr fontId="37" type="noConversion"/>
  </si>
  <si>
    <t>5-31</t>
    <phoneticPr fontId="37" type="noConversion"/>
  </si>
  <si>
    <t>111/05/25</t>
    <phoneticPr fontId="37" type="noConversion"/>
  </si>
  <si>
    <t>M38A2-J-a-C4B-415
糖鐵四號穿越橋P3L基礎</t>
    <phoneticPr fontId="37" type="noConversion"/>
  </si>
  <si>
    <t>5-32</t>
    <phoneticPr fontId="37" type="noConversion"/>
  </si>
  <si>
    <t>111/06/17</t>
    <phoneticPr fontId="37" type="noConversion"/>
  </si>
  <si>
    <t>M38A2-J-a-C4B-430
潭頂溪排水橋P1RL基礎</t>
    <phoneticPr fontId="37" type="noConversion"/>
  </si>
  <si>
    <t>60-159</t>
    <phoneticPr fontId="37" type="noConversion"/>
  </si>
  <si>
    <t>111/06/02</t>
    <phoneticPr fontId="37" type="noConversion"/>
  </si>
  <si>
    <t>方159
官田二號高架橋P5-8微型樁</t>
    <phoneticPr fontId="37" type="noConversion"/>
  </si>
  <si>
    <t>60-160</t>
    <phoneticPr fontId="37" type="noConversion"/>
  </si>
  <si>
    <t>111/06/06</t>
    <phoneticPr fontId="37" type="noConversion"/>
  </si>
  <si>
    <t>方160
潭頂溪排水橋P4帽梁對穿鋼筋填縫</t>
    <phoneticPr fontId="37" type="noConversion"/>
  </si>
  <si>
    <t>60-161</t>
    <phoneticPr fontId="37" type="noConversion"/>
  </si>
  <si>
    <t>方161
官田二號高架橋P5-10微型樁</t>
    <phoneticPr fontId="37" type="noConversion"/>
  </si>
  <si>
    <t>60-162</t>
    <phoneticPr fontId="37" type="noConversion"/>
  </si>
  <si>
    <t>111/06/11</t>
    <phoneticPr fontId="37" type="noConversion"/>
  </si>
  <si>
    <t>60-163</t>
    <phoneticPr fontId="37" type="noConversion"/>
  </si>
  <si>
    <t>方162
曾文溪橋P10RL基礎補強黑鐵管</t>
    <phoneticPr fontId="37" type="noConversion"/>
  </si>
  <si>
    <t>方163
曾文溪橋P10RL基礎補強鋼棒錨栓</t>
    <phoneticPr fontId="37" type="noConversion"/>
  </si>
  <si>
    <t>60-164</t>
    <phoneticPr fontId="37" type="noConversion"/>
  </si>
  <si>
    <t>方164
官田二號高架橋P5-11微型樁</t>
    <phoneticPr fontId="37" type="noConversion"/>
  </si>
  <si>
    <t>60-165</t>
    <phoneticPr fontId="37" type="noConversion"/>
  </si>
  <si>
    <t>111/06/14</t>
    <phoneticPr fontId="37" type="noConversion"/>
  </si>
  <si>
    <t>方165
官田二號高架橋P5-12微型樁</t>
    <phoneticPr fontId="37" type="noConversion"/>
  </si>
  <si>
    <t>60-166</t>
    <phoneticPr fontId="37" type="noConversion"/>
  </si>
  <si>
    <t>方166
官田二號高架橋P5-20微型樁</t>
    <phoneticPr fontId="37" type="noConversion"/>
  </si>
  <si>
    <t>60-167</t>
    <phoneticPr fontId="37" type="noConversion"/>
  </si>
  <si>
    <t>方167
官田二號高架橋P5-18微型樁</t>
    <phoneticPr fontId="37" type="noConversion"/>
  </si>
  <si>
    <t>60-168</t>
    <phoneticPr fontId="37" type="noConversion"/>
  </si>
  <si>
    <t>方168
官田二號高架橋P5-16微型樁</t>
    <phoneticPr fontId="37" type="noConversion"/>
  </si>
  <si>
    <t>60-169</t>
    <phoneticPr fontId="37" type="noConversion"/>
  </si>
  <si>
    <t>方169
官田二號高架橋P5-17微型樁</t>
    <phoneticPr fontId="37" type="noConversion"/>
  </si>
  <si>
    <t>111/06/22</t>
    <phoneticPr fontId="37" type="noConversion"/>
  </si>
  <si>
    <t>111/06/18</t>
    <phoneticPr fontId="37" type="noConversion"/>
  </si>
  <si>
    <t>111/06/16</t>
    <phoneticPr fontId="37" type="noConversion"/>
  </si>
  <si>
    <t>施工廠商:陳建瑋</t>
    <phoneticPr fontId="37" type="noConversion"/>
  </si>
  <si>
    <t>施工廠商:陳建瑋</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</si>
  <si>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</si>
  <si>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</si>
  <si>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S22-03870
潭頂溪排水橋P4RL帽梁</t>
    <phoneticPr fontId="37" type="noConversion"/>
  </si>
  <si>
    <t>S22-03488
善化一號穿越橋P2RL帽梁</t>
    <phoneticPr fontId="37" type="noConversion"/>
  </si>
  <si>
    <t>8-73</t>
    <phoneticPr fontId="37" type="noConversion"/>
  </si>
  <si>
    <t>111/5/27</t>
    <phoneticPr fontId="37" type="noConversion"/>
  </si>
  <si>
    <t>#5 14.92
#6 22.48
#7 21.03
#8 9.07
#9 6.00
#10 12.21</t>
    <phoneticPr fontId="37" type="noConversion"/>
  </si>
  <si>
    <t>#5 1支
#6 2支
#7 1支
#8 1支
#9 1支
#10 1支</t>
    <phoneticPr fontId="37" type="noConversion"/>
  </si>
  <si>
    <t>#4 12
#5 30
#6 59
#7 19
#8 21
#9 18
#10 112
#11 2</t>
    <phoneticPr fontId="37" type="noConversion"/>
  </si>
  <si>
    <t>M38A2-J-B-R1-073
補潭頂溪排水橋P1基礎、皇冠用鋼筋、官田溪河川橋P17L鋼筋、渡子頭溪一號排水橋P1、P3帽梁</t>
    <phoneticPr fontId="37" type="noConversion"/>
  </si>
  <si>
    <t>8-74</t>
    <phoneticPr fontId="37" type="noConversion"/>
  </si>
  <si>
    <t>111/6/7</t>
    <phoneticPr fontId="37" type="noConversion"/>
  </si>
  <si>
    <t>#7 11.94
#6 22.44
#10 3.06</t>
    <phoneticPr fontId="37" type="noConversion"/>
  </si>
  <si>
    <t>#6 1支
#7 1支
#10 1支</t>
    <phoneticPr fontId="37" type="noConversion"/>
  </si>
  <si>
    <t>#4 12
#5 30
#6 60
#7 20
#8 21
#9 18
#10 113
#11 2</t>
    <phoneticPr fontId="37" type="noConversion"/>
  </si>
  <si>
    <t>M38A2-J-B-R1-074
官田一號高架橋剪力榫箱梁內鋼筋、六雙溪一號排水橋A1、A2、皇冠用鋼筋、潭頂溪排水橋P1、P2、P3帽梁箍筋鋼筋</t>
    <phoneticPr fontId="37" type="noConversion"/>
  </si>
  <si>
    <t>13-99</t>
    <phoneticPr fontId="37" type="noConversion"/>
  </si>
  <si>
    <t>S22-04075
潭頂溪排水橋P1RL基礎面</t>
    <phoneticPr fontId="37" type="noConversion"/>
  </si>
  <si>
    <t>111/07/01</t>
    <phoneticPr fontId="37" type="noConversion"/>
  </si>
  <si>
    <t>S22-04560
潭鐵四號穿越橋P2R墩柱</t>
    <phoneticPr fontId="37" type="noConversion"/>
  </si>
  <si>
    <t>13-101</t>
    <phoneticPr fontId="37" type="noConversion"/>
  </si>
  <si>
    <t>13-100</t>
    <phoneticPr fontId="37" type="noConversion"/>
  </si>
  <si>
    <t>111/06/15</t>
    <phoneticPr fontId="37" type="noConversion"/>
  </si>
  <si>
    <t>13-102</t>
    <phoneticPr fontId="37" type="noConversion"/>
  </si>
  <si>
    <t>S22-04138
曾文溪P10RL鋼棒錨座</t>
    <phoneticPr fontId="37" type="noConversion"/>
  </si>
  <si>
    <t>S22-04559
潭鐵四號穿越橋P3L墩柱</t>
    <phoneticPr fontId="37" type="noConversion"/>
  </si>
  <si>
    <t>13-103</t>
    <phoneticPr fontId="37" type="noConversion"/>
  </si>
  <si>
    <t>111/07/02</t>
    <phoneticPr fontId="37" type="noConversion"/>
  </si>
  <si>
    <t>13-104</t>
    <phoneticPr fontId="37" type="noConversion"/>
  </si>
  <si>
    <t>S22-04590
潭鐵四號穿越橋P3L墩柱</t>
    <phoneticPr fontId="37" type="noConversion"/>
  </si>
  <si>
    <t>S22-04591
潭鐵四號穿越橋P2R墩柱</t>
    <phoneticPr fontId="37" type="noConversion"/>
  </si>
  <si>
    <t>13-105</t>
    <phoneticPr fontId="37" type="noConversion"/>
  </si>
  <si>
    <t>111/07/04</t>
    <phoneticPr fontId="37" type="noConversion"/>
  </si>
  <si>
    <t>S22-04611
官田系統3號P1基礎頂面</t>
    <phoneticPr fontId="37" type="noConversion"/>
  </si>
  <si>
    <t>32-55</t>
  </si>
  <si>
    <t>111/06/25</t>
    <phoneticPr fontId="37" type="noConversion"/>
  </si>
  <si>
    <t>32-56</t>
    <phoneticPr fontId="37" type="noConversion"/>
  </si>
  <si>
    <t>S22-04384
官田溪P6R基礎</t>
    <phoneticPr fontId="37" type="noConversion"/>
  </si>
  <si>
    <t>111/06/29</t>
    <phoneticPr fontId="37" type="noConversion"/>
  </si>
  <si>
    <t>S22-04472
官田溪河川橋P6R基礎(頂面)</t>
    <phoneticPr fontId="37" type="noConversion"/>
  </si>
  <si>
    <t>32-57</t>
    <phoneticPr fontId="37" type="noConversion"/>
  </si>
  <si>
    <t>S22-04526
官田系統3號高架橋P7剪力榫</t>
    <phoneticPr fontId="37" type="noConversion"/>
  </si>
  <si>
    <t>32-58</t>
    <phoneticPr fontId="37" type="noConversion"/>
  </si>
  <si>
    <t>111/07/08</t>
    <phoneticPr fontId="37" type="noConversion"/>
  </si>
  <si>
    <t>S22-04732
官田系統3號高架橋P6鋼棒基座</t>
    <phoneticPr fontId="37" type="noConversion"/>
  </si>
  <si>
    <t>1-34</t>
    <phoneticPr fontId="37" type="noConversion"/>
  </si>
  <si>
    <t>111/06/23</t>
    <phoneticPr fontId="37" type="noConversion"/>
  </si>
  <si>
    <t>施工廠商:石錦茹</t>
    <phoneticPr fontId="37" type="noConversion"/>
  </si>
  <si>
    <t>M38A2-J-a-C4A-440
官田三號高架橋P1基礎PC</t>
    <phoneticPr fontId="37" type="noConversion"/>
  </si>
  <si>
    <t>1-35</t>
    <phoneticPr fontId="37" type="noConversion"/>
  </si>
  <si>
    <t>111/07/05</t>
    <phoneticPr fontId="37" type="noConversion"/>
  </si>
  <si>
    <t>M38A2-J-a-C4A-448
官田溪河川橋P17L基礎PC</t>
    <phoneticPr fontId="37" type="noConversion"/>
  </si>
  <si>
    <t>1-36</t>
    <phoneticPr fontId="37" type="noConversion"/>
  </si>
  <si>
    <t>111/07/25</t>
    <phoneticPr fontId="37" type="noConversion"/>
  </si>
  <si>
    <t>M38A2-J-a-C4A-463
糖鐵四號穿越橋既有水溝復舊</t>
    <phoneticPr fontId="37" type="noConversion"/>
  </si>
  <si>
    <t>1-37</t>
    <phoneticPr fontId="37" type="noConversion"/>
  </si>
  <si>
    <t>111/07/29</t>
    <phoneticPr fontId="37" type="noConversion"/>
  </si>
  <si>
    <t>M38A2-J-a-C4A-472
官田一號高架橋P7EW基礎PC</t>
    <phoneticPr fontId="37" type="noConversion"/>
  </si>
  <si>
    <t>1-38</t>
    <phoneticPr fontId="37" type="noConversion"/>
  </si>
  <si>
    <t>M38A2-J-a-C4A-473
官田溪河川橋P1L基礎PC，P20既有排水溝復舊PC</t>
    <phoneticPr fontId="37" type="noConversion"/>
  </si>
  <si>
    <t>2-23</t>
    <phoneticPr fontId="37" type="noConversion"/>
  </si>
  <si>
    <t>111/07/09</t>
    <phoneticPr fontId="37" type="noConversion"/>
  </si>
  <si>
    <t>M38A2-J-a-C4A-454
官田溪河川橋P4-P2施工便道</t>
    <phoneticPr fontId="37" type="noConversion"/>
  </si>
  <si>
    <t>2-24</t>
    <phoneticPr fontId="37" type="noConversion"/>
  </si>
  <si>
    <t>111/07/19</t>
    <phoneticPr fontId="37" type="noConversion"/>
  </si>
  <si>
    <t>M38A2-J-a-C4A-459
糖鐵四號穿越橋P2R西側瓦斯管線便道</t>
    <phoneticPr fontId="37" type="noConversion"/>
  </si>
  <si>
    <t>2-25</t>
    <phoneticPr fontId="37" type="noConversion"/>
  </si>
  <si>
    <t>M38A2-J-a-C4A-474
糖鐵四號穿越橋P2R側既有水溝復舊</t>
    <phoneticPr fontId="37" type="noConversion"/>
  </si>
  <si>
    <t>M38A2-J-a-C4B-441
糖鐵四號穿越橋P2L基礎PC</t>
    <phoneticPr fontId="37" type="noConversion"/>
  </si>
  <si>
    <t>111/08/01</t>
    <phoneticPr fontId="37" type="noConversion"/>
  </si>
  <si>
    <t>M38A2-J-a-C4B-444
糖鐵四號穿越橋既有排水溝復舊水溝牆</t>
    <phoneticPr fontId="37" type="noConversion"/>
  </si>
  <si>
    <t>111/07/06</t>
    <phoneticPr fontId="37" type="noConversion"/>
  </si>
  <si>
    <t>M38A2-J-a-C4A-449
官田三號高架橋P7剪力榫</t>
    <phoneticPr fontId="37" type="noConversion"/>
  </si>
  <si>
    <t>3-57</t>
  </si>
  <si>
    <t>111/07/21</t>
    <phoneticPr fontId="37" type="noConversion"/>
  </si>
  <si>
    <t>M38A2-J-a-C4A-461
官田一號高架橋P6E、W剪力榫</t>
    <phoneticPr fontId="37" type="noConversion"/>
  </si>
  <si>
    <t>111/07/26</t>
    <phoneticPr fontId="37" type="noConversion"/>
  </si>
  <si>
    <t>M38A2-J-a-C4A-464
渡子頭一號橋P2RL帽樑止震塊</t>
    <phoneticPr fontId="37" type="noConversion"/>
  </si>
  <si>
    <t>3-58</t>
  </si>
  <si>
    <t>3-59</t>
  </si>
  <si>
    <t>111/07/28</t>
    <phoneticPr fontId="37" type="noConversion"/>
  </si>
  <si>
    <t>M38A2-J-a-C4A-471
官田溪河川橋P4RL墩柱頂剪力榫</t>
    <phoneticPr fontId="37" type="noConversion"/>
  </si>
  <si>
    <t>3-185</t>
    <phoneticPr fontId="37" type="noConversion"/>
  </si>
  <si>
    <t>M38A2-J-a-C4B-442
糖鐵四號穿越橋P2R/P3L墩柱第一升層</t>
    <phoneticPr fontId="37" type="noConversion"/>
  </si>
  <si>
    <t>3-186</t>
    <phoneticPr fontId="37" type="noConversion"/>
  </si>
  <si>
    <t>M38A2-J-a-C4B-443
糖鐵四號穿越橋P2R/P3L墩柱第二升層</t>
    <phoneticPr fontId="37" type="noConversion"/>
  </si>
  <si>
    <t>4-274</t>
    <phoneticPr fontId="37" type="noConversion"/>
  </si>
  <si>
    <t>M38A2-J-a-C4A-442
官田三號高架橋P2-1鋼管樁</t>
    <phoneticPr fontId="37" type="noConversion"/>
  </si>
  <si>
    <t>4-275</t>
  </si>
  <si>
    <t>4-276</t>
  </si>
  <si>
    <t>4-277</t>
  </si>
  <si>
    <t>4-278</t>
  </si>
  <si>
    <t>M38A2-J-a-C4A-443
官田三號高架橋P2-2鋼管樁</t>
    <phoneticPr fontId="37" type="noConversion"/>
  </si>
  <si>
    <t>M38A2-J-a-C4A-444
官田三號高架橋P2-3鋼管樁</t>
    <phoneticPr fontId="37" type="noConversion"/>
  </si>
  <si>
    <t>M38A2-J-a-C4A-445
官田三號高架橋P2-4鋼管樁</t>
    <phoneticPr fontId="37" type="noConversion"/>
  </si>
  <si>
    <t>M38A2-J-a-C4A-446
官田三號高架橋P2-5鋼管樁</t>
    <phoneticPr fontId="37" type="noConversion"/>
  </si>
  <si>
    <t>M38A2-J-a-C4A-451
官田二號高架橋P6-4鋼管樁</t>
    <phoneticPr fontId="37" type="noConversion"/>
  </si>
  <si>
    <t>4-279</t>
  </si>
  <si>
    <t>4-280</t>
  </si>
  <si>
    <t>4-281</t>
  </si>
  <si>
    <t>M38A2-J-a-C4A-452
官田二號高架橋P6-5鋼管樁</t>
    <phoneticPr fontId="37" type="noConversion"/>
  </si>
  <si>
    <t>M38A2-J-a-C4A-453
官田二號高架橋P6-6鋼管樁</t>
    <phoneticPr fontId="37" type="noConversion"/>
  </si>
  <si>
    <t>4-282</t>
    <phoneticPr fontId="37" type="noConversion"/>
  </si>
  <si>
    <t>M38A2-J-a-C4A-456
官田二號高架橋P6-1鋼管樁</t>
    <phoneticPr fontId="37" type="noConversion"/>
  </si>
  <si>
    <t>4-283</t>
  </si>
  <si>
    <t>4-284</t>
  </si>
  <si>
    <t>M38A2-J-a-C4A-457
官田二號高架橋P6-2鋼管樁</t>
    <phoneticPr fontId="37" type="noConversion"/>
  </si>
  <si>
    <t>M38A2-J-a-C4A-458
官田二號高架橋P6-3鋼管樁</t>
    <phoneticPr fontId="37" type="noConversion"/>
  </si>
  <si>
    <t>111/07/27</t>
    <phoneticPr fontId="37" type="noConversion"/>
  </si>
  <si>
    <t>M38A2-J-a-C4A-466
官田一號高架橋P2E-1鋼管樁</t>
    <phoneticPr fontId="37" type="noConversion"/>
  </si>
  <si>
    <t>4-285</t>
  </si>
  <si>
    <t>4-286</t>
  </si>
  <si>
    <t>4-287</t>
  </si>
  <si>
    <t>4-288</t>
  </si>
  <si>
    <t>4-289</t>
  </si>
  <si>
    <t>M38A2-J-a-C4A-467
官田一號高架橋P2E-2鋼管樁</t>
    <phoneticPr fontId="37" type="noConversion"/>
  </si>
  <si>
    <t>M38A2-J-a-C4A-468
官田一號高架橋P2E-3鋼管樁</t>
    <phoneticPr fontId="37" type="noConversion"/>
  </si>
  <si>
    <t>M38A2-J-a-C4A-469
官田一號高架橋P2E-4鋼管樁</t>
    <phoneticPr fontId="37" type="noConversion"/>
  </si>
  <si>
    <t>M38A2-J-a-C4A-470
官田一號高架橋P2E-5鋼管樁</t>
    <phoneticPr fontId="37" type="noConversion"/>
  </si>
  <si>
    <t>5-53</t>
    <phoneticPr fontId="37" type="noConversion"/>
  </si>
  <si>
    <t>M38A2-J-a-C4A-438
官田五號高架橋P2基礎鋼棒座</t>
    <phoneticPr fontId="37" type="noConversion"/>
  </si>
  <si>
    <t>5-54</t>
  </si>
  <si>
    <t>M38A2-J-a-C4A-439
曾文溪橋P10RL鋼棒護座</t>
    <phoneticPr fontId="37" type="noConversion"/>
  </si>
  <si>
    <t>5-55</t>
  </si>
  <si>
    <t>111/06/28</t>
    <phoneticPr fontId="37" type="noConversion"/>
  </si>
  <si>
    <t>M38A2-J-a-C4A-441
官田三號高架橋P6基礎</t>
    <phoneticPr fontId="37" type="noConversion"/>
  </si>
  <si>
    <t>5-56</t>
    <phoneticPr fontId="37" type="noConversion"/>
  </si>
  <si>
    <t>M38A2-J-a-C4A-447
官田溪河川橋P6R基礎</t>
    <phoneticPr fontId="37" type="noConversion"/>
  </si>
  <si>
    <t>M38A2-J-a-C4A-450
官田三號高架橋P1基礎</t>
    <phoneticPr fontId="37" type="noConversion"/>
  </si>
  <si>
    <t>5-57</t>
  </si>
  <si>
    <t>5-58</t>
  </si>
  <si>
    <t>M38A2-J-a-C4A-455
官田三號高架橋P6基礎鋼棒護座</t>
    <phoneticPr fontId="37" type="noConversion"/>
  </si>
  <si>
    <t>5-59</t>
  </si>
  <si>
    <t>M38A2-J-a-C4A-460
官田溪河川橋P20R鋼棒護座、錨栓護座</t>
    <phoneticPr fontId="37" type="noConversion"/>
  </si>
  <si>
    <t>5-60</t>
  </si>
  <si>
    <t>111/07/23</t>
    <phoneticPr fontId="37" type="noConversion"/>
  </si>
  <si>
    <t>M38A2-J-a-C4A-462
官田溪河川橋P17L基礎</t>
    <phoneticPr fontId="37" type="noConversion"/>
  </si>
  <si>
    <t>5-61</t>
  </si>
  <si>
    <t>M38A2-J-a-C4A-465
糖鐵四號穿越橋P2L基礎</t>
    <phoneticPr fontId="37" type="noConversion"/>
  </si>
  <si>
    <t>13-106</t>
  </si>
  <si>
    <t>111/07/11</t>
    <phoneticPr fontId="37" type="noConversion"/>
  </si>
  <si>
    <t>13-107</t>
  </si>
  <si>
    <t>S22-05035
官田溪鋼棒護座</t>
    <phoneticPr fontId="37" type="noConversion"/>
  </si>
  <si>
    <t>32-59</t>
  </si>
  <si>
    <t>S22-05034
官田溪河川橋P4RL</t>
    <phoneticPr fontId="37" type="noConversion"/>
  </si>
  <si>
    <t>32-60</t>
  </si>
  <si>
    <t>S22-05022
糖鐵四號橋P2L基礎側</t>
    <phoneticPr fontId="37" type="noConversion"/>
  </si>
  <si>
    <t>15-16</t>
  </si>
  <si>
    <t>S22-05028
官田系統1號高架橋P6-EW剪力榫</t>
    <phoneticPr fontId="37" type="noConversion"/>
  </si>
  <si>
    <t>15-17</t>
  </si>
  <si>
    <t>S22-05039
渡子頭一號P2RL</t>
    <phoneticPr fontId="37" type="noConversion"/>
  </si>
  <si>
    <t>60-170</t>
    <phoneticPr fontId="37" type="noConversion"/>
  </si>
  <si>
    <t>111/06/28</t>
    <phoneticPr fontId="37" type="noConversion"/>
  </si>
  <si>
    <t>方170
官田二號高架橋P5-19微型樁</t>
    <phoneticPr fontId="37" type="noConversion"/>
  </si>
  <si>
    <t>60-171</t>
    <phoneticPr fontId="37" type="noConversion"/>
  </si>
  <si>
    <t>111/07/02</t>
    <phoneticPr fontId="37" type="noConversion"/>
  </si>
  <si>
    <t>方171
官田三號高架橋P7剪力榫鋼棒填縫</t>
    <phoneticPr fontId="37" type="noConversion"/>
  </si>
  <si>
    <t>60-172</t>
    <phoneticPr fontId="37" type="noConversion"/>
  </si>
  <si>
    <t>111/07/04</t>
    <phoneticPr fontId="37" type="noConversion"/>
  </si>
  <si>
    <t>方172
官田三號高架橋P6基礎黑鐵管</t>
    <phoneticPr fontId="37" type="noConversion"/>
  </si>
  <si>
    <t>111/07/06</t>
    <phoneticPr fontId="37" type="noConversion"/>
  </si>
  <si>
    <t>方173
官田溪河川橋P20R黑鐵管及高拉力鋼棒填縫</t>
    <phoneticPr fontId="37" type="noConversion"/>
  </si>
  <si>
    <t>60-173</t>
    <phoneticPr fontId="37" type="noConversion"/>
  </si>
  <si>
    <t>60-174</t>
    <phoneticPr fontId="37" type="noConversion"/>
  </si>
  <si>
    <t>111/07/18</t>
    <phoneticPr fontId="37" type="noConversion"/>
  </si>
  <si>
    <t>方174
渡子頭一號排水橋P2R帽梁鋼棒填縫</t>
    <phoneticPr fontId="37" type="noConversion"/>
  </si>
  <si>
    <t>60-175</t>
    <phoneticPr fontId="37" type="noConversion"/>
  </si>
  <si>
    <t>方175
官田一號高架橋P6E、W剪力榫鋼棒對穿</t>
    <phoneticPr fontId="37" type="noConversion"/>
  </si>
  <si>
    <t>60-176</t>
    <phoneticPr fontId="37" type="noConversion"/>
  </si>
  <si>
    <t>111/07/26</t>
    <phoneticPr fontId="37" type="noConversion"/>
  </si>
  <si>
    <t>方176
官田一號高架橋P6剪力榫鋼管</t>
    <phoneticPr fontId="37" type="noConversion"/>
  </si>
  <si>
    <t>60-177</t>
    <phoneticPr fontId="37" type="noConversion"/>
  </si>
  <si>
    <t>60-178</t>
    <phoneticPr fontId="37" type="noConversion"/>
  </si>
  <si>
    <t>方177
官田一號高架橋P6剪力榫鋼管</t>
    <phoneticPr fontId="37" type="noConversion"/>
  </si>
  <si>
    <t>方178
善化一號橋P1帽梁對穿鋼筋</t>
    <phoneticPr fontId="37" type="noConversion"/>
  </si>
  <si>
    <t>111/6/20</t>
    <phoneticPr fontId="37" type="noConversion"/>
  </si>
  <si>
    <t>8-75</t>
    <phoneticPr fontId="37" type="noConversion"/>
  </si>
  <si>
    <t>#5 4.96
#6 14.90
#7 15.36</t>
    <phoneticPr fontId="37" type="noConversion"/>
  </si>
  <si>
    <t>#5 1支
#6 1支
#7 1支</t>
    <phoneticPr fontId="37" type="noConversion"/>
  </si>
  <si>
    <t>#4 74.87
#5 298.89
#6 1502.72
#7 328.61
#8 460.03
#9 331.97
#10 3321.04
#11 43.31</t>
    <phoneticPr fontId="37" type="noConversion"/>
  </si>
  <si>
    <t>#4 74.87
#5 313.81
#6 1525.2
#7 349.64
#8 469.1
#9 337.97
#10 3568.9
#11 43.31</t>
    <phoneticPr fontId="37" type="noConversion"/>
  </si>
  <si>
    <t>#4 74.87
#5 313.81
#6 1547.64
#7 361.58
#8 469.1
#9 337.97
#10 3571.96
#11 43.31</t>
    <phoneticPr fontId="37" type="noConversion"/>
  </si>
  <si>
    <t>#4 74.87
#5 318.77
#6 1562.54
#7 376.94
#8 469.1
#9 337.97
#10 3571.96
#11 43.31</t>
    <phoneticPr fontId="37" type="noConversion"/>
  </si>
  <si>
    <t>#4 12
#5 31
#6 61
#7 21
#8 21
#9 18
#10 113
#11 2</t>
    <phoneticPr fontId="37" type="noConversion"/>
  </si>
  <si>
    <t>M38A2-J-B-R1-075
120全套管樁頭箍筋、糖鐵四墩柱</t>
    <phoneticPr fontId="37" type="noConversion"/>
  </si>
  <si>
    <t>8-76</t>
    <phoneticPr fontId="37" type="noConversion"/>
  </si>
  <si>
    <t>111/7/4</t>
    <phoneticPr fontId="37" type="noConversion"/>
  </si>
  <si>
    <t>#5 14.60
#6 9.74
#7 15.17</t>
    <phoneticPr fontId="37" type="noConversion"/>
  </si>
  <si>
    <t>#4 74.87
#5 333.37
#6 1572.28
#7 392.11
#8 469.1
#9 337.97
#10 3571.96
#11 43.31</t>
    <phoneticPr fontId="37" type="noConversion"/>
  </si>
  <si>
    <t>#4 12
#5 32
#6 62
#7 22
#8 21
#9 18
#10 113
#11 2</t>
    <phoneticPr fontId="37" type="noConversion"/>
  </si>
  <si>
    <t>M38A2-J-B-R1-076
官田二號P1基礎
官田三號P1基礎
糖鐵四號P2L基礎</t>
    <phoneticPr fontId="37" type="noConversion"/>
  </si>
  <si>
    <t>施工廠商:陳建瑋</t>
    <phoneticPr fontId="37" type="noConversion"/>
  </si>
  <si>
    <t>8-77</t>
    <phoneticPr fontId="37" type="noConversion"/>
  </si>
  <si>
    <t>111/7/27</t>
    <phoneticPr fontId="37" type="noConversion"/>
  </si>
  <si>
    <t>#5 12.80
#6 12.78
#10 12.28</t>
    <phoneticPr fontId="37" type="noConversion"/>
  </si>
  <si>
    <t>#5 1支
#6 1支
#10 1支</t>
    <phoneticPr fontId="37" type="noConversion"/>
  </si>
  <si>
    <t>M38A2-J-B-R1-077
官田一號P7基礎
糖鐵二號P1基礎</t>
    <phoneticPr fontId="37" type="noConversion"/>
  </si>
  <si>
    <t>#4 1支
#5 1支
#6 1支
#7 1支</t>
    <phoneticPr fontId="37" type="noConversion"/>
  </si>
  <si>
    <t>#4 74.87
#5 346.17
#6 1585.06
#7 392.11
#8 469.1
#9 337.97
#10 3584.24
#11 43.31</t>
    <phoneticPr fontId="37" type="noConversion"/>
  </si>
  <si>
    <t>#4 13
#5 33
#6 63
#7 23
#8 21
#9 18
#10 113
#11 2</t>
    <phoneticPr fontId="37" type="noConversion"/>
  </si>
  <si>
    <t>8-78</t>
    <phoneticPr fontId="37" type="noConversion"/>
  </si>
  <si>
    <t>111/8/02</t>
    <phoneticPr fontId="37" type="noConversion"/>
  </si>
  <si>
    <t>#4 9.20
#5 7.74
#6 15.5
#7 6.18</t>
    <phoneticPr fontId="37" type="noConversion"/>
  </si>
  <si>
    <t>#4 12
#5 32
#6 62
#7 22
#8 21
#9 18
#10 113
#11 2</t>
    <phoneticPr fontId="37" type="noConversion"/>
  </si>
  <si>
    <t>#4 84.07
#5 353.91
#6 1600.56
#7 398.29
#8 469.1
#9 337.97
#10 3584.24
#11 43.31</t>
    <phoneticPr fontId="37" type="noConversion"/>
  </si>
  <si>
    <t>M38A2-J-B-R1-078
官田溪P18L基礎
糖鐵四號排水復舊</t>
    <phoneticPr fontId="37" type="noConversion"/>
  </si>
  <si>
    <t>111/07/29</t>
    <phoneticPr fontId="37" type="noConversion"/>
  </si>
  <si>
    <t>111/08/13</t>
    <phoneticPr fontId="37" type="noConversion"/>
  </si>
  <si>
    <t>M38A2-J-a-C4A-484
官田溪河川橋P11L基礎PC</t>
    <phoneticPr fontId="37" type="noConversion"/>
  </si>
  <si>
    <t>1-29</t>
    <phoneticPr fontId="37" type="noConversion"/>
  </si>
  <si>
    <t>111/08/20</t>
    <phoneticPr fontId="37" type="noConversion"/>
  </si>
  <si>
    <t>監造單位:李秉融</t>
    <phoneticPr fontId="37" type="noConversion"/>
  </si>
  <si>
    <t>施工廠商:周孝忠</t>
    <phoneticPr fontId="37" type="noConversion"/>
  </si>
  <si>
    <t>M38A2-J-a-C4B-447
官田一號高架橋P2E基礎PC</t>
    <phoneticPr fontId="37" type="noConversion"/>
  </si>
  <si>
    <t>111/08/08</t>
    <phoneticPr fontId="37" type="noConversion"/>
  </si>
  <si>
    <t>施工廠商:陳建瑋</t>
    <phoneticPr fontId="37" type="noConversion"/>
  </si>
  <si>
    <t>M38A2-J-a-C4A-476
官田溪河川橋P20水溝復舊打底</t>
    <phoneticPr fontId="37" type="noConversion"/>
  </si>
  <si>
    <t>施工廠商:石錦茹</t>
    <phoneticPr fontId="37" type="noConversion"/>
  </si>
  <si>
    <t>M38A2-J-a-C4A-477
官田溪河川橋P20水溝復舊牆身</t>
    <phoneticPr fontId="37" type="noConversion"/>
  </si>
  <si>
    <t>111/08/11</t>
    <phoneticPr fontId="37" type="noConversion"/>
  </si>
  <si>
    <t>監造單位:李秉融</t>
    <phoneticPr fontId="37" type="noConversion"/>
  </si>
  <si>
    <t>M38A2-J-a-C4B-446
糖鐵二號穿越橋施工便道</t>
    <phoneticPr fontId="37" type="noConversion"/>
  </si>
  <si>
    <t>3-60</t>
    <phoneticPr fontId="37" type="noConversion"/>
  </si>
  <si>
    <t>111/08/19</t>
    <phoneticPr fontId="37" type="noConversion"/>
  </si>
  <si>
    <t>M38A2-J-a-C4A-487
官田溪河川橋P2RL、P3RL墩柱頂剪力榫</t>
    <phoneticPr fontId="37" type="noConversion"/>
  </si>
  <si>
    <t>3-187</t>
    <phoneticPr fontId="37" type="noConversion"/>
  </si>
  <si>
    <t>111/08/08</t>
    <phoneticPr fontId="37" type="noConversion"/>
  </si>
  <si>
    <t>M38A2-J-a-C4B-445
善化一號排水兼穿越橋P1RL帽梁</t>
    <phoneticPr fontId="37" type="noConversion"/>
  </si>
  <si>
    <t>5-62</t>
    <phoneticPr fontId="37" type="noConversion"/>
  </si>
  <si>
    <t>111/08/05</t>
    <phoneticPr fontId="37" type="noConversion"/>
  </si>
  <si>
    <t>監造單位:吳英傑</t>
    <phoneticPr fontId="37" type="noConversion"/>
  </si>
  <si>
    <t>M38A2-J-a-C4A-475
官田溪河川橋P1L基礎</t>
    <phoneticPr fontId="37" type="noConversion"/>
  </si>
  <si>
    <t>5-63</t>
    <phoneticPr fontId="37" type="noConversion"/>
  </si>
  <si>
    <t>111/08/11</t>
    <phoneticPr fontId="37" type="noConversion"/>
  </si>
  <si>
    <t>M38A2-J-a-C4A-478
官田一號高架橋P7WE基礎</t>
    <phoneticPr fontId="37" type="noConversion"/>
  </si>
  <si>
    <t>5-64</t>
    <phoneticPr fontId="37" type="noConversion"/>
  </si>
  <si>
    <t>111/08/18</t>
    <phoneticPr fontId="37" type="noConversion"/>
  </si>
  <si>
    <t>M38A2-J-a-C4A-485
官田溪河川橋P17L錨栓及鋼棒護座</t>
    <phoneticPr fontId="37" type="noConversion"/>
  </si>
  <si>
    <t>5-65</t>
    <phoneticPr fontId="37" type="noConversion"/>
  </si>
  <si>
    <t>111/08/19</t>
    <phoneticPr fontId="37" type="noConversion"/>
  </si>
  <si>
    <t>監造單位:黃麒源</t>
    <phoneticPr fontId="37" type="noConversion"/>
  </si>
  <si>
    <t>M38A2-J-a-C4A-486
官田溪河川橋P1L基礎錨栓及鋼棒護座</t>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</si>
  <si>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</si>
  <si>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</si>
  <si>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</si>
  <si>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</si>
  <si>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</si>
  <si>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t>60-179</t>
    <phoneticPr fontId="37" type="noConversion"/>
  </si>
  <si>
    <t>111/08/12</t>
    <phoneticPr fontId="37" type="noConversion"/>
  </si>
  <si>
    <t>方179
官田溪P1L、P17L基礎鋼棒預力、黑鐵管灌漿、鋼棒填縫</t>
    <phoneticPr fontId="37" type="noConversion"/>
  </si>
  <si>
    <t>60-180</t>
    <phoneticPr fontId="37" type="noConversion"/>
  </si>
  <si>
    <t>111/08/16</t>
    <phoneticPr fontId="37" type="noConversion"/>
  </si>
  <si>
    <t>方180
潭頂溪排水橋P3RL帽梁對穿鋼筋填縫</t>
    <phoneticPr fontId="37" type="noConversion"/>
  </si>
  <si>
    <t>13-108</t>
  </si>
  <si>
    <t>S22-05276
潭鐵四號穿越橋P2L基礎</t>
    <phoneticPr fontId="37" type="noConversion"/>
  </si>
  <si>
    <t>13-109</t>
  </si>
  <si>
    <t>111/08/09</t>
    <phoneticPr fontId="37" type="noConversion"/>
  </si>
  <si>
    <t>S22-05616
官田系統一號高架橋P7W基礎頂面</t>
    <phoneticPr fontId="37" type="noConversion"/>
  </si>
  <si>
    <t>13-110</t>
  </si>
  <si>
    <t>32-61</t>
  </si>
  <si>
    <t>111/08/03</t>
    <phoneticPr fontId="37" type="noConversion"/>
  </si>
  <si>
    <t>S22-05482
官田系統一號高架橋P7E基礎</t>
    <phoneticPr fontId="37" type="noConversion"/>
  </si>
  <si>
    <t>32-62</t>
  </si>
  <si>
    <t>S22-05483
官田系統一號高架橋P7W基礎</t>
    <phoneticPr fontId="37" type="noConversion"/>
  </si>
  <si>
    <t>32-63</t>
  </si>
  <si>
    <t>S22-05427
善化一號穿越橋P1RL帽梁</t>
    <phoneticPr fontId="37" type="noConversion"/>
  </si>
  <si>
    <t>109/10/12</t>
  </si>
  <si>
    <t>壹、一、1 結構工程 
28~29、36</t>
    <phoneticPr fontId="37" type="noConversion"/>
  </si>
  <si>
    <t>1-30</t>
    <phoneticPr fontId="37" type="noConversion"/>
  </si>
  <si>
    <t>111/08/26</t>
    <phoneticPr fontId="37" type="noConversion"/>
  </si>
  <si>
    <t>M38A2-J-a-C4B-461
糖鐵四號穿越橋既有水溝復舊PC</t>
    <phoneticPr fontId="37" type="noConversion"/>
  </si>
  <si>
    <t>111/08/25</t>
    <phoneticPr fontId="37" type="noConversion"/>
  </si>
  <si>
    <t>監造單位:吳英傑</t>
    <phoneticPr fontId="37" type="noConversion"/>
  </si>
  <si>
    <t>施工廠商:陳建瑋</t>
    <phoneticPr fontId="37" type="noConversion"/>
  </si>
  <si>
    <t>M38A2-J-a-C4B-449
官田溪河川橋P10L基礎PC</t>
    <phoneticPr fontId="37" type="noConversion"/>
  </si>
  <si>
    <t>111/08/31</t>
    <phoneticPr fontId="37" type="noConversion"/>
  </si>
  <si>
    <t>M38A2-J-a-C4B-467
糖鐵四號穿越橋既有水溝復舊牆身</t>
    <phoneticPr fontId="37" type="noConversion"/>
  </si>
  <si>
    <t>3-188</t>
    <phoneticPr fontId="37" type="noConversion"/>
  </si>
  <si>
    <t>111/08/24</t>
    <phoneticPr fontId="37" type="noConversion"/>
  </si>
  <si>
    <t>M38A2-J-a-C4B-448
糖鐵四號穿越橋A2橋台</t>
    <phoneticPr fontId="37" type="noConversion"/>
  </si>
  <si>
    <t>施工廠商:陳建瑋</t>
    <phoneticPr fontId="37" type="noConversion"/>
  </si>
  <si>
    <t>3-189</t>
    <phoneticPr fontId="37" type="noConversion"/>
  </si>
  <si>
    <t>111/08/29</t>
    <phoneticPr fontId="37" type="noConversion"/>
  </si>
  <si>
    <t>監造單位:黃麒源</t>
    <phoneticPr fontId="37" type="noConversion"/>
  </si>
  <si>
    <t>M38A2-J-a-C4B-462
潭頂溪排水橋P3RL帽樑(南側)</t>
    <phoneticPr fontId="37" type="noConversion"/>
  </si>
  <si>
    <t>3-190</t>
    <phoneticPr fontId="37" type="noConversion"/>
  </si>
  <si>
    <t>M38A2-J-a-C4B-463
官田一號高架橋P5EW剪力榫</t>
    <phoneticPr fontId="37" type="noConversion"/>
  </si>
  <si>
    <t>3-191</t>
    <phoneticPr fontId="37" type="noConversion"/>
  </si>
  <si>
    <t>111/08/30</t>
    <phoneticPr fontId="37" type="noConversion"/>
  </si>
  <si>
    <t>M38A2-J-a-C4B-465
潭頂溪排水橋P3RL帽樑(南側)</t>
    <phoneticPr fontId="37" type="noConversion"/>
  </si>
  <si>
    <t>111/08/13</t>
    <phoneticPr fontId="37" type="noConversion"/>
  </si>
  <si>
    <t>監造單位:吳英傑</t>
    <phoneticPr fontId="37" type="noConversion"/>
  </si>
  <si>
    <t>M38A2-J-a-C4A-479
官田一號高架橋P4W-1鋼管樁</t>
    <phoneticPr fontId="37" type="noConversion"/>
  </si>
  <si>
    <t>M38A2-J-a-C4A-480
官田一號高架橋P4W-2鋼管樁</t>
    <phoneticPr fontId="37" type="noConversion"/>
  </si>
  <si>
    <t>M38A2-J-a-C4A-481
官田一號高架橋P4W-3鋼管樁</t>
    <phoneticPr fontId="37" type="noConversion"/>
  </si>
  <si>
    <t>M38A2-J-a-C4A-482
官田一號高架橋P4W-4鋼管樁</t>
    <phoneticPr fontId="37" type="noConversion"/>
  </si>
  <si>
    <t>M38A2-J-a-C4A-483
官田一號高架橋P4W-5鋼管樁</t>
    <phoneticPr fontId="37" type="noConversion"/>
  </si>
  <si>
    <r>
      <t>M</t>
    </r>
    <r>
      <rPr>
        <vertAlign val="superscript"/>
        <sz val="12"/>
        <rFont val="標楷體"/>
        <family val="4"/>
        <charset val="136"/>
      </rPr>
      <t>3</t>
    </r>
    <phoneticPr fontId="37" type="noConversion"/>
  </si>
  <si>
    <r>
      <t>結構用混凝土，245kgf/cm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</si>
  <si>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</si>
  <si>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</si>
  <si>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結構用混凝土，245kgf/cm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</si>
  <si>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</si>
  <si>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</si>
  <si>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</si>
  <si>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</si>
  <si>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結構用混凝土，245kgf/cm</t>
    </r>
    <r>
      <rPr>
        <vertAlign val="superscript"/>
        <sz val="9"/>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</si>
  <si>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</si>
  <si>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</si>
  <si>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</si>
  <si>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結構用混凝土，245kgf/cm</t>
    </r>
    <r>
      <rPr>
        <vertAlign val="superscript"/>
        <sz val="10"/>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</si>
  <si>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</si>
  <si>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</si>
  <si>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</si>
  <si>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</si>
  <si>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結構用混凝土，280kgf/cm</t>
    </r>
    <r>
      <rPr>
        <vertAlign val="superscript"/>
        <sz val="10"/>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</si>
  <si>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</si>
  <si>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</si>
  <si>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</si>
  <si>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</si>
  <si>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</si>
  <si>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</si>
  <si>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</si>
  <si>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r>
      <t>全套管鑽掘樁，315W kgf/cm</t>
    </r>
    <r>
      <rPr>
        <vertAlign val="superscript"/>
        <sz val="9"/>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</si>
  <si>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</si>
  <si>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t>4-171</t>
    <phoneticPr fontId="37" type="noConversion"/>
  </si>
  <si>
    <t>111/08/26</t>
    <phoneticPr fontId="37" type="noConversion"/>
  </si>
  <si>
    <t>M38A2-J-a-C4B-450
官田一號高架橋P4E-1鋼管樁</t>
    <phoneticPr fontId="37" type="noConversion"/>
  </si>
  <si>
    <t>4-172</t>
    <phoneticPr fontId="37" type="noConversion"/>
  </si>
  <si>
    <t>M38A2-J-a-C4B-451
官田一號高架橋P4E-2鋼管樁</t>
    <phoneticPr fontId="37" type="noConversion"/>
  </si>
  <si>
    <t>4-173</t>
    <phoneticPr fontId="37" type="noConversion"/>
  </si>
  <si>
    <t>M38A2-J-a-C4B-452
官田一號高架橋P4E-3鋼管樁</t>
    <phoneticPr fontId="37" type="noConversion"/>
  </si>
  <si>
    <t>4-174</t>
    <phoneticPr fontId="37" type="noConversion"/>
  </si>
  <si>
    <t>M38A2-J-a-C4B-453
官田一號高架橋P4E-4鋼管樁</t>
    <phoneticPr fontId="37" type="noConversion"/>
  </si>
  <si>
    <t>4-175</t>
    <phoneticPr fontId="37" type="noConversion"/>
  </si>
  <si>
    <t>M38A2-J-a-C4B-454
官田一號高架橋P4E-5鋼管樁</t>
    <phoneticPr fontId="37" type="noConversion"/>
  </si>
  <si>
    <t>監造單位:黃麒源</t>
    <phoneticPr fontId="37" type="noConversion"/>
  </si>
  <si>
    <t>4-176</t>
    <phoneticPr fontId="37" type="noConversion"/>
  </si>
  <si>
    <t>M38A2-J-a-C4B-455
官田一號高架橋P4E-6鋼管樁</t>
    <phoneticPr fontId="37" type="noConversion"/>
  </si>
  <si>
    <t>4-177</t>
    <phoneticPr fontId="37" type="noConversion"/>
  </si>
  <si>
    <t>M38A2-J-a-C4B-456
官田一號高架橋P4E-7鋼管樁</t>
    <phoneticPr fontId="37" type="noConversion"/>
  </si>
  <si>
    <t>4-178</t>
    <phoneticPr fontId="37" type="noConversion"/>
  </si>
  <si>
    <t>M38A2-J-a-C4B-457
官田一號高架橋P4E-8鋼管樁</t>
    <phoneticPr fontId="37" type="noConversion"/>
  </si>
  <si>
    <t>4-179</t>
    <phoneticPr fontId="37" type="noConversion"/>
  </si>
  <si>
    <t>M38A2-J-a-C4B-458
官田一號高架橋P4W-6鋼管樁</t>
    <phoneticPr fontId="37" type="noConversion"/>
  </si>
  <si>
    <t>4-180</t>
    <phoneticPr fontId="37" type="noConversion"/>
  </si>
  <si>
    <t>M38A2-J-a-C4B-459
官田一號高架橋P4W-7鋼管樁</t>
    <phoneticPr fontId="37" type="noConversion"/>
  </si>
  <si>
    <t>4-181</t>
    <phoneticPr fontId="37" type="noConversion"/>
  </si>
  <si>
    <t>M38A2-J-a-C4B-460
官田一號高架橋P4W-8鋼管樁</t>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</si>
  <si>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</si>
  <si>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</si>
  <si>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t>4-182</t>
    <phoneticPr fontId="37" type="noConversion"/>
  </si>
  <si>
    <t>111/08/29</t>
    <phoneticPr fontId="37" type="noConversion"/>
  </si>
  <si>
    <t>M38A2-J-a-C4B-464
糖鐵四號穿越橋既有水溝復舊底版</t>
    <phoneticPr fontId="37" type="noConversion"/>
  </si>
  <si>
    <t>5-66</t>
    <phoneticPr fontId="37" type="noConversion"/>
  </si>
  <si>
    <t>111/08/23</t>
    <phoneticPr fontId="37" type="noConversion"/>
  </si>
  <si>
    <t>M38A2-J-a-C4A-488
官田溪河川橋P11L基礎</t>
    <phoneticPr fontId="37" type="noConversion"/>
  </si>
  <si>
    <t>5-33</t>
    <phoneticPr fontId="37" type="noConversion"/>
  </si>
  <si>
    <t>111/08/30</t>
    <phoneticPr fontId="37" type="noConversion"/>
  </si>
  <si>
    <t>M38A2-J-a-C4B-466
官田一號高架橋P2E基礎</t>
    <phoneticPr fontId="37" type="noConversion"/>
  </si>
  <si>
    <t xml:space="preserve">力端錨封頭配比強度≧350 kgf/cm2
礎對穿鋼棒配比強度≧350 kgf/cm2
時性預力鋼鍵地錨配比強度≧350 kgf/cm2
力套管灌漿配比強度≧350 kgf/cm2
                                                                                                                                                                                                                                                                                                                                                                                                                                                                                                                                                                                                                                                                                                                                                                                                                                         </t>
    <phoneticPr fontId="37" type="noConversion"/>
  </si>
  <si>
    <t>60-181</t>
    <phoneticPr fontId="37" type="noConversion"/>
  </si>
  <si>
    <t>111/08/24</t>
    <phoneticPr fontId="37" type="noConversion"/>
  </si>
  <si>
    <t>方181
官田三號高架橋P3-18微型樁</t>
    <phoneticPr fontId="37" type="noConversion"/>
  </si>
  <si>
    <t>60-182</t>
    <phoneticPr fontId="37" type="noConversion"/>
  </si>
  <si>
    <t>方182
官田一號高架橋P5E、W剪力榫鋼棒對穿</t>
    <phoneticPr fontId="37" type="noConversion"/>
  </si>
  <si>
    <t>60-183</t>
    <phoneticPr fontId="37" type="noConversion"/>
  </si>
  <si>
    <t>方183
官田三號高架橋P6剪力榫鋼棒對穿</t>
    <phoneticPr fontId="37" type="noConversion"/>
  </si>
  <si>
    <t>60-184</t>
    <phoneticPr fontId="37" type="noConversion"/>
  </si>
  <si>
    <t>111/08/25</t>
    <phoneticPr fontId="37" type="noConversion"/>
  </si>
  <si>
    <t>方184
官田三號高架橋P3-16微型樁</t>
    <phoneticPr fontId="37" type="noConversion"/>
  </si>
  <si>
    <t>60-185</t>
    <phoneticPr fontId="37" type="noConversion"/>
  </si>
  <si>
    <t>111/08/27</t>
    <phoneticPr fontId="37" type="noConversion"/>
  </si>
  <si>
    <t>方185
官田三號高架橋P3-10微型樁</t>
    <phoneticPr fontId="37" type="noConversion"/>
  </si>
  <si>
    <t>60-186</t>
    <phoneticPr fontId="37" type="noConversion"/>
  </si>
  <si>
    <t>111/08/30</t>
    <phoneticPr fontId="37" type="noConversion"/>
  </si>
  <si>
    <t>方186
官田三號高架橋P3-11微型樁</t>
    <phoneticPr fontId="37" type="noConversion"/>
  </si>
  <si>
    <t>8-79</t>
    <phoneticPr fontId="37" type="noConversion"/>
  </si>
  <si>
    <t>111/8/05</t>
    <phoneticPr fontId="37" type="noConversion"/>
  </si>
  <si>
    <t>#6 7.94
#7 12.22
#9 15.01</t>
    <phoneticPr fontId="37" type="noConversion"/>
  </si>
  <si>
    <t>#6 1支
#7 1支
#9 1支</t>
    <phoneticPr fontId="37" type="noConversion"/>
  </si>
  <si>
    <t>#4 84.07
#5 353.91
#6 1608.5
#7 410.51
#8 469.1
#9 352.98
#10 3584.24
#11 43.31</t>
    <phoneticPr fontId="37" type="noConversion"/>
  </si>
  <si>
    <t>#4 13
#5 33
#6 64
#7 24
#8 21
#9 19
#10 113
#11 2</t>
    <phoneticPr fontId="37" type="noConversion"/>
  </si>
  <si>
    <t>M38A2-J-B-R1-079
官田溪河川橋P10L基礎</t>
    <phoneticPr fontId="37" type="noConversion"/>
  </si>
  <si>
    <t>8-80</t>
    <phoneticPr fontId="37" type="noConversion"/>
  </si>
  <si>
    <t>111/8/19</t>
    <phoneticPr fontId="37" type="noConversion"/>
  </si>
  <si>
    <t>#5 18.22
#6 10.41
#7 9.23</t>
    <phoneticPr fontId="37" type="noConversion"/>
  </si>
  <si>
    <t>#5 1支
#6 1支
#7 1支</t>
    <phoneticPr fontId="37" type="noConversion"/>
  </si>
  <si>
    <t>#4 13
#5 34
#6 65
#7 25
#8 21
#9 19
#10 113
#11 2</t>
    <phoneticPr fontId="37" type="noConversion"/>
  </si>
  <si>
    <t>#4 84.07
#5 372.13
#6 1618.91
#7 419.74
#8 469.1
#9 352.98
#10 3584.24
#11 43.31</t>
    <phoneticPr fontId="37" type="noConversion"/>
  </si>
  <si>
    <t>M38A2-J-B-R1-080
糖鐵四號穿越橋P1L基礎、官田三號高架橋P2基礎</t>
    <phoneticPr fontId="37" type="noConversion"/>
  </si>
  <si>
    <t>監造單位:吳清標</t>
    <phoneticPr fontId="37" type="noConversion"/>
  </si>
  <si>
    <t>S22-05617
官田系統一號高架橋P7E基礎頂面</t>
    <phoneticPr fontId="37" type="noConversion"/>
  </si>
  <si>
    <t>S22-05485
六雙溪一號高架橋A1-RL橋台止震塊</t>
    <phoneticPr fontId="37" type="noConversion"/>
  </si>
  <si>
    <t>施工廠商:吳明學</t>
    <phoneticPr fontId="37" type="noConversion"/>
  </si>
  <si>
    <t>S22-05427
善化一號穿越橋P1RL帽梁</t>
    <phoneticPr fontId="37" type="noConversion"/>
  </si>
  <si>
    <t>111/08/22</t>
    <phoneticPr fontId="37" type="noConversion"/>
  </si>
  <si>
    <t>13-111</t>
  </si>
  <si>
    <t>S22-05858
官田溪河川橋P1L、P17L鋼棒護座</t>
    <phoneticPr fontId="37" type="noConversion"/>
  </si>
  <si>
    <t>13-112</t>
  </si>
  <si>
    <t>S22-05955
官田溪河川橋P11L基礎</t>
    <phoneticPr fontId="37" type="noConversion"/>
  </si>
  <si>
    <t>13-113</t>
  </si>
  <si>
    <t>S22-06031
官田溪系統高架橋P6剪力榫</t>
    <phoneticPr fontId="37" type="noConversion"/>
  </si>
  <si>
    <t>15-18</t>
  </si>
  <si>
    <t>15-19</t>
  </si>
  <si>
    <t>32-64</t>
  </si>
  <si>
    <t>S22-05721
官田溪河川橋P3RL</t>
    <phoneticPr fontId="37" type="noConversion"/>
  </si>
  <si>
    <t>32-65</t>
  </si>
  <si>
    <t>S22-05722
官田溪河川橋P2RL</t>
    <phoneticPr fontId="37" type="noConversion"/>
  </si>
  <si>
    <t>32-66</t>
  </si>
  <si>
    <t>S22-05857
官田溪河川橋P11L基礎</t>
    <phoneticPr fontId="37" type="noConversion"/>
  </si>
  <si>
    <t>32-67</t>
  </si>
  <si>
    <t>111/08/17</t>
    <phoneticPr fontId="37" type="noConversion"/>
  </si>
  <si>
    <t>S22-06064
官田系統一號高架橋P2E基礎側面</t>
    <phoneticPr fontId="37" type="noConversion"/>
  </si>
  <si>
    <t>15-20</t>
  </si>
  <si>
    <t>S22-05823
潭頂溪排水橋P3RL帽梁</t>
    <phoneticPr fontId="37" type="noConversion"/>
  </si>
  <si>
    <t>15-21</t>
  </si>
  <si>
    <t>S22-06030
官田系統一號高架橋P5E.W剪力榫</t>
    <phoneticPr fontId="37" type="noConversion"/>
  </si>
  <si>
    <t>1-39</t>
    <phoneticPr fontId="37" type="noConversion"/>
  </si>
  <si>
    <t>111/09/16</t>
    <phoneticPr fontId="37" type="noConversion"/>
  </si>
  <si>
    <t>監造單位:李秉融</t>
    <phoneticPr fontId="37" type="noConversion"/>
  </si>
  <si>
    <t>施工廠商:周孝忠</t>
    <phoneticPr fontId="37" type="noConversion"/>
  </si>
  <si>
    <t>M38A2-J-a-C4A-493
官田溪河川橋P1R基礎PC</t>
    <phoneticPr fontId="37" type="noConversion"/>
  </si>
  <si>
    <t>1-31</t>
    <phoneticPr fontId="37" type="noConversion"/>
  </si>
  <si>
    <t>111/09/14</t>
    <phoneticPr fontId="37" type="noConversion"/>
  </si>
  <si>
    <t>M38A2-J-a-C4B-470
曾文溪橋P11RL基礎PC</t>
    <phoneticPr fontId="37" type="noConversion"/>
  </si>
  <si>
    <t>111/08/10</t>
    <phoneticPr fontId="37" type="noConversion"/>
  </si>
  <si>
    <t>111/09/02</t>
    <phoneticPr fontId="37" type="noConversion"/>
  </si>
  <si>
    <t>M38A2-J-a-C4A-489
官田溪河川橋P20農路施工便道</t>
    <phoneticPr fontId="37" type="noConversion"/>
  </si>
  <si>
    <r>
      <t>M</t>
    </r>
    <r>
      <rPr>
        <vertAlign val="superscript"/>
        <sz val="12"/>
        <rFont val="標楷體"/>
        <family val="4"/>
        <charset val="136"/>
      </rPr>
      <t>3</t>
    </r>
    <phoneticPr fontId="37" type="noConversion"/>
  </si>
  <si>
    <r>
      <t>結構用混凝土，245kgf/cm</t>
    </r>
    <r>
      <rPr>
        <vertAlign val="superscript"/>
        <sz val="9"/>
        <rFont val="標楷體"/>
        <family val="4"/>
        <charset val="136"/>
      </rPr>
      <t>2</t>
    </r>
    <phoneticPr fontId="37" type="noConversion"/>
  </si>
  <si>
    <t>3-61</t>
    <phoneticPr fontId="37" type="noConversion"/>
  </si>
  <si>
    <t>111/09/08</t>
    <phoneticPr fontId="37" type="noConversion"/>
  </si>
  <si>
    <t>M38A2-J-a-C4A-490
六雙溪一號排水橋A1橋台RL止震塊補強</t>
    <phoneticPr fontId="37" type="noConversion"/>
  </si>
  <si>
    <t>3-62</t>
    <phoneticPr fontId="37" type="noConversion"/>
  </si>
  <si>
    <t>M38A2-J-a-C4A-491
渡子頭一號排水橋P1RL帽樑</t>
    <phoneticPr fontId="37" type="noConversion"/>
  </si>
  <si>
    <t>3-63</t>
    <phoneticPr fontId="37" type="noConversion"/>
  </si>
  <si>
    <t>111/09/15</t>
    <phoneticPr fontId="37" type="noConversion"/>
  </si>
  <si>
    <t>111/09/16</t>
    <phoneticPr fontId="37" type="noConversion"/>
  </si>
  <si>
    <t>監造單位:李秉融</t>
    <phoneticPr fontId="37" type="noConversion"/>
  </si>
  <si>
    <t>M38A2-J-a-C4A-492
官田溪河川橋P5RL、P6R、P7R墩柱頂剪力榫</t>
    <phoneticPr fontId="37" type="noConversion"/>
  </si>
  <si>
    <t>3-192</t>
    <phoneticPr fontId="37" type="noConversion"/>
  </si>
  <si>
    <t>111/09/12</t>
    <phoneticPr fontId="37" type="noConversion"/>
  </si>
  <si>
    <t>M38A2-J-a-C4B-469
潭頂溪排水橋P3RL帽樑(北側)</t>
    <phoneticPr fontId="37" type="noConversion"/>
  </si>
  <si>
    <t>施工廠商:石錦茹</t>
    <phoneticPr fontId="37" type="noConversion"/>
  </si>
  <si>
    <t>5-34</t>
    <phoneticPr fontId="37" type="noConversion"/>
  </si>
  <si>
    <t>111/09/06</t>
    <phoneticPr fontId="37" type="noConversion"/>
  </si>
  <si>
    <t>M38A2-J-a-C4B-468
官田溪河川橋P10L基礎</t>
    <phoneticPr fontId="37" type="noConversion"/>
  </si>
  <si>
    <t>13-114</t>
  </si>
  <si>
    <t>S22-06551
官田一號高架橋P7基礎</t>
    <phoneticPr fontId="37" type="noConversion"/>
  </si>
  <si>
    <t>32-68</t>
  </si>
  <si>
    <t>S22-06106
官田一號高架橋P2E基礎頂面</t>
    <phoneticPr fontId="37" type="noConversion"/>
  </si>
  <si>
    <t>32-69</t>
  </si>
  <si>
    <t>111/09/05</t>
    <phoneticPr fontId="37" type="noConversion"/>
  </si>
  <si>
    <t>S22-06327
官田溪河川橋P5RL、P6R、P7R</t>
    <phoneticPr fontId="37" type="noConversion"/>
  </si>
  <si>
    <t>S22-05039
渡子頭一號P1RL</t>
    <phoneticPr fontId="37" type="noConversion"/>
  </si>
  <si>
    <t>1-40</t>
    <phoneticPr fontId="37" type="noConversion"/>
  </si>
  <si>
    <t>111/09/20</t>
    <phoneticPr fontId="37" type="noConversion"/>
  </si>
  <si>
    <t>M38A2-J-a-C4A-499
官田一號高架橋P4EW基礎PC</t>
    <phoneticPr fontId="37" type="noConversion"/>
  </si>
  <si>
    <t>1-41</t>
    <phoneticPr fontId="37" type="noConversion"/>
  </si>
  <si>
    <t>111/09/22</t>
    <phoneticPr fontId="37" type="noConversion"/>
  </si>
  <si>
    <t>施工廠商:石錦茹</t>
    <phoneticPr fontId="37" type="noConversion"/>
  </si>
  <si>
    <t>施工廠商:石錦茹</t>
    <phoneticPr fontId="37" type="noConversion"/>
  </si>
  <si>
    <t>M38A2-J-a-C4A-500
官田溪河川橋P19L基礎PC</t>
    <phoneticPr fontId="37" type="noConversion"/>
  </si>
  <si>
    <r>
      <t>M</t>
    </r>
    <r>
      <rPr>
        <vertAlign val="superscript"/>
        <sz val="12"/>
        <rFont val="標楷體"/>
        <family val="4"/>
        <charset val="136"/>
      </rPr>
      <t>3</t>
    </r>
    <phoneticPr fontId="37" type="noConversion"/>
  </si>
  <si>
    <t>1-32</t>
    <phoneticPr fontId="37" type="noConversion"/>
  </si>
  <si>
    <t>111/09/21</t>
    <phoneticPr fontId="37" type="noConversion"/>
  </si>
  <si>
    <t>M38A2-J-a-C4B-487
糖鐵四號穿越橋P1基礎PC</t>
    <phoneticPr fontId="37" type="noConversion"/>
  </si>
  <si>
    <t>1-33</t>
    <phoneticPr fontId="37" type="noConversion"/>
  </si>
  <si>
    <t>111/10/03</t>
    <phoneticPr fontId="37" type="noConversion"/>
  </si>
  <si>
    <t>M38A2-J-a-C4B-493
官田溪河川橋P10R基礎PC</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</si>
  <si>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</si>
  <si>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</si>
  <si>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color rgb="FFFF0000"/>
        <rFont val="標楷體"/>
        <family val="4"/>
        <charset val="136"/>
      </rPr>
      <t>3</t>
    </r>
    <phoneticPr fontId="37" type="noConversion"/>
  </si>
  <si>
    <r>
      <t>V=每批數量(M</t>
    </r>
    <r>
      <rPr>
        <vertAlign val="superscript"/>
        <sz val="8"/>
        <color rgb="FFFF0000"/>
        <rFont val="標楷體"/>
        <family val="4"/>
        <charset val="136"/>
      </rPr>
      <t>3</t>
    </r>
    <r>
      <rPr>
        <sz val="8"/>
        <color rgb="FFFF0000"/>
        <rFont val="標楷體"/>
        <family val="4"/>
        <charset val="136"/>
      </rPr>
      <t>) V≦50 取樣2(組) 50≦V&lt;100 取樣3組       100≦V&lt;200 取樣4(組)  V&gt;200 INT(V/100)+取樣3(組)。</t>
    </r>
    <phoneticPr fontId="37" type="noConversion"/>
  </si>
  <si>
    <t>3-64</t>
    <phoneticPr fontId="37" type="noConversion"/>
  </si>
  <si>
    <t>111/09/20</t>
    <phoneticPr fontId="37" type="noConversion"/>
  </si>
  <si>
    <t>M38A2-J-a-C4A-496
官田三號高架橋P6剪力榫</t>
    <phoneticPr fontId="37" type="noConversion"/>
  </si>
  <si>
    <t>3-65</t>
    <phoneticPr fontId="37" type="noConversion"/>
  </si>
  <si>
    <t>M38A2-J-a-C4A-497
官田二號高架橋P2剪力榫</t>
    <phoneticPr fontId="37" type="noConversion"/>
  </si>
  <si>
    <t>3-66</t>
    <phoneticPr fontId="37" type="noConversion"/>
  </si>
  <si>
    <t>M38A2-J-a-C4A-498
官田二號高架橋P3剪力榫</t>
    <phoneticPr fontId="37" type="noConversion"/>
  </si>
  <si>
    <t>3-67</t>
    <phoneticPr fontId="37" type="noConversion"/>
  </si>
  <si>
    <t>111/10/03</t>
    <phoneticPr fontId="37" type="noConversion"/>
  </si>
  <si>
    <t>M38A2-J-a-C4A-503
官田三號高架橋P4剪力榫</t>
    <phoneticPr fontId="37" type="noConversion"/>
  </si>
  <si>
    <t>3-193</t>
    <phoneticPr fontId="37" type="noConversion"/>
  </si>
  <si>
    <t>111/09/26</t>
    <phoneticPr fontId="37" type="noConversion"/>
  </si>
  <si>
    <t>M38A2-J-a-C4B-489
潭頂溪排水橋P1RL墩柱第一升層</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</si>
  <si>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</si>
  <si>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</si>
  <si>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</si>
  <si>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</si>
  <si>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</si>
  <si>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</si>
  <si>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</si>
  <si>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</si>
  <si>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</si>
  <si>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t>4-183</t>
    <phoneticPr fontId="37" type="noConversion"/>
  </si>
  <si>
    <t>111/09/19</t>
    <phoneticPr fontId="37" type="noConversion"/>
  </si>
  <si>
    <t>監造單位:吳英傑</t>
    <phoneticPr fontId="37" type="noConversion"/>
  </si>
  <si>
    <t>M38A2-J-a-C4B-471
糖鐵四號穿越橋P1L-1鋼管樁</t>
    <phoneticPr fontId="37" type="noConversion"/>
  </si>
  <si>
    <t>4-184</t>
    <phoneticPr fontId="37" type="noConversion"/>
  </si>
  <si>
    <t>M38A2-J-a-C4B-472
糖鐵四號穿越橋P1L-2鋼管樁</t>
    <phoneticPr fontId="37" type="noConversion"/>
  </si>
  <si>
    <t>4-185</t>
    <phoneticPr fontId="37" type="noConversion"/>
  </si>
  <si>
    <t>M38A2-J-a-C4B-473
糖鐵四號穿越橋P1L-3鋼管樁</t>
    <phoneticPr fontId="37" type="noConversion"/>
  </si>
  <si>
    <t>M38A2-J-a-C4B-474
糖鐵四號穿越橋P1L-4鋼管樁</t>
    <phoneticPr fontId="37" type="noConversion"/>
  </si>
  <si>
    <t>M38A2-J-a-C4B-475
糖鐵四號穿越橋P1L-5鋼管樁</t>
    <phoneticPr fontId="37" type="noConversion"/>
  </si>
  <si>
    <t>M38A2-J-a-C4B-476
糖鐵四號穿越橋P1L-6鋼管樁</t>
    <phoneticPr fontId="37" type="noConversion"/>
  </si>
  <si>
    <t>M38A2-J-a-C4B-477
糖鐵四號穿越橋P1L-7鋼管樁</t>
    <phoneticPr fontId="37" type="noConversion"/>
  </si>
  <si>
    <t>M38A2-J-a-C4B-478
糖鐵四號穿越橋P1L-8鋼管樁</t>
    <phoneticPr fontId="37" type="noConversion"/>
  </si>
  <si>
    <t>M38A2-J-a-C4B-479
糖鐵四號穿越橋P1L-9鋼管樁</t>
    <phoneticPr fontId="37" type="noConversion"/>
  </si>
  <si>
    <t>M38A2-J-a-C4B-480
糖鐵四號穿越橋P1L-10鋼管樁</t>
    <phoneticPr fontId="37" type="noConversion"/>
  </si>
  <si>
    <t>M38A2-J-a-C4B-481
糖鐵四號穿越橋P1L-11鋼管樁</t>
    <phoneticPr fontId="37" type="noConversion"/>
  </si>
  <si>
    <t>M38A2-J-a-C4B-482
糖鐵四號穿越橋P1L-12鋼管樁</t>
    <phoneticPr fontId="37" type="noConversion"/>
  </si>
  <si>
    <t>M38A2-J-a-C4B-483
糖鐵四號穿越橋P1L-13鋼管樁</t>
    <phoneticPr fontId="37" type="noConversion"/>
  </si>
  <si>
    <t>M38A2-J-a-C4B-484
糖鐵四號穿越橋P1L-14鋼管樁</t>
    <phoneticPr fontId="37" type="noConversion"/>
  </si>
  <si>
    <t>M38A2-J-a-C4B-485
糖鐵四號穿越橋P1L-15鋼管樁</t>
    <phoneticPr fontId="37" type="noConversion"/>
  </si>
  <si>
    <t>M38A2-J-a-C4B-486
糖鐵四號穿越橋P1L-16鋼管樁</t>
    <phoneticPr fontId="37" type="noConversion"/>
  </si>
  <si>
    <r>
      <t>全套管鑽掘樁，315W kgf/cm</t>
    </r>
    <r>
      <rPr>
        <vertAlign val="superscript"/>
        <sz val="9"/>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</si>
  <si>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</si>
  <si>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</si>
  <si>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</si>
  <si>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</si>
  <si>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</si>
  <si>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</si>
  <si>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</si>
  <si>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t>5-67</t>
    <phoneticPr fontId="37" type="noConversion"/>
  </si>
  <si>
    <t>施工廠商:石錦茹</t>
    <phoneticPr fontId="37" type="noConversion"/>
  </si>
  <si>
    <t>M38A2-J-a-C4A-495
官田三號高架橋P7基礎</t>
    <phoneticPr fontId="37" type="noConversion"/>
  </si>
  <si>
    <t>5-68</t>
    <phoneticPr fontId="37" type="noConversion"/>
  </si>
  <si>
    <t>111/09/28</t>
    <phoneticPr fontId="37" type="noConversion"/>
  </si>
  <si>
    <t>施工廠商:陳建瑋</t>
    <phoneticPr fontId="37" type="noConversion"/>
  </si>
  <si>
    <t>M38A2-J-a-C4A-501
官田溪河川橋P1R基礎</t>
    <phoneticPr fontId="37" type="noConversion"/>
  </si>
  <si>
    <t>5-69</t>
    <phoneticPr fontId="37" type="noConversion"/>
  </si>
  <si>
    <t>111/09/29</t>
    <phoneticPr fontId="37" type="noConversion"/>
  </si>
  <si>
    <t>M38A2-J-a-C4A-502
官田溪河川橋P2RL、P3RL、P4RL箱樑底剪力榫增厚</t>
    <phoneticPr fontId="37" type="noConversion"/>
  </si>
  <si>
    <t>5-70</t>
    <phoneticPr fontId="37" type="noConversion"/>
  </si>
  <si>
    <t>111/10/03</t>
    <phoneticPr fontId="37" type="noConversion"/>
  </si>
  <si>
    <t>M38A2-J-a-C4A-504
官田一號高架橋P4W基礎</t>
    <phoneticPr fontId="37" type="noConversion"/>
  </si>
  <si>
    <t>5-71</t>
    <phoneticPr fontId="37" type="noConversion"/>
  </si>
  <si>
    <t>M38A2-J-a-C4A-505
官田一號高架橋P4E基礎</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</si>
  <si>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</si>
  <si>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</si>
  <si>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t>5-35</t>
    <phoneticPr fontId="37" type="noConversion"/>
  </si>
  <si>
    <t>111/09/22</t>
    <phoneticPr fontId="37" type="noConversion"/>
  </si>
  <si>
    <t>監造單位:吳英傑</t>
    <phoneticPr fontId="37" type="noConversion"/>
  </si>
  <si>
    <t>施工廠商:石錦茹</t>
    <phoneticPr fontId="37" type="noConversion"/>
  </si>
  <si>
    <t>M38A2-J-a-C4B-488
官田溪河川橋P10L基礎錨栓 鋼棒護座</t>
    <phoneticPr fontId="37" type="noConversion"/>
  </si>
  <si>
    <t>111/09/27</t>
    <phoneticPr fontId="37" type="noConversion"/>
  </si>
  <si>
    <t>M38A2-J-a-C4B-490
曾文溪橋P11RL基礎</t>
    <phoneticPr fontId="37" type="noConversion"/>
  </si>
  <si>
    <t>5-37</t>
    <phoneticPr fontId="37" type="noConversion"/>
  </si>
  <si>
    <t>監造單位:黃麒源</t>
    <phoneticPr fontId="37" type="noConversion"/>
  </si>
  <si>
    <t>施工廠商:周孝忠</t>
    <phoneticPr fontId="37" type="noConversion"/>
  </si>
  <si>
    <t>M38A2-J-a-C4B-491
曾文溪橋P11RL基礎中間連結部分</t>
    <phoneticPr fontId="37" type="noConversion"/>
  </si>
  <si>
    <t>5-38</t>
    <phoneticPr fontId="37" type="noConversion"/>
  </si>
  <si>
    <t>111/10/03</t>
    <phoneticPr fontId="37" type="noConversion"/>
  </si>
  <si>
    <t>M38A2-J-a-C4B-492
糖鐵四號穿越橋P1基礎</t>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</si>
  <si>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</si>
  <si>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</si>
  <si>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</si>
  <si>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t>60-187</t>
    <phoneticPr fontId="37" type="noConversion"/>
  </si>
  <si>
    <t>111/09/01</t>
    <phoneticPr fontId="37" type="noConversion"/>
  </si>
  <si>
    <t>方187
官田三號高架橋P3-9微型樁</t>
    <phoneticPr fontId="37" type="noConversion"/>
  </si>
  <si>
    <t>60-188</t>
    <phoneticPr fontId="37" type="noConversion"/>
  </si>
  <si>
    <t>111/09/02</t>
    <phoneticPr fontId="37" type="noConversion"/>
  </si>
  <si>
    <t>方188
官田三號高架橋P3-1微型樁</t>
    <phoneticPr fontId="37" type="noConversion"/>
  </si>
  <si>
    <t>60-189</t>
    <phoneticPr fontId="37" type="noConversion"/>
  </si>
  <si>
    <t>111/09/05</t>
    <phoneticPr fontId="37" type="noConversion"/>
  </si>
  <si>
    <t>方189
渡子頭一號排水橋P1RL帽梁高拉力鋼棒填縫</t>
    <phoneticPr fontId="37" type="noConversion"/>
  </si>
  <si>
    <t>60-190</t>
    <phoneticPr fontId="37" type="noConversion"/>
  </si>
  <si>
    <t>方190
官田溪河川橋P2L-P4L剪力榫填縫</t>
    <phoneticPr fontId="37" type="noConversion"/>
  </si>
  <si>
    <t>60-191</t>
    <phoneticPr fontId="37" type="noConversion"/>
  </si>
  <si>
    <t>111/09/06</t>
    <phoneticPr fontId="37" type="noConversion"/>
  </si>
  <si>
    <t>方191
官田三號高架橋P3-15微型樁</t>
    <phoneticPr fontId="37" type="noConversion"/>
  </si>
  <si>
    <t>60-192</t>
    <phoneticPr fontId="37" type="noConversion"/>
  </si>
  <si>
    <t>方192
官田三號高架橋P3-14微型樁</t>
    <phoneticPr fontId="37" type="noConversion"/>
  </si>
  <si>
    <t>60-193</t>
    <phoneticPr fontId="37" type="noConversion"/>
  </si>
  <si>
    <t>方193
官田溪河川橋P2R-P4R剪力榫填縫</t>
    <phoneticPr fontId="37" type="noConversion"/>
  </si>
  <si>
    <t>60-194</t>
    <phoneticPr fontId="37" type="noConversion"/>
  </si>
  <si>
    <t>方194
官田三號高架橋P3-13微型樁</t>
    <phoneticPr fontId="37" type="noConversion"/>
  </si>
  <si>
    <t>60-195</t>
    <phoneticPr fontId="37" type="noConversion"/>
  </si>
  <si>
    <t>方195
官田三號高架橋P3-12微型樁</t>
    <phoneticPr fontId="37" type="noConversion"/>
  </si>
  <si>
    <t>60-196</t>
    <phoneticPr fontId="37" type="noConversion"/>
  </si>
  <si>
    <t>方196
官田一號高架橋P3E-5微型樁</t>
    <phoneticPr fontId="37" type="noConversion"/>
  </si>
  <si>
    <t>111/09/11</t>
    <phoneticPr fontId="37" type="noConversion"/>
  </si>
  <si>
    <t>111/09/13</t>
    <phoneticPr fontId="37" type="noConversion"/>
  </si>
  <si>
    <t>111/09/15</t>
    <phoneticPr fontId="37" type="noConversion"/>
  </si>
  <si>
    <t>60-197</t>
    <phoneticPr fontId="37" type="noConversion"/>
  </si>
  <si>
    <t>111/09/16</t>
    <phoneticPr fontId="37" type="noConversion"/>
  </si>
  <si>
    <t>60-198</t>
    <phoneticPr fontId="37" type="noConversion"/>
  </si>
  <si>
    <t>方198
官田溪河川橋P10L基礎黑鐵管高拉力鋼棒填縫</t>
    <phoneticPr fontId="37" type="noConversion"/>
  </si>
  <si>
    <t>111/09/17</t>
    <phoneticPr fontId="37" type="noConversion"/>
  </si>
  <si>
    <t>方197
官田一號高架橋P3E-6微型樁</t>
    <phoneticPr fontId="37" type="noConversion"/>
  </si>
  <si>
    <t>方199
官田一號高架橋P3E-7微型樁</t>
    <phoneticPr fontId="37" type="noConversion"/>
  </si>
  <si>
    <t>60-199</t>
    <phoneticPr fontId="37" type="noConversion"/>
  </si>
  <si>
    <t>60-200</t>
    <phoneticPr fontId="37" type="noConversion"/>
  </si>
  <si>
    <t>方200
官田一號高架橋P5EW剪力榫填縫</t>
    <phoneticPr fontId="37" type="noConversion"/>
  </si>
  <si>
    <t>60-201</t>
    <phoneticPr fontId="37" type="noConversion"/>
  </si>
  <si>
    <t>方201
官田二號高架橋P3剪力榫填縫</t>
    <phoneticPr fontId="37" type="noConversion"/>
  </si>
  <si>
    <t>60-202</t>
    <phoneticPr fontId="37" type="noConversion"/>
  </si>
  <si>
    <t>方202
官田二號高架橋P2剪力榫填縫</t>
    <phoneticPr fontId="37" type="noConversion"/>
  </si>
  <si>
    <t>60-203</t>
    <phoneticPr fontId="37" type="noConversion"/>
  </si>
  <si>
    <t>方203
官田一號高架橋P3E-4微型樁</t>
    <phoneticPr fontId="37" type="noConversion"/>
  </si>
  <si>
    <t>60-204</t>
    <phoneticPr fontId="37" type="noConversion"/>
  </si>
  <si>
    <t>111/09/20</t>
    <phoneticPr fontId="37" type="noConversion"/>
  </si>
  <si>
    <t>方204
官田一號高架橋P3E-3微型樁</t>
    <phoneticPr fontId="37" type="noConversion"/>
  </si>
  <si>
    <t>60-205</t>
    <phoneticPr fontId="37" type="noConversion"/>
  </si>
  <si>
    <t>111/09/22</t>
    <phoneticPr fontId="37" type="noConversion"/>
  </si>
  <si>
    <t>方205
官田一號高架橋P3E-2微型樁</t>
    <phoneticPr fontId="37" type="noConversion"/>
  </si>
  <si>
    <t>60-206</t>
    <phoneticPr fontId="37" type="noConversion"/>
  </si>
  <si>
    <t xml:space="preserve">方206
</t>
    <phoneticPr fontId="37" type="noConversion"/>
  </si>
  <si>
    <t>60-207</t>
    <phoneticPr fontId="37" type="noConversion"/>
  </si>
  <si>
    <t>111/09/24</t>
    <phoneticPr fontId="37" type="noConversion"/>
  </si>
  <si>
    <t>方207
官田一號高架橋P3E-1微型樁</t>
    <phoneticPr fontId="37" type="noConversion"/>
  </si>
  <si>
    <t>60-208</t>
    <phoneticPr fontId="37" type="noConversion"/>
  </si>
  <si>
    <t>方208
官田一號高架橋P3E-15微型樁</t>
    <phoneticPr fontId="37" type="noConversion"/>
  </si>
  <si>
    <t>60-209</t>
    <phoneticPr fontId="37" type="noConversion"/>
  </si>
  <si>
    <t>111/09/30</t>
    <phoneticPr fontId="37" type="noConversion"/>
  </si>
  <si>
    <t>方209
官田溪河川橋P5RL,P6R,P7R剪力榫灌漿及填縫</t>
    <phoneticPr fontId="37" type="noConversion"/>
  </si>
  <si>
    <t>13-115</t>
    <phoneticPr fontId="37" type="noConversion"/>
  </si>
  <si>
    <t>S22-06751
官田溪河川橋P10L鋼棒護座</t>
    <phoneticPr fontId="37" type="noConversion"/>
  </si>
  <si>
    <t>111/09/19</t>
    <phoneticPr fontId="37" type="noConversion"/>
  </si>
  <si>
    <t>S22-06626
官田系統三號高架橋P7基礎</t>
    <phoneticPr fontId="37" type="noConversion"/>
  </si>
  <si>
    <t>13-116</t>
    <phoneticPr fontId="37" type="noConversion"/>
  </si>
  <si>
    <t>13-117</t>
    <phoneticPr fontId="37" type="noConversion"/>
  </si>
  <si>
    <t>111/09/26</t>
    <phoneticPr fontId="37" type="noConversion"/>
  </si>
  <si>
    <t>監造單位:洪詔勛</t>
    <phoneticPr fontId="37" type="noConversion"/>
  </si>
  <si>
    <t>施工廠商:嚴勝竑</t>
    <phoneticPr fontId="37" type="noConversion"/>
  </si>
  <si>
    <t>S22-06773
潭頂溪排水橋P1RL墩柱第一升層</t>
    <phoneticPr fontId="37" type="noConversion"/>
  </si>
  <si>
    <t>13-118</t>
    <phoneticPr fontId="37" type="noConversion"/>
  </si>
  <si>
    <t>監造單位:周佳詮</t>
    <phoneticPr fontId="37" type="noConversion"/>
  </si>
  <si>
    <t>施工廠商:陳晉裕</t>
    <phoneticPr fontId="37" type="noConversion"/>
  </si>
  <si>
    <t>S22-06845
官田溪河川橋P2RL、P3RL、P4RL剪力榫箱梁底增厚</t>
    <phoneticPr fontId="37" type="noConversion"/>
  </si>
  <si>
    <t>13-119</t>
    <phoneticPr fontId="37" type="noConversion"/>
  </si>
  <si>
    <t>S22-06839
官田三號高架橋P4剪力榫</t>
    <phoneticPr fontId="37" type="noConversion"/>
  </si>
  <si>
    <t>111/09/19</t>
    <phoneticPr fontId="37" type="noConversion"/>
  </si>
  <si>
    <t>S22-06627
官田高架二號架橋P3剪力榫</t>
    <phoneticPr fontId="37" type="noConversion"/>
  </si>
  <si>
    <t>15-22</t>
    <phoneticPr fontId="37" type="noConversion"/>
  </si>
  <si>
    <t>15-23</t>
    <phoneticPr fontId="37" type="noConversion"/>
  </si>
  <si>
    <t>111/09/22</t>
    <phoneticPr fontId="37" type="noConversion"/>
  </si>
  <si>
    <t>S22-06755
曾文溪P11RL基礎中間</t>
    <phoneticPr fontId="37" type="noConversion"/>
  </si>
  <si>
    <t>15-24</t>
    <phoneticPr fontId="37" type="noConversion"/>
  </si>
  <si>
    <t>111/09/27</t>
    <phoneticPr fontId="37" type="noConversion"/>
  </si>
  <si>
    <t>32-70</t>
    <phoneticPr fontId="37" type="noConversion"/>
  </si>
  <si>
    <t>111/09/28</t>
    <phoneticPr fontId="37" type="noConversion"/>
  </si>
  <si>
    <t>施工廠商:王建凱</t>
    <phoneticPr fontId="37" type="noConversion"/>
  </si>
  <si>
    <t>32-71</t>
    <phoneticPr fontId="37" type="noConversion"/>
  </si>
  <si>
    <t>111/09/29</t>
    <phoneticPr fontId="37" type="noConversion"/>
  </si>
  <si>
    <t>S22-06887
糖鐵四號穿越橋P1L基礎側</t>
    <phoneticPr fontId="37" type="noConversion"/>
  </si>
  <si>
    <t>32-72</t>
    <phoneticPr fontId="37" type="noConversion"/>
  </si>
  <si>
    <t>S22-06840
官田一號高架橋P4E基礎側面</t>
    <phoneticPr fontId="37" type="noConversion"/>
  </si>
  <si>
    <t>施工廠商:陳建瑋</t>
    <phoneticPr fontId="37" type="noConversion"/>
  </si>
  <si>
    <t>8-81</t>
    <phoneticPr fontId="37" type="noConversion"/>
  </si>
  <si>
    <t>111/9/16</t>
    <phoneticPr fontId="37" type="noConversion"/>
  </si>
  <si>
    <t>#9 9.19
#10 28.22</t>
    <phoneticPr fontId="37" type="noConversion"/>
  </si>
  <si>
    <t>#9 1支
#10 1支</t>
    <phoneticPr fontId="37" type="noConversion"/>
  </si>
  <si>
    <t>#4 84.07
#5 372.13
#6 1618.91
#7 419.74
#8 469.1
#9 3612.46
#10 3584.24
#11 43.31</t>
    <phoneticPr fontId="37" type="noConversion"/>
  </si>
  <si>
    <t>#4 13
#5 34
#6 65
#7 25
#8 21
#9 20
#10 114
#11 2</t>
    <phoneticPr fontId="37" type="noConversion"/>
  </si>
  <si>
    <t>M38A2-J-B-R1-081
曾文溪P11RL基礎</t>
    <phoneticPr fontId="37" type="noConversion"/>
  </si>
  <si>
    <t>8-82</t>
    <phoneticPr fontId="37" type="noConversion"/>
  </si>
  <si>
    <t>111/9/19</t>
    <phoneticPr fontId="37" type="noConversion"/>
  </si>
  <si>
    <t>#5 5.14
#6 24.52
#7 22.08
#9 12.14
#10 30.83</t>
    <phoneticPr fontId="37" type="noConversion"/>
  </si>
  <si>
    <t>#5 1支
#6 2支
#7 1支
#9 1支
#10 1支</t>
    <phoneticPr fontId="37" type="noConversion"/>
  </si>
  <si>
    <t>#4 84.07
#5 377.27
#6 1643.43
#7 441.82
#8 469.1
#9 3624.6
#10 3515.07
#11 43.31</t>
    <phoneticPr fontId="37" type="noConversion"/>
  </si>
  <si>
    <t>#4 13
#5 35
#6 67
#7 26
#8 21
#9 21
#10 115
#11 2</t>
    <phoneticPr fontId="37" type="noConversion"/>
  </si>
  <si>
    <t>M38A2-J-B-R1-082
官田溪P10R、P11R、P19L基礎</t>
    <phoneticPr fontId="37" type="noConversion"/>
  </si>
  <si>
    <t>8-83</t>
    <phoneticPr fontId="37" type="noConversion"/>
  </si>
  <si>
    <t>#6 15.00
#7 9.29
#10 12.45</t>
    <phoneticPr fontId="37" type="noConversion"/>
  </si>
  <si>
    <t>111/9/26</t>
    <phoneticPr fontId="37" type="noConversion"/>
  </si>
  <si>
    <t>#5 1支
#7 1支
#10 1支</t>
    <phoneticPr fontId="37" type="noConversion"/>
  </si>
  <si>
    <t>#4 13
#5 36
#6 67
#7 27
#8 21
#9 21
#10 116
#11 2</t>
    <phoneticPr fontId="37" type="noConversion"/>
  </si>
  <si>
    <t>#4 84.07
#5 377.27
#6 1658.43
#7 451.11
#8 469.1
#9 3624.6
#10 3527.52
#11 43.31</t>
    <phoneticPr fontId="37" type="noConversion"/>
  </si>
  <si>
    <t>M38A2-J-B-R1-083
官田溪P10R、P11R、P19L基礎</t>
    <phoneticPr fontId="37" type="noConversion"/>
  </si>
  <si>
    <t>8-84</t>
    <phoneticPr fontId="37" type="noConversion"/>
  </si>
  <si>
    <t>111/10/04</t>
    <phoneticPr fontId="37" type="noConversion"/>
  </si>
  <si>
    <t>#4 4.84
#5 3.00
#8 4.37
#10 60.52</t>
    <phoneticPr fontId="37" type="noConversion"/>
  </si>
  <si>
    <t>#4 1支
#5 1支
#8 1支
#10 2支</t>
    <phoneticPr fontId="37" type="noConversion"/>
  </si>
  <si>
    <t>#4 88.91
#5 380.27
#6 1658.43
#7 451.11
#8 473.47
#9 3624.6
#10 3588.04
#11 43.31</t>
    <phoneticPr fontId="37" type="noConversion"/>
  </si>
  <si>
    <t>#4 14
#5 37
#6 67
#7 27
#8 22
#9 21
#10 118
#11 2</t>
    <phoneticPr fontId="37" type="noConversion"/>
  </si>
  <si>
    <t>M38A2-J-B-R1-084
糖鐵四號穿越橋P1R-610鋼管樁、官田溪P10R、P11R、P19L基礎、610基樁鋼筋籠續接用</t>
    <phoneticPr fontId="37" type="noConversion"/>
  </si>
  <si>
    <t>8-85</t>
    <phoneticPr fontId="37" type="noConversion"/>
  </si>
  <si>
    <t>111/10/11</t>
    <phoneticPr fontId="37" type="noConversion"/>
  </si>
  <si>
    <t>#4 7.38
#5 2.48
#10 59.75</t>
    <phoneticPr fontId="37" type="noConversion"/>
  </si>
  <si>
    <t>#4 1支
#5 1支
#10 2支</t>
    <phoneticPr fontId="37" type="noConversion"/>
  </si>
  <si>
    <t>#4 96.29
#5 382.75
#6 1658.43
#7 451.11
#8 473.47
#9 3624.6
#10 3647.79
#11 43.31</t>
    <phoneticPr fontId="37" type="noConversion"/>
  </si>
  <si>
    <t>#4 15
#5 38
#6 67
#7 27
#8 22
#9 21
#10 120
#11 2</t>
    <phoneticPr fontId="37" type="noConversion"/>
  </si>
  <si>
    <t>M38A2-J-B-R1-085
官田一、二號高架橋-610鋼管樁</t>
    <phoneticPr fontId="37" type="noConversion"/>
  </si>
  <si>
    <t>S22-06870
官田一號高架橋P4W基礎</t>
    <phoneticPr fontId="37" type="noConversion"/>
  </si>
  <si>
    <t>S22-06839
官田三號高架橋P4剪力榫</t>
    <phoneticPr fontId="37" type="noConversion"/>
  </si>
  <si>
    <t>監造單位:周佳詮</t>
    <phoneticPr fontId="37" type="noConversion"/>
  </si>
  <si>
    <t>13-120</t>
  </si>
  <si>
    <t>13-121</t>
  </si>
  <si>
    <t>S22-06976
官田一號高架橋P4E基礎頂面</t>
    <phoneticPr fontId="37" type="noConversion"/>
  </si>
  <si>
    <t>S22-06977
官田一號高架橋P4W基礎頂面</t>
    <phoneticPr fontId="37" type="noConversion"/>
  </si>
  <si>
    <t>13-122</t>
  </si>
  <si>
    <t>111/10/01</t>
    <phoneticPr fontId="37" type="noConversion"/>
  </si>
  <si>
    <t>監造單位:潘榮泉</t>
    <phoneticPr fontId="37" type="noConversion"/>
  </si>
  <si>
    <t>S22-07004
糖鐵四號穿越橋P1L基礎頂面</t>
    <phoneticPr fontId="37" type="noConversion"/>
  </si>
  <si>
    <t>13-123</t>
  </si>
  <si>
    <t>S22-07063
糖鐵四號穿越橋P2L墩柱</t>
    <phoneticPr fontId="37" type="noConversion"/>
  </si>
  <si>
    <t>13-124</t>
  </si>
  <si>
    <t>111/10/05</t>
    <phoneticPr fontId="37" type="noConversion"/>
  </si>
  <si>
    <t>S22-07086
官田溪P19L基礎頂面</t>
    <phoneticPr fontId="37" type="noConversion"/>
  </si>
  <si>
    <t>32-73</t>
  </si>
  <si>
    <t>S22-07012
官田溪P19L基礎</t>
    <phoneticPr fontId="37" type="noConversion"/>
  </si>
  <si>
    <t>13-125</t>
  </si>
  <si>
    <t>111/10/07</t>
    <phoneticPr fontId="37" type="noConversion"/>
  </si>
  <si>
    <t>S22-07145
官田一號橋P6E、P6W剪力榫</t>
    <phoneticPr fontId="37" type="noConversion"/>
  </si>
  <si>
    <t>13-126</t>
  </si>
  <si>
    <t>S22-07146
官田一號橋P5E、P5W剪力榫</t>
    <phoneticPr fontId="37" type="noConversion"/>
  </si>
  <si>
    <t>13-127</t>
  </si>
  <si>
    <t>111/10/12</t>
    <phoneticPr fontId="37" type="noConversion"/>
  </si>
  <si>
    <t>S22-07247
官田溪P1R鋼棒護座</t>
    <phoneticPr fontId="37" type="noConversion"/>
  </si>
  <si>
    <t>13-128</t>
  </si>
  <si>
    <t>111/10/13</t>
    <phoneticPr fontId="37" type="noConversion"/>
  </si>
  <si>
    <t>S22-07286
曾文溪P11RL基礎鋼棒護座</t>
    <phoneticPr fontId="37" type="noConversion"/>
  </si>
  <si>
    <t>13-129</t>
  </si>
  <si>
    <t>111/10/14</t>
    <phoneticPr fontId="37" type="noConversion"/>
  </si>
  <si>
    <t>S22-07337
官田溪河川橋P5RL、P6R、P7R剪力榫箱梁底增厚</t>
    <phoneticPr fontId="37" type="noConversion"/>
  </si>
  <si>
    <t>32-74</t>
  </si>
  <si>
    <t>S22-07144
官田二號P1基礎側面</t>
    <phoneticPr fontId="37" type="noConversion"/>
  </si>
  <si>
    <t>15-25</t>
  </si>
  <si>
    <t>111/10/17</t>
    <phoneticPr fontId="37" type="noConversion"/>
  </si>
  <si>
    <t>S22-07395
171甲穿越橋P1RL帽梁</t>
    <phoneticPr fontId="37" type="noConversion"/>
  </si>
  <si>
    <t>1-42</t>
    <phoneticPr fontId="37" type="noConversion"/>
  </si>
  <si>
    <t>111/10/05</t>
    <phoneticPr fontId="37" type="noConversion"/>
  </si>
  <si>
    <t>施工廠商:石錦茹</t>
    <phoneticPr fontId="37" type="noConversion"/>
  </si>
  <si>
    <t>M38A2-J-a-C4A-506
官田二號高架橋P1基礎PC</t>
    <phoneticPr fontId="37" type="noConversion"/>
  </si>
  <si>
    <t>1-43</t>
    <phoneticPr fontId="37" type="noConversion"/>
  </si>
  <si>
    <t>111/10/12</t>
    <phoneticPr fontId="37" type="noConversion"/>
  </si>
  <si>
    <t>監造單位:黃麒源</t>
    <phoneticPr fontId="37" type="noConversion"/>
  </si>
  <si>
    <t>M38A2-J-a-C4A-508
官田二號高架橋P6基礎PC
官田三號高架橋P2基礎PC</t>
    <phoneticPr fontId="37" type="noConversion"/>
  </si>
  <si>
    <t>1-44</t>
    <phoneticPr fontId="37" type="noConversion"/>
  </si>
  <si>
    <t>111/10/13</t>
    <phoneticPr fontId="37" type="noConversion"/>
  </si>
  <si>
    <t>監造單位:李秉融</t>
    <phoneticPr fontId="37" type="noConversion"/>
  </si>
  <si>
    <t>施工廠商:陳建瑋</t>
    <phoneticPr fontId="37" type="noConversion"/>
  </si>
  <si>
    <t>M38A2-J-a-C4A-509
官田溪河川橋P11R基礎PC</t>
    <phoneticPr fontId="37" type="noConversion"/>
  </si>
  <si>
    <t>1-45</t>
    <phoneticPr fontId="37" type="noConversion"/>
  </si>
  <si>
    <t>111/10/20</t>
    <phoneticPr fontId="37" type="noConversion"/>
  </si>
  <si>
    <t>施工廠商:石錦茹</t>
    <phoneticPr fontId="37" type="noConversion"/>
  </si>
  <si>
    <t>M38A2-J-a-C4A-520
官田溪河川橋P1水溝復舊PC</t>
    <phoneticPr fontId="37" type="noConversion"/>
  </si>
  <si>
    <t>1-46</t>
    <phoneticPr fontId="37" type="noConversion"/>
  </si>
  <si>
    <t>M38A2-J-a-C4A-521官田三號高架橋P2基礎PC</t>
    <phoneticPr fontId="37" type="noConversion"/>
  </si>
  <si>
    <t>1-47</t>
    <phoneticPr fontId="37" type="noConversion"/>
  </si>
  <si>
    <t>111/11/02</t>
    <phoneticPr fontId="37" type="noConversion"/>
  </si>
  <si>
    <t>監造單位:李秉融</t>
    <phoneticPr fontId="37" type="noConversion"/>
  </si>
  <si>
    <t>施工廠商:周孝忠</t>
    <phoneticPr fontId="37" type="noConversion"/>
  </si>
  <si>
    <t>M38A2-J-a-C4A-538
官田溪河川橋P1L水溝復舊PC</t>
    <phoneticPr fontId="37" type="noConversion"/>
  </si>
  <si>
    <t>1-34</t>
    <phoneticPr fontId="37" type="noConversion"/>
  </si>
  <si>
    <t>111/10/14</t>
    <phoneticPr fontId="37" type="noConversion"/>
  </si>
  <si>
    <t>施工廠商:石錦茹</t>
    <phoneticPr fontId="37" type="noConversion"/>
  </si>
  <si>
    <t>M38A2-J-a-C4B-504
官田六號高架橋P5基樁裸露補強</t>
    <phoneticPr fontId="37" type="noConversion"/>
  </si>
  <si>
    <t>1-35</t>
    <phoneticPr fontId="37" type="noConversion"/>
  </si>
  <si>
    <t>111/10/27</t>
    <phoneticPr fontId="37" type="noConversion"/>
  </si>
  <si>
    <t>M38A2-J-a-C4B-524
糖鐵四號穿越橋P1R基礎PC</t>
    <phoneticPr fontId="37" type="noConversion"/>
  </si>
  <si>
    <t>3-68</t>
    <phoneticPr fontId="37" type="noConversion"/>
  </si>
  <si>
    <t>M38A2-J-a-C4A-519
官田溪河川橋P5RL、P6R、P7R剪力榫箱梁底增厚</t>
    <phoneticPr fontId="37" type="noConversion"/>
  </si>
  <si>
    <t>3-69</t>
    <phoneticPr fontId="37" type="noConversion"/>
  </si>
  <si>
    <t>111/10/25</t>
    <phoneticPr fontId="37" type="noConversion"/>
  </si>
  <si>
    <t>M38A2-J-a-C4A-524
171甲穿越橋P2RL帽梁</t>
    <phoneticPr fontId="37" type="noConversion"/>
  </si>
  <si>
    <t>3-70</t>
    <phoneticPr fontId="37" type="noConversion"/>
  </si>
  <si>
    <t>111/10/27</t>
    <phoneticPr fontId="37" type="noConversion"/>
  </si>
  <si>
    <t>M38A2-J-a-C4A-533
官田溪河川橋P1水溝復舊</t>
    <phoneticPr fontId="37" type="noConversion"/>
  </si>
  <si>
    <t>3-71</t>
    <phoneticPr fontId="37" type="noConversion"/>
  </si>
  <si>
    <t>111/10/31</t>
    <phoneticPr fontId="37" type="noConversion"/>
  </si>
  <si>
    <t>M38A2-J-a-C4A-535
官田溪河川橋P8RL、9RL墩柱頂剪力榫</t>
    <phoneticPr fontId="37" type="noConversion"/>
  </si>
  <si>
    <t>3-72</t>
    <phoneticPr fontId="37" type="noConversion"/>
  </si>
  <si>
    <t>監造單位:黃麒源</t>
    <phoneticPr fontId="37" type="noConversion"/>
  </si>
  <si>
    <t>M38A2-J-a-C4A-536
171甲穿越橋P1RL帽梁</t>
    <phoneticPr fontId="37" type="noConversion"/>
  </si>
  <si>
    <t>3-73</t>
    <phoneticPr fontId="37" type="noConversion"/>
  </si>
  <si>
    <t>M38A2-J-a-C4A-537
官田溪河川橋P1水溝復舊</t>
    <phoneticPr fontId="37" type="noConversion"/>
  </si>
  <si>
    <t>3-194</t>
    <phoneticPr fontId="37" type="noConversion"/>
  </si>
  <si>
    <t>111/10/06</t>
    <phoneticPr fontId="37" type="noConversion"/>
  </si>
  <si>
    <t>M38A2-J-a-C4B-494
糖鐵四號穿越橋P2L墩柱第一昇層</t>
    <phoneticPr fontId="37" type="noConversion"/>
  </si>
  <si>
    <t>3-195</t>
    <phoneticPr fontId="37" type="noConversion"/>
  </si>
  <si>
    <t>M38A2-J-a-C4B-503
糖鐵四號穿越橋P2L墩柱第二昇層</t>
    <phoneticPr fontId="37" type="noConversion"/>
  </si>
  <si>
    <t>3-196</t>
    <phoneticPr fontId="37" type="noConversion"/>
  </si>
  <si>
    <t>111/10/24</t>
    <phoneticPr fontId="37" type="noConversion"/>
  </si>
  <si>
    <t>M38A2-J-a-C4B-513
糖鐵四號穿越橋P1L墩柱第一升層</t>
    <phoneticPr fontId="37" type="noConversion"/>
  </si>
  <si>
    <t>3-197</t>
    <phoneticPr fontId="37" type="noConversion"/>
  </si>
  <si>
    <t>111/10/25</t>
    <phoneticPr fontId="37" type="noConversion"/>
  </si>
  <si>
    <t>M38A2-J-a-C4B-514
糖鐵四號穿越橋P1R-4鋼管樁</t>
    <phoneticPr fontId="37" type="noConversion"/>
  </si>
  <si>
    <t>3-198</t>
    <phoneticPr fontId="37" type="noConversion"/>
  </si>
  <si>
    <t>M38A2-J-a-C4B-515
糖鐵四號穿越橋P1R-5鋼管樁</t>
    <phoneticPr fontId="37" type="noConversion"/>
  </si>
  <si>
    <t>3-199</t>
    <phoneticPr fontId="37" type="noConversion"/>
  </si>
  <si>
    <t>M38A2-J-a-C4B-516
糖鐵四號穿越橋P1R-6鋼管樁</t>
    <phoneticPr fontId="37" type="noConversion"/>
  </si>
  <si>
    <t>3-200</t>
    <phoneticPr fontId="37" type="noConversion"/>
  </si>
  <si>
    <t>M38A2-J-a-C4B-517
糖鐵四號穿越橋P1R-7鋼管樁</t>
    <phoneticPr fontId="37" type="noConversion"/>
  </si>
  <si>
    <t>3-201</t>
    <phoneticPr fontId="37" type="noConversion"/>
  </si>
  <si>
    <t>M38A2-J-a-C4B-518
糖鐵四號穿越橋P1R-8鋼管樁</t>
    <phoneticPr fontId="37" type="noConversion"/>
  </si>
  <si>
    <t>3-202</t>
    <phoneticPr fontId="37" type="noConversion"/>
  </si>
  <si>
    <t>M38A2-J-a-C4B-519
糖鐵四號穿越橋P1R-9鋼管樁</t>
    <phoneticPr fontId="37" type="noConversion"/>
  </si>
  <si>
    <t>3-203</t>
    <phoneticPr fontId="37" type="noConversion"/>
  </si>
  <si>
    <t>M38A2-J-a-C4B-520
糖鐵四號穿越橋P1R-10鋼管樁</t>
    <phoneticPr fontId="37" type="noConversion"/>
  </si>
  <si>
    <t>3-204</t>
    <phoneticPr fontId="37" type="noConversion"/>
  </si>
  <si>
    <t>M38A2-J-a-C4B-521
糖鐵四號穿越橋P1R-11鋼管樁</t>
    <phoneticPr fontId="37" type="noConversion"/>
  </si>
  <si>
    <t>3-205</t>
    <phoneticPr fontId="37" type="noConversion"/>
  </si>
  <si>
    <t>M38A2-J-a-C4B-522
糖鐵四號穿越橋P1R-22鋼管樁</t>
    <phoneticPr fontId="37" type="noConversion"/>
  </si>
  <si>
    <t>111/10/18</t>
    <phoneticPr fontId="37" type="noConversion"/>
  </si>
  <si>
    <t>M38A2-J-a-C4A-512
六雙溪一號排水橋P1R-1鋼管樁</t>
    <phoneticPr fontId="37" type="noConversion"/>
  </si>
  <si>
    <t>M38A2-J-a-C4A-513
六雙溪一號排水橋P1R-2鋼管樁</t>
    <phoneticPr fontId="37" type="noConversion"/>
  </si>
  <si>
    <t>M38A2-J-a-C4A-514
六雙溪一號排水橋P1R-3鋼管樁</t>
    <phoneticPr fontId="37" type="noConversion"/>
  </si>
  <si>
    <t>M38A2-J-a-C4A-515
六雙溪一號排水橋P1R-4鋼管樁</t>
    <phoneticPr fontId="37" type="noConversion"/>
  </si>
  <si>
    <t>M38A2-J-a-C4A-516
六雙溪一號排水橋P1R-5鋼管樁</t>
    <phoneticPr fontId="37" type="noConversion"/>
  </si>
  <si>
    <t>M38A2-J-a-C4A-517
六雙溪一號排水橋P1R-6鋼管樁</t>
    <phoneticPr fontId="37" type="noConversion"/>
  </si>
  <si>
    <t>M38A2-J-a-C4A-518
六雙溪一號排水橋P1R-7鋼管樁</t>
    <phoneticPr fontId="37" type="noConversion"/>
  </si>
  <si>
    <t>M38A2-J-a-C4A-525
六雙溪一號排水橋P1L-1鋼管樁</t>
    <phoneticPr fontId="37" type="noConversion"/>
  </si>
  <si>
    <t>111/10/26</t>
    <phoneticPr fontId="37" type="noConversion"/>
  </si>
  <si>
    <t>111/10/26</t>
    <phoneticPr fontId="37" type="noConversion"/>
  </si>
  <si>
    <t>M38A2-J-a-C4A-526
六雙溪一號排水橋P1L-2鋼管樁</t>
    <phoneticPr fontId="37" type="noConversion"/>
  </si>
  <si>
    <t>M38A2-J-a-C4A-527
六雙溪一號排水橋P1L-3鋼管樁</t>
    <phoneticPr fontId="37" type="noConversion"/>
  </si>
  <si>
    <t>M38A2-J-a-C4A-528
六雙溪一號排水橋P1L-4鋼管樁</t>
    <phoneticPr fontId="37" type="noConversion"/>
  </si>
  <si>
    <t>施工廠商:陳建瑋</t>
    <phoneticPr fontId="37" type="noConversion"/>
  </si>
  <si>
    <t>M38A2-J-a-C4A-529
六雙溪一號排水橋P1L-5鋼管樁</t>
    <phoneticPr fontId="37" type="noConversion"/>
  </si>
  <si>
    <t>M38A2-J-a-C4A-530
六雙溪一號排水橋P1L-6鋼管樁</t>
    <phoneticPr fontId="37" type="noConversion"/>
  </si>
  <si>
    <t>M38A2-J-a-C4A-531
六雙溪一號排水橋P1L-7鋼管樁</t>
    <phoneticPr fontId="37" type="noConversion"/>
  </si>
  <si>
    <t>M38A2-J-a-C4A-540
六雙溪二號排水橋P2-1鋼管樁</t>
    <phoneticPr fontId="37" type="noConversion"/>
  </si>
  <si>
    <t>監造單位:黃麒源</t>
    <phoneticPr fontId="37" type="noConversion"/>
  </si>
  <si>
    <t>M38A2-J-a-C4A-541
六雙溪二號排水橋P2-2鋼管樁</t>
    <phoneticPr fontId="37" type="noConversion"/>
  </si>
  <si>
    <t>M38A2-J-a-C4A-542
六雙溪二號排水橋P2-3鋼管樁</t>
    <phoneticPr fontId="37" type="noConversion"/>
  </si>
  <si>
    <t>M38A2-J-a-C4A-543
六雙溪二號排水橋P2-4鋼管樁</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</si>
  <si>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</si>
  <si>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</si>
  <si>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M</t>
    </r>
    <r>
      <rPr>
        <vertAlign val="superscript"/>
        <sz val="12"/>
        <rFont val="標楷體"/>
        <family val="4"/>
        <charset val="136"/>
      </rPr>
      <t>3</t>
    </r>
    <phoneticPr fontId="37" type="noConversion"/>
  </si>
  <si>
    <r>
      <t>全套管鑽掘樁，315W 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</si>
  <si>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</si>
  <si>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</si>
  <si>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</si>
  <si>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</si>
  <si>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全套管鑽掘樁，315W kgf/cm</t>
    </r>
    <r>
      <rPr>
        <vertAlign val="superscript"/>
        <sz val="9"/>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</si>
  <si>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</si>
  <si>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t>4-187</t>
  </si>
  <si>
    <t>4-188</t>
  </si>
  <si>
    <t>4-189</t>
  </si>
  <si>
    <t>4-190</t>
  </si>
  <si>
    <t>4-191</t>
  </si>
  <si>
    <t>4-192</t>
  </si>
  <si>
    <t>4-193</t>
  </si>
  <si>
    <t>4-194</t>
  </si>
  <si>
    <t>4-195</t>
  </si>
  <si>
    <t>4-196</t>
  </si>
  <si>
    <t>4-197</t>
  </si>
  <si>
    <t>4-198</t>
  </si>
  <si>
    <t>4-199</t>
    <phoneticPr fontId="37" type="noConversion"/>
  </si>
  <si>
    <t>111/10/11</t>
    <phoneticPr fontId="37" type="noConversion"/>
  </si>
  <si>
    <t>M38A2-J-a-C4B-495
糖鐵四號穿越橋P1R-12鋼管樁</t>
    <phoneticPr fontId="37" type="noConversion"/>
  </si>
  <si>
    <t>4-200</t>
    <phoneticPr fontId="37" type="noConversion"/>
  </si>
  <si>
    <t>M38A2-J-a-C4B-496
糖鐵四號穿越橋P1R-13鋼管樁</t>
    <phoneticPr fontId="37" type="noConversion"/>
  </si>
  <si>
    <t>4-201</t>
    <phoneticPr fontId="37" type="noConversion"/>
  </si>
  <si>
    <t>M38A2-J-a-C4B-497
糖鐵四號穿越橋P1R-14鋼管樁</t>
    <phoneticPr fontId="37" type="noConversion"/>
  </si>
  <si>
    <t>4-202</t>
    <phoneticPr fontId="37" type="noConversion"/>
  </si>
  <si>
    <t>M38A2-J-a-C4B-498
糖鐵四號穿越橋P1R-15鋼管樁</t>
    <phoneticPr fontId="37" type="noConversion"/>
  </si>
  <si>
    <t>4-203</t>
    <phoneticPr fontId="37" type="noConversion"/>
  </si>
  <si>
    <t>M38A2-J-a-C4B-499
糖鐵四號穿越橋P1R-16鋼管樁</t>
    <phoneticPr fontId="37" type="noConversion"/>
  </si>
  <si>
    <t>4-204</t>
    <phoneticPr fontId="37" type="noConversion"/>
  </si>
  <si>
    <t>M38A2-J-a-C4B-500
糖鐵四號穿越橋P1R-17鋼管樁</t>
    <phoneticPr fontId="37" type="noConversion"/>
  </si>
  <si>
    <t>4-205</t>
    <phoneticPr fontId="37" type="noConversion"/>
  </si>
  <si>
    <t>M38A2-J-a-C4B-501
糖鐵四號穿越橋P1R-23鋼管樁</t>
    <phoneticPr fontId="37" type="noConversion"/>
  </si>
  <si>
    <t>4-206</t>
    <phoneticPr fontId="37" type="noConversion"/>
  </si>
  <si>
    <t>M38A2-J-a-C4B-502
糖鐵四號穿越橋P1R-24鋼管樁</t>
    <phoneticPr fontId="37" type="noConversion"/>
  </si>
  <si>
    <t>4-207</t>
    <phoneticPr fontId="37" type="noConversion"/>
  </si>
  <si>
    <t>111/10/14</t>
    <phoneticPr fontId="37" type="noConversion"/>
  </si>
  <si>
    <t>M38A2-J-a-C4B-505
糖鐵四號穿越橋P1R-1鋼管樁</t>
    <phoneticPr fontId="37" type="noConversion"/>
  </si>
  <si>
    <t>4-208</t>
    <phoneticPr fontId="37" type="noConversion"/>
  </si>
  <si>
    <t>M38A2-J-a-C4B-506
糖鐵四號穿越橋P1R-2鋼管樁</t>
    <phoneticPr fontId="37" type="noConversion"/>
  </si>
  <si>
    <t>4-209</t>
    <phoneticPr fontId="37" type="noConversion"/>
  </si>
  <si>
    <t>M38A2-J-a-C4B-507
糖鐵四號穿越橋P1R-3鋼管樁</t>
    <phoneticPr fontId="37" type="noConversion"/>
  </si>
  <si>
    <t>4-210</t>
    <phoneticPr fontId="37" type="noConversion"/>
  </si>
  <si>
    <t>M38A2-J-a-C4B-508
糖鐵四號穿越橋P1R-18鋼管樁</t>
    <phoneticPr fontId="37" type="noConversion"/>
  </si>
  <si>
    <t>4-211</t>
    <phoneticPr fontId="37" type="noConversion"/>
  </si>
  <si>
    <t>M38A2-J-a-C4B-509
糖鐵四號穿越橋P1R-19鋼管樁</t>
    <phoneticPr fontId="37" type="noConversion"/>
  </si>
  <si>
    <t>4-212</t>
    <phoneticPr fontId="37" type="noConversion"/>
  </si>
  <si>
    <t>M38A2-J-a-C4B-510
糖鐵四號穿越橋P1R-20鋼管樁</t>
    <phoneticPr fontId="37" type="noConversion"/>
  </si>
  <si>
    <t>4-213</t>
    <phoneticPr fontId="37" type="noConversion"/>
  </si>
  <si>
    <t>M38A2-J-a-C4B-511
糖鐵四號穿越橋P1R-21鋼管樁</t>
    <phoneticPr fontId="37" type="noConversion"/>
  </si>
  <si>
    <r>
      <t>全套管鑽掘樁，315W 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</si>
  <si>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</si>
  <si>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t>72</t>
    <phoneticPr fontId="37" type="noConversion"/>
  </si>
  <si>
    <t>111/10/06</t>
    <phoneticPr fontId="37" type="noConversion"/>
  </si>
  <si>
    <t>監造單位:李秉融</t>
    <phoneticPr fontId="37" type="noConversion"/>
  </si>
  <si>
    <t>施工廠商:陳建瑋</t>
    <phoneticPr fontId="37" type="noConversion"/>
  </si>
  <si>
    <t>M38A2-J-a-C4A-507
官田溪河川橋P19L基礎</t>
    <phoneticPr fontId="37" type="noConversion"/>
  </si>
  <si>
    <t>73</t>
    <phoneticPr fontId="37" type="noConversion"/>
  </si>
  <si>
    <t>M38A2-J-a-C4A-510
官田溪河川橋P1R鋼棒及錨栓護座</t>
    <phoneticPr fontId="37" type="noConversion"/>
  </si>
  <si>
    <t>74</t>
    <phoneticPr fontId="37" type="noConversion"/>
  </si>
  <si>
    <t>111/10/18</t>
    <phoneticPr fontId="37" type="noConversion"/>
  </si>
  <si>
    <t>M38A2-J-a-C4A-511
官田二號高架橋P1基礎</t>
    <phoneticPr fontId="37" type="noConversion"/>
  </si>
  <si>
    <t>監造單位:吳英傑</t>
    <phoneticPr fontId="37" type="noConversion"/>
  </si>
  <si>
    <t>75</t>
    <phoneticPr fontId="37" type="noConversion"/>
  </si>
  <si>
    <t>111/10/21</t>
    <phoneticPr fontId="37" type="noConversion"/>
  </si>
  <si>
    <t>M38A2-J-a-C4A-522
官田溪河川橋P11R基礎</t>
    <phoneticPr fontId="37" type="noConversion"/>
  </si>
  <si>
    <t>76</t>
    <phoneticPr fontId="37" type="noConversion"/>
  </si>
  <si>
    <t>M38A2-J-a-C4A-523
官田二號高架橋P6基礎</t>
    <phoneticPr fontId="37" type="noConversion"/>
  </si>
  <si>
    <t>77</t>
    <phoneticPr fontId="37" type="noConversion"/>
  </si>
  <si>
    <t>111/10/26</t>
    <phoneticPr fontId="37" type="noConversion"/>
  </si>
  <si>
    <t>施工廠商:石錦茹</t>
    <phoneticPr fontId="37" type="noConversion"/>
  </si>
  <si>
    <t>M38A2-J-a-C4A-532
官田溪河川橋P11基礎鋼棒及錨栓護座</t>
    <phoneticPr fontId="37" type="noConversion"/>
  </si>
  <si>
    <t>78</t>
    <phoneticPr fontId="37" type="noConversion"/>
  </si>
  <si>
    <t>111/10/29</t>
    <phoneticPr fontId="37" type="noConversion"/>
  </si>
  <si>
    <t>M38A2-J-a-C4A-534
官田三號高架橋P2基礎</t>
    <phoneticPr fontId="37" type="noConversion"/>
  </si>
  <si>
    <t>施工廠商:陳建瑋</t>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</si>
  <si>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</si>
  <si>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</si>
  <si>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</si>
  <si>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</si>
  <si>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</si>
  <si>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</si>
  <si>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t>5-39</t>
    <phoneticPr fontId="37" type="noConversion"/>
  </si>
  <si>
    <t>M38A2-J-a-C4B-512
官田溪河川橋P10R基礎</t>
    <phoneticPr fontId="37" type="noConversion"/>
  </si>
  <si>
    <t>5-40</t>
    <phoneticPr fontId="37" type="noConversion"/>
  </si>
  <si>
    <t>111/10/27</t>
    <phoneticPr fontId="37" type="noConversion"/>
  </si>
  <si>
    <t>施工廠商:陳建瑋</t>
    <phoneticPr fontId="37" type="noConversion"/>
  </si>
  <si>
    <t>M38A2-J-a-C4B-523
官田溪河川橋P10基礎鋼棒及錨栓護座</t>
    <phoneticPr fontId="37" type="noConversion"/>
  </si>
  <si>
    <t>60-210</t>
    <phoneticPr fontId="37" type="noConversion"/>
  </si>
  <si>
    <t>方210
官田一號高架橋P3W-3微型樁</t>
    <phoneticPr fontId="37" type="noConversion"/>
  </si>
  <si>
    <t>60-211</t>
    <phoneticPr fontId="37" type="noConversion"/>
  </si>
  <si>
    <t>方211
官田一號高架橋P3W-2微型樁</t>
    <phoneticPr fontId="37" type="noConversion"/>
  </si>
  <si>
    <t>60-212</t>
    <phoneticPr fontId="37" type="noConversion"/>
  </si>
  <si>
    <t>111/10/07</t>
    <phoneticPr fontId="37" type="noConversion"/>
  </si>
  <si>
    <t>方212
曾文溪橋P11RL基礎黑鐵管、鋼棒填縫</t>
    <phoneticPr fontId="37" type="noConversion"/>
  </si>
  <si>
    <t>60-213</t>
    <phoneticPr fontId="37" type="noConversion"/>
  </si>
  <si>
    <t>111/10/08</t>
    <phoneticPr fontId="37" type="noConversion"/>
  </si>
  <si>
    <t>方213
官田一號高架橋P3W-4微型樁</t>
    <phoneticPr fontId="37" type="noConversion"/>
  </si>
  <si>
    <t>60-214</t>
    <phoneticPr fontId="37" type="noConversion"/>
  </si>
  <si>
    <t>方214
官田一號高架橋P3W-1微型樁</t>
    <phoneticPr fontId="37" type="noConversion"/>
  </si>
  <si>
    <t>60-215</t>
    <phoneticPr fontId="37" type="noConversion"/>
  </si>
  <si>
    <t>111/10/12</t>
    <phoneticPr fontId="37" type="noConversion"/>
  </si>
  <si>
    <t>方215
官田溪河川橋P1R基礎黑鐵管及鋼棒填縫</t>
    <phoneticPr fontId="37" type="noConversion"/>
  </si>
  <si>
    <t>60-216</t>
    <phoneticPr fontId="37" type="noConversion"/>
  </si>
  <si>
    <t>111/10/13</t>
    <phoneticPr fontId="37" type="noConversion"/>
  </si>
  <si>
    <t>方216
官田二號高架橋P3剪力榫灌漿</t>
    <phoneticPr fontId="37" type="noConversion"/>
  </si>
  <si>
    <t>60-217</t>
    <phoneticPr fontId="37" type="noConversion"/>
  </si>
  <si>
    <t>方217
官田二號高架橋P2剪力榫灌漿</t>
    <phoneticPr fontId="37" type="noConversion"/>
  </si>
  <si>
    <t>60-218</t>
    <phoneticPr fontId="37" type="noConversion"/>
  </si>
  <si>
    <t>方218
官田一號高架橋P3W-24微型樁</t>
    <phoneticPr fontId="37" type="noConversion"/>
  </si>
  <si>
    <t>60-219</t>
    <phoneticPr fontId="37" type="noConversion"/>
  </si>
  <si>
    <t>111/10/17</t>
    <phoneticPr fontId="37" type="noConversion"/>
  </si>
  <si>
    <t>方219
官田三號高架橋P7剪力榫無縫鋼管內澆置</t>
    <phoneticPr fontId="37" type="noConversion"/>
  </si>
  <si>
    <t>60-220</t>
    <phoneticPr fontId="37" type="noConversion"/>
  </si>
  <si>
    <t>方220
官田三號高架橋P6剪力榫無縫鋼管內澆置</t>
    <phoneticPr fontId="37" type="noConversion"/>
  </si>
  <si>
    <t>60-221</t>
    <phoneticPr fontId="37" type="noConversion"/>
  </si>
  <si>
    <t>方221
官田一號高架橋P3W-5微型樁</t>
    <phoneticPr fontId="37" type="noConversion"/>
  </si>
  <si>
    <t>60-222</t>
    <phoneticPr fontId="37" type="noConversion"/>
  </si>
  <si>
    <t>111/10/18</t>
    <phoneticPr fontId="37" type="noConversion"/>
  </si>
  <si>
    <t>方222
官田一號高架橋P3W-6微型樁</t>
    <phoneticPr fontId="37" type="noConversion"/>
  </si>
  <si>
    <t>60-223</t>
    <phoneticPr fontId="37" type="noConversion"/>
  </si>
  <si>
    <t>方223
官田一號高架橋P3W-7微型樁</t>
    <phoneticPr fontId="37" type="noConversion"/>
  </si>
  <si>
    <t>60-224</t>
    <phoneticPr fontId="37" type="noConversion"/>
  </si>
  <si>
    <t>111/10/19</t>
    <phoneticPr fontId="37" type="noConversion"/>
  </si>
  <si>
    <t>111/10/24</t>
    <phoneticPr fontId="37" type="noConversion"/>
  </si>
  <si>
    <t>方224
官田一號高架橋P3W-15微型樁</t>
    <phoneticPr fontId="37" type="noConversion"/>
  </si>
  <si>
    <t>60-225</t>
    <phoneticPr fontId="37" type="noConversion"/>
  </si>
  <si>
    <t>111/10/26</t>
    <phoneticPr fontId="37" type="noConversion"/>
  </si>
  <si>
    <t>方225
官田二號高架橋P5-5微型樁</t>
    <phoneticPr fontId="37" type="noConversion"/>
  </si>
  <si>
    <t>60-226</t>
    <phoneticPr fontId="37" type="noConversion"/>
  </si>
  <si>
    <t>111/10/25</t>
    <phoneticPr fontId="37" type="noConversion"/>
  </si>
  <si>
    <t>60-227</t>
    <phoneticPr fontId="37" type="noConversion"/>
  </si>
  <si>
    <t>111/10/28</t>
    <phoneticPr fontId="37" type="noConversion"/>
  </si>
  <si>
    <t>方226
官田溪河川橋P10R、P11R基礎黑鐵管及鋼棒填縫</t>
    <phoneticPr fontId="37" type="noConversion"/>
  </si>
  <si>
    <t>方227
官田二號高架橋P5-7微型樁</t>
    <phoneticPr fontId="37" type="noConversion"/>
  </si>
  <si>
    <t>60-228</t>
    <phoneticPr fontId="37" type="noConversion"/>
  </si>
  <si>
    <t>111/10/29</t>
    <phoneticPr fontId="37" type="noConversion"/>
  </si>
  <si>
    <t>方228
官田二號高架橋P5-6微型樁</t>
    <phoneticPr fontId="37" type="noConversion"/>
  </si>
  <si>
    <t>60-229</t>
    <phoneticPr fontId="37" type="noConversion"/>
  </si>
  <si>
    <t>方229
官田二號高架橋P5-13微型樁</t>
    <phoneticPr fontId="37" type="noConversion"/>
  </si>
  <si>
    <t>60-230</t>
    <phoneticPr fontId="37" type="noConversion"/>
  </si>
  <si>
    <t>方230
六雙溪四號排水橋P1剪力榫鋼棒填縫</t>
    <phoneticPr fontId="37" type="noConversion"/>
  </si>
  <si>
    <t>60-231</t>
    <phoneticPr fontId="37" type="noConversion"/>
  </si>
  <si>
    <t>方231
六雙溪四號排水橋P2剪力榫鋼棒填縫</t>
    <phoneticPr fontId="37" type="noConversion"/>
  </si>
  <si>
    <t>13-130</t>
    <phoneticPr fontId="37" type="noConversion"/>
  </si>
  <si>
    <t>111/10/17</t>
    <phoneticPr fontId="37" type="noConversion"/>
  </si>
  <si>
    <t>S22-07384
官田二號高架橋P1</t>
    <phoneticPr fontId="37" type="noConversion"/>
  </si>
  <si>
    <t>13-131</t>
    <phoneticPr fontId="37" type="noConversion"/>
  </si>
  <si>
    <t>111/10/21</t>
    <phoneticPr fontId="37" type="noConversion"/>
  </si>
  <si>
    <t>S22-07516
糖鐵四號穿越橋P1L墩柱</t>
    <phoneticPr fontId="37" type="noConversion"/>
  </si>
  <si>
    <t>13-132</t>
    <phoneticPr fontId="37" type="noConversion"/>
  </si>
  <si>
    <t>111/10/24</t>
    <phoneticPr fontId="37" type="noConversion"/>
  </si>
  <si>
    <t>S22-07553
官田二號高架橋P6基礎頂面</t>
    <phoneticPr fontId="37" type="noConversion"/>
  </si>
  <si>
    <t>13-133</t>
    <phoneticPr fontId="37" type="noConversion"/>
  </si>
  <si>
    <t>S22-07269
官田溪P10R+P11R鋼棒護座</t>
    <phoneticPr fontId="37" type="noConversion"/>
  </si>
  <si>
    <t>13-134</t>
    <phoneticPr fontId="37" type="noConversion"/>
  </si>
  <si>
    <t>111/10/26</t>
    <phoneticPr fontId="37" type="noConversion"/>
  </si>
  <si>
    <t>S22-7580
官田三號高架橋P2基礎側面</t>
    <phoneticPr fontId="37" type="noConversion"/>
  </si>
  <si>
    <t>13-135</t>
    <phoneticPr fontId="37" type="noConversion"/>
  </si>
  <si>
    <t>111/10/27</t>
    <phoneticPr fontId="37" type="noConversion"/>
  </si>
  <si>
    <t>32-75</t>
    <phoneticPr fontId="37" type="noConversion"/>
  </si>
  <si>
    <t>32-76</t>
    <phoneticPr fontId="37" type="noConversion"/>
  </si>
  <si>
    <t>S22-07385
官田二號高架橋P6</t>
    <phoneticPr fontId="37" type="noConversion"/>
  </si>
  <si>
    <t>32-77</t>
    <phoneticPr fontId="37" type="noConversion"/>
  </si>
  <si>
    <t>111/10/21</t>
    <phoneticPr fontId="37" type="noConversion"/>
  </si>
  <si>
    <t>15-26</t>
    <phoneticPr fontId="37" type="noConversion"/>
  </si>
  <si>
    <t>111/10/24</t>
    <phoneticPr fontId="37" type="noConversion"/>
  </si>
  <si>
    <t>8-86</t>
    <phoneticPr fontId="37" type="noConversion"/>
  </si>
  <si>
    <t>#5 9.86
#6 14.76
#7 6.20
#10 12.37</t>
    <phoneticPr fontId="37" type="noConversion"/>
  </si>
  <si>
    <t>#5 1支
#6 1支
#7 1支
#10 1支</t>
    <phoneticPr fontId="37" type="noConversion"/>
  </si>
  <si>
    <t>#4 96.29
#5 392.61
#6 1679.19
#7 457.31
#8 473.47
#9 3624.6
#10 3480.16
#11 43.31</t>
    <phoneticPr fontId="37" type="noConversion"/>
  </si>
  <si>
    <t>#4 15
#5 39
#6 68
#7 28
#8 22
#9 21
#10 121
#11 2</t>
    <phoneticPr fontId="37" type="noConversion"/>
  </si>
  <si>
    <t>M38A2-J-B-R1-086
官田溪河川橋P18RL基礎、糖鐵二號P1基礎、曾文溪及六雙溪剪力榫</t>
    <phoneticPr fontId="37" type="noConversion"/>
  </si>
  <si>
    <t>8-87</t>
    <phoneticPr fontId="37" type="noConversion"/>
  </si>
  <si>
    <t>111/10/21</t>
    <phoneticPr fontId="37" type="noConversion"/>
  </si>
  <si>
    <t>#4 7.44
#6 9.94
#7 9.14
#10 12.49</t>
    <phoneticPr fontId="37" type="noConversion"/>
  </si>
  <si>
    <t>#4 1支
#6 1支
#7 1支
#10 1支</t>
    <phoneticPr fontId="37" type="noConversion"/>
  </si>
  <si>
    <t>#4 103.73
#5 392.61
#6 1689.13
#7 466.27
#8 473.47
#9 3624.6
#10 3493.46
#11 43.31</t>
    <phoneticPr fontId="37" type="noConversion"/>
  </si>
  <si>
    <t>#4 16
#5 39
#6 69
#7 29
#8 22
#9 21
#10 122
#11 2</t>
    <phoneticPr fontId="37" type="noConversion"/>
  </si>
  <si>
    <t>M38A2-J-B-R1-087
曾文溪河川橋剪力榫、糖鐵四號穿越橋帽梁</t>
    <phoneticPr fontId="37" type="noConversion"/>
  </si>
  <si>
    <t>8-88</t>
    <phoneticPr fontId="37" type="noConversion"/>
  </si>
  <si>
    <t>#5 6.63
#6 31.19
#7 12.13</t>
    <phoneticPr fontId="37" type="noConversion"/>
  </si>
  <si>
    <t>#5 1支
#6 1支
#7 1支</t>
    <phoneticPr fontId="37" type="noConversion"/>
  </si>
  <si>
    <t>#4 103.73
#5 399.24
#6 1720.32
#7 478.4
#8 473.47
#9 3624.6
#10 3493.46
#11 43.31</t>
    <phoneticPr fontId="37" type="noConversion"/>
  </si>
  <si>
    <t>#4 16
#5 40
#6 70
#7 30
#8 22
#9 21
#10 122
#11 2</t>
    <phoneticPr fontId="37" type="noConversion"/>
  </si>
  <si>
    <t>M38A2-J-B-R1-088
曾文溪河川橋剪力榫、糖鐵四號穿越橋帽梁</t>
    <phoneticPr fontId="37" type="noConversion"/>
  </si>
  <si>
    <t>S22-07666
官田三號高架橋P2基礎頂面</t>
    <phoneticPr fontId="37" type="noConversion"/>
  </si>
  <si>
    <t>S22-07512
官田溪P8RL、P9RL墩柱頂剪力榫</t>
    <phoneticPr fontId="37" type="noConversion"/>
  </si>
  <si>
    <t>S22-07550
171甲穿越橋P1RL帽梁</t>
    <phoneticPr fontId="37" type="noConversion"/>
  </si>
  <si>
    <t>13-136</t>
  </si>
  <si>
    <t>111/11/7</t>
    <phoneticPr fontId="37" type="noConversion"/>
  </si>
  <si>
    <t>S22-07959
官田溪P18L</t>
    <phoneticPr fontId="37" type="noConversion"/>
  </si>
  <si>
    <t>13-137</t>
  </si>
  <si>
    <t>111/11/8</t>
    <phoneticPr fontId="37" type="noConversion"/>
  </si>
  <si>
    <t>S22-08054
官田三號高架橋P6剪力榫箱梁內底板增厚</t>
    <phoneticPr fontId="37" type="noConversion"/>
  </si>
  <si>
    <t>13-138</t>
  </si>
  <si>
    <t>S22-08056
官田三號高架橋P7剪力榫箱梁內底板增厚</t>
    <phoneticPr fontId="37" type="noConversion"/>
  </si>
  <si>
    <t>13-139</t>
  </si>
  <si>
    <t>S22-08057
官田二號高架橋P2剪力榫箱梁內底板增厚</t>
    <phoneticPr fontId="37" type="noConversion"/>
  </si>
  <si>
    <t>13-140</t>
  </si>
  <si>
    <t>S22-08058
官田二號高架橋P3剪力榫箱梁內底板增厚</t>
    <phoneticPr fontId="37" type="noConversion"/>
  </si>
  <si>
    <t>13-141</t>
  </si>
  <si>
    <t>111/11/9</t>
    <phoneticPr fontId="37" type="noConversion"/>
  </si>
  <si>
    <t>S22-08077
糖鐵四號穿越橋P1R墩柱</t>
    <phoneticPr fontId="37" type="noConversion"/>
  </si>
  <si>
    <t>1-48</t>
    <phoneticPr fontId="37" type="noConversion"/>
  </si>
  <si>
    <t>111/11/07</t>
    <phoneticPr fontId="37" type="noConversion"/>
  </si>
  <si>
    <t xml:space="preserve">M38A2-J-a-C4A-547
官田溪河川橋P20水溝復舊PC </t>
    <phoneticPr fontId="37" type="noConversion"/>
  </si>
  <si>
    <t>1-49</t>
    <phoneticPr fontId="37" type="noConversion"/>
  </si>
  <si>
    <t>111/11/11</t>
    <phoneticPr fontId="37" type="noConversion"/>
  </si>
  <si>
    <t>M38A2-J-a-C4A-550
糖鐵二號穿越橋P1L基礎PC</t>
    <phoneticPr fontId="37" type="noConversion"/>
  </si>
  <si>
    <t>79</t>
  </si>
  <si>
    <t>M38A2-J-a-C4A-546
官田溪河川橋P18L基礎</t>
    <phoneticPr fontId="37" type="noConversion"/>
  </si>
  <si>
    <t>80</t>
    <phoneticPr fontId="37" type="noConversion"/>
  </si>
  <si>
    <t>M38A2-J-a-C4A-553
官田溪河川橋P18L基礎</t>
    <phoneticPr fontId="37" type="noConversion"/>
  </si>
  <si>
    <t>111/11/15</t>
    <phoneticPr fontId="37" type="noConversion"/>
  </si>
  <si>
    <t>81</t>
  </si>
  <si>
    <t>111/11/22</t>
    <phoneticPr fontId="37" type="noConversion"/>
  </si>
  <si>
    <t>M38A2-J-a-C4A-554
六雙溪一號排水橋P1R基礎</t>
    <phoneticPr fontId="37" type="noConversion"/>
  </si>
  <si>
    <t>M38A2-J-a-C4A-555
六雙溪一號排水橋P1L基礎</t>
    <phoneticPr fontId="37" type="noConversion"/>
  </si>
  <si>
    <t>83</t>
  </si>
  <si>
    <t>111/11/23</t>
    <phoneticPr fontId="37" type="noConversion"/>
  </si>
  <si>
    <t>M38A2-J-a-C4A-556
糖鐵二號穿越橋P1RL基礎</t>
    <phoneticPr fontId="37" type="noConversion"/>
  </si>
  <si>
    <t>111/11/04</t>
    <phoneticPr fontId="37" type="noConversion"/>
  </si>
  <si>
    <t>M38A2-J-a-C4B-525
糖鐵四號穿越橋P1R基礎</t>
    <phoneticPr fontId="37" type="noConversion"/>
  </si>
  <si>
    <t>5-42</t>
  </si>
  <si>
    <t>M38A2-J-a-C4B-530
曾文溪橋P11RL鋼棒及錨栓護座</t>
    <phoneticPr fontId="37" type="noConversion"/>
  </si>
  <si>
    <t>111/11/05</t>
    <phoneticPr fontId="37" type="noConversion"/>
  </si>
  <si>
    <t>3-74</t>
  </si>
  <si>
    <t>M38A2-J-a-C4A-545
六雙溪四號排水橋P1、P2剪力榫</t>
    <phoneticPr fontId="37" type="noConversion"/>
  </si>
  <si>
    <t>3-75</t>
  </si>
  <si>
    <t>111/11/25</t>
    <phoneticPr fontId="37" type="noConversion"/>
  </si>
  <si>
    <t>M38A2-J-a-C4A-557
官田溪河川橋P10RL、P13RL墩柱頂剪力榫</t>
    <phoneticPr fontId="37" type="noConversion"/>
  </si>
  <si>
    <t>3-76</t>
  </si>
  <si>
    <t>111/11/29</t>
    <phoneticPr fontId="37" type="noConversion"/>
  </si>
  <si>
    <t>M38A2-J-a-C4A-559
官田三號高架橋P6、P7箱樑底剪力榫增厚</t>
    <phoneticPr fontId="37" type="noConversion"/>
  </si>
  <si>
    <t>3-77</t>
  </si>
  <si>
    <t>M38A2-J-a-C4A-560
官田二號高架橋P2、P3箱樑底剪力榫增厚</t>
    <phoneticPr fontId="37" type="noConversion"/>
  </si>
  <si>
    <t>3-78</t>
  </si>
  <si>
    <t>M38A2-J-a-C4A-561
六雙溪二號排水橋A2橋台止震塊補強</t>
    <phoneticPr fontId="37" type="noConversion"/>
  </si>
  <si>
    <t>M38A2-J-a-C4A-563
官田溪河川橋P8RL、P9RL箱梁內剪力榫增厚</t>
    <phoneticPr fontId="37" type="noConversion"/>
  </si>
  <si>
    <t>3-206</t>
  </si>
  <si>
    <t>M38A2-J-a-C4B-526
糖鐵四號穿越橋P1L墩柱第二升層</t>
    <phoneticPr fontId="37" type="noConversion"/>
  </si>
  <si>
    <t>3-207</t>
  </si>
  <si>
    <t>111/11/10</t>
    <phoneticPr fontId="37" type="noConversion"/>
  </si>
  <si>
    <t>M38A2-J-a-C4B-527
糖鐵四號穿越橋P1R墩柱第二升層</t>
    <phoneticPr fontId="37" type="noConversion"/>
  </si>
  <si>
    <t>3-208</t>
  </si>
  <si>
    <t>111/11/14</t>
    <phoneticPr fontId="37" type="noConversion"/>
  </si>
  <si>
    <t>M38A2-J-a-C4B-528
糖鐵四號穿越橋P1R墩柱第二升層</t>
    <phoneticPr fontId="37" type="noConversion"/>
  </si>
  <si>
    <t>3-209</t>
  </si>
  <si>
    <t>M38A2-J-a-C4B-529
糖鐵四號穿越橋A1橋台</t>
    <phoneticPr fontId="37" type="noConversion"/>
  </si>
  <si>
    <t>M38A2-J-a-C4A-551
六雙溪一號排水橋P1RL基礎PC</t>
    <phoneticPr fontId="37" type="noConversion"/>
  </si>
  <si>
    <t>1-50</t>
  </si>
  <si>
    <t>1-51</t>
  </si>
  <si>
    <t>M38A2-J-a-C4A-552
糖鐵二號穿越橋P1R基礎PC</t>
    <phoneticPr fontId="37" type="noConversion"/>
  </si>
  <si>
    <t>111/04/16</t>
    <phoneticPr fontId="37" type="noConversion"/>
  </si>
  <si>
    <t>13-142</t>
  </si>
  <si>
    <t>S22-08220
官田溪P18R</t>
    <phoneticPr fontId="37" type="noConversion"/>
  </si>
  <si>
    <t>13-143</t>
  </si>
  <si>
    <t>111/11/21</t>
    <phoneticPr fontId="37" type="noConversion"/>
  </si>
  <si>
    <t>S22-08412
六雙溪一號高架橋P1L基礎</t>
    <phoneticPr fontId="37" type="noConversion"/>
  </si>
  <si>
    <t>13-144</t>
  </si>
  <si>
    <t>13-145</t>
  </si>
  <si>
    <t>S22-08447
糖鐵二號P1RL</t>
    <phoneticPr fontId="37" type="noConversion"/>
  </si>
  <si>
    <t>S22-08414
六雙溪一號高架橋P1R基礎</t>
    <phoneticPr fontId="37" type="noConversion"/>
  </si>
  <si>
    <t>13-146</t>
  </si>
  <si>
    <t>111/11/28</t>
    <phoneticPr fontId="37" type="noConversion"/>
  </si>
  <si>
    <t>S22-08612
官田溪P8RL、P9RL箱梁內剪力榫增厚</t>
    <phoneticPr fontId="37" type="noConversion"/>
  </si>
  <si>
    <t>S22-08648
潭頂溪排水橋P1RL墩柱(第二、三昇層)</t>
    <phoneticPr fontId="37" type="noConversion"/>
  </si>
  <si>
    <t>13-147</t>
  </si>
  <si>
    <t>13-148</t>
  </si>
  <si>
    <t>S22-09211
官田三號P3基礎</t>
    <phoneticPr fontId="37" type="noConversion"/>
  </si>
  <si>
    <t>13-149</t>
  </si>
  <si>
    <t>111/12/19</t>
    <phoneticPr fontId="37" type="noConversion"/>
  </si>
  <si>
    <t>32-78</t>
  </si>
  <si>
    <t>111/11/18</t>
    <phoneticPr fontId="37" type="noConversion"/>
  </si>
  <si>
    <t>S22-08352
六雙溪一號高架橋P1L基礎側面</t>
    <phoneticPr fontId="37" type="noConversion"/>
  </si>
  <si>
    <t>32-79</t>
  </si>
  <si>
    <t>S22-08353
六雙溪一號高架橋P1R基礎側面</t>
    <phoneticPr fontId="37" type="noConversion"/>
  </si>
  <si>
    <t>32-80</t>
  </si>
  <si>
    <t>S22-08354
六雙溪二號橋A2橋台</t>
    <phoneticPr fontId="37" type="noConversion"/>
  </si>
  <si>
    <t>32-81</t>
  </si>
  <si>
    <t>S22-08410
官田溪P10RL、P13RL墩柱頂及剪力榫</t>
    <phoneticPr fontId="37" type="noConversion"/>
  </si>
  <si>
    <t>32-82</t>
  </si>
  <si>
    <t>S22-08411
糖鐵二號P1RL</t>
    <phoneticPr fontId="37" type="noConversion"/>
  </si>
  <si>
    <t>32-83</t>
  </si>
  <si>
    <t>111/12/3</t>
    <phoneticPr fontId="37" type="noConversion"/>
  </si>
  <si>
    <t>S22-08802
官田溪P14RL、P15RL墩柱剪力榫</t>
    <phoneticPr fontId="37" type="noConversion"/>
  </si>
  <si>
    <t>32-84</t>
  </si>
  <si>
    <t>111/12/7</t>
    <phoneticPr fontId="37" type="noConversion"/>
  </si>
  <si>
    <t>S22-08902
六雙溪二號橋A1橋台止震塊</t>
    <phoneticPr fontId="37" type="noConversion"/>
  </si>
  <si>
    <t>32-85</t>
  </si>
  <si>
    <t>111/12/9</t>
    <phoneticPr fontId="37" type="noConversion"/>
  </si>
  <si>
    <t>施工廠商:陳韋希</t>
    <phoneticPr fontId="37" type="noConversion"/>
  </si>
  <si>
    <t>32-86</t>
  </si>
  <si>
    <t>S22-09004
潭頂溪排水橋A1橋台</t>
    <phoneticPr fontId="37" type="noConversion"/>
  </si>
  <si>
    <t>S22-09005
南175穿越橋A1橋台</t>
    <phoneticPr fontId="37" type="noConversion"/>
  </si>
  <si>
    <t>32-87</t>
  </si>
  <si>
    <t>111/12/13</t>
    <phoneticPr fontId="37" type="noConversion"/>
  </si>
  <si>
    <t>S22-09148
官田三號P3基礎側面</t>
    <phoneticPr fontId="37" type="noConversion"/>
  </si>
  <si>
    <t>32-88</t>
  </si>
  <si>
    <t>111/12/14</t>
    <phoneticPr fontId="37" type="noConversion"/>
  </si>
  <si>
    <t>S22-09198
官田溪P19R基礎側面</t>
    <phoneticPr fontId="37" type="noConversion"/>
  </si>
  <si>
    <t>32-89</t>
  </si>
  <si>
    <t>15-27</t>
  </si>
  <si>
    <t>S22-08611
曾文溪剪力榫P13R、P13L</t>
    <phoneticPr fontId="37" type="noConversion"/>
  </si>
  <si>
    <t>15-28</t>
  </si>
  <si>
    <t>S22-08999
潭頂溪排水橋A1橋台</t>
    <phoneticPr fontId="37" type="noConversion"/>
  </si>
  <si>
    <t>15-29</t>
  </si>
  <si>
    <t>否</t>
    <phoneticPr fontId="37" type="noConversion"/>
  </si>
  <si>
    <t>施工廠商:陳建瑋</t>
    <phoneticPr fontId="37" type="noConversion"/>
  </si>
  <si>
    <t>M38A2-J-a-C4A-564
官田溪河川橋P5R-P8R水溝復舊PC</t>
    <phoneticPr fontId="37" type="noConversion"/>
  </si>
  <si>
    <t>111/12/6</t>
    <phoneticPr fontId="37" type="noConversion"/>
  </si>
  <si>
    <t>監造單位:李秉融</t>
    <phoneticPr fontId="37" type="noConversion"/>
  </si>
  <si>
    <t>M38A2-J-a-C4A-566
六雙溪二號排水橋P2基礎PC</t>
    <phoneticPr fontId="37" type="noConversion"/>
  </si>
  <si>
    <t>111/12/10</t>
    <phoneticPr fontId="37" type="noConversion"/>
  </si>
  <si>
    <t>M38A2-J-a-C4A-571
官田溪河川橋P19R基礎PC</t>
    <phoneticPr fontId="37" type="noConversion"/>
  </si>
  <si>
    <t>111/12/12</t>
    <phoneticPr fontId="37" type="noConversion"/>
  </si>
  <si>
    <t>M38A2-J-a-C4A-572
官田三號高架橋P3基礎PC</t>
    <phoneticPr fontId="37" type="noConversion"/>
  </si>
  <si>
    <t>111/12/16</t>
    <phoneticPr fontId="37" type="noConversion"/>
  </si>
  <si>
    <t>M38A2-J-a-C4A-580
南117穿越橋P1水溝PC</t>
    <phoneticPr fontId="37" type="noConversion"/>
  </si>
  <si>
    <t>M38A2-J-a-C4A-581
南117穿越橋P2水溝PC</t>
    <phoneticPr fontId="37" type="noConversion"/>
  </si>
  <si>
    <t>111/12/28</t>
    <phoneticPr fontId="37" type="noConversion"/>
  </si>
  <si>
    <t>M38A2-J-a-C4A-599
官田溪河川橋P5L-P8L水溝PC</t>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</si>
  <si>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</si>
  <si>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</si>
  <si>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結構用混凝土，80kgf/cm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</si>
  <si>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</si>
  <si>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</si>
  <si>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結構用混凝土，80kgf/cm</t>
    </r>
    <r>
      <rPr>
        <vertAlign val="superscript"/>
        <sz val="9"/>
        <rFont val="標楷體"/>
        <family val="4"/>
        <charset val="136"/>
      </rPr>
      <t>2</t>
    </r>
    <phoneticPr fontId="37" type="noConversion"/>
  </si>
  <si>
    <t>111/12/24</t>
    <phoneticPr fontId="37" type="noConversion"/>
  </si>
  <si>
    <t>M38A2-J-a-C4B-539
官田一號高架橋P3E基礎PC</t>
    <phoneticPr fontId="37" type="noConversion"/>
  </si>
  <si>
    <t>111/11/03</t>
    <phoneticPr fontId="37" type="noConversion"/>
  </si>
  <si>
    <t>M38A2-J-a-C4A-539
官田溪河川橋L水溝復舊底版</t>
    <phoneticPr fontId="37" type="noConversion"/>
  </si>
  <si>
    <t>111/11/07</t>
    <phoneticPr fontId="37" type="noConversion"/>
  </si>
  <si>
    <t>M38A2-J-a-C4A-544
官田溪河川橋P1L水溝復舊牆身</t>
    <phoneticPr fontId="37" type="noConversion"/>
  </si>
  <si>
    <t>111/11/08</t>
    <phoneticPr fontId="37" type="noConversion"/>
  </si>
  <si>
    <t>M38A2-J-a-C4A-548
官田溪河川橋P20R水溝復舊底版</t>
    <phoneticPr fontId="37" type="noConversion"/>
  </si>
  <si>
    <t>111/11/09</t>
    <phoneticPr fontId="37" type="noConversion"/>
  </si>
  <si>
    <t>M38A2-J-a-C4A-549
官田溪河川橋P20R水溝復舊牆身</t>
    <phoneticPr fontId="37" type="noConversion"/>
  </si>
  <si>
    <t>111/11/28</t>
    <phoneticPr fontId="37" type="noConversion"/>
  </si>
  <si>
    <t>M38A2-J-a-C4A-562
官田一號高架橋P8E施工便道</t>
    <phoneticPr fontId="37" type="noConversion"/>
  </si>
  <si>
    <t>M38A2-J-a-C4A-558
官田一號高架橋P8E施工便道</t>
    <phoneticPr fontId="37" type="noConversion"/>
  </si>
  <si>
    <t>111/11/30</t>
    <phoneticPr fontId="37" type="noConversion"/>
  </si>
  <si>
    <t>111/12/08</t>
    <phoneticPr fontId="37" type="noConversion"/>
  </si>
  <si>
    <t>M38A2-J-a-C4A-569
官田溪河川橋P5R-P8R水溝底</t>
    <phoneticPr fontId="37" type="noConversion"/>
  </si>
  <si>
    <t>111/12/10</t>
    <phoneticPr fontId="37" type="noConversion"/>
  </si>
  <si>
    <t>M38A2-J-a-C4A-570
官田溪河川橋P5R-P8R水溝牆身</t>
    <phoneticPr fontId="37" type="noConversion"/>
  </si>
  <si>
    <t>111/12/13</t>
    <phoneticPr fontId="37" type="noConversion"/>
  </si>
  <si>
    <t>M38A2-J-a-C4A-574
官田溪河川橋P5R-P8R水溝牆身</t>
    <phoneticPr fontId="37" type="noConversion"/>
  </si>
  <si>
    <t>111/12/16</t>
    <phoneticPr fontId="37" type="noConversion"/>
  </si>
  <si>
    <t>M38A2-J-a-C4A-579
官田溪河川橋P5R-P8R水溝牆身</t>
    <phoneticPr fontId="37" type="noConversion"/>
  </si>
  <si>
    <t>111/12/20</t>
    <phoneticPr fontId="37" type="noConversion"/>
  </si>
  <si>
    <t>M38A2-J-a-C4A-585
官田溪河川橋P5R-P8R水溝牆身</t>
    <phoneticPr fontId="37" type="noConversion"/>
  </si>
  <si>
    <t>111/12/23</t>
    <phoneticPr fontId="37" type="noConversion"/>
  </si>
  <si>
    <t>M38A2-J-a-C4A-591
南117穿越橋P1水溝底</t>
    <phoneticPr fontId="37" type="noConversion"/>
  </si>
  <si>
    <t>M38A2-J-a-C4A-592
南117穿越橋P2水溝底</t>
    <phoneticPr fontId="37" type="noConversion"/>
  </si>
  <si>
    <t>111/12/26</t>
    <phoneticPr fontId="37" type="noConversion"/>
  </si>
  <si>
    <t>M38A2-J-a-C4A-595
南117穿越橋P1水溝牆身</t>
    <phoneticPr fontId="37" type="noConversion"/>
  </si>
  <si>
    <t>M38A2-J-a-C4A-596
南117穿越橋P2水溝牆身</t>
    <phoneticPr fontId="37" type="noConversion"/>
  </si>
  <si>
    <t>111/12/31</t>
    <phoneticPr fontId="37" type="noConversion"/>
  </si>
  <si>
    <t>M38A2-J-a-C4A-605
官田溪河川橋P5L-P8L水溝底</t>
    <phoneticPr fontId="37" type="noConversion"/>
  </si>
  <si>
    <t>111/12/16</t>
    <phoneticPr fontId="37" type="noConversion"/>
  </si>
  <si>
    <t>M38A2-J-a-C4B-534
糖鐵四號穿越橋紐澤西護欄東側-2及西側（基礎）</t>
    <phoneticPr fontId="37" type="noConversion"/>
  </si>
  <si>
    <t>111/12/23</t>
    <phoneticPr fontId="37" type="noConversion"/>
  </si>
  <si>
    <t>M38A2-J-a-C4B-538
糖鐵四號穿越橋L1型既有明溝復舊底</t>
    <phoneticPr fontId="37" type="noConversion"/>
  </si>
  <si>
    <t>111/12/26</t>
    <phoneticPr fontId="37" type="noConversion"/>
  </si>
  <si>
    <t>M38A2-J-a-C4B-540
糖鐵四號穿越橋L1型既有明溝復舊（牆身）</t>
    <phoneticPr fontId="37" type="noConversion"/>
  </si>
  <si>
    <t>111/12/27</t>
    <phoneticPr fontId="37" type="noConversion"/>
  </si>
  <si>
    <t>M38A2-J-a-C4B-541
171甲穿越橋水溝復舊</t>
    <phoneticPr fontId="37" type="noConversion"/>
  </si>
  <si>
    <t>111/12/08</t>
    <phoneticPr fontId="37" type="noConversion"/>
  </si>
  <si>
    <t>M38A2-J-a-C4A-568
官田溪河川橋P14RL及P15RL墩柱頂剪力榫</t>
    <phoneticPr fontId="37" type="noConversion"/>
  </si>
  <si>
    <t>111/12/22</t>
    <phoneticPr fontId="37" type="noConversion"/>
  </si>
  <si>
    <t>M38A2-J-a-C4A-589
六雙溪二號排水橋A1橋台止震塊補強</t>
    <phoneticPr fontId="37" type="noConversion"/>
  </si>
  <si>
    <t>111/12/2</t>
    <phoneticPr fontId="37" type="noConversion"/>
  </si>
  <si>
    <t>M38A2-J-a-C4B-531
潭頂溪排水橋P1RL墩柱第二昇層</t>
    <phoneticPr fontId="37" type="noConversion"/>
  </si>
  <si>
    <t>M38A2-J-a-C4B-532
曾文溪橋P13L剪力榫墩頂</t>
    <phoneticPr fontId="37" type="noConversion"/>
  </si>
  <si>
    <t>111/12/15</t>
    <phoneticPr fontId="37" type="noConversion"/>
  </si>
  <si>
    <t>M38A2-J-a-C4B-533
潭頂溪排水橋P2RL帽樑</t>
    <phoneticPr fontId="37" type="noConversion"/>
  </si>
  <si>
    <t>111/12/20</t>
    <phoneticPr fontId="37" type="noConversion"/>
  </si>
  <si>
    <t>M38A2-J-a-C4B-535
潭頂溪排水橋P1RL墩柱第三昇層</t>
    <phoneticPr fontId="37" type="noConversion"/>
  </si>
  <si>
    <t>M38A2-J-a-C4B-535
潭頂溪排水橋A1RL橋台</t>
    <phoneticPr fontId="37" type="noConversion"/>
  </si>
  <si>
    <t>111/12/23</t>
    <phoneticPr fontId="37" type="noConversion"/>
  </si>
  <si>
    <t>M38A2-J-a-C4B-537
官田溪河川橋P10RL、P13RL墩柱頂剪力榫</t>
    <phoneticPr fontId="37" type="noConversion"/>
  </si>
  <si>
    <t>111/12/14</t>
    <phoneticPr fontId="37" type="noConversion"/>
  </si>
  <si>
    <t>M38A2-J-a-C4A-575
官田一號高架橋P8E-37預壘樁</t>
    <phoneticPr fontId="37" type="noConversion"/>
  </si>
  <si>
    <t>111/12/15</t>
    <phoneticPr fontId="37" type="noConversion"/>
  </si>
  <si>
    <t>M38A2-J-a-C4A-576
官田一號高架橋P8E-31、35預壘樁</t>
    <phoneticPr fontId="37" type="noConversion"/>
  </si>
  <si>
    <t>111/12/16</t>
    <phoneticPr fontId="37" type="noConversion"/>
  </si>
  <si>
    <t>M38A2-J-a-C4A-578
官田一號高架橋P8E-27、33預壘樁</t>
    <phoneticPr fontId="37" type="noConversion"/>
  </si>
  <si>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</si>
  <si>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</si>
  <si>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</si>
  <si>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</si>
  <si>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</si>
  <si>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</si>
  <si>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</si>
  <si>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</si>
  <si>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</si>
  <si>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</si>
  <si>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</si>
  <si>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</si>
  <si>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</si>
  <si>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</si>
  <si>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</si>
  <si>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</si>
  <si>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</si>
  <si>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</si>
  <si>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</si>
  <si>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</si>
  <si>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</si>
  <si>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</si>
  <si>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</si>
  <si>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</si>
  <si>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</si>
  <si>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</si>
  <si>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111/12/17</t>
    <phoneticPr fontId="37" type="noConversion"/>
  </si>
  <si>
    <t>M38A2-J-a-C4A-582
官田一號高架橋P8E-29、36預壘樁</t>
    <phoneticPr fontId="37" type="noConversion"/>
  </si>
  <si>
    <t>111/12/19</t>
    <phoneticPr fontId="37" type="noConversion"/>
  </si>
  <si>
    <t>M38A2-J-a-C4A-583
官田一號高架橋P8E-30、32預壘樁</t>
    <phoneticPr fontId="37" type="noConversion"/>
  </si>
  <si>
    <t>111/12/20</t>
    <phoneticPr fontId="37" type="noConversion"/>
  </si>
  <si>
    <t>M38A2-J-a-C4A-584
官田一號高架橋P8E-34、35預壘樁</t>
    <phoneticPr fontId="37" type="noConversion"/>
  </si>
  <si>
    <t>111/12/21</t>
    <phoneticPr fontId="37" type="noConversion"/>
  </si>
  <si>
    <t>M38A2-J-a-C4A-586
官田一號高架橋P8E-24預壘樁</t>
    <phoneticPr fontId="37" type="noConversion"/>
  </si>
  <si>
    <t>111/12/22</t>
    <phoneticPr fontId="37" type="noConversion"/>
  </si>
  <si>
    <t>M38A2-J-a-C4A-588
官田一號高架橋P8E-20、22預壘樁</t>
    <phoneticPr fontId="37" type="noConversion"/>
  </si>
  <si>
    <t>111/12/23</t>
    <phoneticPr fontId="37" type="noConversion"/>
  </si>
  <si>
    <t>M38A2-J-a-C4A-590
官田一號高架橋P8E-21、23預壘樁</t>
    <phoneticPr fontId="37" type="noConversion"/>
  </si>
  <si>
    <t>111/12/24</t>
    <phoneticPr fontId="37" type="noConversion"/>
  </si>
  <si>
    <t>M38A2-J-a-C4A-593
官田一號高架橋P8E-26、28預壘樁</t>
    <phoneticPr fontId="37" type="noConversion"/>
  </si>
  <si>
    <t>111/12/26</t>
    <phoneticPr fontId="37" type="noConversion"/>
  </si>
  <si>
    <t>M38A2-J-a-C4A-594
官田一號高架橋P8E-14、18預壘樁</t>
    <phoneticPr fontId="37" type="noConversion"/>
  </si>
  <si>
    <t>111/12/27</t>
    <phoneticPr fontId="37" type="noConversion"/>
  </si>
  <si>
    <t>M38A2-J-a-C4A-597
官田一號高架橋P8E-19預壘樁</t>
    <phoneticPr fontId="37" type="noConversion"/>
  </si>
  <si>
    <t>111/12/28</t>
    <phoneticPr fontId="37" type="noConversion"/>
  </si>
  <si>
    <t>M38A2-J-a-C4A-598
官田一號高架橋P8E-10、12、16預壘樁</t>
    <phoneticPr fontId="37" type="noConversion"/>
  </si>
  <si>
    <t>111/12/29</t>
    <phoneticPr fontId="37" type="noConversion"/>
  </si>
  <si>
    <t>M38A2-J-a-C4A-600
官田一號高架橋P8E-13、17預壘樁</t>
    <phoneticPr fontId="37" type="noConversion"/>
  </si>
  <si>
    <t>111/12/30</t>
    <phoneticPr fontId="37" type="noConversion"/>
  </si>
  <si>
    <t xml:space="preserve">M38A2-J-a-C4A-604
官田一號高架橋P8E預壘樁1-12、5-12 </t>
    <phoneticPr fontId="37" type="noConversion"/>
  </si>
  <si>
    <t>M38A2-J-a-C4A-602
官田一號高架橋P8E預壘樁P8E-9、11、15預壘樁</t>
    <phoneticPr fontId="37" type="noConversion"/>
  </si>
  <si>
    <t>84</t>
  </si>
  <si>
    <t>111/12/06</t>
    <phoneticPr fontId="37" type="noConversion"/>
  </si>
  <si>
    <t>M38A2-J-a-C4A-565
官田一號高架橋P2EW中空柱</t>
    <phoneticPr fontId="37" type="noConversion"/>
  </si>
  <si>
    <t>M38A2-J-a-C4A-573
六雙溪二號排水橋P2基礎</t>
    <phoneticPr fontId="37" type="noConversion"/>
  </si>
  <si>
    <t>M38A2-J-a-C4A-577
官田三號高架橋P3基礎</t>
    <phoneticPr fontId="37" type="noConversion"/>
  </si>
  <si>
    <t>M38A2-J-a-C4A-587
官田溪河川橋P19R基礎</t>
    <phoneticPr fontId="37" type="noConversion"/>
  </si>
  <si>
    <t xml:space="preserve">M38A2-J-a-C4A-601
官田一號高架橋P3E基礎 </t>
    <phoneticPr fontId="37" type="noConversion"/>
  </si>
  <si>
    <t>111/12/30</t>
    <phoneticPr fontId="37" type="noConversion"/>
  </si>
  <si>
    <t>M38A2-J-a-C4A-603
六雙溪二號排水橋P2鋼棒護座</t>
    <phoneticPr fontId="37" type="noConversion"/>
  </si>
  <si>
    <t>82</t>
  </si>
  <si>
    <t>85</t>
  </si>
  <si>
    <t>86</t>
  </si>
  <si>
    <t>87</t>
  </si>
  <si>
    <t>88</t>
  </si>
  <si>
    <t>89</t>
  </si>
  <si>
    <r>
      <t>M</t>
    </r>
    <r>
      <rPr>
        <vertAlign val="superscript"/>
        <sz val="11"/>
        <rFont val="標楷體"/>
        <family val="4"/>
        <charset val="136"/>
      </rPr>
      <t>3</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</si>
  <si>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</si>
  <si>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</si>
  <si>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</si>
  <si>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</si>
  <si>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</si>
  <si>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</si>
  <si>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</si>
  <si>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</si>
  <si>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</si>
  <si>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</si>
  <si>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</si>
  <si>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</si>
  <si>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</si>
  <si>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</si>
  <si>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</si>
  <si>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r>
      <t>M</t>
    </r>
    <r>
      <rPr>
        <vertAlign val="superscript"/>
        <sz val="12"/>
        <rFont val="標楷體"/>
        <family val="4"/>
        <charset val="136"/>
      </rPr>
      <t>3</t>
    </r>
    <phoneticPr fontId="37" type="noConversion"/>
  </si>
  <si>
    <r>
      <t>全套管鑽掘樁，315W kgf/cm</t>
    </r>
    <r>
      <rPr>
        <vertAlign val="superscript"/>
        <sz val="9"/>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</si>
  <si>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</si>
  <si>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t>111/11/10</t>
    <phoneticPr fontId="37" type="noConversion"/>
  </si>
  <si>
    <t>#4 4.82
#5 4.85
#6 19.01
#7 6.29
#10 3.08</t>
    <phoneticPr fontId="37" type="noConversion"/>
  </si>
  <si>
    <t>#4 1支
#5 1支
#6 1支
#7 1支
#10 1支</t>
    <phoneticPr fontId="37" type="noConversion"/>
  </si>
  <si>
    <t>#4 108.55
#5 404.09
#6 1739.33
#7 484.69
#8 473.47
#9 3624.6
#10 3496.54
#11 43.31</t>
    <phoneticPr fontId="37" type="noConversion"/>
  </si>
  <si>
    <t>#4 17
#5 41
#6 71
#7 31
#8 22
#9 21
#10 123
#11 2</t>
    <phoneticPr fontId="37" type="noConversion"/>
  </si>
  <si>
    <t>M38A2-J-B-R1-089
六雙溪二號P2基礎、六雙溪一號P1、P2基礎、曾文溪剪力榫</t>
    <phoneticPr fontId="37" type="noConversion"/>
  </si>
  <si>
    <t>8-89</t>
    <phoneticPr fontId="37" type="noConversion"/>
  </si>
  <si>
    <t>8-90</t>
    <phoneticPr fontId="37" type="noConversion"/>
  </si>
  <si>
    <t xml:space="preserve">#4 2.46
#5 12.56
#6 10.06
</t>
    <phoneticPr fontId="37" type="noConversion"/>
  </si>
  <si>
    <t>#4 111.01
#5 416.65
#6 1749.39
#7 484.69
#8 473.47
#9 3624.6
#10 3496.54
#11 43.31</t>
    <phoneticPr fontId="37" type="noConversion"/>
  </si>
  <si>
    <t>M38A2-J-B-R1-090
六雙溪二號P2基礎、官田三號高架橋P3基礎</t>
    <phoneticPr fontId="37" type="noConversion"/>
  </si>
  <si>
    <t>111/11/22</t>
    <phoneticPr fontId="37" type="noConversion"/>
  </si>
  <si>
    <t xml:space="preserve">#4 1支
#5 1支
#6 1支
</t>
    <phoneticPr fontId="37" type="noConversion"/>
  </si>
  <si>
    <t>#4 18
#5 42
#6 72
#7 31
#8 22
#9 21
#10 123
#11 2</t>
    <phoneticPr fontId="37" type="noConversion"/>
  </si>
  <si>
    <t>8-91</t>
    <phoneticPr fontId="37" type="noConversion"/>
  </si>
  <si>
    <t>111/12/6</t>
    <phoneticPr fontId="37" type="noConversion"/>
  </si>
  <si>
    <t>#4 14.76
#5 6.15
#6 12.67
#7 9.10
#10 13.13</t>
    <phoneticPr fontId="37" type="noConversion"/>
  </si>
  <si>
    <t>(同一爐號)每批≦50T 取樣1支，≧50T≦100T 加取1支。檢驗熱處理鋼筋判定試驗及化學成份分析</t>
    <phoneticPr fontId="37" type="noConversion"/>
  </si>
  <si>
    <t>#4 125.77
#5 422.8
#6 1762.06
#7 493.79
#8 473.47
#9 3624.6
#10 3509.67
#11 43.31</t>
    <phoneticPr fontId="37" type="noConversion"/>
  </si>
  <si>
    <t>#4 19
#5 43
#6 73
#7 32
#8 22
#9 21
#10 124
#11 2</t>
    <phoneticPr fontId="37" type="noConversion"/>
  </si>
  <si>
    <t>M38A2-J-B-R1-091
六雙溪二號P1基礎、曾文溪剪力榫、官田溪橋P1~P7復舊、六雙溪護岸復舊</t>
    <phoneticPr fontId="37" type="noConversion"/>
  </si>
  <si>
    <t>8-92</t>
    <phoneticPr fontId="37" type="noConversion"/>
  </si>
  <si>
    <t>#4 13.05
#5 9.08
#6 15.67
#7 9.21</t>
    <phoneticPr fontId="37" type="noConversion"/>
  </si>
  <si>
    <t>#4 138.82
#5 431.88
#6 1777.73
#7 503
#8 473.47
#9 3624.6
#10 3509.67
#11 43.31</t>
    <phoneticPr fontId="37" type="noConversion"/>
  </si>
  <si>
    <t>#4 20
#5 44
#6 74
#7 33
#8 22
#9 21
#10 124
#11 2</t>
    <phoneticPr fontId="37" type="noConversion"/>
  </si>
  <si>
    <t>M38A2-J-B-R1-092
官田一號P3EW基礎、曾文溪剪力榫、官田溪橋P1~P7明溝復舊、六雙溪護岸復舊</t>
    <phoneticPr fontId="37" type="noConversion"/>
  </si>
  <si>
    <t>111/12/29</t>
    <phoneticPr fontId="37" type="noConversion"/>
  </si>
  <si>
    <t xml:space="preserve">#4 2.28
#6 15.64
</t>
    <phoneticPr fontId="37" type="noConversion"/>
  </si>
  <si>
    <t>#4 1支
#6 1支</t>
    <phoneticPr fontId="37" type="noConversion"/>
  </si>
  <si>
    <t>#4 21
#5 44
#6 75
#7 33
#8 22
#9 21
#10 124
#11 2</t>
    <phoneticPr fontId="37" type="noConversion"/>
  </si>
  <si>
    <t>#4 143.38
#5 431.88
#6 1793.37
#7 503
#8 473.47
#9 3624.6
#10 3509.67
#11 43.31</t>
    <phoneticPr fontId="37" type="noConversion"/>
  </si>
  <si>
    <t>M38A2-J-B-R1-093
官田二號p5基礎、曾文溪橋剪力榫、六雙溪護岸復舊</t>
    <phoneticPr fontId="37" type="noConversion"/>
  </si>
  <si>
    <t>S22-09336
官田溪P19R基礎頂面</t>
    <phoneticPr fontId="37" type="noConversion"/>
  </si>
  <si>
    <t>S22-09335
官田溪P16RL、P17RL墩柱頂剪力榫</t>
    <phoneticPr fontId="37" type="noConversion"/>
  </si>
  <si>
    <t>S22-09012
潭頂溪排水橋P2RL帽梁</t>
    <phoneticPr fontId="37" type="noConversion"/>
  </si>
  <si>
    <t>結構用混凝土</t>
    <phoneticPr fontId="37" type="noConversion"/>
  </si>
  <si>
    <t>1式</t>
    <phoneticPr fontId="37" type="noConversion"/>
  </si>
  <si>
    <t>112年
第一季取樣</t>
    <phoneticPr fontId="37" type="noConversion"/>
  </si>
  <si>
    <t>13-150</t>
  </si>
  <si>
    <t>32-90</t>
  </si>
  <si>
    <t>S22-09723
官田系統一號高架橋P2E墩柱</t>
    <phoneticPr fontId="37" type="noConversion"/>
  </si>
  <si>
    <t>111/12/29</t>
    <phoneticPr fontId="37" type="noConversion"/>
  </si>
  <si>
    <t>S22-09609
官田系統一號P3E基礎側面</t>
    <phoneticPr fontId="37" type="noConversion"/>
  </si>
  <si>
    <t>32-91</t>
  </si>
  <si>
    <t>111/12/29</t>
    <phoneticPr fontId="37" type="noConversion"/>
  </si>
  <si>
    <t>S22-09721
官田系統一號高架橋P3E基礎頂面</t>
    <phoneticPr fontId="37" type="noConversion"/>
  </si>
  <si>
    <t>1-52</t>
  </si>
  <si>
    <t>1-53</t>
  </si>
  <si>
    <t>1-54</t>
  </si>
  <si>
    <t>1-55</t>
  </si>
  <si>
    <t>1-56</t>
  </si>
  <si>
    <t>1-57</t>
  </si>
  <si>
    <t>1-58</t>
  </si>
  <si>
    <t>1-59</t>
  </si>
  <si>
    <t>112/1/4</t>
    <phoneticPr fontId="37" type="noConversion"/>
  </si>
  <si>
    <t>M38A2-J-a-C4A-611
官田一號高架橋P3W基礎PC</t>
    <phoneticPr fontId="37" type="noConversion"/>
  </si>
  <si>
    <t>1-60</t>
  </si>
  <si>
    <t>M38A2-J-a-C4A-613
官田溪河川橋P2L-P4L水溝PC</t>
    <phoneticPr fontId="37" type="noConversion"/>
  </si>
  <si>
    <t>1-61</t>
  </si>
  <si>
    <t>112/1/10</t>
    <phoneticPr fontId="37" type="noConversion"/>
  </si>
  <si>
    <t>M38A2-J-a-C4A-628
官田溪河川橋P2R-P4R水溝PC</t>
    <phoneticPr fontId="37" type="noConversion"/>
  </si>
  <si>
    <t>施工廠商:陳建瑋</t>
  </si>
  <si>
    <t>2-26</t>
  </si>
  <si>
    <t>2-27</t>
  </si>
  <si>
    <t>2-28</t>
  </si>
  <si>
    <t>2-29</t>
  </si>
  <si>
    <t>2-30</t>
  </si>
  <si>
    <t>2-31</t>
  </si>
  <si>
    <t>2-32</t>
  </si>
  <si>
    <t>2-33</t>
  </si>
  <si>
    <t>2-34</t>
  </si>
  <si>
    <t>2-35</t>
  </si>
  <si>
    <t>2-36</t>
  </si>
  <si>
    <t>2-37</t>
  </si>
  <si>
    <t>2-38</t>
  </si>
  <si>
    <t>2-39</t>
  </si>
  <si>
    <t>2-40</t>
  </si>
  <si>
    <t>2-41</t>
  </si>
  <si>
    <t>2-42</t>
  </si>
  <si>
    <t>2-43</t>
  </si>
  <si>
    <t>2-44</t>
  </si>
  <si>
    <t>2-45</t>
  </si>
  <si>
    <t>112/1/2</t>
    <phoneticPr fontId="37" type="noConversion"/>
  </si>
  <si>
    <t xml:space="preserve">M38A2-J-a-C4A-606
糖鐵二號穿越橋P2RL基礎PC </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</si>
  <si>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</si>
  <si>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</si>
  <si>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結構用混凝土，245kgf/cm</t>
    </r>
    <r>
      <rPr>
        <vertAlign val="superscript"/>
        <sz val="9"/>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</si>
  <si>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</si>
  <si>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</si>
  <si>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</si>
  <si>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M</t>
    </r>
    <r>
      <rPr>
        <vertAlign val="superscript"/>
        <sz val="12"/>
        <rFont val="標楷體"/>
        <family val="4"/>
        <charset val="136"/>
      </rPr>
      <t>3</t>
    </r>
    <phoneticPr fontId="37" type="noConversion"/>
  </si>
  <si>
    <r>
      <t>結構用混凝土，245kgf/cm</t>
    </r>
    <r>
      <rPr>
        <vertAlign val="superscript"/>
        <sz val="9"/>
        <rFont val="標楷體"/>
        <family val="4"/>
        <charset val="136"/>
      </rPr>
      <t>2</t>
    </r>
    <phoneticPr fontId="37" type="noConversion"/>
  </si>
  <si>
    <r>
      <t>結構用混凝土，245kgf/cm</t>
    </r>
    <r>
      <rPr>
        <vertAlign val="superscript"/>
        <sz val="9"/>
        <rFont val="標楷體"/>
        <family val="4"/>
        <charset val="136"/>
      </rPr>
      <t>2</t>
    </r>
    <phoneticPr fontId="37" type="noConversion"/>
  </si>
  <si>
    <t>2-46</t>
  </si>
  <si>
    <t>112/1/3</t>
    <phoneticPr fontId="37" type="noConversion"/>
  </si>
  <si>
    <t>施工廠商:石錦茹</t>
  </si>
  <si>
    <t>M38A2-J-a-C4A-608
官田溪河川橋P5L-P8L水溝牆身</t>
    <phoneticPr fontId="37" type="noConversion"/>
  </si>
  <si>
    <t>2-47</t>
  </si>
  <si>
    <t>M38A2-J-a-C4A-609
南117穿越橋P1.P2串方塊PC</t>
    <phoneticPr fontId="37" type="noConversion"/>
  </si>
  <si>
    <t>2-48</t>
  </si>
  <si>
    <t>112/1/4</t>
    <phoneticPr fontId="37" type="noConversion"/>
  </si>
  <si>
    <t>監造單位:李秉融</t>
  </si>
  <si>
    <t>施工廠商:周孝忠</t>
    <phoneticPr fontId="37" type="noConversion"/>
  </si>
  <si>
    <t>M38A2-J-a-C4A-612
南117穿越橋P1.P2串方塊地梁</t>
    <phoneticPr fontId="37" type="noConversion"/>
  </si>
  <si>
    <t>2-49</t>
  </si>
  <si>
    <t>112/1/5</t>
    <phoneticPr fontId="37" type="noConversion"/>
  </si>
  <si>
    <t>M38A2-J-a-C4A-615
官田溪河川橋P5L-P8L水溝牆身</t>
    <phoneticPr fontId="37" type="noConversion"/>
  </si>
  <si>
    <t>2-50</t>
  </si>
  <si>
    <t>M38A2-J-a-C4A-616
南117穿越橋鏈式鐵絲網</t>
    <phoneticPr fontId="37" type="noConversion"/>
  </si>
  <si>
    <t>2-51</t>
  </si>
  <si>
    <t>112/1/6</t>
    <phoneticPr fontId="37" type="noConversion"/>
  </si>
  <si>
    <t>M38A2-J-a-C4A-618
官田溪河川橋P2L-P5L水溝牆身</t>
    <phoneticPr fontId="37" type="noConversion"/>
  </si>
  <si>
    <t>2-52</t>
  </si>
  <si>
    <t>112/1/7</t>
    <phoneticPr fontId="37" type="noConversion"/>
  </si>
  <si>
    <t>M38A2-J-a-C4A-622
官田溪河川橋P2L-P4L水溝底</t>
    <phoneticPr fontId="37" type="noConversion"/>
  </si>
  <si>
    <t>2-53</t>
  </si>
  <si>
    <t>M38A2-J-a-C4A-623
171甲穿越橋鍊式鐵絲網</t>
    <phoneticPr fontId="37" type="noConversion"/>
  </si>
  <si>
    <t>2-54</t>
  </si>
  <si>
    <t>112/1/9</t>
    <phoneticPr fontId="37" type="noConversion"/>
  </si>
  <si>
    <t>監造單位:黃麒源</t>
  </si>
  <si>
    <t>M38A2-J-a-C4A-623
官田溪河川橋P5L-P8L水溝牆身</t>
    <phoneticPr fontId="37" type="noConversion"/>
  </si>
  <si>
    <t>2-55</t>
  </si>
  <si>
    <t>112/1/10</t>
    <phoneticPr fontId="37" type="noConversion"/>
  </si>
  <si>
    <t>M38A2-J-a-C4A-629
善化一號排水橋鍊式鐵絲網</t>
    <phoneticPr fontId="37" type="noConversion"/>
  </si>
  <si>
    <t>2-56</t>
  </si>
  <si>
    <t>112/1/12</t>
    <phoneticPr fontId="37" type="noConversion"/>
  </si>
  <si>
    <t>M38A2-J-a-C4A-634
糖鐵四號穿越橋鍊式鐵絲網</t>
    <phoneticPr fontId="37" type="noConversion"/>
  </si>
  <si>
    <t>2-57</t>
  </si>
  <si>
    <t>M38A2-J-a-C4A-635
官田溪河川橋P2L-P4L、P5L-P8L水溝牆身</t>
    <phoneticPr fontId="37" type="noConversion"/>
  </si>
  <si>
    <t>2-58</t>
  </si>
  <si>
    <t>M38A2-J-a-C4A-636
官田溪河川橋P2R-P4R水溝底</t>
    <phoneticPr fontId="37" type="noConversion"/>
  </si>
  <si>
    <t>3-79</t>
  </si>
  <si>
    <t>3-80</t>
  </si>
  <si>
    <t>3-81</t>
  </si>
  <si>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</si>
  <si>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結構用混凝土，280kgf/cm</t>
    </r>
    <r>
      <rPr>
        <vertAlign val="superscript"/>
        <sz val="10"/>
        <rFont val="標楷體"/>
        <family val="4"/>
        <charset val="136"/>
      </rPr>
      <t>2</t>
    </r>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</si>
  <si>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</si>
  <si>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2"/>
        <rFont val="標楷體"/>
        <family val="4"/>
        <charset val="136"/>
      </rPr>
      <t>3</t>
    </r>
    <phoneticPr fontId="37" type="noConversion"/>
  </si>
  <si>
    <r>
      <t>結構用混凝土，280kgf/cm</t>
    </r>
    <r>
      <rPr>
        <vertAlign val="superscript"/>
        <sz val="10"/>
        <rFont val="標楷體"/>
        <family val="4"/>
        <charset val="136"/>
      </rPr>
      <t>2</t>
    </r>
    <phoneticPr fontId="37" type="noConversion"/>
  </si>
  <si>
    <t>3-82</t>
  </si>
  <si>
    <r>
      <t>M</t>
    </r>
    <r>
      <rPr>
        <vertAlign val="superscript"/>
        <sz val="12"/>
        <color rgb="FFFF0000"/>
        <rFont val="標楷體"/>
        <family val="4"/>
        <charset val="136"/>
      </rPr>
      <t>3</t>
    </r>
    <phoneticPr fontId="37" type="noConversion"/>
  </si>
  <si>
    <r>
      <t>M</t>
    </r>
    <r>
      <rPr>
        <vertAlign val="superscript"/>
        <sz val="12"/>
        <color rgb="FFFF0000"/>
        <rFont val="標楷體"/>
        <family val="4"/>
        <charset val="136"/>
      </rPr>
      <t>3</t>
    </r>
    <phoneticPr fontId="37" type="noConversion"/>
  </si>
  <si>
    <r>
      <t>V=每批數量(M</t>
    </r>
    <r>
      <rPr>
        <vertAlign val="superscript"/>
        <sz val="8"/>
        <color rgb="FFFF0000"/>
        <rFont val="標楷體"/>
        <family val="4"/>
        <charset val="136"/>
      </rPr>
      <t>3</t>
    </r>
    <r>
      <rPr>
        <sz val="8"/>
        <color rgb="FFFF0000"/>
        <rFont val="標楷體"/>
        <family val="4"/>
        <charset val="136"/>
      </rPr>
      <t>) V≦50 取樣2(組) 50≦V&lt;100 取樣3組    100≦V&lt;200 取樣4(組) V&gt;200 INT(V/100)+取樣3(組)。</t>
    </r>
    <phoneticPr fontId="37" type="noConversion"/>
  </si>
  <si>
    <r>
      <t>結構用混凝土，280kgf/cm</t>
    </r>
    <r>
      <rPr>
        <vertAlign val="superscript"/>
        <sz val="10"/>
        <color rgb="FFFF0000"/>
        <rFont val="標楷體"/>
        <family val="4"/>
        <charset val="136"/>
      </rPr>
      <t>2</t>
    </r>
    <phoneticPr fontId="37" type="noConversion"/>
  </si>
  <si>
    <t>M38A2-J-a-C4A-619
南175穿越橋A2RL橋台及止震塊</t>
    <phoneticPr fontId="37" type="noConversion"/>
  </si>
  <si>
    <t>3-83</t>
  </si>
  <si>
    <t>112/1/7</t>
    <phoneticPr fontId="37" type="noConversion"/>
  </si>
  <si>
    <t>監造單位:吳英傑</t>
  </si>
  <si>
    <t>M38A2-J-a-C4A-621
官田一號高架橋P2W墩柱第一昇層</t>
    <phoneticPr fontId="37" type="noConversion"/>
  </si>
  <si>
    <t>3-84</t>
  </si>
  <si>
    <t>112/1/9</t>
    <phoneticPr fontId="37" type="noConversion"/>
  </si>
  <si>
    <t>監造單位:黃麒源</t>
    <phoneticPr fontId="37" type="noConversion"/>
  </si>
  <si>
    <t xml:space="preserve">M38A2-J-a-C4A-625
曾文溪橋P7RL墩頂剪力榫 </t>
    <phoneticPr fontId="37" type="noConversion"/>
  </si>
  <si>
    <t>112/1/10</t>
    <phoneticPr fontId="37" type="noConversion"/>
  </si>
  <si>
    <t xml:space="preserve">M38A2-J-a-C4A-630
糖鐵四號穿越橋P1L帽梁 </t>
    <phoneticPr fontId="37" type="noConversion"/>
  </si>
  <si>
    <t>3-85</t>
  </si>
  <si>
    <t>3-86</t>
  </si>
  <si>
    <t xml:space="preserve">M38A2-J-a-C4A-631
 糖鐵四號穿越橋P3L帽梁 </t>
    <phoneticPr fontId="37" type="noConversion"/>
  </si>
  <si>
    <r>
      <t>M</t>
    </r>
    <r>
      <rPr>
        <vertAlign val="superscript"/>
        <sz val="12"/>
        <rFont val="標楷體"/>
        <family val="4"/>
        <charset val="136"/>
      </rPr>
      <t>3</t>
    </r>
    <phoneticPr fontId="37" type="noConversion"/>
  </si>
  <si>
    <r>
      <t>V=每批數量(M</t>
    </r>
    <r>
      <rPr>
        <vertAlign val="superscript"/>
        <sz val="8"/>
        <rFont val="標楷體"/>
        <family val="4"/>
        <charset val="136"/>
      </rPr>
      <t>3</t>
    </r>
    <r>
      <rPr>
        <sz val="8"/>
        <rFont val="標楷體"/>
        <family val="4"/>
        <charset val="136"/>
      </rPr>
      <t xml:space="preserve">) V≦50 取樣2(組) 50≦V&lt;100 取樣3組    100≦V&lt;200 取樣4(組) V&gt;200 INT(V/100)+取樣3(組)。                                   </t>
    </r>
    <phoneticPr fontId="37" type="noConversion"/>
  </si>
  <si>
    <r>
      <t>全套管鑽掘樁，315W kgf/cm</t>
    </r>
    <r>
      <rPr>
        <vertAlign val="superscript"/>
        <sz val="9"/>
        <rFont val="標楷體"/>
        <family val="4"/>
        <charset val="136"/>
      </rPr>
      <t>2</t>
    </r>
    <phoneticPr fontId="37" type="noConversion"/>
  </si>
  <si>
    <t>4-316</t>
  </si>
  <si>
    <t>4-317</t>
  </si>
  <si>
    <t>4-318</t>
  </si>
  <si>
    <t>4-319</t>
  </si>
  <si>
    <t>4-320</t>
  </si>
  <si>
    <t>4-321</t>
  </si>
  <si>
    <t>4-322</t>
  </si>
  <si>
    <t>4-323</t>
  </si>
  <si>
    <t>4-324</t>
  </si>
  <si>
    <t>4-325</t>
  </si>
  <si>
    <t>4-326</t>
  </si>
  <si>
    <t>4-327</t>
  </si>
  <si>
    <t>4-328</t>
  </si>
  <si>
    <t>4-329</t>
  </si>
  <si>
    <r>
      <t>M</t>
    </r>
    <r>
      <rPr>
        <vertAlign val="superscript"/>
        <sz val="12"/>
        <color rgb="FFFF0000"/>
        <rFont val="標楷體"/>
        <family val="4"/>
        <charset val="136"/>
      </rPr>
      <t>3</t>
    </r>
    <phoneticPr fontId="37" type="noConversion"/>
  </si>
  <si>
    <r>
      <t>V=每批數量(M</t>
    </r>
    <r>
      <rPr>
        <vertAlign val="superscript"/>
        <sz val="8"/>
        <color rgb="FFFF0000"/>
        <rFont val="標楷體"/>
        <family val="4"/>
        <charset val="136"/>
      </rPr>
      <t>3</t>
    </r>
    <r>
      <rPr>
        <sz val="8"/>
        <color rgb="FFFF0000"/>
        <rFont val="標楷體"/>
        <family val="4"/>
        <charset val="136"/>
      </rPr>
      <t xml:space="preserve">) V≦50 取樣2(組) 50≦V&lt;100 取樣3組    100≦V&lt;200 取樣4(組) V&gt;200 INT(V/100)+取樣3(組)。                                   </t>
    </r>
    <phoneticPr fontId="37" type="noConversion"/>
  </si>
  <si>
    <r>
      <t>全套管鑽掘樁，315W kgf/cm</t>
    </r>
    <r>
      <rPr>
        <vertAlign val="superscript"/>
        <sz val="9"/>
        <color rgb="FFFF0000"/>
        <rFont val="標楷體"/>
        <family val="4"/>
        <charset val="136"/>
      </rPr>
      <t>2</t>
    </r>
    <phoneticPr fontId="37" type="noConversion"/>
  </si>
  <si>
    <t>112/1/3</t>
    <phoneticPr fontId="37" type="noConversion"/>
  </si>
  <si>
    <t>M38A2-J-a-C4A-607
官田一號高架橋P8E-預壘樁3-12、6-12</t>
    <phoneticPr fontId="37" type="noConversion"/>
  </si>
  <si>
    <t>4-330</t>
  </si>
  <si>
    <t>112/1/4</t>
    <phoneticPr fontId="37" type="noConversion"/>
  </si>
  <si>
    <t>M38A2-J-a-C4A-610
官田一號高架橋P8E-預壘樁2-12、4-12、8-12、12-12</t>
    <phoneticPr fontId="37" type="noConversion"/>
  </si>
  <si>
    <t>施工廠商:周孝忠</t>
    <phoneticPr fontId="37" type="noConversion"/>
  </si>
  <si>
    <t>4-331</t>
  </si>
  <si>
    <t>112/1/5</t>
    <phoneticPr fontId="37" type="noConversion"/>
  </si>
  <si>
    <t>M38A2-J-a-C4A-614
官田一號高架橋P8E-預壘樁7-12、10-12、14-12、18-12</t>
    <phoneticPr fontId="37" type="noConversion"/>
  </si>
  <si>
    <t>4-332</t>
  </si>
  <si>
    <t>112/1/6</t>
    <phoneticPr fontId="37" type="noConversion"/>
  </si>
  <si>
    <t>M38A2-J-a-C4A-617
官田一號高架橋P8E-預壘樁9-12、11-12、13-12、16-12</t>
    <phoneticPr fontId="37" type="noConversion"/>
  </si>
  <si>
    <t>4-333</t>
  </si>
  <si>
    <t>112/1/7</t>
    <phoneticPr fontId="37" type="noConversion"/>
  </si>
  <si>
    <t>M38A2-J-a-C4A-620
官田一號高架橋P8E-預壘樁15-12、19-12</t>
    <phoneticPr fontId="37" type="noConversion"/>
  </si>
  <si>
    <t>4-334</t>
  </si>
  <si>
    <t>112/1/9</t>
    <phoneticPr fontId="37" type="noConversion"/>
  </si>
  <si>
    <t>M38A2-J-a-C4A-624
官田一號高架橋P8E-8預壘樁17-12、21-12、23-12</t>
    <phoneticPr fontId="37" type="noConversion"/>
  </si>
  <si>
    <t>4-335</t>
  </si>
  <si>
    <t>112/1/10</t>
    <phoneticPr fontId="37" type="noConversion"/>
  </si>
  <si>
    <t xml:space="preserve">M38A2-J-a-C4A-627
官田一號高架橋P8E-8預壘樁20-12、22-12、24-12、7 </t>
    <phoneticPr fontId="37" type="noConversion"/>
  </si>
  <si>
    <r>
      <t>V=每批數量(M</t>
    </r>
    <r>
      <rPr>
        <vertAlign val="superscript"/>
        <sz val="8"/>
        <rFont val="標楷體"/>
        <family val="4"/>
        <charset val="136"/>
      </rPr>
      <t>3</t>
    </r>
    <r>
      <rPr>
        <sz val="8"/>
        <rFont val="標楷體"/>
        <family val="4"/>
        <charset val="136"/>
      </rPr>
      <t>)  V≦50 取樣2(組) 50≦V&lt;100 取樣3組    100≦V&lt;200 取樣4(組) V&gt;200 INT(V/100)+取樣3(組)。</t>
    </r>
    <phoneticPr fontId="37" type="noConversion"/>
  </si>
  <si>
    <r>
      <t>M</t>
    </r>
    <r>
      <rPr>
        <vertAlign val="superscript"/>
        <sz val="11"/>
        <rFont val="標楷體"/>
        <family val="4"/>
        <charset val="136"/>
      </rPr>
      <t>3</t>
    </r>
    <phoneticPr fontId="37" type="noConversion"/>
  </si>
  <si>
    <t>監造單位:李秉融</t>
    <phoneticPr fontId="37" type="noConversion"/>
  </si>
  <si>
    <t>監造單位:吳英傑</t>
    <phoneticPr fontId="37" type="noConversion"/>
  </si>
  <si>
    <t>施工廠商:周孝忠</t>
    <phoneticPr fontId="37" type="noConversion"/>
  </si>
  <si>
    <t>90</t>
  </si>
  <si>
    <r>
      <t>M</t>
    </r>
    <r>
      <rPr>
        <vertAlign val="superscript"/>
        <sz val="11"/>
        <color rgb="FFFF0000"/>
        <rFont val="標楷體"/>
        <family val="4"/>
        <charset val="136"/>
      </rPr>
      <t>3</t>
    </r>
    <phoneticPr fontId="37" type="noConversion"/>
  </si>
  <si>
    <r>
      <t>V=每批數量(M</t>
    </r>
    <r>
      <rPr>
        <vertAlign val="superscript"/>
        <sz val="8"/>
        <color rgb="FFFF0000"/>
        <rFont val="標楷體"/>
        <family val="4"/>
        <charset val="136"/>
      </rPr>
      <t>3</t>
    </r>
    <r>
      <rPr>
        <sz val="8"/>
        <color rgb="FFFF0000"/>
        <rFont val="標楷體"/>
        <family val="4"/>
        <charset val="136"/>
      </rPr>
      <t>)  V≦50 取樣2(組) 50≦V&lt;100 取樣3組    100≦V&lt;200 取樣4(組) V&gt;200 INT(V/100)+取樣3(組)。</t>
    </r>
    <phoneticPr fontId="37" type="noConversion"/>
  </si>
  <si>
    <t xml:space="preserve">M38A2-J-a-C4A-632
官田一號高架橋P3W基礎 </t>
    <phoneticPr fontId="37" type="noConversion"/>
  </si>
  <si>
    <t>112/1/11</t>
    <phoneticPr fontId="37" type="noConversion"/>
  </si>
  <si>
    <t>91</t>
  </si>
  <si>
    <t>112/1/12</t>
    <phoneticPr fontId="37" type="noConversion"/>
  </si>
  <si>
    <t xml:space="preserve">M38A2-J-a-C4A-633
糖鐵二號穿越橋P2RL基礎 </t>
    <phoneticPr fontId="37" type="noConversion"/>
  </si>
  <si>
    <t>13-151</t>
  </si>
  <si>
    <t>S22-00055
糖鐵四號穿越橋P3L帽梁</t>
    <phoneticPr fontId="37" type="noConversion"/>
  </si>
  <si>
    <t>15-30</t>
  </si>
  <si>
    <t>111/1/3</t>
    <phoneticPr fontId="37" type="noConversion"/>
  </si>
  <si>
    <t>13-152</t>
  </si>
  <si>
    <t>S22-00056
糖鐵四號穿越橋P1L帽梁</t>
    <phoneticPr fontId="37" type="noConversion"/>
  </si>
  <si>
    <t>15-31</t>
  </si>
  <si>
    <t>13-153</t>
  </si>
  <si>
    <t>13-154</t>
  </si>
  <si>
    <t>112/1/9</t>
    <phoneticPr fontId="37" type="noConversion"/>
  </si>
  <si>
    <t>32-92</t>
  </si>
  <si>
    <t>32-93</t>
  </si>
  <si>
    <t>施工廠商:吳明學</t>
    <phoneticPr fontId="37" type="noConversion"/>
  </si>
  <si>
    <t>S23-00034
曾文溪P7RL剪力榫</t>
    <phoneticPr fontId="37" type="noConversion"/>
  </si>
  <si>
    <t>S23-00229
官田一號P3W基礎側面</t>
    <phoneticPr fontId="37" type="noConversion"/>
  </si>
  <si>
    <t>S23-00249
糖鐵二號P2RL基礎</t>
    <phoneticPr fontId="37" type="noConversion"/>
  </si>
  <si>
    <t>S23-00249
糖鐵二號P2RL基礎</t>
    <phoneticPr fontId="37" type="noConversion"/>
  </si>
  <si>
    <t>S23-00066
官田一號P2W墩柱</t>
    <phoneticPr fontId="37" type="noConversion"/>
  </si>
  <si>
    <t>S23-00056
糖鐵四號穿越橋P1L帽梁</t>
    <phoneticPr fontId="37" type="noConversion"/>
  </si>
  <si>
    <t>S23-00055
糖鐵四號穿越橋P3L帽梁</t>
    <phoneticPr fontId="37" type="noConversion"/>
  </si>
  <si>
    <t>15-32</t>
  </si>
  <si>
    <t>15-33</t>
  </si>
  <si>
    <t>S23-00035
曾文溪P12R剪力榫</t>
    <phoneticPr fontId="37" type="noConversion"/>
  </si>
  <si>
    <t>1-62</t>
  </si>
  <si>
    <t>112/1/14</t>
    <phoneticPr fontId="37" type="noConversion"/>
  </si>
  <si>
    <t>M38A2-J-a-C4A-644
官田二號高架橋P5基礎PC</t>
    <phoneticPr fontId="37" type="noConversion"/>
  </si>
  <si>
    <t>2-59</t>
  </si>
  <si>
    <t>2-60</t>
  </si>
  <si>
    <t>2-61</t>
  </si>
  <si>
    <t>M38A2-J-a-C4A-639
官田溪河川橋P2R-P4R水溝底</t>
    <phoneticPr fontId="37" type="noConversion"/>
  </si>
  <si>
    <t>M38A2-J-a-C4A-638
官田溪河川橋P1鍊式鐵絲網基座</t>
    <phoneticPr fontId="37" type="noConversion"/>
  </si>
  <si>
    <t>M38A2-J-a-C4A-640
官田溪河川橋P2L-P4L水溝牆身</t>
    <phoneticPr fontId="37" type="noConversion"/>
  </si>
  <si>
    <t>2-62</t>
  </si>
  <si>
    <t>112/1/16</t>
    <phoneticPr fontId="37" type="noConversion"/>
  </si>
  <si>
    <t>M38A2-J-a-C4A-645
官田溪河川橋P2L-P4L水溝牆身</t>
    <phoneticPr fontId="37" type="noConversion"/>
  </si>
  <si>
    <t>2-63</t>
  </si>
  <si>
    <t>112/1/18</t>
    <phoneticPr fontId="37" type="noConversion"/>
  </si>
  <si>
    <t>M38A2-J-a-C4A-648
官田溪河川橋P2R-P4R水溝牆身</t>
    <phoneticPr fontId="37" type="noConversion"/>
  </si>
  <si>
    <t>2-64</t>
  </si>
  <si>
    <t>112/1/20</t>
    <phoneticPr fontId="37" type="noConversion"/>
  </si>
  <si>
    <t>M38A2-J-a-C4A-650
官田溪河川橋P2R-P4R水溝牆身</t>
    <phoneticPr fontId="37" type="noConversion"/>
  </si>
  <si>
    <t>3-87</t>
  </si>
  <si>
    <t>112/1/13</t>
    <phoneticPr fontId="37" type="noConversion"/>
  </si>
  <si>
    <t xml:space="preserve">M38A2-J-a-C4A-637
官田一號高架橋P2E墩柱第一升層、P2W墩柱第二升層 </t>
    <phoneticPr fontId="37" type="noConversion"/>
  </si>
  <si>
    <t>3-88</t>
  </si>
  <si>
    <t>M38A2-J-a-C4A-649
官田溪河川橋P18RL帽梁剪力榫</t>
    <phoneticPr fontId="37" type="noConversion"/>
  </si>
  <si>
    <t>4-336</t>
  </si>
  <si>
    <t>M38A2-J-a-C4A-641
六雙溪一號排水橋P2L-4鋼管樁</t>
    <phoneticPr fontId="37" type="noConversion"/>
  </si>
  <si>
    <t>4-337</t>
  </si>
  <si>
    <t>4-338</t>
  </si>
  <si>
    <t>M38A2-J-a-C4A-642
六雙溪一號排水橋P2L-5鋼管樁</t>
    <phoneticPr fontId="37" type="noConversion"/>
  </si>
  <si>
    <t>M38A2-J-a-C4A-643
六雙溪一號排水橋P2L-6鋼管樁</t>
    <phoneticPr fontId="37" type="noConversion"/>
  </si>
  <si>
    <t>4-339</t>
  </si>
  <si>
    <t>M38A2-J-a-C4A-646
六雙溪一號排水橋P2L-2鋼管樁</t>
    <phoneticPr fontId="37" type="noConversion"/>
  </si>
  <si>
    <t>4-340</t>
  </si>
  <si>
    <t>M38A2-J-a-C4A-647
六雙溪一號排水橋P2L-3鋼管樁</t>
    <phoneticPr fontId="37" type="noConversion"/>
  </si>
  <si>
    <t>2-25</t>
  </si>
  <si>
    <t>M38A2-J-a-C4B-543
潭頂溪排水橋P7鏈式鐵絲網</t>
    <phoneticPr fontId="37" type="noConversion"/>
  </si>
  <si>
    <t>3-210</t>
  </si>
  <si>
    <t>3-211</t>
  </si>
  <si>
    <t>3-212</t>
  </si>
  <si>
    <t>3-213</t>
  </si>
  <si>
    <t>3-214</t>
  </si>
  <si>
    <t>3-215</t>
  </si>
  <si>
    <t>3-216</t>
  </si>
  <si>
    <t>M38A2-J-a-C4B-542
曾文溪橋P13R、P12R墩頂剪力榫</t>
    <phoneticPr fontId="37" type="noConversion"/>
  </si>
  <si>
    <t>3-217</t>
  </si>
  <si>
    <t>M38A2-J-a-C4B-544
潭頂溪排水橋P1RL帽梁</t>
    <phoneticPr fontId="37" type="noConversion"/>
  </si>
  <si>
    <t>3-218</t>
  </si>
  <si>
    <t>M38A2-J-a-C4B-545
南175穿越橋A1RL橋台及止震塊</t>
    <phoneticPr fontId="37" type="noConversion"/>
  </si>
  <si>
    <t>5-43</t>
  </si>
  <si>
    <t>施工廠商:周孝忠</t>
  </si>
  <si>
    <t>M38A2-J-a-C4B-546
官田二號高架橋P5基礎</t>
    <phoneticPr fontId="37" type="noConversion"/>
  </si>
  <si>
    <t>60-232</t>
  </si>
  <si>
    <t>111/11/2</t>
    <phoneticPr fontId="37" type="noConversion"/>
  </si>
  <si>
    <t>方232
官田二號高架橋P5-14微型樁</t>
    <phoneticPr fontId="37" type="noConversion"/>
  </si>
  <si>
    <t>60-233</t>
  </si>
  <si>
    <t>方233
官田二號高架橋P5-2微型樁</t>
    <phoneticPr fontId="37" type="noConversion"/>
  </si>
  <si>
    <t>111/11/4</t>
    <phoneticPr fontId="37" type="noConversion"/>
  </si>
  <si>
    <t>60-234</t>
  </si>
  <si>
    <t>方234
官田溪河川橋P8RL、P9RL剪力榫鋼管填縫</t>
    <phoneticPr fontId="37" type="noConversion"/>
  </si>
  <si>
    <t>60-235</t>
  </si>
  <si>
    <t>方235
官田二號高架橋P5-15微型樁</t>
    <phoneticPr fontId="37" type="noConversion"/>
  </si>
  <si>
    <t>60-236</t>
  </si>
  <si>
    <t>方236
曾文溪橋P13RL剪力榫鋼棒孔填縫</t>
    <phoneticPr fontId="37" type="noConversion"/>
  </si>
  <si>
    <t>60-237</t>
  </si>
  <si>
    <t>111/11/19</t>
    <phoneticPr fontId="37" type="noConversion"/>
  </si>
  <si>
    <t>方237
官田二號高架橋P5-1微型樁</t>
    <phoneticPr fontId="37" type="noConversion"/>
  </si>
  <si>
    <t>60-238</t>
  </si>
  <si>
    <t>方238
官田二號高架橋P5-3微型樁</t>
    <phoneticPr fontId="37" type="noConversion"/>
  </si>
  <si>
    <t>60-239</t>
  </si>
  <si>
    <t>方239
官田二號高架橋P5-4微型樁</t>
    <phoneticPr fontId="37" type="noConversion"/>
  </si>
  <si>
    <t>60-240</t>
  </si>
  <si>
    <t>60-241</t>
  </si>
  <si>
    <t>60-242</t>
  </si>
  <si>
    <t>方242
官田溪河川P10RL、P13RL剪力榫鋼管灌漿及填縫</t>
    <phoneticPr fontId="37" type="noConversion"/>
  </si>
  <si>
    <t>60-243</t>
  </si>
  <si>
    <t>方243
六雙溪四號排水橋P1剪力榫鋼管填縫</t>
    <phoneticPr fontId="37" type="noConversion"/>
  </si>
  <si>
    <t>60-244</t>
  </si>
  <si>
    <t>方244
六雙溪四號排水橋P2剪力榫鋼管填縫</t>
    <phoneticPr fontId="37" type="noConversion"/>
  </si>
  <si>
    <t>60-245</t>
  </si>
  <si>
    <t>方245
官田二號高架橋P4-10微型樁</t>
    <phoneticPr fontId="37" type="noConversion"/>
  </si>
  <si>
    <t>60-246</t>
  </si>
  <si>
    <t>111/12/1</t>
    <phoneticPr fontId="37" type="noConversion"/>
  </si>
  <si>
    <t>方240
官田二號高架橋P4-9微型樁</t>
    <phoneticPr fontId="37" type="noConversion"/>
  </si>
  <si>
    <t>方241
官田二號高架橋P4-10微型樁</t>
    <phoneticPr fontId="37" type="noConversion"/>
  </si>
  <si>
    <t>方246
官田二號高架橋P4-11微型樁</t>
    <phoneticPr fontId="37" type="noConversion"/>
  </si>
  <si>
    <t>60-247</t>
  </si>
  <si>
    <t>方247
官田二號高架橋P4-12微型樁</t>
    <phoneticPr fontId="37" type="noConversion"/>
  </si>
  <si>
    <t>60-248</t>
  </si>
  <si>
    <t>方248
官田三號高架橋P4剪力榫鋼管填縫</t>
    <phoneticPr fontId="37" type="noConversion"/>
  </si>
  <si>
    <t>60-249</t>
  </si>
  <si>
    <t>111/12/5</t>
    <phoneticPr fontId="37" type="noConversion"/>
  </si>
  <si>
    <t>方249
官田二號高架橋P4-8微型樁</t>
    <phoneticPr fontId="37" type="noConversion"/>
  </si>
  <si>
    <t>60-250</t>
  </si>
  <si>
    <t>方250
潭頂溪排水橋P2RL帽梁對穿鋼筋填縫</t>
    <phoneticPr fontId="37" type="noConversion"/>
  </si>
  <si>
    <t>60-251</t>
  </si>
  <si>
    <t>方251
官田一號高架橋P8E預壘樁(試拌)</t>
    <phoneticPr fontId="37" type="noConversion"/>
  </si>
  <si>
    <t>60-252</t>
  </si>
  <si>
    <t>111/12/8</t>
    <phoneticPr fontId="37" type="noConversion"/>
  </si>
  <si>
    <t>方252
官田二號高架橋P4-7微型樁</t>
    <phoneticPr fontId="37" type="noConversion"/>
  </si>
  <si>
    <t>60-253</t>
  </si>
  <si>
    <t>方253
官田二號高架橋P4-5微型樁</t>
    <phoneticPr fontId="37" type="noConversion"/>
  </si>
  <si>
    <t>60-254</t>
  </si>
  <si>
    <t>方254
官田二號高架橋P4-6微型樁</t>
    <phoneticPr fontId="37" type="noConversion"/>
  </si>
  <si>
    <t>60-255</t>
  </si>
  <si>
    <t>方255
官田二號高架橋P4-4微型樁</t>
    <phoneticPr fontId="37" type="noConversion"/>
  </si>
  <si>
    <t>60-256</t>
  </si>
  <si>
    <t>方256
曾文溪橋P12R剪力榫鋼棒孔填縫</t>
    <phoneticPr fontId="37" type="noConversion"/>
  </si>
  <si>
    <t>60-257</t>
  </si>
  <si>
    <t>方257
官田溪河川橋P14RL、P15RL剪力榫鋼管灌漿及填縫</t>
    <phoneticPr fontId="37" type="noConversion"/>
  </si>
  <si>
    <t>60-258</t>
  </si>
  <si>
    <t>方258
官田二號高架橋P4-2微型樁</t>
    <phoneticPr fontId="37" type="noConversion"/>
  </si>
  <si>
    <t>60-259</t>
  </si>
  <si>
    <t>方259
六雙溪二號排水橋P2基礎黑鐵管及鋼棒填縫</t>
    <phoneticPr fontId="37" type="noConversion"/>
  </si>
  <si>
    <t>60-260</t>
  </si>
  <si>
    <t>方260
官田二號高架橋P4-1微型樁</t>
    <phoneticPr fontId="37" type="noConversion"/>
  </si>
  <si>
    <t>60-261</t>
  </si>
  <si>
    <t>方261
官田二號高架橋P4-3微型樁</t>
    <phoneticPr fontId="37" type="noConversion"/>
  </si>
  <si>
    <t>60-262</t>
  </si>
  <si>
    <t>方262
曾文溪橋P7RL墩頂剪力榫對穿鋼棒無收縮填縫</t>
    <phoneticPr fontId="37" type="noConversion"/>
  </si>
  <si>
    <t>60-263</t>
  </si>
  <si>
    <t>方263
糖鐵四號穿越橋P1L、P3L帽梁對穿鋼筋填縫</t>
    <phoneticPr fontId="37" type="noConversion"/>
  </si>
  <si>
    <t>60-264</t>
  </si>
  <si>
    <t>方264
南140穿越橋P2L-28微型樁</t>
    <phoneticPr fontId="37" type="noConversion"/>
  </si>
  <si>
    <t>60-265</t>
  </si>
  <si>
    <t>方265
潭頂溪排水牆P1RL帽梁對穿鋼筋無收縮填縫</t>
    <phoneticPr fontId="37" type="noConversion"/>
  </si>
  <si>
    <t>60-266</t>
  </si>
  <si>
    <t>方266
曾文溪橋P14RL墩頂剪力榫對穿鋼棒無收縮填縫</t>
    <phoneticPr fontId="37" type="noConversion"/>
  </si>
  <si>
    <t>60-267</t>
  </si>
  <si>
    <t>方267
南140穿越橋P2L-27微型樁</t>
    <phoneticPr fontId="37" type="noConversion"/>
  </si>
  <si>
    <t>60-268</t>
  </si>
  <si>
    <t>方268
南140穿越橋P2L-26微型樁</t>
    <phoneticPr fontId="37" type="noConversion"/>
  </si>
  <si>
    <t>60-269</t>
  </si>
  <si>
    <t>方269
南140穿越橋P2L-30微型樁</t>
    <phoneticPr fontId="37" type="noConversion"/>
  </si>
  <si>
    <t>60-270</t>
  </si>
  <si>
    <t>112/1/15</t>
    <phoneticPr fontId="37" type="noConversion"/>
  </si>
  <si>
    <t>方270
南140穿越橋P2L-29微型樁</t>
    <phoneticPr fontId="37" type="noConversion"/>
  </si>
  <si>
    <t>60-271</t>
  </si>
  <si>
    <t>方271
南140穿越橋P2L-25微型樁</t>
    <phoneticPr fontId="37" type="noConversion"/>
  </si>
  <si>
    <t>60-272</t>
  </si>
  <si>
    <t>112/1/17</t>
    <phoneticPr fontId="37" type="noConversion"/>
  </si>
  <si>
    <t>方272
南140穿越橋P2L-24微型樁</t>
    <phoneticPr fontId="37" type="noConversion"/>
  </si>
  <si>
    <t>60-273</t>
  </si>
  <si>
    <t>112/1/28</t>
    <phoneticPr fontId="37" type="noConversion"/>
  </si>
  <si>
    <t>方273
南140穿越橋P2L-23微型樁</t>
    <phoneticPr fontId="37" type="noConversion"/>
  </si>
  <si>
    <t>60-274</t>
  </si>
  <si>
    <t>112/1/30</t>
    <phoneticPr fontId="37" type="noConversion"/>
  </si>
  <si>
    <t>方274
南140穿越橋P2L-22微型樁</t>
    <phoneticPr fontId="37" type="noConversion"/>
  </si>
  <si>
    <t>60-275</t>
  </si>
  <si>
    <t>方275
官田溪河川橋P13RL、P14RL、P15RL剪力榫鋼管灌漿及填縫</t>
    <phoneticPr fontId="37" type="noConversion"/>
  </si>
  <si>
    <t>60-276</t>
  </si>
  <si>
    <t>112/1/31</t>
    <phoneticPr fontId="37" type="noConversion"/>
  </si>
  <si>
    <t>方276
南140穿越橋P2L-21微型樁</t>
    <phoneticPr fontId="37" type="noConversion"/>
  </si>
  <si>
    <t>8-93</t>
  </si>
  <si>
    <t>8-94</t>
  </si>
  <si>
    <t xml:space="preserve">#5 9
#6 12.24
#7 12.79
#10 3.07 </t>
    <phoneticPr fontId="37" type="noConversion"/>
  </si>
  <si>
    <t>#5  1支
#6  1支
#7  1支
#10 1支</t>
    <phoneticPr fontId="37" type="noConversion"/>
  </si>
  <si>
    <t>#4 21
#5 45
#6 76
#7 34
#8 22
#9 21
#10 125
#11 2</t>
    <phoneticPr fontId="37" type="noConversion"/>
  </si>
  <si>
    <t>#4 143.38
#5 440.88
#6 1805.61
#7 515.79
#8 473.47
#9 3624.6
#10 3512.74
#11 43.31</t>
    <phoneticPr fontId="37" type="noConversion"/>
  </si>
  <si>
    <t>M38A2-J-B-R1-094
官田一號P3EW墩柱、六雙溪護岸復舊、南175基礎</t>
    <phoneticPr fontId="37" type="noConversion"/>
  </si>
  <si>
    <t>8-95</t>
  </si>
  <si>
    <t>M38A2-J-B-R1-095
官田一號P3EW墩柱、六雙溪護岸復舊、南175基礎</t>
    <phoneticPr fontId="37" type="noConversion"/>
  </si>
  <si>
    <t>#5 6.52
#8 6.06
#10 31.60</t>
    <phoneticPr fontId="37" type="noConversion"/>
  </si>
  <si>
    <t>#5  1支
#8  1支
#10 1支</t>
    <phoneticPr fontId="37" type="noConversion"/>
  </si>
  <si>
    <t>#4 21
#5 46
#6 76
#7 34
#8 23
#9 21
#10 126
#11 2</t>
    <phoneticPr fontId="37" type="noConversion"/>
  </si>
  <si>
    <t>#4 143.38
#5 447.4
#6 1805.61
#7 515.79
#8 479.53
#9 3624.6
#10 3544.34
#11 43.31</t>
    <phoneticPr fontId="37" type="noConversion"/>
  </si>
  <si>
    <t>S22-02623
官田系統</t>
    <phoneticPr fontId="37" type="noConversion"/>
  </si>
  <si>
    <t>S22-02622
官田溪P6</t>
    <phoneticPr fontId="37" type="noConversion"/>
  </si>
  <si>
    <t>錨栓D16</t>
    <phoneticPr fontId="37" type="noConversion"/>
  </si>
  <si>
    <t>13-155</t>
  </si>
  <si>
    <t>S23-00534
官田二號P5基礎頂面</t>
    <phoneticPr fontId="37" type="noConversion"/>
  </si>
  <si>
    <t>32-94</t>
  </si>
  <si>
    <t>S23-00322
官田系統一號高架橋P3W基礎</t>
    <phoneticPr fontId="37" type="noConversion"/>
  </si>
  <si>
    <t>32-95</t>
  </si>
  <si>
    <t>S23-00479
官田二號P5基礎側面</t>
    <phoneticPr fontId="37" type="noConversion"/>
  </si>
  <si>
    <t>32-96</t>
  </si>
  <si>
    <t>S23-00519
官田溪P18RL帽梁剪力榫</t>
    <phoneticPr fontId="37" type="noConversion"/>
  </si>
  <si>
    <t>15-34</t>
  </si>
  <si>
    <t>111/1/12</t>
    <phoneticPr fontId="37" type="noConversion"/>
  </si>
  <si>
    <t>S23-00343
潭頂溪排水橋P1R.L帽梁</t>
    <phoneticPr fontId="37" type="noConversion"/>
  </si>
  <si>
    <t>15-35</t>
  </si>
  <si>
    <t>111/2/2</t>
    <phoneticPr fontId="37" type="noConversion"/>
  </si>
  <si>
    <t>S23-00817
曾文溪P14RL</t>
    <phoneticPr fontId="37" type="noConversion"/>
  </si>
  <si>
    <t xml:space="preserve">國道1號265k+286排水箱涵改建工程
材料設備檢(試)驗管制總表                                     </t>
    <phoneticPr fontId="37" type="noConversion"/>
  </si>
  <si>
    <t xml:space="preserve">
國道1號265k+286排水箱涵改建工程
材料設備送審管制總表</t>
    <phoneticPr fontId="37" type="noConversion"/>
  </si>
  <si>
    <t>國道1號265k+286排水箱涵改建工程</t>
    <phoneticPr fontId="44" type="noConversion"/>
  </si>
  <si>
    <t>112/04/24</t>
    <phoneticPr fontId="37" type="noConversion"/>
  </si>
  <si>
    <t>壹.甲.(B.5、B.12、D.1、E.1、H.1)</t>
    <phoneticPr fontId="37" type="noConversion"/>
  </si>
  <si>
    <t>壹.甲.(A.13、A.14、B.6、E.1)</t>
    <phoneticPr fontId="37" type="noConversion"/>
  </si>
  <si>
    <t>壹.甲.(G.2、G.3)</t>
    <phoneticPr fontId="37" type="noConversion"/>
  </si>
  <si>
    <t>175kgf/cm2混凝土</t>
    <phoneticPr fontId="37" type="noConversion"/>
  </si>
  <si>
    <t>280kgf/cm2混凝土</t>
    <phoneticPr fontId="37" type="noConversion"/>
  </si>
  <si>
    <t>80kgf/cm2混凝土</t>
    <phoneticPr fontId="37" type="noConversion"/>
  </si>
  <si>
    <t>壹.甲.(A.10、A.13、A14、D.2、F.2、F.6、K.5)</t>
    <phoneticPr fontId="37" type="noConversion"/>
  </si>
  <si>
    <t>245kgf/cm2混凝土</t>
    <phoneticPr fontId="37" type="noConversion"/>
  </si>
  <si>
    <t>壹.甲.(C.1、C.2)</t>
    <phoneticPr fontId="37" type="noConversion"/>
  </si>
  <si>
    <t>結構用混凝土，(機拌，水中)，315kgf/cm2</t>
    <phoneticPr fontId="37" type="noConversion"/>
  </si>
  <si>
    <t>壹.甲.B.1</t>
    <phoneticPr fontId="37" type="noConversion"/>
  </si>
  <si>
    <t>場鑄預力混凝土，420 kgf/cm2</t>
    <phoneticPr fontId="37" type="noConversion"/>
  </si>
  <si>
    <t>壹.甲.(B.2、B.4)</t>
    <phoneticPr fontId="37" type="noConversion"/>
  </si>
  <si>
    <t>場鑄早強無收縮混凝土，420 kgf/cm2</t>
    <phoneticPr fontId="37" type="noConversion"/>
  </si>
  <si>
    <t>壹.甲.B.3</t>
    <phoneticPr fontId="37" type="noConversion"/>
  </si>
  <si>
    <t>早強混凝土280kgf/cm2</t>
    <phoneticPr fontId="37" type="noConversion"/>
  </si>
  <si>
    <t>配比    資料</t>
    <phoneticPr fontId="37" type="noConversion"/>
  </si>
  <si>
    <t>壹.甲.(A.13、B.7、B12、B13、C.1、C.2、D.9、D10、E.1、H.1)</t>
    <phoneticPr fontId="37" type="noConversion"/>
  </si>
  <si>
    <t>壹.甲.(A14、F6、G.2、G.3)</t>
    <phoneticPr fontId="37" type="noConversion"/>
  </si>
  <si>
    <t>鋼筋，SD280</t>
    <phoneticPr fontId="37" type="noConversion"/>
  </si>
  <si>
    <t>壹.甲.B.19</t>
    <phoneticPr fontId="37" type="noConversion"/>
  </si>
  <si>
    <t>鋼筋，鋼筋續接器，D25</t>
    <phoneticPr fontId="37" type="noConversion"/>
  </si>
  <si>
    <t>壹.甲.B.20</t>
    <phoneticPr fontId="37" type="noConversion"/>
  </si>
  <si>
    <t>鋼筋，鋼筋續接器，D22</t>
    <phoneticPr fontId="37" type="noConversion"/>
  </si>
  <si>
    <t>鋼筋，鋼筋續接器，D19</t>
    <phoneticPr fontId="37" type="noConversion"/>
  </si>
  <si>
    <t>鋼筋，鋼筋續接器，D16m</t>
    <phoneticPr fontId="37" type="noConversion"/>
  </si>
  <si>
    <t>鋼筋，鋼筋續接器，D13m</t>
    <phoneticPr fontId="37" type="noConversion"/>
  </si>
  <si>
    <t xml:space="preserve">壹.甲.A.6 </t>
    <phoneticPr fontId="37" type="noConversion"/>
  </si>
  <si>
    <t>開放級配瀝青混凝土(改質Ⅳ-F型)</t>
    <phoneticPr fontId="37" type="noConversion"/>
  </si>
  <si>
    <t>壹.甲.A.7</t>
    <phoneticPr fontId="37" type="noConversion"/>
  </si>
  <si>
    <t>密級配瀝青混凝土(改質Ⅳ-F型)</t>
    <phoneticPr fontId="37" type="noConversion"/>
  </si>
  <si>
    <t>壹.甲.A.8</t>
    <phoneticPr fontId="37" type="noConversion"/>
  </si>
  <si>
    <t>瀝青處理底層</t>
    <phoneticPr fontId="37" type="noConversion"/>
  </si>
  <si>
    <t>壹.甲.A.11</t>
    <phoneticPr fontId="37" type="noConversion"/>
  </si>
  <si>
    <t>瀝青黏層</t>
    <phoneticPr fontId="37" type="noConversion"/>
  </si>
  <si>
    <t>瀝青透層</t>
    <phoneticPr fontId="37" type="noConversion"/>
  </si>
  <si>
    <t>配比              資料</t>
    <phoneticPr fontId="37" type="noConversion"/>
  </si>
  <si>
    <t>壹.甲.B.16</t>
    <phoneticPr fontId="37" type="noConversion"/>
  </si>
  <si>
    <t>壹.甲.A.10</t>
    <phoneticPr fontId="37" type="noConversion"/>
  </si>
  <si>
    <t>止水帶，聚氯乙烯，A型，150x9mm</t>
    <phoneticPr fontId="37" type="noConversion"/>
  </si>
  <si>
    <t>壹.甲.B.5</t>
    <phoneticPr fontId="37" type="noConversion"/>
  </si>
  <si>
    <t>止水帶，聚氯乙烯，B型，230x7.5mm</t>
    <phoneticPr fontId="37" type="noConversion"/>
  </si>
  <si>
    <t>壹.甲.A.4</t>
    <phoneticPr fontId="37" type="noConversion"/>
  </si>
  <si>
    <t>基地及路堤填築</t>
    <phoneticPr fontId="37" type="noConversion"/>
  </si>
  <si>
    <t>壹.甲.(A.9、G.2、G.3、K.6)</t>
    <phoneticPr fontId="37" type="noConversion"/>
  </si>
  <si>
    <t>級配粒料底層</t>
    <phoneticPr fontId="37" type="noConversion"/>
  </si>
  <si>
    <t>壹.甲.(B.11、D.8)</t>
    <phoneticPr fontId="37" type="noConversion"/>
  </si>
  <si>
    <t>構造物回填</t>
    <phoneticPr fontId="37" type="noConversion"/>
  </si>
  <si>
    <t xml:space="preserve">級配               
土方              來源              證明
</t>
    <phoneticPr fontId="37" type="noConversion"/>
  </si>
  <si>
    <t>壹.甲.C.8</t>
    <phoneticPr fontId="37" type="noConversion"/>
  </si>
  <si>
    <t>預力鋼腱及鋼線</t>
    <phoneticPr fontId="37" type="noConversion"/>
  </si>
  <si>
    <t>預力地錨，錨錠段浪型管</t>
    <phoneticPr fontId="37" type="noConversion"/>
  </si>
  <si>
    <t>自由段護管PE平面套管</t>
    <phoneticPr fontId="37" type="noConversion"/>
  </si>
  <si>
    <t>壹.甲.B.17</t>
    <phoneticPr fontId="37" type="noConversion"/>
  </si>
  <si>
    <t>橋面洩水孔</t>
    <phoneticPr fontId="37" type="noConversion"/>
  </si>
  <si>
    <t>隔音牆，金屬隔音板，高3.0m</t>
    <phoneticPr fontId="37" type="noConversion"/>
  </si>
  <si>
    <t>壹.甲.(E.6、J.31)</t>
    <phoneticPr fontId="37" type="noConversion"/>
  </si>
  <si>
    <t>標線，熱處理聚酯</t>
    <phoneticPr fontId="37" type="noConversion"/>
  </si>
  <si>
    <t>壹.甲.E.7</t>
    <phoneticPr fontId="37" type="noConversion"/>
  </si>
  <si>
    <t>標記，路面用，反光片型</t>
    <phoneticPr fontId="37" type="noConversion"/>
  </si>
  <si>
    <t>防眩板</t>
    <phoneticPr fontId="37" type="noConversion"/>
  </si>
  <si>
    <t>座</t>
    <phoneticPr fontId="37" type="noConversion"/>
  </si>
  <si>
    <t>壹.甲.G.4</t>
    <phoneticPr fontId="37" type="noConversion"/>
  </si>
  <si>
    <t>高密度聚乙烯管，標稱管徑78±3mm</t>
    <phoneticPr fontId="37" type="noConversion"/>
  </si>
  <si>
    <t>壹.甲. G.5</t>
    <phoneticPr fontId="37" type="noConversion"/>
  </si>
  <si>
    <t>高密度聚乙烯管，標稱管徑52±2mm</t>
    <phoneticPr fontId="37" type="noConversion"/>
  </si>
  <si>
    <t>壹.甲. G.6</t>
    <phoneticPr fontId="37" type="noConversion"/>
  </si>
  <si>
    <t>橋梁附掛管路座(10管)</t>
    <phoneticPr fontId="37" type="noConversion"/>
  </si>
  <si>
    <t>壹.甲.G.7</t>
    <phoneticPr fontId="37" type="noConversion"/>
  </si>
  <si>
    <t>導線管，硬質聚氯乙烯塑膠管，E管，(標稱78±2mm，厚5.1mm)</t>
    <phoneticPr fontId="37" type="noConversion"/>
  </si>
  <si>
    <t>壹.甲.G.8</t>
    <phoneticPr fontId="37" type="noConversion"/>
  </si>
  <si>
    <t>導線管，硬質聚氯乙烯塑膠管，E管，標稱52mm，厚3.6mm</t>
    <phoneticPr fontId="37" type="noConversion"/>
  </si>
  <si>
    <t>壹.甲.G.9</t>
    <phoneticPr fontId="37" type="noConversion"/>
  </si>
  <si>
    <t>壹.甲.G.10</t>
    <phoneticPr fontId="37" type="noConversion"/>
  </si>
  <si>
    <t>壹.甲.G.11</t>
    <phoneticPr fontId="37" type="noConversion"/>
  </si>
  <si>
    <t>壹.甲.G.12</t>
    <phoneticPr fontId="37" type="noConversion"/>
  </si>
  <si>
    <t>SM-84芯單模光纜</t>
    <phoneticPr fontId="37" type="noConversion"/>
  </si>
  <si>
    <t>SM-72芯單模光纜</t>
    <phoneticPr fontId="37" type="noConversion"/>
  </si>
  <si>
    <t>SM-48芯單模光纜</t>
    <phoneticPr fontId="37" type="noConversion"/>
  </si>
  <si>
    <t>112/06/26</t>
    <phoneticPr fontId="37" type="noConversion"/>
  </si>
  <si>
    <t>壹.甲.B.4</t>
    <phoneticPr fontId="37" type="noConversion"/>
  </si>
  <si>
    <t>預力鋼腱</t>
    <phoneticPr fontId="37" type="noConversion"/>
  </si>
  <si>
    <t>端錨</t>
    <phoneticPr fontId="37" type="noConversion"/>
  </si>
  <si>
    <t>壹.甲.I.2</t>
    <phoneticPr fontId="37" type="noConversion"/>
  </si>
  <si>
    <t>小葉榕 H*W≧150*80(cm)</t>
    <phoneticPr fontId="37" type="noConversion"/>
  </si>
  <si>
    <t>株</t>
    <phoneticPr fontId="37" type="noConversion"/>
  </si>
  <si>
    <t>驗苗</t>
    <phoneticPr fontId="37" type="noConversion"/>
  </si>
  <si>
    <t>壹.乙.D.14</t>
    <phoneticPr fontId="37" type="noConversion"/>
  </si>
  <si>
    <t>石籠，1M×1M(箱型)</t>
    <phoneticPr fontId="37" type="noConversion"/>
  </si>
  <si>
    <t>料源證明</t>
    <phoneticPr fontId="37" type="noConversion"/>
  </si>
  <si>
    <t>壹.甲. (A.10、A.13、A.14、B.1、B.5、B.15)</t>
    <phoneticPr fontId="37" type="noConversion"/>
  </si>
  <si>
    <t>填縫板</t>
    <phoneticPr fontId="37" type="noConversion"/>
  </si>
  <si>
    <t>壹.甲.(A.10、A.13、A.14、B.5、B.15)</t>
    <phoneticPr fontId="37" type="noConversion"/>
  </si>
  <si>
    <t>填縫劑</t>
    <phoneticPr fontId="37" type="noConversion"/>
  </si>
  <si>
    <t>壹.甲.(B.20)</t>
    <phoneticPr fontId="37" type="noConversion"/>
  </si>
  <si>
    <t>維修道欄杆(橋台)</t>
    <phoneticPr fontId="37" type="noConversion"/>
  </si>
  <si>
    <t>進橋板用，D=22mm2鍍鋅鋼棒</t>
    <phoneticPr fontId="37" type="noConversion"/>
  </si>
  <si>
    <t>PVC管，10cm∮</t>
    <phoneticPr fontId="37" type="noConversion"/>
  </si>
  <si>
    <t>不銹鋼踏步，D=19mm</t>
    <phoneticPr fontId="37" type="noConversion"/>
  </si>
  <si>
    <t>壹.甲.B.12</t>
    <phoneticPr fontId="37" type="noConversion"/>
  </si>
  <si>
    <t>金屬橋欄杆</t>
    <phoneticPr fontId="37" type="noConversion"/>
  </si>
  <si>
    <t>壹.甲.D.10</t>
    <phoneticPr fontId="37" type="noConversion"/>
  </si>
  <si>
    <t>化學黏著錨筋，D16mm</t>
    <phoneticPr fontId="37" type="noConversion"/>
  </si>
  <si>
    <t>壹.甲.H.1</t>
    <phoneticPr fontId="37" type="noConversion"/>
  </si>
  <si>
    <t>化學黏著錨筋，D13mm</t>
    <phoneticPr fontId="37" type="noConversion"/>
  </si>
  <si>
    <t>112/03/20</t>
    <phoneticPr fontId="37" type="noConversion"/>
  </si>
  <si>
    <t>壹.甲.C.1、C2</t>
    <phoneticPr fontId="37" type="noConversion"/>
  </si>
  <si>
    <t>壹.甲.B.2、B.4</t>
    <phoneticPr fontId="37" type="noConversion"/>
  </si>
  <si>
    <t>壹.甲.B.5</t>
  </si>
  <si>
    <t>聚氯乙烯，A型，150x9mm</t>
    <phoneticPr fontId="37" type="noConversion"/>
  </si>
  <si>
    <t>聚氯乙烯，B型，230x7.5mm</t>
    <phoneticPr fontId="37" type="noConversion"/>
  </si>
  <si>
    <t>每1000M2/1孔</t>
    <phoneticPr fontId="37" type="noConversion"/>
  </si>
  <si>
    <t>抗滑試驗每1000M2試驗1次</t>
    <phoneticPr fontId="37" type="noConversion"/>
  </si>
  <si>
    <t>進場前提送出廠試驗報告</t>
    <phoneticPr fontId="37" type="noConversion"/>
  </si>
  <si>
    <t>依規格不同每批1次</t>
  </si>
  <si>
    <t>依規格不同每批1次</t>
    <phoneticPr fontId="37" type="noConversion"/>
  </si>
  <si>
    <t>進場前檢附材料試驗報告</t>
    <phoneticPr fontId="37" type="noConversion"/>
  </si>
  <si>
    <t>開工後苗場驗苗</t>
    <phoneticPr fontId="37" type="noConversion"/>
  </si>
  <si>
    <t>一次。</t>
    <phoneticPr fontId="37" type="noConversion"/>
  </si>
  <si>
    <t>物化性每批1次</t>
    <phoneticPr fontId="37" type="noConversion"/>
  </si>
  <si>
    <t>物性1次</t>
    <phoneticPr fontId="37" type="noConversion"/>
  </si>
  <si>
    <t>112/03/27</t>
    <phoneticPr fontId="37" type="noConversion"/>
  </si>
  <si>
    <t>112/04/28</t>
    <phoneticPr fontId="37" type="noConversion"/>
  </si>
  <si>
    <t>112/03/20</t>
  </si>
  <si>
    <t>112/03/16</t>
    <phoneticPr fontId="37" type="noConversion"/>
  </si>
  <si>
    <t>壹.甲.F.3</t>
  </si>
  <si>
    <t>道路照明，燈柱，(基座式，單臂)，高12m，含接線盒</t>
  </si>
  <si>
    <t>壹.甲.F.4</t>
  </si>
  <si>
    <t>道路照明，(燈具，含安定器及燈泡(管))，(400W，220V)，高壓鈉光燈用</t>
  </si>
  <si>
    <t>壹.甲.F.5</t>
  </si>
  <si>
    <t>燈柱基座含螺栓及螺帽</t>
  </si>
  <si>
    <t>壹.甲.F.9</t>
  </si>
  <si>
    <t>電線及電纜，PEX CABLE，1/C，38mm2</t>
  </si>
  <si>
    <t>壹.甲.F.10</t>
  </si>
  <si>
    <t>電線及電纜，PEX CABLE，單心，22mm2，600V</t>
  </si>
  <si>
    <t xml:space="preserve">以生產批次一批
抽驗一次
</t>
    <phoneticPr fontId="37" type="noConversion"/>
  </si>
  <si>
    <t>是否
取樣試驗</t>
    <phoneticPr fontId="37" type="noConversion"/>
  </si>
  <si>
    <t>壹.甲.F.3</t>
    <phoneticPr fontId="37" type="noConversion"/>
  </si>
  <si>
    <t>壹.甲.J.17</t>
    <phoneticPr fontId="37" type="noConversion"/>
  </si>
  <si>
    <t>壹.甲.J.18</t>
    <phoneticPr fontId="37" type="noConversion"/>
  </si>
  <si>
    <t>鐵絲網圍籬(H=2.4M)(含警示燈)(折舊)</t>
    <phoneticPr fontId="37" type="noConversion"/>
  </si>
  <si>
    <t>壹.甲.J.30</t>
    <phoneticPr fontId="37" type="noConversion"/>
  </si>
  <si>
    <t>112/03/25</t>
    <phoneticPr fontId="37" type="noConversion"/>
  </si>
  <si>
    <t>112/04/12</t>
    <phoneticPr fontId="37" type="noConversion"/>
  </si>
  <si>
    <t>112/03/30</t>
    <phoneticPr fontId="37" type="noConversion"/>
  </si>
  <si>
    <t>同意核定</t>
    <phoneticPr fontId="37" type="noConversion"/>
  </si>
  <si>
    <t>112/04/12</t>
  </si>
  <si>
    <t>112/04/14</t>
    <phoneticPr fontId="37" type="noConversion"/>
  </si>
  <si>
    <t>112/04/18</t>
  </si>
  <si>
    <t>112/04/18</t>
    <phoneticPr fontId="37" type="noConversion"/>
  </si>
  <si>
    <t>備註
(歸檔編號)
(報告編號)</t>
    <phoneticPr fontId="37" type="noConversion"/>
  </si>
  <si>
    <t>112/04/21</t>
    <phoneticPr fontId="37" type="noConversion"/>
  </si>
  <si>
    <t>2-2</t>
  </si>
  <si>
    <t>2-3</t>
  </si>
  <si>
    <t>2-4</t>
  </si>
  <si>
    <t>2-5</t>
  </si>
  <si>
    <t>2-6</t>
  </si>
  <si>
    <t>112/04/20</t>
    <phoneticPr fontId="37" type="noConversion"/>
  </si>
  <si>
    <t>112/4/25</t>
    <phoneticPr fontId="37" type="noConversion"/>
  </si>
  <si>
    <t>112/04/27</t>
    <phoneticPr fontId="37" type="noConversion"/>
  </si>
  <si>
    <t>112/05/05</t>
  </si>
  <si>
    <t>112/05/05</t>
    <phoneticPr fontId="37" type="noConversion"/>
  </si>
  <si>
    <t>112/05/09</t>
    <phoneticPr fontId="37" type="noConversion"/>
  </si>
  <si>
    <t>瀝青混凝土配合比試拌</t>
    <phoneticPr fontId="37" type="noConversion"/>
  </si>
  <si>
    <t>開放級配瀝青混凝土 (改質IV-F型)</t>
    <phoneticPr fontId="37" type="noConversion"/>
  </si>
  <si>
    <t>開放級配(AC-20)</t>
    <phoneticPr fontId="37" type="noConversion"/>
  </si>
  <si>
    <t>密級配瀝青混凝土 (改質IV-F型)</t>
    <phoneticPr fontId="37" type="noConversion"/>
  </si>
  <si>
    <t>112/05/08</t>
  </si>
  <si>
    <t>112/05/08</t>
    <phoneticPr fontId="37" type="noConversion"/>
  </si>
  <si>
    <t>錨栓(M16)</t>
    <phoneticPr fontId="37" type="noConversion"/>
  </si>
  <si>
    <t>112/5/12</t>
    <phoneticPr fontId="37" type="noConversion"/>
  </si>
  <si>
    <t>112/05/10</t>
    <phoneticPr fontId="37" type="noConversion"/>
  </si>
  <si>
    <t>112/05/15</t>
    <phoneticPr fontId="37" type="noConversion"/>
  </si>
  <si>
    <t>母材*1支、錨栓*1支</t>
    <phoneticPr fontId="37" type="noConversion"/>
  </si>
  <si>
    <t>威勝:杜文斌</t>
    <phoneticPr fontId="37" type="noConversion"/>
  </si>
  <si>
    <t>112/05/13</t>
    <phoneticPr fontId="37" type="noConversion"/>
  </si>
  <si>
    <t>112/05/15</t>
  </si>
  <si>
    <t>112/05/16</t>
  </si>
  <si>
    <t>112/05/16</t>
    <phoneticPr fontId="37" type="noConversion"/>
  </si>
  <si>
    <t>112/05/18</t>
  </si>
  <si>
    <t>112/05/18</t>
    <phoneticPr fontId="37" type="noConversion"/>
  </si>
  <si>
    <t>112/05/22</t>
  </si>
  <si>
    <t>112/05/22</t>
    <phoneticPr fontId="37" type="noConversion"/>
  </si>
  <si>
    <t>112/11/30</t>
    <phoneticPr fontId="37" type="noConversion"/>
  </si>
  <si>
    <t>112/08/31</t>
    <phoneticPr fontId="37" type="noConversion"/>
  </si>
  <si>
    <t>112/12/31</t>
    <phoneticPr fontId="37" type="noConversion"/>
  </si>
  <si>
    <t>113/12/31</t>
    <phoneticPr fontId="37" type="noConversion"/>
  </si>
  <si>
    <t>廠驗</t>
  </si>
  <si>
    <t>試拌</t>
    <phoneticPr fontId="37" type="noConversion"/>
  </si>
  <si>
    <t>廠拌</t>
    <phoneticPr fontId="37" type="noConversion"/>
  </si>
  <si>
    <t>112/05/24</t>
  </si>
  <si>
    <t>112/05/24</t>
    <phoneticPr fontId="37" type="noConversion"/>
  </si>
  <si>
    <t>112/05/26</t>
    <phoneticPr fontId="37" type="noConversion"/>
  </si>
  <si>
    <t>112/05/27</t>
    <phoneticPr fontId="37" type="noConversion"/>
  </si>
  <si>
    <t>265K-J-a-C1-003
昌煇-2304800-7天
昌煇-2304801-28天</t>
    <phoneticPr fontId="37" type="noConversion"/>
  </si>
  <si>
    <t>265K-J-a-C1-003
昌煇-2304794-7天
昌煇-2304795-28天</t>
    <phoneticPr fontId="37" type="noConversion"/>
  </si>
  <si>
    <t>265K-J-a-C1-003
昌煇-2304804-7天
昌煇-2304805-28天</t>
    <phoneticPr fontId="37" type="noConversion"/>
  </si>
  <si>
    <t>265K-J-a-C1-003
昌煇-2304802-7天
昌煇-2304803-28天</t>
    <phoneticPr fontId="37" type="noConversion"/>
  </si>
  <si>
    <t>265K-J-a-C1-003
昌煇-2304798-7天
昌煇-2304799-28天</t>
    <phoneticPr fontId="37" type="noConversion"/>
  </si>
  <si>
    <t>265K-J-a-C1-003
昌煇-2304796-7天
昌煇-2304797-28天</t>
    <phoneticPr fontId="37" type="noConversion"/>
  </si>
  <si>
    <t>112/04/12(廠驗)</t>
    <phoneticPr fontId="37" type="noConversion"/>
  </si>
  <si>
    <t>1-3</t>
    <phoneticPr fontId="37" type="noConversion"/>
  </si>
  <si>
    <t>112/05/29</t>
    <phoneticPr fontId="37" type="noConversion"/>
  </si>
  <si>
    <t>威勝：杜文斌</t>
    <phoneticPr fontId="37" type="noConversion"/>
  </si>
  <si>
    <t>112/05/30</t>
    <phoneticPr fontId="37" type="noConversion"/>
  </si>
  <si>
    <t>265K-J-a-C1-003
竣葦-2305204-1-7天
竣葦-2305205-28天</t>
    <phoneticPr fontId="37" type="noConversion"/>
  </si>
  <si>
    <t>265K-J-a-C1-003
竣葦-2305206-1-7天
竣葦-2305207-28天</t>
    <phoneticPr fontId="37" type="noConversion"/>
  </si>
  <si>
    <t>265K-J-a-C1-003
竣葦-2305208-1-7天
竣葦-2305209-28天</t>
    <phoneticPr fontId="37" type="noConversion"/>
  </si>
  <si>
    <t>265K-J-a-C1-003
竣葦-2305202-1-7天
竣葦-2305203-28天</t>
    <phoneticPr fontId="37" type="noConversion"/>
  </si>
  <si>
    <t>112/05/31</t>
    <phoneticPr fontId="37" type="noConversion"/>
  </si>
  <si>
    <t>112/06/1</t>
  </si>
  <si>
    <t>112/06/1</t>
    <phoneticPr fontId="37" type="noConversion"/>
  </si>
  <si>
    <t>112/06/2</t>
  </si>
  <si>
    <t>112/06/3</t>
    <phoneticPr fontId="37" type="noConversion"/>
  </si>
  <si>
    <t>112/06/5</t>
  </si>
  <si>
    <t>112/06/5</t>
    <phoneticPr fontId="37" type="noConversion"/>
  </si>
  <si>
    <t>112/06/6</t>
  </si>
  <si>
    <t>112/06/6</t>
    <phoneticPr fontId="37" type="noConversion"/>
  </si>
  <si>
    <t>112/06/7</t>
    <phoneticPr fontId="37" type="noConversion"/>
  </si>
  <si>
    <t>112/06/8</t>
    <phoneticPr fontId="37" type="noConversion"/>
  </si>
  <si>
    <t>112/06/9</t>
  </si>
  <si>
    <t>112/06/9</t>
    <phoneticPr fontId="37" type="noConversion"/>
  </si>
  <si>
    <t>112/06/10</t>
  </si>
  <si>
    <t>112/06/10</t>
    <phoneticPr fontId="37" type="noConversion"/>
  </si>
  <si>
    <t>112/06/12</t>
  </si>
  <si>
    <t>112/06/12</t>
    <phoneticPr fontId="37" type="noConversion"/>
  </si>
  <si>
    <t>瀝青混凝土材料</t>
    <phoneticPr fontId="37" type="noConversion"/>
  </si>
  <si>
    <t>粗、細骨材</t>
    <phoneticPr fontId="37" type="noConversion"/>
  </si>
  <si>
    <t>監造：李之杰</t>
    <phoneticPr fontId="37" type="noConversion"/>
  </si>
  <si>
    <t>112/06/13</t>
  </si>
  <si>
    <t>112/06/13</t>
    <phoneticPr fontId="37" type="noConversion"/>
  </si>
  <si>
    <t>112/06/14</t>
  </si>
  <si>
    <t>112/06/14</t>
    <phoneticPr fontId="37" type="noConversion"/>
  </si>
  <si>
    <t>112/06/15</t>
  </si>
  <si>
    <t>112/06/15</t>
    <phoneticPr fontId="37" type="noConversion"/>
  </si>
  <si>
    <t>試拌</t>
  </si>
  <si>
    <t>112/06/16</t>
    <phoneticPr fontId="37" type="noConversion"/>
  </si>
  <si>
    <t>112/06/17</t>
    <phoneticPr fontId="37" type="noConversion"/>
  </si>
  <si>
    <t>265K-J-a-C245-001
竣葦-2305762-7天
竣葦-2305763-28天</t>
    <phoneticPr fontId="37" type="noConversion"/>
  </si>
  <si>
    <t>112/06/19</t>
    <phoneticPr fontId="37" type="noConversion"/>
  </si>
  <si>
    <t>265K-J-b-M-001
SGS-DK-23-00583</t>
    <phoneticPr fontId="37" type="noConversion"/>
  </si>
  <si>
    <t>112/06/20</t>
  </si>
  <si>
    <t>112/06/20</t>
    <phoneticPr fontId="37" type="noConversion"/>
  </si>
  <si>
    <t>112/06/21</t>
  </si>
  <si>
    <t>112/06/21</t>
    <phoneticPr fontId="37" type="noConversion"/>
  </si>
  <si>
    <t>112/06/26</t>
  </si>
  <si>
    <t>112/06/27</t>
  </si>
  <si>
    <t>112/06/27</t>
    <phoneticPr fontId="37" type="noConversion"/>
  </si>
  <si>
    <t>112/06/28</t>
  </si>
  <si>
    <t>112/06/28</t>
    <phoneticPr fontId="37" type="noConversion"/>
  </si>
  <si>
    <t>112/06/29</t>
  </si>
  <si>
    <t>112/06/29</t>
    <phoneticPr fontId="37" type="noConversion"/>
  </si>
  <si>
    <t>112/06/30</t>
  </si>
  <si>
    <t>112/06/30</t>
    <phoneticPr fontId="37" type="noConversion"/>
  </si>
  <si>
    <t>駐廠</t>
    <phoneticPr fontId="37" type="noConversion"/>
  </si>
  <si>
    <t>開放級配瀝青混凝土(改質Ⅳ-F型)
含油量.篩分析試驗</t>
    <phoneticPr fontId="37" type="noConversion"/>
  </si>
  <si>
    <t>威勝:杜文斌</t>
  </si>
  <si>
    <t>監造:顧永春</t>
    <phoneticPr fontId="37" type="noConversion"/>
  </si>
  <si>
    <t>監造:邱俊榮</t>
    <phoneticPr fontId="37" type="noConversion"/>
  </si>
  <si>
    <t>威勝:黃淑惠</t>
    <phoneticPr fontId="37" type="noConversion"/>
  </si>
  <si>
    <t>112/07/03</t>
    <phoneticPr fontId="37" type="noConversion"/>
  </si>
  <si>
    <t>112/07/01</t>
  </si>
  <si>
    <t>112/07/01</t>
    <phoneticPr fontId="37" type="noConversion"/>
  </si>
  <si>
    <t>112/07/06</t>
    <phoneticPr fontId="37" type="noConversion"/>
  </si>
  <si>
    <t>265K-J-a-C1-002
SGS-
KB-23-03281-C-23-08985、
RKG23000491Y</t>
    <phoneticPr fontId="37" type="noConversion"/>
  </si>
  <si>
    <t>265K-J-a-C1-002
SGS-佑聲SP-150
KB-23-03403-1-C-23-09305
HB-23-02627-C-23-11032
SGS-明氏MC-2188
KB-23-03402-1-C-23-09304
HB-23-02629-C-23-11034</t>
    <phoneticPr fontId="37" type="noConversion"/>
  </si>
  <si>
    <t>265K-J-a-C1-002
SGS
RKG23000493Y
KB-23-03282-C-23-08986</t>
    <phoneticPr fontId="37" type="noConversion"/>
  </si>
  <si>
    <t>112/07/11</t>
  </si>
  <si>
    <t>112/07/11</t>
    <phoneticPr fontId="37" type="noConversion"/>
  </si>
  <si>
    <t>監造:姚冠宏</t>
    <phoneticPr fontId="37" type="noConversion"/>
  </si>
  <si>
    <t>112/07/12</t>
  </si>
  <si>
    <t>112/07/12</t>
    <phoneticPr fontId="37" type="noConversion"/>
  </si>
  <si>
    <t>112/07/14</t>
  </si>
  <si>
    <t>112/07/14</t>
    <phoneticPr fontId="37" type="noConversion"/>
  </si>
  <si>
    <t>112/07/10</t>
    <phoneticPr fontId="37" type="noConversion"/>
  </si>
  <si>
    <t>112/08/10</t>
    <phoneticPr fontId="37" type="noConversion"/>
  </si>
  <si>
    <t>265K-J-a-C1-004
昌煇-2306219-7天
昌煇-2306220-28天</t>
    <phoneticPr fontId="37" type="noConversion"/>
  </si>
  <si>
    <t>112/07/17</t>
  </si>
  <si>
    <t>進場前提送製造廠商出具之產品證明文件</t>
    <phoneticPr fontId="37" type="noConversion"/>
  </si>
  <si>
    <t>壹.甲.C.大地工程
壹.甲.C.8</t>
    <phoneticPr fontId="37" type="noConversion"/>
  </si>
  <si>
    <t>預力鋼腱地錨</t>
    <phoneticPr fontId="37" type="noConversion"/>
  </si>
  <si>
    <t>1056m</t>
    <phoneticPr fontId="37" type="noConversion"/>
  </si>
  <si>
    <r>
      <t>壹.甲.C.大地工程
壹.甲.C.1</t>
    </r>
    <r>
      <rPr>
        <sz val="10"/>
        <color theme="1"/>
        <rFont val="新細明體"/>
        <family val="1"/>
        <charset val="136"/>
      </rPr>
      <t xml:space="preserve">、
</t>
    </r>
    <r>
      <rPr>
        <sz val="10"/>
        <color theme="1"/>
        <rFont val="標楷體"/>
        <family val="4"/>
        <charset val="136"/>
      </rPr>
      <t>壹.甲.C.2</t>
    </r>
    <phoneticPr fontId="37" type="noConversion"/>
  </si>
  <si>
    <t>結構用混凝土，(機拌，水中)，315kgf/cm2，</t>
    <phoneticPr fontId="37" type="noConversion"/>
  </si>
  <si>
    <r>
      <t>1404 M</t>
    </r>
    <r>
      <rPr>
        <vertAlign val="superscript"/>
        <sz val="12"/>
        <color theme="1"/>
        <rFont val="標楷體"/>
        <family val="4"/>
        <charset val="136"/>
      </rPr>
      <t>3</t>
    </r>
    <phoneticPr fontId="37" type="noConversion"/>
  </si>
  <si>
    <t>鋼筋鋼套環</t>
    <phoneticPr fontId="37" type="noConversion"/>
  </si>
  <si>
    <t>200顆</t>
    <phoneticPr fontId="37" type="noConversion"/>
  </si>
  <si>
    <t>壹.甲.C.大地工程
壹.甲.C.1</t>
    <phoneticPr fontId="37" type="noConversion"/>
  </si>
  <si>
    <t>壹.甲.A.路工工程
壹.甲.A.6
壹.甲.A.7</t>
    <phoneticPr fontId="37" type="noConversion"/>
  </si>
  <si>
    <t>物性、外觀、尺寸
每批同1爐號
(50T內取1支，50T~100T取2支，100T以上每增50T加取1支)
化學成分
(含熱處理鋼筋判定)
同1爐號取1支</t>
    <phoneticPr fontId="37" type="noConversion"/>
  </si>
  <si>
    <t>112/8/10</t>
    <phoneticPr fontId="37" type="noConversion"/>
  </si>
  <si>
    <t>112/8/8</t>
    <phoneticPr fontId="37" type="noConversion"/>
  </si>
  <si>
    <t>112/08/11</t>
    <phoneticPr fontId="37" type="noConversion"/>
  </si>
  <si>
    <t>廠拌</t>
  </si>
  <si>
    <t>112/12/15</t>
    <phoneticPr fontId="37" type="noConversion"/>
  </si>
  <si>
    <t>265K-J-a-C1-003
竣葦-2305198-1-7天
竣葦-2305201-28天</t>
    <phoneticPr fontId="37" type="noConversion"/>
  </si>
  <si>
    <t>試驗報告編號無誤
請詳閱1120421-265K-J-a-C1-003-廠拌-抽驗申請單</t>
    <phoneticPr fontId="37" type="noConversion"/>
  </si>
  <si>
    <t>1120421廠拌試驗報告編號已移除(整列移除)
1120518試驗報告編號無誤
請詳閱1120421-265K-J-a-C1-004-試拌-抽驗申請單</t>
    <phoneticPr fontId="37" type="noConversion"/>
  </si>
  <si>
    <t>265K-J-c-A1
(廠驗、配比驗證)
竣葦-2305759</t>
    <phoneticPr fontId="37" type="noConversion"/>
  </si>
  <si>
    <t>265K-J-c-A1
(廠驗、配比驗證)
竣葦-2305758</t>
    <phoneticPr fontId="37" type="noConversion"/>
  </si>
  <si>
    <t>265K-J-c-A1
(廠驗、配比驗證)
竣葦-2305761</t>
    <phoneticPr fontId="37" type="noConversion"/>
  </si>
  <si>
    <t>265K-J-c-A1
(廠驗、配比驗證)
竣葦-2305760</t>
    <phoneticPr fontId="37" type="noConversion"/>
  </si>
  <si>
    <t>265K-J-c-A1
竣葦-2307282
華光-2303696Y</t>
    <phoneticPr fontId="37" type="noConversion"/>
  </si>
  <si>
    <t>265K-J-c-A3-003
竣葦-2307937抗滑
竣葦-2307936標線</t>
    <phoneticPr fontId="37" type="noConversion"/>
  </si>
  <si>
    <t>265K-J-c-A3-002
竣葦-2307893抗滑</t>
    <phoneticPr fontId="37" type="noConversion"/>
  </si>
  <si>
    <t>112/10/15</t>
    <phoneticPr fontId="37" type="noConversion"/>
  </si>
  <si>
    <r>
      <rPr>
        <sz val="10"/>
        <color theme="1"/>
        <rFont val="標楷體"/>
        <family val="4"/>
        <charset val="136"/>
      </rPr>
      <t>壹.甲.E.交通工程</t>
    </r>
    <r>
      <rPr>
        <sz val="11"/>
        <color theme="1"/>
        <rFont val="標楷體"/>
        <family val="4"/>
        <charset val="136"/>
      </rPr>
      <t xml:space="preserve">
壹.甲.E.8</t>
    </r>
    <phoneticPr fontId="37" type="noConversion"/>
  </si>
  <si>
    <t>710座</t>
    <phoneticPr fontId="37" type="noConversion"/>
  </si>
  <si>
    <t>112/08/25</t>
    <phoneticPr fontId="37" type="noConversion"/>
  </si>
  <si>
    <t>2-7</t>
  </si>
  <si>
    <t>壹.甲.B.18</t>
    <phoneticPr fontId="37" type="noConversion"/>
  </si>
  <si>
    <t>1.物性試驗：1次
2.化學成分：1次
3.超音波探傷檢測：5片</t>
    <phoneticPr fontId="37" type="noConversion"/>
  </si>
  <si>
    <t>1.物性試驗：(同一爐號)每批材料取1組物性試驗。
2.化學成分：(同一爐號)每批材料取1組化性試驗。
3.超音波探傷檢測：19mm以上厚度之鋼板，各板厚每1片檢驗1次。</t>
    <phoneticPr fontId="37" type="noConversion"/>
  </si>
  <si>
    <t>112/08/15</t>
    <phoneticPr fontId="37" type="noConversion"/>
  </si>
  <si>
    <t>壹.甲.B.14</t>
    <phoneticPr fontId="37" type="noConversion"/>
  </si>
  <si>
    <t>橋面排水，橋面伸縮縫，C型</t>
    <phoneticPr fontId="37" type="noConversion"/>
  </si>
  <si>
    <t>壹.甲.B.15</t>
    <phoneticPr fontId="37" type="noConversion"/>
  </si>
  <si>
    <t>壹.甲.J.20</t>
    <phoneticPr fontId="37" type="noConversion"/>
  </si>
  <si>
    <t>電線及電纜，600V交連聚乙烯絕緣聚氯乙烯被覆電力電纜(XLPE)，2/C，60mm2</t>
    <phoneticPr fontId="37" type="noConversion"/>
  </si>
  <si>
    <t>套管，鍍鋅金屬製，D=110cm</t>
    <phoneticPr fontId="37" type="noConversion"/>
  </si>
  <si>
    <t>基樁-鋼套環</t>
    <phoneticPr fontId="37" type="noConversion"/>
  </si>
  <si>
    <t>基樁-鋼套環
結構用鋼材，一般結構用軋鋼料，A36-鋼料</t>
    <phoneticPr fontId="37" type="noConversion"/>
  </si>
  <si>
    <t>112/11/15</t>
    <phoneticPr fontId="37" type="noConversion"/>
  </si>
  <si>
    <t>113/11/01</t>
    <phoneticPr fontId="37" type="noConversion"/>
  </si>
  <si>
    <t>114/02/15</t>
    <phoneticPr fontId="37" type="noConversion"/>
  </si>
  <si>
    <t>化學黏著錨筋，D25mm</t>
    <phoneticPr fontId="37" type="noConversion"/>
  </si>
  <si>
    <t>112/09/20</t>
    <phoneticPr fontId="37" type="noConversion"/>
  </si>
  <si>
    <t>112/09/07</t>
    <phoneticPr fontId="37" type="noConversion"/>
  </si>
  <si>
    <t>112/09/10</t>
    <phoneticPr fontId="37" type="noConversion"/>
  </si>
  <si>
    <t>1.未達500座提送原廠抗候測試報告
2.500~1000座每批抽取3組
3.超過1000座每超過1000座增加1組</t>
    <phoneticPr fontId="37" type="noConversion"/>
  </si>
  <si>
    <t>人造橡膠支承墊，60*30*5.7cm</t>
    <phoneticPr fontId="37" type="noConversion"/>
  </si>
  <si>
    <t>人造橡膠支承墊，15*15*3cm</t>
    <phoneticPr fontId="37" type="noConversion"/>
  </si>
  <si>
    <t>112/10/02</t>
    <phoneticPr fontId="37" type="noConversion"/>
  </si>
  <si>
    <t>112年
第二季取樣</t>
    <phoneticPr fontId="37" type="noConversion"/>
  </si>
  <si>
    <t>1009個</t>
    <phoneticPr fontId="37" type="noConversion"/>
  </si>
  <si>
    <t>132個</t>
    <phoneticPr fontId="37" type="noConversion"/>
  </si>
  <si>
    <t>92個</t>
    <phoneticPr fontId="37" type="noConversion"/>
  </si>
  <si>
    <t>66塊</t>
    <phoneticPr fontId="37" type="noConversion"/>
  </si>
  <si>
    <t>98塊</t>
    <phoneticPr fontId="37" type="noConversion"/>
  </si>
  <si>
    <t>4塊</t>
    <phoneticPr fontId="37" type="noConversion"/>
  </si>
  <si>
    <t>98組</t>
    <phoneticPr fontId="37" type="noConversion"/>
  </si>
  <si>
    <t>112/09/08</t>
    <phoneticPr fontId="37" type="noConversion"/>
  </si>
  <si>
    <t>265K-J-a-C1-005
昌煇-2309484-7天
昌煇--230948528天</t>
    <phoneticPr fontId="37" type="noConversion"/>
  </si>
  <si>
    <t>112/09/14</t>
    <phoneticPr fontId="37" type="noConversion"/>
  </si>
  <si>
    <t>112/9/15</t>
    <phoneticPr fontId="37" type="noConversion"/>
  </si>
  <si>
    <t>112/08/28</t>
    <phoneticPr fontId="37" type="noConversion"/>
  </si>
  <si>
    <t>112/05/19</t>
    <phoneticPr fontId="37" type="noConversion"/>
  </si>
  <si>
    <t>112/09/18</t>
  </si>
  <si>
    <t>112/09/18</t>
    <phoneticPr fontId="37" type="noConversion"/>
  </si>
  <si>
    <t>預定
取樣日期</t>
    <phoneticPr fontId="44" type="noConversion"/>
  </si>
  <si>
    <t>實際
取樣日期</t>
    <phoneticPr fontId="44" type="noConversion"/>
  </si>
  <si>
    <t>112/09/13</t>
  </si>
  <si>
    <t>112/09/13</t>
    <phoneticPr fontId="37" type="noConversion"/>
  </si>
  <si>
    <t>原土土壤</t>
  </si>
  <si>
    <t>原土土壤</t>
    <phoneticPr fontId="37" type="noConversion"/>
  </si>
  <si>
    <t>威勝：杜偉汗</t>
    <phoneticPr fontId="37" type="noConversion"/>
  </si>
  <si>
    <t>壹.甲.A.9(CLSM替代方案)</t>
    <phoneticPr fontId="37" type="noConversion"/>
  </si>
  <si>
    <t>112/05/03</t>
    <phoneticPr fontId="37" type="noConversion"/>
  </si>
  <si>
    <t>112/09/21</t>
    <phoneticPr fontId="37" type="noConversion"/>
  </si>
  <si>
    <t>112/09/21</t>
  </si>
  <si>
    <t>112/09/22</t>
    <phoneticPr fontId="37" type="noConversion"/>
  </si>
  <si>
    <t>威勝：徐裕欽</t>
    <phoneticPr fontId="37" type="noConversion"/>
  </si>
  <si>
    <t>840座</t>
    <phoneticPr fontId="37" type="noConversion"/>
  </si>
  <si>
    <t>112/09/23</t>
    <phoneticPr fontId="37" type="noConversion"/>
  </si>
  <si>
    <t>112/09/25</t>
    <phoneticPr fontId="37" type="noConversion"/>
  </si>
  <si>
    <t>威勝：黃劭鈞</t>
    <phoneticPr fontId="37" type="noConversion"/>
  </si>
  <si>
    <t>防眩板-3組
不銹鋼膨脹螺栓-1組</t>
    <phoneticPr fontId="37" type="noConversion"/>
  </si>
  <si>
    <t>112/09/26</t>
    <phoneticPr fontId="37" type="noConversion"/>
  </si>
  <si>
    <t>112/09/27</t>
    <phoneticPr fontId="37" type="noConversion"/>
  </si>
  <si>
    <t>為確保後續工作的執行，工程司得要求進行ASTM D 6024落沉強度試驗等
試驗項目
落沉強度試驗之壓紋直徑小於76mm</t>
    <phoneticPr fontId="37" type="noConversion"/>
  </si>
  <si>
    <t>265K-J-c-S1-001
恆準-2300163</t>
    <phoneticPr fontId="37" type="noConversion"/>
  </si>
  <si>
    <t>265K-J-c-S2-001
恆準-2300171</t>
    <phoneticPr fontId="37" type="noConversion"/>
  </si>
  <si>
    <t xml:space="preserve">物性試驗：每批材料取1次物性試驗。
</t>
    <phoneticPr fontId="37" type="noConversion"/>
  </si>
  <si>
    <t>CLSM落沉強度試驗</t>
    <phoneticPr fontId="37" type="noConversion"/>
  </si>
  <si>
    <t>112/09/28</t>
    <phoneticPr fontId="37" type="noConversion"/>
  </si>
  <si>
    <t>超音波銲道試驗：200只</t>
    <phoneticPr fontId="37" type="noConversion"/>
  </si>
  <si>
    <t>以超音波檢測時,應就該接頭銲道之全長執行 100%探傷檢驗</t>
    <phoneticPr fontId="37" type="noConversion"/>
  </si>
  <si>
    <t>壹.甲.(J.增35)</t>
    <phoneticPr fontId="37" type="noConversion"/>
  </si>
  <si>
    <t>中央分隔帶底層回填265K+360~265K+605</t>
    <phoneticPr fontId="37" type="noConversion"/>
  </si>
  <si>
    <t>113/01/15</t>
    <phoneticPr fontId="37" type="noConversion"/>
  </si>
  <si>
    <t>112/11/25</t>
    <phoneticPr fontId="37" type="noConversion"/>
  </si>
  <si>
    <t>112/08/31</t>
  </si>
  <si>
    <t>112/08/25</t>
  </si>
  <si>
    <t>112/09/30</t>
  </si>
  <si>
    <t>112/09/21
112/09/25</t>
  </si>
  <si>
    <t>112/09/15</t>
  </si>
  <si>
    <t>112/10/02</t>
  </si>
  <si>
    <t xml:space="preserve">1.瀝青膠泥
2.改質瀝青250t一次
 一般瀝青500t一次
3.壓實度、厚度
 每鋪築600t取樣一組
4.抽油篩分析
 改質瀝青:每批二次
 一般瀝青:
上下午及夜間各1次)
5.瀝青黏層、透層材 料
每300t檢驗一次
施工前噴灑量1次
</t>
    <phoneticPr fontId="37" type="noConversion"/>
  </si>
  <si>
    <t xml:space="preserve">1.瀝青膠泥
2.改質瀝青250t一次
 一般瀝青500t一次
3.壓實度、厚度
 每鋪築600t取樣一組
4.抽油篩分析
 改質瀝青:每批二次
 一般瀝青:
上下午及夜間各1次)
5.瀝青黏層、透層材料
每300t檢驗一次
施工前噴灑量1次
</t>
    <phoneticPr fontId="37" type="noConversion"/>
  </si>
  <si>
    <t>265K-W-a-IF-003</t>
    <phoneticPr fontId="37" type="noConversion"/>
  </si>
  <si>
    <t>112/10/17</t>
    <phoneticPr fontId="37" type="noConversion"/>
  </si>
  <si>
    <t>112/10/11</t>
    <phoneticPr fontId="37" type="noConversion"/>
  </si>
  <si>
    <t>112/08/20</t>
    <phoneticPr fontId="37" type="noConversion"/>
  </si>
  <si>
    <t>112/08/21</t>
    <phoneticPr fontId="37" type="noConversion"/>
  </si>
  <si>
    <t>265K-W-a-IF-005</t>
    <phoneticPr fontId="37" type="noConversion"/>
  </si>
  <si>
    <t>威勝:徐裕欽</t>
    <phoneticPr fontId="37" type="noConversion"/>
  </si>
  <si>
    <t>每支/3組方塊試體</t>
    <phoneticPr fontId="37" type="noConversion"/>
  </si>
  <si>
    <t>預力地錨(確認試驗)無收縮水泥漿</t>
    <phoneticPr fontId="37" type="noConversion"/>
  </si>
  <si>
    <t>112/10/12</t>
    <phoneticPr fontId="37" type="noConversion"/>
  </si>
  <si>
    <t>112/10/13</t>
    <phoneticPr fontId="37" type="noConversion"/>
  </si>
  <si>
    <t>威勝:杜偉汗</t>
    <phoneticPr fontId="37" type="noConversion"/>
  </si>
  <si>
    <t>112/10/18</t>
    <phoneticPr fontId="37" type="noConversion"/>
  </si>
  <si>
    <t>112/10/19</t>
    <phoneticPr fontId="37" type="noConversion"/>
  </si>
  <si>
    <t>壹.甲.J.33</t>
    <phoneticPr fontId="37" type="noConversion"/>
  </si>
  <si>
    <t>開放級配瀝青混凝土
瀝青膠泥(AC-20)</t>
    <phoneticPr fontId="37" type="noConversion"/>
  </si>
  <si>
    <t>112/10/04</t>
    <phoneticPr fontId="37" type="noConversion"/>
  </si>
  <si>
    <t>每半年</t>
  </si>
  <si>
    <t>每半年</t>
    <phoneticPr fontId="37" type="noConversion"/>
  </si>
  <si>
    <t>密級配瀝青混凝土
(改質IV-F型)</t>
    <phoneticPr fontId="37" type="noConversion"/>
  </si>
  <si>
    <t>639T</t>
    <phoneticPr fontId="37" type="noConversion"/>
  </si>
  <si>
    <t>3786T</t>
    <phoneticPr fontId="37" type="noConversion"/>
  </si>
  <si>
    <t>112/12/01</t>
    <phoneticPr fontId="37" type="noConversion"/>
  </si>
  <si>
    <t>265K-J-a-C1-006
昌煇-2310141-12小時
昌煇-2310942-28天</t>
    <phoneticPr fontId="37" type="noConversion"/>
  </si>
  <si>
    <t>265K-J-a-CLSM-001
竣葦-2310978-12小時
竣葦-2312192-28天</t>
    <phoneticPr fontId="37" type="noConversion"/>
  </si>
  <si>
    <t>265K-J-a-CLSM-002
竣葦-2311077-12小時
竣葦-2312268-28天</t>
  </si>
  <si>
    <t>265K-J-a-CLSM-003
竣葦-2311127-12小時
竣葦-2312324-28天</t>
    <phoneticPr fontId="37" type="noConversion"/>
  </si>
  <si>
    <t>265K-J-a-CLSM-004
竣葦-2311196-12小時
竣葦-2312381-28天</t>
    <phoneticPr fontId="37" type="noConversion"/>
  </si>
  <si>
    <t>265K-J-a-CLSM-005
竣葦-2311261-12小時
竣葦-2312437-28天</t>
    <phoneticPr fontId="37" type="noConversion"/>
  </si>
  <si>
    <t>265K-J-a-CLSM-006
桂田-23011426</t>
    <phoneticPr fontId="37" type="noConversion"/>
  </si>
  <si>
    <t>265K-J-a-C280-001
竣葦-2311418-7天
竣葦-2311419-28天</t>
    <phoneticPr fontId="37" type="noConversion"/>
  </si>
  <si>
    <t>112/11/10</t>
    <phoneticPr fontId="37" type="noConversion"/>
  </si>
  <si>
    <t>113/01/31</t>
    <phoneticPr fontId="37" type="noConversion"/>
  </si>
  <si>
    <t>112/10/31</t>
    <phoneticPr fontId="37" type="noConversion"/>
  </si>
  <si>
    <t>112/11/01</t>
    <phoneticPr fontId="37" type="noConversion"/>
  </si>
  <si>
    <t>112/11/02</t>
    <phoneticPr fontId="37" type="noConversion"/>
  </si>
  <si>
    <t xml:space="preserve">265K-J-c-A1-015
</t>
    <phoneticPr fontId="37" type="noConversion"/>
  </si>
  <si>
    <t xml:space="preserve">265K-J-c-A1-016
</t>
    <phoneticPr fontId="37" type="noConversion"/>
  </si>
  <si>
    <t>監造：顧永春</t>
    <phoneticPr fontId="37" type="noConversion"/>
  </si>
  <si>
    <t xml:space="preserve">265K-J-c-A1-017
</t>
    <phoneticPr fontId="37" type="noConversion"/>
  </si>
  <si>
    <t>265K-J-b-M-003
SGS-HV-23-05002</t>
    <phoneticPr fontId="37" type="noConversion"/>
  </si>
  <si>
    <t>鍍鋅量/每批1次</t>
    <phoneticPr fontId="37" type="noConversion"/>
  </si>
  <si>
    <t>112/09/30</t>
    <phoneticPr fontId="37" type="noConversion"/>
  </si>
  <si>
    <t>113/02/15</t>
    <phoneticPr fontId="37" type="noConversion"/>
  </si>
  <si>
    <t>265K-J-a-C280-002
竣葦-2311460-7天
竣葦-2311461-28天</t>
    <phoneticPr fontId="37" type="noConversion"/>
  </si>
  <si>
    <t>265K-J-a-C280-003
竣葦-2311498-7天
竣葦-2311499-28天</t>
    <phoneticPr fontId="37" type="noConversion"/>
  </si>
  <si>
    <t>265K-J-a-C280-004
昌煇-2311063-7天
昌煇-2311064-28天</t>
    <phoneticPr fontId="37" type="noConversion"/>
  </si>
  <si>
    <t>265K-J-a-C240NSM-002
昌煇-2311359-7天
昌煇-2311361-28天</t>
    <phoneticPr fontId="37" type="noConversion"/>
  </si>
  <si>
    <t>265K-J-b-M-002
SGS-DK-23-01072-1
銓億-UT-2308-065</t>
    <phoneticPr fontId="37" type="noConversion"/>
  </si>
  <si>
    <t>265K-J-b-M-004
銓億-UT-2309-076</t>
    <phoneticPr fontId="37" type="noConversion"/>
  </si>
  <si>
    <t>265K-J-a-C240NSM-001
昌煇-2311301-7天
昌煇-231130328天</t>
    <phoneticPr fontId="37" type="noConversion"/>
  </si>
  <si>
    <t>265K-J-a-C240NSM-003
昌煇-2311422-7天
昌煇-2311424-28天</t>
    <phoneticPr fontId="37" type="noConversion"/>
  </si>
  <si>
    <t>威勝：黃紹鈞</t>
    <phoneticPr fontId="37" type="noConversion"/>
  </si>
  <si>
    <t>焊材</t>
    <phoneticPr fontId="37" type="noConversion"/>
  </si>
  <si>
    <t>112/11/22</t>
    <phoneticPr fontId="37" type="noConversion"/>
  </si>
  <si>
    <t>112/11/23</t>
    <phoneticPr fontId="37" type="noConversion"/>
  </si>
  <si>
    <t>265K-J-b-M-003
華光-23-01970Y-鋼絞線
華光-2306077Y-無收縮
華光-TS-2300006組合拉力</t>
    <phoneticPr fontId="37" type="noConversion"/>
  </si>
  <si>
    <t>265K-J-a-C1-007
SGS-23-09300-C-23-23461</t>
    <phoneticPr fontId="37" type="noConversion"/>
  </si>
  <si>
    <t xml:space="preserve">265K-J-c-A1-013
</t>
    <phoneticPr fontId="37" type="noConversion"/>
  </si>
  <si>
    <t>112/11/29</t>
    <phoneticPr fontId="37" type="noConversion"/>
  </si>
  <si>
    <t>112/11/20</t>
    <phoneticPr fontId="37" type="noConversion"/>
  </si>
  <si>
    <t>112/11/17</t>
    <phoneticPr fontId="37" type="noConversion"/>
  </si>
  <si>
    <t>265K-W-a-SI-007</t>
    <phoneticPr fontId="37" type="noConversion"/>
  </si>
  <si>
    <t>265K-W-a-SI-005</t>
    <phoneticPr fontId="37" type="noConversion"/>
  </si>
  <si>
    <t>265K-W-a-SI-001</t>
    <phoneticPr fontId="37" type="noConversion"/>
  </si>
  <si>
    <t>112/10/31
112/11/02</t>
    <phoneticPr fontId="37" type="noConversion"/>
  </si>
  <si>
    <t>112/10/31
112/11/01</t>
    <phoneticPr fontId="37" type="noConversion"/>
  </si>
  <si>
    <t>740T</t>
    <phoneticPr fontId="37" type="noConversion"/>
  </si>
  <si>
    <t>170T</t>
    <phoneticPr fontId="37" type="noConversion"/>
  </si>
  <si>
    <t>112/12/09</t>
    <phoneticPr fontId="37" type="noConversion"/>
  </si>
  <si>
    <t>112/12/12</t>
    <phoneticPr fontId="37" type="noConversion"/>
  </si>
  <si>
    <t>113/12/12</t>
    <phoneticPr fontId="37" type="noConversion"/>
  </si>
  <si>
    <t>批</t>
    <phoneticPr fontId="37" type="noConversion"/>
  </si>
  <si>
    <t>112/12/11</t>
    <phoneticPr fontId="37" type="noConversion"/>
  </si>
  <si>
    <t>D32-2支</t>
    <phoneticPr fontId="37" type="noConversion"/>
  </si>
  <si>
    <t>交通部
施工查核</t>
    <phoneticPr fontId="37" type="noConversion"/>
  </si>
  <si>
    <t>112/12/07</t>
    <phoneticPr fontId="37" type="noConversion"/>
  </si>
  <si>
    <t>112/12/10</t>
    <phoneticPr fontId="37" type="noConversion"/>
  </si>
  <si>
    <t>基樁-PVC塑膠硬質管</t>
    <phoneticPr fontId="37" type="noConversion"/>
  </si>
  <si>
    <t>112/12/14</t>
    <phoneticPr fontId="37" type="noConversion"/>
  </si>
  <si>
    <t>113/12/07</t>
    <phoneticPr fontId="37" type="noConversion"/>
  </si>
  <si>
    <t>113/12/08</t>
  </si>
  <si>
    <t>113/12/08</t>
    <phoneticPr fontId="37" type="noConversion"/>
  </si>
  <si>
    <t>1批</t>
    <phoneticPr fontId="37" type="noConversion"/>
  </si>
  <si>
    <t>112/12/08</t>
    <phoneticPr fontId="37" type="noConversion"/>
  </si>
  <si>
    <t>1支</t>
    <phoneticPr fontId="37" type="noConversion"/>
  </si>
  <si>
    <t>拉拔試驗：
每批/一次。</t>
    <phoneticPr fontId="37" type="noConversion"/>
  </si>
  <si>
    <t>265K-J-a-C1-007
SGS-佑聲SP-150
HB-23-07745-C-23-32728
SGS-明氏MC-2188
KB-23-09298-C-23-23459
HB-23-07747-C-23-32730</t>
    <phoneticPr fontId="37" type="noConversion"/>
  </si>
  <si>
    <t>265K-J-b-R1-003
竣葦-2313915物性
SGS-DS-23-01154-C-23-10770(化性)
SGS-DS-23-01155-C-23-10771(無放射性污染)</t>
    <phoneticPr fontId="37" type="noConversion"/>
  </si>
  <si>
    <t>112/12/18</t>
    <phoneticPr fontId="37" type="noConversion"/>
  </si>
  <si>
    <t>監造：陳宥維</t>
    <phoneticPr fontId="37" type="noConversion"/>
  </si>
  <si>
    <t>112/12/19</t>
    <phoneticPr fontId="37" type="noConversion"/>
  </si>
  <si>
    <t>112/12/21</t>
    <phoneticPr fontId="37" type="noConversion"/>
  </si>
  <si>
    <t>112/12/22</t>
    <phoneticPr fontId="37" type="noConversion"/>
  </si>
  <si>
    <t>112/12/25</t>
    <phoneticPr fontId="37" type="noConversion"/>
  </si>
  <si>
    <t>112/12/27</t>
    <phoneticPr fontId="37" type="noConversion"/>
  </si>
  <si>
    <t>112/12/26</t>
    <phoneticPr fontId="37" type="noConversion"/>
  </si>
  <si>
    <t>113/1/30</t>
    <phoneticPr fontId="37" type="noConversion"/>
  </si>
  <si>
    <t>113/02/29</t>
    <phoneticPr fontId="37" type="noConversion"/>
  </si>
  <si>
    <t>113/03/31</t>
    <phoneticPr fontId="37" type="noConversion"/>
  </si>
  <si>
    <t>環氧樹脂</t>
    <phoneticPr fontId="37" type="noConversion"/>
  </si>
  <si>
    <t>H型鋼樁</t>
    <phoneticPr fontId="37" type="noConversion"/>
  </si>
  <si>
    <t>壹.甲.C.4</t>
    <phoneticPr fontId="37" type="noConversion"/>
  </si>
  <si>
    <t>112/12/08</t>
  </si>
  <si>
    <t>265K-J-a-C1-007
KB-23-09301-C-23-23462</t>
    <phoneticPr fontId="37" type="noConversion"/>
  </si>
  <si>
    <t>112/12/28</t>
    <phoneticPr fontId="37" type="noConversion"/>
  </si>
  <si>
    <t>112/12/29</t>
    <phoneticPr fontId="37" type="noConversion"/>
  </si>
  <si>
    <t>D16-4支</t>
    <phoneticPr fontId="37" type="noConversion"/>
  </si>
  <si>
    <t>D19-2支
D32-3支</t>
    <phoneticPr fontId="37" type="noConversion"/>
  </si>
  <si>
    <t>D16-4支
D19-2支
D32-3支</t>
    <phoneticPr fontId="37" type="noConversion"/>
  </si>
  <si>
    <t>D19-1支
D32-1支</t>
    <phoneticPr fontId="37" type="noConversion"/>
  </si>
  <si>
    <t>D16-4支
D19-3支
D32-4支</t>
    <phoneticPr fontId="37" type="noConversion"/>
  </si>
  <si>
    <t>112/12/30</t>
    <phoneticPr fontId="37" type="noConversion"/>
  </si>
  <si>
    <t>113/01/02</t>
    <phoneticPr fontId="37" type="noConversion"/>
  </si>
  <si>
    <t>113/01/03</t>
    <phoneticPr fontId="37" type="noConversion"/>
  </si>
  <si>
    <t>預力地錨無收縮水泥漿</t>
    <phoneticPr fontId="37" type="noConversion"/>
  </si>
  <si>
    <t>113/1/2</t>
    <phoneticPr fontId="37" type="noConversion"/>
  </si>
  <si>
    <t>每支/1組方塊試體</t>
    <phoneticPr fontId="37" type="noConversion"/>
  </si>
  <si>
    <t>威勝:黃劭鈞</t>
    <phoneticPr fontId="37" type="noConversion"/>
  </si>
  <si>
    <t>113/1/3</t>
    <phoneticPr fontId="37" type="noConversion"/>
  </si>
  <si>
    <t>265K-J-c-E-001
膨脹螺栓TK-23-05349
防眩柱TV-23-03712</t>
    <phoneticPr fontId="37" type="noConversion"/>
  </si>
  <si>
    <t>113/01/04</t>
    <phoneticPr fontId="37" type="noConversion"/>
  </si>
  <si>
    <t>113/1/4</t>
    <phoneticPr fontId="37" type="noConversion"/>
  </si>
  <si>
    <t>113/01/05</t>
    <phoneticPr fontId="37" type="noConversion"/>
  </si>
  <si>
    <t>113/01/06</t>
    <phoneticPr fontId="37" type="noConversion"/>
  </si>
  <si>
    <t>113/01/09</t>
    <phoneticPr fontId="37" type="noConversion"/>
  </si>
  <si>
    <t>113/01/08</t>
    <phoneticPr fontId="37" type="noConversion"/>
  </si>
  <si>
    <t>監造：葉致廷</t>
    <phoneticPr fontId="37" type="noConversion"/>
  </si>
  <si>
    <t>113/01/11</t>
    <phoneticPr fontId="37" type="noConversion"/>
  </si>
  <si>
    <t>113/1/9</t>
    <phoneticPr fontId="37" type="noConversion"/>
  </si>
  <si>
    <t>113/1/10</t>
    <phoneticPr fontId="37" type="noConversion"/>
  </si>
  <si>
    <t>D10-1支
D13-1支
D16-1支
D19-1支
D22-1支
D32-1支</t>
    <phoneticPr fontId="37" type="noConversion"/>
  </si>
  <si>
    <t>D10-1支
D13-1支
D16-5支
D19-4支
D22-1支
D32-5支</t>
    <phoneticPr fontId="37" type="noConversion"/>
  </si>
  <si>
    <t>113/01/12</t>
    <phoneticPr fontId="37" type="noConversion"/>
  </si>
  <si>
    <t>威勝：王建凱</t>
    <phoneticPr fontId="37" type="noConversion"/>
  </si>
  <si>
    <t>113/01/17</t>
    <phoneticPr fontId="37" type="noConversion"/>
  </si>
  <si>
    <t>265K-J-a-C315W-001
昌煇-2313777-7天
昌煇-2313778-28天</t>
    <phoneticPr fontId="37" type="noConversion"/>
  </si>
  <si>
    <t>265K-J-a-C315W-002
昌煇-2313884-7天
昌煇-2313885-28天</t>
    <phoneticPr fontId="37" type="noConversion"/>
  </si>
  <si>
    <t>265K-J-a-C315W-003
昌煇-2314077-7天
昌煇-2314078-28天</t>
    <phoneticPr fontId="37" type="noConversion"/>
  </si>
  <si>
    <t>265K-J-a-C315W-004
昌煇-2314079-7天
昌煇-2314080-28天</t>
    <phoneticPr fontId="37" type="noConversion"/>
  </si>
  <si>
    <t>式</t>
    <phoneticPr fontId="37" type="noConversion"/>
  </si>
  <si>
    <t>113/01/20</t>
    <phoneticPr fontId="37" type="noConversion"/>
  </si>
  <si>
    <t>113/02/10</t>
    <phoneticPr fontId="37" type="noConversion"/>
  </si>
  <si>
    <t>113/02/05</t>
    <phoneticPr fontId="37" type="noConversion"/>
  </si>
  <si>
    <t>恆準-2300376-1(物性)
晶準T20230428-1(化性)
晶準C20232935-1(水淬)
SGS-ZS-23-02056-1
C-23-12066(無放射性污染)</t>
    <phoneticPr fontId="37" type="noConversion"/>
  </si>
  <si>
    <t>265K-J-a-C315W-005
昌煇-2314160-7天
昌煇-2314164-28天</t>
    <phoneticPr fontId="37" type="noConversion"/>
  </si>
  <si>
    <t>265K-J-a-C315W-006
昌煇-2314225-7天
昌煇-2314226-28天</t>
    <phoneticPr fontId="37" type="noConversion"/>
  </si>
  <si>
    <t>113/1/19</t>
    <phoneticPr fontId="37" type="noConversion"/>
  </si>
  <si>
    <t>113/1/20</t>
    <phoneticPr fontId="37" type="noConversion"/>
  </si>
  <si>
    <t>113/1/21</t>
    <phoneticPr fontId="37" type="noConversion"/>
  </si>
  <si>
    <t>113/1/22</t>
    <phoneticPr fontId="37" type="noConversion"/>
  </si>
  <si>
    <t>1組</t>
    <phoneticPr fontId="37" type="noConversion"/>
  </si>
  <si>
    <t>113/1/23</t>
    <phoneticPr fontId="37" type="noConversion"/>
  </si>
  <si>
    <t>113/01/23</t>
    <phoneticPr fontId="37" type="noConversion"/>
  </si>
  <si>
    <t>監造:陳宥維</t>
    <phoneticPr fontId="37" type="noConversion"/>
  </si>
  <si>
    <t>113/1/24</t>
    <phoneticPr fontId="37" type="noConversion"/>
  </si>
  <si>
    <t>80kg/cm2 低強度混凝土(混凝土用粒料)免提送配合設計報告，且免製作試體及送驗。</t>
    <phoneticPr fontId="37" type="noConversion"/>
  </si>
  <si>
    <t>免製作試體及送驗</t>
    <phoneticPr fontId="37" type="noConversion"/>
  </si>
  <si>
    <t>265K-J-a-C80-001</t>
    <phoneticPr fontId="37" type="noConversion"/>
  </si>
  <si>
    <t>113/01/24</t>
    <phoneticPr fontId="37" type="noConversion"/>
  </si>
  <si>
    <t>113/1/23</t>
    <phoneticPr fontId="37" type="noConversion"/>
  </si>
  <si>
    <t>113/1/31</t>
    <phoneticPr fontId="37" type="noConversion"/>
  </si>
  <si>
    <t>113/1/25</t>
    <phoneticPr fontId="37" type="noConversion"/>
  </si>
  <si>
    <t>防水膜</t>
    <phoneticPr fontId="37" type="noConversion"/>
  </si>
  <si>
    <t>113/1/26</t>
    <phoneticPr fontId="37" type="noConversion"/>
  </si>
  <si>
    <t>壹.甲.B.1</t>
    <phoneticPr fontId="37" type="noConversion"/>
  </si>
  <si>
    <t>M2</t>
    <phoneticPr fontId="37" type="noConversion"/>
  </si>
  <si>
    <t>265K-J-c-E-003
TV-23-04943-1</t>
    <phoneticPr fontId="37" type="noConversion"/>
  </si>
  <si>
    <t>265K-J-a-C315W-007
昌煇-2314322-7天
昌煇-2314323-28天</t>
    <phoneticPr fontId="37" type="noConversion"/>
  </si>
  <si>
    <t>265K-J-a-C315W-008
昌煇-2314437-7天
昌煇-2314438-28天</t>
    <phoneticPr fontId="37" type="noConversion"/>
  </si>
  <si>
    <t>265K-J-a-C315W-010
昌煇-2314580-7天
昌煇-2314581-28天</t>
    <phoneticPr fontId="37" type="noConversion"/>
  </si>
  <si>
    <t>265K-J-a-C315W-011
竣葦-2400089-7天
竣葦-2400090-28天</t>
    <phoneticPr fontId="37" type="noConversion"/>
  </si>
  <si>
    <t>265K-J-a-C315W-009
昌煇-2314505-7天
昌煇-2314506-28天</t>
    <phoneticPr fontId="37" type="noConversion"/>
  </si>
  <si>
    <t>113/2/2</t>
    <phoneticPr fontId="37" type="noConversion"/>
  </si>
  <si>
    <t>D13-2支
D16-1支
D19-1支
D25-1支</t>
    <phoneticPr fontId="37" type="noConversion"/>
  </si>
  <si>
    <t>D10-1支
D13-3支
D16-6支
D19-5支
D22-1支
D25-1支
D32-5支</t>
    <phoneticPr fontId="37" type="noConversion"/>
  </si>
  <si>
    <t>113/02/02</t>
    <phoneticPr fontId="37" type="noConversion"/>
  </si>
  <si>
    <t>3片</t>
    <phoneticPr fontId="37" type="noConversion"/>
  </si>
  <si>
    <t>113/02/16</t>
    <phoneticPr fontId="37" type="noConversion"/>
  </si>
  <si>
    <t>265K-J-a-C315W-013
竣葦-2400189-7天
竣葦-2400189-28天</t>
    <phoneticPr fontId="37" type="noConversion"/>
  </si>
  <si>
    <t>265K-J-a-C315W-014
竣葦-2400286-7天
竣葦-2400287-28天</t>
    <phoneticPr fontId="37" type="noConversion"/>
  </si>
  <si>
    <t>265K-J-a-C315W-012
竣葦-2400091-7天
竣葦-2400092-28天</t>
    <phoneticPr fontId="37" type="noConversion"/>
  </si>
  <si>
    <t>265K-J-a-C1-008
竣葦-2400288-7天
竣葦-2400289-28天</t>
    <phoneticPr fontId="37" type="noConversion"/>
  </si>
  <si>
    <t>113/2/6</t>
    <phoneticPr fontId="37" type="noConversion"/>
  </si>
  <si>
    <t>265K-J-a-C80-002</t>
    <phoneticPr fontId="37" type="noConversion"/>
  </si>
  <si>
    <t>113/02/16</t>
    <phoneticPr fontId="37" type="noConversion"/>
  </si>
  <si>
    <t>113/2/16</t>
    <phoneticPr fontId="37" type="noConversion"/>
  </si>
  <si>
    <t>265K-J-a-C240NSM-004
竣葦-2400165-7天
竣葦-2400166-28天</t>
    <phoneticPr fontId="37" type="noConversion"/>
  </si>
  <si>
    <t>265K-J-a-C240NSM-005
竣葦-2400284-7天
竣葦-2400285-28天</t>
    <phoneticPr fontId="37" type="noConversion"/>
  </si>
  <si>
    <t>265K-J-a-C240NSM-006
竣葦-2400357-7天
竣葦-2400358-28天</t>
    <phoneticPr fontId="37" type="noConversion"/>
  </si>
  <si>
    <t>265K-J-b-R2-001
華光-NL2400719Y</t>
    <phoneticPr fontId="37" type="noConversion"/>
  </si>
  <si>
    <t>265K-J-b-R2-001
華光-NL2400720X</t>
    <phoneticPr fontId="37" type="noConversion"/>
  </si>
  <si>
    <t>265K-J-a-C315W-015
竣葦-2400286-7天
竣葦-2400466-28天</t>
    <phoneticPr fontId="37" type="noConversion"/>
  </si>
  <si>
    <t>265K-J-a-C315W-016
竣葦-2400467-7天
竣葦-2400468-28天</t>
    <phoneticPr fontId="37" type="noConversion"/>
  </si>
  <si>
    <t>265K-J-a-C315W-017
竣葦-2400539-7天
竣葦-2400540-28天</t>
    <phoneticPr fontId="37" type="noConversion"/>
  </si>
  <si>
    <t>265K-J-a-C315W-018
竣葦-2400668-7天
竣葦-2400669-28天</t>
    <phoneticPr fontId="37" type="noConversion"/>
  </si>
  <si>
    <t>265K-J-a-C315W-019
竣葦-2400843-7天
竣葦-2400844-28天</t>
    <phoneticPr fontId="37" type="noConversion"/>
  </si>
  <si>
    <r>
      <t>540 M</t>
    </r>
    <r>
      <rPr>
        <vertAlign val="superscript"/>
        <sz val="12"/>
        <color theme="1"/>
        <rFont val="標楷體"/>
        <family val="4"/>
        <charset val="136"/>
      </rPr>
      <t>3</t>
    </r>
    <phoneticPr fontId="37" type="noConversion"/>
  </si>
  <si>
    <t>112/12/09~113/1/12</t>
    <phoneticPr fontId="37" type="noConversion"/>
  </si>
  <si>
    <t>280kgf/cm2混凝土</t>
  </si>
  <si>
    <t>壹、甲、B 橋梁暨結構工程 B1~B3、B5~B6</t>
    <phoneticPr fontId="37" type="noConversion"/>
  </si>
  <si>
    <t>820 M3</t>
    <phoneticPr fontId="37" type="noConversion"/>
  </si>
  <si>
    <t>213 T</t>
    <phoneticPr fontId="37" type="noConversion"/>
  </si>
  <si>
    <t>112/11/20
112/12/29</t>
    <phoneticPr fontId="37" type="noConversion"/>
  </si>
  <si>
    <t>壹、甲、B 橋梁暨結構工程 
B.20</t>
    <phoneticPr fontId="37" type="noConversion"/>
  </si>
  <si>
    <t>壹、甲、B 橋梁暨結構工程 
B.18</t>
    <phoneticPr fontId="37" type="noConversion"/>
  </si>
  <si>
    <t>壹、甲、B 橋梁暨結構工程 
B.17</t>
    <phoneticPr fontId="37" type="noConversion"/>
  </si>
  <si>
    <t>1式</t>
    <phoneticPr fontId="37" type="noConversion"/>
  </si>
  <si>
    <t>填縫板(1cm、2cm、3cm)</t>
  </si>
  <si>
    <t>壹、甲、A 路工工程
A.10、A.13、A.14
壹、甲、B 橋梁暨結構工程
B.1、B.5、B.15</t>
    <phoneticPr fontId="37" type="noConversion"/>
  </si>
  <si>
    <t>填縫劑</t>
    <phoneticPr fontId="37" type="noConversion"/>
  </si>
  <si>
    <t>壹、甲、B 橋梁暨結構工程
B.5</t>
    <phoneticPr fontId="37" type="noConversion"/>
  </si>
  <si>
    <t>聚氯乙烯，B型，230x7.5mm</t>
    <phoneticPr fontId="37" type="noConversion"/>
  </si>
  <si>
    <t>40 M</t>
    <phoneticPr fontId="37" type="noConversion"/>
  </si>
  <si>
    <t>80 M</t>
    <phoneticPr fontId="37" type="noConversion"/>
  </si>
  <si>
    <t>23 M</t>
    <phoneticPr fontId="37" type="noConversion"/>
  </si>
  <si>
    <t>79 M</t>
    <phoneticPr fontId="37" type="noConversion"/>
  </si>
  <si>
    <t>113/02/06</t>
    <phoneticPr fontId="37" type="noConversion"/>
  </si>
  <si>
    <t>壹.甲.(B.3、B.5)</t>
    <phoneticPr fontId="37" type="noConversion"/>
  </si>
  <si>
    <t>環氧樹脂</t>
    <phoneticPr fontId="37" type="noConversion"/>
  </si>
  <si>
    <t>34.26 M2</t>
    <phoneticPr fontId="37" type="noConversion"/>
  </si>
  <si>
    <t>壹、甲、B 橋梁暨結構工程
B.1</t>
    <phoneticPr fontId="37" type="noConversion"/>
  </si>
  <si>
    <t>混凝土養護劑</t>
  </si>
  <si>
    <t>防水膜</t>
    <phoneticPr fontId="37" type="noConversion"/>
  </si>
  <si>
    <t>65 M2</t>
    <phoneticPr fontId="37" type="noConversion"/>
  </si>
  <si>
    <t>預力鋼腱</t>
    <phoneticPr fontId="37" type="noConversion"/>
  </si>
  <si>
    <t>36 T</t>
    <phoneticPr fontId="37" type="noConversion"/>
  </si>
  <si>
    <t>套管，鍍鋅金屬製，D=110cm</t>
    <phoneticPr fontId="37" type="noConversion"/>
  </si>
  <si>
    <t>端錨</t>
    <phoneticPr fontId="37" type="noConversion"/>
  </si>
  <si>
    <t>216 組</t>
    <phoneticPr fontId="37" type="noConversion"/>
  </si>
  <si>
    <t>624 M</t>
    <phoneticPr fontId="37" type="noConversion"/>
  </si>
  <si>
    <t>35 M2</t>
    <phoneticPr fontId="37" type="noConversion"/>
  </si>
  <si>
    <t>113/02/20</t>
    <phoneticPr fontId="37" type="noConversion"/>
  </si>
  <si>
    <t>113/03/15</t>
    <phoneticPr fontId="37" type="noConversion"/>
  </si>
  <si>
    <t>每15cm/1層1孔</t>
    <phoneticPr fontId="37" type="noConversion"/>
  </si>
  <si>
    <t>一式</t>
  </si>
  <si>
    <t>113/2/20</t>
  </si>
  <si>
    <t>監造:葉致廷</t>
    <phoneticPr fontId="37" type="noConversion"/>
  </si>
  <si>
    <t>265K-J-c-E-004
SGS--DK-23-01572
SGS--DK-23-01574
SGS--DK-23-01575
SGS--DK-23-01592
SGS--DK-24-00153
SGS--DK-24-00154</t>
    <phoneticPr fontId="37" type="noConversion"/>
  </si>
  <si>
    <t>113/02/23</t>
    <phoneticPr fontId="37" type="noConversion"/>
  </si>
  <si>
    <t>113/2/23</t>
    <phoneticPr fontId="37" type="noConversion"/>
  </si>
  <si>
    <t>113/02/24</t>
    <phoneticPr fontId="37" type="noConversion"/>
  </si>
  <si>
    <t>113/02/26</t>
    <phoneticPr fontId="37" type="noConversion"/>
  </si>
  <si>
    <t>預力混凝土套管</t>
    <phoneticPr fontId="37" type="noConversion"/>
  </si>
  <si>
    <r>
      <t xml:space="preserve">3456 </t>
    </r>
    <r>
      <rPr>
        <sz val="12"/>
        <color theme="1"/>
        <rFont val="1ul "/>
        <family val="1"/>
      </rPr>
      <t>M</t>
    </r>
    <phoneticPr fontId="37" type="noConversion"/>
  </si>
  <si>
    <t>113/02/27</t>
    <phoneticPr fontId="37" type="noConversion"/>
  </si>
  <si>
    <t>合成橡膠防震墊，60*30*5.7cm</t>
    <phoneticPr fontId="37" type="noConversion"/>
  </si>
  <si>
    <t>3456 M</t>
    <phoneticPr fontId="37" type="noConversion"/>
  </si>
  <si>
    <t>102塊</t>
    <phoneticPr fontId="37" type="noConversion"/>
  </si>
  <si>
    <t>113/02/27</t>
    <phoneticPr fontId="37" type="noConversion"/>
  </si>
  <si>
    <t>24支</t>
    <phoneticPr fontId="37" type="noConversion"/>
  </si>
  <si>
    <t>1組</t>
    <phoneticPr fontId="37" type="noConversion"/>
  </si>
  <si>
    <t>1 組</t>
    <phoneticPr fontId="37" type="noConversion"/>
  </si>
  <si>
    <t>113/02/20</t>
    <phoneticPr fontId="37" type="noConversion"/>
  </si>
  <si>
    <t>1.鬆弛試驗:3條
2.靜載重試驗:36條
3.母材拉伸檢測試驗:3條</t>
    <phoneticPr fontId="37" type="noConversion"/>
  </si>
  <si>
    <t>每30捲
1.鬆弛試驗
2.靜載重試驗
3.母材拉伸試驗</t>
    <phoneticPr fontId="37" type="noConversion"/>
  </si>
  <si>
    <t>1次</t>
    <phoneticPr fontId="37" type="noConversion"/>
  </si>
  <si>
    <t>1.錨頭:每1000個取樣
       3個
2.錨座:每1000個取樣
       3個
3.夾片:每1000個取樣
       1個</t>
    <phoneticPr fontId="37" type="noConversion"/>
  </si>
  <si>
    <t>每500支為一批，每批取樣3個</t>
    <phoneticPr fontId="37" type="noConversion"/>
  </si>
  <si>
    <t>母材試驗:1片
預力混凝土套管:6個</t>
    <phoneticPr fontId="37" type="noConversion"/>
  </si>
  <si>
    <t>6個</t>
    <phoneticPr fontId="37" type="noConversion"/>
  </si>
  <si>
    <t>1.錨頭:3個
2.錨座:3個
3.夾片:3組</t>
    <phoneticPr fontId="37" type="noConversion"/>
  </si>
  <si>
    <t>每批/一次。
1.製程檢驗：橡膠材質、鋼板材質。
鋼板材質：物性、化性試驗
橡膠板：物性試驗</t>
    <phoneticPr fontId="37" type="noConversion"/>
  </si>
  <si>
    <t>-</t>
    <phoneticPr fontId="37" type="noConversion"/>
  </si>
  <si>
    <t>每批取樣3塊，若該批數量超過50塊加取1塊</t>
    <phoneticPr fontId="37" type="noConversion"/>
  </si>
  <si>
    <t>113/03/06</t>
    <phoneticPr fontId="37" type="noConversion"/>
  </si>
  <si>
    <t>合成橡膠支承墊，15*15*3.0cm</t>
    <phoneticPr fontId="37" type="noConversion"/>
  </si>
  <si>
    <t>113/1/15
(製程取樣)</t>
    <phoneticPr fontId="37" type="noConversion"/>
  </si>
  <si>
    <t>113/03/06
(進場取樣)</t>
    <phoneticPr fontId="37" type="noConversion"/>
  </si>
  <si>
    <t>113/03/14</t>
    <phoneticPr fontId="37" type="noConversion"/>
  </si>
  <si>
    <t>113/03/18</t>
    <phoneticPr fontId="37" type="noConversion"/>
  </si>
  <si>
    <t>6cm∮，t=2mm鍍鋅鋼管</t>
    <phoneticPr fontId="37" type="noConversion"/>
  </si>
  <si>
    <t>132支</t>
    <phoneticPr fontId="37" type="noConversion"/>
  </si>
  <si>
    <t>12個</t>
    <phoneticPr fontId="37" type="noConversion"/>
  </si>
  <si>
    <t>113/08/31</t>
    <phoneticPr fontId="37" type="noConversion"/>
  </si>
  <si>
    <t>113/04/12</t>
    <phoneticPr fontId="37" type="noConversion"/>
  </si>
  <si>
    <t>113/3/15</t>
    <phoneticPr fontId="37" type="noConversion"/>
  </si>
  <si>
    <t>D13-1支
D16-1支
D19-1支
D25-1支</t>
    <phoneticPr fontId="37" type="noConversion"/>
  </si>
  <si>
    <t>D10-1支
D13-4支
D16-7支
D19-6支
D22-1支
D25-2支
D32-5支</t>
    <phoneticPr fontId="37" type="noConversion"/>
  </si>
  <si>
    <r>
      <t>化學黏著錨筋施工前拉拔試驗，D13</t>
    </r>
    <r>
      <rPr>
        <sz val="12"/>
        <color theme="1"/>
        <rFont val="新細明體"/>
        <family val="1"/>
        <charset val="136"/>
      </rPr>
      <t>、</t>
    </r>
    <r>
      <rPr>
        <sz val="12"/>
        <color theme="1"/>
        <rFont val="標楷體"/>
        <family val="4"/>
        <charset val="136"/>
      </rPr>
      <t>D16、D25</t>
    </r>
    <phoneticPr fontId="37" type="noConversion"/>
  </si>
  <si>
    <t xml:space="preserve">
鍍鋅量每批1次
</t>
    <phoneticPr fontId="37" type="noConversion"/>
  </si>
  <si>
    <t>鍍鋅量每批1次</t>
    <phoneticPr fontId="37" type="noConversion"/>
  </si>
  <si>
    <t>物化性試驗/每批1次</t>
    <phoneticPr fontId="37" type="noConversion"/>
  </si>
  <si>
    <t>物化性試驗/每批一次</t>
    <phoneticPr fontId="37" type="noConversion"/>
  </si>
  <si>
    <t xml:space="preserve">物化性試驗/每批一次
</t>
    <phoneticPr fontId="37" type="noConversion"/>
  </si>
  <si>
    <t>265K-J-b-M-006
SGS-TK-24-00280(物、化性)
SGS-TV-24-00184(橡膠板)</t>
    <phoneticPr fontId="37" type="noConversion"/>
  </si>
  <si>
    <t>113/03/25</t>
    <phoneticPr fontId="37" type="noConversion"/>
  </si>
  <si>
    <t>監造:葉志廷</t>
    <phoneticPr fontId="37" type="noConversion"/>
  </si>
  <si>
    <t>80個</t>
    <phoneticPr fontId="37" type="noConversion"/>
  </si>
  <si>
    <t>1420個</t>
    <phoneticPr fontId="37" type="noConversion"/>
  </si>
  <si>
    <t>476個</t>
    <phoneticPr fontId="37" type="noConversion"/>
  </si>
  <si>
    <t>96個</t>
    <phoneticPr fontId="37" type="noConversion"/>
  </si>
  <si>
    <t>48個</t>
    <phoneticPr fontId="37" type="noConversion"/>
  </si>
  <si>
    <r>
      <t>鋼筋</t>
    </r>
    <r>
      <rPr>
        <sz val="12"/>
        <color theme="1"/>
        <rFont val="新細明體"/>
        <family val="1"/>
        <charset val="136"/>
      </rPr>
      <t>，</t>
    </r>
    <r>
      <rPr>
        <sz val="12"/>
        <color theme="1"/>
        <rFont val="標楷體"/>
        <family val="4"/>
        <charset val="136"/>
      </rPr>
      <t>續接器</t>
    </r>
    <r>
      <rPr>
        <sz val="12"/>
        <color rgb="FFFF0000"/>
        <rFont val="標楷體"/>
        <family val="4"/>
        <charset val="136"/>
      </rPr>
      <t>(D13)</t>
    </r>
    <phoneticPr fontId="37" type="noConversion"/>
  </si>
  <si>
    <r>
      <t>鋼筋</t>
    </r>
    <r>
      <rPr>
        <sz val="12"/>
        <color theme="1"/>
        <rFont val="新細明體"/>
        <family val="1"/>
        <charset val="136"/>
      </rPr>
      <t>，</t>
    </r>
    <r>
      <rPr>
        <sz val="12"/>
        <color theme="1"/>
        <rFont val="標楷體"/>
        <family val="4"/>
        <charset val="136"/>
      </rPr>
      <t>續接器</t>
    </r>
    <r>
      <rPr>
        <sz val="12"/>
        <color rgb="FFFF0000"/>
        <rFont val="標楷體"/>
        <family val="4"/>
        <charset val="136"/>
      </rPr>
      <t>(D19)</t>
    </r>
    <phoneticPr fontId="37" type="noConversion"/>
  </si>
  <si>
    <r>
      <t>鋼筋</t>
    </r>
    <r>
      <rPr>
        <sz val="12"/>
        <color theme="1"/>
        <rFont val="新細明體"/>
        <family val="1"/>
        <charset val="136"/>
      </rPr>
      <t>，</t>
    </r>
    <r>
      <rPr>
        <sz val="12"/>
        <color theme="1"/>
        <rFont val="標楷體"/>
        <family val="4"/>
        <charset val="136"/>
      </rPr>
      <t>續接器</t>
    </r>
    <r>
      <rPr>
        <sz val="12"/>
        <color rgb="FFFF0000"/>
        <rFont val="標楷體"/>
        <family val="4"/>
        <charset val="136"/>
      </rPr>
      <t>(D22)</t>
    </r>
    <phoneticPr fontId="37" type="noConversion"/>
  </si>
  <si>
    <r>
      <t>鋼筋</t>
    </r>
    <r>
      <rPr>
        <sz val="12"/>
        <color theme="1"/>
        <rFont val="新細明體"/>
        <family val="1"/>
        <charset val="136"/>
      </rPr>
      <t>，</t>
    </r>
    <r>
      <rPr>
        <sz val="12"/>
        <color theme="1"/>
        <rFont val="標楷體"/>
        <family val="4"/>
        <charset val="136"/>
      </rPr>
      <t>續接器</t>
    </r>
    <r>
      <rPr>
        <sz val="12"/>
        <color rgb="FFFF0000"/>
        <rFont val="標楷體"/>
        <family val="4"/>
        <charset val="136"/>
      </rPr>
      <t>(D16)</t>
    </r>
    <phoneticPr fontId="37" type="noConversion"/>
  </si>
  <si>
    <r>
      <t>鋼筋</t>
    </r>
    <r>
      <rPr>
        <sz val="12"/>
        <color theme="1"/>
        <rFont val="新細明體"/>
        <family val="1"/>
        <charset val="136"/>
      </rPr>
      <t>，</t>
    </r>
    <r>
      <rPr>
        <sz val="12"/>
        <color theme="1"/>
        <rFont val="標楷體"/>
        <family val="4"/>
        <charset val="136"/>
      </rPr>
      <t>續接器</t>
    </r>
    <r>
      <rPr>
        <sz val="12"/>
        <color rgb="FFFF0000"/>
        <rFont val="標楷體"/>
        <family val="4"/>
        <charset val="136"/>
      </rPr>
      <t>(D25)</t>
    </r>
    <phoneticPr fontId="37" type="noConversion"/>
  </si>
  <si>
    <t>3組
(每組各3支)</t>
    <phoneticPr fontId="37" type="noConversion"/>
  </si>
  <si>
    <t xml:space="preserve">
施工前拉拔試驗
3支(1組)
施工後每批完成之植筋取2%拉拔試驗
</t>
    <phoneticPr fontId="37" type="noConversion"/>
  </si>
  <si>
    <t>114/03/31</t>
    <phoneticPr fontId="37" type="noConversion"/>
  </si>
  <si>
    <t>113/04/25</t>
    <phoneticPr fontId="37" type="noConversion"/>
  </si>
  <si>
    <t>113/02/01</t>
    <phoneticPr fontId="37" type="noConversion"/>
  </si>
  <si>
    <t>113/02/19</t>
    <phoneticPr fontId="37" type="noConversion"/>
  </si>
  <si>
    <t>113/04/30</t>
    <phoneticPr fontId="37" type="noConversion"/>
  </si>
  <si>
    <t xml:space="preserve">265K-J-b-R2-001
華光-NL2400719Y
</t>
    <phoneticPr fontId="37" type="noConversion"/>
  </si>
  <si>
    <t>265K-J-a-C240NSM-010
竣葦-2401629-7天
竣葦-2401630-28天</t>
    <phoneticPr fontId="37" type="noConversion"/>
  </si>
  <si>
    <t>113/03/28</t>
    <phoneticPr fontId="37" type="noConversion"/>
  </si>
  <si>
    <t>113年
半年度第一次取樣</t>
    <phoneticPr fontId="37" type="noConversion"/>
  </si>
  <si>
    <t>265K-J-a-C240NSM-007
竣葦-2401399-7天
竣葦-2401400-28天</t>
    <phoneticPr fontId="37" type="noConversion"/>
  </si>
  <si>
    <t>265K-J-a-C240NSM-008
竣葦-2401401、2401403-7天
竣葦-2401402、2401404-28天</t>
    <phoneticPr fontId="37" type="noConversion"/>
  </si>
  <si>
    <t>265K-J-a-C240NSM-009
竣葦-2401868-7天
竣葦-2401867-28天</t>
    <phoneticPr fontId="37" type="noConversion"/>
  </si>
  <si>
    <t>265K-J-c-S1-003
恆準-2400103</t>
    <phoneticPr fontId="37" type="noConversion"/>
  </si>
  <si>
    <t>265K-J-c-S2-003
竣葦-2403207、2403208
、2403224</t>
    <phoneticPr fontId="37" type="noConversion"/>
  </si>
  <si>
    <t>265K-J-c-S2-004
竣葦-2403299、2403300
2403323、2403324</t>
    <phoneticPr fontId="37" type="noConversion"/>
  </si>
  <si>
    <t>265K-J-c-E-006
SGS-KV-24-01565</t>
    <phoneticPr fontId="37" type="noConversion"/>
  </si>
  <si>
    <t>1組5個</t>
    <phoneticPr fontId="37" type="noConversion"/>
  </si>
  <si>
    <t>265K-J-c-E-005
SGS-TV-24-00633</t>
    <phoneticPr fontId="37" type="noConversion"/>
  </si>
  <si>
    <t>265K-J-c-S2-002
恆準-2400114</t>
    <phoneticPr fontId="37" type="noConversion"/>
  </si>
  <si>
    <t>265K-J-c-S1-002
恆準-2400071</t>
    <phoneticPr fontId="37" type="noConversion"/>
  </si>
  <si>
    <t>113/03/26</t>
    <phoneticPr fontId="37" type="noConversion"/>
  </si>
  <si>
    <t>113/3/26</t>
    <phoneticPr fontId="37" type="noConversion"/>
  </si>
  <si>
    <t>265K-J-a-C315W-020
竣葦-2400932-7天
竣葦-2400933-28天</t>
    <phoneticPr fontId="37" type="noConversion"/>
  </si>
  <si>
    <t>113/03/27</t>
    <phoneticPr fontId="37" type="noConversion"/>
  </si>
  <si>
    <t>113/04/04</t>
    <phoneticPr fontId="37" type="noConversion"/>
  </si>
  <si>
    <t>265K-J-c-E-008
SGS-KV-24-02120</t>
    <phoneticPr fontId="37" type="noConversion"/>
  </si>
  <si>
    <t>265K-J-c-E-010
SGS-KV-24-01564</t>
    <phoneticPr fontId="37" type="noConversion"/>
  </si>
  <si>
    <t>265K-J-c-E-009
SGS-KZ-24-00178
SGS-C-24-04985</t>
    <phoneticPr fontId="37" type="noConversion"/>
  </si>
  <si>
    <t>113年
半年度第一次取樣--SGS(試驗中)</t>
    <phoneticPr fontId="37" type="noConversion"/>
  </si>
  <si>
    <t>265K-J-a-C280-006
昌煇--2401892-7天
昌煇--2401893-14天
昌煇-2401894-28天</t>
    <phoneticPr fontId="37" type="noConversion"/>
  </si>
  <si>
    <t>265K-J-a-C280-005
昌煇-2401315-7天
昌煇-2401316-28天</t>
    <phoneticPr fontId="37" type="noConversion"/>
  </si>
  <si>
    <t>265K-J-a-C1-009
竣葦-2401397-7天
竣葦-2401398-28天</t>
    <phoneticPr fontId="37" type="noConversion"/>
  </si>
  <si>
    <t>265K-J-c-E-011
國立-S24-01733</t>
    <phoneticPr fontId="37" type="noConversion"/>
  </si>
  <si>
    <t>113/03/30</t>
    <phoneticPr fontId="37" type="noConversion"/>
  </si>
  <si>
    <t xml:space="preserve">152.55 L  </t>
    <phoneticPr fontId="37" type="noConversion"/>
  </si>
  <si>
    <t>備註(2)</t>
    <phoneticPr fontId="44" type="noConversion"/>
  </si>
  <si>
    <t>A劑進貨10桶(每桶6kg)
B劑進貨10桶(每桶12kg)</t>
    <phoneticPr fontId="37" type="noConversion"/>
  </si>
  <si>
    <t>結構修補砂漿20kg/包，進貨40包
環氧樹酯介面接著劑5kg/組，進貨5組(A+B劑)</t>
    <phoneticPr fontId="37" type="noConversion"/>
  </si>
  <si>
    <t>該項目單價分析表內並沒有，進貨數量12桶(每桶5加侖)</t>
    <phoneticPr fontId="37" type="noConversion"/>
  </si>
  <si>
    <t>明研
(試驗中)
進場取樣</t>
    <phoneticPr fontId="37" type="noConversion"/>
  </si>
  <si>
    <t>一級送驗明研(3/6取樣)，二級送驗SGS(3/5取樣)</t>
    <phoneticPr fontId="37" type="noConversion"/>
  </si>
  <si>
    <t>契約數量1cm:30.73m2，進貨數量:10m2
契約數量2cm:197.503m2，進貨數量:25m2
契約數量3cm:29.7m2，進貨數量:10m2</t>
    <phoneticPr fontId="37" type="noConversion"/>
  </si>
  <si>
    <t>SGS
合格</t>
    <phoneticPr fontId="37" type="noConversion"/>
  </si>
  <si>
    <t>華光(楊梅)
合格</t>
    <phoneticPr fontId="37" type="noConversion"/>
  </si>
  <si>
    <t>國立實驗室
合格</t>
    <phoneticPr fontId="37" type="noConversion"/>
  </si>
  <si>
    <t>壹、甲、C 大地工程C.1(全套管鑽掘樁-限高)</t>
    <phoneticPr fontId="37" type="noConversion"/>
  </si>
  <si>
    <t>壹、甲、C 大地工程
C.2</t>
    <phoneticPr fontId="37" type="noConversion"/>
  </si>
  <si>
    <t>170.62 T</t>
    <phoneticPr fontId="37" type="noConversion"/>
  </si>
  <si>
    <t>66.64 T</t>
    <phoneticPr fontId="37" type="noConversion"/>
  </si>
  <si>
    <t>23.57 T</t>
    <phoneticPr fontId="37" type="noConversion"/>
  </si>
  <si>
    <t>88.53 T</t>
    <phoneticPr fontId="37" type="noConversion"/>
  </si>
  <si>
    <t>限高1支基樁鋼筋用量4.49T</t>
    <phoneticPr fontId="37" type="noConversion"/>
  </si>
  <si>
    <t>非限高1支基樁鋼筋用量4.76T</t>
    <phoneticPr fontId="37" type="noConversion"/>
  </si>
  <si>
    <t>化學黏著錨筋施工前拉拔試驗，D19、D22於113/03/20自行辦理檢測(國立實驗室)，2組。</t>
    <phoneticPr fontId="37" type="noConversion"/>
  </si>
  <si>
    <t>113/04/17</t>
    <phoneticPr fontId="37" type="noConversion"/>
  </si>
  <si>
    <t>113/4/17</t>
    <phoneticPr fontId="37" type="noConversion"/>
  </si>
  <si>
    <t>D13-1支
D16-1支
D19-1支
D22-1支
D25-1支</t>
    <phoneticPr fontId="37" type="noConversion"/>
  </si>
  <si>
    <t>D10-1支
D13-5支
D16-8支
D19-7支
D22-2支
D25-3支
D32-5支</t>
    <phoneticPr fontId="37" type="noConversion"/>
  </si>
  <si>
    <t>265K-J-b-R1-006
竣葦2400670(物性、水淬)
SGS-DS-24-00056-C-24-00483(化性)
SGS-DS-24-00057-C-24-00484(無放射性污染)</t>
    <phoneticPr fontId="37" type="noConversion"/>
  </si>
  <si>
    <t xml:space="preserve">265K-J-b-R1-005
竣葦2402902(物性、水淬)
SGS-DS-24-00171-C-24-01432(化性)
SGS-DS-24-00172-C-24-01433(無放射性污染)
</t>
    <phoneticPr fontId="37" type="noConversion"/>
  </si>
  <si>
    <t>265K-J-b-R2-002
華光-NL2402301X
華光-NL2402299Y
華光-NL2402298Y
華光-NL2402300Y</t>
    <phoneticPr fontId="37" type="noConversion"/>
  </si>
  <si>
    <t>113/04/09</t>
    <phoneticPr fontId="37" type="noConversion"/>
  </si>
  <si>
    <t>20M3以下 取1組
20M3-50M3 取樣2組
50M3 取樣3組
100M3~200M3取4組</t>
    <phoneticPr fontId="37" type="noConversion"/>
  </si>
  <si>
    <t>監造：林國邦</t>
    <phoneticPr fontId="37" type="noConversion"/>
  </si>
  <si>
    <t>113/03/21</t>
    <phoneticPr fontId="37" type="noConversion"/>
  </si>
  <si>
    <t>113/04/10</t>
    <phoneticPr fontId="37" type="noConversion"/>
  </si>
  <si>
    <t>113/4/18</t>
    <phoneticPr fontId="37" type="noConversion"/>
  </si>
  <si>
    <t>7組</t>
    <phoneticPr fontId="37" type="noConversion"/>
  </si>
  <si>
    <t>74.94M</t>
    <phoneticPr fontId="37" type="noConversion"/>
  </si>
  <si>
    <t>265K-J-a-C280-007
昌煇-2402093-7天
昌煇-2402095-1-28天</t>
    <phoneticPr fontId="37" type="noConversion"/>
  </si>
  <si>
    <t>113/4/22</t>
    <phoneticPr fontId="37" type="noConversion"/>
  </si>
  <si>
    <t>113/4/23</t>
    <phoneticPr fontId="37" type="noConversion"/>
  </si>
  <si>
    <t>265K-J-a-C80-003</t>
    <phoneticPr fontId="37" type="noConversion"/>
  </si>
  <si>
    <t>265K-J-a-C80-004</t>
    <phoneticPr fontId="37" type="noConversion"/>
  </si>
  <si>
    <t>113/03/01(初版)
113/03/18(修正一版)
113/04/17(修正二版)</t>
    <phoneticPr fontId="37" type="noConversion"/>
  </si>
  <si>
    <t>113/02/20
113/04/10</t>
    <phoneticPr fontId="37" type="noConversion"/>
  </si>
  <si>
    <t>累計日期:112/09/26~113/04/10
總累計方數:607m3
總累計試體組數:25組</t>
    <phoneticPr fontId="37" type="noConversion"/>
  </si>
  <si>
    <t>146.5 M3</t>
    <phoneticPr fontId="37" type="noConversion"/>
  </si>
  <si>
    <t>三個月合計方數:146.5m3
三個月合計:   9組試體</t>
    <phoneticPr fontId="37" type="noConversion"/>
  </si>
  <si>
    <t>420kgf/cm2混凝土</t>
    <phoneticPr fontId="37" type="noConversion"/>
  </si>
  <si>
    <t>1064 M3</t>
    <phoneticPr fontId="37" type="noConversion"/>
  </si>
  <si>
    <t>342 M3</t>
    <phoneticPr fontId="37" type="noConversion"/>
  </si>
  <si>
    <t>113/04/18</t>
    <phoneticPr fontId="37" type="noConversion"/>
  </si>
  <si>
    <t>試體製作累積組數:7組</t>
    <phoneticPr fontId="37" type="noConversion"/>
  </si>
  <si>
    <t>已完成(報告以歸檔)</t>
    <phoneticPr fontId="37" type="noConversion"/>
  </si>
  <si>
    <r>
      <t>壹.甲.C.大地工程
壹.甲.C.1
橋下限高h</t>
    </r>
    <r>
      <rPr>
        <sz val="10"/>
        <color theme="1"/>
        <rFont val="新細明體"/>
        <family val="1"/>
        <charset val="136"/>
      </rPr>
      <t>≦</t>
    </r>
    <r>
      <rPr>
        <sz val="11.5"/>
        <color theme="1"/>
        <rFont val="標楷體"/>
        <family val="4"/>
        <charset val="136"/>
      </rPr>
      <t>10m</t>
    </r>
    <phoneticPr fontId="37" type="noConversion"/>
  </si>
  <si>
    <t>試驗已完成(歸檔)</t>
    <phoneticPr fontId="37" type="noConversion"/>
  </si>
  <si>
    <r>
      <t>壹.甲.C.大地工程</t>
    </r>
    <r>
      <rPr>
        <sz val="10"/>
        <color theme="1"/>
        <rFont val="新細明體"/>
        <family val="1"/>
        <charset val="136"/>
      </rPr>
      <t xml:space="preserve">
</t>
    </r>
    <r>
      <rPr>
        <sz val="10"/>
        <color theme="1"/>
        <rFont val="標楷體"/>
        <family val="4"/>
        <charset val="136"/>
      </rPr>
      <t>壹.甲.C.2</t>
    </r>
    <phoneticPr fontId="37" type="noConversion"/>
  </si>
  <si>
    <t>累計:
104.87 T</t>
    <phoneticPr fontId="37" type="noConversion"/>
  </si>
  <si>
    <t>壹、甲、D 
排水工程 
D.4</t>
    <phoneticPr fontId="37" type="noConversion"/>
  </si>
  <si>
    <t>156 T</t>
    <phoneticPr fontId="37" type="noConversion"/>
  </si>
  <si>
    <t>尚未使用</t>
    <phoneticPr fontId="37" type="noConversion"/>
  </si>
  <si>
    <t>壹、甲、B      橋梁暨結構工程 
B.7</t>
    <phoneticPr fontId="37" type="noConversion"/>
  </si>
  <si>
    <t>壹、甲、A      路工工程 
A.13
A.14</t>
    <phoneticPr fontId="37" type="noConversion"/>
  </si>
  <si>
    <t>33.01 T</t>
    <phoneticPr fontId="37" type="noConversion"/>
  </si>
  <si>
    <r>
      <t>加深型混凝土護欄(95m)、擋土牆拓寬段(50m)</t>
    </r>
    <r>
      <rPr>
        <sz val="12"/>
        <color theme="1"/>
        <rFont val="新細明體"/>
        <family val="1"/>
        <charset val="136"/>
      </rPr>
      <t>、</t>
    </r>
    <r>
      <rPr>
        <sz val="12"/>
        <color theme="1"/>
        <rFont val="標楷體"/>
        <family val="4"/>
        <charset val="136"/>
      </rPr>
      <t>擋土牆懸伸段(51m)，目前擋土牆拓寬段尚在變更當中無法計算出該段的鋼筋用量</t>
    </r>
    <phoneticPr fontId="37" type="noConversion"/>
  </si>
  <si>
    <t>113/01/10-A1與A2橋台(35.38T)，113/02/16-橋面板(41.32T)，113/03/15-中空梁版(28.17T)；合計104.87T</t>
    <phoneticPr fontId="37" type="noConversion"/>
  </si>
  <si>
    <t>合計:603m3
共計:40組試體
試驗已完成
(歸檔)</t>
    <phoneticPr fontId="37" type="noConversion"/>
  </si>
  <si>
    <t>目前已進貨20支限高基樁鋼筋用量，合約總數量:38支</t>
    <phoneticPr fontId="37" type="noConversion"/>
  </si>
  <si>
    <t>目前已進貨6支限高基樁鋼筋用量，合約總數量:14支</t>
    <phoneticPr fontId="37" type="noConversion"/>
  </si>
  <si>
    <t>擋土牆拓寬段變更設計中
竣葦實驗室
(試驗中)</t>
    <phoneticPr fontId="37" type="noConversion"/>
  </si>
  <si>
    <t>華光(台南)
試驗合格
報告已歸檔</t>
    <phoneticPr fontId="37" type="noConversion"/>
  </si>
  <si>
    <t>華光(台南)
試驗合格</t>
    <phoneticPr fontId="37" type="noConversion"/>
  </si>
  <si>
    <t>明研
母材取樣
試驗合格</t>
    <phoneticPr fontId="37" type="noConversion"/>
  </si>
  <si>
    <t>製程檢驗:產製期間取樣辦理一次，施工技術規範05823規定</t>
    <phoneticPr fontId="37" type="noConversion"/>
  </si>
  <si>
    <t>聚氯乙烯，A型，
150x9mm</t>
    <phoneticPr fontId="37" type="noConversion"/>
  </si>
  <si>
    <t>SGS
(合格)</t>
    <phoneticPr fontId="37" type="noConversion"/>
  </si>
  <si>
    <t>明研
(母才取樣)
合格</t>
    <phoneticPr fontId="37" type="noConversion"/>
  </si>
  <si>
    <t>23.44M</t>
    <phoneticPr fontId="37" type="noConversion"/>
  </si>
  <si>
    <r>
      <t xml:space="preserve">&lt;1&gt;D13鋼筋續接器-契約數量1009個，實際進貨數量1500個。
&lt;2&gt;D16鋼筋續接器-契約數量48個，實際進貨數量476個。
&lt;3&gt;D19鋼筋續接器-契約數量132個，實際進貨數量132個。
&lt;4&gt;D22鋼筋續接器-契約數量92個，實際進貨數量92個。
&lt;5&gt;D25鋼筋續接器-契約數量80個，實際進貨數量96個。
</t>
    </r>
    <r>
      <rPr>
        <sz val="10"/>
        <color theme="1"/>
        <rFont val="新細明體"/>
        <family val="1"/>
        <charset val="136"/>
      </rPr>
      <t>★</t>
    </r>
    <r>
      <rPr>
        <sz val="10"/>
        <color theme="1"/>
        <rFont val="標楷體"/>
        <family val="4"/>
        <charset val="136"/>
      </rPr>
      <t>因D13與D16及D25鋼筋續接器，施工圖設計單位計算錯誤(中空梁版)，故辦理數量變更追加。</t>
    </r>
    <phoneticPr fontId="37" type="noConversion"/>
  </si>
  <si>
    <t>試驗已完成
(歸檔)</t>
    <phoneticPr fontId="37" type="noConversion"/>
  </si>
  <si>
    <t>全套管鑽掘樁</t>
    <phoneticPr fontId="37" type="noConversion"/>
  </si>
  <si>
    <t>265K-J-b-R1-007
竣葦-2404227(物性、水淬)
SGS-DS24-00291、C-24-02395(化性)
SGS-DS-24-00290、C-24-02394(無放射性污染)</t>
    <phoneticPr fontId="37" type="noConversion"/>
  </si>
  <si>
    <t>265K-J-a-C280-009
竣葦-2404562-7天
竣葦-2404563-28天</t>
    <phoneticPr fontId="37" type="noConversion"/>
  </si>
  <si>
    <t>265K-J-b-M-008
SGS-TK-24-01196
SGS-TK-24-01198</t>
    <phoneticPr fontId="37" type="noConversion"/>
  </si>
  <si>
    <t>265K-J-b-M-009
華光-24-00312Y
SGS-TS-24-00845
C-24-03420
SGS-TS-24-00844
C-24-03419</t>
    <phoneticPr fontId="37" type="noConversion"/>
  </si>
  <si>
    <t>265K-J-b-M-010
華光-24-00320Y</t>
    <phoneticPr fontId="37" type="noConversion"/>
  </si>
  <si>
    <t>265K-J-c-E-007
KV-24-01563</t>
    <phoneticPr fontId="37" type="noConversion"/>
  </si>
  <si>
    <t>265K-J-c-E-002
SGS-
TK-23-07342(AWS-E8016G)
TK-23-07344(AWS-E6019)
TK-23-07343(AWS-E7024)</t>
    <phoneticPr fontId="37" type="noConversion"/>
  </si>
  <si>
    <t>114/04/25</t>
    <phoneticPr fontId="37" type="noConversion"/>
  </si>
  <si>
    <t>11.72M</t>
    <phoneticPr fontId="37" type="noConversion"/>
  </si>
  <si>
    <t>113/04/25</t>
  </si>
  <si>
    <t>統証
磁力檢測(MT)</t>
    <phoneticPr fontId="37" type="noConversion"/>
  </si>
  <si>
    <t>568M</t>
    <phoneticPr fontId="37" type="noConversion"/>
  </si>
  <si>
    <t>SGS
(試驗中)</t>
    <phoneticPr fontId="37" type="noConversion"/>
  </si>
  <si>
    <t>10501M</t>
    <phoneticPr fontId="37" type="noConversion"/>
  </si>
  <si>
    <t>壹、甲、G 
交控管線遷移工程
G.8</t>
    <phoneticPr fontId="37" type="noConversion"/>
  </si>
  <si>
    <t>壹、甲、G 
交控管線遷移工程
G.7</t>
    <phoneticPr fontId="37" type="noConversion"/>
  </si>
  <si>
    <t>壹、甲、D 
排水工程D.9及
壹、甲、H 隔音牆工程</t>
    <phoneticPr fontId="37" type="noConversion"/>
  </si>
  <si>
    <t>壹、甲、B 
橋梁暨結構工程
B.12</t>
    <phoneticPr fontId="37" type="noConversion"/>
  </si>
  <si>
    <t>壹、甲、B 
橋梁暨結構工程
B.15</t>
    <phoneticPr fontId="37" type="noConversion"/>
  </si>
  <si>
    <t>壹、甲、B 
橋梁暨結構工程
B.5</t>
    <phoneticPr fontId="37" type="noConversion"/>
  </si>
  <si>
    <t>壹、甲、B 
橋梁暨結構工程
B.1</t>
    <phoneticPr fontId="37" type="noConversion"/>
  </si>
  <si>
    <t>壹、甲、B 
橋梁暨結構工程
B.4</t>
    <phoneticPr fontId="37" type="noConversion"/>
  </si>
  <si>
    <t>壹、甲、B 
橋梁暨結構工程
B.3、B.5</t>
    <phoneticPr fontId="37" type="noConversion"/>
  </si>
  <si>
    <t>壹、甲、A 
路工工程
A.10</t>
    <phoneticPr fontId="37" type="noConversion"/>
  </si>
  <si>
    <t>壹、甲、B 
橋梁暨結構工程
B.14</t>
    <phoneticPr fontId="37" type="noConversion"/>
  </si>
  <si>
    <t>壹、甲、B 
橋梁暨結構工程 
B.17</t>
    <phoneticPr fontId="37" type="noConversion"/>
  </si>
  <si>
    <t>壹、甲、B 
橋梁暨結構工程 
B.18</t>
    <phoneticPr fontId="37" type="noConversion"/>
  </si>
  <si>
    <t>壹、甲、B 
橋梁暨結構工程 
B.20</t>
    <phoneticPr fontId="37" type="noConversion"/>
  </si>
  <si>
    <t>壹、甲、B 
橋梁暨結構工程 
B.1</t>
    <phoneticPr fontId="37" type="noConversion"/>
  </si>
  <si>
    <t>壹、甲、B 
橋梁暨結構工程 
B.5</t>
    <phoneticPr fontId="37" type="noConversion"/>
  </si>
  <si>
    <t>壹、甲、B 
橋梁暨結構工程 B1~B3、B5~B6</t>
    <phoneticPr fontId="37" type="noConversion"/>
  </si>
  <si>
    <r>
      <t>壹.甲.C.大地工程
壹.甲.C.1</t>
    </r>
    <r>
      <rPr>
        <sz val="11"/>
        <rFont val="新細明體"/>
        <family val="1"/>
        <charset val="136"/>
      </rPr>
      <t xml:space="preserve">、
</t>
    </r>
    <r>
      <rPr>
        <sz val="11"/>
        <rFont val="標楷體"/>
        <family val="4"/>
        <charset val="136"/>
      </rPr>
      <t>壹.甲.C.2</t>
    </r>
    <phoneticPr fontId="37" type="noConversion"/>
  </si>
  <si>
    <t>113/05/31</t>
    <phoneticPr fontId="37" type="noConversion"/>
  </si>
  <si>
    <t>道路照明，燈柱，(基座式，單臂)，高12m，含接線盒</t>
    <phoneticPr fontId="37" type="noConversion"/>
  </si>
  <si>
    <t>21支</t>
    <phoneticPr fontId="37" type="noConversion"/>
  </si>
  <si>
    <t>7支</t>
    <phoneticPr fontId="37" type="noConversion"/>
  </si>
  <si>
    <t>壹、甲、F 
公路照明工程
F.3及F5</t>
    <phoneticPr fontId="37" type="noConversion"/>
  </si>
  <si>
    <t>道路照明-燈柱
燈柱基座-∮25螺栓</t>
    <phoneticPr fontId="37" type="noConversion"/>
  </si>
  <si>
    <t>橋面排水，橋面伸縮縫，C型-A1橋台</t>
    <phoneticPr fontId="37" type="noConversion"/>
  </si>
  <si>
    <t>113/12/15</t>
    <phoneticPr fontId="37" type="noConversion"/>
  </si>
  <si>
    <t>廠驗
(母材取樣)</t>
    <phoneticPr fontId="37" type="noConversion"/>
  </si>
  <si>
    <t>橋面排水，橋面伸縮縫，C型(A1橋台)</t>
    <phoneticPr fontId="37" type="noConversion"/>
  </si>
  <si>
    <t>磁力檢測/每批一次</t>
    <phoneticPr fontId="37" type="noConversion"/>
  </si>
  <si>
    <t>113/05/15</t>
    <phoneticPr fontId="37" type="noConversion"/>
  </si>
  <si>
    <t xml:space="preserve">以生產批次一批
抽驗一次
鍍鋅量試驗
</t>
    <phoneticPr fontId="37" type="noConversion"/>
  </si>
  <si>
    <t>34.1M</t>
    <phoneticPr fontId="37" type="noConversion"/>
  </si>
  <si>
    <t>75M</t>
    <phoneticPr fontId="37" type="noConversion"/>
  </si>
  <si>
    <t>265K-J-a-C245-002
竣葦-2306113-7天
竣葦-2306114-28天</t>
    <phoneticPr fontId="37" type="noConversion"/>
  </si>
  <si>
    <t>265K-J-a-C245-003
竣葦-2306197-7天
竣葦-2306198-28天</t>
    <phoneticPr fontId="37" type="noConversion"/>
  </si>
  <si>
    <t>265K-J-a-C245-004
竣葦-2306199-7天
竣葦-2306200-28天</t>
    <phoneticPr fontId="37" type="noConversion"/>
  </si>
  <si>
    <t>265K-J-a-C245-006
竣葦-2306422-7天
竣葦-2306423-28天</t>
    <phoneticPr fontId="37" type="noConversion"/>
  </si>
  <si>
    <t>265K-J-a-C245-007
竣葦-2306606-7天
竣葦-2306607-28天</t>
    <phoneticPr fontId="37" type="noConversion"/>
  </si>
  <si>
    <t>265K-J-a-C245-008
竣葦-2306677-7天
竣葦-2306678-28天</t>
    <phoneticPr fontId="37" type="noConversion"/>
  </si>
  <si>
    <t>265K-J-a-C245-009
竣葦-2306679-7天
竣葦-2306680-27天</t>
    <phoneticPr fontId="37" type="noConversion"/>
  </si>
  <si>
    <t>265K-J-a-C245-010
竣葦-2306726-7天
竣葦-2306727-28天</t>
    <phoneticPr fontId="37" type="noConversion"/>
  </si>
  <si>
    <t>265K-J-a-C245-011
竣葦-2306798-7天
竣葦-2306799-28天</t>
    <phoneticPr fontId="37" type="noConversion"/>
  </si>
  <si>
    <t>265K-J-a-C245-012
竣葦-2306869-7天
竣葦-2306870-28天</t>
    <phoneticPr fontId="37" type="noConversion"/>
  </si>
  <si>
    <t>265K-J-a-C245-013
昌煇-2306780-7天
昌煇-2306781-28天</t>
    <phoneticPr fontId="37" type="noConversion"/>
  </si>
  <si>
    <t>265K-J-a-C245-014
昌煇-2306871-7天
昌煇-2306872-28天</t>
    <phoneticPr fontId="37" type="noConversion"/>
  </si>
  <si>
    <t>265K-J-a-C245-015
昌煇-2306873-7天
昌煇-2306874-28天</t>
    <phoneticPr fontId="37" type="noConversion"/>
  </si>
  <si>
    <t>265K-J-a-C245-016
昌煇-2306935-7天
昌煇-2306936-28天</t>
    <phoneticPr fontId="37" type="noConversion"/>
  </si>
  <si>
    <t>265K-J-a-C245-017
昌煇-2306983-7天
昌煇-2306984-28天</t>
    <phoneticPr fontId="37" type="noConversion"/>
  </si>
  <si>
    <t>265K-J-a-C245-018
昌煇-2307019-7天
昌煇-2307020-28天</t>
    <phoneticPr fontId="37" type="noConversion"/>
  </si>
  <si>
    <t>265K-J-a-C245-019
昌煇-2307086-7天
昌煇-2307085-28天</t>
    <phoneticPr fontId="37" type="noConversion"/>
  </si>
  <si>
    <t>265K-J-a-C245-020
昌煇-2307167-7天
昌煇-2307168-28天</t>
    <phoneticPr fontId="37" type="noConversion"/>
  </si>
  <si>
    <t>265K-J-a-C245-021
昌煇-2307153-7天
昌煇-2307154-28天</t>
    <phoneticPr fontId="37" type="noConversion"/>
  </si>
  <si>
    <t>265K-J-a-C245-022
昌煇-2307232-7天
昌煇-2307233-28天</t>
    <phoneticPr fontId="37" type="noConversion"/>
  </si>
  <si>
    <t>265K-J-a-C245-024
昌煇-2307320-7天
昌煇-2307319-28天</t>
    <phoneticPr fontId="37" type="noConversion"/>
  </si>
  <si>
    <t>265K-J-a-C245-025
昌煇-2307382-7天
昌煇-2307383-28天</t>
    <phoneticPr fontId="37" type="noConversion"/>
  </si>
  <si>
    <t>265K-J-a-C245-026
昌煇-2307436-7天
昌煇-2307437-28天</t>
    <phoneticPr fontId="37" type="noConversion"/>
  </si>
  <si>
    <t>265K-J-a-C245-027
昌煇-2307488-7天
昌煇-2307489-28天</t>
    <phoneticPr fontId="37" type="noConversion"/>
  </si>
  <si>
    <t>265K-J-a-C245-028
昌煇-2307531-7天
昌煇-2307532-28天</t>
    <phoneticPr fontId="37" type="noConversion"/>
  </si>
  <si>
    <t>265K-J-a-C245-029
昌煇-2307585-7天
昌煇-2307584-28天</t>
    <phoneticPr fontId="37" type="noConversion"/>
  </si>
  <si>
    <t>265K-J-a-C245-030
昌煇-2307661-7天
昌煇-2307662-28天</t>
    <phoneticPr fontId="37" type="noConversion"/>
  </si>
  <si>
    <t>265K-J-a-C245-031
昌煇-2307727-7天
昌煇-2307728-28天</t>
    <phoneticPr fontId="37" type="noConversion"/>
  </si>
  <si>
    <t>265K-J-a-C245-032
昌煇-2307781-7天
昌煇-2307782-28天</t>
    <phoneticPr fontId="37" type="noConversion"/>
  </si>
  <si>
    <t>265K-J-a-C245-033
昌煇-2307843-7天
昌煇-2307844-28天</t>
    <phoneticPr fontId="37" type="noConversion"/>
  </si>
  <si>
    <t>265K-J-a-C245-034
昌煇-2307918-7天
昌煇-2307919-28天</t>
    <phoneticPr fontId="37" type="noConversion"/>
  </si>
  <si>
    <t>265K-J-a-C245-035
昌煇-2308068-7天
昌煇-2308069-28天</t>
    <phoneticPr fontId="37" type="noConversion"/>
  </si>
  <si>
    <t>265K-J-a-C245-036
竣葦-2308066-7天
竣葦-2308067-28天</t>
    <phoneticPr fontId="37" type="noConversion"/>
  </si>
  <si>
    <t>265K-J-a-C245-037
竣葦-2308306-7天
竣葦-2308307-28天</t>
    <phoneticPr fontId="37" type="noConversion"/>
  </si>
  <si>
    <t>265K-J-a-C245-038
竣葦-2311500-7天
竣葦-2311501-28天</t>
    <phoneticPr fontId="37" type="noConversion"/>
  </si>
  <si>
    <t>265K-J-a-C245-039
竣葦-2313743-7天
竣葦-2313744-28天</t>
    <phoneticPr fontId="37" type="noConversion"/>
  </si>
  <si>
    <t>265K-J-a-C245-040
竣葦-2314243-7天
竣葦-2314244-28天</t>
    <phoneticPr fontId="37" type="noConversion"/>
  </si>
  <si>
    <t>265K-J-a-C245-041
竣葦-2314329-7天
竣葦-2314330-28天</t>
    <phoneticPr fontId="37" type="noConversion"/>
  </si>
  <si>
    <t>壹、甲、A 
路工工程 
A.10</t>
    <phoneticPr fontId="37" type="noConversion"/>
  </si>
  <si>
    <t>64 M3</t>
    <phoneticPr fontId="37" type="noConversion"/>
  </si>
  <si>
    <t>42 M3</t>
    <phoneticPr fontId="37" type="noConversion"/>
  </si>
  <si>
    <t>三個月合計方數:42m3
三個月合計:   2組試體</t>
    <phoneticPr fontId="37" type="noConversion"/>
  </si>
  <si>
    <t xml:space="preserve">1.1120505-工程告示牌基礎18.5立方
2.1120513~1120701-預鑄單面RC護欄總方數707立方
3.1120706-北上側施工便道56立方
4.1120928-北上側洗車台基礎及牆身19.5立方
5.1121115-南下側洗車台基礎及牆身18.5立方
6.1121123-北上側施工便道32立方
7.1121125-北上側及南下側施工便道32立方
8.1130430-路工工程A10，契約數量64立方(長度57公尺)，變更設計後的護欄長度為95公尺，變更後的數量須從新計算
</t>
    <phoneticPr fontId="37" type="noConversion"/>
  </si>
  <si>
    <t>113/02/22</t>
    <phoneticPr fontId="37" type="noConversion"/>
  </si>
  <si>
    <t>265K-J-b-M-012
SGS-DK-24-00303</t>
    <phoneticPr fontId="37" type="noConversion"/>
  </si>
  <si>
    <t>113/5/7</t>
    <phoneticPr fontId="37" type="noConversion"/>
  </si>
  <si>
    <t>265K-J-a-C80-005</t>
    <phoneticPr fontId="37" type="noConversion"/>
  </si>
  <si>
    <t>113/05/03</t>
    <phoneticPr fontId="37" type="noConversion"/>
  </si>
  <si>
    <t>威勝：孫振銘</t>
    <phoneticPr fontId="37" type="noConversion"/>
  </si>
  <si>
    <t>113/05/06</t>
    <phoneticPr fontId="37" type="noConversion"/>
  </si>
  <si>
    <t>113/05/10</t>
    <phoneticPr fontId="37" type="noConversion"/>
  </si>
  <si>
    <t>113/05/11</t>
    <phoneticPr fontId="37" type="noConversion"/>
  </si>
  <si>
    <t>威勝：胡凱翔</t>
    <phoneticPr fontId="37" type="noConversion"/>
  </si>
  <si>
    <t>監造:林國邦</t>
    <phoneticPr fontId="37" type="noConversion"/>
  </si>
  <si>
    <t>265K-J-b-M-014
SGS-DK-00302</t>
    <phoneticPr fontId="37" type="noConversion"/>
  </si>
  <si>
    <t>265K-J-a-C280-008
昌煇-2402090-7天
昌煇-2402092-28天</t>
    <phoneticPr fontId="37" type="noConversion"/>
  </si>
  <si>
    <t>265K-J-a-C280-010
昌煇-2403808-7天
昌煇-2403809-28天</t>
    <phoneticPr fontId="37" type="noConversion"/>
  </si>
  <si>
    <t>265K-J-a-C280早強-001
昌煇-2403760-7天
昌煇-2403761-28天</t>
    <phoneticPr fontId="37" type="noConversion"/>
  </si>
  <si>
    <t>113/05/13</t>
    <phoneticPr fontId="37" type="noConversion"/>
  </si>
  <si>
    <t>265K-J-b-R1-008
竣葦2405775(物性、水淬)
SGS-DS24-00432、C-24-03414(化性)
SGS-DS-24-00431、C-24-03413(無放射性污染)</t>
    <phoneticPr fontId="37" type="noConversion"/>
  </si>
  <si>
    <t>113/05/18</t>
    <phoneticPr fontId="37" type="noConversion"/>
  </si>
  <si>
    <t>113/5/16</t>
    <phoneticPr fontId="37" type="noConversion"/>
  </si>
  <si>
    <t>鋼筋，鋼筋續接器，D16</t>
    <phoneticPr fontId="37" type="noConversion"/>
  </si>
  <si>
    <t>265K-J-a-C420-001
昌煇-2404189-7天
昌煇-2404193-28天</t>
    <phoneticPr fontId="37" type="noConversion"/>
  </si>
  <si>
    <t>113/05/22</t>
    <phoneticPr fontId="37" type="noConversion"/>
  </si>
  <si>
    <t>113/05/23</t>
    <phoneticPr fontId="37" type="noConversion"/>
  </si>
  <si>
    <t>113/05/25</t>
    <phoneticPr fontId="37" type="noConversion"/>
  </si>
  <si>
    <t>113/05/29</t>
    <phoneticPr fontId="37" type="noConversion"/>
  </si>
  <si>
    <t>265K-J-c-A2-016
竣葦-2407273</t>
    <phoneticPr fontId="37" type="noConversion"/>
  </si>
  <si>
    <t>113/05/21</t>
    <phoneticPr fontId="37" type="noConversion"/>
  </si>
  <si>
    <t>113/03/08</t>
    <phoneticPr fontId="37" type="noConversion"/>
  </si>
  <si>
    <t>113/03/07</t>
    <phoneticPr fontId="37" type="noConversion"/>
  </si>
  <si>
    <t>113/05/24</t>
    <phoneticPr fontId="37" type="noConversion"/>
  </si>
  <si>
    <t>265K-J-c-S2-005
竣葦-2402175、2402176
2402177、2402178、2402179</t>
    <phoneticPr fontId="37" type="noConversion"/>
  </si>
  <si>
    <t>265K-J-c-S2-006
竣葦-2402472、2402473
2402474、2402475</t>
    <phoneticPr fontId="37" type="noConversion"/>
  </si>
  <si>
    <t>265K-J-c-S2-007
竣葦-2402501、2402502
2402503</t>
    <phoneticPr fontId="37" type="noConversion"/>
  </si>
  <si>
    <t>265K-J-c-S2-008
竣葦-2402541、2402542
2402543、2402544、2402545</t>
    <phoneticPr fontId="37" type="noConversion"/>
  </si>
  <si>
    <t>265K-J-c-S2-009
竣葦-2407499、2407500
2407501、2407502</t>
    <phoneticPr fontId="37" type="noConversion"/>
  </si>
  <si>
    <t>265K-J-c-S2-010
竣葦-2407498</t>
    <phoneticPr fontId="37" type="noConversion"/>
  </si>
  <si>
    <t>113/06/01</t>
    <phoneticPr fontId="37" type="noConversion"/>
  </si>
  <si>
    <t>113/06/03</t>
    <phoneticPr fontId="37" type="noConversion"/>
  </si>
  <si>
    <t>113/06/04</t>
    <phoneticPr fontId="37" type="noConversion"/>
  </si>
  <si>
    <t>113/06/05</t>
    <phoneticPr fontId="37" type="noConversion"/>
  </si>
  <si>
    <t>265K-J-c-S2-013
竣葦-2407668、2407669
2407670、2407671</t>
    <phoneticPr fontId="37" type="noConversion"/>
  </si>
  <si>
    <t>265K-J-c-S2-012
竣葦-2407561、2407563
2407565、2407567</t>
    <phoneticPr fontId="37" type="noConversion"/>
  </si>
  <si>
    <t>265K-J-c-S2-011
竣葦-2407560、2407562
2407564、2407566</t>
    <phoneticPr fontId="37" type="noConversion"/>
  </si>
  <si>
    <t>113/05/14</t>
    <phoneticPr fontId="37" type="noConversion"/>
  </si>
  <si>
    <t>橋面排水，橋面伸縮縫，C型(A2橋台)</t>
    <phoneticPr fontId="37" type="noConversion"/>
  </si>
  <si>
    <t>橋面排水，橋面伸縮縫，C型(A1、A2橋台)</t>
    <phoneticPr fontId="37" type="noConversion"/>
  </si>
  <si>
    <t>113/5/29</t>
    <phoneticPr fontId="37" type="noConversion"/>
  </si>
  <si>
    <t>D10-1支
D13-6支
D16-9支
D19-8支
D22-3支
D25-4支
D32-5支</t>
    <phoneticPr fontId="37" type="noConversion"/>
  </si>
  <si>
    <t>265K-J-b-R1-009
竣葦-2407799(物性、水淬)
鎰發-T20240290(化性)
SGS-DS-24-00611、C-24-05101(無放射性污染)</t>
    <phoneticPr fontId="37" type="noConversion"/>
  </si>
  <si>
    <t>265K-J-a-C245-043
竣葦-2406619-7天
竣葦-2406622-28天</t>
    <phoneticPr fontId="37" type="noConversion"/>
  </si>
  <si>
    <t>265K-J-a-C245-044
竣葦-2406689-7天
竣葦-2406692-28天</t>
    <phoneticPr fontId="37" type="noConversion"/>
  </si>
  <si>
    <t>265K-J-a-C280-011
竣葦-2406617-7天
竣葦-2406618-28天</t>
    <phoneticPr fontId="37" type="noConversion"/>
  </si>
  <si>
    <t>265K-J-a-C245-042
昌煇-2404680-7天
昌煇-2404683-28天</t>
    <phoneticPr fontId="37" type="noConversion"/>
  </si>
  <si>
    <t>監造: 林國邦</t>
    <phoneticPr fontId="37" type="noConversion"/>
  </si>
  <si>
    <t>113/5/24</t>
    <phoneticPr fontId="37" type="noConversion"/>
  </si>
  <si>
    <t>113/6/11</t>
    <phoneticPr fontId="37" type="noConversion"/>
  </si>
  <si>
    <t>265K-J-a-C245-046
竣葦-2407014-7天
竣葦-2407015-28天</t>
    <phoneticPr fontId="37" type="noConversion"/>
  </si>
  <si>
    <t>265K-J-a-C245-048
竣葦-2407201-7天
竣葦-2407202-28天</t>
    <phoneticPr fontId="37" type="noConversion"/>
  </si>
  <si>
    <t>265K-J-a-CLSM-007
竣葦-2406957-12小時
竣葦-2408419-28天</t>
    <phoneticPr fontId="37" type="noConversion"/>
  </si>
  <si>
    <t>265K-J-a-CLSM-008
竣葦-2407042-12小時
竣葦-2408418-28天</t>
    <phoneticPr fontId="37" type="noConversion"/>
  </si>
  <si>
    <t>113/05/30</t>
    <phoneticPr fontId="37" type="noConversion"/>
  </si>
  <si>
    <t>113/6/17</t>
    <phoneticPr fontId="37" type="noConversion"/>
  </si>
  <si>
    <t xml:space="preserve">鋼筋，SD420W  </t>
    <phoneticPr fontId="37" type="noConversion"/>
  </si>
  <si>
    <t>113/6/12</t>
    <phoneticPr fontId="37" type="noConversion"/>
  </si>
  <si>
    <t>265K-J-a-C245-023
昌煇-2307292-7天
昌煇-2307293-28天</t>
    <phoneticPr fontId="37" type="noConversion"/>
  </si>
  <si>
    <t>113/06/06</t>
    <phoneticPr fontId="37" type="noConversion"/>
  </si>
  <si>
    <t>113/06/07</t>
    <phoneticPr fontId="37" type="noConversion"/>
  </si>
  <si>
    <t>113/06/08</t>
    <phoneticPr fontId="37" type="noConversion"/>
  </si>
  <si>
    <t>113/06/18</t>
    <phoneticPr fontId="37" type="noConversion"/>
  </si>
  <si>
    <t>113/06/20</t>
    <phoneticPr fontId="37" type="noConversion"/>
  </si>
  <si>
    <t>265K-J-c-E-013
SGS-TV-24-01797</t>
    <phoneticPr fontId="37" type="noConversion"/>
  </si>
  <si>
    <t>265K-J-c-E-013
SGS-TV-24-01798</t>
    <phoneticPr fontId="37" type="noConversion"/>
  </si>
  <si>
    <t>113/05/30</t>
    <phoneticPr fontId="37" type="noConversion"/>
  </si>
  <si>
    <t>只</t>
    <phoneticPr fontId="37" type="noConversion"/>
  </si>
  <si>
    <t>1次</t>
    <phoneticPr fontId="37" type="noConversion"/>
  </si>
  <si>
    <t>1只</t>
    <phoneticPr fontId="37" type="noConversion"/>
  </si>
  <si>
    <t>113/05/31</t>
    <phoneticPr fontId="37" type="noConversion"/>
  </si>
  <si>
    <t>每15cm/1層1孔</t>
    <phoneticPr fontId="37" type="noConversion"/>
  </si>
  <si>
    <t>113/06/06</t>
    <phoneticPr fontId="37" type="noConversion"/>
  </si>
  <si>
    <t>威勝:謝旻勳</t>
    <phoneticPr fontId="37" type="noConversion"/>
  </si>
  <si>
    <t>113/05/31</t>
    <phoneticPr fontId="37" type="noConversion"/>
  </si>
  <si>
    <t>一式</t>
    <phoneticPr fontId="37" type="noConversion"/>
  </si>
  <si>
    <t>級配粒料
(通騏開發有限公司)</t>
    <phoneticPr fontId="37" type="noConversion"/>
  </si>
  <si>
    <t>113/06/04</t>
    <phoneticPr fontId="37" type="noConversion"/>
  </si>
  <si>
    <t>265K-J-c-S2-017
昌煇-2406051、2406051</t>
    <phoneticPr fontId="37" type="noConversion"/>
  </si>
  <si>
    <t>265K-J-a-C280-012
竣葦-2407352-7天
竣葦-2407353-28天</t>
    <phoneticPr fontId="37" type="noConversion"/>
  </si>
  <si>
    <t>265K-J-a-C280-013
竣葦-2407550-7天
竣葦-2407551-28天</t>
    <phoneticPr fontId="37" type="noConversion"/>
  </si>
  <si>
    <t>265K-J-a-C280-014
竣葦-2407620-1-7天
竣葦-2407621-28天</t>
    <phoneticPr fontId="37" type="noConversion"/>
  </si>
  <si>
    <t>265K-J-a-C280-015
竣葦-2407764-1-7天
竣葦-2407665-28天</t>
    <phoneticPr fontId="37" type="noConversion"/>
  </si>
  <si>
    <t>監造：邱俊榮</t>
    <phoneticPr fontId="37" type="noConversion"/>
  </si>
  <si>
    <t>試拌</t>
    <phoneticPr fontId="37" type="noConversion"/>
  </si>
  <si>
    <t>廠拌</t>
    <phoneticPr fontId="37" type="noConversion"/>
  </si>
  <si>
    <t>場鑄早強無收縮混凝土，420 kgf/cm2及無收縮混凝土，350 kgf/cm2</t>
    <phoneticPr fontId="37" type="noConversion"/>
  </si>
  <si>
    <t>監造：葉致廷</t>
    <phoneticPr fontId="37" type="noConversion"/>
  </si>
  <si>
    <t>威勝：胡凱翔</t>
    <phoneticPr fontId="37" type="noConversion"/>
  </si>
  <si>
    <t>265K-J-a-C245-045
竣葦-2407016-1-7天
竣葦-2407017-28天</t>
    <phoneticPr fontId="37" type="noConversion"/>
  </si>
  <si>
    <t>265K-J-a-C245-047
竣葦-2407086-1-7天
竣葦-2407087-28天</t>
    <phoneticPr fontId="37" type="noConversion"/>
  </si>
  <si>
    <t>265K-J-a-C245-049
竣葦-2407618-7天
竣葦-2407619-28天</t>
    <phoneticPr fontId="37" type="noConversion"/>
  </si>
  <si>
    <t>265K-J-a-C245-050
竣葦-2407662-7天
竣葦-2407663-28天</t>
    <phoneticPr fontId="37" type="noConversion"/>
  </si>
  <si>
    <t>監造：葉致廷</t>
    <phoneticPr fontId="37" type="noConversion"/>
  </si>
  <si>
    <t>威勝：孫振銘</t>
    <phoneticPr fontId="37" type="noConversion"/>
  </si>
  <si>
    <t>265K-J-a-C245-051
竣葦-2407710-7天
竣葦-2407711-28天</t>
    <phoneticPr fontId="37" type="noConversion"/>
  </si>
  <si>
    <t>265K-J-a-C245-052
竣葦-2407887-7天
竣葦-2407888-28天</t>
    <phoneticPr fontId="37" type="noConversion"/>
  </si>
  <si>
    <t>威勝：孫振銘</t>
    <phoneticPr fontId="37" type="noConversion"/>
  </si>
  <si>
    <t>威勝：謝旻勳</t>
    <phoneticPr fontId="37" type="noConversion"/>
  </si>
  <si>
    <t xml:space="preserve">265K-J-a-C1-010
SGS斗六實驗室
TB-24-02104、C-24-05292
KB-24-03977、C-24-09345
</t>
    <phoneticPr fontId="37" type="noConversion"/>
  </si>
  <si>
    <t xml:space="preserve">265K-J-a-C1-010
SGS斗六實驗室
明氏MC-Powerflow2188:
KB-24-03981、C-24-09349
HB-24-02734、C-24-11248
佑聲SP-150:
HB-24-02735、C-24-11249
KB-24-03982、C-24-09350
</t>
    <phoneticPr fontId="37" type="noConversion"/>
  </si>
  <si>
    <t>265K-J-a-C1-010
SGS斗六實驗室
KB-24-03978、C-24-09346
RKG24000647</t>
    <phoneticPr fontId="37" type="noConversion"/>
  </si>
  <si>
    <t>265K-J-c-S2-014
昌煇-2405879
昌煇-2405880
昌煇-2405881</t>
    <phoneticPr fontId="37" type="noConversion"/>
  </si>
  <si>
    <t>265K-J-c-S2-018
昌煇-2406143
昌煇-2406144</t>
    <phoneticPr fontId="37" type="noConversion"/>
  </si>
  <si>
    <t>265K-J-a-C245-053
昌煇-2405919-7天
昌煇-2405920-28天</t>
    <phoneticPr fontId="37" type="noConversion"/>
  </si>
  <si>
    <t>265K-J-a-C245-054
昌煇-2406140-7天
昌煇-2406139-28天</t>
    <phoneticPr fontId="37" type="noConversion"/>
  </si>
  <si>
    <t>265K-J-a-C280-016
昌煇-2405921-10天
昌煇-2405922-28天</t>
    <phoneticPr fontId="37" type="noConversion"/>
  </si>
  <si>
    <t>265K-J-a-C280-017
昌煇-2406001-8天
昌煇-2406002-28天</t>
    <phoneticPr fontId="37" type="noConversion"/>
  </si>
  <si>
    <t>265K-J-a-C280-018
昌煇-2406042-7天
昌煇-2406043-28天</t>
    <phoneticPr fontId="37" type="noConversion"/>
  </si>
  <si>
    <t>265K-J-a-C1-011
昌煇-2406044-3天-420早強無收縮混凝土
昌煇-2406045-7天-420早強無收縮混凝土
昌煇-2406047-28天-420早強無收縮混凝土
昌煇-2406040-7天-350無收縮混凝土
昌煇-2406041-28天-350無收縮混凝土</t>
    <phoneticPr fontId="37" type="noConversion"/>
  </si>
  <si>
    <t>合格</t>
    <phoneticPr fontId="37" type="noConversion"/>
  </si>
  <si>
    <t>265K-J-b-M-013
明研:MM-240583Z</t>
    <phoneticPr fontId="37" type="noConversion"/>
  </si>
  <si>
    <t>265K-J-b-M-013
明研:MM-240582Z</t>
    <phoneticPr fontId="37" type="noConversion"/>
  </si>
  <si>
    <t xml:space="preserve">265K-J-c-A1-019
</t>
    <phoneticPr fontId="37" type="noConversion"/>
  </si>
  <si>
    <t>113/05/16</t>
    <phoneticPr fontId="37" type="noConversion"/>
  </si>
  <si>
    <t>監造：葉致廷</t>
    <phoneticPr fontId="37" type="noConversion"/>
  </si>
  <si>
    <t>合格</t>
    <phoneticPr fontId="37" type="noConversion"/>
  </si>
  <si>
    <t>合格</t>
    <phoneticPr fontId="37" type="noConversion"/>
  </si>
  <si>
    <t>265K-W-a-SI-008</t>
    <phoneticPr fontId="37" type="noConversion"/>
  </si>
  <si>
    <t>瀝青黏層</t>
    <phoneticPr fontId="37" type="noConversion"/>
  </si>
  <si>
    <t>監造：林國邦</t>
    <phoneticPr fontId="37" type="noConversion"/>
  </si>
  <si>
    <t>113/05/24</t>
    <phoneticPr fontId="37" type="noConversion"/>
  </si>
  <si>
    <t>113/06/11</t>
    <phoneticPr fontId="37" type="noConversion"/>
  </si>
  <si>
    <t>壹.甲.A.11</t>
    <phoneticPr fontId="37" type="noConversion"/>
  </si>
  <si>
    <t>113/06/12</t>
    <phoneticPr fontId="37" type="noConversion"/>
  </si>
  <si>
    <t>113/06/14</t>
    <phoneticPr fontId="37" type="noConversion"/>
  </si>
  <si>
    <t>113/06/21</t>
    <phoneticPr fontId="37" type="noConversion"/>
  </si>
  <si>
    <t>113/06/26</t>
    <phoneticPr fontId="37" type="noConversion"/>
  </si>
  <si>
    <t>113/06/27</t>
    <phoneticPr fontId="37" type="noConversion"/>
  </si>
  <si>
    <t>113/6/11</t>
    <phoneticPr fontId="37" type="noConversion"/>
  </si>
  <si>
    <t>監造: 葉致廷</t>
    <phoneticPr fontId="37" type="noConversion"/>
  </si>
  <si>
    <t>壹.甲.A.8</t>
    <phoneticPr fontId="37" type="noConversion"/>
  </si>
  <si>
    <t>113/03/28</t>
    <phoneticPr fontId="37" type="noConversion"/>
  </si>
  <si>
    <t>密級配瀝青混凝土(改質Ⅳ-F型)
瀝青膠泥</t>
    <phoneticPr fontId="37" type="noConversion"/>
  </si>
  <si>
    <t>監造: 翁壽昌</t>
    <phoneticPr fontId="37" type="noConversion"/>
  </si>
  <si>
    <t>113/06/12</t>
    <phoneticPr fontId="37" type="noConversion"/>
  </si>
  <si>
    <t>監造：翁壽昌</t>
    <phoneticPr fontId="37" type="noConversion"/>
  </si>
  <si>
    <t>合格</t>
    <phoneticPr fontId="37" type="noConversion"/>
  </si>
  <si>
    <t>壹.甲.J.33</t>
    <phoneticPr fontId="37" type="noConversion"/>
  </si>
  <si>
    <t>113/6/14</t>
    <phoneticPr fontId="37" type="noConversion"/>
  </si>
  <si>
    <t>駐廠</t>
    <phoneticPr fontId="37" type="noConversion"/>
  </si>
  <si>
    <t>113/6/21</t>
    <phoneticPr fontId="37" type="noConversion"/>
  </si>
  <si>
    <t xml:space="preserve">265K-J-c-A1-025
</t>
    <phoneticPr fontId="37" type="noConversion"/>
  </si>
  <si>
    <t>113/6/26</t>
    <phoneticPr fontId="37" type="noConversion"/>
  </si>
  <si>
    <t xml:space="preserve">265K-J-c-A1-026
</t>
    <phoneticPr fontId="37" type="noConversion"/>
  </si>
  <si>
    <t>113/6/26</t>
    <phoneticPr fontId="37" type="noConversion"/>
  </si>
  <si>
    <t>每批/次</t>
    <phoneticPr fontId="37" type="noConversion"/>
  </si>
  <si>
    <t>113/6/27</t>
    <phoneticPr fontId="37" type="noConversion"/>
  </si>
  <si>
    <t xml:space="preserve">265K-J-c-A1-027
</t>
    <phoneticPr fontId="37" type="noConversion"/>
  </si>
  <si>
    <t>265K-J-a-C245-055
昌煇-2406196-7天
昌煇-2406197-28天</t>
    <phoneticPr fontId="37" type="noConversion"/>
  </si>
  <si>
    <t>265K-J-a-C245-056
昌煇-2406338-7天
昌煇-2406336-28天</t>
    <phoneticPr fontId="37" type="noConversion"/>
  </si>
  <si>
    <t>265K-J-a-C280-019
昌煇-2406194-7天
昌煇-2406195-28天</t>
    <phoneticPr fontId="37" type="noConversion"/>
  </si>
  <si>
    <t>265K-J-a-C1-012
昌煇-2406200-5天-420早強無收縮混凝土
昌煇-2406201-7天-420早強無收縮混凝土
昌煇-2406202-28天-420早強無收縮混凝土
昌煇-2406198-7天-350無收縮混凝土
昌煇-2406199-28天-350無收縮混凝土</t>
    <phoneticPr fontId="37" type="noConversion"/>
  </si>
  <si>
    <t>113/7/11</t>
    <phoneticPr fontId="37" type="noConversion"/>
  </si>
  <si>
    <t>D10-1支
D13-6支
D16-9支
D19-10支
D22-3支
D25-4支
D32-8支</t>
    <phoneticPr fontId="37" type="noConversion"/>
  </si>
  <si>
    <t>113/07/15</t>
    <phoneticPr fontId="37" type="noConversion"/>
  </si>
  <si>
    <t>1.物性試驗：(同一爐號)每批材料取1組物性試驗。
2.化學成分：(同一爐號)每批材料取1組化性試驗。
3.超音波探傷檢測：19mm以上厚度之鋼板，各板厚每1片檢驗1次</t>
    <phoneticPr fontId="37" type="noConversion"/>
  </si>
  <si>
    <t>113/06/13</t>
    <phoneticPr fontId="37" type="noConversion"/>
  </si>
  <si>
    <t>113/01/29</t>
    <phoneticPr fontId="37" type="noConversion"/>
  </si>
  <si>
    <t>265K-J-a-C420早強無收縮-001
昌煇-2406637-7天
昌煇-2406638-28天</t>
    <phoneticPr fontId="37" type="noConversion"/>
  </si>
  <si>
    <t>265K-J-c-A2-022
竣葦-2409628</t>
    <phoneticPr fontId="37" type="noConversion"/>
  </si>
  <si>
    <t>265K-J-c-A2-023
竣葦-2409629</t>
    <phoneticPr fontId="37" type="noConversion"/>
  </si>
  <si>
    <t>265K-J-c-A2-024
竣葦-2409630</t>
    <phoneticPr fontId="37" type="noConversion"/>
  </si>
  <si>
    <t>265K-J-a-C245-057
昌煇-2406340-7天
昌煇-2406337-28天</t>
    <phoneticPr fontId="37" type="noConversion"/>
  </si>
  <si>
    <t>265K-J-a-C245-058
昌煇-2406676-7天
昌煇-2406677-28天</t>
    <phoneticPr fontId="37" type="noConversion"/>
  </si>
  <si>
    <t>265K-J-a-C245-059
昌煇-2406845-7天
昌煇-2406846-28天</t>
    <phoneticPr fontId="37" type="noConversion"/>
  </si>
  <si>
    <t>113/07/22</t>
    <phoneticPr fontId="37" type="noConversion"/>
  </si>
  <si>
    <t>113/07/31</t>
    <phoneticPr fontId="37" type="noConversion"/>
  </si>
  <si>
    <t>265K-J-b-R1-010
竣葦:
物性及水淬-2410107
鎰發顧問:
化性試驗-T20240401
SGS:
無放射性汙染:
DS-24-00777
 C-24-06370</t>
    <phoneticPr fontId="37" type="noConversion"/>
  </si>
  <si>
    <t>265K-J-b-M-016
SGS-TK-24-03103(化性)</t>
    <phoneticPr fontId="37" type="noConversion"/>
  </si>
  <si>
    <t>265K-J-b-M-016
SGS-TK-24-03104(物性)
SGS-TK-24-04407(鍍鋅量)</t>
    <phoneticPr fontId="37" type="noConversion"/>
  </si>
  <si>
    <t>265K-J-c-E-017
正修科技大學:EA113306</t>
    <phoneticPr fontId="37" type="noConversion"/>
  </si>
  <si>
    <t>113/08/30</t>
    <phoneticPr fontId="37" type="noConversion"/>
  </si>
  <si>
    <t>113/08/07</t>
    <phoneticPr fontId="37" type="noConversion"/>
  </si>
  <si>
    <t>113/08/09</t>
    <phoneticPr fontId="37" type="noConversion"/>
  </si>
  <si>
    <t>113/08/12</t>
    <phoneticPr fontId="37" type="noConversion"/>
  </si>
  <si>
    <t>113/08/14</t>
    <phoneticPr fontId="37" type="noConversion"/>
  </si>
  <si>
    <t>威勝：徐國瑋</t>
    <phoneticPr fontId="37" type="noConversion"/>
  </si>
  <si>
    <t>265K-J-b-M-019
銓億-UT-2406-019(超依波)
SGS-TK-04408(物、化性)</t>
    <phoneticPr fontId="37" type="noConversion"/>
  </si>
  <si>
    <t>265K-J-b-M-020
統証-國道-MT-1130715-1</t>
    <phoneticPr fontId="37" type="noConversion"/>
  </si>
  <si>
    <t>265K-J-b-M-021
統証-國道-MT-1130722-1</t>
    <phoneticPr fontId="37" type="noConversion"/>
  </si>
  <si>
    <t>265K-J-b-M-022
統証-國道-MT-1130731-1</t>
    <phoneticPr fontId="37" type="noConversion"/>
  </si>
  <si>
    <t>113/08/15</t>
    <phoneticPr fontId="37" type="noConversion"/>
  </si>
  <si>
    <t>113/08/17</t>
    <phoneticPr fontId="37" type="noConversion"/>
  </si>
  <si>
    <t>113/08/19</t>
    <phoneticPr fontId="37" type="noConversion"/>
  </si>
  <si>
    <t>113/08/20</t>
    <phoneticPr fontId="37" type="noConversion"/>
  </si>
  <si>
    <t>265K-J-c-E-018</t>
    <phoneticPr fontId="37" type="noConversion"/>
  </si>
  <si>
    <t>113/08/21</t>
    <phoneticPr fontId="37" type="noConversion"/>
  </si>
  <si>
    <t>113/08/22</t>
    <phoneticPr fontId="37" type="noConversion"/>
  </si>
  <si>
    <t>2次</t>
    <phoneticPr fontId="37" type="noConversion"/>
  </si>
  <si>
    <t>7座</t>
    <phoneticPr fontId="37" type="noConversion"/>
  </si>
  <si>
    <t>113/08/23</t>
    <phoneticPr fontId="37" type="noConversion"/>
  </si>
  <si>
    <t>113/08/24</t>
    <phoneticPr fontId="37" type="noConversion"/>
  </si>
  <si>
    <t>威勝：許貴森</t>
    <phoneticPr fontId="37" type="noConversion"/>
  </si>
  <si>
    <t>113/08/26</t>
    <phoneticPr fontId="37" type="noConversion"/>
  </si>
  <si>
    <t>113/08/28</t>
    <phoneticPr fontId="37" type="noConversion"/>
  </si>
  <si>
    <t>113/08/29</t>
    <phoneticPr fontId="37" type="noConversion"/>
  </si>
  <si>
    <t>113/09/02</t>
    <phoneticPr fontId="37" type="noConversion"/>
  </si>
  <si>
    <t>合格
(自主查驗)</t>
    <phoneticPr fontId="37" type="noConversion"/>
  </si>
  <si>
    <t>113/09/03</t>
    <phoneticPr fontId="37" type="noConversion"/>
  </si>
  <si>
    <t xml:space="preserve">265K-J-b-M-024
銓億-MT2408-040
</t>
    <phoneticPr fontId="37" type="noConversion"/>
  </si>
  <si>
    <t>265K-J-b-M-023
竣葦:2412262</t>
    <phoneticPr fontId="37" type="noConversion"/>
  </si>
  <si>
    <t>265K-J-a-C315W-021
竣葦-2411469-7天
竣葦-2411470-28天</t>
    <phoneticPr fontId="37" type="noConversion"/>
  </si>
  <si>
    <t>265K-J-a-C315W-022
竣葦-2411648-7天
竣葦-2411649-28天</t>
    <phoneticPr fontId="37" type="noConversion"/>
  </si>
  <si>
    <t>113/09/11</t>
    <phoneticPr fontId="37" type="noConversion"/>
  </si>
  <si>
    <t>113/9/16</t>
    <phoneticPr fontId="37" type="noConversion"/>
  </si>
  <si>
    <t>D10-1支
D13-8支
D16-10支
D19-11支
D22-3支
D25-5支
D32-8支</t>
    <phoneticPr fontId="37" type="noConversion"/>
  </si>
  <si>
    <t>物性、外觀、尺寸
每批同1爐號
(每批及每25T內取1支)
化學成分
(含熱處理鋼筋判定)
同1爐號取1支</t>
    <phoneticPr fontId="37" type="noConversion"/>
  </si>
  <si>
    <t>113/9/18</t>
    <phoneticPr fontId="37" type="noConversion"/>
  </si>
  <si>
    <t>113/09/18</t>
    <phoneticPr fontId="37" type="noConversion"/>
  </si>
  <si>
    <t>113/6/6</t>
    <phoneticPr fontId="37" type="noConversion"/>
  </si>
  <si>
    <t>265K-J-a-C80-006</t>
    <phoneticPr fontId="37" type="noConversion"/>
  </si>
  <si>
    <t>★該組試體胡主任交代混凝土廠品管人員須製作1組試體</t>
    <phoneticPr fontId="37" type="noConversion"/>
  </si>
  <si>
    <t>113/09/28</t>
    <phoneticPr fontId="37" type="noConversion"/>
  </si>
  <si>
    <t>113/09/23</t>
    <phoneticPr fontId="37" type="noConversion"/>
  </si>
  <si>
    <t>113年
半年度第二次取樣</t>
    <phoneticPr fontId="37" type="noConversion"/>
  </si>
  <si>
    <t>265K-J-a-C315W-023
竣葦-2411732-7天
竣葦-2411733-28天</t>
    <phoneticPr fontId="37" type="noConversion"/>
  </si>
  <si>
    <t>265K-J-a-C315W-024
竣葦-2411881-7天
竣葦-2411882-28天</t>
    <phoneticPr fontId="37" type="noConversion"/>
  </si>
  <si>
    <t>113/09/04</t>
    <phoneticPr fontId="37" type="noConversion"/>
  </si>
  <si>
    <t>265K-J-a-C315W-025
竣葦-2411942-7天
竣葦-2411943-28天</t>
    <phoneticPr fontId="37" type="noConversion"/>
  </si>
  <si>
    <t>265K-J-a-C315W-027
竣葦-2412170-7天
竣葦-2412171-28天</t>
    <phoneticPr fontId="37" type="noConversion"/>
  </si>
  <si>
    <t>265K-J-a-C315W-026
竣葦-2412104-7天
竣葦-2412105-28天</t>
    <phoneticPr fontId="37" type="noConversion"/>
  </si>
  <si>
    <t>265K-J-a-C315W-028
竣葦-2412260-7天
竣葦-2412261-28天</t>
    <phoneticPr fontId="37" type="noConversion"/>
  </si>
  <si>
    <t xml:space="preserve"> 壹.甲.A.9
(不變更原設計之代替方案)</t>
    <phoneticPr fontId="37" type="noConversion"/>
  </si>
  <si>
    <t xml:space="preserve">265K-J-b-R1-011
竣葦:
物性及水淬-2413517
鎰發顧問:
化性試驗-T20240625
SGS:
無放射性汙染:
DS-24-01060
 C-24-08492
</t>
    <phoneticPr fontId="37" type="noConversion"/>
  </si>
  <si>
    <t>113/09/26</t>
    <phoneticPr fontId="37" type="noConversion"/>
  </si>
  <si>
    <t>113/09/30</t>
    <phoneticPr fontId="37" type="noConversion"/>
  </si>
  <si>
    <t>A型拉線箱</t>
    <phoneticPr fontId="37" type="noConversion"/>
  </si>
  <si>
    <t>113/9/12</t>
    <phoneticPr fontId="37" type="noConversion"/>
  </si>
  <si>
    <t>113/9/16</t>
    <phoneticPr fontId="37" type="noConversion"/>
  </si>
  <si>
    <t>113/10/1</t>
    <phoneticPr fontId="37" type="noConversion"/>
  </si>
  <si>
    <t>113/10/5</t>
    <phoneticPr fontId="37" type="noConversion"/>
  </si>
  <si>
    <t>威勝：郭志宏</t>
    <phoneticPr fontId="37" type="noConversion"/>
  </si>
  <si>
    <t>113/10/7</t>
    <phoneticPr fontId="37" type="noConversion"/>
  </si>
  <si>
    <t>265K-J-a-C315W-029
竣葦-2412389-7天
竣葦-2412390-28天</t>
    <phoneticPr fontId="37" type="noConversion"/>
  </si>
  <si>
    <t>265K-J-a-C315W-030
竣葦-2412417-7天
竣葦-2412418-28天</t>
    <phoneticPr fontId="37" type="noConversion"/>
  </si>
  <si>
    <t>265K-J-a-C315W-031
竣葦-2412520-7天
竣葦-2412521-28天</t>
    <phoneticPr fontId="37" type="noConversion"/>
  </si>
  <si>
    <t>265K-J-a-C315W-032
竣葦-2412584-7天
竣葦-2412585-28天</t>
    <phoneticPr fontId="37" type="noConversion"/>
  </si>
  <si>
    <t>265K-J-a-C315W-033
竣葦-2412665-7天
竣葦-2412666-28天</t>
    <phoneticPr fontId="37" type="noConversion"/>
  </si>
  <si>
    <t>265K-J-a-C315W-034
昌煇-2409354-7天
昌煇-2409355-28天</t>
    <phoneticPr fontId="37" type="noConversion"/>
  </si>
  <si>
    <t>265K-J-a-C315W-035
昌煇-2409425-7天
昌煇-2409426-28天</t>
    <phoneticPr fontId="37" type="noConversion"/>
  </si>
  <si>
    <t>265K-J-a-C315W-036
昌煇-2409484-7天
昌煇-2409485-28天</t>
    <phoneticPr fontId="37" type="noConversion"/>
  </si>
  <si>
    <t>265K-J-a-C80-007
昌煇-2409910-7天
昌煇-2409911-28天</t>
    <phoneticPr fontId="37" type="noConversion"/>
  </si>
  <si>
    <t>1-8</t>
    <phoneticPr fontId="37" type="noConversion"/>
  </si>
  <si>
    <t>預拌混凝土工程</t>
    <phoneticPr fontId="37" type="noConversion"/>
  </si>
  <si>
    <t>鋼筋工程</t>
    <phoneticPr fontId="37" type="noConversion"/>
  </si>
  <si>
    <t>瀝青混凝土工程</t>
    <phoneticPr fontId="37" type="noConversion"/>
  </si>
  <si>
    <t xml:space="preserve">1.瀝青膠泥
2.改質瀝青250t一次
 一般瀝青500t一次
3.壓實度、厚度
 每鋪築600t取樣一組
4.抽油篩分析
 改質瀝青:每批二次
 一般瀝青:
上下午及夜間各1次)
5.瀝青黏層、透層材 料
每300t檢驗一次
施工前噴灑量3次
</t>
  </si>
  <si>
    <t xml:space="preserve">1.瀝青膠泥
2.改質瀝青250t一次
 一般瀝青500t一次
3.壓實度、厚度
 每鋪築600t取樣一組
4.抽油篩分析
 改質瀝青:每批二次
 一般瀝青:
上下午及夜間各1次)
5.瀝青黏層、透層材 料
每300t檢驗一次
施工前噴灑量15次
</t>
  </si>
  <si>
    <t>265K-J-c-A3-018
竣葦-
標線抗滑:2409487
玻璃珠含量、厚度、外觀瑕疵率:2409632</t>
    <phoneticPr fontId="37" type="noConversion"/>
  </si>
  <si>
    <t>265K-J-c-A3-017
竣葦-
標線抗滑:2409416
玻璃珠含量、厚度、外觀瑕疵率:2409631</t>
    <phoneticPr fontId="37" type="noConversion"/>
  </si>
  <si>
    <t>橋面伸縮縫</t>
    <phoneticPr fontId="37" type="noConversion"/>
  </si>
  <si>
    <t>止水帶</t>
    <phoneticPr fontId="37" type="noConversion"/>
  </si>
  <si>
    <t>5-1</t>
    <phoneticPr fontId="37" type="noConversion"/>
  </si>
  <si>
    <t>5-2</t>
    <phoneticPr fontId="37" type="noConversion"/>
  </si>
  <si>
    <t>土方材料</t>
    <phoneticPr fontId="37" type="noConversion"/>
  </si>
  <si>
    <t>6-1</t>
    <phoneticPr fontId="37" type="noConversion"/>
  </si>
  <si>
    <t>6-2</t>
    <phoneticPr fontId="37" type="noConversion"/>
  </si>
  <si>
    <t>6-3</t>
    <phoneticPr fontId="37" type="noConversion"/>
  </si>
  <si>
    <t>預力地錨</t>
    <phoneticPr fontId="37" type="noConversion"/>
  </si>
  <si>
    <t>7-1</t>
    <phoneticPr fontId="37" type="noConversion"/>
  </si>
  <si>
    <t>預力鋼腱及鋼線(設計拉力25t)</t>
    <phoneticPr fontId="37" type="noConversion"/>
  </si>
  <si>
    <t>7-2</t>
    <phoneticPr fontId="37" type="noConversion"/>
  </si>
  <si>
    <t>7-3</t>
    <phoneticPr fontId="37" type="noConversion"/>
  </si>
  <si>
    <t>預力地錨，自由段護管，PE平面套管</t>
    <phoneticPr fontId="37" type="noConversion"/>
  </si>
  <si>
    <t>7-4</t>
    <phoneticPr fontId="37" type="noConversion"/>
  </si>
  <si>
    <t>排水材料</t>
    <phoneticPr fontId="37" type="noConversion"/>
  </si>
  <si>
    <t>8-1</t>
    <phoneticPr fontId="37" type="noConversion"/>
  </si>
  <si>
    <t>4-1</t>
    <phoneticPr fontId="37" type="noConversion"/>
  </si>
  <si>
    <t>隔音牆工程</t>
    <phoneticPr fontId="37" type="noConversion"/>
  </si>
  <si>
    <t>9-1</t>
    <phoneticPr fontId="37" type="noConversion"/>
  </si>
  <si>
    <t>交通工程</t>
    <phoneticPr fontId="37" type="noConversion"/>
  </si>
  <si>
    <t>10-1</t>
    <phoneticPr fontId="37" type="noConversion"/>
  </si>
  <si>
    <t>10-2</t>
    <phoneticPr fontId="37" type="noConversion"/>
  </si>
  <si>
    <t>265K-W-a-SI-009</t>
    <phoneticPr fontId="37" type="noConversion"/>
  </si>
  <si>
    <t>265K-W-a-SI-010</t>
    <phoneticPr fontId="37" type="noConversion"/>
  </si>
  <si>
    <t>防眩板</t>
    <phoneticPr fontId="37" type="noConversion"/>
  </si>
  <si>
    <t>11-1</t>
    <phoneticPr fontId="37" type="noConversion"/>
  </si>
  <si>
    <t>交控土木管道</t>
    <phoneticPr fontId="37" type="noConversion"/>
  </si>
  <si>
    <t>預力系統</t>
    <phoneticPr fontId="37" type="noConversion"/>
  </si>
  <si>
    <t>植栽工程</t>
    <phoneticPr fontId="37" type="noConversion"/>
  </si>
  <si>
    <t>橡膠防震版</t>
    <phoneticPr fontId="37" type="noConversion"/>
  </si>
  <si>
    <t>填縫版</t>
    <phoneticPr fontId="37" type="noConversion"/>
  </si>
  <si>
    <t>維修道欄杆</t>
    <phoneticPr fontId="37" type="noConversion"/>
  </si>
  <si>
    <t>固定鋼棒</t>
    <phoneticPr fontId="37" type="noConversion"/>
  </si>
  <si>
    <t>PVC管</t>
    <phoneticPr fontId="37" type="noConversion"/>
  </si>
  <si>
    <t>不鏽鋼踏步，D=19mm</t>
    <phoneticPr fontId="37" type="noConversion"/>
  </si>
  <si>
    <t>化學黏著錨筋</t>
    <phoneticPr fontId="37" type="noConversion"/>
  </si>
  <si>
    <t>公路照明</t>
    <phoneticPr fontId="37" type="noConversion"/>
  </si>
  <si>
    <t>12-1</t>
    <phoneticPr fontId="37" type="noConversion"/>
  </si>
  <si>
    <t>12-2</t>
    <phoneticPr fontId="37" type="noConversion"/>
  </si>
  <si>
    <t>12-3</t>
    <phoneticPr fontId="37" type="noConversion"/>
  </si>
  <si>
    <t>12-4</t>
    <phoneticPr fontId="37" type="noConversion"/>
  </si>
  <si>
    <t>12-5</t>
    <phoneticPr fontId="37" type="noConversion"/>
  </si>
  <si>
    <t>12-6</t>
    <phoneticPr fontId="37" type="noConversion"/>
  </si>
  <si>
    <t>12-7</t>
    <phoneticPr fontId="37" type="noConversion"/>
  </si>
  <si>
    <t>12-8</t>
    <phoneticPr fontId="37" type="noConversion"/>
  </si>
  <si>
    <t>12-9</t>
    <phoneticPr fontId="37" type="noConversion"/>
  </si>
  <si>
    <t>113/11/30</t>
    <phoneticPr fontId="37" type="noConversion"/>
  </si>
  <si>
    <t>壹.甲.G.1</t>
    <phoneticPr fontId="37" type="noConversion"/>
  </si>
  <si>
    <t>12-10</t>
    <phoneticPr fontId="37" type="noConversion"/>
  </si>
  <si>
    <t>13-1</t>
    <phoneticPr fontId="37" type="noConversion"/>
  </si>
  <si>
    <t>13-2</t>
    <phoneticPr fontId="37" type="noConversion"/>
  </si>
  <si>
    <t>13-3</t>
    <phoneticPr fontId="37" type="noConversion"/>
  </si>
  <si>
    <t>13-4</t>
    <phoneticPr fontId="37" type="noConversion"/>
  </si>
  <si>
    <t>216 組</t>
    <phoneticPr fontId="37" type="noConversion"/>
  </si>
  <si>
    <t>35.736 T</t>
    <phoneticPr fontId="37" type="noConversion"/>
  </si>
  <si>
    <t>14-1</t>
    <phoneticPr fontId="37" type="noConversion"/>
  </si>
  <si>
    <t>15-1</t>
    <phoneticPr fontId="37" type="noConversion"/>
  </si>
  <si>
    <t>15-2</t>
    <phoneticPr fontId="37" type="noConversion"/>
  </si>
  <si>
    <t>265K-J-b-M-011
明研-24-0392Y(承載試驗)
TGS-PL-24-00617C(硬度、抗拉強度、伸長量、老化耐久性、壓縮量、臭氧抵抗、黏結力、尺寸量測及保護層厚度)</t>
    <phoneticPr fontId="37" type="noConversion"/>
  </si>
  <si>
    <t>15-3</t>
    <phoneticPr fontId="37" type="noConversion"/>
  </si>
  <si>
    <t>265K-J-b-M-011
TGS-PL-24-00617C(硬度、抗拉強度、伸長量、老化耐久性、壓縮量、臭氧抵抗、黏結力、尺寸量測及保護層厚度)</t>
    <phoneticPr fontId="37" type="noConversion"/>
  </si>
  <si>
    <t>16-1</t>
    <phoneticPr fontId="37" type="noConversion"/>
  </si>
  <si>
    <t>17-1</t>
    <phoneticPr fontId="37" type="noConversion"/>
  </si>
  <si>
    <t>113/02/14</t>
    <phoneticPr fontId="37" type="noConversion"/>
  </si>
  <si>
    <t>18-1</t>
    <phoneticPr fontId="37" type="noConversion"/>
  </si>
  <si>
    <t>19-1</t>
    <phoneticPr fontId="37" type="noConversion"/>
  </si>
  <si>
    <t>20-1</t>
    <phoneticPr fontId="37" type="noConversion"/>
  </si>
  <si>
    <t>21-1</t>
    <phoneticPr fontId="37" type="noConversion"/>
  </si>
  <si>
    <t>22-1</t>
    <phoneticPr fontId="37" type="noConversion"/>
  </si>
  <si>
    <t>23-1</t>
    <phoneticPr fontId="37" type="noConversion"/>
  </si>
  <si>
    <t>24-1</t>
    <phoneticPr fontId="37" type="noConversion"/>
  </si>
  <si>
    <t>24-2</t>
    <phoneticPr fontId="37" type="noConversion"/>
  </si>
  <si>
    <t>24-3</t>
    <phoneticPr fontId="37" type="noConversion"/>
  </si>
  <si>
    <t>24-4</t>
    <phoneticPr fontId="37" type="noConversion"/>
  </si>
  <si>
    <t>24-5</t>
    <phoneticPr fontId="37" type="noConversion"/>
  </si>
  <si>
    <t>化學黏著錨筋，D19mm</t>
    <phoneticPr fontId="37" type="noConversion"/>
  </si>
  <si>
    <t>化學黏著錨筋，D21mm</t>
    <phoneticPr fontId="37" type="noConversion"/>
  </si>
  <si>
    <t>25-1</t>
    <phoneticPr fontId="37" type="noConversion"/>
  </si>
  <si>
    <t>25-2</t>
    <phoneticPr fontId="37" type="noConversion"/>
  </si>
  <si>
    <t>25-3</t>
    <phoneticPr fontId="37" type="noConversion"/>
  </si>
  <si>
    <t>25-4</t>
    <phoneticPr fontId="37" type="noConversion"/>
  </si>
  <si>
    <t>25-5</t>
    <phoneticPr fontId="37" type="noConversion"/>
  </si>
  <si>
    <t>113/12/30</t>
    <phoneticPr fontId="37" type="noConversion"/>
  </si>
  <si>
    <t>交通維持工程</t>
    <phoneticPr fontId="37" type="noConversion"/>
  </si>
  <si>
    <t>26-1</t>
    <phoneticPr fontId="37" type="noConversion"/>
  </si>
  <si>
    <t>26-2</t>
    <phoneticPr fontId="37" type="noConversion"/>
  </si>
  <si>
    <t>預鑄鋼筋混凝土護欄，長度2.0m</t>
    <phoneticPr fontId="37" type="noConversion"/>
  </si>
  <si>
    <t>27-1</t>
    <phoneticPr fontId="37" type="noConversion"/>
  </si>
  <si>
    <t>壹.甲.J增35(契約變更書CCO-01)</t>
    <phoneticPr fontId="37" type="noConversion"/>
  </si>
  <si>
    <t>壹.甲.D.10.(契約變更書CCO-03)</t>
    <phoneticPr fontId="37" type="noConversion"/>
  </si>
  <si>
    <t>控制性低強度回填材料</t>
    <phoneticPr fontId="37" type="noConversion"/>
  </si>
  <si>
    <t>28-1</t>
    <phoneticPr fontId="37" type="noConversion"/>
  </si>
  <si>
    <t>大地工程</t>
    <phoneticPr fontId="37" type="noConversion"/>
  </si>
  <si>
    <t>29-1</t>
    <phoneticPr fontId="37" type="noConversion"/>
  </si>
  <si>
    <t>30-1</t>
    <phoneticPr fontId="37" type="noConversion"/>
  </si>
  <si>
    <t>31-1</t>
    <phoneticPr fontId="37" type="noConversion"/>
  </si>
  <si>
    <t>32-1</t>
    <phoneticPr fontId="37" type="noConversion"/>
  </si>
  <si>
    <t>橋梁暨結構工程</t>
    <phoneticPr fontId="37" type="noConversion"/>
  </si>
  <si>
    <t>33-1</t>
    <phoneticPr fontId="37" type="noConversion"/>
  </si>
  <si>
    <t>34-1</t>
    <phoneticPr fontId="37" type="noConversion"/>
  </si>
  <si>
    <t>(歸檔編號、報告編號)</t>
    <phoneticPr fontId="37" type="noConversion"/>
  </si>
  <si>
    <t>主辦：謝孟承
監造：邱俊榮</t>
    <phoneticPr fontId="37" type="noConversion"/>
  </si>
  <si>
    <r>
      <t xml:space="preserve">265K-J-a-C1-002
</t>
    </r>
    <r>
      <rPr>
        <sz val="8"/>
        <rFont val="Microsoft JhengHei UI"/>
        <family val="2"/>
        <charset val="136"/>
      </rPr>
      <t>SGS
KB-23-03280-C-23-08984、
RKG23000490Y</t>
    </r>
    <phoneticPr fontId="37" type="noConversion"/>
  </si>
  <si>
    <t>威勝:杜文斌、黃淑惠</t>
    <phoneticPr fontId="37" type="noConversion"/>
  </si>
  <si>
    <r>
      <t xml:space="preserve">265K-J-a-C1-002
SGS
</t>
    </r>
    <r>
      <rPr>
        <sz val="8"/>
        <rFont val="Microsoft JhengHei UI"/>
        <family val="2"/>
        <charset val="136"/>
      </rPr>
      <t>KB-23-03283-C-23-08987</t>
    </r>
    <phoneticPr fontId="37" type="noConversion"/>
  </si>
  <si>
    <r>
      <t xml:space="preserve">265K-J-a-C1-002
</t>
    </r>
    <r>
      <rPr>
        <sz val="9"/>
        <rFont val="Microsoft JhengHei UI"/>
        <family val="2"/>
        <charset val="136"/>
      </rPr>
      <t>SGS
RKG23000492Y
KB-23-03279-C-23-08983</t>
    </r>
    <phoneticPr fontId="37" type="noConversion"/>
  </si>
  <si>
    <r>
      <t>壹.甲.(B.5、B.12、D.1、E.1、H.1、</t>
    </r>
    <r>
      <rPr>
        <sz val="9"/>
        <color theme="9" tint="-0.249977111117893"/>
        <rFont val="Microsoft JhengHei UI"/>
        <family val="2"/>
        <charset val="136"/>
      </rPr>
      <t>A.9(280代替方案)</t>
    </r>
    <r>
      <rPr>
        <sz val="9"/>
        <rFont val="Microsoft JhengHei UI"/>
        <family val="2"/>
        <charset val="136"/>
      </rPr>
      <t xml:space="preserve">) </t>
    </r>
    <phoneticPr fontId="37" type="noConversion"/>
  </si>
  <si>
    <r>
      <t>M</t>
    </r>
    <r>
      <rPr>
        <vertAlign val="superscript"/>
        <sz val="9"/>
        <rFont val="Microsoft JhengHei UI"/>
        <family val="2"/>
        <charset val="136"/>
      </rPr>
      <t>3</t>
    </r>
  </si>
  <si>
    <r>
      <t>20M3以下 取1組
20M3-50M3 取樣2組
50M3 取樣3組
100M</t>
    </r>
    <r>
      <rPr>
        <vertAlign val="superscript"/>
        <sz val="8"/>
        <rFont val="Microsoft JhengHei UI"/>
        <family val="2"/>
        <charset val="136"/>
      </rPr>
      <t>3</t>
    </r>
    <r>
      <rPr>
        <sz val="8"/>
        <rFont val="Microsoft JhengHei UI"/>
        <family val="2"/>
        <charset val="136"/>
      </rPr>
      <t>~200M3取4組</t>
    </r>
    <phoneticPr fontId="37" type="noConversion"/>
  </si>
  <si>
    <t>威勝：蔡侑滕</t>
    <phoneticPr fontId="37" type="noConversion"/>
  </si>
  <si>
    <t>威勝：黃劭鈞、王建凱</t>
    <phoneticPr fontId="37" type="noConversion"/>
  </si>
  <si>
    <r>
      <t>威勝：黃劭鈞</t>
    </r>
    <r>
      <rPr>
        <sz val="9"/>
        <rFont val="新細明體"/>
        <family val="1"/>
        <charset val="136"/>
      </rPr>
      <t/>
    </r>
    <phoneticPr fontId="37" type="noConversion"/>
  </si>
  <si>
    <r>
      <t>M</t>
    </r>
    <r>
      <rPr>
        <vertAlign val="superscript"/>
        <sz val="9"/>
        <color rgb="FFFF0000"/>
        <rFont val="Microsoft JhengHei UI"/>
        <family val="2"/>
        <charset val="136"/>
      </rPr>
      <t>3</t>
    </r>
  </si>
  <si>
    <r>
      <t>壹.甲.
(A.10、A.13、A.14、D.2、F.2、F.6、K.5、</t>
    </r>
    <r>
      <rPr>
        <sz val="9"/>
        <color theme="9" tint="-0.249977111117893"/>
        <rFont val="Microsoft JhengHei UI"/>
        <family val="2"/>
        <charset val="136"/>
      </rPr>
      <t>J.增35</t>
    </r>
    <r>
      <rPr>
        <sz val="9"/>
        <rFont val="Microsoft JhengHei UI"/>
        <family val="2"/>
        <charset val="136"/>
      </rPr>
      <t>)</t>
    </r>
    <phoneticPr fontId="37" type="noConversion"/>
  </si>
  <si>
    <t>14天、21天試驗報告編號已移除</t>
    <phoneticPr fontId="37" type="noConversion"/>
  </si>
  <si>
    <t>威勝：徐裕欽</t>
  </si>
  <si>
    <r>
      <t>265K-J-a-C245-005
竣葦-2306259、2306261-7天
竣葦-</t>
    </r>
    <r>
      <rPr>
        <sz val="7.5"/>
        <rFont val="Microsoft JhengHei UI"/>
        <family val="2"/>
        <charset val="136"/>
      </rPr>
      <t>2306260、2306262-28天</t>
    </r>
    <r>
      <rPr>
        <sz val="8"/>
        <rFont val="Microsoft JhengHei UI"/>
        <family val="2"/>
        <charset val="136"/>
      </rPr>
      <t xml:space="preserve">
</t>
    </r>
    <phoneticPr fontId="37" type="noConversion"/>
  </si>
  <si>
    <t>主辦：蔡崇仁
監造：邱俊榮</t>
    <phoneticPr fontId="37" type="noConversion"/>
  </si>
  <si>
    <r>
      <t>M</t>
    </r>
    <r>
      <rPr>
        <vertAlign val="superscript"/>
        <sz val="8"/>
        <rFont val="Microsoft JhengHei UI"/>
        <family val="2"/>
        <charset val="136"/>
      </rPr>
      <t>3</t>
    </r>
    <r>
      <rPr>
        <sz val="8"/>
        <rFont val="Microsoft JhengHei UI"/>
        <family val="2"/>
        <charset val="136"/>
      </rPr>
      <t>≦50 取2組，50≦M</t>
    </r>
    <r>
      <rPr>
        <vertAlign val="superscript"/>
        <sz val="8"/>
        <rFont val="Microsoft JhengHei UI"/>
        <family val="2"/>
        <charset val="136"/>
      </rPr>
      <t>3</t>
    </r>
    <r>
      <rPr>
        <sz val="8"/>
        <rFont val="Microsoft JhengHei UI"/>
        <family val="2"/>
        <charset val="136"/>
      </rPr>
      <t>&lt;100 取樣3組，每加100M</t>
    </r>
    <r>
      <rPr>
        <vertAlign val="superscript"/>
        <sz val="8"/>
        <rFont val="Microsoft JhengHei UI"/>
        <family val="2"/>
        <charset val="136"/>
      </rPr>
      <t>3</t>
    </r>
    <r>
      <rPr>
        <sz val="8"/>
        <rFont val="Microsoft JhengHei UI"/>
        <family val="2"/>
        <charset val="136"/>
      </rPr>
      <t>加取一組。</t>
    </r>
    <phoneticPr fontId="37" type="noConversion"/>
  </si>
  <si>
    <r>
      <t>壹.甲.(A.13、B.7、B12、B13、C.1、C.2、D.9、D10、E.1、H.1、</t>
    </r>
    <r>
      <rPr>
        <sz val="9"/>
        <color theme="9" tint="-0.249977111117893"/>
        <rFont val="Microsoft JhengHei UI"/>
        <family val="2"/>
        <charset val="136"/>
      </rPr>
      <t>J.增35</t>
    </r>
    <r>
      <rPr>
        <sz val="9"/>
        <rFont val="Microsoft JhengHei UI"/>
        <family val="2"/>
        <charset val="136"/>
      </rPr>
      <t>)</t>
    </r>
    <phoneticPr fontId="37" type="noConversion"/>
  </si>
  <si>
    <r>
      <t xml:space="preserve">265K-J-b-R1-002
竣葦-2305501-1-物性 
</t>
    </r>
    <r>
      <rPr>
        <sz val="8"/>
        <rFont val="Microsoft JhengHei UI"/>
        <family val="2"/>
        <charset val="136"/>
      </rPr>
      <t>DS-23-00439-C-23-04172
DS-23-00440-C-23-04174</t>
    </r>
    <phoneticPr fontId="37" type="noConversion"/>
  </si>
  <si>
    <r>
      <t>威勝：黃淑惠(取樣)
威勝：</t>
    </r>
    <r>
      <rPr>
        <sz val="7"/>
        <rFont val="Microsoft JhengHei UI"/>
        <family val="2"/>
        <charset val="136"/>
      </rPr>
      <t>杜文斌(送、會驗)</t>
    </r>
    <phoneticPr fontId="37" type="noConversion"/>
  </si>
  <si>
    <r>
      <rPr>
        <sz val="8"/>
        <rFont val="Microsoft JhengHei UI"/>
        <family val="2"/>
        <charset val="136"/>
      </rPr>
      <t>265K-J-b-R1-004</t>
    </r>
    <r>
      <rPr>
        <sz val="8"/>
        <color rgb="FFFF0000"/>
        <rFont val="Microsoft JhengHei UI"/>
        <family val="2"/>
        <charset val="136"/>
      </rPr>
      <t xml:space="preserve">
</t>
    </r>
    <r>
      <rPr>
        <sz val="8"/>
        <rFont val="Microsoft JhengHei UI"/>
        <family val="2"/>
        <charset val="136"/>
      </rPr>
      <t>昌煇-2314691(物性)
晶準-T20240001(化性)
昌煇-2314692(水淬)</t>
    </r>
    <r>
      <rPr>
        <sz val="8"/>
        <color rgb="FFFF0000"/>
        <rFont val="Microsoft JhengHei UI"/>
        <family val="2"/>
        <charset val="136"/>
      </rPr>
      <t xml:space="preserve">
</t>
    </r>
    <r>
      <rPr>
        <sz val="8"/>
        <rFont val="Microsoft JhengHei UI"/>
        <family val="2"/>
        <charset val="136"/>
      </rPr>
      <t>聯美-GT-CY-Y113M01A002(無放射性污染)</t>
    </r>
    <phoneticPr fontId="37" type="noConversion"/>
  </si>
  <si>
    <t>壹.甲.(A.13、B.7、B12、B13、C.1、C.2、D.9、D10、E.1、H.1、J.增35)</t>
    <phoneticPr fontId="37" type="noConversion"/>
  </si>
  <si>
    <t xml:space="preserve">1.鋼筋母材拉力試驗：1次
2.續接器接合試體：
1)拉力試驗：不分號數，進場時每200個取1個且至少3個
2)高塑性反復載重試驗：試體取最大號數鋼筋，每1000取樣1個
</t>
    <phoneticPr fontId="37" type="noConversion"/>
  </si>
  <si>
    <r>
      <t xml:space="preserve">T
</t>
    </r>
    <r>
      <rPr>
        <sz val="8"/>
        <rFont val="Microsoft JhengHei UI"/>
        <family val="2"/>
        <charset val="136"/>
      </rPr>
      <t>(日間)</t>
    </r>
    <phoneticPr fontId="37" type="noConversion"/>
  </si>
  <si>
    <r>
      <t xml:space="preserve">T
</t>
    </r>
    <r>
      <rPr>
        <sz val="8"/>
        <rFont val="Microsoft JhengHei UI"/>
        <family val="2"/>
        <charset val="136"/>
      </rPr>
      <t>(夜間)</t>
    </r>
    <phoneticPr fontId="37" type="noConversion"/>
  </si>
  <si>
    <t>威勝：黃淑惠</t>
    <phoneticPr fontId="37" type="noConversion"/>
  </si>
  <si>
    <r>
      <t>密級配瀝青混凝土</t>
    </r>
    <r>
      <rPr>
        <sz val="9"/>
        <color rgb="FF0070C0"/>
        <rFont val="Microsoft JhengHei UI"/>
        <family val="2"/>
        <charset val="136"/>
      </rPr>
      <t>(改質Ⅳ-F型)</t>
    </r>
    <phoneticPr fontId="37" type="noConversion"/>
  </si>
  <si>
    <r>
      <t>密級配瀝青混凝土</t>
    </r>
    <r>
      <rPr>
        <sz val="9"/>
        <color rgb="FF0070C0"/>
        <rFont val="Microsoft JhengHei UI"/>
        <family val="2"/>
        <charset val="136"/>
      </rPr>
      <t>(改質Ⅳ-F型)</t>
    </r>
    <r>
      <rPr>
        <sz val="9"/>
        <rFont val="Microsoft JhengHei UI"/>
        <family val="2"/>
        <charset val="136"/>
      </rPr>
      <t xml:space="preserve">
</t>
    </r>
    <r>
      <rPr>
        <sz val="9"/>
        <color rgb="FF7030A0"/>
        <rFont val="Microsoft JhengHei UI"/>
        <family val="2"/>
        <charset val="136"/>
      </rPr>
      <t>壓實度及厚度試驗</t>
    </r>
    <phoneticPr fontId="37" type="noConversion"/>
  </si>
  <si>
    <r>
      <t xml:space="preserve">密級配瀝青混凝土(改質Ⅳ-F型)
</t>
    </r>
    <r>
      <rPr>
        <sz val="9"/>
        <color rgb="FF7030A0"/>
        <rFont val="Microsoft JhengHei UI"/>
        <family val="2"/>
        <charset val="136"/>
      </rPr>
      <t>壓實度及厚度試驗</t>
    </r>
    <phoneticPr fontId="37" type="noConversion"/>
  </si>
  <si>
    <r>
      <t xml:space="preserve">M2
</t>
    </r>
    <r>
      <rPr>
        <sz val="8"/>
        <rFont val="Microsoft JhengHei UI"/>
        <family val="2"/>
        <charset val="136"/>
      </rPr>
      <t>(日間)</t>
    </r>
    <phoneticPr fontId="37" type="noConversion"/>
  </si>
  <si>
    <r>
      <t xml:space="preserve">M2
</t>
    </r>
    <r>
      <rPr>
        <sz val="8"/>
        <rFont val="Microsoft JhengHei UI"/>
        <family val="2"/>
        <charset val="136"/>
      </rPr>
      <t>(夜間)</t>
    </r>
    <phoneticPr fontId="37" type="noConversion"/>
  </si>
  <si>
    <r>
      <t xml:space="preserve">265K-J-c-A1-013
</t>
    </r>
    <r>
      <rPr>
        <sz val="8"/>
        <color rgb="FFFF0000"/>
        <rFont val="Microsoft JhengHei UI"/>
        <family val="2"/>
        <charset val="136"/>
      </rPr>
      <t>晶準-C20232308</t>
    </r>
    <phoneticPr fontId="37" type="noConversion"/>
  </si>
  <si>
    <t>265K-J-c-A2-010
昌煇-2311557、2311558</t>
    <phoneticPr fontId="37" type="noConversion"/>
  </si>
  <si>
    <r>
      <t xml:space="preserve">開放級配瀝青混凝土
</t>
    </r>
    <r>
      <rPr>
        <sz val="9"/>
        <color rgb="FF7030A0"/>
        <rFont val="Microsoft JhengHei UI"/>
        <family val="2"/>
        <charset val="136"/>
      </rPr>
      <t>含油量.篩分析試驗</t>
    </r>
    <phoneticPr fontId="37" type="noConversion"/>
  </si>
  <si>
    <t>265K-J-c-A2-012
昌煇-2312295、2312296</t>
    <phoneticPr fontId="37" type="noConversion"/>
  </si>
  <si>
    <t>265K-J-c-A2-013
昌煇-2312297、2312298</t>
    <phoneticPr fontId="37" type="noConversion"/>
  </si>
  <si>
    <t>265K-J-c-A2-014
昌煇-2312299、2312300</t>
    <phoneticPr fontId="37" type="noConversion"/>
  </si>
  <si>
    <r>
      <t>M</t>
    </r>
    <r>
      <rPr>
        <vertAlign val="superscript"/>
        <sz val="9"/>
        <rFont val="Microsoft JhengHei UI"/>
        <family val="2"/>
        <charset val="136"/>
      </rPr>
      <t>2</t>
    </r>
    <phoneticPr fontId="37" type="noConversion"/>
  </si>
  <si>
    <r>
      <t>壹.甲.</t>
    </r>
    <r>
      <rPr>
        <sz val="12"/>
        <rFont val="Microsoft JhengHei UI"/>
        <family val="2"/>
        <charset val="136"/>
      </rPr>
      <t xml:space="preserve"> </t>
    </r>
    <r>
      <rPr>
        <sz val="10"/>
        <rFont val="Microsoft JhengHei UI"/>
        <family val="2"/>
        <charset val="136"/>
      </rPr>
      <t>(A.9、G.2、G.3、K.6)</t>
    </r>
    <phoneticPr fontId="37" type="noConversion"/>
  </si>
  <si>
    <r>
      <t>M</t>
    </r>
    <r>
      <rPr>
        <vertAlign val="superscript"/>
        <sz val="9"/>
        <rFont val="Microsoft JhengHei UI"/>
        <family val="2"/>
        <charset val="136"/>
      </rPr>
      <t>3</t>
    </r>
    <phoneticPr fontId="37" type="noConversion"/>
  </si>
  <si>
    <t>265K-J-c-S1-004
華光-NL2404369、NL2404370Y</t>
    <phoneticPr fontId="37" type="noConversion"/>
  </si>
  <si>
    <r>
      <t>M</t>
    </r>
    <r>
      <rPr>
        <vertAlign val="superscript"/>
        <sz val="9"/>
        <color theme="1"/>
        <rFont val="Microsoft JhengHei UI"/>
        <family val="2"/>
        <charset val="136"/>
      </rPr>
      <t>2</t>
    </r>
    <phoneticPr fontId="37" type="noConversion"/>
  </si>
  <si>
    <t>265K-J-c-S2-015
昌煇-2405941、2405942、2405943、2405944</t>
    <phoneticPr fontId="37" type="noConversion"/>
  </si>
  <si>
    <t>265K-J-c-S2-016
昌煇-2405991、2405992、2405993、2406008、2406009</t>
    <phoneticPr fontId="37" type="noConversion"/>
  </si>
  <si>
    <t xml:space="preserve">1.尺度、機械性質：每批/一次。
2.鬆弛 120 小時：每批/一次。
3.工作載重試驗：每批/一次。
4.破壞載重試驗(端錨夾片組)：每批/一次。
</t>
    <phoneticPr fontId="37" type="noConversion"/>
  </si>
  <si>
    <r>
      <t>壹.甲.</t>
    </r>
    <r>
      <rPr>
        <sz val="8"/>
        <rFont val="Microsoft JhengHei UI"/>
        <family val="2"/>
        <charset val="136"/>
      </rPr>
      <t xml:space="preserve"> (E.6、J.31)</t>
    </r>
    <phoneticPr fontId="37" type="noConversion"/>
  </si>
  <si>
    <r>
      <t xml:space="preserve">265K-J-c-A3-004
</t>
    </r>
    <r>
      <rPr>
        <sz val="8"/>
        <rFont val="Microsoft JhengHei UI"/>
        <family val="2"/>
        <charset val="136"/>
      </rPr>
      <t>昌煇-2308422抗滑
昌煇-2308423標線
昌煇-2308424標線</t>
    </r>
    <phoneticPr fontId="37" type="noConversion"/>
  </si>
  <si>
    <r>
      <t xml:space="preserve">265K-J-c-A3-008
</t>
    </r>
    <r>
      <rPr>
        <sz val="8"/>
        <rFont val="Microsoft JhengHei UI"/>
        <family val="2"/>
        <charset val="136"/>
      </rPr>
      <t>昌煇-2312175抗滑
昌煇-2312302標線
昌煇-2312303標線</t>
    </r>
    <phoneticPr fontId="37" type="noConversion"/>
  </si>
  <si>
    <r>
      <t xml:space="preserve">265K-J-c-A3-009
</t>
    </r>
    <r>
      <rPr>
        <sz val="8"/>
        <rFont val="Microsoft JhengHei UI"/>
        <family val="2"/>
        <charset val="136"/>
      </rPr>
      <t>昌煇-2312207抗滑
昌煇-2312301標線</t>
    </r>
    <phoneticPr fontId="37" type="noConversion"/>
  </si>
  <si>
    <r>
      <t xml:space="preserve">265K-J-c-A3-011
</t>
    </r>
    <r>
      <rPr>
        <sz val="8"/>
        <rFont val="Microsoft JhengHei UI"/>
        <family val="2"/>
        <charset val="136"/>
      </rPr>
      <t>竣葦-2407225-抗滑
竣葦-2407275-標線</t>
    </r>
    <phoneticPr fontId="37" type="noConversion"/>
  </si>
  <si>
    <r>
      <t>壹.甲.</t>
    </r>
    <r>
      <rPr>
        <sz val="12"/>
        <rFont val="Microsoft JhengHei UI"/>
        <family val="2"/>
        <charset val="136"/>
      </rPr>
      <t xml:space="preserve"> </t>
    </r>
    <r>
      <rPr>
        <sz val="9"/>
        <rFont val="Microsoft JhengHei UI"/>
        <family val="2"/>
        <charset val="136"/>
      </rPr>
      <t>G.5</t>
    </r>
    <phoneticPr fontId="37" type="noConversion"/>
  </si>
  <si>
    <t>物化性、鍍鋅量試驗
/每批一次</t>
    <phoneticPr fontId="37" type="noConversion"/>
  </si>
  <si>
    <t xml:space="preserve">每500支/一批，取樣1組
1.母材厚度及伸長率、抗拉強度、鍍鋅量試驗
2.管徑尺寸試驗
3.變形量試驗
</t>
    <phoneticPr fontId="37" type="noConversion"/>
  </si>
  <si>
    <t>265K-J-b-M-009
SGS--TS-24-00844(尺寸、強度、水密性試驗)
SGS--TS-24-00845(母材鍍鋅量、厚度、降伏點、抗拉強度、伸長率、彎曲試驗)</t>
    <phoneticPr fontId="37" type="noConversion"/>
  </si>
  <si>
    <t>1支、1片</t>
    <phoneticPr fontId="37" type="noConversion"/>
  </si>
  <si>
    <r>
      <t>進橋板用，∮</t>
    </r>
    <r>
      <rPr>
        <sz val="10.35"/>
        <rFont val="Microsoft JhengHei UI"/>
        <family val="2"/>
        <charset val="136"/>
      </rPr>
      <t>6cm，t=2mm</t>
    </r>
    <r>
      <rPr>
        <sz val="9"/>
        <rFont val="Microsoft JhengHei UI"/>
        <family val="2"/>
        <charset val="136"/>
      </rPr>
      <t>鍍鋅鋼管</t>
    </r>
    <phoneticPr fontId="37" type="noConversion"/>
  </si>
  <si>
    <r>
      <t>壹.甲.</t>
    </r>
    <r>
      <rPr>
        <sz val="11"/>
        <rFont val="Microsoft JhengHei UI"/>
        <family val="2"/>
        <charset val="136"/>
      </rPr>
      <t xml:space="preserve"> </t>
    </r>
    <r>
      <rPr>
        <sz val="9"/>
        <rFont val="Microsoft JhengHei UI"/>
        <family val="2"/>
        <charset val="136"/>
      </rPr>
      <t>(A.10、A.13、A.14、B.1、B.5、B.15)</t>
    </r>
    <phoneticPr fontId="37" type="noConversion"/>
  </si>
  <si>
    <t xml:space="preserve">以生產批次一批
抽驗一次
物、化性試驗
</t>
    <phoneticPr fontId="37" type="noConversion"/>
  </si>
  <si>
    <t>鋼板圍籬(鎖於護欄，H=2.4m)(含警示燈)(折舊)</t>
    <phoneticPr fontId="37" type="noConversion"/>
  </si>
  <si>
    <t>成分分析試驗：
每批/一次。</t>
    <phoneticPr fontId="37" type="noConversion"/>
  </si>
  <si>
    <r>
      <rPr>
        <sz val="8"/>
        <rFont val="Microsoft JhengHei UI"/>
        <family val="2"/>
        <charset val="136"/>
      </rPr>
      <t>鋼筋、鋼板銲接拉拔1支</t>
    </r>
    <r>
      <rPr>
        <sz val="9"/>
        <rFont val="Microsoft JhengHei UI"/>
        <family val="2"/>
        <charset val="136"/>
      </rPr>
      <t xml:space="preserve">
鋼筋銲接拉拔2支</t>
    </r>
    <phoneticPr fontId="37" type="noConversion"/>
  </si>
  <si>
    <r>
      <rPr>
        <sz val="7"/>
        <rFont val="Microsoft JhengHei UI"/>
        <family val="2"/>
        <charset val="136"/>
      </rPr>
      <t>鋼筋、鋼板銲接拉拔1支</t>
    </r>
    <r>
      <rPr>
        <sz val="9"/>
        <rFont val="Microsoft JhengHei UI"/>
        <family val="2"/>
        <charset val="136"/>
      </rPr>
      <t xml:space="preserve">
鋼筋銲接拉拔2支</t>
    </r>
    <phoneticPr fontId="37" type="noConversion"/>
  </si>
  <si>
    <t>外觀尺寸：
每批/一次。
PVC管，內徑≧50mm，厚度≧3mm</t>
    <phoneticPr fontId="37" type="noConversion"/>
  </si>
  <si>
    <t>送審資料(P)</t>
  </si>
  <si>
    <r>
      <t>M</t>
    </r>
    <r>
      <rPr>
        <vertAlign val="superscript"/>
        <sz val="12"/>
        <rFont val="Microsoft JhengHei UI"/>
        <family val="2"/>
        <charset val="136"/>
      </rPr>
      <t>3</t>
    </r>
  </si>
  <si>
    <r>
      <t>M</t>
    </r>
    <r>
      <rPr>
        <vertAlign val="superscript"/>
        <sz val="12"/>
        <rFont val="Microsoft JhengHei UI"/>
        <family val="2"/>
        <charset val="136"/>
      </rPr>
      <t>3</t>
    </r>
    <phoneticPr fontId="37" type="noConversion"/>
  </si>
  <si>
    <r>
      <rPr>
        <sz val="10"/>
        <color theme="9" tint="-0.249977111117893"/>
        <rFont val="Microsoft JhengHei UI"/>
        <family val="2"/>
        <charset val="136"/>
      </rPr>
      <t>265K-U-a-材料/設備</t>
    </r>
    <r>
      <rPr>
        <sz val="10"/>
        <rFont val="Microsoft JhengHei UI"/>
        <family val="2"/>
        <charset val="136"/>
      </rPr>
      <t xml:space="preserve">
</t>
    </r>
    <r>
      <rPr>
        <sz val="8"/>
        <rFont val="Microsoft JhengHei UI"/>
        <family val="2"/>
        <charset val="136"/>
      </rPr>
      <t>112年3月28日聯嘉字第1120328001號函廠商核定(志一)
112年4月12日南新字第1125160558號函廠商核定(志一)
112.04.14驗廠(志一)
112年12月27日聯嘉字第1121227001號函廠商核定(易利隆)
113年1月3日南新字第1135160001號函廠商核定(易利隆)
113年1月4日聯嘉字第1130104005號函廠商核定(東和)
113年2月16日南新字第1135160252號函廠商核定(東和)
113年1月4日聯嘉字第1130104005號函廠商核定(海光)
113年2月16日南新字第1135160252號函廠商核定(海光)
113年1月4日聯嘉字第1130104005號函廠商核定(漢泰)
113年2月16日南新字第1135160252號函廠商核定(漢泰)</t>
    </r>
    <phoneticPr fontId="37" type="noConversion"/>
  </si>
  <si>
    <r>
      <rPr>
        <sz val="10"/>
        <color theme="9" tint="-0.249977111117893"/>
        <rFont val="Microsoft JhengHei UI"/>
        <family val="2"/>
        <charset val="136"/>
      </rPr>
      <t>265K-U-a-材料/設備</t>
    </r>
    <r>
      <rPr>
        <sz val="10"/>
        <rFont val="Microsoft JhengHei UI"/>
        <family val="2"/>
        <charset val="136"/>
      </rPr>
      <t xml:space="preserve">
112年11月7日聯嘉字第1121107001號函廠商核定
112年11月23日南新字第1125161934號函廠商核定</t>
    </r>
    <phoneticPr fontId="37" type="noConversion"/>
  </si>
  <si>
    <t>265K-U-a-材料/設備
112年3月22日聯嘉字第1120322002號函廠商核定
112年3月25日南新字第1120010714號函廠商審核後再提送
112年3月28日聯嘉字第1120322002號函廠商核定
112年4月17日聯嘉字第1120417002號函廠商核定
112年4月20日南新字第1120016157號函廠商核定
112.04.24驗廠
112.05.08瀝青混凝土配合比試拌(含油量及篩分析)
開放級配(改質IV-F型)、開放級配(AC-20)、密級配(改質IV-F型)、粗級配(AC-20)
112.06.12瀝青混凝土材料取樣</t>
    <phoneticPr fontId="37" type="noConversion"/>
  </si>
  <si>
    <r>
      <t>M</t>
    </r>
    <r>
      <rPr>
        <vertAlign val="superscript"/>
        <sz val="12"/>
        <rFont val="Microsoft JhengHei UI"/>
        <family val="2"/>
        <charset val="136"/>
      </rPr>
      <t>2</t>
    </r>
    <phoneticPr fontId="37" type="noConversion"/>
  </si>
  <si>
    <r>
      <rPr>
        <sz val="10"/>
        <color theme="9" tint="-0.249977111117893"/>
        <rFont val="Microsoft JhengHei UI"/>
        <family val="2"/>
        <charset val="136"/>
      </rPr>
      <t>265K-U-a-材料/設備</t>
    </r>
    <r>
      <rPr>
        <sz val="10"/>
        <rFont val="Microsoft JhengHei UI"/>
        <family val="2"/>
        <charset val="136"/>
      </rPr>
      <t xml:space="preserve">
</t>
    </r>
    <r>
      <rPr>
        <sz val="7"/>
        <rFont val="Microsoft JhengHei UI"/>
        <family val="2"/>
        <charset val="136"/>
      </rPr>
      <t xml:space="preserve">112年8月14日聯嘉字第1120814003號函廠商核定
112年8月28日南新字第1125161395號函廠商核定
</t>
    </r>
    <phoneticPr fontId="37" type="noConversion"/>
  </si>
  <si>
    <r>
      <rPr>
        <sz val="9"/>
        <color theme="9"/>
        <rFont val="Microsoft JhengHei UI"/>
        <family val="2"/>
        <charset val="136"/>
      </rPr>
      <t>265K-U-a-材料/設備</t>
    </r>
    <r>
      <rPr>
        <sz val="9"/>
        <rFont val="Microsoft JhengHei UI"/>
        <family val="2"/>
        <charset val="136"/>
      </rPr>
      <t xml:space="preserve">
</t>
    </r>
    <r>
      <rPr>
        <sz val="7"/>
        <rFont val="Microsoft JhengHei UI"/>
        <family val="2"/>
        <charset val="136"/>
      </rPr>
      <t xml:space="preserve">113年1月23日聯嘉字第1130123002號函廠商核定
113年2月16日南新字第1135160258號函廠商核定
</t>
    </r>
    <phoneticPr fontId="37" type="noConversion"/>
  </si>
  <si>
    <r>
      <rPr>
        <sz val="9"/>
        <color theme="9"/>
        <rFont val="Microsoft JhengHei UI"/>
        <family val="2"/>
        <charset val="136"/>
      </rPr>
      <t>265K-U-a-材料/設備</t>
    </r>
    <r>
      <rPr>
        <sz val="10"/>
        <rFont val="Microsoft JhengHei UI"/>
        <family val="2"/>
        <charset val="136"/>
      </rPr>
      <t xml:space="preserve">
</t>
    </r>
    <r>
      <rPr>
        <sz val="7"/>
        <rFont val="Microsoft JhengHei UI"/>
        <family val="2"/>
        <charset val="136"/>
      </rPr>
      <t>113年9月13日聯嘉字第1130918001號函廠商核定
113年10月9日南新字第1135161639號函廠商核定</t>
    </r>
    <phoneticPr fontId="37" type="noConversion"/>
  </si>
  <si>
    <r>
      <t xml:space="preserve">265K-U-a-材料/設備
</t>
    </r>
    <r>
      <rPr>
        <sz val="7"/>
        <rFont val="Microsoft JhengHei UI"/>
        <family val="2"/>
        <charset val="136"/>
      </rPr>
      <t>112年5月16日聯嘉字第1120516001號函廠商核定
112年5月19日南新字第1120021180號函廠商核定</t>
    </r>
    <phoneticPr fontId="37" type="noConversion"/>
  </si>
  <si>
    <r>
      <rPr>
        <sz val="10"/>
        <color theme="9" tint="-0.249977111117893"/>
        <rFont val="Microsoft JhengHei UI"/>
        <family val="2"/>
        <charset val="136"/>
      </rPr>
      <t>265K-U-a-材料/設備</t>
    </r>
    <r>
      <rPr>
        <sz val="10"/>
        <rFont val="Microsoft JhengHei UI"/>
        <family val="2"/>
        <charset val="136"/>
      </rPr>
      <t xml:space="preserve">
</t>
    </r>
    <r>
      <rPr>
        <sz val="7"/>
        <rFont val="Microsoft JhengHei UI"/>
        <family val="2"/>
        <charset val="136"/>
      </rPr>
      <t>112年9月8日聯嘉字第1120908002號函廠商核定
112年9月14日南新字第1120040902號函廠商核定</t>
    </r>
    <phoneticPr fontId="37" type="noConversion"/>
  </si>
  <si>
    <r>
      <rPr>
        <sz val="10"/>
        <color theme="9"/>
        <rFont val="Microsoft JhengHei UI"/>
        <family val="2"/>
        <charset val="136"/>
      </rPr>
      <t>265K-U-a-材料/設備</t>
    </r>
    <r>
      <rPr>
        <sz val="10"/>
        <rFont val="Microsoft JhengHei UI"/>
        <family val="2"/>
        <charset val="136"/>
      </rPr>
      <t xml:space="preserve">
</t>
    </r>
    <r>
      <rPr>
        <sz val="7"/>
        <rFont val="Microsoft JhengHei UI"/>
        <family val="2"/>
        <charset val="136"/>
      </rPr>
      <t>113年4月23日聯嘉字第1130423002號函廠商核定
113年5月30日南新字第1135160900號函廠商核定</t>
    </r>
    <phoneticPr fontId="37" type="noConversion"/>
  </si>
  <si>
    <r>
      <rPr>
        <sz val="10"/>
        <color theme="9"/>
        <rFont val="Microsoft JhengHei UI"/>
        <family val="2"/>
        <charset val="136"/>
      </rPr>
      <t>265K-U-a-材料/設備</t>
    </r>
    <r>
      <rPr>
        <sz val="10"/>
        <rFont val="Microsoft JhengHei UI"/>
        <family val="2"/>
        <charset val="136"/>
      </rPr>
      <t xml:space="preserve">
</t>
    </r>
    <r>
      <rPr>
        <sz val="7"/>
        <rFont val="Microsoft JhengHei UI"/>
        <family val="2"/>
        <charset val="136"/>
      </rPr>
      <t>113年4月23日聯嘉字第1130423002號函廠商核定
113年5月30日南新字第1135160900號函廠商核定</t>
    </r>
  </si>
  <si>
    <r>
      <rPr>
        <sz val="10"/>
        <color theme="9"/>
        <rFont val="Microsoft JhengHei UI"/>
        <family val="2"/>
        <charset val="136"/>
      </rPr>
      <t>265K-U-a-材料/設備</t>
    </r>
    <r>
      <rPr>
        <sz val="10"/>
        <rFont val="Microsoft JhengHei UI"/>
        <family val="2"/>
        <charset val="136"/>
      </rPr>
      <t xml:space="preserve">
</t>
    </r>
    <r>
      <rPr>
        <sz val="7"/>
        <rFont val="Microsoft JhengHei UI"/>
        <family val="2"/>
        <charset val="136"/>
      </rPr>
      <t>112年12月6日聯嘉字第1121206003號函廠商核定(阿爾格)
112年12月15日南新字第1125162028號函廠商核定(阿爾格)
113年2月6日聯嘉字第1130206002號函廠商送審中(奇研)
113年02月16日南新字第1135160254號函廠商核定(奇研)
113年1月22日聯嘉字第1130122001號函廠商送審中(季陽)</t>
    </r>
    <phoneticPr fontId="37" type="noConversion"/>
  </si>
  <si>
    <r>
      <rPr>
        <sz val="10"/>
        <color theme="9"/>
        <rFont val="Microsoft JhengHei UI"/>
        <family val="2"/>
        <charset val="136"/>
      </rPr>
      <t>265K-U-a-材料/設備</t>
    </r>
    <r>
      <rPr>
        <sz val="10"/>
        <rFont val="Microsoft JhengHei UI"/>
        <family val="2"/>
        <charset val="136"/>
      </rPr>
      <t xml:space="preserve">
</t>
    </r>
    <r>
      <rPr>
        <sz val="7"/>
        <rFont val="Microsoft JhengHei UI"/>
        <family val="2"/>
        <charset val="136"/>
      </rPr>
      <t xml:space="preserve">113年1月8日聯嘉字第1130108004號函廠商核定
113年1月11日南新字第1135160066號函廠商核定
</t>
    </r>
    <phoneticPr fontId="37" type="noConversion"/>
  </si>
  <si>
    <r>
      <rPr>
        <sz val="10"/>
        <color theme="9"/>
        <rFont val="Microsoft JhengHei UI"/>
        <family val="2"/>
        <charset val="136"/>
      </rPr>
      <t>265K-U-a-材料/設備</t>
    </r>
    <r>
      <rPr>
        <sz val="10"/>
        <rFont val="Microsoft JhengHei UI"/>
        <family val="2"/>
        <charset val="136"/>
      </rPr>
      <t xml:space="preserve">
</t>
    </r>
    <r>
      <rPr>
        <sz val="7"/>
        <rFont val="Microsoft JhengHei UI"/>
        <family val="2"/>
        <charset val="136"/>
      </rPr>
      <t>113年1月8日聯嘉字第1130108005號函廠商核定
113年2月16日南新字第1135160253號函廠商核定</t>
    </r>
    <r>
      <rPr>
        <sz val="10"/>
        <rFont val="Microsoft JhengHei UI"/>
        <family val="2"/>
        <charset val="136"/>
      </rPr>
      <t xml:space="preserve">
</t>
    </r>
    <phoneticPr fontId="37" type="noConversion"/>
  </si>
  <si>
    <r>
      <rPr>
        <sz val="10"/>
        <color theme="9" tint="-0.249977111117893"/>
        <rFont val="Microsoft JhengHei UI"/>
        <family val="2"/>
        <charset val="136"/>
      </rPr>
      <t>265K-U-a-材料/設備</t>
    </r>
    <r>
      <rPr>
        <sz val="10"/>
        <rFont val="Microsoft JhengHei UI"/>
        <family val="2"/>
        <charset val="136"/>
      </rPr>
      <t xml:space="preserve">
</t>
    </r>
    <r>
      <rPr>
        <sz val="7"/>
        <rFont val="Microsoft JhengHei UI"/>
        <family val="2"/>
        <charset val="136"/>
      </rPr>
      <t>112年12月15日南新字第1125162089號函廠商核定</t>
    </r>
    <phoneticPr fontId="37" type="noConversion"/>
  </si>
  <si>
    <r>
      <rPr>
        <sz val="9"/>
        <color theme="9"/>
        <rFont val="Microsoft JhengHei UI"/>
        <family val="2"/>
        <charset val="136"/>
      </rPr>
      <t>265K-U-a-材料/設備</t>
    </r>
    <r>
      <rPr>
        <sz val="9"/>
        <rFont val="Microsoft JhengHei UI"/>
        <family val="2"/>
        <charset val="136"/>
      </rPr>
      <t xml:space="preserve">
</t>
    </r>
    <r>
      <rPr>
        <sz val="7"/>
        <rFont val="Microsoft JhengHei UI"/>
        <family val="2"/>
        <charset val="136"/>
      </rPr>
      <t xml:space="preserve">113年1月23日聯嘉字第1130123002號函廠商核定
113年2月16日南新字第1135160258號函廠商核定
</t>
    </r>
    <phoneticPr fontId="37" type="noConversion"/>
  </si>
  <si>
    <r>
      <t xml:space="preserve">265K-U-a-材料/設備
</t>
    </r>
    <r>
      <rPr>
        <sz val="7"/>
        <rFont val="Microsoft JhengHei UI"/>
        <family val="2"/>
        <charset val="136"/>
      </rPr>
      <t>112年5月16日聯嘉字第1120516002號函廠商核定
112年5月19日南新字第1120021180號函廠商核定
喜利得股份有限公司
112年11月27日聯嘉字第1121127002號函廠商核定
112年12月15日南新字第1125162088號函廠商核定</t>
    </r>
    <phoneticPr fontId="37" type="noConversion"/>
  </si>
  <si>
    <r>
      <t xml:space="preserve">265K-U-a-材料/設備
</t>
    </r>
    <r>
      <rPr>
        <sz val="7"/>
        <rFont val="Microsoft JhengHei UI"/>
        <family val="2"/>
        <charset val="136"/>
      </rPr>
      <t>113年4月23日聯嘉字第1130423002號函廠商核定
113年5月30日南新字第1135160900號函廠商核定
113年5月27日聯嘉字第1130527001號函廠商核定
113年7月23日南新字第1135161202號函廠商核定</t>
    </r>
    <phoneticPr fontId="37" type="noConversion"/>
  </si>
  <si>
    <r>
      <t xml:space="preserve">265K-U-a-材料/設備
</t>
    </r>
    <r>
      <rPr>
        <sz val="7"/>
        <rFont val="Microsoft JhengHei UI"/>
        <family val="2"/>
        <charset val="136"/>
      </rPr>
      <t>113年4月23日聯嘉字第1130423002號函廠商核定
113年5月30日南新字第1135160900號函廠商核定
113年5月27日聯嘉字第1130527001號函廠商核定
113年7月23日南新字第1135161202號函廠商核定
113年8月16日聯嘉字第1130816001號函廠商核定
113年9月06日南新字第1135161461號函廠商核定</t>
    </r>
    <phoneticPr fontId="37" type="noConversion"/>
  </si>
  <si>
    <r>
      <rPr>
        <sz val="9"/>
        <color theme="9" tint="-0.249977111117893"/>
        <rFont val="Microsoft JhengHei UI"/>
        <family val="2"/>
        <charset val="136"/>
      </rPr>
      <t>265K-U-a-材料/設備</t>
    </r>
    <r>
      <rPr>
        <sz val="9"/>
        <rFont val="Microsoft JhengHei UI"/>
        <family val="2"/>
        <charset val="136"/>
      </rPr>
      <t xml:space="preserve">
</t>
    </r>
    <r>
      <rPr>
        <sz val="7"/>
        <rFont val="Microsoft JhengHei UI"/>
        <family val="2"/>
        <charset val="136"/>
      </rPr>
      <t>112年4月28日聯嘉字第1120502003號函廠商核定
112年5月3日南新字第1120016375號函廠商核定</t>
    </r>
    <phoneticPr fontId="37" type="noConversion"/>
  </si>
  <si>
    <t>工區出入口大門(伸縮式，L=8m)</t>
    <phoneticPr fontId="37" type="noConversion"/>
  </si>
  <si>
    <r>
      <t xml:space="preserve">265K-U-a-材料/設備
</t>
    </r>
    <r>
      <rPr>
        <sz val="7"/>
        <rFont val="Microsoft JhengHei UI"/>
        <family val="2"/>
        <charset val="136"/>
      </rPr>
      <t>112年5月15日聯嘉字第1120515002號函廠商核定
112年5月19日南新字第1120021180號函廠商核定</t>
    </r>
    <phoneticPr fontId="37" type="noConversion"/>
  </si>
  <si>
    <r>
      <t xml:space="preserve">265K-U-a-材料/設備
</t>
    </r>
    <r>
      <rPr>
        <sz val="7"/>
        <rFont val="Microsoft JhengHei UI"/>
        <family val="2"/>
        <charset val="136"/>
      </rPr>
      <t>112年8月9日聯嘉字第1120809002號函廠商核定
112年8月15日南新字第1120035212號函廠商核定
112.08.31廠拌</t>
    </r>
    <phoneticPr fontId="37" type="noConversion"/>
  </si>
  <si>
    <r>
      <rPr>
        <sz val="9"/>
        <color theme="9"/>
        <rFont val="Microsoft JhengHei UI"/>
        <family val="2"/>
        <charset val="136"/>
      </rPr>
      <t>265K-U-a-材料/設備</t>
    </r>
    <r>
      <rPr>
        <sz val="9"/>
        <rFont val="Microsoft JhengHei UI"/>
        <family val="2"/>
        <charset val="136"/>
      </rPr>
      <t xml:space="preserve">
</t>
    </r>
    <r>
      <rPr>
        <sz val="7"/>
        <rFont val="Microsoft JhengHei UI"/>
        <family val="2"/>
        <charset val="136"/>
      </rPr>
      <t>112年8月14日聯嘉字第1120814001號函廠商核定
112年8月28日南新字第1125161394號函廠商核定</t>
    </r>
    <phoneticPr fontId="37" type="noConversion"/>
  </si>
  <si>
    <r>
      <rPr>
        <sz val="9"/>
        <color theme="9"/>
        <rFont val="Microsoft JhengHei UI"/>
        <family val="2"/>
        <charset val="136"/>
      </rPr>
      <t>265K-U-a-材料/設備</t>
    </r>
    <r>
      <rPr>
        <sz val="9"/>
        <rFont val="Microsoft JhengHei UI"/>
        <family val="2"/>
        <charset val="136"/>
      </rPr>
      <t xml:space="preserve">
</t>
    </r>
    <r>
      <rPr>
        <sz val="7"/>
        <rFont val="Microsoft JhengHei UI"/>
        <family val="2"/>
        <charset val="136"/>
      </rPr>
      <t xml:space="preserve">113年1月26日聯嘉字第1130126003號函廠商核定
113年2月16日南新字第1135160262號函廠商核定
</t>
    </r>
    <phoneticPr fontId="37" type="noConversion"/>
  </si>
  <si>
    <r>
      <rPr>
        <sz val="9"/>
        <color theme="9"/>
        <rFont val="Microsoft JhengHei UI"/>
        <family val="2"/>
        <charset val="136"/>
      </rPr>
      <t>265K-U-a-材料/設備</t>
    </r>
    <r>
      <rPr>
        <sz val="9"/>
        <rFont val="Microsoft JhengHei UI"/>
        <family val="2"/>
        <charset val="136"/>
      </rPr>
      <t xml:space="preserve">
</t>
    </r>
    <r>
      <rPr>
        <sz val="7"/>
        <rFont val="Microsoft JhengHei UI"/>
        <family val="2"/>
        <charset val="136"/>
      </rPr>
      <t>112年11月27日聯嘉字第1121127002號函廠商核定
112年12月14日南新字第1125162083號函廠商核定</t>
    </r>
    <phoneticPr fontId="37" type="noConversion"/>
  </si>
  <si>
    <r>
      <rPr>
        <sz val="9"/>
        <color theme="9"/>
        <rFont val="Microsoft JhengHei UI"/>
        <family val="2"/>
        <charset val="136"/>
      </rPr>
      <t>265K-U-a-材料/設備</t>
    </r>
    <r>
      <rPr>
        <sz val="9"/>
        <rFont val="Microsoft JhengHei UI"/>
        <family val="2"/>
        <charset val="136"/>
      </rPr>
      <t xml:space="preserve">
</t>
    </r>
    <r>
      <rPr>
        <sz val="7"/>
        <rFont val="Microsoft JhengHei UI"/>
        <family val="2"/>
        <charset val="136"/>
      </rPr>
      <t xml:space="preserve">113年1月29日聯嘉字第1130129001號函廠商核定
113年2月16日南新字第1135160260號函廠商核定
</t>
    </r>
    <phoneticPr fontId="37" type="noConversion"/>
  </si>
  <si>
    <r>
      <rPr>
        <sz val="9"/>
        <color theme="9"/>
        <rFont val="Microsoft JhengHei UI"/>
        <family val="2"/>
        <charset val="136"/>
      </rPr>
      <t>265K-U-a-材料/設備</t>
    </r>
    <r>
      <rPr>
        <sz val="9"/>
        <rFont val="Microsoft JhengHei UI"/>
        <family val="2"/>
        <charset val="136"/>
      </rPr>
      <t xml:space="preserve">
</t>
    </r>
    <r>
      <rPr>
        <sz val="7"/>
        <rFont val="Microsoft JhengHei UI"/>
        <family val="2"/>
        <charset val="136"/>
      </rPr>
      <t xml:space="preserve">113年1月29日聯嘉字第1130129002號函廠商核定
113年2月16日南新字第1135160261號函廠商核定
</t>
    </r>
    <phoneticPr fontId="37" type="noConversion"/>
  </si>
  <si>
    <t>M3≦50 取2組
50≦M3&lt;100 取樣3組
100≦M3&lt;200 取樣4組
V≧200，INT(V/100)+3組</t>
    <phoneticPr fontId="37" type="noConversion"/>
  </si>
  <si>
    <t>113/10/22</t>
    <phoneticPr fontId="37" type="noConversion"/>
  </si>
  <si>
    <t>113/10/29</t>
    <phoneticPr fontId="37" type="noConversion"/>
  </si>
  <si>
    <t>265K-J-b-M-013
明研:MM-240581Z
(第一階段)</t>
    <phoneticPr fontId="37" type="noConversion"/>
  </si>
  <si>
    <t>265K-J-b-M-015
統証-國1-MT-1130425-1
(第一階段)</t>
    <phoneticPr fontId="37" type="noConversion"/>
  </si>
  <si>
    <t xml:space="preserve">265K-J-b-M-017
統証-國1-MT-1130514-1
(第一階段)
</t>
    <phoneticPr fontId="37" type="noConversion"/>
  </si>
  <si>
    <t>265K-J-b-M-018
SGS-DK-24-00665
(第一階段)</t>
    <phoneticPr fontId="37" type="noConversion"/>
  </si>
  <si>
    <t>113/10/29</t>
    <phoneticPr fontId="37" type="noConversion"/>
  </si>
  <si>
    <t>1組
(母材取樣)</t>
    <phoneticPr fontId="37" type="noConversion"/>
  </si>
  <si>
    <r>
      <t>壹.甲.</t>
    </r>
    <r>
      <rPr>
        <sz val="12"/>
        <color rgb="FFFF0000"/>
        <rFont val="Microsoft JhengHei UI"/>
        <family val="2"/>
        <charset val="136"/>
      </rPr>
      <t xml:space="preserve"> </t>
    </r>
    <r>
      <rPr>
        <sz val="9"/>
        <color rgb="FFFF0000"/>
        <rFont val="Microsoft JhengHei UI"/>
        <family val="2"/>
        <charset val="136"/>
      </rPr>
      <t>G.6</t>
    </r>
    <phoneticPr fontId="37" type="noConversion"/>
  </si>
  <si>
    <t>橋梁附掛管路座(4管)</t>
    <phoneticPr fontId="37" type="noConversion"/>
  </si>
  <si>
    <t>265K-J-a-C280-020
昌煇-2410250-7天
昌煇-2410251-28天</t>
    <phoneticPr fontId="37" type="noConversion"/>
  </si>
  <si>
    <t>113/10/30</t>
    <phoneticPr fontId="37" type="noConversion"/>
  </si>
  <si>
    <t>265K-J-b-M-026
竣葦-2414295</t>
    <phoneticPr fontId="37" type="noConversion"/>
  </si>
  <si>
    <t>113/11/07</t>
    <phoneticPr fontId="37" type="noConversion"/>
  </si>
  <si>
    <t>第二階段中央分隔帶(起始113/11/7)</t>
    <phoneticPr fontId="37" type="noConversion"/>
  </si>
  <si>
    <t>113/11/08</t>
    <phoneticPr fontId="37" type="noConversion"/>
  </si>
  <si>
    <t>113/11/09</t>
    <phoneticPr fontId="37" type="noConversion"/>
  </si>
  <si>
    <t>13-5</t>
    <phoneticPr fontId="37" type="noConversion"/>
  </si>
  <si>
    <t>113/11/7</t>
    <phoneticPr fontId="37" type="noConversion"/>
  </si>
  <si>
    <t>每批取樣1組</t>
    <phoneticPr fontId="37" type="noConversion"/>
  </si>
  <si>
    <t>1組</t>
    <phoneticPr fontId="37" type="noConversion"/>
  </si>
  <si>
    <t>預力混凝土套管水泥砂漿拌合水氯離子檢測</t>
    <phoneticPr fontId="37" type="noConversion"/>
  </si>
  <si>
    <t>13-6</t>
    <phoneticPr fontId="37" type="noConversion"/>
  </si>
  <si>
    <t>預力系統錨座無收縮水泥砂漿</t>
    <phoneticPr fontId="37" type="noConversion"/>
  </si>
  <si>
    <t>每批/1組方塊試體</t>
    <phoneticPr fontId="37" type="noConversion"/>
  </si>
  <si>
    <t>600支</t>
    <phoneticPr fontId="37" type="noConversion"/>
  </si>
  <si>
    <t>威勝：林國邦</t>
    <phoneticPr fontId="37" type="noConversion"/>
  </si>
  <si>
    <t>265K-J-c-E-014
竣葦-2407018</t>
    <phoneticPr fontId="37" type="noConversion"/>
  </si>
  <si>
    <t>265K-J-c-E-015
竣葦-2407054</t>
    <phoneticPr fontId="37" type="noConversion"/>
  </si>
  <si>
    <t>113/11/8</t>
    <phoneticPr fontId="37" type="noConversion"/>
  </si>
  <si>
    <t>監造：謝旻勳</t>
    <phoneticPr fontId="37" type="noConversion"/>
  </si>
  <si>
    <t>113/11/11</t>
    <phoneticPr fontId="37" type="noConversion"/>
  </si>
  <si>
    <t>威勝:徐國瑋</t>
    <phoneticPr fontId="37" type="noConversion"/>
  </si>
  <si>
    <t xml:space="preserve">壹.甲.(B.5、B.12、D.1、E.1、H.1、A.9(280代替方案)) </t>
    <phoneticPr fontId="37" type="noConversion"/>
  </si>
  <si>
    <r>
      <t>M</t>
    </r>
    <r>
      <rPr>
        <vertAlign val="superscript"/>
        <sz val="9"/>
        <rFont val="Microsoft JhengHei UI"/>
        <family val="2"/>
      </rPr>
      <t>3</t>
    </r>
  </si>
  <si>
    <r>
      <t>20M3以下 取1組
20M3-50M3 取樣2組
50M3 取樣3組
100M</t>
    </r>
    <r>
      <rPr>
        <vertAlign val="superscript"/>
        <sz val="8"/>
        <rFont val="Microsoft JhengHei UI"/>
        <family val="2"/>
      </rPr>
      <t>3</t>
    </r>
    <r>
      <rPr>
        <sz val="8"/>
        <rFont val="Microsoft JhengHei UI"/>
        <family val="2"/>
      </rPr>
      <t>~200M3取4組</t>
    </r>
    <phoneticPr fontId="37" type="noConversion"/>
  </si>
  <si>
    <t>113/11/12</t>
    <phoneticPr fontId="37" type="noConversion"/>
  </si>
  <si>
    <t>A1與A2各12層</t>
    <phoneticPr fontId="37" type="noConversion"/>
  </si>
  <si>
    <t>265K-J-a-C280-023
竣葦-2414461-7天
竣葦-2414462-28天</t>
    <phoneticPr fontId="37" type="noConversion"/>
  </si>
  <si>
    <t>265K-J-a-C280-025
竣葦-2414661-7天
竣葦-2414662-28天</t>
    <phoneticPr fontId="37" type="noConversion"/>
  </si>
  <si>
    <t>265K-J-a-C280-024
竣葦-2414550-7天
竣葦-2414551-28天</t>
    <phoneticPr fontId="37" type="noConversion"/>
  </si>
  <si>
    <t>113/11/13</t>
    <phoneticPr fontId="37" type="noConversion"/>
  </si>
  <si>
    <t>113/11/14</t>
    <phoneticPr fontId="37" type="noConversion"/>
  </si>
  <si>
    <t>113/11/15</t>
    <phoneticPr fontId="37" type="noConversion"/>
  </si>
  <si>
    <t>113/11/14</t>
    <phoneticPr fontId="37" type="noConversion"/>
  </si>
  <si>
    <t>橋面伸縮縫鍍鋅量試驗片取樣，第二與第三階段於113/11/14一次性取樣</t>
    <phoneticPr fontId="37" type="noConversion"/>
  </si>
  <si>
    <t>橋面伸縮縫C型尺寸查驗及磁力檢測，第二與第三階段於113/10/29一次性查驗</t>
    <phoneticPr fontId="37" type="noConversion"/>
  </si>
  <si>
    <t>265K-J-c-S2-021
昌煇-2411816、2411817</t>
    <phoneticPr fontId="37" type="noConversion"/>
  </si>
  <si>
    <r>
      <t>M</t>
    </r>
    <r>
      <rPr>
        <vertAlign val="superscript"/>
        <sz val="9"/>
        <rFont val="Microsoft JhengHei UI"/>
        <family val="2"/>
      </rPr>
      <t>2</t>
    </r>
    <phoneticPr fontId="37" type="noConversion"/>
  </si>
  <si>
    <t>265K-J-c-S2-020
昌煇-2411809、2411805</t>
    <phoneticPr fontId="37" type="noConversion"/>
  </si>
  <si>
    <t>265K-J-c-S2-019
昌煇-2411745、2411746</t>
    <phoneticPr fontId="37" type="noConversion"/>
  </si>
  <si>
    <t>113/11/19</t>
    <phoneticPr fontId="37" type="noConversion"/>
  </si>
  <si>
    <t>113/11/20</t>
    <phoneticPr fontId="37" type="noConversion"/>
  </si>
  <si>
    <t>113/11/18</t>
    <phoneticPr fontId="37" type="noConversion"/>
  </si>
  <si>
    <t>265K-J-c-S2-022
昌煇-2411879、2411880、2411881、2411882、2411883、2411884、2411885、2411886</t>
    <phoneticPr fontId="37" type="noConversion"/>
  </si>
  <si>
    <t>265K-J-a-C280-021
昌煇-2410301-7天
昌煇-2410302-28天</t>
    <phoneticPr fontId="37" type="noConversion"/>
  </si>
  <si>
    <t>265K-J-a-C280-022
昌煇-2410349-7天
昌煇-2410348-28天</t>
    <phoneticPr fontId="37" type="noConversion"/>
  </si>
  <si>
    <t>265K-J-c-S2-024
昌煇-2412015、2412016、2412017、2412018、2412019</t>
    <phoneticPr fontId="37" type="noConversion"/>
  </si>
  <si>
    <t>113/11/23</t>
    <phoneticPr fontId="37" type="noConversion"/>
  </si>
  <si>
    <t>113/11/24</t>
    <phoneticPr fontId="37" type="noConversion"/>
  </si>
  <si>
    <t>威勝:許貴森</t>
    <phoneticPr fontId="37" type="noConversion"/>
  </si>
  <si>
    <t>113/11/25</t>
    <phoneticPr fontId="37" type="noConversion"/>
  </si>
  <si>
    <t>免製作試體及送驗</t>
  </si>
  <si>
    <t xml:space="preserve">265K-J-a-C80-008
</t>
    <phoneticPr fontId="37" type="noConversion"/>
  </si>
  <si>
    <t>113/11/26</t>
    <phoneticPr fontId="37" type="noConversion"/>
  </si>
  <si>
    <t>113/11/27</t>
    <phoneticPr fontId="37" type="noConversion"/>
  </si>
  <si>
    <r>
      <t xml:space="preserve">265K-J-a-C280早強-002
昌煇-2406330-4天
昌煇-2406339-10天
昌煇-2406335-28天
</t>
    </r>
    <r>
      <rPr>
        <sz val="8"/>
        <color rgb="FFFF0000"/>
        <rFont val="Microsoft JhengHei UI"/>
        <family val="2"/>
        <charset val="136"/>
      </rPr>
      <t>(第一階段南下側)</t>
    </r>
    <phoneticPr fontId="37" type="noConversion"/>
  </si>
  <si>
    <t>★該筆計價費用須以一般混凝土280kgf/cm2混凝土費用計算(設計圖為280kgf/cm2，為了縮短材齡快速達到設計強度，故改280早強混凝土</t>
    <phoneticPr fontId="39" type="noConversion"/>
  </si>
  <si>
    <t>現場檢驗，試驗結果合格。</t>
    <phoneticPr fontId="37" type="noConversion"/>
  </si>
  <si>
    <t>113/11/29</t>
    <phoneticPr fontId="37" type="noConversion"/>
  </si>
  <si>
    <t>現場檢驗，試驗結果合格。</t>
    <phoneticPr fontId="37" type="noConversion"/>
  </si>
  <si>
    <t>監造：吳侑穎</t>
    <phoneticPr fontId="37" type="noConversion"/>
  </si>
  <si>
    <t xml:space="preserve">265K-J-c-A1-030
</t>
    <phoneticPr fontId="37" type="noConversion"/>
  </si>
  <si>
    <t>監造: 吳侑穎</t>
    <phoneticPr fontId="37" type="noConversion"/>
  </si>
  <si>
    <t>開放級配瀝青混凝土
含油量.篩分析試驗</t>
    <phoneticPr fontId="37" type="noConversion"/>
  </si>
  <si>
    <t>密級配瀝青混凝土(改質Ⅳ-F型)
壓實度及厚度試驗</t>
    <phoneticPr fontId="37" type="noConversion"/>
  </si>
  <si>
    <t>113/12/4</t>
    <phoneticPr fontId="37" type="noConversion"/>
  </si>
  <si>
    <t xml:space="preserve">265K-J-c-A1-031
</t>
    <phoneticPr fontId="37" type="noConversion"/>
  </si>
  <si>
    <t>113/12/6</t>
    <phoneticPr fontId="37" type="noConversion"/>
  </si>
  <si>
    <t>265K-J-b-M-028
SGS-TK-24-07258</t>
    <phoneticPr fontId="37" type="noConversion"/>
  </si>
  <si>
    <r>
      <t>壹.甲.</t>
    </r>
    <r>
      <rPr>
        <sz val="12"/>
        <rFont val="Microsoft JhengHei UI"/>
        <family val="2"/>
        <charset val="136"/>
      </rPr>
      <t xml:space="preserve"> </t>
    </r>
    <r>
      <rPr>
        <sz val="9"/>
        <rFont val="Microsoft JhengHei UI"/>
        <family val="2"/>
        <charset val="136"/>
      </rPr>
      <t>G.6</t>
    </r>
    <phoneticPr fontId="37" type="noConversion"/>
  </si>
  <si>
    <t>265K-J-a-C420-002
昌煇-2416243、2416331-7天
昌煇-2416249-28天</t>
    <phoneticPr fontId="37" type="noConversion"/>
  </si>
  <si>
    <t xml:space="preserve">265K-J-c-G1-001
昌煇-2412399、2412398
(最大乾密度、篩分析)
</t>
    <phoneticPr fontId="37" type="noConversion"/>
  </si>
  <si>
    <t>265K-J-b-M-029
統証-2417151-國1
(第二階段)</t>
    <phoneticPr fontId="37" type="noConversion"/>
  </si>
  <si>
    <t>265K-J-b-M-029
統証-2417152-國1
(第三階段)</t>
    <phoneticPr fontId="37" type="noConversion"/>
  </si>
  <si>
    <t>265K-J-a-C420早強無收縮-002
昌煇-2411931-1天(空養)
昌煇-2411951-3天(空養)
昌煇-2411952-7天(水養)
昌煇-2411953-28天(水養)</t>
    <phoneticPr fontId="37" type="noConversion"/>
  </si>
  <si>
    <t>265K-J-c-E-020
昌煇-2411854</t>
    <phoneticPr fontId="37" type="noConversion"/>
  </si>
  <si>
    <t>265K-J-b-M-027
統証-國1-MT-1131029-1
(第二階段)</t>
    <phoneticPr fontId="37" type="noConversion"/>
  </si>
  <si>
    <t>265K-J-b-M-027
統証-國1-MT-1131029-1
(第三階段)</t>
    <phoneticPr fontId="37" type="noConversion"/>
  </si>
  <si>
    <t>265K-J-a-C280-027
竣葦-2412239-7天
竣葦-2412240-28天</t>
    <phoneticPr fontId="37" type="noConversion"/>
  </si>
  <si>
    <t>113/12/18</t>
    <phoneticPr fontId="37" type="noConversion"/>
  </si>
  <si>
    <t>113/12/19</t>
    <phoneticPr fontId="37" type="noConversion"/>
  </si>
  <si>
    <t>265K-W-a-SI-011</t>
    <phoneticPr fontId="37" type="noConversion"/>
  </si>
  <si>
    <t>265K-J-a-C280-026
竣葦-2412151-7天
竣葦-2412152-28天</t>
    <phoneticPr fontId="37" type="noConversion"/>
  </si>
  <si>
    <t>113/12/27</t>
    <phoneticPr fontId="37" type="noConversion"/>
  </si>
  <si>
    <t>265K-J-a-C280早強-003
昌煇-2412798-3天
昌煇-2412799-7天
昌煇-2412800-28天
(第二階段中央分隔帶-A2)</t>
    <phoneticPr fontId="37" type="noConversion"/>
  </si>
  <si>
    <t>265K-J-a-C280早強-004
昌煇--3天
昌煇-2412801-7天
昌煇-2412802-28天
(第二階段中央分隔帶-A1)</t>
    <phoneticPr fontId="37" type="noConversion"/>
  </si>
  <si>
    <t>114/01/08</t>
    <phoneticPr fontId="37" type="noConversion"/>
  </si>
  <si>
    <t>114/01/09</t>
    <phoneticPr fontId="37" type="noConversion"/>
  </si>
  <si>
    <t>114/01/10</t>
    <phoneticPr fontId="37" type="noConversion"/>
  </si>
  <si>
    <t>114/01/13</t>
    <phoneticPr fontId="37" type="noConversion"/>
  </si>
  <si>
    <t>113/12/5</t>
    <phoneticPr fontId="37" type="noConversion"/>
  </si>
  <si>
    <t>D10-1支
D13-9支
D16-11支
D19-12支
D22-3支
D25-6支
D32-8支</t>
    <phoneticPr fontId="37" type="noConversion"/>
  </si>
  <si>
    <t>114/1/2</t>
    <phoneticPr fontId="37" type="noConversion"/>
  </si>
  <si>
    <t>114/1/3</t>
    <phoneticPr fontId="37" type="noConversion"/>
  </si>
  <si>
    <t>D10-1支
D13-9支
D16-11支
D19-13支
D22-3支
D25-6支
D32-9支</t>
    <phoneticPr fontId="37" type="noConversion"/>
  </si>
  <si>
    <t>D10-1支
D13-9支
D16-11支
D19-13支
D22-3支
D25-6支
D32-11支</t>
    <phoneticPr fontId="37" type="noConversion"/>
  </si>
  <si>
    <t>114/1/13</t>
    <phoneticPr fontId="37" type="noConversion"/>
  </si>
  <si>
    <t>D13-1支
D16-1支
D19-1支
D22-1支</t>
    <phoneticPr fontId="37" type="noConversion"/>
  </si>
  <si>
    <t>D10-1支
D13-10支
D16-12支
D19-14支
D22-4支
D25-6支
D32-11支</t>
    <phoneticPr fontId="37" type="noConversion"/>
  </si>
  <si>
    <t>265K-J-c-A3-022
竣葦-
標線抗滑:2419604
玻璃珠含量、厚度、外觀瑕疵率:2419603</t>
    <phoneticPr fontId="37" type="noConversion"/>
  </si>
  <si>
    <t>114/1/14</t>
    <phoneticPr fontId="37" type="noConversion"/>
  </si>
  <si>
    <t xml:space="preserve">265K-J-a-C80-009
</t>
    <phoneticPr fontId="37" type="noConversion"/>
  </si>
  <si>
    <t>★30立方的混凝土數量待確認，因該數量為當天315水中全套管基樁A2-22無法施工，轉至該處的混凝土方數，實際數量是否因以圖面的面積計算。</t>
    <phoneticPr fontId="37" type="noConversion"/>
  </si>
  <si>
    <t>壹.戊.A.11</t>
    <phoneticPr fontId="37" type="noConversion"/>
  </si>
  <si>
    <t>鋼筋混凝土管(B型)，D=1000mm，三級管</t>
    <phoneticPr fontId="37" type="noConversion"/>
  </si>
  <si>
    <t>12支</t>
    <phoneticPr fontId="37" type="noConversion"/>
  </si>
  <si>
    <t>114/01/14</t>
    <phoneticPr fontId="37" type="noConversion"/>
  </si>
  <si>
    <t>每批/一次</t>
    <phoneticPr fontId="37" type="noConversion"/>
  </si>
  <si>
    <t>1次</t>
    <phoneticPr fontId="37" type="noConversion"/>
  </si>
  <si>
    <t>265K-J-c-E-021
(自行試驗)</t>
    <phoneticPr fontId="37" type="noConversion"/>
  </si>
  <si>
    <t>114/01/15</t>
    <phoneticPr fontId="37" type="noConversion"/>
  </si>
  <si>
    <t>114/01/16</t>
    <phoneticPr fontId="37" type="noConversion"/>
  </si>
  <si>
    <t>114/01/17</t>
    <phoneticPr fontId="37" type="noConversion"/>
  </si>
  <si>
    <t>壹.戊.B.11</t>
    <phoneticPr fontId="37" type="noConversion"/>
  </si>
  <si>
    <t>114/1/10</t>
    <phoneticPr fontId="37" type="noConversion"/>
  </si>
  <si>
    <t>排水工程</t>
    <phoneticPr fontId="37" type="noConversion"/>
  </si>
  <si>
    <t>35-1</t>
    <phoneticPr fontId="37" type="noConversion"/>
  </si>
  <si>
    <t>265K-J-c-E-022
(自行試驗)</t>
    <phoneticPr fontId="37" type="noConversion"/>
  </si>
  <si>
    <t>265K-J-b-R1-012
昌煇:
物性及水淬-2413090、2413091
鎰發顧問:
化性試驗-T20240846
聯美:
無放射性汙染:
GT-CY-Y114M01A004</t>
    <phoneticPr fontId="37" type="noConversion"/>
  </si>
  <si>
    <t xml:space="preserve">265K-J-a-C420早強無收縮-003昌煇-2413100-7天
昌煇-2413101-28天
</t>
    <phoneticPr fontId="37" type="noConversion"/>
  </si>
  <si>
    <t>113/10/9</t>
    <phoneticPr fontId="37" type="noConversion"/>
  </si>
  <si>
    <t>審查項次</t>
    <phoneticPr fontId="37" type="noConversion"/>
  </si>
  <si>
    <t>材料送審資料</t>
    <phoneticPr fontId="37" type="noConversion"/>
  </si>
  <si>
    <t>預計提送</t>
    <phoneticPr fontId="37" type="noConversion"/>
  </si>
  <si>
    <t>已提送</t>
    <phoneticPr fontId="37" type="noConversion"/>
  </si>
  <si>
    <t>已核定</t>
    <phoneticPr fontId="37" type="noConversion"/>
  </si>
  <si>
    <t>壹.甲.B.21</t>
    <phoneticPr fontId="37" type="noConversion"/>
  </si>
  <si>
    <r>
      <t xml:space="preserve">備註
</t>
    </r>
    <r>
      <rPr>
        <sz val="10"/>
        <color theme="1"/>
        <rFont val="Microsoft JhengHei UI"/>
        <family val="2"/>
        <charset val="136"/>
      </rPr>
      <t>(交通部高速公路局南區養護分局</t>
    </r>
    <r>
      <rPr>
        <b/>
        <sz val="10"/>
        <color theme="1"/>
        <rFont val="Microsoft JhengHei UI"/>
        <family val="2"/>
        <charset val="136"/>
      </rPr>
      <t>尚未核定</t>
    </r>
    <r>
      <rPr>
        <sz val="10"/>
        <color theme="1"/>
        <rFont val="Microsoft JhengHei UI"/>
        <family val="2"/>
        <charset val="136"/>
      </rPr>
      <t>)</t>
    </r>
    <phoneticPr fontId="37" type="noConversion"/>
  </si>
  <si>
    <r>
      <rPr>
        <b/>
        <sz val="14"/>
        <color theme="1"/>
        <rFont val="Microsoft JhengHei UI"/>
        <family val="2"/>
        <charset val="136"/>
      </rPr>
      <t>壹.甲.I.2：</t>
    </r>
    <r>
      <rPr>
        <sz val="14"/>
        <color theme="1"/>
        <rFont val="Microsoft JhengHei UI"/>
        <family val="2"/>
        <charset val="136"/>
      </rPr>
      <t xml:space="preserve">小葉榕 H*W≧150*80(cm)
</t>
    </r>
    <r>
      <rPr>
        <b/>
        <sz val="14"/>
        <color theme="1"/>
        <rFont val="Microsoft JhengHei UI"/>
        <family val="2"/>
        <charset val="136"/>
      </rPr>
      <t>壹.甲.B.21：</t>
    </r>
    <r>
      <rPr>
        <sz val="14"/>
        <color theme="1"/>
        <rFont val="Microsoft JhengHei UI"/>
        <family val="2"/>
        <charset val="136"/>
      </rPr>
      <t xml:space="preserve">維修道欄杆(橋台)
</t>
    </r>
    <r>
      <rPr>
        <b/>
        <sz val="14"/>
        <color theme="1"/>
        <rFont val="Microsoft JhengHei UI"/>
        <family val="2"/>
        <charset val="136"/>
      </rPr>
      <t>壹.甲.B.5：</t>
    </r>
    <r>
      <rPr>
        <sz val="14"/>
        <color theme="1"/>
        <rFont val="Microsoft JhengHei UI"/>
        <family val="2"/>
        <charset val="136"/>
      </rPr>
      <t>不銹鋼踏步，D=19mm
★</t>
    </r>
    <r>
      <rPr>
        <b/>
        <sz val="14"/>
        <color theme="1"/>
        <rFont val="Microsoft JhengHei UI"/>
        <family val="2"/>
        <charset val="136"/>
      </rPr>
      <t>上述三項材料送審資料為主辦機關尚未核定，監造單位已核定</t>
    </r>
    <phoneticPr fontId="37" type="noConversion"/>
  </si>
  <si>
    <r>
      <rPr>
        <sz val="10"/>
        <color theme="9" tint="-0.249977111117893"/>
        <rFont val="Microsoft JhengHei UI"/>
        <family val="2"/>
        <charset val="136"/>
      </rPr>
      <t>265K-U-a-材料/設備</t>
    </r>
    <r>
      <rPr>
        <sz val="10"/>
        <rFont val="Microsoft JhengHei UI"/>
        <family val="2"/>
        <charset val="136"/>
      </rPr>
      <t xml:space="preserve">
112年3月24日聯嘉字第1120324003號函廠商核定
112年3月30日南新字第1120010760號函廠商核定
112.04.12驗廠取樣。
112.04.18試拌(175、245、280、280早強、315W、420)
112.04.21廠拌(175、245、280、280早強、315W、420)
112.05.18試拌(420)
112.08.11廠拌(420)
112年12月6日聯嘉字第1121206006號函廠商核定
112年12月21日南新字第1125162149號函廠商核定
113.01.03試拌</t>
    </r>
    <r>
      <rPr>
        <sz val="10"/>
        <color rgb="FF0070C0"/>
        <rFont val="Microsoft JhengHei UI"/>
        <family val="2"/>
        <charset val="136"/>
      </rPr>
      <t>(新配比420)</t>
    </r>
    <r>
      <rPr>
        <sz val="10"/>
        <rFont val="Microsoft JhengHei UI"/>
        <family val="2"/>
        <charset val="136"/>
      </rPr>
      <t xml:space="preserve">
113.01.19廠拌</t>
    </r>
    <r>
      <rPr>
        <sz val="10"/>
        <color rgb="FF0070C0"/>
        <rFont val="Microsoft JhengHei UI"/>
        <family val="2"/>
        <charset val="136"/>
      </rPr>
      <t>(新配比420)</t>
    </r>
    <r>
      <rPr>
        <sz val="10"/>
        <rFont val="Microsoft JhengHei UI"/>
        <family val="2"/>
        <charset val="136"/>
      </rPr>
      <t xml:space="preserve">
113年6月3日聯嘉字第1130603001號函廠商核定</t>
    </r>
    <r>
      <rPr>
        <sz val="10"/>
        <color rgb="FF0070C0"/>
        <rFont val="Microsoft JhengHei UI"/>
        <family val="2"/>
        <charset val="136"/>
      </rPr>
      <t>(420無收縮混凝土)</t>
    </r>
    <r>
      <rPr>
        <sz val="10"/>
        <rFont val="Microsoft JhengHei UI"/>
        <family val="2"/>
        <charset val="136"/>
      </rPr>
      <t xml:space="preserve">
1136月11日南新字第1135160955號函廠商核定</t>
    </r>
    <r>
      <rPr>
        <sz val="10"/>
        <color rgb="FF0070C0"/>
        <rFont val="Microsoft JhengHei UI"/>
        <family val="2"/>
        <charset val="136"/>
      </rPr>
      <t>(420無收縮混凝土)</t>
    </r>
    <phoneticPr fontId="37" type="noConversion"/>
  </si>
  <si>
    <r>
      <rPr>
        <sz val="9"/>
        <color theme="9" tint="-0.249977111117893"/>
        <rFont val="Microsoft JhengHei UI"/>
        <family val="2"/>
        <charset val="136"/>
      </rPr>
      <t>265K-U-a-材料/設備</t>
    </r>
    <r>
      <rPr>
        <sz val="9"/>
        <rFont val="Microsoft JhengHei UI"/>
        <family val="2"/>
        <charset val="136"/>
      </rPr>
      <t xml:space="preserve">
</t>
    </r>
    <r>
      <rPr>
        <sz val="8"/>
        <rFont val="Microsoft JhengHei UI"/>
        <family val="2"/>
        <charset val="136"/>
      </rPr>
      <t>112年7月6日聯嘉字第1120706001號函廠商核定
112年7月10日南新字第1120029650號函廠商核定</t>
    </r>
    <phoneticPr fontId="37" type="noConversion"/>
  </si>
  <si>
    <r>
      <rPr>
        <sz val="8"/>
        <color theme="9"/>
        <rFont val="Microsoft JhengHei UI"/>
        <family val="2"/>
        <charset val="136"/>
      </rPr>
      <t>265K-U-a-材料/設備</t>
    </r>
    <r>
      <rPr>
        <sz val="8"/>
        <rFont val="Microsoft JhengHei UI"/>
        <family val="2"/>
        <charset val="136"/>
      </rPr>
      <t xml:space="preserve">
113年1月8日聯嘉字第1130108003號函廠商核定
113年2月16日南新字第1135160255號函廠商核定</t>
    </r>
    <phoneticPr fontId="37" type="noConversion"/>
  </si>
  <si>
    <r>
      <t xml:space="preserve">265K-U-a-材料/設備
</t>
    </r>
    <r>
      <rPr>
        <sz val="8"/>
        <rFont val="Microsoft JhengHei UI"/>
        <family val="2"/>
        <charset val="136"/>
      </rPr>
      <t>113年1月18日聯嘉字第1130118001號函廠商核定
113年2月15日南新字第1135160256號函廠商核定</t>
    </r>
    <r>
      <rPr>
        <sz val="9"/>
        <color theme="9" tint="-0.249977111117893"/>
        <rFont val="Microsoft JhengHei UI"/>
        <family val="2"/>
        <charset val="136"/>
      </rPr>
      <t xml:space="preserve">
</t>
    </r>
    <phoneticPr fontId="37" type="noConversion"/>
  </si>
  <si>
    <t>113/07/23</t>
    <phoneticPr fontId="37" type="noConversion"/>
  </si>
  <si>
    <r>
      <rPr>
        <sz val="9"/>
        <color theme="9"/>
        <rFont val="Microsoft JhengHei UI"/>
        <family val="2"/>
        <charset val="136"/>
      </rPr>
      <t>265K-U-a-材料/設備</t>
    </r>
    <r>
      <rPr>
        <sz val="9"/>
        <rFont val="Microsoft JhengHei UI"/>
        <family val="2"/>
        <charset val="136"/>
      </rPr>
      <t xml:space="preserve">
</t>
    </r>
    <r>
      <rPr>
        <sz val="7"/>
        <rFont val="Microsoft JhengHei UI"/>
        <family val="2"/>
        <charset val="136"/>
      </rPr>
      <t xml:space="preserve">112年12月8日聯嘉字第1121208001號函廠商核定
112年12月15日南新字第1125162089號函廠商核定
</t>
    </r>
    <phoneticPr fontId="37" type="noConversion"/>
  </si>
  <si>
    <t>113/3/30</t>
    <phoneticPr fontId="37" type="noConversion"/>
  </si>
  <si>
    <t>114/04/30</t>
    <phoneticPr fontId="37" type="noConversion"/>
  </si>
  <si>
    <t>壹.甲.(B.3、B.5)</t>
    <phoneticPr fontId="37" type="noConversion"/>
  </si>
  <si>
    <t>基樁-PVC塑膠硬質管</t>
    <phoneticPr fontId="37" type="noConversion"/>
  </si>
  <si>
    <t>114/01/24</t>
    <phoneticPr fontId="37" type="noConversion"/>
  </si>
  <si>
    <t>265K-J-c-A3-023
竣葦-
標線抗滑:2419607
玻璃珠含量、厚度、外觀瑕疵率:2419606</t>
    <phoneticPr fontId="37" type="noConversion"/>
  </si>
  <si>
    <t>114/01/20</t>
    <phoneticPr fontId="37" type="noConversion"/>
  </si>
  <si>
    <t>114/02/06</t>
    <phoneticPr fontId="37" type="noConversion"/>
  </si>
  <si>
    <t>114/02/07</t>
    <phoneticPr fontId="37" type="noConversion"/>
  </si>
  <si>
    <t>114/02/08</t>
    <phoneticPr fontId="37" type="noConversion"/>
  </si>
  <si>
    <t xml:space="preserve">265K-J-b-R1-015
竣葦:
物性及水淬-2501251
鎰發顧問:
化性試驗-T20250032
SGS:
無放射性汙染:
DS-25-00095
 C-25-00584
</t>
    <phoneticPr fontId="37" type="noConversion"/>
  </si>
  <si>
    <t>265K-J-b-R1-014
昌煇:
物性及水淬-2500194、2500195
鎰發顧問:
化性試驗-T20250017
聯美:
無放射性汙染:
GT-CY-Y114M01A004</t>
    <phoneticPr fontId="37" type="noConversion"/>
  </si>
  <si>
    <t>265K-J-b-R1-013
昌煇:
物性及水淬-2500192、2500193
鎰發顧問:
化性試驗-T20250016
聯美:
無放射性汙染:
GT-CY-Y114M01A003</t>
    <phoneticPr fontId="37" type="noConversion"/>
  </si>
  <si>
    <t>114/02/10</t>
    <phoneticPr fontId="37" type="noConversion"/>
  </si>
  <si>
    <t>114/02/12</t>
    <phoneticPr fontId="37" type="noConversion"/>
  </si>
  <si>
    <t>114/02/13</t>
    <phoneticPr fontId="37" type="noConversion"/>
  </si>
  <si>
    <t>114/02/14</t>
    <phoneticPr fontId="37" type="noConversion"/>
  </si>
  <si>
    <r>
      <t xml:space="preserve">265K-U-a-材料/設備
</t>
    </r>
    <r>
      <rPr>
        <sz val="7"/>
        <rFont val="Microsoft JhengHei UI"/>
        <family val="2"/>
        <charset val="136"/>
      </rPr>
      <t>113年01月18日聯嘉字第1130118001號函廠商核定
113年02月16日南新字第1135160256號函廠商核定</t>
    </r>
    <phoneticPr fontId="37" type="noConversion"/>
  </si>
  <si>
    <r>
      <t xml:space="preserve">265K-U-a-材料/設備
</t>
    </r>
    <r>
      <rPr>
        <sz val="7"/>
        <rFont val="Microsoft JhengHei UI"/>
        <family val="2"/>
        <charset val="136"/>
      </rPr>
      <t xml:space="preserve">114年01月02日聯嘉字第1140102003號函廠商核定
114年01月20日南新字第111145160108號函廠商核
</t>
    </r>
    <phoneticPr fontId="37" type="noConversion"/>
  </si>
  <si>
    <r>
      <rPr>
        <sz val="9"/>
        <color theme="9" tint="-0.249977111117893"/>
        <rFont val="Microsoft JhengHei UI"/>
        <family val="2"/>
        <charset val="136"/>
      </rPr>
      <t>265K-U-a-材料/設備</t>
    </r>
    <r>
      <rPr>
        <sz val="9"/>
        <color rgb="FFFF0000"/>
        <rFont val="Microsoft JhengHei UI"/>
        <family val="2"/>
        <charset val="136"/>
      </rPr>
      <t xml:space="preserve">
</t>
    </r>
    <r>
      <rPr>
        <sz val="7"/>
        <rFont val="Microsoft JhengHei UI"/>
        <family val="2"/>
        <charset val="136"/>
      </rPr>
      <t>114年01月02日聯嘉字第1140102004號函廠商核定</t>
    </r>
    <r>
      <rPr>
        <sz val="7"/>
        <color rgb="FFFF0000"/>
        <rFont val="Microsoft JhengHei UI"/>
        <family val="2"/>
        <charset val="136"/>
      </rPr>
      <t xml:space="preserve">
</t>
    </r>
    <r>
      <rPr>
        <sz val="7"/>
        <rFont val="Microsoft JhengHei UI"/>
        <family val="2"/>
        <charset val="136"/>
      </rPr>
      <t>114年01月20日南新字第1145160101號函廠商核定</t>
    </r>
    <r>
      <rPr>
        <sz val="7"/>
        <color rgb="FFFF0000"/>
        <rFont val="Microsoft JhengHei UI"/>
        <family val="2"/>
        <charset val="136"/>
      </rPr>
      <t xml:space="preserve">
</t>
    </r>
    <phoneticPr fontId="37" type="noConversion"/>
  </si>
  <si>
    <r>
      <rPr>
        <sz val="10"/>
        <color theme="9" tint="-0.249977111117893"/>
        <rFont val="Microsoft JhengHei UI"/>
        <family val="2"/>
        <charset val="136"/>
      </rPr>
      <t>265K-U-a-材料/設備</t>
    </r>
    <r>
      <rPr>
        <sz val="10"/>
        <color rgb="FFFF0000"/>
        <rFont val="Microsoft JhengHei UI"/>
        <family val="2"/>
        <charset val="136"/>
      </rPr>
      <t xml:space="preserve">
</t>
    </r>
    <r>
      <rPr>
        <sz val="7"/>
        <rFont val="Microsoft JhengHei UI"/>
        <family val="2"/>
        <charset val="136"/>
      </rPr>
      <t>114年01月02日聯嘉字第1140102003號函廠商核定
114年01月20日南新字第1145160108號函廠商核定</t>
    </r>
    <phoneticPr fontId="37" type="noConversion"/>
  </si>
  <si>
    <r>
      <rPr>
        <sz val="10"/>
        <color theme="9"/>
        <rFont val="Microsoft JhengHei UI"/>
        <family val="2"/>
        <charset val="136"/>
      </rPr>
      <t>265K-U-a-材料/設備</t>
    </r>
    <r>
      <rPr>
        <sz val="10"/>
        <rFont val="Microsoft JhengHei UI"/>
        <family val="2"/>
        <charset val="136"/>
      </rPr>
      <t xml:space="preserve">
</t>
    </r>
    <r>
      <rPr>
        <sz val="7"/>
        <rFont val="Microsoft JhengHei UI"/>
        <family val="2"/>
        <charset val="136"/>
      </rPr>
      <t>113年10月22日聯嘉字第1131022003號函廠商核定</t>
    </r>
    <r>
      <rPr>
        <sz val="10"/>
        <rFont val="Microsoft JhengHei UI"/>
        <family val="2"/>
        <charset val="136"/>
      </rPr>
      <t xml:space="preserve">
</t>
    </r>
    <r>
      <rPr>
        <sz val="7"/>
        <rFont val="Microsoft JhengHei UI"/>
        <family val="2"/>
        <charset val="136"/>
      </rPr>
      <t>113年11月14日南新字第1135161835號函廠商核定</t>
    </r>
    <phoneticPr fontId="37" type="noConversion"/>
  </si>
  <si>
    <t>114/02/17</t>
    <phoneticPr fontId="37" type="noConversion"/>
  </si>
  <si>
    <t>265K-J-c-A2-027
竣葦-2418173</t>
    <phoneticPr fontId="37" type="noConversion"/>
  </si>
  <si>
    <t>265K-J-c-A2-028
竣葦-2418753</t>
    <phoneticPr fontId="37" type="noConversion"/>
  </si>
  <si>
    <t xml:space="preserve">265K-J-c-G2-001
昌煇-2412542、2412543
</t>
    <phoneticPr fontId="37" type="noConversion"/>
  </si>
  <si>
    <t xml:space="preserve">265K-J-c-G2-002
昌煇-2412544
</t>
    <phoneticPr fontId="37" type="noConversion"/>
  </si>
  <si>
    <t xml:space="preserve">265K-J-c-G2-003
昌煇-2412626、2412627
</t>
    <phoneticPr fontId="37" type="noConversion"/>
  </si>
  <si>
    <t>265K-J-c-S2-023
昌煇-2411935、2411936、2411937、2411938、2411939、2411940、2411941</t>
    <phoneticPr fontId="37" type="noConversion"/>
  </si>
  <si>
    <t>265K-J-c-S2-025
昌煇-2412262、2412263、2412264、2412265、2412266、2412267、2412268、2412269</t>
    <phoneticPr fontId="37" type="noConversion"/>
  </si>
  <si>
    <t>265K-J-c-S2-026
昌煇-2412333、2412334</t>
    <phoneticPr fontId="37" type="noConversion"/>
  </si>
  <si>
    <t>265K-J-c-S2-027
昌煇-2412383、2412384</t>
    <phoneticPr fontId="37" type="noConversion"/>
  </si>
  <si>
    <t>265K-J-c-A3-021
竣葦-
標線抗滑:2418754
玻璃珠含量、厚度、外觀瑕疵率:2418769</t>
    <phoneticPr fontId="37" type="noConversion"/>
  </si>
  <si>
    <t>265K-J-c-E-019
昌煇-2411744</t>
    <phoneticPr fontId="37" type="noConversion"/>
  </si>
  <si>
    <t>265K-J-a-C315W-037
竣葦-2500885-7天
竣葦-2500886-28天</t>
    <phoneticPr fontId="37" type="noConversion"/>
  </si>
  <si>
    <t>265K-J-a-C315W-038
竣葦-2501000-7天
竣葦-2501001-28天</t>
    <phoneticPr fontId="37" type="noConversion"/>
  </si>
  <si>
    <t>265K-J-a-C315W-039
竣葦-2501167-7天
竣葦-2501168-28天</t>
    <phoneticPr fontId="37" type="noConversion"/>
  </si>
  <si>
    <t>265K-J-a-C315W-040
竣葦-2501377-7天
竣葦-2501378-28天</t>
    <phoneticPr fontId="37" type="noConversion"/>
  </si>
  <si>
    <t>265K-J-a-C315W-041
竣葦-2501474-7天
竣葦-2501475-28天</t>
    <phoneticPr fontId="37" type="noConversion"/>
  </si>
  <si>
    <t>265K-J-a-C315W-042
竣葦-2501582-7天
竣葦-2501583-28天</t>
    <phoneticPr fontId="37" type="noConversion"/>
  </si>
  <si>
    <t>265K-J-a-C280-028
竣葦-2501813-7天
竣葦-2501814-28天</t>
    <phoneticPr fontId="37" type="noConversion"/>
  </si>
  <si>
    <t>265K-J-a-C315W-043
竣葦-2501815-7天
竣葦-2501816-28天</t>
    <phoneticPr fontId="37" type="noConversion"/>
  </si>
  <si>
    <t>265K-J-a-C315W-044
竣葦-2501817-7天
竣葦-2501818-28天</t>
    <phoneticPr fontId="37" type="noConversion"/>
  </si>
  <si>
    <t>114/02/26</t>
    <phoneticPr fontId="37" type="noConversion"/>
  </si>
  <si>
    <t>114/02/26</t>
    <phoneticPr fontId="37" type="noConversion"/>
  </si>
  <si>
    <t>1次</t>
    <phoneticPr fontId="37" type="noConversion"/>
  </si>
  <si>
    <t>150M</t>
    <phoneticPr fontId="37" type="noConversion"/>
  </si>
  <si>
    <t>500M</t>
    <phoneticPr fontId="37" type="noConversion"/>
  </si>
  <si>
    <t>合格</t>
    <phoneticPr fontId="37" type="noConversion"/>
  </si>
  <si>
    <t>265K-J-c-E-023
(自行試驗)</t>
    <phoneticPr fontId="37" type="noConversion"/>
  </si>
  <si>
    <t>265K-J-a-C280-029
竣葦-2502473-7天
竣葦-2502474-28天</t>
    <phoneticPr fontId="37" type="noConversion"/>
  </si>
  <si>
    <t>114/03/03</t>
    <phoneticPr fontId="37" type="noConversion"/>
  </si>
  <si>
    <t xml:space="preserve">265K-J-a-C80-010
</t>
    <phoneticPr fontId="37" type="noConversion"/>
  </si>
  <si>
    <t>114/03/11</t>
    <phoneticPr fontId="37" type="noConversion"/>
  </si>
  <si>
    <t>265K-J-a-C315W-045
昌煇-2501722-7天
昌煇-2501723-28天</t>
    <phoneticPr fontId="37" type="noConversion"/>
  </si>
  <si>
    <t>265K-J-a-C315W-046
昌煇-2501767-7天
昌煇-2501768-28天</t>
    <phoneticPr fontId="37" type="noConversion"/>
  </si>
  <si>
    <t>265K-J-a-C315W-047
昌煇-2501832-7天
昌煇-2501833-28天</t>
    <phoneticPr fontId="37" type="noConversion"/>
  </si>
  <si>
    <t>265K-J-a-C315W-048
昌煇-2501946-7天
昌煇-2501945-28天</t>
    <phoneticPr fontId="37" type="noConversion"/>
  </si>
  <si>
    <t>114/03/14</t>
    <phoneticPr fontId="37" type="noConversion"/>
  </si>
  <si>
    <t xml:space="preserve">265K-J-a-C80-011
</t>
    <phoneticPr fontId="37" type="noConversion"/>
  </si>
  <si>
    <t>★編號:265K-J-a-C80-010；該筆現場混凝土澆置實際是175kgf/cm2強度，但設計圖說是80kgf/cm2；故向業主請款80kgf/cm2的單價，但任建向我們請款是以175kgf/cm2的計價。</t>
    <phoneticPr fontId="37" type="noConversion"/>
  </si>
  <si>
    <t>★編號:265K-J-a-C80-011；該筆現場混凝土澆置實際是175kgf/cm2強度，但設計圖說是80kgf/cm2；故向業主請款80kgf/cm2的單價，但任建向我們請款是以175kgf/cm2的計價。</t>
    <phoneticPr fontId="37" type="noConversion"/>
  </si>
  <si>
    <t>114/03/12</t>
    <phoneticPr fontId="37" type="noConversion"/>
  </si>
  <si>
    <t>114年
半年度第一次取樣</t>
    <phoneticPr fontId="37" type="noConversion"/>
  </si>
  <si>
    <t>265K-J-a-C315W-049
昌煇-2501979-7天
昌煇-2501980-28天</t>
    <phoneticPr fontId="37" type="noConversion"/>
  </si>
  <si>
    <t>265K-J-a-C315W-050
昌煇-2502027-7天
昌煇-2502028-28天</t>
    <phoneticPr fontId="37" type="noConversion"/>
  </si>
  <si>
    <t>114/3/20</t>
    <phoneticPr fontId="37" type="noConversion"/>
  </si>
  <si>
    <t>D10-1支
D13-12支
D16-13支
D19-15支
D22-4支
D25-7支
D32-11支</t>
    <phoneticPr fontId="37" type="noConversion"/>
  </si>
  <si>
    <t>114/3/19</t>
    <phoneticPr fontId="37" type="noConversion"/>
  </si>
  <si>
    <t>114/03/21</t>
    <phoneticPr fontId="37" type="noConversion"/>
  </si>
  <si>
    <t>265K-J-a-C315W-051
昌煇-2502117-7天
昌煇-2502118-28天</t>
    <phoneticPr fontId="37" type="noConversion"/>
  </si>
  <si>
    <t>265K-J-a-C315W-052
昌煇-2502119-7天
昌煇-2502120-28天</t>
    <phoneticPr fontId="37" type="noConversion"/>
  </si>
  <si>
    <t>265K-J-a-C280-030
昌煇-2502166-7天
昌煇-2502165-28天</t>
    <phoneticPr fontId="37" type="noConversion"/>
  </si>
  <si>
    <r>
      <rPr>
        <sz val="10"/>
        <color theme="9" tint="-0.249977111117893"/>
        <rFont val="Microsoft JhengHei UI"/>
        <family val="2"/>
        <charset val="136"/>
      </rPr>
      <t>265K-U-a-材料/設備</t>
    </r>
    <r>
      <rPr>
        <sz val="7"/>
        <rFont val="Microsoft JhengHei UI"/>
        <family val="2"/>
        <charset val="136"/>
      </rPr>
      <t xml:space="preserve">
114年1月2日聯嘉字第1140102002號函廠商核定
114年2月10日南新字第1145160177號函廠商核定</t>
    </r>
    <phoneticPr fontId="37" type="noConversion"/>
  </si>
  <si>
    <t>114/03/25</t>
    <phoneticPr fontId="37" type="noConversion"/>
  </si>
  <si>
    <t>114/03/28</t>
    <phoneticPr fontId="37" type="noConversion"/>
  </si>
  <si>
    <t>114/04/02</t>
    <phoneticPr fontId="37" type="noConversion"/>
  </si>
  <si>
    <t xml:space="preserve">265K-J-a-C80-012
</t>
    <phoneticPr fontId="37" type="noConversion"/>
  </si>
  <si>
    <t>★編號:265K-J-a-C80-012；該筆現場混凝土澆置實際是210kgf/cm2強度，但設計圖說是80kgf/cm2；故向業主請款80kgf/cm2的單價，但任建向我們請款是以210kgf/cm2的計價。</t>
    <phoneticPr fontId="37" type="noConversion"/>
  </si>
  <si>
    <t>114/04/09</t>
    <phoneticPr fontId="37" type="noConversion"/>
  </si>
  <si>
    <t xml:space="preserve">265K-J-a-C80-013
</t>
    <phoneticPr fontId="37" type="noConversion"/>
  </si>
  <si>
    <t>★編號:265K-J-a-C80-013；該筆現場混凝土澆置實際是175kgf/cm2強度，但設計圖說是80kgf/cm2；故向業主請款80kgf/cm2的單價，但任建向我們請款是以175kgf/cm2的計價。</t>
    <phoneticPr fontId="37" type="noConversion"/>
  </si>
  <si>
    <t>265K-J-c-A2-029
竣葦-2419605</t>
    <phoneticPr fontId="37" type="noConversion"/>
  </si>
  <si>
    <t>265K-J-c-A2-030
竣葦-2419605</t>
    <phoneticPr fontId="37" type="noConversion"/>
  </si>
  <si>
    <t>265K-J-b-R1-016
昌煇:
物性及水淬-2503476、2503477
鎰發顧問:
化性試驗-TT20250167
聯美:
無放射性汙染:
GT-CY-Y114M03A006</t>
    <phoneticPr fontId="37" type="noConversion"/>
  </si>
  <si>
    <t>113/04/15</t>
    <phoneticPr fontId="37" type="noConversion"/>
  </si>
  <si>
    <t>113/04/16</t>
    <phoneticPr fontId="37" type="noConversion"/>
  </si>
  <si>
    <t>114/07/31</t>
    <phoneticPr fontId="37" type="noConversion"/>
  </si>
  <si>
    <t>114/04/15</t>
    <phoneticPr fontId="37" type="noConversion"/>
  </si>
  <si>
    <t>113/1/15
(驗苗)</t>
    <phoneticPr fontId="37" type="noConversion"/>
  </si>
  <si>
    <t>1式</t>
    <phoneticPr fontId="37" type="noConversion"/>
  </si>
  <si>
    <t>-</t>
    <phoneticPr fontId="37" type="noConversion"/>
  </si>
  <si>
    <t>265K-J-c-E-024
(偕同監造單位-自行查驗)</t>
    <phoneticPr fontId="37" type="noConversion"/>
  </si>
  <si>
    <t>114/06/30</t>
    <phoneticPr fontId="37" type="noConversion"/>
  </si>
  <si>
    <t>114/04/15</t>
    <phoneticPr fontId="37" type="noConversion"/>
  </si>
  <si>
    <t>114/04/15
(製程中尺寸查驗)</t>
    <phoneticPr fontId="37" type="noConversion"/>
  </si>
  <si>
    <t>尺寸查驗/每批1個</t>
    <phoneticPr fontId="37" type="noConversion"/>
  </si>
  <si>
    <t>1個</t>
    <phoneticPr fontId="37" type="noConversion"/>
  </si>
  <si>
    <t>265K-J-b-M-030
(偕同監造單位-自行試驗)</t>
    <phoneticPr fontId="37" type="noConversion"/>
  </si>
  <si>
    <t>114/04/26</t>
    <phoneticPr fontId="37" type="noConversion"/>
  </si>
  <si>
    <t>1塊</t>
    <phoneticPr fontId="37" type="noConversion"/>
  </si>
  <si>
    <t>265K-J-a-C280-031
竣葦-2504599-7天
竣葦-2504600-28天</t>
    <phoneticPr fontId="37" type="noConversion"/>
  </si>
  <si>
    <t>114/05/05</t>
    <phoneticPr fontId="37" type="noConversion"/>
  </si>
  <si>
    <t>14組</t>
    <phoneticPr fontId="37" type="noConversion"/>
  </si>
  <si>
    <t>22組</t>
    <phoneticPr fontId="37" type="noConversion"/>
  </si>
  <si>
    <t>265K-J-b-M-031
竣葦-2509154</t>
    <phoneticPr fontId="37" type="noConversion"/>
  </si>
  <si>
    <t>265K-J-a-C280-033
昌煇-2503786-7天
昌煇-2503787-28天</t>
    <phoneticPr fontId="37" type="noConversion"/>
  </si>
  <si>
    <t>265K-J-a-C280-034
昌煇-2503996-10天
昌煇-2503997-28天</t>
    <phoneticPr fontId="37" type="noConversion"/>
  </si>
  <si>
    <t>265K-J-a-C280-032
昌煇-2503624-7天
昌煇-2503625-28天</t>
    <phoneticPr fontId="37" type="noConversion"/>
  </si>
  <si>
    <t>265K-J-c-S2-028
昌煇-2504680、2504681、
2504682、2504683</t>
    <phoneticPr fontId="37" type="noConversion"/>
  </si>
  <si>
    <t>265K-J-c-S2-029
昌煇-2504741、2504742、
2504743、2504744</t>
    <phoneticPr fontId="37" type="noConversion"/>
  </si>
  <si>
    <t>265K-J-c-S2-030
昌煇-2504802、2504803、
2504804、2504805</t>
    <phoneticPr fontId="37" type="noConversion"/>
  </si>
  <si>
    <t>265K-J-c-S2-031
昌煇-2504924</t>
    <phoneticPr fontId="37" type="noConversion"/>
  </si>
  <si>
    <t>114/05/15</t>
    <phoneticPr fontId="37" type="noConversion"/>
  </si>
  <si>
    <t>114/05/16</t>
    <phoneticPr fontId="37" type="noConversion"/>
  </si>
  <si>
    <t>265K-J-a-C1-014
SGS斗六實驗室
TB-24-07188、C-24-17240
KB-24-10352、C-24-27268</t>
    <phoneticPr fontId="37" type="noConversion"/>
  </si>
  <si>
    <r>
      <t xml:space="preserve">265K-J-a-C1-015
SGS斗六實驗室
</t>
    </r>
    <r>
      <rPr>
        <sz val="8"/>
        <rFont val="Microsoft JhengHei UI"/>
        <family val="2"/>
        <charset val="136"/>
      </rPr>
      <t>TB-25-01452、C-25-03731、KB-25-02260、C-25-07228</t>
    </r>
    <phoneticPr fontId="37" type="noConversion"/>
  </si>
  <si>
    <t>265K-J-a-C1-014
SGS斗六實驗室
RKG24001654、KB-24-10353 C-24-27269</t>
    <phoneticPr fontId="37" type="noConversion"/>
  </si>
  <si>
    <t>265K-J-a-C1-015
SGS斗六實驗室
RKG25000382、KB-25-02259 C-25-07227</t>
    <phoneticPr fontId="37" type="noConversion"/>
  </si>
  <si>
    <t xml:space="preserve">265K-J-a-C1-014
SGS斗六實驗室
明氏MC-Powerflow2188:
KB-24-10355、C-24-27271
HB-24-08802、C-24-33430
佑聲SP-150:
KB-24-10354、C-24-27270
HB-24-08803、C-24-33431
</t>
    <phoneticPr fontId="37" type="noConversion"/>
  </si>
  <si>
    <t xml:space="preserve">265K-J-a-C1-015
SGS斗六實驗室
明氏MC-Powerflow2188:
KB-25-02258、C-25-07226
HB-25-01953、C-25-07811
佑聲SP-150:
KB-25-02257、C-25-07225
HB-25-01952、C-25-07810
</t>
    <phoneticPr fontId="37" type="noConversion"/>
  </si>
  <si>
    <t>114/05/23</t>
    <phoneticPr fontId="37" type="noConversion"/>
  </si>
  <si>
    <r>
      <t>20M3以下 取1組
20M3-50M3 取樣2組
50M3 取樣3組
100M</t>
    </r>
    <r>
      <rPr>
        <vertAlign val="superscript"/>
        <sz val="8"/>
        <color rgb="FFFF0000"/>
        <rFont val="Microsoft JhengHei UI"/>
        <family val="2"/>
        <charset val="136"/>
      </rPr>
      <t>3</t>
    </r>
    <r>
      <rPr>
        <sz val="8"/>
        <color rgb="FFFF0000"/>
        <rFont val="Microsoft JhengHei UI"/>
        <family val="2"/>
        <charset val="136"/>
      </rPr>
      <t>~200M3取4組</t>
    </r>
    <phoneticPr fontId="37" type="noConversion"/>
  </si>
  <si>
    <t>114/05/27</t>
    <phoneticPr fontId="37" type="noConversion"/>
  </si>
  <si>
    <t>265K-J-c-E-025
昌煇-2506401</t>
    <phoneticPr fontId="37" type="noConversion"/>
  </si>
  <si>
    <t>114/05/29</t>
    <phoneticPr fontId="37" type="noConversion"/>
  </si>
  <si>
    <t>114/05/30</t>
    <phoneticPr fontId="37" type="noConversion"/>
  </si>
  <si>
    <t>113/06/02</t>
    <phoneticPr fontId="37" type="noConversion"/>
  </si>
  <si>
    <r>
      <t>M</t>
    </r>
    <r>
      <rPr>
        <vertAlign val="superscript"/>
        <sz val="9"/>
        <color rgb="FFFF0000"/>
        <rFont val="Microsoft JhengHei UI"/>
        <family val="2"/>
        <charset val="136"/>
      </rPr>
      <t>2</t>
    </r>
    <phoneticPr fontId="37" type="noConversion"/>
  </si>
  <si>
    <r>
      <t>每600m</t>
    </r>
    <r>
      <rPr>
        <vertAlign val="superscript"/>
        <sz val="8"/>
        <rFont val="Microsoft JhengHei UI"/>
        <family val="2"/>
        <charset val="136"/>
      </rPr>
      <t>3</t>
    </r>
    <r>
      <rPr>
        <sz val="8"/>
        <rFont val="Microsoft JhengHei UI"/>
        <family val="2"/>
        <charset val="136"/>
      </rPr>
      <t>/取樣一次</t>
    </r>
    <phoneticPr fontId="37" type="noConversion"/>
  </si>
  <si>
    <t>114/06/05</t>
    <phoneticPr fontId="37" type="noConversion"/>
  </si>
  <si>
    <t>265K-J-c-S2-034
昌煇-</t>
    <phoneticPr fontId="37" type="noConversion"/>
  </si>
  <si>
    <t>威勝:郭志宏</t>
    <phoneticPr fontId="37" type="noConversion"/>
  </si>
  <si>
    <t>265K-J-c-S2-035
昌煇-</t>
    <phoneticPr fontId="37" type="noConversion"/>
  </si>
  <si>
    <t>265K-J-c-S2-036
昌煇-</t>
    <phoneticPr fontId="37" type="noConversion"/>
  </si>
  <si>
    <t>113/06/09</t>
    <phoneticPr fontId="37" type="noConversion"/>
  </si>
  <si>
    <t>114/06/09</t>
    <phoneticPr fontId="37" type="noConversion"/>
  </si>
  <si>
    <t>D13-1支
D16-1支
D25-1支
D32-1支</t>
    <phoneticPr fontId="37" type="noConversion"/>
  </si>
  <si>
    <t>D10-1支
D13-13支
D16-14支
D19-15支
D22-4支
D25-8支
D32-12支</t>
    <phoneticPr fontId="37" type="noConversion"/>
  </si>
  <si>
    <t>113/06/10</t>
    <phoneticPr fontId="37" type="noConversion"/>
  </si>
  <si>
    <t>265K-J-c-S2-037
昌煇-</t>
    <phoneticPr fontId="37" type="noConversion"/>
  </si>
  <si>
    <t>壹.甲.
(A.10、A.13、A.14、D.2、F.2、F.6、K.5、J.增35)</t>
    <phoneticPr fontId="37" type="noConversion"/>
  </si>
  <si>
    <t>265K-J-a-C245-060
昌煇-2412502-7天
昌煇-2412503-28天</t>
    <phoneticPr fontId="37" type="noConversion"/>
  </si>
  <si>
    <r>
      <t>壹.甲.
(A.10、A.13、A.14、D.2、F.2、F.6、K.5、</t>
    </r>
    <r>
      <rPr>
        <sz val="9"/>
        <color theme="9"/>
        <rFont val="Microsoft JhengHei UI"/>
        <family val="2"/>
        <charset val="136"/>
      </rPr>
      <t>J.增35</t>
    </r>
    <r>
      <rPr>
        <sz val="9"/>
        <rFont val="Microsoft JhengHei UI"/>
        <family val="2"/>
        <charset val="136"/>
      </rPr>
      <t>)</t>
    </r>
    <phoneticPr fontId="37" type="noConversion"/>
  </si>
  <si>
    <t>265K-J-a-C245-060此批混凝土為代替方案混凝土金額及混凝土抗壓試驗不列入計價(混凝土製作*1組)</t>
    <phoneticPr fontId="37" type="noConversion"/>
  </si>
  <si>
    <t>114/06/10</t>
    <phoneticPr fontId="37" type="noConversion"/>
  </si>
  <si>
    <t>114/06/11</t>
    <phoneticPr fontId="37" type="noConversion"/>
  </si>
  <si>
    <t>114/06/10</t>
    <phoneticPr fontId="37" type="noConversion"/>
  </si>
  <si>
    <t>1件</t>
    <phoneticPr fontId="37" type="noConversion"/>
  </si>
  <si>
    <t>件</t>
    <phoneticPr fontId="37" type="noConversion"/>
  </si>
  <si>
    <t>19組</t>
    <phoneticPr fontId="37" type="noConversion"/>
  </si>
  <si>
    <t>威勝:杜文斌</t>
    <phoneticPr fontId="37" type="noConversion"/>
  </si>
  <si>
    <t>265K-J-a-C420-003
昌煇-2505903-4天17時水養
昌煇-2505904-7天水養
昌煇-2506160-7天空養
昌煇-2505906-28天</t>
    <phoneticPr fontId="37" type="noConversion"/>
  </si>
  <si>
    <t>114/06/12</t>
    <phoneticPr fontId="37" type="noConversion"/>
  </si>
  <si>
    <t>265K-J-c-S2-032
昌煇-2507445、2507446
2507447、2507448</t>
    <phoneticPr fontId="37" type="noConversion"/>
  </si>
  <si>
    <t>265K-J-c-S2-033
昌煇-2507528、2507529</t>
    <phoneticPr fontId="37" type="noConversion"/>
  </si>
  <si>
    <t xml:space="preserve">265K-J-a-C80-014
</t>
    <phoneticPr fontId="37" type="noConversion"/>
  </si>
  <si>
    <t>114/06/16</t>
    <phoneticPr fontId="37" type="noConversion"/>
  </si>
  <si>
    <t>114/06/19</t>
    <phoneticPr fontId="37" type="noConversion"/>
  </si>
  <si>
    <t>監造:翁壽昌</t>
    <phoneticPr fontId="37" type="noConversion"/>
  </si>
  <si>
    <t>★編號:265K-J-a-C280-040；該筆現場混凝土澆置實際是280(早強)kgf/cm2，但設計圖說是280kgf/cm2；故向業主請款280kgf/cm2的單價，但任建向我們請款是以280(早強)kgf/cm2的計價，其差價自行吸收。</t>
    <phoneticPr fontId="37" type="noConversion"/>
  </si>
  <si>
    <t>114/06/23</t>
    <phoneticPr fontId="37" type="noConversion"/>
  </si>
  <si>
    <t xml:space="preserve">265K-J-b-R1-017
昌煇實驗室：
物性：2507754
水淬：2507755
鎰發顧問(晶準實驗室):
化性試驗-T20250345
聯美輻射偵測有限公司：
無放射性汙染:
GT-CY-Y114M06A003
</t>
    <phoneticPr fontId="37" type="noConversion"/>
  </si>
  <si>
    <t xml:space="preserve">265K-J-c-G1-002
昌煇-2507887、2507886
(最大乾密度、篩分析)
</t>
    <phoneticPr fontId="37" type="noConversion"/>
  </si>
  <si>
    <t>265K-J-c-E-026
昌煇-2506610</t>
    <phoneticPr fontId="37" type="noConversion"/>
  </si>
  <si>
    <t>&gt;250t</t>
    <phoneticPr fontId="37" type="noConversion"/>
  </si>
  <si>
    <t>威勝：賴泉忠</t>
    <phoneticPr fontId="37" type="noConversion"/>
  </si>
  <si>
    <t>114/06/24</t>
    <phoneticPr fontId="37" type="noConversion"/>
  </si>
  <si>
    <t>114/06/26</t>
    <phoneticPr fontId="37" type="noConversion"/>
  </si>
  <si>
    <t>265K-J-c-A1-005
&lt;駐廠&gt;</t>
    <phoneticPr fontId="37" type="noConversion"/>
  </si>
  <si>
    <t>265K-J-c-A1-007
&lt;駐廠-日間&gt;</t>
    <phoneticPr fontId="37" type="noConversion"/>
  </si>
  <si>
    <t>265K-J-c-A1-006
&lt;駐廠&gt;</t>
    <phoneticPr fontId="37" type="noConversion"/>
  </si>
  <si>
    <t>265K-J-c-A1-008
&lt;駐廠-夜間&gt;</t>
    <phoneticPr fontId="37" type="noConversion"/>
  </si>
  <si>
    <t>265K-J-c-A1-009
&lt;駐廠&gt;</t>
    <phoneticPr fontId="37" type="noConversion"/>
  </si>
  <si>
    <t>265K-J-c-A1-010
&lt;駐廠&gt;</t>
    <phoneticPr fontId="37" type="noConversion"/>
  </si>
  <si>
    <t>265K-J-c-A1-004
&lt;駐廠&gt;</t>
    <phoneticPr fontId="37" type="noConversion"/>
  </si>
  <si>
    <t>改質瀝青
第IV-F型</t>
    <phoneticPr fontId="37" type="noConversion"/>
  </si>
  <si>
    <t>每250t/一次
(第一次取樣)</t>
    <phoneticPr fontId="37" type="noConversion"/>
  </si>
  <si>
    <t>&lt;250T</t>
    <phoneticPr fontId="37" type="noConversion"/>
  </si>
  <si>
    <t>265K-J-c-A1-011
&lt;駐廠&gt;</t>
    <phoneticPr fontId="37" type="noConversion"/>
  </si>
  <si>
    <t xml:space="preserve">265K-J-c-A1-012
&lt;駐廠&gt;
</t>
    <phoneticPr fontId="37" type="noConversion"/>
  </si>
  <si>
    <t>265K-J-c-A1-014
&lt;駐廠&gt;</t>
    <phoneticPr fontId="37" type="noConversion"/>
  </si>
  <si>
    <t>265K-J-c-A1-018
&lt;駐廠&gt;</t>
    <phoneticPr fontId="37" type="noConversion"/>
  </si>
  <si>
    <t>265K-J-c-A1-021
&lt;駐廠&gt;</t>
    <phoneticPr fontId="37" type="noConversion"/>
  </si>
  <si>
    <t>265K-J-c-A1-023
&lt;駐廠&gt;</t>
    <phoneticPr fontId="37" type="noConversion"/>
  </si>
  <si>
    <t>265K-J-c-A1-024
&lt;駐廠&gt;</t>
    <phoneticPr fontId="37" type="noConversion"/>
  </si>
  <si>
    <t>265K-J-c-A1-029
&lt;駐廠&gt;</t>
    <phoneticPr fontId="37" type="noConversion"/>
  </si>
  <si>
    <t>每250t/一次
(第二次取樣)</t>
    <phoneticPr fontId="37" type="noConversion"/>
  </si>
  <si>
    <t xml:space="preserve">265K-J-c-A1-004
&lt;瀝青膠泥-改質IV-F型-駐廠抽樣&gt;
晶準-C20231469
</t>
    <phoneticPr fontId="37" type="noConversion"/>
  </si>
  <si>
    <t>密級配瀝青混凝土(改質Ⅳ-F型)
含油量、篩分析、容積比重試驗</t>
    <phoneticPr fontId="37" type="noConversion"/>
  </si>
  <si>
    <t xml:space="preserve">265K-J-c-A2-003
&lt;現場抽樣-桶料&gt;
竣葦-2307935
</t>
    <phoneticPr fontId="37" type="noConversion"/>
  </si>
  <si>
    <t>265K-J-c-A2-004
&lt;現場抽樣-桶料&gt;
昌煇-2308416、2308417</t>
    <phoneticPr fontId="37" type="noConversion"/>
  </si>
  <si>
    <t>265K-J-c-A2-002
&lt;現場抽樣-桶料&gt;
竣葦-2307892</t>
    <phoneticPr fontId="37" type="noConversion"/>
  </si>
  <si>
    <t>265K-J-c-A2-005
&lt;現場抽樣-桶料&gt;
昌煇-2308418、2308419</t>
    <phoneticPr fontId="37" type="noConversion"/>
  </si>
  <si>
    <t>265K-J-c-A2-006
&lt;現場抽樣-桶料&gt;
昌煇-2308420、2308421</t>
    <phoneticPr fontId="37" type="noConversion"/>
  </si>
  <si>
    <t xml:space="preserve">265K-J-c-A2-007
&lt;現場抽樣-桶料&gt;
昌煇-2308468
</t>
    <phoneticPr fontId="37" type="noConversion"/>
  </si>
  <si>
    <t>265K-J-c-A2-001
&lt;現場抽樣-桶料&gt;
竣葦-2307817</t>
    <phoneticPr fontId="37" type="noConversion"/>
  </si>
  <si>
    <t>265K-J-c-A2-008
&lt;現場抽樣-桶料&gt;
昌煇-2311509、2311510</t>
    <phoneticPr fontId="37" type="noConversion"/>
  </si>
  <si>
    <t>265K-J-c-A2-009
&lt;現場抽樣-桶料&gt;
昌煇-2311553、2311554</t>
    <phoneticPr fontId="37" type="noConversion"/>
  </si>
  <si>
    <t>265K-J-c-A2-011
&lt;現場抽樣-桶料&gt;
昌煇-2312289、2312290</t>
    <phoneticPr fontId="37" type="noConversion"/>
  </si>
  <si>
    <t>265K-J-c-A2-015
&lt;現場抽樣-桶料&gt;
竣葦-2407272</t>
    <phoneticPr fontId="37" type="noConversion"/>
  </si>
  <si>
    <t>265K-J-c-A2-018
&lt;現場抽樣-桶料&gt;
竣葦-2405740</t>
    <phoneticPr fontId="37" type="noConversion"/>
  </si>
  <si>
    <t>265K-J-c-A2-020
&lt;現場抽樣-桶料&gt;
昌煇-2406421</t>
    <phoneticPr fontId="37" type="noConversion"/>
  </si>
  <si>
    <t>265K-J-c-A2-021
&lt;現場抽樣-桶料&gt;
昌煇-2406550、2406551</t>
    <phoneticPr fontId="37" type="noConversion"/>
  </si>
  <si>
    <t>265K-J-c-A2-026
&lt;現場抽樣-桶料&gt;
竣葦-2418172</t>
    <phoneticPr fontId="37" type="noConversion"/>
  </si>
  <si>
    <t xml:space="preserve">265K-J-c-A3-001
&lt;現場抽樣-鑽心&gt;
竣葦-2307894
</t>
    <phoneticPr fontId="37" type="noConversion"/>
  </si>
  <si>
    <t>265K-J-c-A3-005
265K-J-c-A3-006
&lt;現場抽樣-鑽心試體&gt;
昌煇-2311646、2311647
昌煇-2311648、2311649</t>
    <phoneticPr fontId="37" type="noConversion"/>
  </si>
  <si>
    <t>265K-J-c-A3-007
&lt;現場抽樣-鑽心試體&gt;
昌煇-2312291、2312292</t>
    <phoneticPr fontId="37" type="noConversion"/>
  </si>
  <si>
    <t>265K-J-c-A3-010
&lt;現場抽樣-鑽心試體&gt;
竣葦-2407274</t>
    <phoneticPr fontId="37" type="noConversion"/>
  </si>
  <si>
    <t>265K-J-c-A3-013
&lt;現場抽樣-鑽心試體&gt;
昌煇-
壓實度：2405742
厚度：2405743</t>
    <phoneticPr fontId="37" type="noConversion"/>
  </si>
  <si>
    <t>265K-J-c-A3-015
&lt;現場抽樣-鑽心試體&gt;
昌煇-
壓實度：2406423
厚度：2406424</t>
    <phoneticPr fontId="37" type="noConversion"/>
  </si>
  <si>
    <t>265K-J-c-A3-016
&lt;現場抽樣-鑽心試體&gt;
昌煇-
壓實度：2406552
厚度：2406553</t>
    <phoneticPr fontId="37" type="noConversion"/>
  </si>
  <si>
    <t>265K-J-c-A3-020
&lt;現場抽樣-鑽心試體&gt;
竣葦-
壓實度、厚度:2418468
最大乾密度:2418172</t>
    <phoneticPr fontId="37" type="noConversion"/>
  </si>
  <si>
    <t>114/06/27</t>
    <phoneticPr fontId="37" type="noConversion"/>
  </si>
  <si>
    <t>3323.21+40.04+90.5=3453.6T</t>
    <phoneticPr fontId="37" type="noConversion"/>
  </si>
  <si>
    <t>265K-J-c-A1-020
&lt;駐廠&gt;</t>
    <phoneticPr fontId="37" type="noConversion"/>
  </si>
  <si>
    <t>265K-J-c-A1-022
&lt;駐廠&gt;</t>
    <phoneticPr fontId="37" type="noConversion"/>
  </si>
  <si>
    <t>265K-J-c-A1-028
&lt;駐廠&gt;</t>
    <phoneticPr fontId="37" type="noConversion"/>
  </si>
  <si>
    <t>265K-J-c-A1-034
&lt;駐廠&gt;</t>
    <phoneticPr fontId="37" type="noConversion"/>
  </si>
  <si>
    <t>瀝青處理底層
含油量、篩分析、容積比重試驗</t>
    <phoneticPr fontId="37" type="noConversion"/>
  </si>
  <si>
    <t>265K-J-c-A2-017
&lt;現場抽樣-桶料&gt;
昌煇-2405737</t>
    <phoneticPr fontId="37" type="noConversion"/>
  </si>
  <si>
    <t>265K-J-c-A2-019
&lt;現場抽樣-桶料&gt;
昌煇-2406420</t>
    <phoneticPr fontId="37" type="noConversion"/>
  </si>
  <si>
    <t xml:space="preserve">265K-J-c-A2-025
&lt;現場抽樣-桶料&gt;
SGS-
DB-24-03334
C-24-10827 </t>
    <phoneticPr fontId="37" type="noConversion"/>
  </si>
  <si>
    <t>265K-J-c-A3-014
&lt;現場抽樣-鑽心試體&gt;
SGS-
馬歇爾:KB-24-07128
        C-24-17536
壓實度及厚度:
       DB-24-01692
        C-24-05536</t>
    <phoneticPr fontId="37" type="noConversion"/>
  </si>
  <si>
    <t>265K-J-c-A3-019
&lt;現場抽樣-鑽心試體&gt;
SGS-      
壓實度及厚度:
       DB-24-03370
       C-24-10928</t>
    <phoneticPr fontId="37" type="noConversion"/>
  </si>
  <si>
    <r>
      <rPr>
        <sz val="10"/>
        <rFont val="Microsoft JhengHei UI"/>
        <family val="2"/>
        <charset val="136"/>
      </rPr>
      <t>265K-J-c-A3-012
&lt;現場抽樣-鑽心試體&gt;</t>
    </r>
    <r>
      <rPr>
        <sz val="10"/>
        <color rgb="FFFF0000"/>
        <rFont val="Microsoft JhengHei UI"/>
        <family val="2"/>
        <charset val="136"/>
      </rPr>
      <t xml:space="preserve">
</t>
    </r>
    <r>
      <rPr>
        <sz val="10"/>
        <rFont val="Microsoft JhengHei UI"/>
        <family val="2"/>
        <charset val="136"/>
      </rPr>
      <t xml:space="preserve">
昌煇-
壓實度:2405738
厚度:2405739</t>
    </r>
    <phoneticPr fontId="37" type="noConversion"/>
  </si>
  <si>
    <t>瀝青處理底層
壓實度、厚度試驗</t>
    <phoneticPr fontId="37" type="noConversion"/>
  </si>
  <si>
    <t xml:space="preserve">265K-J-a-C80-015
</t>
    <phoneticPr fontId="37" type="noConversion"/>
  </si>
  <si>
    <t>265K-J-a-C280-035
昌煇-2507026-10天
昌煇-2507027-28天</t>
    <phoneticPr fontId="37" type="noConversion"/>
  </si>
  <si>
    <r>
      <t xml:space="preserve">265K-J-a-C280-039
</t>
    </r>
    <r>
      <rPr>
        <sz val="8"/>
        <rFont val="Microsoft JhengHei UI"/>
        <family val="2"/>
        <charset val="136"/>
      </rPr>
      <t>昌煇-2508169-7天</t>
    </r>
    <r>
      <rPr>
        <sz val="8"/>
        <color rgb="FFFF0000"/>
        <rFont val="Microsoft JhengHei UI"/>
        <family val="2"/>
        <charset val="136"/>
      </rPr>
      <t xml:space="preserve">
昌煇--28天</t>
    </r>
    <phoneticPr fontId="37" type="noConversion"/>
  </si>
  <si>
    <t>114/06/21</t>
    <phoneticPr fontId="37" type="noConversion"/>
  </si>
  <si>
    <t xml:space="preserve">265K-J-c-G2-004
恆準-2500854、2500855、
         2500856、2500857
</t>
    <phoneticPr fontId="37" type="noConversion"/>
  </si>
  <si>
    <t>114/07/02</t>
    <phoneticPr fontId="37" type="noConversion"/>
  </si>
  <si>
    <t xml:space="preserve">265K-J-c-G2-005
昌煇-2508312、2508313
         2508314、2508315
</t>
    <phoneticPr fontId="37" type="noConversion"/>
  </si>
  <si>
    <t>265K-J-a-C280-036
昌煇-2507222-7天
昌煇-2507223-28天</t>
    <phoneticPr fontId="37" type="noConversion"/>
  </si>
  <si>
    <t>265K-J-a-C280-037
昌煇-2507450-7天
昌煇-2507451-28天</t>
    <phoneticPr fontId="37" type="noConversion"/>
  </si>
  <si>
    <t>265K-J-a-C280-038
昌煇-2507452-7天
昌煇-2507453-28天</t>
    <phoneticPr fontId="37" type="noConversion"/>
  </si>
  <si>
    <t>114/07/04</t>
    <phoneticPr fontId="37" type="noConversion"/>
  </si>
  <si>
    <t>監造：NA</t>
    <phoneticPr fontId="37" type="noConversion"/>
  </si>
  <si>
    <t>威勝：NA</t>
    <phoneticPr fontId="37" type="noConversion"/>
  </si>
  <si>
    <t xml:space="preserve">265K-J-a-C80-016
</t>
    <phoneticPr fontId="37" type="noConversion"/>
  </si>
  <si>
    <t>★編號:265K-J-a-C80-016；該筆現場混凝土澆置實際是175kgf/cm2強度，但設計圖說是80kgf/cm2；故向業主請款80kgf/cm2的單價，但任建向我們請款是以175kgf/cm2的計價。</t>
    <phoneticPr fontId="37" type="noConversion"/>
  </si>
  <si>
    <t>114/07/08</t>
    <phoneticPr fontId="37" type="noConversion"/>
  </si>
  <si>
    <t xml:space="preserve">265K-J-a-C420早強無收縮-004
昌煇-2507702-1天
昌煇-2507752-4天
昌煇-2507703-7天
昌煇-2507704-28天
</t>
    <phoneticPr fontId="37" type="noConversion"/>
  </si>
  <si>
    <t>114/07/10</t>
    <phoneticPr fontId="37" type="noConversion"/>
  </si>
  <si>
    <t>114/07/12</t>
    <phoneticPr fontId="37" type="noConversion"/>
  </si>
  <si>
    <t xml:space="preserve">1.瀝青膠泥
2.改質瀝青250t一次
 一般瀝青500t一次
3.壓實度、厚度
 每鋪築600t取樣一組
4.抽油篩分析
 改質瀝青:每批二次
 一般瀝青:
上下午及夜間各1次)
5.瀝青黏層、透層材 料
每300t檢驗一次
施工前噴灑量1次
</t>
    <phoneticPr fontId="37" type="noConversion"/>
  </si>
  <si>
    <t xml:space="preserve">1.瀝青膠泥
2.改質瀝青250t一次
 一般瀝青500t一次
3.壓實度、厚度
 每鋪築600t取樣一組
4.抽油篩分析
 改質瀝青:每批二次
 一般瀝青:
上下午及夜間各1次)
5.瀝青黏層、透層材料
每300t檢驗一次
施工前噴灑量1次
</t>
    <phoneticPr fontId="37" type="noConversion"/>
  </si>
  <si>
    <t>114/07/16</t>
    <phoneticPr fontId="37" type="noConversion"/>
  </si>
  <si>
    <t>265K-J-a-C245-061
昌煇-2507903-7天
昌煇-2507904-28天</t>
    <phoneticPr fontId="37" type="noConversion"/>
  </si>
  <si>
    <t>114/07/18</t>
    <phoneticPr fontId="37" type="noConversion"/>
  </si>
  <si>
    <t>114/07/21</t>
    <phoneticPr fontId="37" type="noConversion"/>
  </si>
  <si>
    <t>114/07/23</t>
    <phoneticPr fontId="37" type="noConversion"/>
  </si>
  <si>
    <t>114/07/24</t>
    <phoneticPr fontId="37" type="noConversion"/>
  </si>
  <si>
    <t>114/07/25</t>
    <phoneticPr fontId="37" type="noConversion"/>
  </si>
  <si>
    <t>265K-J-a-C245-062
昌煇-2508597-7天
昌煇-2508598-28天</t>
    <phoneticPr fontId="37" type="noConversion"/>
  </si>
  <si>
    <t>265K-J-a-C280-040
昌煇-2508596-3天
昌煇-2508488-9天
昌煇-2508489-28天</t>
    <phoneticPr fontId="37" type="noConversion"/>
  </si>
  <si>
    <t>265K-J-b-R1-013
★全套管基樁鋼筋單價已算大地工程C1全套管鑽掘樁(樁徑100cm)(橋下限高h≦10m)裡面，不可紀錄於一般鋼筋數量用量裡(詳情請見施工規範02451計量與計價說明)故本次34.31噸不列入</t>
    <phoneticPr fontId="37" type="noConversion"/>
  </si>
  <si>
    <t>265K-J-b-R1-010
★全套管基樁鋼筋單價已算大地工程C1全套管鑽掘樁(樁徑100cm)(橋下限高h≦10m)裡面，不可紀錄於一般鋼筋數量用量裡(詳情請見施工規範02451計量與計價說明)故本次114.47噸不列入</t>
    <phoneticPr fontId="37" type="noConversion"/>
  </si>
  <si>
    <t>265K-J-b-R1-003
★全套管基樁鋼筋單價已算大地工程C1全套管鑽掘樁(樁徑100cm)(橋下限高h≦10m)裡面，不可紀錄於一般鋼筋數量用量裡(詳情請見施工規範02451計量與計價說明)故本次88.53噸不列入</t>
    <phoneticPr fontId="37" type="noConversion"/>
  </si>
  <si>
    <t>265K-J-b-R1-004
★全套管基樁鋼筋單價已算大地工程C1全套管鑽掘樁(樁徑100cm)(橋下限高h≦10m)裡面，不可紀錄於一般鋼筋數量用量裡(詳情請見施工規範02451計量與計價說明)故本次23.57噸不列入</t>
    <phoneticPr fontId="37" type="noConversion"/>
  </si>
  <si>
    <t>265K-J-c-A3-026(昌煇)
標線抗滑:2509437
玻璃珠含量、厚度、外觀瑕疵率:2509438(黃色)、2509439(白色)</t>
    <phoneticPr fontId="37" type="noConversion"/>
  </si>
  <si>
    <t>114/08/01</t>
    <phoneticPr fontId="37" type="noConversion"/>
  </si>
  <si>
    <t>1式</t>
    <phoneticPr fontId="37" type="noConversion"/>
  </si>
  <si>
    <t>試驗中</t>
    <phoneticPr fontId="37" type="noConversion"/>
  </si>
  <si>
    <t>265K-J-b-M-033
SGS-</t>
    <phoneticPr fontId="37" type="noConversion"/>
  </si>
  <si>
    <t>114/08/07</t>
    <phoneticPr fontId="37" type="noConversion"/>
  </si>
  <si>
    <t xml:space="preserve">265K-J-c-A1-036
&lt;瀝青膠泥-改質IV-F型-駐廠抽樣&gt;
晶準-C20252153
</t>
    <phoneticPr fontId="37" type="noConversion"/>
  </si>
  <si>
    <t xml:space="preserve">265K-J-c-A2-031
&lt;現場抽樣-桶料&gt;
晶準-洗油:C20252161
正道-比重:2505457
</t>
    <phoneticPr fontId="37" type="noConversion"/>
  </si>
  <si>
    <t>265K-J-c-A2-032
&lt;現場抽樣-桶料&gt;
晶準-洗油:C20252154、
           比重:C20252155</t>
    <phoneticPr fontId="37" type="noConversion"/>
  </si>
  <si>
    <t>265K-J-c-A2-033
&lt;現場抽樣-桶料&gt;
晶準-C20252279</t>
    <phoneticPr fontId="37" type="noConversion"/>
  </si>
  <si>
    <t>265K-J-b-M-032
晶準-T20250340</t>
    <phoneticPr fontId="37" type="noConversion"/>
  </si>
  <si>
    <t>114/08/12</t>
    <phoneticPr fontId="37" type="noConversion"/>
  </si>
  <si>
    <t>265K-J-c-A2-035
昌煇-2509779</t>
    <phoneticPr fontId="37" type="noConversion"/>
  </si>
  <si>
    <t>265K-J-c-A2-036
昌煇-2509838(第1組)
         2509839(第2組)</t>
    <phoneticPr fontId="37" type="noConversion"/>
  </si>
  <si>
    <t>265K-J-c-A3-027
昌煇-
標線抗滑:2509780
玻璃珠含量、厚度、外觀瑕疵率:2509781</t>
    <phoneticPr fontId="37" type="noConversion"/>
  </si>
  <si>
    <t>265K-J-c-A3-028
昌煇-
標線抗滑:2509840
玻璃珠含量、厚度、外觀瑕疵率:2509841</t>
    <phoneticPr fontId="37" type="noConversion"/>
  </si>
  <si>
    <t xml:space="preserve">265K-J-a-C420早強無收縮-005
昌煇-2509284-2天
昌煇-2509332-4天
昌煇-2508986-7天
昌煇-2509276-28天
</t>
    <phoneticPr fontId="37" type="noConversion"/>
  </si>
  <si>
    <t>114/08/14</t>
    <phoneticPr fontId="37" type="noConversion"/>
  </si>
  <si>
    <t>D13-1支
D16-2支
D25-1支</t>
    <phoneticPr fontId="37" type="noConversion"/>
  </si>
  <si>
    <t>D10-1支
D13-14支
D16-16支
D19-15支
D22-4支
D25-9支
D32-12支</t>
    <phoneticPr fontId="37" type="noConversion"/>
  </si>
  <si>
    <t>114/08/21</t>
    <phoneticPr fontId="37" type="noConversion"/>
  </si>
  <si>
    <t>265K-J-c-A3-029
昌煇-
標線抗滑:2509935
玻璃珠含量、厚度、外觀瑕疵率:2509936</t>
    <phoneticPr fontId="37" type="noConversion"/>
  </si>
  <si>
    <t>265K-J-c-A2-037
昌煇-2509934</t>
    <phoneticPr fontId="37" type="noConversion"/>
  </si>
  <si>
    <t>265K-J-a-C245-063
昌煇-2509309-7天
昌煇-2509310-28天</t>
    <phoneticPr fontId="37" type="noConversion"/>
  </si>
  <si>
    <t>265K-J-a-C245-065
昌煇-2509720-7天
昌煇-2509721-28天</t>
    <phoneticPr fontId="37" type="noConversion"/>
  </si>
  <si>
    <t>265K-J-c-A2-034
晶準-C20252411</t>
    <phoneticPr fontId="37" type="noConversion"/>
  </si>
  <si>
    <t>265K-J-c-A3-025
&lt;現場抽樣-鑽心試體&gt;
晶準-
壓實度、厚度：
C20252280、
C20252281</t>
    <phoneticPr fontId="37" type="noConversion"/>
  </si>
  <si>
    <t>265K-J-c-A3-024
&lt;現場抽樣-鑽心試體&gt;
晶準-      
壓實度及厚度:
C20252280、
C20252281</t>
    <phoneticPr fontId="37" type="noConversion"/>
  </si>
  <si>
    <t>265K-J-a-C280-041
昌煇-2508986-7天
昌煇-2508987-28天</t>
    <phoneticPr fontId="37" type="noConversion"/>
  </si>
  <si>
    <t>265K-J-a-C280-042
昌煇-2509907-7天
昌煇-2509908-28天</t>
    <phoneticPr fontId="37" type="noConversion"/>
  </si>
  <si>
    <r>
      <t xml:space="preserve">265K-J-a-C280-044
</t>
    </r>
    <r>
      <rPr>
        <sz val="8"/>
        <rFont val="Microsoft JhengHei UI"/>
        <family val="2"/>
        <charset val="136"/>
      </rPr>
      <t>昌煇-2510436-7天</t>
    </r>
    <r>
      <rPr>
        <sz val="8"/>
        <color rgb="FFFF0000"/>
        <rFont val="Microsoft JhengHei UI"/>
        <family val="2"/>
        <charset val="136"/>
      </rPr>
      <t xml:space="preserve">
昌煇--28天</t>
    </r>
    <phoneticPr fontId="37" type="noConversion"/>
  </si>
  <si>
    <t>114/08/27</t>
    <phoneticPr fontId="37" type="noConversion"/>
  </si>
  <si>
    <t xml:space="preserve">265K-J-a-C80-017
</t>
    <phoneticPr fontId="37" type="noConversion"/>
  </si>
  <si>
    <t>★編號:265K-J-a-C80-017；該筆現場混凝土澆置實際是175kgf/cm2強度，但設計圖說是80kgf/cm2；故向業主請款80kgf/cm2的單價，但任建向我們請款是以175kgf/cm2的計價。</t>
    <phoneticPr fontId="37" type="noConversion"/>
  </si>
  <si>
    <t>114/09/1</t>
    <phoneticPr fontId="37" type="noConversion"/>
  </si>
  <si>
    <t>D10-1支
D13-15支
D16-18支
D19-15支
D22-4支
D25-10支
D32-12支</t>
    <phoneticPr fontId="37" type="noConversion"/>
  </si>
  <si>
    <r>
      <t xml:space="preserve">265K-J-a-C280-045
</t>
    </r>
    <r>
      <rPr>
        <sz val="8"/>
        <rFont val="Microsoft JhengHei UI"/>
        <family val="2"/>
        <charset val="136"/>
      </rPr>
      <t>昌煇-2510847-7天</t>
    </r>
    <r>
      <rPr>
        <sz val="8"/>
        <color rgb="FFFF0000"/>
        <rFont val="Microsoft JhengHei UI"/>
        <family val="2"/>
        <charset val="136"/>
      </rPr>
      <t xml:space="preserve">
昌煇--28天</t>
    </r>
    <phoneticPr fontId="37" type="noConversion"/>
  </si>
  <si>
    <t xml:space="preserve">265K-J-b-R1-018
昌煇實驗室：
物性：2510438
水淬：2510439
鎰發顧問(晶準實驗室)：
化性試驗-T20250542
聯美輻射偵測有限公司：
無放射性汙染：
GT-CY-Y114M08A001
</t>
    <phoneticPr fontId="37" type="noConversion"/>
  </si>
  <si>
    <t>114/09/01</t>
    <phoneticPr fontId="37" type="noConversion"/>
  </si>
  <si>
    <t>114/09/03</t>
    <phoneticPr fontId="37" type="noConversion"/>
  </si>
  <si>
    <t>265K-J-a-C280-047
昌煇--7天
昌煇--28天</t>
    <phoneticPr fontId="37" type="noConversion"/>
  </si>
  <si>
    <t>114/09/05</t>
    <phoneticPr fontId="37" type="noConversion"/>
  </si>
  <si>
    <t>265K-J-c-E-027
國立-</t>
    <phoneticPr fontId="37" type="noConversion"/>
  </si>
  <si>
    <r>
      <rPr>
        <sz val="8"/>
        <rFont val="Microsoft JhengHei UI"/>
        <family val="2"/>
        <charset val="136"/>
      </rPr>
      <t xml:space="preserve">265K-J-b-R1-019
昌煇實驗室：
物性：2511212
水淬：251213
</t>
    </r>
    <r>
      <rPr>
        <sz val="8"/>
        <color rgb="FFFF0000"/>
        <rFont val="Microsoft JhengHei UI"/>
        <family val="2"/>
        <charset val="136"/>
      </rPr>
      <t xml:space="preserve">
鎰發顧問(晶準實驗室)：
化性試驗-
聯美輻射偵測有限公司：
無放射性汙染：
GT-CY-Y
</t>
    </r>
    <phoneticPr fontId="37" type="noConversion"/>
  </si>
  <si>
    <t>114/09/09</t>
    <phoneticPr fontId="37" type="noConversion"/>
  </si>
  <si>
    <t>265K-J-c-E-028
國立-</t>
    <phoneticPr fontId="37" type="noConversion"/>
  </si>
  <si>
    <t>265K-J-a-C280-043
昌煇-2510248-7天
昌煇-2510249-28天</t>
    <phoneticPr fontId="37" type="noConversion"/>
  </si>
  <si>
    <t>265K-J-a-C245-064
昌煇-2509661-7天
昌煇-2509662-28天</t>
    <phoneticPr fontId="37" type="noConversion"/>
  </si>
  <si>
    <t>114/09/10</t>
    <phoneticPr fontId="37" type="noConversion"/>
  </si>
  <si>
    <t>265K-J-a-C245-066
昌煇--7天
昌煇--28天</t>
    <phoneticPr fontId="37" type="noConversion"/>
  </si>
  <si>
    <t>114/09/12</t>
    <phoneticPr fontId="37" type="noConversion"/>
  </si>
  <si>
    <t>265K-J-c-E-029
國立-</t>
    <phoneticPr fontId="37" type="noConversion"/>
  </si>
  <si>
    <r>
      <t xml:space="preserve">265K-J-a-C280-046
</t>
    </r>
    <r>
      <rPr>
        <sz val="8"/>
        <rFont val="Microsoft JhengHei UI"/>
        <family val="2"/>
        <charset val="136"/>
      </rPr>
      <t>昌煇-2511286-7天</t>
    </r>
    <r>
      <rPr>
        <sz val="8"/>
        <color rgb="FFFF0000"/>
        <rFont val="Microsoft JhengHei UI"/>
        <family val="2"/>
        <charset val="136"/>
      </rPr>
      <t xml:space="preserve">
昌煇--28天</t>
    </r>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</si>
</sst>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2" formatCode="_-&quot;$&quot;* #,##0_-;\-&quot;$&quot;* #,##0_-;_-&quot;$&quot;* &quot;-&quot;_-;_-@_-"/>
    <numFmt numFmtId="43" formatCode="_-* #,##0.00_-;\-* #,##0.00_-;_-* &quot;-&quot;??_-;_-@_-"/>
    <numFmt numFmtId="176" formatCode="#,##0&quot;座&quot;"/>
    <numFmt numFmtId="177" formatCode="#,##0&quot;墩&quot;"/>
    <numFmt numFmtId="178" formatCode="#,##0&quot;支&quot;"/>
    <numFmt numFmtId="179" formatCode="0.0&quot;m3&quot;"/>
    <numFmt numFmtId="180" formatCode="#,##0&quot;組&quot;"/>
    <numFmt numFmtId="181" formatCode="#,##0.00&quot;T&quot;"/>
    <numFmt numFmtId="182" formatCode="#,##0&quot;個&quot;"/>
    <numFmt numFmtId="183" formatCode="0_);[Red]\(0\)"/>
    <numFmt numFmtId="184" formatCode="0.00_);[Red]\(0.00\)"/>
    <numFmt numFmtId="185" formatCode="0_);\(0\)"/>
    <numFmt numFmtId="186" formatCode="m&quot;月&quot;d&quot;日&quot;"/>
    <numFmt numFmtId="187" formatCode="#,##0_ "/>
    <numFmt numFmtId="188" formatCode="0.0"/>
    <numFmt numFmtId="189" formatCode="#,##0.000&quot; M2&quot;"/>
    <numFmt numFmtId="190" formatCode="#,##0&quot;M&quot;"/>
    <numFmt numFmtId="191" formatCode="#,##0&quot;次&quot;"/>
    <numFmt numFmtId="192" formatCode="#,##0.00&quot; M2&quot;"/>
    <numFmt numFmtId="193" formatCode="#,##0.00\ &quot;T&quot;"/>
    <numFmt numFmtId="194" formatCode="#,##0&quot;孔&quot;"/>
    <numFmt numFmtId="195" formatCode="#,##0&quot; M2&quot;"/>
    <numFmt numFmtId="196" formatCode="0&quot;m3&quot;"/>
    <numFmt numFmtId="197" formatCode="#,##0&quot;T&quot;"/>
    <numFmt numFmtId="198" formatCode="#,##0&quot;只&quot;"/>
    <numFmt numFmtId="199" formatCode="#,##0&quot;片&quot;"/>
    <numFmt numFmtId="200" formatCode="#,##0&quot;式&quot;"/>
    <numFmt numFmtId="201" formatCode="#,##0&quot; M3&quot;"/>
    <numFmt numFmtId="202" formatCode="#,##0&quot;塊&quot;"/>
  </numFmts>
  <fonts count="206">
    <font>
      <sz val="12"/>
      <color theme="1"/>
      <name val="新細明體"/>
      <family val="2"/>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新細明體"/>
      <family val="1"/>
      <charset val="136"/>
    </font>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12"/>
      <color theme="1"/>
      <name val="新細明體"/>
      <family val="2"/>
      <charset val="136"/>
      <scheme val="minor"/>
    </font>
    <font>
      <sz val="12"/>
      <name val="新細明體"/>
      <family val="1"/>
      <charset val="136"/>
    </font>
    <font>
      <sz val="12"/>
      <color theme="1"/>
      <name val="新細明體"/>
      <family val="2"/>
      <charset val="136"/>
      <scheme val="minor"/>
    </font>
    <font>
      <sz val="12"/>
      <name val="新細明體"/>
      <family val="1"/>
      <charset val="136"/>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9"/>
      <name val="新細明體"/>
      <family val="3"/>
      <charset val="136"/>
      <scheme val="minor"/>
    </font>
    <font>
      <sz val="12"/>
      <name val="新細明體"/>
      <family val="1"/>
      <charset val="136"/>
    </font>
    <font>
      <sz val="9"/>
      <name val="新細明體"/>
      <family val="1"/>
      <charset val="136"/>
    </font>
    <font>
      <sz val="12"/>
      <color theme="1"/>
      <name val="新細明體"/>
      <family val="1"/>
      <charset val="136"/>
      <scheme val="minor"/>
    </font>
    <font>
      <sz val="12"/>
      <color indexed="8"/>
      <name val="新細明體"/>
      <family val="1"/>
      <charset val="136"/>
    </font>
    <font>
      <sz val="12"/>
      <name val="Courier"/>
      <family val="3"/>
    </font>
    <font>
      <sz val="12"/>
      <name val="細明體"/>
      <family val="3"/>
      <charset val="136"/>
    </font>
    <font>
      <sz val="9"/>
      <name val="新細明體"/>
      <family val="2"/>
      <charset val="136"/>
      <scheme val="minor"/>
    </font>
    <font>
      <sz val="12"/>
      <color theme="1"/>
      <name val="標楷體"/>
      <family val="4"/>
      <charset val="136"/>
    </font>
    <font>
      <sz val="16"/>
      <color theme="1"/>
      <name val="標楷體"/>
      <family val="4"/>
      <charset val="136"/>
    </font>
    <font>
      <b/>
      <sz val="16"/>
      <color rgb="FF000000"/>
      <name val="標楷體"/>
      <family val="4"/>
      <charset val="136"/>
    </font>
    <font>
      <sz val="10"/>
      <name val="Arial"/>
      <family val="2"/>
    </font>
    <font>
      <sz val="12"/>
      <color theme="1"/>
      <name val="新細明體"/>
      <family val="2"/>
      <charset val="136"/>
    </font>
    <font>
      <sz val="20"/>
      <color theme="1"/>
      <name val="新細明體"/>
      <family val="2"/>
      <charset val="136"/>
      <scheme val="minor"/>
    </font>
    <font>
      <sz val="12"/>
      <color theme="1"/>
      <name val="新細明體"/>
      <family val="1"/>
      <charset val="136"/>
    </font>
    <font>
      <b/>
      <sz val="12"/>
      <color theme="1"/>
      <name val="新細明體"/>
      <family val="1"/>
      <charset val="136"/>
    </font>
    <font>
      <b/>
      <sz val="12"/>
      <color theme="1"/>
      <name val="新細明體"/>
      <family val="1"/>
      <charset val="136"/>
      <scheme val="minor"/>
    </font>
    <font>
      <sz val="12"/>
      <color theme="1"/>
      <name val="新細明體"/>
      <family val="2"/>
      <scheme val="minor"/>
    </font>
    <font>
      <sz val="22"/>
      <color theme="1"/>
      <name val="標楷體"/>
      <family val="4"/>
      <charset val="136"/>
    </font>
    <font>
      <b/>
      <sz val="16"/>
      <color theme="1"/>
      <name val="標楷體"/>
      <family val="4"/>
      <charset val="136"/>
    </font>
    <font>
      <sz val="18"/>
      <name val="標楷體"/>
      <family val="4"/>
      <charset val="136"/>
    </font>
    <font>
      <b/>
      <sz val="16"/>
      <color rgb="FFFF0000"/>
      <name val="標楷體"/>
      <family val="4"/>
      <charset val="136"/>
    </font>
    <font>
      <b/>
      <sz val="16"/>
      <color rgb="FF000000"/>
      <name val="標楷體"/>
      <family val="1"/>
      <charset val="136"/>
    </font>
    <font>
      <b/>
      <sz val="16"/>
      <color rgb="FF000000"/>
      <name val="Calibri"/>
      <family val="4"/>
      <charset val="161"/>
    </font>
    <font>
      <b/>
      <sz val="14"/>
      <color rgb="FF000000"/>
      <name val="標楷體"/>
      <family val="4"/>
      <charset val="136"/>
    </font>
    <font>
      <b/>
      <sz val="14"/>
      <color rgb="FF000000"/>
      <name val="Calibri"/>
      <family val="4"/>
      <charset val="161"/>
    </font>
    <font>
      <b/>
      <sz val="14"/>
      <color rgb="FF000000"/>
      <name val="標楷體"/>
      <family val="1"/>
      <charset val="136"/>
    </font>
    <font>
      <sz val="11"/>
      <color theme="1"/>
      <name val="標楷體"/>
      <family val="4"/>
      <charset val="136"/>
    </font>
    <font>
      <sz val="10"/>
      <color theme="1"/>
      <name val="標楷體"/>
      <family val="4"/>
      <charset val="136"/>
    </font>
    <font>
      <sz val="9"/>
      <color theme="1"/>
      <name val="標楷體"/>
      <family val="4"/>
      <charset val="136"/>
    </font>
    <font>
      <sz val="10"/>
      <color theme="1"/>
      <name val="新細明體"/>
      <family val="1"/>
      <charset val="136"/>
    </font>
    <font>
      <sz val="8"/>
      <color theme="1"/>
      <name val="標楷體"/>
      <family val="4"/>
      <charset val="136"/>
    </font>
    <font>
      <b/>
      <sz val="20"/>
      <color theme="1"/>
      <name val="標楷體"/>
      <family val="4"/>
      <charset val="136"/>
    </font>
    <font>
      <vertAlign val="superscript"/>
      <sz val="12"/>
      <color theme="1"/>
      <name val="標楷體"/>
      <family val="4"/>
      <charset val="136"/>
    </font>
    <font>
      <vertAlign val="superscript"/>
      <sz val="10"/>
      <color theme="1"/>
      <name val="標楷體"/>
      <family val="4"/>
      <charset val="136"/>
    </font>
    <font>
      <vertAlign val="superscript"/>
      <sz val="11"/>
      <color theme="1"/>
      <name val="標楷體"/>
      <family val="4"/>
      <charset val="136"/>
    </font>
    <font>
      <b/>
      <sz val="12"/>
      <color theme="1"/>
      <name val="標楷體"/>
      <family val="4"/>
      <charset val="136"/>
    </font>
    <font>
      <sz val="10"/>
      <color rgb="FFFF0000"/>
      <name val="標楷體"/>
      <family val="4"/>
      <charset val="136"/>
    </font>
    <font>
      <sz val="9"/>
      <color rgb="FFFF0000"/>
      <name val="標楷體"/>
      <family val="4"/>
      <charset val="136"/>
    </font>
    <font>
      <sz val="12"/>
      <color rgb="FFFF0000"/>
      <name val="標楷體"/>
      <family val="4"/>
      <charset val="136"/>
    </font>
    <font>
      <sz val="11"/>
      <color theme="1"/>
      <name val="新細明體"/>
      <family val="2"/>
      <scheme val="minor"/>
    </font>
    <font>
      <b/>
      <sz val="10"/>
      <color theme="1"/>
      <name val="標楷體"/>
      <family val="4"/>
      <charset val="136"/>
    </font>
    <font>
      <vertAlign val="superscript"/>
      <sz val="12"/>
      <color rgb="FFFF0000"/>
      <name val="標楷體"/>
      <family val="4"/>
      <charset val="136"/>
    </font>
    <font>
      <sz val="11"/>
      <color rgb="FFFF0000"/>
      <name val="標楷體"/>
      <family val="4"/>
      <charset val="136"/>
    </font>
    <font>
      <vertAlign val="superscript"/>
      <sz val="10"/>
      <color rgb="FFFF0000"/>
      <name val="標楷體"/>
      <family val="4"/>
      <charset val="136"/>
    </font>
    <font>
      <sz val="8"/>
      <color rgb="FFFF0000"/>
      <name val="標楷體"/>
      <family val="4"/>
      <charset val="136"/>
    </font>
    <font>
      <sz val="6"/>
      <color rgb="FFFF0000"/>
      <name val="標楷體"/>
      <family val="4"/>
      <charset val="136"/>
    </font>
    <font>
      <sz val="7"/>
      <color rgb="FFFF0000"/>
      <name val="標楷體"/>
      <family val="4"/>
      <charset val="136"/>
    </font>
    <font>
      <sz val="6"/>
      <color theme="1"/>
      <name val="標楷體"/>
      <family val="4"/>
      <charset val="136"/>
    </font>
    <font>
      <vertAlign val="superscript"/>
      <sz val="8"/>
      <color theme="1"/>
      <name val="標楷體"/>
      <family val="4"/>
      <charset val="136"/>
    </font>
    <font>
      <vertAlign val="superscript"/>
      <sz val="9"/>
      <color theme="1"/>
      <name val="標楷體"/>
      <family val="4"/>
      <charset val="136"/>
    </font>
    <font>
      <vertAlign val="superscript"/>
      <sz val="8"/>
      <color rgb="FFFF0000"/>
      <name val="標楷體"/>
      <family val="4"/>
      <charset val="136"/>
    </font>
    <font>
      <vertAlign val="superscript"/>
      <sz val="9"/>
      <color rgb="FFFF0000"/>
      <name val="標楷體"/>
      <family val="4"/>
      <charset val="136"/>
    </font>
    <font>
      <sz val="8"/>
      <color rgb="FFFF0000"/>
      <name val="新細明體"/>
      <family val="1"/>
      <charset val="136"/>
    </font>
    <font>
      <sz val="7"/>
      <color rgb="FFFF0000"/>
      <name val="新細明體"/>
      <family val="1"/>
      <charset val="136"/>
    </font>
    <font>
      <vertAlign val="superscript"/>
      <sz val="11"/>
      <color rgb="FFFF0000"/>
      <name val="標楷體"/>
      <family val="4"/>
      <charset val="136"/>
    </font>
    <font>
      <sz val="9"/>
      <name val="標楷體"/>
      <family val="4"/>
      <charset val="136"/>
    </font>
    <font>
      <sz val="6"/>
      <name val="標楷體"/>
      <family val="4"/>
      <charset val="136"/>
    </font>
    <font>
      <sz val="8"/>
      <name val="標楷體"/>
      <family val="4"/>
      <charset val="136"/>
    </font>
    <font>
      <sz val="10"/>
      <name val="標楷體"/>
      <family val="4"/>
      <charset val="136"/>
    </font>
    <font>
      <vertAlign val="superscript"/>
      <sz val="9"/>
      <name val="標楷體"/>
      <family val="4"/>
      <charset val="136"/>
    </font>
    <font>
      <sz val="12"/>
      <name val="標楷體"/>
      <family val="4"/>
      <charset val="136"/>
    </font>
    <font>
      <vertAlign val="superscript"/>
      <sz val="12"/>
      <name val="標楷體"/>
      <family val="4"/>
      <charset val="136"/>
    </font>
    <font>
      <sz val="11"/>
      <name val="標楷體"/>
      <family val="4"/>
      <charset val="136"/>
    </font>
    <font>
      <vertAlign val="superscript"/>
      <sz val="8"/>
      <name val="標楷體"/>
      <family val="4"/>
      <charset val="136"/>
    </font>
    <font>
      <vertAlign val="superscript"/>
      <sz val="11"/>
      <name val="標楷體"/>
      <family val="4"/>
      <charset val="136"/>
    </font>
    <font>
      <sz val="10"/>
      <name val="新細明體"/>
      <family val="1"/>
      <charset val="136"/>
    </font>
    <font>
      <vertAlign val="superscript"/>
      <sz val="10"/>
      <name val="標楷體"/>
      <family val="4"/>
      <charset val="136"/>
    </font>
    <font>
      <sz val="8"/>
      <name val="新細明體"/>
      <family val="1"/>
      <charset val="136"/>
    </font>
    <font>
      <b/>
      <sz val="20"/>
      <name val="標楷體"/>
      <family val="4"/>
      <charset val="136"/>
    </font>
    <font>
      <b/>
      <sz val="12"/>
      <name val="標楷體"/>
      <family val="4"/>
      <charset val="136"/>
    </font>
    <font>
      <b/>
      <sz val="10"/>
      <name val="標楷體"/>
      <family val="4"/>
      <charset val="136"/>
    </font>
    <font>
      <sz val="12"/>
      <name val="新細明體"/>
      <family val="2"/>
      <scheme val="minor"/>
    </font>
    <font>
      <sz val="11"/>
      <name val="Wingdings 2"/>
      <family val="1"/>
      <charset val="2"/>
    </font>
    <font>
      <sz val="10"/>
      <name val="Times New Roman"/>
      <family val="1"/>
    </font>
    <font>
      <sz val="12"/>
      <name val="Wingdings 2"/>
      <family val="1"/>
      <charset val="2"/>
    </font>
    <font>
      <sz val="8"/>
      <name val="新細明體"/>
      <family val="2"/>
      <scheme val="minor"/>
    </font>
    <font>
      <sz val="7"/>
      <name val="標楷體"/>
      <family val="4"/>
      <charset val="136"/>
    </font>
    <font>
      <sz val="10"/>
      <name val="新細明體"/>
      <family val="2"/>
      <scheme val="minor"/>
    </font>
    <font>
      <sz val="11"/>
      <name val="新細明體"/>
      <family val="1"/>
      <charset val="136"/>
    </font>
    <font>
      <b/>
      <sz val="18"/>
      <name val="標楷體"/>
      <family val="4"/>
      <charset val="136"/>
    </font>
    <font>
      <sz val="5"/>
      <name val="標楷體"/>
      <family val="4"/>
      <charset val="136"/>
    </font>
    <font>
      <sz val="14"/>
      <color theme="1"/>
      <name val="標楷體"/>
      <family val="4"/>
      <charset val="136"/>
    </font>
    <font>
      <sz val="14"/>
      <color theme="1"/>
      <name val="新細明體"/>
      <family val="2"/>
      <scheme val="minor"/>
    </font>
    <font>
      <sz val="10"/>
      <color rgb="FFFF0000"/>
      <name val="Times New Roman"/>
      <family val="1"/>
    </font>
    <font>
      <sz val="12"/>
      <color rgb="FFFF0000"/>
      <name val="新細明體"/>
      <family val="2"/>
      <scheme val="minor"/>
    </font>
    <font>
      <sz val="15"/>
      <color rgb="FF202124"/>
      <name val="Arial"/>
      <family val="2"/>
    </font>
    <font>
      <sz val="12"/>
      <color theme="1"/>
      <name val="1ul "/>
      <family val="1"/>
    </font>
    <font>
      <sz val="11.5"/>
      <color theme="1"/>
      <name val="標楷體"/>
      <family val="4"/>
      <charset val="136"/>
    </font>
    <font>
      <sz val="12"/>
      <color rgb="FFFF0000"/>
      <name val="Wingdings 2"/>
      <family val="1"/>
      <charset val="2"/>
    </font>
    <font>
      <b/>
      <sz val="9"/>
      <name val="Microsoft JhengHei UI"/>
      <family val="2"/>
      <charset val="136"/>
    </font>
    <font>
      <b/>
      <sz val="12"/>
      <color theme="1"/>
      <name val="Microsoft JhengHei UI"/>
      <family val="2"/>
      <charset val="136"/>
    </font>
    <font>
      <b/>
      <sz val="9"/>
      <color theme="1"/>
      <name val="Microsoft JhengHei UI"/>
      <family val="2"/>
      <charset val="136"/>
    </font>
    <font>
      <b/>
      <sz val="9"/>
      <color rgb="FF0070C0"/>
      <name val="Microsoft JhengHei UI"/>
      <family val="2"/>
      <charset val="136"/>
    </font>
    <font>
      <b/>
      <sz val="12"/>
      <name val="Microsoft JhengHei UI"/>
      <family val="2"/>
      <charset val="136"/>
    </font>
    <font>
      <b/>
      <sz val="9"/>
      <color rgb="FFFF0000"/>
      <name val="Microsoft JhengHei UI"/>
      <family val="2"/>
      <charset val="136"/>
    </font>
    <font>
      <b/>
      <sz val="8"/>
      <name val="Microsoft JhengHei UI"/>
      <family val="2"/>
      <charset val="136"/>
    </font>
    <font>
      <b/>
      <sz val="18"/>
      <name val="Microsoft JhengHei UI"/>
      <family val="2"/>
      <charset val="136"/>
    </font>
    <font>
      <sz val="12"/>
      <name val="Microsoft JhengHei UI"/>
      <family val="2"/>
      <charset val="136"/>
    </font>
    <font>
      <sz val="10"/>
      <name val="Microsoft JhengHei UI"/>
      <family val="2"/>
      <charset val="136"/>
    </font>
    <font>
      <sz val="9"/>
      <name val="Microsoft JhengHei UI"/>
      <family val="2"/>
      <charset val="136"/>
    </font>
    <font>
      <sz val="8"/>
      <name val="Microsoft JhengHei UI"/>
      <family val="2"/>
      <charset val="136"/>
    </font>
    <font>
      <sz val="7"/>
      <name val="Microsoft JhengHei UI"/>
      <family val="2"/>
      <charset val="136"/>
    </font>
    <font>
      <sz val="12"/>
      <color theme="1"/>
      <name val="Microsoft JhengHei UI"/>
      <family val="2"/>
      <charset val="136"/>
    </font>
    <font>
      <sz val="9"/>
      <color rgb="FFFF0000"/>
      <name val="Microsoft JhengHei UI"/>
      <family val="2"/>
      <charset val="136"/>
    </font>
    <font>
      <sz val="12"/>
      <color rgb="FFFF0000"/>
      <name val="Microsoft JhengHei UI"/>
      <family val="2"/>
      <charset val="136"/>
    </font>
    <font>
      <sz val="7"/>
      <color rgb="FFFF0000"/>
      <name val="Microsoft JhengHei UI"/>
      <family val="2"/>
      <charset val="136"/>
    </font>
    <font>
      <sz val="6"/>
      <name val="Microsoft JhengHei UI"/>
      <family val="2"/>
      <charset val="136"/>
    </font>
    <font>
      <b/>
      <sz val="7"/>
      <color rgb="FFFF0000"/>
      <name val="Microsoft JhengHei UI"/>
      <family val="2"/>
      <charset val="136"/>
    </font>
    <font>
      <b/>
      <sz val="12"/>
      <color rgb="FFFF0000"/>
      <name val="Microsoft JhengHei UI"/>
      <family val="2"/>
      <charset val="136"/>
    </font>
    <font>
      <sz val="9"/>
      <color theme="9" tint="-0.249977111117893"/>
      <name val="Microsoft JhengHei UI"/>
      <family val="2"/>
      <charset val="136"/>
    </font>
    <font>
      <vertAlign val="superscript"/>
      <sz val="9"/>
      <name val="Microsoft JhengHei UI"/>
      <family val="2"/>
      <charset val="136"/>
    </font>
    <font>
      <vertAlign val="superscript"/>
      <sz val="8"/>
      <name val="Microsoft JhengHei UI"/>
      <family val="2"/>
      <charset val="136"/>
    </font>
    <font>
      <sz val="8"/>
      <color rgb="FFFF0000"/>
      <name val="Microsoft JhengHei UI"/>
      <family val="2"/>
      <charset val="136"/>
    </font>
    <font>
      <sz val="10"/>
      <color rgb="FFFF0000"/>
      <name val="Microsoft JhengHei UI"/>
      <family val="2"/>
      <charset val="136"/>
    </font>
    <font>
      <vertAlign val="superscript"/>
      <sz val="9"/>
      <color rgb="FFFF0000"/>
      <name val="Microsoft JhengHei UI"/>
      <family val="2"/>
      <charset val="136"/>
    </font>
    <font>
      <sz val="7.5"/>
      <name val="Microsoft JhengHei UI"/>
      <family val="2"/>
      <charset val="136"/>
    </font>
    <font>
      <sz val="10"/>
      <color rgb="FFC00000"/>
      <name val="Microsoft JhengHei UI"/>
      <family val="2"/>
      <charset val="136"/>
    </font>
    <font>
      <sz val="9"/>
      <color rgb="FFC00000"/>
      <name val="Microsoft JhengHei UI"/>
      <family val="2"/>
      <charset val="136"/>
    </font>
    <font>
      <sz val="9"/>
      <color theme="1"/>
      <name val="Microsoft JhengHei UI"/>
      <family val="2"/>
      <charset val="136"/>
    </font>
    <font>
      <sz val="9"/>
      <color rgb="FF0070C0"/>
      <name val="Microsoft JhengHei UI"/>
      <family val="2"/>
      <charset val="136"/>
    </font>
    <font>
      <sz val="10"/>
      <color rgb="FF0070C0"/>
      <name val="Microsoft JhengHei UI"/>
      <family val="2"/>
      <charset val="136"/>
    </font>
    <font>
      <sz val="8"/>
      <color rgb="FF0070C0"/>
      <name val="Microsoft JhengHei UI"/>
      <family val="2"/>
      <charset val="136"/>
    </font>
    <font>
      <sz val="12"/>
      <color rgb="FF0070C0"/>
      <name val="Microsoft JhengHei UI"/>
      <family val="2"/>
      <charset val="136"/>
    </font>
    <font>
      <sz val="9"/>
      <color rgb="FF7030A0"/>
      <name val="Microsoft JhengHei UI"/>
      <family val="2"/>
      <charset val="136"/>
    </font>
    <font>
      <sz val="10"/>
      <color rgb="FFCC00FF"/>
      <name val="Microsoft JhengHei UI"/>
      <family val="2"/>
      <charset val="136"/>
    </font>
    <font>
      <sz val="8"/>
      <color theme="1"/>
      <name val="Microsoft JhengHei UI"/>
      <family val="2"/>
      <charset val="136"/>
    </font>
    <font>
      <sz val="10"/>
      <color theme="1"/>
      <name val="Microsoft JhengHei UI"/>
      <family val="2"/>
      <charset val="136"/>
    </font>
    <font>
      <vertAlign val="superscript"/>
      <sz val="9"/>
      <color theme="1"/>
      <name val="Microsoft JhengHei UI"/>
      <family val="2"/>
      <charset val="136"/>
    </font>
    <font>
      <sz val="10.35"/>
      <name val="Microsoft JhengHei UI"/>
      <family val="2"/>
      <charset val="136"/>
    </font>
    <font>
      <sz val="11"/>
      <name val="Microsoft JhengHei UI"/>
      <family val="2"/>
      <charset val="136"/>
    </font>
    <font>
      <vertAlign val="superscript"/>
      <sz val="12"/>
      <name val="Microsoft JhengHei UI"/>
      <family val="2"/>
      <charset val="136"/>
    </font>
    <font>
      <sz val="10"/>
      <color theme="9" tint="-0.249977111117893"/>
      <name val="Microsoft JhengHei UI"/>
      <family val="2"/>
      <charset val="136"/>
    </font>
    <font>
      <sz val="8"/>
      <color theme="9"/>
      <name val="Microsoft JhengHei UI"/>
      <family val="2"/>
      <charset val="136"/>
    </font>
    <font>
      <sz val="9"/>
      <color theme="9"/>
      <name val="Microsoft JhengHei UI"/>
      <family val="2"/>
      <charset val="136"/>
    </font>
    <font>
      <sz val="12"/>
      <color theme="9"/>
      <name val="Microsoft JhengHei UI"/>
      <family val="2"/>
      <charset val="136"/>
    </font>
    <font>
      <sz val="10"/>
      <color theme="9"/>
      <name val="Microsoft JhengHei UI"/>
      <family val="2"/>
      <charset val="136"/>
    </font>
    <font>
      <sz val="11"/>
      <color theme="9" tint="-0.249977111117893"/>
      <name val="Microsoft JhengHei UI"/>
      <family val="2"/>
      <charset val="136"/>
    </font>
    <font>
      <b/>
      <sz val="8"/>
      <color rgb="FFFFFF00"/>
      <name val="Microsoft JhengHei UI"/>
      <family val="2"/>
      <charset val="136"/>
    </font>
    <font>
      <sz val="9"/>
      <name val="Microsoft JhengHei UI"/>
      <family val="2"/>
    </font>
    <font>
      <sz val="10"/>
      <name val="Microsoft JhengHei UI"/>
      <family val="2"/>
    </font>
    <font>
      <vertAlign val="superscript"/>
      <sz val="9"/>
      <name val="Microsoft JhengHei UI"/>
      <family val="2"/>
    </font>
    <font>
      <sz val="8"/>
      <name val="Microsoft JhengHei UI"/>
      <family val="2"/>
    </font>
    <font>
      <vertAlign val="superscript"/>
      <sz val="8"/>
      <name val="Microsoft JhengHei UI"/>
      <family val="2"/>
    </font>
    <font>
      <sz val="7"/>
      <name val="Microsoft JhengHei UI"/>
      <family val="2"/>
    </font>
    <font>
      <sz val="12"/>
      <name val="Microsoft JhengHei UI"/>
      <family val="2"/>
    </font>
    <font>
      <b/>
      <sz val="9"/>
      <name val="Microsoft JhengHei UI"/>
      <family val="2"/>
    </font>
    <font>
      <b/>
      <sz val="8"/>
      <name val="Microsoft JhengHei UI"/>
      <family val="2"/>
    </font>
    <font>
      <b/>
      <sz val="14"/>
      <color rgb="FFFFFF00"/>
      <name val="Microsoft JhengHei UI"/>
      <family val="2"/>
      <charset val="136"/>
    </font>
    <font>
      <sz val="12"/>
      <color rgb="FFFFFF00"/>
      <name val="新細明體"/>
      <family val="2"/>
      <scheme val="minor"/>
    </font>
    <font>
      <b/>
      <sz val="10"/>
      <color rgb="FFFFFF00"/>
      <name val="Microsoft JhengHei UI"/>
      <family val="2"/>
      <charset val="136"/>
    </font>
    <font>
      <sz val="10"/>
      <color rgb="FFFFFF00"/>
      <name val="Microsoft JhengHei UI"/>
      <family val="2"/>
      <charset val="136"/>
    </font>
    <font>
      <b/>
      <sz val="14"/>
      <name val="Microsoft JhengHei UI"/>
      <family val="2"/>
      <charset val="136"/>
    </font>
    <font>
      <b/>
      <sz val="20"/>
      <name val="Microsoft JhengHei UI"/>
      <family val="2"/>
      <charset val="136"/>
    </font>
    <font>
      <sz val="14"/>
      <color theme="1"/>
      <name val="Microsoft JhengHei UI"/>
      <family val="2"/>
      <charset val="136"/>
    </font>
    <font>
      <b/>
      <sz val="14"/>
      <color theme="1"/>
      <name val="Microsoft JhengHei UI"/>
      <family val="2"/>
      <charset val="136"/>
    </font>
    <font>
      <b/>
      <sz val="10"/>
      <color theme="1"/>
      <name val="Microsoft JhengHei UI"/>
      <family val="2"/>
      <charset val="136"/>
    </font>
    <font>
      <sz val="8"/>
      <color theme="9" tint="-0.249977111117893"/>
      <name val="Microsoft JhengHei UI"/>
      <family val="2"/>
      <charset val="136"/>
    </font>
    <font>
      <sz val="9"/>
      <name val="Microsoft JhengHei"/>
      <family val="2"/>
      <charset val="136"/>
    </font>
    <font>
      <b/>
      <sz val="9"/>
      <color rgb="FFFF0000"/>
      <name val="Microsoft JhengHei UI"/>
      <family val="2"/>
    </font>
    <font>
      <vertAlign val="superscript"/>
      <sz val="8"/>
      <color rgb="FFFF0000"/>
      <name val="Microsoft JhengHei UI"/>
      <family val="2"/>
      <charset val="136"/>
    </font>
    <font>
      <b/>
      <sz val="8"/>
      <color rgb="FFFF0000"/>
      <name val="Microsoft JhengHei UI"/>
      <family val="2"/>
      <charset val="136"/>
    </font>
    <font>
      <sz val="12"/>
      <color rgb="FFFFFF00"/>
      <name val="Microsoft JhengHei UI"/>
      <family val="2"/>
      <charset val="136"/>
    </font>
    <font>
      <b/>
      <sz val="10"/>
      <color rgb="FF0070C0"/>
      <name val="Microsoft JhengHei UI"/>
      <family val="2"/>
      <charset val="136"/>
    </font>
    <font>
      <b/>
      <sz val="8"/>
      <color rgb="FF0070C0"/>
      <name val="Microsoft JhengHei UI"/>
      <family val="2"/>
      <charset val="136"/>
    </font>
    <font>
      <b/>
      <sz val="12"/>
      <color rgb="FF0070C0"/>
      <name val="Microsoft JhengHei UI"/>
      <family val="2"/>
      <charset val="136"/>
    </font>
    <font>
      <b/>
      <sz val="14"/>
      <color rgb="FFFF0000"/>
      <name val="Microsoft JhengHei UI"/>
      <family val="2"/>
      <charset val="136"/>
    </font>
    <font>
      <b/>
      <sz val="14"/>
      <color rgb="FFFF0000"/>
      <name val="新細明體"/>
      <family val="2"/>
      <scheme val="minor"/>
    </font>
    <font>
      <b/>
      <sz val="10"/>
      <name val="Microsoft JhengHei UI"/>
      <family val="2"/>
      <charset val="136"/>
    </font>
  </fonts>
  <fills count="12">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FFFF"/>
        <bgColor indexed="64"/>
      </patternFill>
    </fill>
    <fill>
      <patternFill patternType="solid">
        <fgColor rgb="FFFFFF00"/>
        <bgColor indexed="64"/>
      </patternFill>
    </fill>
    <fill>
      <patternFill patternType="solid">
        <fgColor rgb="FFFF66FF"/>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rgb="FF92D050"/>
        <bgColor indexed="64"/>
      </patternFill>
    </fill>
    <fill>
      <patternFill patternType="solid">
        <fgColor rgb="FFFFC00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989">
    <xf numFmtId="0" fontId="0" fillId="0" borderId="0"/>
    <xf numFmtId="0" fontId="38" fillId="0" borderId="0"/>
    <xf numFmtId="0" fontId="40" fillId="0" borderId="0"/>
    <xf numFmtId="0" fontId="38" fillId="0" borderId="0">
      <alignment vertical="center"/>
    </xf>
    <xf numFmtId="0" fontId="40" fillId="0" borderId="0">
      <alignment vertical="center"/>
    </xf>
    <xf numFmtId="43" fontId="38" fillId="0" borderId="0" applyFont="0" applyFill="0" applyBorder="0" applyAlignment="0" applyProtection="0">
      <alignment vertical="center"/>
    </xf>
    <xf numFmtId="43" fontId="41" fillId="0" borderId="0" applyFont="0" applyFill="0" applyBorder="0" applyAlignment="0" applyProtection="0">
      <alignment vertical="center"/>
    </xf>
    <xf numFmtId="0" fontId="42" fillId="0" borderId="0"/>
    <xf numFmtId="42" fontId="43" fillId="0" borderId="0" applyFont="0" applyFill="0" applyBorder="0" applyAlignment="0" applyProtection="0"/>
    <xf numFmtId="0" fontId="38" fillId="0" borderId="0">
      <alignment vertical="center"/>
    </xf>
    <xf numFmtId="0" fontId="36" fillId="0" borderId="0">
      <alignment vertical="center"/>
    </xf>
    <xf numFmtId="43" fontId="36" fillId="0" borderId="0" applyFont="0" applyFill="0" applyBorder="0" applyAlignment="0" applyProtection="0">
      <alignment vertical="center"/>
    </xf>
    <xf numFmtId="9" fontId="36" fillId="0" borderId="0" applyFont="0" applyFill="0" applyBorder="0" applyAlignment="0" applyProtection="0">
      <alignment vertical="center"/>
    </xf>
    <xf numFmtId="0" fontId="48" fillId="0" borderId="0"/>
    <xf numFmtId="0" fontId="35" fillId="0" borderId="0">
      <alignment vertical="center"/>
    </xf>
    <xf numFmtId="0" fontId="34" fillId="0" borderId="0">
      <alignment vertical="center"/>
    </xf>
    <xf numFmtId="0" fontId="33" fillId="0" borderId="0">
      <alignment vertical="center"/>
    </xf>
    <xf numFmtId="0" fontId="32" fillId="0" borderId="0">
      <alignment vertical="center"/>
    </xf>
    <xf numFmtId="43" fontId="32" fillId="0" borderId="0" applyFont="0" applyFill="0" applyBorder="0" applyAlignment="0" applyProtection="0">
      <alignment vertical="center"/>
    </xf>
    <xf numFmtId="0" fontId="31" fillId="0" borderId="0">
      <alignment vertical="center"/>
    </xf>
    <xf numFmtId="0" fontId="30" fillId="0" borderId="0">
      <alignment vertical="center"/>
    </xf>
    <xf numFmtId="0" fontId="40" fillId="0" borderId="0">
      <alignment vertical="center"/>
    </xf>
    <xf numFmtId="9" fontId="30" fillId="0" borderId="0" applyFont="0" applyFill="0" applyBorder="0" applyAlignment="0" applyProtection="0">
      <alignment vertical="center"/>
    </xf>
    <xf numFmtId="0" fontId="29" fillId="0" borderId="0">
      <alignment vertical="center"/>
    </xf>
    <xf numFmtId="0" fontId="28" fillId="0" borderId="0">
      <alignment vertical="center"/>
    </xf>
    <xf numFmtId="43" fontId="28" fillId="0" borderId="0" applyFont="0" applyFill="0" applyBorder="0" applyAlignment="0" applyProtection="0">
      <alignment vertical="center"/>
    </xf>
    <xf numFmtId="9" fontId="28" fillId="0" borderId="0" applyFont="0" applyFill="0" applyBorder="0" applyAlignment="0" applyProtection="0">
      <alignment vertical="center"/>
    </xf>
    <xf numFmtId="0" fontId="27" fillId="0" borderId="0">
      <alignment vertical="center"/>
    </xf>
    <xf numFmtId="0" fontId="26"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43" fontId="38" fillId="0" borderId="0" applyFont="0" applyFill="0" applyBorder="0" applyAlignment="0" applyProtection="0">
      <alignment vertical="center"/>
    </xf>
    <xf numFmtId="43" fontId="41"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9" fontId="25" fillId="0" borderId="0" applyFont="0" applyFill="0" applyBorder="0" applyAlignment="0" applyProtection="0">
      <alignment vertical="center"/>
    </xf>
    <xf numFmtId="9" fontId="25" fillId="0" borderId="0" applyFont="0" applyFill="0" applyBorder="0" applyAlignment="0" applyProtection="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43" fontId="38" fillId="0" borderId="0" applyFont="0" applyFill="0" applyBorder="0" applyAlignment="0" applyProtection="0">
      <alignment vertical="center"/>
    </xf>
    <xf numFmtId="43" fontId="41" fillId="0" borderId="0" applyFont="0" applyFill="0" applyBorder="0" applyAlignment="0" applyProtection="0">
      <alignment vertical="center"/>
    </xf>
    <xf numFmtId="43" fontId="24" fillId="0" borderId="0" applyFont="0" applyFill="0" applyBorder="0" applyAlignment="0" applyProtection="0">
      <alignment vertical="center"/>
    </xf>
    <xf numFmtId="43" fontId="24"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0" fontId="23" fillId="0" borderId="0">
      <alignment vertical="center"/>
    </xf>
    <xf numFmtId="43" fontId="38" fillId="0" borderId="0" applyFont="0" applyFill="0" applyBorder="0" applyAlignment="0" applyProtection="0">
      <alignment vertical="center"/>
    </xf>
    <xf numFmtId="43" fontId="41" fillId="0" borderId="0" applyFont="0" applyFill="0" applyBorder="0" applyAlignment="0" applyProtection="0">
      <alignment vertical="center"/>
    </xf>
    <xf numFmtId="43" fontId="23" fillId="0" borderId="0" applyFont="0" applyFill="0" applyBorder="0" applyAlignment="0" applyProtection="0">
      <alignment vertical="center"/>
    </xf>
    <xf numFmtId="43" fontId="23" fillId="0" borderId="0" applyFont="0" applyFill="0" applyBorder="0" applyAlignment="0" applyProtection="0">
      <alignment vertical="center"/>
    </xf>
    <xf numFmtId="9" fontId="23" fillId="0" borderId="0" applyFont="0" applyFill="0" applyBorder="0" applyAlignment="0" applyProtection="0">
      <alignment vertical="center"/>
    </xf>
    <xf numFmtId="9" fontId="23" fillId="0" borderId="0" applyFont="0" applyFill="0" applyBorder="0" applyAlignment="0" applyProtection="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43" fontId="38" fillId="0" borderId="0" applyFont="0" applyFill="0" applyBorder="0" applyAlignment="0" applyProtection="0">
      <alignment vertical="center"/>
    </xf>
    <xf numFmtId="43" fontId="41" fillId="0" borderId="0" applyFont="0" applyFill="0" applyBorder="0" applyAlignment="0" applyProtection="0">
      <alignment vertical="center"/>
    </xf>
    <xf numFmtId="43" fontId="22" fillId="0" borderId="0" applyFont="0" applyFill="0" applyBorder="0" applyAlignment="0" applyProtection="0">
      <alignment vertical="center"/>
    </xf>
    <xf numFmtId="43" fontId="22"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43" fontId="38" fillId="0" borderId="0" applyFont="0" applyFill="0" applyBorder="0" applyAlignment="0" applyProtection="0">
      <alignment vertical="center"/>
    </xf>
    <xf numFmtId="43" fontId="41" fillId="0" borderId="0" applyFont="0" applyFill="0" applyBorder="0" applyAlignment="0" applyProtection="0">
      <alignment vertical="center"/>
    </xf>
    <xf numFmtId="43" fontId="21" fillId="0" borderId="0" applyFont="0" applyFill="0" applyBorder="0" applyAlignment="0" applyProtection="0">
      <alignment vertical="center"/>
    </xf>
    <xf numFmtId="43" fontId="21" fillId="0" borderId="0" applyFont="0" applyFill="0" applyBorder="0" applyAlignment="0" applyProtection="0">
      <alignment vertical="center"/>
    </xf>
    <xf numFmtId="9" fontId="21" fillId="0" borderId="0" applyFont="0" applyFill="0" applyBorder="0" applyAlignment="0" applyProtection="0">
      <alignment vertical="center"/>
    </xf>
    <xf numFmtId="9" fontId="21" fillId="0" borderId="0" applyFont="0" applyFill="0" applyBorder="0" applyAlignment="0" applyProtection="0">
      <alignment vertical="center"/>
    </xf>
    <xf numFmtId="43" fontId="38" fillId="0" borderId="0" applyFont="0" applyFill="0" applyBorder="0" applyAlignment="0" applyProtection="0">
      <alignment vertical="center"/>
    </xf>
    <xf numFmtId="43" fontId="41" fillId="0" borderId="0" applyFont="0" applyFill="0" applyBorder="0" applyAlignment="0" applyProtection="0">
      <alignment vertical="center"/>
    </xf>
    <xf numFmtId="0" fontId="20" fillId="0" borderId="0">
      <alignment vertical="center"/>
    </xf>
    <xf numFmtId="43" fontId="20" fillId="0" borderId="0" applyFont="0" applyFill="0" applyBorder="0" applyAlignment="0" applyProtection="0">
      <alignment vertical="center"/>
    </xf>
    <xf numFmtId="9"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3" fontId="20" fillId="0" borderId="0" applyFont="0" applyFill="0" applyBorder="0" applyAlignment="0" applyProtection="0">
      <alignment vertical="center"/>
    </xf>
    <xf numFmtId="0" fontId="20" fillId="0" borderId="0">
      <alignment vertical="center"/>
    </xf>
    <xf numFmtId="0" fontId="20" fillId="0" borderId="0">
      <alignment vertical="center"/>
    </xf>
    <xf numFmtId="9" fontId="20" fillId="0" borderId="0" applyFont="0" applyFill="0" applyBorder="0" applyAlignment="0" applyProtection="0">
      <alignment vertical="center"/>
    </xf>
    <xf numFmtId="0" fontId="20" fillId="0" borderId="0">
      <alignment vertical="center"/>
    </xf>
    <xf numFmtId="0" fontId="20" fillId="0" borderId="0">
      <alignment vertical="center"/>
    </xf>
    <xf numFmtId="43" fontId="20" fillId="0" borderId="0" applyFont="0" applyFill="0" applyBorder="0" applyAlignment="0" applyProtection="0">
      <alignment vertical="center"/>
    </xf>
    <xf numFmtId="9"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3" fontId="38" fillId="0" borderId="0" applyFont="0" applyFill="0" applyBorder="0" applyAlignment="0" applyProtection="0">
      <alignment vertical="center"/>
    </xf>
    <xf numFmtId="43" fontId="41" fillId="0" borderId="0" applyFont="0" applyFill="0" applyBorder="0" applyAlignment="0" applyProtection="0">
      <alignment vertical="center"/>
    </xf>
    <xf numFmtId="43" fontId="20" fillId="0" borderId="0" applyFont="0" applyFill="0" applyBorder="0" applyAlignment="0" applyProtection="0">
      <alignment vertical="center"/>
    </xf>
    <xf numFmtId="43"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3" fontId="38" fillId="0" borderId="0" applyFont="0" applyFill="0" applyBorder="0" applyAlignment="0" applyProtection="0">
      <alignment vertical="center"/>
    </xf>
    <xf numFmtId="43" fontId="41" fillId="0" borderId="0" applyFont="0" applyFill="0" applyBorder="0" applyAlignment="0" applyProtection="0">
      <alignment vertical="center"/>
    </xf>
    <xf numFmtId="43" fontId="20" fillId="0" borderId="0" applyFont="0" applyFill="0" applyBorder="0" applyAlignment="0" applyProtection="0">
      <alignment vertical="center"/>
    </xf>
    <xf numFmtId="43"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3" fontId="38" fillId="0" borderId="0" applyFont="0" applyFill="0" applyBorder="0" applyAlignment="0" applyProtection="0">
      <alignment vertical="center"/>
    </xf>
    <xf numFmtId="43" fontId="41" fillId="0" borderId="0" applyFont="0" applyFill="0" applyBorder="0" applyAlignment="0" applyProtection="0">
      <alignment vertical="center"/>
    </xf>
    <xf numFmtId="43" fontId="20" fillId="0" borderId="0" applyFont="0" applyFill="0" applyBorder="0" applyAlignment="0" applyProtection="0">
      <alignment vertical="center"/>
    </xf>
    <xf numFmtId="43"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3" fontId="38" fillId="0" borderId="0" applyFont="0" applyFill="0" applyBorder="0" applyAlignment="0" applyProtection="0">
      <alignment vertical="center"/>
    </xf>
    <xf numFmtId="43" fontId="41" fillId="0" borderId="0" applyFont="0" applyFill="0" applyBorder="0" applyAlignment="0" applyProtection="0">
      <alignment vertical="center"/>
    </xf>
    <xf numFmtId="43" fontId="20" fillId="0" borderId="0" applyFont="0" applyFill="0" applyBorder="0" applyAlignment="0" applyProtection="0">
      <alignment vertical="center"/>
    </xf>
    <xf numFmtId="43"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43" fontId="38" fillId="0" borderId="0" applyFont="0" applyFill="0" applyBorder="0" applyAlignment="0" applyProtection="0">
      <alignment vertical="center"/>
    </xf>
    <xf numFmtId="43" fontId="41" fillId="0" borderId="0" applyFont="0" applyFill="0" applyBorder="0" applyAlignment="0" applyProtection="0">
      <alignment vertical="center"/>
    </xf>
    <xf numFmtId="43" fontId="20" fillId="0" borderId="0" applyFont="0" applyFill="0" applyBorder="0" applyAlignment="0" applyProtection="0">
      <alignment vertical="center"/>
    </xf>
    <xf numFmtId="43"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0" fontId="54" fillId="0" borderId="0"/>
    <xf numFmtId="9" fontId="54" fillId="0" borderId="0" applyFont="0" applyFill="0" applyBorder="0" applyAlignment="0" applyProtection="0">
      <alignment vertical="center"/>
    </xf>
    <xf numFmtId="0" fontId="38" fillId="0" borderId="0">
      <alignment vertical="center"/>
    </xf>
    <xf numFmtId="0" fontId="19" fillId="0" borderId="0">
      <alignment vertical="center"/>
    </xf>
    <xf numFmtId="0" fontId="18" fillId="0" borderId="0">
      <alignment vertical="center"/>
    </xf>
    <xf numFmtId="0" fontId="18" fillId="0" borderId="0">
      <alignment vertical="center"/>
    </xf>
    <xf numFmtId="0" fontId="17" fillId="0" borderId="0">
      <alignment vertical="center"/>
    </xf>
    <xf numFmtId="0" fontId="16" fillId="0" borderId="0"/>
    <xf numFmtId="9" fontId="15" fillId="0" borderId="0" applyFont="0" applyFill="0" applyBorder="0" applyAlignment="0" applyProtection="0">
      <alignment vertical="center"/>
    </xf>
    <xf numFmtId="0" fontId="14" fillId="0" borderId="0"/>
    <xf numFmtId="9" fontId="13" fillId="0" borderId="0" applyFont="0" applyFill="0" applyBorder="0" applyAlignment="0" applyProtection="0">
      <alignment vertical="center"/>
    </xf>
    <xf numFmtId="0" fontId="14" fillId="0" borderId="0"/>
    <xf numFmtId="9" fontId="13" fillId="0" borderId="0" applyFont="0" applyFill="0" applyBorder="0" applyAlignment="0" applyProtection="0">
      <alignment vertical="center"/>
    </xf>
    <xf numFmtId="0" fontId="12" fillId="0" borderId="0"/>
    <xf numFmtId="9" fontId="11" fillId="0" borderId="0" applyFont="0" applyFill="0" applyBorder="0" applyAlignment="0" applyProtection="0">
      <alignment vertical="center"/>
    </xf>
    <xf numFmtId="0" fontId="12"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9" fillId="0" borderId="0"/>
    <xf numFmtId="0" fontId="9" fillId="0" borderId="0">
      <alignment vertical="center"/>
    </xf>
    <xf numFmtId="0" fontId="8" fillId="0" borderId="0"/>
    <xf numFmtId="0" fontId="8" fillId="0" borderId="0">
      <alignment vertical="center"/>
    </xf>
    <xf numFmtId="43" fontId="8" fillId="0" borderId="0" applyFont="0" applyFill="0" applyBorder="0" applyAlignment="0" applyProtection="0">
      <alignment vertical="center"/>
    </xf>
    <xf numFmtId="0" fontId="8" fillId="0" borderId="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0" fontId="7" fillId="0" borderId="0">
      <alignment vertical="center"/>
    </xf>
    <xf numFmtId="0" fontId="7" fillId="0" borderId="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3" fontId="8" fillId="0" borderId="0" applyFont="0" applyFill="0" applyBorder="0" applyAlignment="0" applyProtection="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0" fontId="7" fillId="0" borderId="0">
      <alignment vertical="center"/>
    </xf>
    <xf numFmtId="0" fontId="7" fillId="0" borderId="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8" fillId="0" borderId="0"/>
    <xf numFmtId="9" fontId="7" fillId="0" borderId="0" applyFont="0" applyFill="0" applyBorder="0" applyAlignment="0" applyProtection="0">
      <alignment vertical="center"/>
    </xf>
    <xf numFmtId="0" fontId="8" fillId="0" borderId="0"/>
    <xf numFmtId="9" fontId="7" fillId="0" borderId="0" applyFont="0" applyFill="0" applyBorder="0" applyAlignment="0" applyProtection="0">
      <alignment vertical="center"/>
    </xf>
    <xf numFmtId="0" fontId="8" fillId="0" borderId="0"/>
    <xf numFmtId="9" fontId="7" fillId="0" borderId="0" applyFont="0" applyFill="0" applyBorder="0" applyAlignment="0" applyProtection="0">
      <alignment vertical="center"/>
    </xf>
    <xf numFmtId="0" fontId="8" fillId="0" borderId="0"/>
    <xf numFmtId="9" fontId="7" fillId="0" borderId="0" applyFont="0" applyFill="0" applyBorder="0" applyAlignment="0" applyProtection="0">
      <alignment vertical="center"/>
    </xf>
    <xf numFmtId="0" fontId="8"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8" fillId="0" borderId="0"/>
    <xf numFmtId="0" fontId="8" fillId="0" borderId="0">
      <alignment vertical="center"/>
    </xf>
    <xf numFmtId="0" fontId="8" fillId="0" borderId="0"/>
    <xf numFmtId="0" fontId="8" fillId="0" borderId="0">
      <alignment vertical="center"/>
    </xf>
    <xf numFmtId="43" fontId="8" fillId="0" borderId="0" applyFont="0" applyFill="0" applyBorder="0" applyAlignment="0" applyProtection="0">
      <alignment vertical="center"/>
    </xf>
    <xf numFmtId="0" fontId="8" fillId="0" borderId="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0" fontId="7" fillId="0" borderId="0">
      <alignment vertical="center"/>
    </xf>
    <xf numFmtId="0" fontId="7" fillId="0" borderId="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3" fontId="8" fillId="0" borderId="0" applyFont="0" applyFill="0" applyBorder="0" applyAlignment="0" applyProtection="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0" fontId="7" fillId="0" borderId="0">
      <alignment vertical="center"/>
    </xf>
    <xf numFmtId="0" fontId="7" fillId="0" borderId="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8" fillId="0" borderId="0"/>
    <xf numFmtId="9" fontId="7" fillId="0" borderId="0" applyFont="0" applyFill="0" applyBorder="0" applyAlignment="0" applyProtection="0">
      <alignment vertical="center"/>
    </xf>
    <xf numFmtId="0" fontId="8" fillId="0" borderId="0"/>
    <xf numFmtId="9" fontId="7" fillId="0" borderId="0" applyFont="0" applyFill="0" applyBorder="0" applyAlignment="0" applyProtection="0">
      <alignment vertical="center"/>
    </xf>
    <xf numFmtId="0" fontId="8" fillId="0" borderId="0"/>
    <xf numFmtId="9" fontId="7" fillId="0" borderId="0" applyFont="0" applyFill="0" applyBorder="0" applyAlignment="0" applyProtection="0">
      <alignment vertical="center"/>
    </xf>
    <xf numFmtId="0" fontId="8" fillId="0" borderId="0"/>
    <xf numFmtId="9" fontId="7" fillId="0" borderId="0" applyFont="0" applyFill="0" applyBorder="0" applyAlignment="0" applyProtection="0">
      <alignment vertical="center"/>
    </xf>
    <xf numFmtId="0" fontId="8" fillId="0" borderId="0"/>
    <xf numFmtId="0" fontId="8" fillId="0" borderId="0"/>
    <xf numFmtId="0" fontId="8" fillId="0" borderId="0">
      <alignment vertical="center"/>
    </xf>
    <xf numFmtId="43" fontId="8" fillId="0" borderId="0" applyFont="0" applyFill="0" applyBorder="0" applyAlignment="0" applyProtection="0">
      <alignment vertical="center"/>
    </xf>
    <xf numFmtId="0" fontId="8" fillId="0" borderId="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0" fontId="7" fillId="0" borderId="0">
      <alignment vertical="center"/>
    </xf>
    <xf numFmtId="0" fontId="7" fillId="0" borderId="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3" fontId="8" fillId="0" borderId="0" applyFont="0" applyFill="0" applyBorder="0" applyAlignment="0" applyProtection="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0" fontId="7" fillId="0" borderId="0">
      <alignment vertical="center"/>
    </xf>
    <xf numFmtId="0" fontId="7" fillId="0" borderId="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8" fillId="0" borderId="0"/>
    <xf numFmtId="9" fontId="7" fillId="0" borderId="0" applyFont="0" applyFill="0" applyBorder="0" applyAlignment="0" applyProtection="0">
      <alignment vertical="center"/>
    </xf>
    <xf numFmtId="0" fontId="8" fillId="0" borderId="0"/>
    <xf numFmtId="9" fontId="7" fillId="0" borderId="0" applyFont="0" applyFill="0" applyBorder="0" applyAlignment="0" applyProtection="0">
      <alignment vertical="center"/>
    </xf>
    <xf numFmtId="0" fontId="8" fillId="0" borderId="0"/>
    <xf numFmtId="9" fontId="7" fillId="0" borderId="0" applyFont="0" applyFill="0" applyBorder="0" applyAlignment="0" applyProtection="0">
      <alignment vertical="center"/>
    </xf>
    <xf numFmtId="0" fontId="8" fillId="0" borderId="0"/>
    <xf numFmtId="9" fontId="7" fillId="0" borderId="0" applyFont="0" applyFill="0" applyBorder="0" applyAlignment="0" applyProtection="0">
      <alignment vertical="center"/>
    </xf>
    <xf numFmtId="0" fontId="8"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8" fillId="0" borderId="0"/>
    <xf numFmtId="0" fontId="8" fillId="0" borderId="0">
      <alignment vertical="center"/>
    </xf>
    <xf numFmtId="0" fontId="7" fillId="0" borderId="0">
      <alignment vertical="center"/>
    </xf>
    <xf numFmtId="0" fontId="7" fillId="0" borderId="0">
      <alignment vertical="center"/>
    </xf>
    <xf numFmtId="0" fontId="8" fillId="0" borderId="0">
      <alignment vertical="center"/>
    </xf>
    <xf numFmtId="0" fontId="8" fillId="0" borderId="0"/>
    <xf numFmtId="0" fontId="8" fillId="0" borderId="0">
      <alignment vertical="center"/>
    </xf>
    <xf numFmtId="43" fontId="8" fillId="0" borderId="0" applyFont="0" applyFill="0" applyBorder="0" applyAlignment="0" applyProtection="0">
      <alignment vertical="center"/>
    </xf>
    <xf numFmtId="0" fontId="8" fillId="0" borderId="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0" fontId="7" fillId="0" borderId="0">
      <alignment vertical="center"/>
    </xf>
    <xf numFmtId="0" fontId="7" fillId="0" borderId="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43" fontId="8" fillId="0" borderId="0" applyFont="0" applyFill="0" applyBorder="0" applyAlignment="0" applyProtection="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0" fontId="7" fillId="0" borderId="0">
      <alignment vertical="center"/>
    </xf>
    <xf numFmtId="0" fontId="7" fillId="0" borderId="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43" fontId="8"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8" fillId="0" borderId="0"/>
    <xf numFmtId="9" fontId="7" fillId="0" borderId="0" applyFont="0" applyFill="0" applyBorder="0" applyAlignment="0" applyProtection="0">
      <alignment vertical="center"/>
    </xf>
    <xf numFmtId="0" fontId="8" fillId="0" borderId="0"/>
    <xf numFmtId="9" fontId="7" fillId="0" borderId="0" applyFont="0" applyFill="0" applyBorder="0" applyAlignment="0" applyProtection="0">
      <alignment vertical="center"/>
    </xf>
    <xf numFmtId="0" fontId="8" fillId="0" borderId="0"/>
    <xf numFmtId="9" fontId="7" fillId="0" borderId="0" applyFont="0" applyFill="0" applyBorder="0" applyAlignment="0" applyProtection="0">
      <alignment vertical="center"/>
    </xf>
    <xf numFmtId="0" fontId="8" fillId="0" borderId="0"/>
    <xf numFmtId="9" fontId="7" fillId="0" borderId="0" applyFont="0" applyFill="0" applyBorder="0" applyAlignment="0" applyProtection="0">
      <alignment vertical="center"/>
    </xf>
    <xf numFmtId="0" fontId="8"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8" fillId="0" borderId="0"/>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8" fillId="0" borderId="0">
      <alignment vertical="center"/>
    </xf>
    <xf numFmtId="0" fontId="8" fillId="0" borderId="0"/>
    <xf numFmtId="9" fontId="7" fillId="0" borderId="0" applyFont="0" applyFill="0" applyBorder="0" applyAlignment="0" applyProtection="0">
      <alignment vertical="center"/>
    </xf>
    <xf numFmtId="0" fontId="7" fillId="0" borderId="0">
      <alignment vertical="center"/>
    </xf>
    <xf numFmtId="0" fontId="77"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cellStyleXfs>
  <cellXfs count="1839">
    <xf numFmtId="0" fontId="0" fillId="0" borderId="0" xfId="0"/>
    <xf numFmtId="0" fontId="50" fillId="0" borderId="0" xfId="19" applyFont="1">
      <alignment vertical="center"/>
    </xf>
    <xf numFmtId="0" fontId="31" fillId="0" borderId="0" xfId="19">
      <alignment vertical="center"/>
    </xf>
    <xf numFmtId="0" fontId="31" fillId="0" borderId="1" xfId="19" applyBorder="1" applyAlignment="1">
      <alignment horizontal="centerContinuous" vertical="center"/>
    </xf>
    <xf numFmtId="0" fontId="31" fillId="0" borderId="1" xfId="19" applyBorder="1" applyAlignment="1">
      <alignment horizontal="center" vertical="center"/>
    </xf>
    <xf numFmtId="0" fontId="31" fillId="0" borderId="1" xfId="19" applyBorder="1">
      <alignment vertical="center"/>
    </xf>
    <xf numFmtId="176" fontId="31" fillId="0" borderId="1" xfId="19" applyNumberFormat="1" applyBorder="1" applyAlignment="1">
      <alignment horizontal="center" vertical="center"/>
    </xf>
    <xf numFmtId="176" fontId="31" fillId="0" borderId="1" xfId="19" applyNumberFormat="1" applyBorder="1">
      <alignment vertical="center"/>
    </xf>
    <xf numFmtId="0" fontId="31" fillId="0" borderId="1" xfId="19" applyBorder="1" applyAlignment="1">
      <alignment vertical="center" wrapText="1"/>
    </xf>
    <xf numFmtId="176" fontId="31" fillId="0" borderId="0" xfId="19" applyNumberFormat="1">
      <alignment vertical="center"/>
    </xf>
    <xf numFmtId="0" fontId="31" fillId="0" borderId="18" xfId="19" applyBorder="1">
      <alignment vertical="center"/>
    </xf>
    <xf numFmtId="176" fontId="53" fillId="0" borderId="1" xfId="19" applyNumberFormat="1" applyFont="1" applyBorder="1" applyAlignment="1">
      <alignment horizontal="center" vertical="center"/>
    </xf>
    <xf numFmtId="0" fontId="53" fillId="0" borderId="1" xfId="19" applyFont="1" applyBorder="1">
      <alignment vertical="center"/>
    </xf>
    <xf numFmtId="0" fontId="55" fillId="0" borderId="0" xfId="27" applyFont="1">
      <alignment vertical="center"/>
    </xf>
    <xf numFmtId="0" fontId="45" fillId="0" borderId="0" xfId="27" applyFont="1">
      <alignment vertical="center"/>
    </xf>
    <xf numFmtId="0" fontId="45" fillId="0" borderId="1" xfId="27" applyFont="1" applyBorder="1" applyAlignment="1">
      <alignment horizontal="center" vertical="center"/>
    </xf>
    <xf numFmtId="178" fontId="45" fillId="0" borderId="1" xfId="27" applyNumberFormat="1" applyFont="1" applyBorder="1" applyAlignment="1">
      <alignment horizontal="center" vertical="center"/>
    </xf>
    <xf numFmtId="0" fontId="45" fillId="0" borderId="1" xfId="27" applyFont="1" applyBorder="1">
      <alignment vertical="center"/>
    </xf>
    <xf numFmtId="0" fontId="45" fillId="0" borderId="1" xfId="27" applyFont="1" applyBorder="1" applyAlignment="1">
      <alignment vertical="center" wrapText="1"/>
    </xf>
    <xf numFmtId="176" fontId="45" fillId="0" borderId="1" xfId="27" applyNumberFormat="1" applyFont="1" applyBorder="1" applyAlignment="1">
      <alignment horizontal="center" vertical="center"/>
    </xf>
    <xf numFmtId="177" fontId="45" fillId="0" borderId="1" xfId="27" applyNumberFormat="1" applyFont="1" applyBorder="1" applyAlignment="1">
      <alignment horizontal="center" vertical="center"/>
    </xf>
    <xf numFmtId="0" fontId="45" fillId="0" borderId="0" xfId="10" applyFont="1">
      <alignment vertical="center"/>
    </xf>
    <xf numFmtId="0" fontId="57" fillId="0" borderId="5" xfId="10" applyFont="1" applyBorder="1" applyAlignment="1">
      <alignment horizontal="center" vertical="center" wrapText="1"/>
    </xf>
    <xf numFmtId="0" fontId="47" fillId="0" borderId="14" xfId="10" applyFont="1" applyBorder="1" applyAlignment="1">
      <alignment horizontal="right" vertical="center" wrapText="1" readingOrder="1"/>
    </xf>
    <xf numFmtId="0" fontId="47" fillId="0" borderId="15" xfId="10" applyFont="1" applyBorder="1" applyAlignment="1">
      <alignment horizontal="center" vertical="center" wrapText="1" readingOrder="1"/>
    </xf>
    <xf numFmtId="9" fontId="58" fillId="0" borderId="16" xfId="10" applyNumberFormat="1" applyFont="1" applyBorder="1" applyAlignment="1">
      <alignment horizontal="right" vertical="center" shrinkToFit="1" readingOrder="1"/>
    </xf>
    <xf numFmtId="0" fontId="47" fillId="0" borderId="5" xfId="10" applyFont="1" applyBorder="1" applyAlignment="1">
      <alignment horizontal="left" vertical="center" wrapText="1" readingOrder="1"/>
    </xf>
    <xf numFmtId="0" fontId="47" fillId="0" borderId="0" xfId="10" applyFont="1" applyAlignment="1">
      <alignment horizontal="left" vertical="center" wrapText="1" readingOrder="1"/>
    </xf>
    <xf numFmtId="0" fontId="57" fillId="0" borderId="0" xfId="10" applyFont="1" applyAlignment="1">
      <alignment horizontal="center" vertical="center" wrapText="1"/>
    </xf>
    <xf numFmtId="0" fontId="47" fillId="0" borderId="0" xfId="10" applyFont="1" applyAlignment="1">
      <alignment horizontal="right" vertical="center" wrapText="1" readingOrder="1"/>
    </xf>
    <xf numFmtId="0" fontId="47" fillId="0" borderId="0" xfId="10" applyFont="1" applyAlignment="1">
      <alignment horizontal="center" vertical="center" wrapText="1" readingOrder="1"/>
    </xf>
    <xf numFmtId="0" fontId="58" fillId="0" borderId="0" xfId="10" applyFont="1" applyAlignment="1">
      <alignment horizontal="right" vertical="center" wrapText="1" readingOrder="1"/>
    </xf>
    <xf numFmtId="9" fontId="58" fillId="0" borderId="0" xfId="10" applyNumberFormat="1" applyFont="1" applyAlignment="1">
      <alignment horizontal="right" vertical="center" shrinkToFit="1" readingOrder="1"/>
    </xf>
    <xf numFmtId="0" fontId="47" fillId="0" borderId="1" xfId="10" applyFont="1" applyBorder="1" applyAlignment="1">
      <alignment horizontal="left" vertical="center" wrapText="1" readingOrder="1"/>
    </xf>
    <xf numFmtId="0" fontId="57" fillId="0" borderId="1" xfId="10" applyFont="1" applyBorder="1" applyAlignment="1">
      <alignment horizontal="center" vertical="center" wrapText="1"/>
    </xf>
    <xf numFmtId="0" fontId="47" fillId="0" borderId="1" xfId="10" applyFont="1" applyBorder="1" applyAlignment="1">
      <alignment horizontal="right" vertical="center" wrapText="1" readingOrder="1"/>
    </xf>
    <xf numFmtId="0" fontId="47" fillId="0" borderId="1" xfId="10" applyFont="1" applyBorder="1" applyAlignment="1">
      <alignment horizontal="center" vertical="center" wrapText="1" readingOrder="1"/>
    </xf>
    <xf numFmtId="9" fontId="58" fillId="0" borderId="1" xfId="10" applyNumberFormat="1" applyFont="1" applyBorder="1" applyAlignment="1">
      <alignment horizontal="right" vertical="center" shrinkToFit="1" readingOrder="1"/>
    </xf>
    <xf numFmtId="0" fontId="56" fillId="0" borderId="1" xfId="10" applyFont="1" applyBorder="1">
      <alignment vertical="center"/>
    </xf>
    <xf numFmtId="0" fontId="47" fillId="2" borderId="1" xfId="10" applyFont="1" applyFill="1" applyBorder="1" applyAlignment="1">
      <alignment horizontal="left" vertical="center" wrapText="1" readingOrder="1"/>
    </xf>
    <xf numFmtId="0" fontId="57" fillId="2" borderId="1" xfId="10" applyFont="1" applyFill="1" applyBorder="1" applyAlignment="1">
      <alignment horizontal="center" vertical="center" wrapText="1"/>
    </xf>
    <xf numFmtId="0" fontId="47" fillId="2" borderId="1" xfId="10" applyFont="1" applyFill="1" applyBorder="1" applyAlignment="1">
      <alignment horizontal="right" vertical="center" wrapText="1" readingOrder="1"/>
    </xf>
    <xf numFmtId="0" fontId="47" fillId="2" borderId="1" xfId="10" applyFont="1" applyFill="1" applyBorder="1" applyAlignment="1">
      <alignment horizontal="center" vertical="center" wrapText="1" readingOrder="1"/>
    </xf>
    <xf numFmtId="9" fontId="58" fillId="2" borderId="1" xfId="10" applyNumberFormat="1" applyFont="1" applyFill="1" applyBorder="1" applyAlignment="1">
      <alignment horizontal="right" vertical="center" shrinkToFit="1" readingOrder="1"/>
    </xf>
    <xf numFmtId="0" fontId="47" fillId="0" borderId="1" xfId="10" applyFont="1" applyBorder="1" applyAlignment="1">
      <alignment horizontal="left" wrapText="1" readingOrder="1"/>
    </xf>
    <xf numFmtId="0" fontId="47" fillId="0" borderId="1" xfId="10" applyFont="1" applyBorder="1" applyAlignment="1">
      <alignment horizontal="left" vertical="top" wrapText="1" readingOrder="1"/>
    </xf>
    <xf numFmtId="0" fontId="47" fillId="2" borderId="0" xfId="10" applyFont="1" applyFill="1" applyAlignment="1">
      <alignment horizontal="left" vertical="center" wrapText="1" readingOrder="1"/>
    </xf>
    <xf numFmtId="0" fontId="57" fillId="2" borderId="0" xfId="10" applyFont="1" applyFill="1" applyAlignment="1">
      <alignment horizontal="center" vertical="center" wrapText="1"/>
    </xf>
    <xf numFmtId="0" fontId="47" fillId="2" borderId="0" xfId="10" applyFont="1" applyFill="1" applyAlignment="1">
      <alignment horizontal="right" vertical="center" wrapText="1" readingOrder="1"/>
    </xf>
    <xf numFmtId="0" fontId="47" fillId="2" borderId="0" xfId="10" applyFont="1" applyFill="1" applyAlignment="1">
      <alignment horizontal="center" vertical="center" wrapText="1" readingOrder="1"/>
    </xf>
    <xf numFmtId="9" fontId="58" fillId="2" borderId="0" xfId="10" applyNumberFormat="1" applyFont="1" applyFill="1" applyAlignment="1">
      <alignment horizontal="right" vertical="center" shrinkToFit="1" readingOrder="1"/>
    </xf>
    <xf numFmtId="0" fontId="45" fillId="2" borderId="0" xfId="10" applyFont="1" applyFill="1">
      <alignment vertical="center"/>
    </xf>
    <xf numFmtId="0" fontId="61" fillId="0" borderId="1" xfId="10" applyFont="1" applyBorder="1" applyAlignment="1">
      <alignment horizontal="left" vertical="top" wrapText="1" readingOrder="1"/>
    </xf>
    <xf numFmtId="0" fontId="61" fillId="0" borderId="1" xfId="10" applyFont="1" applyBorder="1" applyAlignment="1">
      <alignment horizontal="left" vertical="center" wrapText="1" readingOrder="1"/>
    </xf>
    <xf numFmtId="0" fontId="6" fillId="0" borderId="0" xfId="981">
      <alignment vertical="center"/>
    </xf>
    <xf numFmtId="0" fontId="45" fillId="0" borderId="0" xfId="981" applyFont="1" applyAlignment="1">
      <alignment horizontal="center" vertical="center"/>
    </xf>
    <xf numFmtId="0" fontId="45" fillId="0" borderId="1" xfId="981" applyFont="1" applyBorder="1" applyAlignment="1">
      <alignment horizontal="center" vertical="center" wrapText="1"/>
    </xf>
    <xf numFmtId="0" fontId="45" fillId="0" borderId="1" xfId="981" applyFont="1" applyBorder="1" applyAlignment="1">
      <alignment horizontal="left" vertical="center" wrapText="1"/>
    </xf>
    <xf numFmtId="0" fontId="45" fillId="0" borderId="1" xfId="981" applyFont="1" applyBorder="1" applyAlignment="1">
      <alignment horizontal="center" vertical="center"/>
    </xf>
    <xf numFmtId="0" fontId="6" fillId="0" borderId="0" xfId="981" applyAlignment="1">
      <alignment horizontal="centerContinuous" vertical="center"/>
    </xf>
    <xf numFmtId="0" fontId="46" fillId="0" borderId="0" xfId="981" applyFont="1" applyAlignment="1">
      <alignment horizontal="centerContinuous" vertical="center"/>
    </xf>
    <xf numFmtId="14" fontId="6" fillId="0" borderId="0" xfId="981" applyNumberFormat="1">
      <alignment vertical="center"/>
    </xf>
    <xf numFmtId="0" fontId="65" fillId="0" borderId="31" xfId="188" applyFont="1" applyBorder="1" applyAlignment="1">
      <alignment horizontal="center" vertical="center"/>
    </xf>
    <xf numFmtId="0" fontId="65" fillId="0" borderId="31" xfId="188" applyFont="1" applyBorder="1" applyAlignment="1">
      <alignment horizontal="center" vertical="center" wrapText="1"/>
    </xf>
    <xf numFmtId="0" fontId="65" fillId="0" borderId="34" xfId="188" applyFont="1" applyBorder="1" applyAlignment="1">
      <alignment horizontal="center" vertical="center"/>
    </xf>
    <xf numFmtId="0" fontId="65" fillId="0" borderId="1" xfId="188" applyFont="1" applyBorder="1" applyAlignment="1">
      <alignment horizontal="center" vertical="center"/>
    </xf>
    <xf numFmtId="0" fontId="65" fillId="0" borderId="1" xfId="188" applyFont="1" applyBorder="1" applyAlignment="1">
      <alignment horizontal="center" vertical="center" wrapText="1"/>
    </xf>
    <xf numFmtId="0" fontId="65" fillId="0" borderId="36" xfId="188" applyFont="1" applyBorder="1" applyAlignment="1">
      <alignment horizontal="center" vertical="center"/>
    </xf>
    <xf numFmtId="0" fontId="65" fillId="4" borderId="1" xfId="188" applyFont="1" applyFill="1" applyBorder="1" applyAlignment="1">
      <alignment horizontal="center" vertical="center" wrapText="1"/>
    </xf>
    <xf numFmtId="0" fontId="64" fillId="0" borderId="1" xfId="188" applyFont="1" applyBorder="1" applyAlignment="1">
      <alignment horizontal="center" vertical="center" wrapText="1"/>
    </xf>
    <xf numFmtId="179" fontId="45" fillId="0" borderId="4" xfId="188" applyNumberFormat="1" applyFont="1" applyBorder="1" applyAlignment="1">
      <alignment horizontal="center" vertical="center"/>
    </xf>
    <xf numFmtId="180" fontId="64" fillId="0" borderId="1" xfId="188" applyNumberFormat="1" applyFont="1" applyBorder="1" applyAlignment="1">
      <alignment horizontal="center" vertical="center"/>
    </xf>
    <xf numFmtId="0" fontId="64" fillId="0" borderId="3" xfId="188" applyFont="1" applyBorder="1" applyAlignment="1">
      <alignment horizontal="center" vertical="center"/>
    </xf>
    <xf numFmtId="180" fontId="45" fillId="0" borderId="4" xfId="188" applyNumberFormat="1" applyFont="1" applyBorder="1" applyAlignment="1">
      <alignment horizontal="center" vertical="center"/>
    </xf>
    <xf numFmtId="0" fontId="74" fillId="4" borderId="1" xfId="188" applyFont="1" applyFill="1" applyBorder="1" applyAlignment="1">
      <alignment horizontal="center" vertical="center" wrapText="1"/>
    </xf>
    <xf numFmtId="0" fontId="80" fillId="0" borderId="1" xfId="188" applyFont="1" applyBorder="1" applyAlignment="1">
      <alignment horizontal="center" vertical="center" wrapText="1"/>
    </xf>
    <xf numFmtId="179" fontId="76" fillId="0" borderId="4" xfId="188" applyNumberFormat="1" applyFont="1" applyBorder="1" applyAlignment="1">
      <alignment horizontal="center" vertical="center"/>
    </xf>
    <xf numFmtId="0" fontId="74" fillId="0" borderId="1" xfId="188" applyFont="1" applyBorder="1" applyAlignment="1">
      <alignment horizontal="center" vertical="center"/>
    </xf>
    <xf numFmtId="180" fontId="80" fillId="0" borderId="1" xfId="188" applyNumberFormat="1" applyFont="1" applyBorder="1" applyAlignment="1">
      <alignment horizontal="center" vertical="center"/>
    </xf>
    <xf numFmtId="180" fontId="76" fillId="0" borderId="4" xfId="188" applyNumberFormat="1" applyFont="1" applyBorder="1" applyAlignment="1">
      <alignment horizontal="center" vertical="center"/>
    </xf>
    <xf numFmtId="14" fontId="80" fillId="0" borderId="1" xfId="188" applyNumberFormat="1" applyFont="1" applyBorder="1" applyAlignment="1">
      <alignment horizontal="center" vertical="center" wrapText="1"/>
    </xf>
    <xf numFmtId="0" fontId="76" fillId="0" borderId="3" xfId="188" applyFont="1" applyBorder="1" applyAlignment="1">
      <alignment horizontal="center" vertical="center"/>
    </xf>
    <xf numFmtId="0" fontId="74" fillId="0" borderId="1" xfId="188" applyFont="1" applyBorder="1" applyAlignment="1">
      <alignment horizontal="center" vertical="center" wrapText="1"/>
    </xf>
    <xf numFmtId="180" fontId="45" fillId="0" borderId="26" xfId="188" applyNumberFormat="1" applyFont="1" applyBorder="1" applyAlignment="1">
      <alignment horizontal="center" vertical="center"/>
    </xf>
    <xf numFmtId="0" fontId="64" fillId="0" borderId="1" xfId="188" applyFont="1" applyBorder="1" applyAlignment="1">
      <alignment horizontal="center" vertical="center"/>
    </xf>
    <xf numFmtId="0" fontId="80" fillId="0" borderId="1" xfId="188" applyFont="1" applyBorder="1" applyAlignment="1">
      <alignment horizontal="center" vertical="center"/>
    </xf>
    <xf numFmtId="180" fontId="76" fillId="0" borderId="26" xfId="188" applyNumberFormat="1" applyFont="1" applyBorder="1" applyAlignment="1">
      <alignment horizontal="center" vertical="center"/>
    </xf>
    <xf numFmtId="0" fontId="45" fillId="0" borderId="3" xfId="188" applyFont="1" applyBorder="1" applyAlignment="1">
      <alignment horizontal="center" vertical="center"/>
    </xf>
    <xf numFmtId="0" fontId="45" fillId="0" borderId="4" xfId="188" applyFont="1" applyBorder="1" applyAlignment="1">
      <alignment horizontal="center" vertical="center"/>
    </xf>
    <xf numFmtId="178" fontId="64" fillId="0" borderId="1" xfId="188" applyNumberFormat="1" applyFont="1" applyBorder="1" applyAlignment="1">
      <alignment horizontal="center" vertical="center"/>
    </xf>
    <xf numFmtId="179" fontId="80" fillId="0" borderId="3" xfId="188" applyNumberFormat="1" applyFont="1" applyBorder="1" applyAlignment="1">
      <alignment horizontal="center" vertical="center"/>
    </xf>
    <xf numFmtId="0" fontId="80" fillId="0" borderId="3" xfId="188" applyFont="1" applyBorder="1" applyAlignment="1">
      <alignment horizontal="center" vertical="center"/>
    </xf>
    <xf numFmtId="181" fontId="45" fillId="0" borderId="4" xfId="188" applyNumberFormat="1" applyFont="1" applyBorder="1" applyAlignment="1">
      <alignment horizontal="center" vertical="center"/>
    </xf>
    <xf numFmtId="178" fontId="45" fillId="0" borderId="4" xfId="188" applyNumberFormat="1" applyFont="1" applyBorder="1" applyAlignment="1">
      <alignment horizontal="center" vertical="center"/>
    </xf>
    <xf numFmtId="0" fontId="76" fillId="0" borderId="4" xfId="188" applyFont="1" applyBorder="1" applyAlignment="1">
      <alignment horizontal="center" vertical="center"/>
    </xf>
    <xf numFmtId="0" fontId="65" fillId="0" borderId="36" xfId="188" applyFont="1" applyBorder="1" applyAlignment="1">
      <alignment horizontal="left" vertical="top" wrapText="1"/>
    </xf>
    <xf numFmtId="0" fontId="75" fillId="0" borderId="3" xfId="188" applyFont="1" applyBorder="1" applyAlignment="1">
      <alignment horizontal="center" vertical="center" wrapText="1"/>
    </xf>
    <xf numFmtId="182" fontId="45" fillId="0" borderId="3" xfId="188" applyNumberFormat="1" applyFont="1" applyBorder="1" applyAlignment="1">
      <alignment horizontal="center" vertical="center" wrapText="1"/>
    </xf>
    <xf numFmtId="182" fontId="64" fillId="0" borderId="1" xfId="188" applyNumberFormat="1" applyFont="1" applyBorder="1" applyAlignment="1">
      <alignment horizontal="center" vertical="center"/>
    </xf>
    <xf numFmtId="0" fontId="65" fillId="0" borderId="2" xfId="188" applyFont="1" applyBorder="1" applyAlignment="1">
      <alignment horizontal="center" vertical="center"/>
    </xf>
    <xf numFmtId="0" fontId="64" fillId="0" borderId="2" xfId="188" applyFont="1" applyBorder="1" applyAlignment="1">
      <alignment horizontal="center" vertical="center"/>
    </xf>
    <xf numFmtId="0" fontId="80" fillId="0" borderId="23" xfId="188" applyFont="1" applyBorder="1" applyAlignment="1">
      <alignment horizontal="center" vertical="center"/>
    </xf>
    <xf numFmtId="180" fontId="76" fillId="0" borderId="24" xfId="188" applyNumberFormat="1" applyFont="1" applyBorder="1" applyAlignment="1">
      <alignment horizontal="center" vertical="center"/>
    </xf>
    <xf numFmtId="0" fontId="74" fillId="0" borderId="3" xfId="188" applyFont="1" applyBorder="1" applyAlignment="1">
      <alignment horizontal="center" vertical="center" wrapText="1"/>
    </xf>
    <xf numFmtId="0" fontId="82" fillId="0" borderId="3" xfId="188" applyFont="1" applyBorder="1" applyAlignment="1">
      <alignment horizontal="center" vertical="center" wrapText="1"/>
    </xf>
    <xf numFmtId="0" fontId="82" fillId="0" borderId="1" xfId="188" applyFont="1" applyBorder="1" applyAlignment="1">
      <alignment horizontal="center" vertical="center" wrapText="1"/>
    </xf>
    <xf numFmtId="0" fontId="83" fillId="0" borderId="1" xfId="188" applyFont="1" applyBorder="1" applyAlignment="1">
      <alignment horizontal="center" vertical="center" wrapText="1"/>
    </xf>
    <xf numFmtId="0" fontId="74" fillId="4" borderId="43" xfId="188" applyFont="1" applyFill="1" applyBorder="1" applyAlignment="1">
      <alignment horizontal="center" vertical="center" wrapText="1"/>
    </xf>
    <xf numFmtId="0" fontId="80" fillId="0" borderId="43" xfId="188" applyFont="1" applyBorder="1" applyAlignment="1">
      <alignment horizontal="center" vertical="center" wrapText="1"/>
    </xf>
    <xf numFmtId="0" fontId="75" fillId="0" borderId="43" xfId="188" applyFont="1" applyBorder="1" applyAlignment="1">
      <alignment horizontal="center" vertical="center" wrapText="1"/>
    </xf>
    <xf numFmtId="0" fontId="75" fillId="0" borderId="44" xfId="188" applyFont="1" applyBorder="1" applyAlignment="1">
      <alignment horizontal="center" vertical="center" wrapText="1"/>
    </xf>
    <xf numFmtId="0" fontId="76" fillId="0" borderId="45" xfId="188" applyFont="1" applyBorder="1" applyAlignment="1">
      <alignment horizontal="center" vertical="center"/>
    </xf>
    <xf numFmtId="0" fontId="74" fillId="0" borderId="43" xfId="188" applyFont="1" applyBorder="1" applyAlignment="1">
      <alignment horizontal="center" vertical="center" wrapText="1"/>
    </xf>
    <xf numFmtId="0" fontId="65" fillId="0" borderId="35" xfId="188" applyFont="1" applyBorder="1" applyAlignment="1">
      <alignment horizontal="center" vertical="center"/>
    </xf>
    <xf numFmtId="0" fontId="45" fillId="0" borderId="1" xfId="188" applyFont="1" applyBorder="1"/>
    <xf numFmtId="0" fontId="65" fillId="0" borderId="1" xfId="188" applyFont="1" applyBorder="1" applyAlignment="1">
      <alignment horizontal="left" vertical="top"/>
    </xf>
    <xf numFmtId="0" fontId="45" fillId="0" borderId="0" xfId="188" applyFont="1" applyAlignment="1">
      <alignment horizontal="center" vertical="center"/>
    </xf>
    <xf numFmtId="0" fontId="65" fillId="0" borderId="3" xfId="188" applyFont="1" applyBorder="1" applyAlignment="1">
      <alignment horizontal="left" vertical="top"/>
    </xf>
    <xf numFmtId="0" fontId="45" fillId="0" borderId="4" xfId="188" applyFont="1" applyBorder="1"/>
    <xf numFmtId="0" fontId="80" fillId="0" borderId="1" xfId="974" applyFont="1" applyBorder="1" applyAlignment="1">
      <alignment horizontal="left" vertical="top" wrapText="1"/>
    </xf>
    <xf numFmtId="0" fontId="76" fillId="0" borderId="1" xfId="974" applyFont="1" applyBorder="1" applyAlignment="1">
      <alignment horizontal="center" vertical="center" wrapText="1"/>
    </xf>
    <xf numFmtId="0" fontId="80" fillId="0" borderId="23" xfId="974" applyFont="1" applyBorder="1" applyAlignment="1">
      <alignment horizontal="left" vertical="top" wrapText="1"/>
    </xf>
    <xf numFmtId="0" fontId="76" fillId="0" borderId="4" xfId="974" applyFont="1" applyBorder="1" applyAlignment="1">
      <alignment horizontal="center" vertical="center" wrapText="1"/>
    </xf>
    <xf numFmtId="0" fontId="80" fillId="0" borderId="3" xfId="974" applyFont="1" applyBorder="1" applyAlignment="1">
      <alignment horizontal="center" vertical="center"/>
    </xf>
    <xf numFmtId="0" fontId="76" fillId="0" borderId="24" xfId="974" applyFont="1" applyBorder="1" applyAlignment="1">
      <alignment horizontal="center" vertical="center" wrapText="1"/>
    </xf>
    <xf numFmtId="0" fontId="76" fillId="0" borderId="23" xfId="974" applyFont="1" applyBorder="1" applyAlignment="1">
      <alignment horizontal="center" vertical="center" wrapText="1"/>
    </xf>
    <xf numFmtId="49" fontId="80" fillId="0" borderId="2" xfId="974" applyNumberFormat="1" applyFont="1" applyBorder="1" applyAlignment="1">
      <alignment horizontal="center" vertical="center"/>
    </xf>
    <xf numFmtId="180" fontId="80" fillId="0" borderId="1" xfId="188" applyNumberFormat="1" applyFont="1" applyBorder="1" applyAlignment="1">
      <alignment horizontal="center" vertical="center" wrapText="1"/>
    </xf>
    <xf numFmtId="0" fontId="64" fillId="0" borderId="3" xfId="974" applyFont="1" applyBorder="1" applyAlignment="1">
      <alignment horizontal="center" vertical="center" wrapText="1"/>
    </xf>
    <xf numFmtId="0" fontId="65" fillId="0" borderId="23" xfId="188" applyFont="1" applyBorder="1" applyAlignment="1">
      <alignment horizontal="left" vertical="top" wrapText="1"/>
    </xf>
    <xf numFmtId="0" fontId="68" fillId="0" borderId="23" xfId="974" applyFont="1" applyBorder="1" applyAlignment="1">
      <alignment horizontal="left" vertical="top" wrapText="1"/>
    </xf>
    <xf numFmtId="0" fontId="45" fillId="0" borderId="4" xfId="974" applyFont="1" applyBorder="1" applyAlignment="1">
      <alignment horizontal="center" vertical="center" wrapText="1"/>
    </xf>
    <xf numFmtId="0" fontId="66" fillId="0" borderId="3" xfId="974" applyFont="1" applyBorder="1" applyAlignment="1">
      <alignment horizontal="left" vertical="center" wrapText="1"/>
    </xf>
    <xf numFmtId="0" fontId="45" fillId="0" borderId="3" xfId="974" applyFont="1" applyBorder="1" applyAlignment="1">
      <alignment horizontal="center" vertical="center" wrapText="1"/>
    </xf>
    <xf numFmtId="0" fontId="65" fillId="4" borderId="3" xfId="188" applyFont="1" applyFill="1" applyBorder="1" applyAlignment="1">
      <alignment horizontal="center" vertical="center" wrapText="1"/>
    </xf>
    <xf numFmtId="0" fontId="76" fillId="0" borderId="1" xfId="188" applyFont="1" applyBorder="1"/>
    <xf numFmtId="0" fontId="76" fillId="0" borderId="4" xfId="188" applyFont="1" applyBorder="1"/>
    <xf numFmtId="0" fontId="74" fillId="0" borderId="1" xfId="188" applyFont="1" applyBorder="1"/>
    <xf numFmtId="0" fontId="74" fillId="0" borderId="4" xfId="188" applyFont="1" applyBorder="1"/>
    <xf numFmtId="0" fontId="85" fillId="0" borderId="1" xfId="188" applyFont="1" applyBorder="1" applyAlignment="1">
      <alignment horizontal="center" vertical="center" wrapText="1"/>
    </xf>
    <xf numFmtId="0" fontId="68" fillId="0" borderId="1" xfId="188" applyFont="1" applyBorder="1" applyAlignment="1">
      <alignment horizontal="center" vertical="center" wrapText="1"/>
    </xf>
    <xf numFmtId="0" fontId="64" fillId="0" borderId="4" xfId="188" applyFont="1" applyBorder="1" applyAlignment="1">
      <alignment horizontal="center" vertical="center"/>
    </xf>
    <xf numFmtId="0" fontId="80" fillId="0" borderId="4" xfId="188" applyFont="1" applyBorder="1" applyAlignment="1">
      <alignment horizontal="center" vertical="center"/>
    </xf>
    <xf numFmtId="14" fontId="64" fillId="0" borderId="1" xfId="188" applyNumberFormat="1" applyFont="1" applyBorder="1" applyAlignment="1">
      <alignment horizontal="center" vertical="center"/>
    </xf>
    <xf numFmtId="14" fontId="64" fillId="0" borderId="1" xfId="188" applyNumberFormat="1" applyFont="1" applyBorder="1" applyAlignment="1">
      <alignment horizontal="center" vertical="center" wrapText="1"/>
    </xf>
    <xf numFmtId="0" fontId="80" fillId="0" borderId="25" xfId="188" applyFont="1" applyBorder="1" applyAlignment="1">
      <alignment horizontal="center" vertical="center"/>
    </xf>
    <xf numFmtId="0" fontId="74" fillId="0" borderId="24" xfId="188" applyFont="1" applyBorder="1"/>
    <xf numFmtId="0" fontId="45" fillId="0" borderId="1" xfId="188" applyFont="1" applyBorder="1" applyAlignment="1">
      <alignment horizontal="center" vertical="center"/>
    </xf>
    <xf numFmtId="0" fontId="66" fillId="4" borderId="1" xfId="188" applyFont="1" applyFill="1" applyBorder="1" applyAlignment="1">
      <alignment horizontal="center" vertical="center" wrapText="1"/>
    </xf>
    <xf numFmtId="0" fontId="75" fillId="4" borderId="1" xfId="188" applyFont="1" applyFill="1" applyBorder="1" applyAlignment="1">
      <alignment horizontal="center" vertical="center" wrapText="1"/>
    </xf>
    <xf numFmtId="0" fontId="80" fillId="0" borderId="23" xfId="974" applyFont="1" applyBorder="1" applyAlignment="1">
      <alignment horizontal="center" vertical="center" wrapText="1"/>
    </xf>
    <xf numFmtId="0" fontId="65" fillId="0" borderId="3" xfId="188" applyFont="1" applyBorder="1" applyAlignment="1">
      <alignment horizontal="center" vertical="center"/>
    </xf>
    <xf numFmtId="0" fontId="45" fillId="0" borderId="4" xfId="974" applyFont="1" applyBorder="1" applyAlignment="1">
      <alignment horizontal="center" vertical="center"/>
    </xf>
    <xf numFmtId="0" fontId="64" fillId="0" borderId="40" xfId="974" applyFont="1" applyBorder="1" applyAlignment="1">
      <alignment horizontal="center" vertical="center"/>
    </xf>
    <xf numFmtId="0" fontId="64" fillId="0" borderId="3" xfId="974" applyFont="1" applyBorder="1" applyAlignment="1">
      <alignment horizontal="center" vertical="center"/>
    </xf>
    <xf numFmtId="179" fontId="64" fillId="0" borderId="4" xfId="188" applyNumberFormat="1" applyFont="1" applyBorder="1" applyAlignment="1">
      <alignment horizontal="center" vertical="center"/>
    </xf>
    <xf numFmtId="180" fontId="64" fillId="0" borderId="4" xfId="188" applyNumberFormat="1" applyFont="1" applyBorder="1" applyAlignment="1">
      <alignment horizontal="center" vertical="center"/>
    </xf>
    <xf numFmtId="179" fontId="80" fillId="0" borderId="4" xfId="188" applyNumberFormat="1" applyFont="1" applyBorder="1" applyAlignment="1">
      <alignment horizontal="center" vertical="center"/>
    </xf>
    <xf numFmtId="180" fontId="80" fillId="0" borderId="4" xfId="188" applyNumberFormat="1" applyFont="1" applyBorder="1" applyAlignment="1">
      <alignment horizontal="center" vertical="center"/>
    </xf>
    <xf numFmtId="0" fontId="82" fillId="0" borderId="1" xfId="974" applyFont="1" applyBorder="1" applyAlignment="1">
      <alignment horizontal="left" vertical="top" wrapText="1"/>
    </xf>
    <xf numFmtId="0" fontId="80" fillId="0" borderId="23" xfId="974" applyFont="1" applyBorder="1" applyAlignment="1">
      <alignment vertical="center" wrapText="1"/>
    </xf>
    <xf numFmtId="0" fontId="65" fillId="0" borderId="23" xfId="974" applyFont="1" applyBorder="1" applyAlignment="1">
      <alignment horizontal="left" vertical="top"/>
    </xf>
    <xf numFmtId="179" fontId="45" fillId="0" borderId="17" xfId="188" applyNumberFormat="1" applyFont="1" applyBorder="1" applyAlignment="1">
      <alignment horizontal="center" vertical="center"/>
    </xf>
    <xf numFmtId="180" fontId="45" fillId="0" borderId="27" xfId="188" applyNumberFormat="1" applyFont="1" applyBorder="1" applyAlignment="1">
      <alignment horizontal="center" vertical="center"/>
    </xf>
    <xf numFmtId="0" fontId="82" fillId="4" borderId="1" xfId="188" applyFont="1" applyFill="1" applyBorder="1" applyAlignment="1">
      <alignment horizontal="center" vertical="center" wrapText="1"/>
    </xf>
    <xf numFmtId="180" fontId="74" fillId="0" borderId="1" xfId="188" applyNumberFormat="1" applyFont="1" applyBorder="1" applyAlignment="1">
      <alignment horizontal="center" vertical="center"/>
    </xf>
    <xf numFmtId="0" fontId="82" fillId="0" borderId="36" xfId="188" applyFont="1" applyBorder="1" applyAlignment="1">
      <alignment horizontal="left" vertical="top" wrapText="1"/>
    </xf>
    <xf numFmtId="0" fontId="68" fillId="0" borderId="4" xfId="188" applyFont="1" applyBorder="1" applyAlignment="1">
      <alignment horizontal="center" vertical="center"/>
    </xf>
    <xf numFmtId="0" fontId="82" fillId="0" borderId="3" xfId="188" applyFont="1" applyBorder="1" applyAlignment="1">
      <alignment horizontal="center" vertical="top" wrapText="1"/>
    </xf>
    <xf numFmtId="0" fontId="68" fillId="0" borderId="36" xfId="188" applyFont="1" applyBorder="1" applyAlignment="1">
      <alignment horizontal="left" vertical="top" wrapText="1"/>
    </xf>
    <xf numFmtId="0" fontId="82" fillId="0" borderId="3" xfId="188" applyFont="1" applyBorder="1" applyAlignment="1">
      <alignment vertical="center" wrapText="1"/>
    </xf>
    <xf numFmtId="0" fontId="68" fillId="4" borderId="1" xfId="188" applyFont="1" applyFill="1" applyBorder="1" applyAlignment="1">
      <alignment horizontal="center" vertical="center" wrapText="1"/>
    </xf>
    <xf numFmtId="179" fontId="68" fillId="0" borderId="3" xfId="188" applyNumberFormat="1" applyFont="1" applyBorder="1" applyAlignment="1">
      <alignment horizontal="center" vertical="center"/>
    </xf>
    <xf numFmtId="179" fontId="68" fillId="0" borderId="4" xfId="188" applyNumberFormat="1" applyFont="1" applyBorder="1" applyAlignment="1">
      <alignment horizontal="center" vertical="center"/>
    </xf>
    <xf numFmtId="0" fontId="68" fillId="0" borderId="1" xfId="188" applyFont="1" applyBorder="1" applyAlignment="1">
      <alignment horizontal="center" vertical="center"/>
    </xf>
    <xf numFmtId="0" fontId="68" fillId="0" borderId="4" xfId="188" applyFont="1" applyBorder="1"/>
    <xf numFmtId="0" fontId="68" fillId="0" borderId="1" xfId="188" applyFont="1" applyBorder="1"/>
    <xf numFmtId="180" fontId="68" fillId="0" borderId="1" xfId="188" applyNumberFormat="1" applyFont="1" applyBorder="1" applyAlignment="1">
      <alignment horizontal="center" vertical="center"/>
    </xf>
    <xf numFmtId="0" fontId="68" fillId="0" borderId="3" xfId="188" applyFont="1" applyBorder="1" applyAlignment="1">
      <alignment horizontal="center" vertical="center"/>
    </xf>
    <xf numFmtId="180" fontId="68" fillId="0" borderId="4" xfId="188" applyNumberFormat="1" applyFont="1" applyBorder="1" applyAlignment="1">
      <alignment horizontal="center" vertical="center"/>
    </xf>
    <xf numFmtId="14" fontId="82" fillId="0" borderId="1" xfId="188" applyNumberFormat="1" applyFont="1" applyBorder="1" applyAlignment="1">
      <alignment horizontal="center" vertical="center"/>
    </xf>
    <xf numFmtId="49" fontId="82" fillId="0" borderId="3" xfId="188" applyNumberFormat="1" applyFont="1" applyBorder="1" applyAlignment="1">
      <alignment horizontal="center" vertical="center"/>
    </xf>
    <xf numFmtId="179" fontId="82" fillId="0" borderId="4" xfId="188" applyNumberFormat="1" applyFont="1" applyBorder="1" applyAlignment="1">
      <alignment horizontal="center" vertical="center"/>
    </xf>
    <xf numFmtId="0" fontId="82" fillId="0" borderId="1" xfId="188" applyFont="1" applyBorder="1" applyAlignment="1">
      <alignment horizontal="center" vertical="center"/>
    </xf>
    <xf numFmtId="0" fontId="82" fillId="0" borderId="4" xfId="188" applyFont="1" applyBorder="1"/>
    <xf numFmtId="0" fontId="82" fillId="0" borderId="1" xfId="188" applyFont="1" applyBorder="1"/>
    <xf numFmtId="180" fontId="82" fillId="0" borderId="1" xfId="188" applyNumberFormat="1" applyFont="1" applyBorder="1" applyAlignment="1">
      <alignment horizontal="center" vertical="center"/>
    </xf>
    <xf numFmtId="180" fontId="82" fillId="0" borderId="4" xfId="188" applyNumberFormat="1" applyFont="1" applyBorder="1" applyAlignment="1">
      <alignment horizontal="center" vertical="center"/>
    </xf>
    <xf numFmtId="14" fontId="82" fillId="0" borderId="1" xfId="188" applyNumberFormat="1" applyFont="1" applyBorder="1" applyAlignment="1">
      <alignment horizontal="center" vertical="center" wrapText="1"/>
    </xf>
    <xf numFmtId="0" fontId="82" fillId="0" borderId="3" xfId="188" applyFont="1" applyBorder="1" applyAlignment="1">
      <alignment horizontal="center" vertical="center"/>
    </xf>
    <xf numFmtId="0" fontId="68" fillId="0" borderId="25" xfId="188" applyFont="1" applyBorder="1" applyAlignment="1">
      <alignment horizontal="center" vertical="center"/>
    </xf>
    <xf numFmtId="180" fontId="68" fillId="0" borderId="26" xfId="188" applyNumberFormat="1" applyFont="1" applyBorder="1" applyAlignment="1">
      <alignment horizontal="center" vertical="center"/>
    </xf>
    <xf numFmtId="179" fontId="82" fillId="0" borderId="17" xfId="188" applyNumberFormat="1" applyFont="1" applyBorder="1" applyAlignment="1">
      <alignment horizontal="center" vertical="center"/>
    </xf>
    <xf numFmtId="180" fontId="82" fillId="0" borderId="27" xfId="188" applyNumberFormat="1" applyFont="1" applyBorder="1" applyAlignment="1">
      <alignment horizontal="center" vertical="center"/>
    </xf>
    <xf numFmtId="180" fontId="82" fillId="0" borderId="26" xfId="188" applyNumberFormat="1" applyFont="1" applyBorder="1" applyAlignment="1">
      <alignment horizontal="center" vertical="center"/>
    </xf>
    <xf numFmtId="178" fontId="68" fillId="0" borderId="1" xfId="188" applyNumberFormat="1" applyFont="1" applyBorder="1" applyAlignment="1">
      <alignment horizontal="center" vertical="center"/>
    </xf>
    <xf numFmtId="179" fontId="82" fillId="0" borderId="3" xfId="188" applyNumberFormat="1" applyFont="1" applyBorder="1" applyAlignment="1">
      <alignment horizontal="center" vertical="center"/>
    </xf>
    <xf numFmtId="178" fontId="82" fillId="0" borderId="1" xfId="188" applyNumberFormat="1" applyFont="1" applyBorder="1" applyAlignment="1">
      <alignment horizontal="center" vertical="center"/>
    </xf>
    <xf numFmtId="181" fontId="82" fillId="0" borderId="4" xfId="188" applyNumberFormat="1" applyFont="1" applyBorder="1" applyAlignment="1">
      <alignment horizontal="center" vertical="center"/>
    </xf>
    <xf numFmtId="0" fontId="82" fillId="0" borderId="1" xfId="188" applyFont="1" applyBorder="1" applyAlignment="1">
      <alignment horizontal="left" vertical="top" wrapText="1"/>
    </xf>
    <xf numFmtId="178" fontId="82" fillId="0" borderId="4" xfId="188" applyNumberFormat="1" applyFont="1" applyBorder="1" applyAlignment="1">
      <alignment horizontal="center" vertical="center"/>
    </xf>
    <xf numFmtId="181" fontId="68" fillId="0" borderId="4" xfId="188" applyNumberFormat="1" applyFont="1" applyBorder="1" applyAlignment="1">
      <alignment horizontal="center" vertical="center"/>
    </xf>
    <xf numFmtId="178" fontId="68" fillId="0" borderId="4" xfId="188" applyNumberFormat="1" applyFont="1" applyBorder="1" applyAlignment="1">
      <alignment horizontal="center" vertical="center"/>
    </xf>
    <xf numFmtId="0" fontId="82" fillId="0" borderId="4" xfId="188" applyFont="1" applyBorder="1" applyAlignment="1">
      <alignment horizontal="center" vertical="center"/>
    </xf>
    <xf numFmtId="182" fontId="68" fillId="0" borderId="3" xfId="188" applyNumberFormat="1" applyFont="1" applyBorder="1" applyAlignment="1">
      <alignment horizontal="center" vertical="center" wrapText="1"/>
    </xf>
    <xf numFmtId="0" fontId="68" fillId="0" borderId="4" xfId="974" applyFont="1" applyBorder="1" applyAlignment="1">
      <alignment horizontal="center" vertical="center" wrapText="1"/>
    </xf>
    <xf numFmtId="182" fontId="68" fillId="0" borderId="1" xfId="188" applyNumberFormat="1" applyFont="1" applyBorder="1" applyAlignment="1">
      <alignment horizontal="center" vertical="center"/>
    </xf>
    <xf numFmtId="0" fontId="68" fillId="0" borderId="2" xfId="188" applyFont="1" applyBorder="1" applyAlignment="1">
      <alignment horizontal="center" vertical="center"/>
    </xf>
    <xf numFmtId="0" fontId="82" fillId="0" borderId="23" xfId="188" applyFont="1" applyBorder="1" applyAlignment="1">
      <alignment horizontal="center" vertical="center"/>
    </xf>
    <xf numFmtId="180" fontId="82" fillId="0" borderId="24" xfId="188" applyNumberFormat="1" applyFont="1" applyBorder="1" applyAlignment="1">
      <alignment horizontal="center" vertical="center"/>
    </xf>
    <xf numFmtId="0" fontId="68" fillId="0" borderId="3" xfId="974" applyFont="1" applyBorder="1" applyAlignment="1">
      <alignment horizontal="center" vertical="center" wrapText="1"/>
    </xf>
    <xf numFmtId="0" fontId="82" fillId="4" borderId="43" xfId="188" applyFont="1" applyFill="1" applyBorder="1" applyAlignment="1">
      <alignment horizontal="center" vertical="center" wrapText="1"/>
    </xf>
    <xf numFmtId="0" fontId="82" fillId="0" borderId="43" xfId="188" applyFont="1" applyBorder="1" applyAlignment="1">
      <alignment horizontal="center" vertical="center" wrapText="1"/>
    </xf>
    <xf numFmtId="0" fontId="82" fillId="0" borderId="44" xfId="188" applyFont="1" applyBorder="1" applyAlignment="1">
      <alignment horizontal="center" vertical="center" wrapText="1"/>
    </xf>
    <xf numFmtId="0" fontId="82" fillId="0" borderId="45" xfId="188" applyFont="1" applyBorder="1" applyAlignment="1">
      <alignment horizontal="center" vertical="center"/>
    </xf>
    <xf numFmtId="0" fontId="68" fillId="4" borderId="19" xfId="188" applyFont="1" applyFill="1" applyBorder="1" applyAlignment="1">
      <alignment horizontal="center" vertical="center" wrapText="1"/>
    </xf>
    <xf numFmtId="0" fontId="68" fillId="0" borderId="19" xfId="188" applyFont="1" applyBorder="1" applyAlignment="1">
      <alignment horizontal="center" vertical="center" wrapText="1"/>
    </xf>
    <xf numFmtId="0" fontId="82" fillId="0" borderId="25" xfId="188" applyFont="1" applyBorder="1" applyAlignment="1">
      <alignment horizontal="center" vertical="center"/>
    </xf>
    <xf numFmtId="179" fontId="82" fillId="0" borderId="26" xfId="188" applyNumberFormat="1" applyFont="1" applyBorder="1" applyAlignment="1">
      <alignment horizontal="center" vertical="center"/>
    </xf>
    <xf numFmtId="0" fontId="68" fillId="0" borderId="19" xfId="188" applyFont="1" applyBorder="1" applyAlignment="1">
      <alignment horizontal="center" vertical="center"/>
    </xf>
    <xf numFmtId="0" fontId="68" fillId="0" borderId="35" xfId="188" applyFont="1" applyBorder="1" applyAlignment="1">
      <alignment horizontal="center" vertical="center"/>
    </xf>
    <xf numFmtId="0" fontId="68" fillId="4" borderId="3" xfId="188" applyFont="1" applyFill="1" applyBorder="1" applyAlignment="1">
      <alignment horizontal="center" vertical="center" wrapText="1"/>
    </xf>
    <xf numFmtId="0" fontId="68" fillId="0" borderId="3" xfId="974" applyFont="1" applyBorder="1" applyAlignment="1">
      <alignment horizontal="left" vertical="center" wrapText="1"/>
    </xf>
    <xf numFmtId="0" fontId="68" fillId="0" borderId="23" xfId="188" applyFont="1" applyBorder="1" applyAlignment="1">
      <alignment horizontal="left" vertical="top" wrapText="1"/>
    </xf>
    <xf numFmtId="180" fontId="82" fillId="0" borderId="1" xfId="188" applyNumberFormat="1" applyFont="1" applyBorder="1" applyAlignment="1">
      <alignment horizontal="center" vertical="center" wrapText="1"/>
    </xf>
    <xf numFmtId="49" fontId="82" fillId="0" borderId="2" xfId="974" applyNumberFormat="1" applyFont="1" applyBorder="1" applyAlignment="1">
      <alignment horizontal="center" vertical="center"/>
    </xf>
    <xf numFmtId="0" fontId="82" fillId="0" borderId="23" xfId="974" applyFont="1" applyBorder="1" applyAlignment="1">
      <alignment horizontal="center" vertical="center" wrapText="1"/>
    </xf>
    <xf numFmtId="0" fontId="82" fillId="0" borderId="24" xfId="974" applyFont="1" applyBorder="1" applyAlignment="1">
      <alignment horizontal="center" vertical="center" wrapText="1"/>
    </xf>
    <xf numFmtId="0" fontId="82" fillId="0" borderId="3" xfId="974" applyFont="1" applyBorder="1" applyAlignment="1">
      <alignment horizontal="center" vertical="center"/>
    </xf>
    <xf numFmtId="0" fontId="82" fillId="0" borderId="4" xfId="974" applyFont="1" applyBorder="1" applyAlignment="1">
      <alignment horizontal="center" vertical="center" wrapText="1"/>
    </xf>
    <xf numFmtId="0" fontId="82" fillId="0" borderId="23" xfId="974" applyFont="1" applyBorder="1" applyAlignment="1">
      <alignment horizontal="left" vertical="top" wrapText="1"/>
    </xf>
    <xf numFmtId="0" fontId="82" fillId="0" borderId="1" xfId="974" applyFont="1" applyBorder="1" applyAlignment="1">
      <alignment horizontal="center" vertical="center" wrapText="1"/>
    </xf>
    <xf numFmtId="0" fontId="66" fillId="0" borderId="23" xfId="974" applyFont="1" applyBorder="1" applyAlignment="1">
      <alignment horizontal="center" vertical="center" wrapText="1"/>
    </xf>
    <xf numFmtId="0" fontId="75" fillId="0" borderId="23" xfId="974" applyFont="1" applyBorder="1" applyAlignment="1">
      <alignment horizontal="center" vertical="center" wrapText="1"/>
    </xf>
    <xf numFmtId="0" fontId="45" fillId="0" borderId="4" xfId="188" applyFont="1" applyBorder="1" applyAlignment="1">
      <alignment vertical="center"/>
    </xf>
    <xf numFmtId="0" fontId="45" fillId="0" borderId="1" xfId="188" applyFont="1" applyBorder="1" applyAlignment="1">
      <alignment vertical="center"/>
    </xf>
    <xf numFmtId="0" fontId="76" fillId="0" borderId="4" xfId="188" applyFont="1" applyBorder="1" applyAlignment="1">
      <alignment vertical="center"/>
    </xf>
    <xf numFmtId="0" fontId="76" fillId="0" borderId="1" xfId="188" applyFont="1" applyBorder="1" applyAlignment="1">
      <alignment vertical="center"/>
    </xf>
    <xf numFmtId="0" fontId="65" fillId="0" borderId="31" xfId="188" applyFont="1" applyBorder="1" applyAlignment="1">
      <alignment vertical="center"/>
    </xf>
    <xf numFmtId="0" fontId="65" fillId="0" borderId="31" xfId="188" applyFont="1" applyBorder="1" applyAlignment="1">
      <alignment vertical="center" wrapText="1"/>
    </xf>
    <xf numFmtId="0" fontId="65" fillId="0" borderId="34" xfId="188" applyFont="1" applyBorder="1" applyAlignment="1">
      <alignment vertical="center"/>
    </xf>
    <xf numFmtId="0" fontId="65" fillId="0" borderId="1" xfId="188" applyFont="1" applyBorder="1" applyAlignment="1">
      <alignment vertical="center"/>
    </xf>
    <xf numFmtId="0" fontId="65" fillId="0" borderId="1" xfId="188" applyFont="1" applyBorder="1" applyAlignment="1">
      <alignment vertical="center" wrapText="1"/>
    </xf>
    <xf numFmtId="0" fontId="65" fillId="0" borderId="36" xfId="188" applyFont="1" applyBorder="1" applyAlignment="1">
      <alignment vertical="center"/>
    </xf>
    <xf numFmtId="0" fontId="65" fillId="4" borderId="1" xfId="188" applyFont="1" applyFill="1" applyBorder="1" applyAlignment="1">
      <alignment vertical="center" wrapText="1"/>
    </xf>
    <xf numFmtId="0" fontId="64" fillId="0" borderId="1" xfId="188" applyFont="1" applyBorder="1" applyAlignment="1">
      <alignment vertical="center" wrapText="1"/>
    </xf>
    <xf numFmtId="0" fontId="64" fillId="0" borderId="1" xfId="188" applyFont="1" applyBorder="1" applyAlignment="1">
      <alignment vertical="center"/>
    </xf>
    <xf numFmtId="179" fontId="80" fillId="0" borderId="3" xfId="188" applyNumberFormat="1" applyFont="1" applyBorder="1" applyAlignment="1">
      <alignment vertical="center"/>
    </xf>
    <xf numFmtId="179" fontId="76" fillId="0" borderId="4" xfId="188" applyNumberFormat="1" applyFont="1" applyBorder="1" applyAlignment="1">
      <alignment vertical="center"/>
    </xf>
    <xf numFmtId="0" fontId="80" fillId="0" borderId="3" xfId="188" applyFont="1" applyBorder="1" applyAlignment="1">
      <alignment vertical="center"/>
    </xf>
    <xf numFmtId="180" fontId="76" fillId="0" borderId="4" xfId="188" applyNumberFormat="1" applyFont="1" applyBorder="1" applyAlignment="1">
      <alignment vertical="center"/>
    </xf>
    <xf numFmtId="0" fontId="74" fillId="0" borderId="1" xfId="188" applyFont="1" applyBorder="1" applyAlignment="1">
      <alignment vertical="center" wrapText="1"/>
    </xf>
    <xf numFmtId="0" fontId="80" fillId="0" borderId="1" xfId="188" applyFont="1" applyBorder="1" applyAlignment="1">
      <alignment vertical="center"/>
    </xf>
    <xf numFmtId="0" fontId="76" fillId="0" borderId="3" xfId="188" applyFont="1" applyBorder="1" applyAlignment="1">
      <alignment vertical="center"/>
    </xf>
    <xf numFmtId="0" fontId="74" fillId="0" borderId="1" xfId="188" applyFont="1" applyBorder="1" applyAlignment="1">
      <alignment vertical="center"/>
    </xf>
    <xf numFmtId="0" fontId="74" fillId="4" borderId="1" xfId="188" applyFont="1" applyFill="1" applyBorder="1" applyAlignment="1">
      <alignment vertical="center" wrapText="1"/>
    </xf>
    <xf numFmtId="0" fontId="80" fillId="0" borderId="1" xfId="188" applyFont="1" applyBorder="1" applyAlignment="1">
      <alignment vertical="center" wrapText="1"/>
    </xf>
    <xf numFmtId="180" fontId="80" fillId="0" borderId="1" xfId="188" applyNumberFormat="1" applyFont="1" applyBorder="1" applyAlignment="1">
      <alignment vertical="center"/>
    </xf>
    <xf numFmtId="0" fontId="74" fillId="0" borderId="3" xfId="188" applyFont="1" applyBorder="1" applyAlignment="1">
      <alignment vertical="center" wrapText="1"/>
    </xf>
    <xf numFmtId="0" fontId="82" fillId="0" borderId="1" xfId="188" applyFont="1" applyBorder="1" applyAlignment="1">
      <alignment vertical="center" wrapText="1"/>
    </xf>
    <xf numFmtId="0" fontId="75" fillId="0" borderId="3" xfId="188" applyFont="1" applyBorder="1" applyAlignment="1">
      <alignment vertical="center" wrapText="1"/>
    </xf>
    <xf numFmtId="0" fontId="83" fillId="0" borderId="1" xfId="188" applyFont="1" applyBorder="1" applyAlignment="1">
      <alignment vertical="center" wrapText="1"/>
    </xf>
    <xf numFmtId="0" fontId="74" fillId="4" borderId="43" xfId="188" applyFont="1" applyFill="1" applyBorder="1" applyAlignment="1">
      <alignment vertical="center" wrapText="1"/>
    </xf>
    <xf numFmtId="0" fontId="80" fillId="0" borderId="43" xfId="188" applyFont="1" applyBorder="1" applyAlignment="1">
      <alignment vertical="center" wrapText="1"/>
    </xf>
    <xf numFmtId="0" fontId="75" fillId="0" borderId="43" xfId="188" applyFont="1" applyBorder="1" applyAlignment="1">
      <alignment vertical="center" wrapText="1"/>
    </xf>
    <xf numFmtId="0" fontId="75" fillId="0" borderId="44" xfId="188" applyFont="1" applyBorder="1" applyAlignment="1">
      <alignment vertical="center" wrapText="1"/>
    </xf>
    <xf numFmtId="0" fontId="76" fillId="0" borderId="45" xfId="188" applyFont="1" applyBorder="1" applyAlignment="1">
      <alignment vertical="center"/>
    </xf>
    <xf numFmtId="0" fontId="74" fillId="0" borderId="43" xfId="188" applyFont="1" applyBorder="1" applyAlignment="1">
      <alignment vertical="center" wrapText="1"/>
    </xf>
    <xf numFmtId="0" fontId="65" fillId="4" borderId="19" xfId="188" applyFont="1" applyFill="1" applyBorder="1" applyAlignment="1">
      <alignment vertical="center" wrapText="1"/>
    </xf>
    <xf numFmtId="0" fontId="64" fillId="0" borderId="19" xfId="188" applyFont="1" applyBorder="1" applyAlignment="1">
      <alignment vertical="center" wrapText="1"/>
    </xf>
    <xf numFmtId="0" fontId="76" fillId="0" borderId="25" xfId="188" applyFont="1" applyBorder="1" applyAlignment="1">
      <alignment vertical="center"/>
    </xf>
    <xf numFmtId="179" fontId="76" fillId="0" borderId="26" xfId="188" applyNumberFormat="1" applyFont="1" applyBorder="1" applyAlignment="1">
      <alignment vertical="center"/>
    </xf>
    <xf numFmtId="0" fontId="65" fillId="0" borderId="19" xfId="188" applyFont="1" applyBorder="1" applyAlignment="1">
      <alignment vertical="center"/>
    </xf>
    <xf numFmtId="0" fontId="65" fillId="0" borderId="35" xfId="188" applyFont="1" applyBorder="1" applyAlignment="1">
      <alignment vertical="center"/>
    </xf>
    <xf numFmtId="0" fontId="65" fillId="4" borderId="3" xfId="188" applyFont="1" applyFill="1" applyBorder="1" applyAlignment="1">
      <alignment vertical="center" wrapText="1"/>
    </xf>
    <xf numFmtId="0" fontId="45" fillId="0" borderId="3" xfId="974" applyFont="1" applyBorder="1" applyAlignment="1">
      <alignment vertical="center" wrapText="1"/>
    </xf>
    <xf numFmtId="0" fontId="45" fillId="0" borderId="4" xfId="974" applyFont="1" applyBorder="1" applyAlignment="1">
      <alignment vertical="center" wrapText="1"/>
    </xf>
    <xf numFmtId="0" fontId="68" fillId="0" borderId="23" xfId="974" applyFont="1" applyBorder="1" applyAlignment="1">
      <alignment vertical="center" wrapText="1"/>
    </xf>
    <xf numFmtId="0" fontId="65" fillId="0" borderId="23" xfId="188" applyFont="1" applyBorder="1" applyAlignment="1">
      <alignment vertical="center" wrapText="1"/>
    </xf>
    <xf numFmtId="0" fontId="64" fillId="0" borderId="3" xfId="974" applyFont="1" applyBorder="1" applyAlignment="1">
      <alignment vertical="center" wrapText="1"/>
    </xf>
    <xf numFmtId="180" fontId="80" fillId="0" borderId="1" xfId="188" applyNumberFormat="1" applyFont="1" applyBorder="1" applyAlignment="1">
      <alignment vertical="center" wrapText="1"/>
    </xf>
    <xf numFmtId="49" fontId="80" fillId="0" borderId="2" xfId="974" applyNumberFormat="1" applyFont="1" applyBorder="1" applyAlignment="1">
      <alignment vertical="center"/>
    </xf>
    <xf numFmtId="0" fontId="76" fillId="0" borderId="23" xfId="974" applyFont="1" applyBorder="1" applyAlignment="1">
      <alignment vertical="center" wrapText="1"/>
    </xf>
    <xf numFmtId="0" fontId="76" fillId="0" borderId="24" xfId="974" applyFont="1" applyBorder="1" applyAlignment="1">
      <alignment vertical="center" wrapText="1"/>
    </xf>
    <xf numFmtId="0" fontId="76" fillId="0" borderId="4" xfId="974" applyFont="1" applyBorder="1" applyAlignment="1">
      <alignment vertical="center" wrapText="1"/>
    </xf>
    <xf numFmtId="0" fontId="76" fillId="0" borderId="1" xfId="974" applyFont="1" applyBorder="1" applyAlignment="1">
      <alignment vertical="center" wrapText="1"/>
    </xf>
    <xf numFmtId="0" fontId="80" fillId="0" borderId="1" xfId="974" applyFont="1" applyBorder="1" applyAlignment="1">
      <alignment vertical="center" wrapText="1"/>
    </xf>
    <xf numFmtId="0" fontId="45" fillId="0" borderId="3" xfId="188" applyFont="1" applyBorder="1" applyAlignment="1">
      <alignment vertical="center"/>
    </xf>
    <xf numFmtId="0" fontId="65" fillId="0" borderId="3" xfId="188" applyFont="1" applyBorder="1" applyAlignment="1">
      <alignment vertical="center"/>
    </xf>
    <xf numFmtId="0" fontId="45" fillId="0" borderId="0" xfId="188" applyFont="1" applyAlignment="1">
      <alignment vertical="center"/>
    </xf>
    <xf numFmtId="0" fontId="66" fillId="0" borderId="3" xfId="974" applyFont="1" applyBorder="1" applyAlignment="1">
      <alignment horizontal="center" vertical="center" wrapText="1"/>
    </xf>
    <xf numFmtId="14" fontId="93" fillId="0" borderId="1" xfId="0" applyNumberFormat="1" applyFont="1" applyBorder="1" applyAlignment="1">
      <alignment horizontal="center" vertical="center" wrapText="1"/>
    </xf>
    <xf numFmtId="179" fontId="93" fillId="0" borderId="1" xfId="0" applyNumberFormat="1" applyFont="1" applyBorder="1" applyAlignment="1">
      <alignment horizontal="center" vertical="center"/>
    </xf>
    <xf numFmtId="0" fontId="93" fillId="0" borderId="17" xfId="0" applyFont="1" applyBorder="1" applyAlignment="1">
      <alignment vertical="center"/>
    </xf>
    <xf numFmtId="0" fontId="64" fillId="0" borderId="3" xfId="188" applyFont="1" applyBorder="1" applyAlignment="1">
      <alignment horizontal="center" vertical="center" wrapText="1"/>
    </xf>
    <xf numFmtId="0" fontId="80" fillId="0" borderId="3" xfId="188" applyFont="1" applyBorder="1" applyAlignment="1">
      <alignment horizontal="center" vertical="center" wrapText="1"/>
    </xf>
    <xf numFmtId="0" fontId="65" fillId="0" borderId="32" xfId="188" applyFont="1" applyBorder="1" applyAlignment="1">
      <alignment horizontal="center" vertical="center"/>
    </xf>
    <xf numFmtId="180" fontId="80" fillId="0" borderId="3" xfId="188" applyNumberFormat="1" applyFont="1" applyBorder="1" applyAlignment="1">
      <alignment horizontal="center" vertical="center"/>
    </xf>
    <xf numFmtId="180" fontId="64" fillId="0" borderId="3" xfId="188" applyNumberFormat="1" applyFont="1" applyBorder="1" applyAlignment="1">
      <alignment horizontal="center" vertical="center"/>
    </xf>
    <xf numFmtId="183" fontId="64" fillId="0" borderId="1" xfId="188" applyNumberFormat="1" applyFont="1" applyBorder="1" applyAlignment="1">
      <alignment horizontal="center" vertical="center"/>
    </xf>
    <xf numFmtId="183" fontId="80" fillId="0" borderId="1" xfId="188" applyNumberFormat="1" applyFont="1" applyBorder="1" applyAlignment="1">
      <alignment horizontal="center" vertical="center"/>
    </xf>
    <xf numFmtId="183" fontId="45" fillId="0" borderId="3" xfId="188" applyNumberFormat="1" applyFont="1" applyBorder="1" applyAlignment="1">
      <alignment horizontal="center" vertical="center"/>
    </xf>
    <xf numFmtId="183" fontId="76" fillId="0" borderId="3" xfId="188" applyNumberFormat="1" applyFont="1" applyBorder="1" applyAlignment="1">
      <alignment horizontal="center" vertical="center"/>
    </xf>
    <xf numFmtId="180" fontId="74" fillId="0" borderId="3" xfId="188" applyNumberFormat="1" applyFont="1" applyBorder="1" applyAlignment="1">
      <alignment horizontal="center" vertical="center"/>
    </xf>
    <xf numFmtId="0" fontId="93" fillId="4" borderId="1" xfId="188" applyFont="1" applyFill="1" applyBorder="1" applyAlignment="1">
      <alignment horizontal="center" vertical="center" wrapText="1"/>
    </xf>
    <xf numFmtId="14" fontId="100" fillId="0" borderId="1" xfId="188" applyNumberFormat="1" applyFont="1" applyBorder="1" applyAlignment="1">
      <alignment horizontal="center" vertical="center" wrapText="1"/>
    </xf>
    <xf numFmtId="0" fontId="100" fillId="0" borderId="1" xfId="188" applyFont="1" applyBorder="1" applyAlignment="1">
      <alignment horizontal="center" vertical="center" wrapText="1"/>
    </xf>
    <xf numFmtId="179" fontId="98" fillId="0" borderId="4" xfId="188" applyNumberFormat="1" applyFont="1" applyBorder="1" applyAlignment="1">
      <alignment horizontal="center" vertical="center"/>
    </xf>
    <xf numFmtId="0" fontId="96" fillId="0" borderId="1" xfId="188" applyFont="1" applyBorder="1" applyAlignment="1">
      <alignment horizontal="center" vertical="center"/>
    </xf>
    <xf numFmtId="180" fontId="100" fillId="0" borderId="1" xfId="188" applyNumberFormat="1" applyFont="1" applyBorder="1" applyAlignment="1">
      <alignment horizontal="center" vertical="center"/>
    </xf>
    <xf numFmtId="180" fontId="98" fillId="0" borderId="4" xfId="188" applyNumberFormat="1" applyFont="1" applyBorder="1" applyAlignment="1">
      <alignment horizontal="center" vertical="center"/>
    </xf>
    <xf numFmtId="184" fontId="80" fillId="0" borderId="3" xfId="188" applyNumberFormat="1" applyFont="1" applyBorder="1" applyAlignment="1">
      <alignment horizontal="center" vertical="center"/>
    </xf>
    <xf numFmtId="184" fontId="64" fillId="0" borderId="3" xfId="188" applyNumberFormat="1" applyFont="1" applyBorder="1" applyAlignment="1">
      <alignment horizontal="center" vertical="center"/>
    </xf>
    <xf numFmtId="184" fontId="100" fillId="0" borderId="3" xfId="188" applyNumberFormat="1" applyFont="1" applyBorder="1" applyAlignment="1">
      <alignment horizontal="center" vertical="center"/>
    </xf>
    <xf numFmtId="184" fontId="76" fillId="0" borderId="3" xfId="188" applyNumberFormat="1" applyFont="1" applyBorder="1" applyAlignment="1">
      <alignment horizontal="center" vertical="center"/>
    </xf>
    <xf numFmtId="184" fontId="45" fillId="0" borderId="0" xfId="188" applyNumberFormat="1" applyFont="1" applyAlignment="1">
      <alignment horizontal="center" vertical="center"/>
    </xf>
    <xf numFmtId="183" fontId="100" fillId="0" borderId="3" xfId="188" applyNumberFormat="1" applyFont="1" applyBorder="1" applyAlignment="1">
      <alignment horizontal="center" vertical="center"/>
    </xf>
    <xf numFmtId="0" fontId="80" fillId="0" borderId="2" xfId="188" applyFont="1" applyBorder="1" applyAlignment="1">
      <alignment horizontal="center" vertical="center"/>
    </xf>
    <xf numFmtId="0" fontId="100" fillId="0" borderId="3" xfId="188" applyFont="1" applyBorder="1" applyAlignment="1">
      <alignment horizontal="center" vertical="center" wrapText="1"/>
    </xf>
    <xf numFmtId="0" fontId="98" fillId="0" borderId="3" xfId="188" applyFont="1" applyBorder="1" applyAlignment="1">
      <alignment horizontal="center" vertical="center"/>
    </xf>
    <xf numFmtId="0" fontId="96" fillId="0" borderId="1" xfId="188" applyFont="1" applyBorder="1" applyAlignment="1">
      <alignment horizontal="center" vertical="center" wrapText="1"/>
    </xf>
    <xf numFmtId="180" fontId="98" fillId="0" borderId="27" xfId="188" applyNumberFormat="1" applyFont="1" applyBorder="1" applyAlignment="1">
      <alignment horizontal="center" vertical="center"/>
    </xf>
    <xf numFmtId="0" fontId="93" fillId="0" borderId="1" xfId="188" applyFont="1" applyBorder="1" applyAlignment="1">
      <alignment horizontal="center" vertical="center" wrapText="1"/>
    </xf>
    <xf numFmtId="0" fontId="100" fillId="0" borderId="3" xfId="188" applyFont="1" applyBorder="1" applyAlignment="1">
      <alignment horizontal="center" vertical="center"/>
    </xf>
    <xf numFmtId="179" fontId="100" fillId="0" borderId="4" xfId="188" applyNumberFormat="1" applyFont="1" applyBorder="1" applyAlignment="1">
      <alignment horizontal="center" vertical="center"/>
    </xf>
    <xf numFmtId="180" fontId="100" fillId="0" borderId="4" xfId="188" applyNumberFormat="1" applyFont="1" applyBorder="1" applyAlignment="1">
      <alignment horizontal="center" vertical="center"/>
    </xf>
    <xf numFmtId="0" fontId="96" fillId="4" borderId="1" xfId="188" applyFont="1" applyFill="1" applyBorder="1" applyAlignment="1">
      <alignment horizontal="center" vertical="center" wrapText="1"/>
    </xf>
    <xf numFmtId="0" fontId="98" fillId="0" borderId="4" xfId="188" applyFont="1" applyBorder="1"/>
    <xf numFmtId="0" fontId="98" fillId="0" borderId="1" xfId="188" applyFont="1" applyBorder="1"/>
    <xf numFmtId="180" fontId="80" fillId="0" borderId="19" xfId="188" applyNumberFormat="1" applyFont="1" applyBorder="1" applyAlignment="1">
      <alignment horizontal="center" vertical="center"/>
    </xf>
    <xf numFmtId="0" fontId="80" fillId="0" borderId="2" xfId="188" applyFont="1" applyBorder="1" applyAlignment="1">
      <alignment horizontal="center" vertical="center" wrapText="1"/>
    </xf>
    <xf numFmtId="0" fontId="100" fillId="0" borderId="1" xfId="188" applyFont="1" applyBorder="1" applyAlignment="1">
      <alignment horizontal="center" vertical="center"/>
    </xf>
    <xf numFmtId="180" fontId="100" fillId="0" borderId="1" xfId="188" applyNumberFormat="1" applyFont="1" applyBorder="1" applyAlignment="1">
      <alignment horizontal="center" vertical="center" wrapText="1"/>
    </xf>
    <xf numFmtId="180" fontId="100" fillId="0" borderId="19" xfId="188" applyNumberFormat="1" applyFont="1" applyBorder="1" applyAlignment="1">
      <alignment horizontal="center" vertical="center" wrapText="1"/>
    </xf>
    <xf numFmtId="183" fontId="100" fillId="0" borderId="1" xfId="188" applyNumberFormat="1" applyFont="1" applyBorder="1" applyAlignment="1">
      <alignment horizontal="center" vertical="center"/>
    </xf>
    <xf numFmtId="180" fontId="100" fillId="0" borderId="3" xfId="188" applyNumberFormat="1" applyFont="1" applyBorder="1" applyAlignment="1">
      <alignment horizontal="center" vertical="center"/>
    </xf>
    <xf numFmtId="180" fontId="64" fillId="0" borderId="1" xfId="188" applyNumberFormat="1" applyFont="1" applyBorder="1" applyAlignment="1">
      <alignment horizontal="center" vertical="center" wrapText="1"/>
    </xf>
    <xf numFmtId="180" fontId="64" fillId="0" borderId="19" xfId="188" applyNumberFormat="1" applyFont="1" applyBorder="1" applyAlignment="1">
      <alignment horizontal="center" vertical="center" wrapText="1"/>
    </xf>
    <xf numFmtId="0" fontId="96" fillId="0" borderId="2" xfId="0" applyFont="1" applyBorder="1" applyAlignment="1">
      <alignment horizontal="left" indent="1" shrinkToFit="1"/>
    </xf>
    <xf numFmtId="0" fontId="45" fillId="0" borderId="1" xfId="981" applyFont="1" applyBorder="1" applyAlignment="1">
      <alignment vertical="center" wrapText="1"/>
    </xf>
    <xf numFmtId="0" fontId="95" fillId="4" borderId="1" xfId="188" applyFont="1" applyFill="1" applyBorder="1" applyAlignment="1">
      <alignment horizontal="center" vertical="center" wrapText="1"/>
    </xf>
    <xf numFmtId="179" fontId="100" fillId="0" borderId="3" xfId="188" applyNumberFormat="1" applyFont="1" applyBorder="1" applyAlignment="1">
      <alignment horizontal="center" vertical="center"/>
    </xf>
    <xf numFmtId="49" fontId="100" fillId="0" borderId="3" xfId="188" applyNumberFormat="1" applyFont="1" applyBorder="1" applyAlignment="1">
      <alignment horizontal="center" vertical="center"/>
    </xf>
    <xf numFmtId="185" fontId="100" fillId="0" borderId="3" xfId="188" applyNumberFormat="1" applyFont="1" applyBorder="1" applyAlignment="1">
      <alignment horizontal="center" vertical="center"/>
    </xf>
    <xf numFmtId="0" fontId="96" fillId="0" borderId="31" xfId="188" applyFont="1" applyBorder="1" applyAlignment="1">
      <alignment horizontal="center" vertical="center"/>
    </xf>
    <xf numFmtId="0" fontId="96" fillId="0" borderId="34" xfId="188" applyFont="1" applyBorder="1" applyAlignment="1">
      <alignment horizontal="center" vertical="center"/>
    </xf>
    <xf numFmtId="0" fontId="96" fillId="0" borderId="36" xfId="188" applyFont="1" applyBorder="1" applyAlignment="1">
      <alignment horizontal="center" vertical="center"/>
    </xf>
    <xf numFmtId="0" fontId="100" fillId="0" borderId="2" xfId="188" applyFont="1" applyBorder="1" applyAlignment="1">
      <alignment horizontal="center" vertical="center"/>
    </xf>
    <xf numFmtId="180" fontId="100" fillId="0" borderId="19" xfId="188" applyNumberFormat="1" applyFont="1" applyBorder="1" applyAlignment="1">
      <alignment horizontal="center" vertical="center"/>
    </xf>
    <xf numFmtId="0" fontId="100" fillId="0" borderId="2" xfId="188" applyFont="1" applyBorder="1" applyAlignment="1">
      <alignment horizontal="center" vertical="center" wrapText="1"/>
    </xf>
    <xf numFmtId="0" fontId="109" fillId="0" borderId="0" xfId="0" applyFont="1"/>
    <xf numFmtId="0" fontId="111" fillId="0" borderId="0" xfId="0" applyFont="1" applyAlignment="1">
      <alignment vertical="center" wrapText="1"/>
    </xf>
    <xf numFmtId="0" fontId="98" fillId="0" borderId="0" xfId="0" applyFont="1" applyAlignment="1">
      <alignment horizontal="center"/>
    </xf>
    <xf numFmtId="0" fontId="96" fillId="0" borderId="0" xfId="0" applyFont="1"/>
    <xf numFmtId="0" fontId="109" fillId="0" borderId="0" xfId="0" applyFont="1" applyAlignment="1">
      <alignment horizontal="left" vertical="center"/>
    </xf>
    <xf numFmtId="0" fontId="109" fillId="0" borderId="0" xfId="0" applyFont="1" applyAlignment="1">
      <alignment horizontal="left"/>
    </xf>
    <xf numFmtId="0" fontId="98" fillId="0" borderId="0" xfId="0" applyFont="1"/>
    <xf numFmtId="14" fontId="96" fillId="0" borderId="2" xfId="0" applyNumberFormat="1" applyFont="1" applyBorder="1" applyAlignment="1">
      <alignment horizontal="center" vertical="center" wrapText="1"/>
    </xf>
    <xf numFmtId="0" fontId="96" fillId="0" borderId="19" xfId="0" applyFont="1" applyBorder="1" applyAlignment="1">
      <alignment horizontal="center" vertical="center" wrapText="1"/>
    </xf>
    <xf numFmtId="49" fontId="93" fillId="0" borderId="1" xfId="0" applyNumberFormat="1" applyFont="1" applyBorder="1" applyAlignment="1">
      <alignment horizontal="center" vertical="center" wrapText="1"/>
    </xf>
    <xf numFmtId="0" fontId="94" fillId="0" borderId="1" xfId="188" applyFont="1" applyBorder="1" applyAlignment="1">
      <alignment horizontal="center" vertical="center" wrapText="1"/>
    </xf>
    <xf numFmtId="0" fontId="114" fillId="0" borderId="1" xfId="188" applyFont="1" applyBorder="1" applyAlignment="1">
      <alignment horizontal="center" vertical="center" wrapText="1"/>
    </xf>
    <xf numFmtId="180" fontId="93" fillId="0" borderId="1" xfId="0" applyNumberFormat="1" applyFont="1" applyBorder="1" applyAlignment="1">
      <alignment horizontal="center" vertical="center"/>
    </xf>
    <xf numFmtId="178" fontId="93" fillId="0" borderId="1" xfId="0" applyNumberFormat="1" applyFont="1" applyBorder="1" applyAlignment="1">
      <alignment horizontal="center" vertical="center"/>
    </xf>
    <xf numFmtId="0" fontId="98" fillId="0" borderId="1" xfId="0" applyFont="1" applyBorder="1" applyAlignment="1">
      <alignment horizontal="center"/>
    </xf>
    <xf numFmtId="14" fontId="95" fillId="0" borderId="1" xfId="0" applyNumberFormat="1" applyFont="1" applyBorder="1" applyAlignment="1">
      <alignment horizontal="center" vertical="center" wrapText="1"/>
    </xf>
    <xf numFmtId="0" fontId="98" fillId="0" borderId="19" xfId="0" applyFont="1" applyBorder="1" applyAlignment="1">
      <alignment horizontal="center"/>
    </xf>
    <xf numFmtId="0" fontId="98" fillId="0" borderId="19" xfId="0" applyFont="1" applyBorder="1"/>
    <xf numFmtId="0" fontId="93" fillId="0" borderId="19" xfId="0" applyFont="1" applyBorder="1"/>
    <xf numFmtId="0" fontId="95" fillId="0" borderId="19" xfId="0" applyFont="1" applyBorder="1" applyAlignment="1">
      <alignment horizontal="center"/>
    </xf>
    <xf numFmtId="0" fontId="93" fillId="0" borderId="19" xfId="0" applyFont="1" applyBorder="1" applyAlignment="1">
      <alignment horizontal="center"/>
    </xf>
    <xf numFmtId="0" fontId="96" fillId="0" borderId="19" xfId="0" applyFont="1" applyBorder="1"/>
    <xf numFmtId="0" fontId="98" fillId="0" borderId="1" xfId="0" applyFont="1" applyBorder="1"/>
    <xf numFmtId="0" fontId="93" fillId="0" borderId="1" xfId="0" applyFont="1" applyBorder="1"/>
    <xf numFmtId="0" fontId="95" fillId="0" borderId="1" xfId="0" applyFont="1" applyBorder="1" applyAlignment="1">
      <alignment horizontal="center"/>
    </xf>
    <xf numFmtId="0" fontId="93" fillId="0" borderId="1" xfId="0" applyFont="1" applyBorder="1" applyAlignment="1">
      <alignment horizontal="center"/>
    </xf>
    <xf numFmtId="0" fontId="96" fillId="0" borderId="1" xfId="0" applyFont="1" applyBorder="1"/>
    <xf numFmtId="183" fontId="98" fillId="0" borderId="3" xfId="188" applyNumberFormat="1" applyFont="1" applyBorder="1" applyAlignment="1">
      <alignment horizontal="center" vertical="center"/>
    </xf>
    <xf numFmtId="0" fontId="64" fillId="0" borderId="1" xfId="981" applyFont="1" applyBorder="1" applyAlignment="1">
      <alignment horizontal="left" vertical="center" wrapText="1"/>
    </xf>
    <xf numFmtId="0" fontId="98" fillId="0" borderId="4" xfId="188" applyFont="1" applyBorder="1" applyAlignment="1">
      <alignment horizontal="center" vertical="center"/>
    </xf>
    <xf numFmtId="183" fontId="80" fillId="0" borderId="3" xfId="188" applyNumberFormat="1" applyFont="1" applyBorder="1" applyAlignment="1">
      <alignment horizontal="center" vertical="center"/>
    </xf>
    <xf numFmtId="180" fontId="98" fillId="0" borderId="3" xfId="188" applyNumberFormat="1" applyFont="1" applyBorder="1" applyAlignment="1">
      <alignment horizontal="center" vertical="center"/>
    </xf>
    <xf numFmtId="185" fontId="80" fillId="0" borderId="3" xfId="188" applyNumberFormat="1" applyFont="1" applyBorder="1" applyAlignment="1">
      <alignment horizontal="center" vertical="center"/>
    </xf>
    <xf numFmtId="180" fontId="80" fillId="0" borderId="19" xfId="188" applyNumberFormat="1" applyFont="1" applyBorder="1" applyAlignment="1">
      <alignment horizontal="center" vertical="center" wrapText="1"/>
    </xf>
    <xf numFmtId="180" fontId="76" fillId="0" borderId="3" xfId="188" applyNumberFormat="1" applyFont="1" applyBorder="1" applyAlignment="1">
      <alignment horizontal="center" vertical="center"/>
    </xf>
    <xf numFmtId="0" fontId="100" fillId="0" borderId="1" xfId="0" applyFont="1" applyBorder="1" applyAlignment="1">
      <alignment vertical="center"/>
    </xf>
    <xf numFmtId="0" fontId="98" fillId="0" borderId="1" xfId="0" applyFont="1" applyBorder="1" applyAlignment="1">
      <alignment horizontal="center" vertical="center"/>
    </xf>
    <xf numFmtId="0" fontId="96" fillId="0" borderId="1" xfId="0" applyFont="1" applyBorder="1" applyAlignment="1">
      <alignment horizontal="center" vertical="center"/>
    </xf>
    <xf numFmtId="0" fontId="94" fillId="0" borderId="1" xfId="0" applyFont="1" applyBorder="1" applyAlignment="1">
      <alignment horizontal="center" vertical="center" wrapText="1"/>
    </xf>
    <xf numFmtId="0" fontId="64" fillId="0" borderId="1" xfId="981" applyFont="1" applyBorder="1" applyAlignment="1">
      <alignment vertical="center" wrapText="1"/>
    </xf>
    <xf numFmtId="0" fontId="98" fillId="0" borderId="4" xfId="974" applyFont="1" applyBorder="1" applyAlignment="1">
      <alignment horizontal="center" vertical="center" wrapText="1"/>
    </xf>
    <xf numFmtId="0" fontId="96" fillId="0" borderId="1" xfId="0" applyFont="1" applyBorder="1" applyAlignment="1">
      <alignment horizontal="center" vertical="center" wrapText="1"/>
    </xf>
    <xf numFmtId="0" fontId="114" fillId="0" borderId="1" xfId="0" applyFont="1" applyBorder="1" applyAlignment="1">
      <alignment horizontal="center" vertical="center" wrapText="1"/>
    </xf>
    <xf numFmtId="0" fontId="95" fillId="0" borderId="1" xfId="0" applyFont="1" applyBorder="1" applyAlignment="1">
      <alignment horizontal="center" vertical="center" wrapText="1"/>
    </xf>
    <xf numFmtId="0" fontId="95" fillId="0" borderId="1" xfId="0" applyFont="1" applyBorder="1" applyAlignment="1">
      <alignment horizontal="center" vertical="center"/>
    </xf>
    <xf numFmtId="0" fontId="93" fillId="0" borderId="1" xfId="0" applyFont="1" applyBorder="1" applyAlignment="1">
      <alignment horizontal="center" vertical="center"/>
    </xf>
    <xf numFmtId="0" fontId="93" fillId="0" borderId="17" xfId="0" applyFont="1" applyBorder="1" applyAlignment="1">
      <alignment horizontal="center" vertical="center"/>
    </xf>
    <xf numFmtId="0" fontId="93" fillId="0" borderId="4" xfId="0" applyFont="1" applyBorder="1" applyAlignment="1">
      <alignment horizontal="center" vertical="center"/>
    </xf>
    <xf numFmtId="0" fontId="93" fillId="0" borderId="19" xfId="0" applyFont="1" applyBorder="1" applyAlignment="1">
      <alignment horizontal="center" vertical="center"/>
    </xf>
    <xf numFmtId="0" fontId="93" fillId="0" borderId="1" xfId="0" applyFont="1" applyBorder="1" applyAlignment="1">
      <alignment horizontal="center" vertical="center" wrapText="1"/>
    </xf>
    <xf numFmtId="0" fontId="100" fillId="0" borderId="4" xfId="188" applyFont="1" applyBorder="1" applyAlignment="1">
      <alignment horizontal="center" vertical="center"/>
    </xf>
    <xf numFmtId="0" fontId="96" fillId="0" borderId="31" xfId="188" applyFont="1" applyBorder="1" applyAlignment="1">
      <alignment horizontal="center" vertical="center" wrapText="1"/>
    </xf>
    <xf numFmtId="0" fontId="93" fillId="0" borderId="3" xfId="188" applyFont="1" applyBorder="1" applyAlignment="1">
      <alignment horizontal="center" vertical="top" wrapText="1"/>
    </xf>
    <xf numFmtId="181" fontId="96" fillId="0" borderId="4" xfId="188" applyNumberFormat="1" applyFont="1" applyBorder="1" applyAlignment="1">
      <alignment horizontal="center" vertical="center"/>
    </xf>
    <xf numFmtId="0" fontId="100" fillId="0" borderId="1" xfId="188" applyFont="1" applyBorder="1" applyAlignment="1">
      <alignment horizontal="center" vertical="top" wrapText="1"/>
    </xf>
    <xf numFmtId="178" fontId="96" fillId="0" borderId="4" xfId="188" applyNumberFormat="1" applyFont="1" applyBorder="1" applyAlignment="1">
      <alignment horizontal="center" vertical="center"/>
    </xf>
    <xf numFmtId="0" fontId="93" fillId="0" borderId="3" xfId="188" applyFont="1" applyBorder="1" applyAlignment="1">
      <alignment horizontal="center" vertical="center" wrapText="1"/>
    </xf>
    <xf numFmtId="178" fontId="100" fillId="0" borderId="1" xfId="188" applyNumberFormat="1" applyFont="1" applyBorder="1" applyAlignment="1">
      <alignment horizontal="center" vertical="center"/>
    </xf>
    <xf numFmtId="0" fontId="96" fillId="0" borderId="3" xfId="188" applyFont="1" applyBorder="1" applyAlignment="1">
      <alignment horizontal="center" vertical="top" wrapText="1"/>
    </xf>
    <xf numFmtId="49" fontId="100" fillId="0" borderId="2" xfId="974" applyNumberFormat="1" applyFont="1" applyBorder="1" applyAlignment="1">
      <alignment horizontal="center" vertical="center"/>
    </xf>
    <xf numFmtId="0" fontId="98" fillId="0" borderId="23" xfId="974" applyFont="1" applyBorder="1" applyAlignment="1">
      <alignment horizontal="center" vertical="center" wrapText="1"/>
    </xf>
    <xf numFmtId="0" fontId="98" fillId="0" borderId="24" xfId="974" applyFont="1" applyBorder="1" applyAlignment="1">
      <alignment horizontal="center" vertical="center" wrapText="1"/>
    </xf>
    <xf numFmtId="0" fontId="100" fillId="0" borderId="3" xfId="974" applyFont="1" applyBorder="1" applyAlignment="1">
      <alignment horizontal="center" vertical="center"/>
    </xf>
    <xf numFmtId="0" fontId="100" fillId="0" borderId="23" xfId="974" applyFont="1" applyBorder="1" applyAlignment="1">
      <alignment horizontal="left" vertical="top" wrapText="1"/>
    </xf>
    <xf numFmtId="0" fontId="98" fillId="0" borderId="1" xfId="974" applyFont="1" applyBorder="1" applyAlignment="1">
      <alignment horizontal="center" vertical="center" wrapText="1"/>
    </xf>
    <xf numFmtId="0" fontId="100" fillId="0" borderId="1" xfId="974" applyFont="1" applyBorder="1" applyAlignment="1">
      <alignment horizontal="left" vertical="top" wrapText="1"/>
    </xf>
    <xf numFmtId="0" fontId="96" fillId="0" borderId="3" xfId="188" applyFont="1" applyBorder="1" applyAlignment="1">
      <alignment horizontal="left" vertical="top"/>
    </xf>
    <xf numFmtId="0" fontId="98" fillId="0" borderId="0" xfId="188" applyFont="1" applyAlignment="1">
      <alignment horizontal="center" vertical="center"/>
    </xf>
    <xf numFmtId="0" fontId="96" fillId="0" borderId="1" xfId="188" applyFont="1" applyBorder="1" applyAlignment="1">
      <alignment horizontal="left" vertical="top"/>
    </xf>
    <xf numFmtId="0" fontId="117" fillId="0" borderId="0" xfId="0" applyFont="1" applyAlignment="1">
      <alignment horizontal="center" wrapText="1"/>
    </xf>
    <xf numFmtId="0" fontId="96" fillId="0" borderId="0" xfId="0" applyFont="1" applyAlignment="1">
      <alignment horizontal="center" vertical="center"/>
    </xf>
    <xf numFmtId="0" fontId="114" fillId="0" borderId="0" xfId="0" applyFont="1" applyAlignment="1">
      <alignment horizontal="center" vertical="center" wrapText="1"/>
    </xf>
    <xf numFmtId="0" fontId="114" fillId="0" borderId="0" xfId="188" applyFont="1" applyAlignment="1">
      <alignment horizontal="left" vertical="top" wrapText="1"/>
    </xf>
    <xf numFmtId="0" fontId="95" fillId="0" borderId="0" xfId="0" applyFont="1" applyAlignment="1">
      <alignment horizontal="center" vertical="center" wrapText="1"/>
    </xf>
    <xf numFmtId="0" fontId="95" fillId="0" borderId="0" xfId="0" applyFont="1" applyAlignment="1">
      <alignment vertical="center" wrapText="1"/>
    </xf>
    <xf numFmtId="0" fontId="109" fillId="0" borderId="0" xfId="0" applyFont="1" applyAlignment="1">
      <alignment horizontal="center" vertical="center" wrapText="1"/>
    </xf>
    <xf numFmtId="0" fontId="95" fillId="0" borderId="0" xfId="0" applyFont="1" applyAlignment="1">
      <alignment horizontal="center" vertical="center"/>
    </xf>
    <xf numFmtId="0" fontId="95" fillId="0" borderId="0" xfId="0" applyFont="1" applyAlignment="1">
      <alignment horizontal="left" vertical="center" wrapText="1"/>
    </xf>
    <xf numFmtId="0" fontId="93" fillId="0" borderId="0" xfId="188" applyFont="1" applyAlignment="1">
      <alignment horizontal="center" vertical="center" wrapText="1"/>
    </xf>
    <xf numFmtId="0" fontId="65" fillId="0" borderId="3" xfId="188" applyFont="1" applyBorder="1" applyAlignment="1">
      <alignment horizontal="center" vertical="top"/>
    </xf>
    <xf numFmtId="0" fontId="93" fillId="0" borderId="1" xfId="188" applyFont="1" applyBorder="1" applyAlignment="1">
      <alignment horizontal="center" vertical="center"/>
    </xf>
    <xf numFmtId="0" fontId="95" fillId="0" borderId="1" xfId="188" applyFont="1" applyBorder="1" applyAlignment="1">
      <alignment horizontal="center" vertical="center" wrapText="1"/>
    </xf>
    <xf numFmtId="181" fontId="93" fillId="0" borderId="1" xfId="0" applyNumberFormat="1" applyFont="1" applyBorder="1" applyAlignment="1">
      <alignment horizontal="center" vertical="center"/>
    </xf>
    <xf numFmtId="0" fontId="95" fillId="0" borderId="28" xfId="0" applyFont="1" applyBorder="1" applyAlignment="1">
      <alignment horizontal="center" vertical="center" wrapText="1"/>
    </xf>
    <xf numFmtId="49" fontId="74" fillId="0" borderId="35" xfId="188" applyNumberFormat="1" applyFont="1" applyBorder="1" applyAlignment="1">
      <alignment horizontal="center" vertical="center"/>
    </xf>
    <xf numFmtId="0" fontId="76" fillId="0" borderId="3" xfId="974" applyFont="1" applyBorder="1" applyAlignment="1">
      <alignment horizontal="center" vertical="center" wrapText="1"/>
    </xf>
    <xf numFmtId="0" fontId="80" fillId="0" borderId="19" xfId="974" applyFont="1" applyBorder="1" applyAlignment="1">
      <alignment horizontal="left" vertical="top" wrapText="1"/>
    </xf>
    <xf numFmtId="0" fontId="64" fillId="0" borderId="19" xfId="974" applyFont="1" applyBorder="1" applyAlignment="1">
      <alignment horizontal="left" vertical="top" wrapText="1"/>
    </xf>
    <xf numFmtId="180" fontId="76" fillId="0" borderId="27" xfId="188" applyNumberFormat="1" applyFont="1" applyBorder="1" applyAlignment="1">
      <alignment horizontal="center" vertical="center"/>
    </xf>
    <xf numFmtId="0" fontId="100" fillId="5" borderId="3" xfId="188" applyFont="1" applyFill="1" applyBorder="1" applyAlignment="1">
      <alignment horizontal="center" vertical="center"/>
    </xf>
    <xf numFmtId="0" fontId="75" fillId="0" borderId="1" xfId="188" applyFont="1" applyBorder="1" applyAlignment="1">
      <alignment horizontal="center" vertical="center" wrapText="1"/>
    </xf>
    <xf numFmtId="49" fontId="96" fillId="0" borderId="39" xfId="188" applyNumberFormat="1" applyFont="1" applyBorder="1" applyAlignment="1">
      <alignment horizontal="center" vertical="center"/>
    </xf>
    <xf numFmtId="0" fontId="98" fillId="0" borderId="23" xfId="188" applyFont="1" applyBorder="1" applyAlignment="1">
      <alignment horizontal="center" vertical="center" wrapText="1"/>
    </xf>
    <xf numFmtId="0" fontId="98" fillId="0" borderId="24" xfId="188" applyFont="1" applyBorder="1" applyAlignment="1">
      <alignment horizontal="center" vertical="center" wrapText="1"/>
    </xf>
    <xf numFmtId="0" fontId="98" fillId="0" borderId="2" xfId="188" applyFont="1" applyBorder="1" applyAlignment="1">
      <alignment horizontal="center" vertical="center"/>
    </xf>
    <xf numFmtId="0" fontId="96" fillId="0" borderId="37" xfId="188" applyFont="1" applyBorder="1" applyAlignment="1">
      <alignment horizontal="left" vertical="top" wrapText="1"/>
    </xf>
    <xf numFmtId="0" fontId="100" fillId="0" borderId="23" xfId="188" applyFont="1" applyBorder="1" applyAlignment="1">
      <alignment horizontal="center" vertical="center"/>
    </xf>
    <xf numFmtId="0" fontId="95" fillId="0" borderId="2" xfId="188" applyFont="1" applyBorder="1" applyAlignment="1">
      <alignment horizontal="left" vertical="top" wrapText="1"/>
    </xf>
    <xf numFmtId="0" fontId="121" fillId="0" borderId="0" xfId="0" applyFont="1" applyAlignment="1">
      <alignment vertical="center" wrapText="1"/>
    </xf>
    <xf numFmtId="0" fontId="122" fillId="0" borderId="0" xfId="0" applyFont="1"/>
    <xf numFmtId="0" fontId="65" fillId="0" borderId="1" xfId="981" applyFont="1" applyBorder="1" applyAlignment="1">
      <alignment horizontal="left" vertical="center" wrapText="1"/>
    </xf>
    <xf numFmtId="0" fontId="2" fillId="0" borderId="0" xfId="981" applyFont="1">
      <alignment vertical="center"/>
    </xf>
    <xf numFmtId="0" fontId="123" fillId="0" borderId="0" xfId="0" applyFont="1"/>
    <xf numFmtId="0" fontId="1" fillId="0" borderId="0" xfId="981" applyFont="1">
      <alignment vertical="center"/>
    </xf>
    <xf numFmtId="0" fontId="98" fillId="0" borderId="1" xfId="981" applyFont="1" applyBorder="1" applyAlignment="1">
      <alignment horizontal="center" vertical="center" wrapText="1"/>
    </xf>
    <xf numFmtId="0" fontId="100" fillId="0" borderId="1" xfId="981" applyFont="1" applyBorder="1" applyAlignment="1">
      <alignment vertical="center" wrapText="1"/>
    </xf>
    <xf numFmtId="190" fontId="45" fillId="0" borderId="1" xfId="981" applyNumberFormat="1" applyFont="1" applyBorder="1" applyAlignment="1">
      <alignment horizontal="center" vertical="center"/>
    </xf>
    <xf numFmtId="0" fontId="98" fillId="2" borderId="1" xfId="981" applyFont="1" applyFill="1" applyBorder="1" applyAlignment="1">
      <alignment horizontal="center" vertical="center" wrapText="1"/>
    </xf>
    <xf numFmtId="0" fontId="45" fillId="2" borderId="1" xfId="981" applyFont="1" applyFill="1" applyBorder="1" applyAlignment="1">
      <alignment horizontal="center" vertical="center"/>
    </xf>
    <xf numFmtId="193" fontId="45" fillId="0" borderId="1" xfId="981" applyNumberFormat="1" applyFont="1" applyBorder="1" applyAlignment="1">
      <alignment horizontal="center" vertical="center"/>
    </xf>
    <xf numFmtId="0" fontId="45" fillId="0" borderId="1" xfId="981" applyFont="1" applyBorder="1">
      <alignment vertical="center"/>
    </xf>
    <xf numFmtId="0" fontId="66" fillId="0" borderId="1" xfId="981" applyFont="1" applyBorder="1" applyAlignment="1">
      <alignment vertical="center" wrapText="1"/>
    </xf>
    <xf numFmtId="0" fontId="45" fillId="0" borderId="0" xfId="981" applyFont="1">
      <alignment vertical="center"/>
    </xf>
    <xf numFmtId="0" fontId="45" fillId="0" borderId="3" xfId="981" applyFont="1" applyBorder="1">
      <alignment vertical="center"/>
    </xf>
    <xf numFmtId="0" fontId="65" fillId="0" borderId="1" xfId="981" applyFont="1" applyBorder="1" applyAlignment="1">
      <alignment horizontal="center" vertical="center" wrapText="1"/>
    </xf>
    <xf numFmtId="49" fontId="6" fillId="0" borderId="1" xfId="981" applyNumberFormat="1" applyBorder="1" applyAlignment="1">
      <alignment horizontal="center" vertical="center" wrapText="1"/>
    </xf>
    <xf numFmtId="0" fontId="6" fillId="0" borderId="1" xfId="981" applyBorder="1">
      <alignment vertical="center"/>
    </xf>
    <xf numFmtId="0" fontId="73" fillId="0" borderId="1" xfId="981" applyFont="1" applyBorder="1" applyAlignment="1">
      <alignment horizontal="center" vertical="center" wrapText="1"/>
    </xf>
    <xf numFmtId="0" fontId="64" fillId="5" borderId="1" xfId="981" applyFont="1" applyFill="1" applyBorder="1" applyAlignment="1">
      <alignment horizontal="left" vertical="center" wrapText="1"/>
    </xf>
    <xf numFmtId="0" fontId="64" fillId="5" borderId="1" xfId="981" applyFont="1" applyFill="1" applyBorder="1" applyAlignment="1">
      <alignment vertical="center" wrapText="1"/>
    </xf>
    <xf numFmtId="0" fontId="45" fillId="5" borderId="1" xfId="981" applyFont="1" applyFill="1" applyBorder="1" applyAlignment="1">
      <alignment horizontal="center" vertical="center"/>
    </xf>
    <xf numFmtId="0" fontId="45" fillId="5" borderId="1" xfId="981" applyFont="1" applyFill="1" applyBorder="1" applyAlignment="1">
      <alignment horizontal="center" vertical="center" wrapText="1"/>
    </xf>
    <xf numFmtId="49" fontId="73" fillId="5" borderId="1" xfId="981" applyNumberFormat="1" applyFont="1" applyFill="1" applyBorder="1" applyAlignment="1">
      <alignment horizontal="center" vertical="center" wrapText="1"/>
    </xf>
    <xf numFmtId="49" fontId="65" fillId="0" borderId="1" xfId="981" applyNumberFormat="1" applyFont="1" applyBorder="1" applyAlignment="1">
      <alignment horizontal="left" vertical="top" wrapText="1"/>
    </xf>
    <xf numFmtId="0" fontId="65" fillId="5" borderId="1" xfId="981" applyFont="1" applyFill="1" applyBorder="1" applyAlignment="1">
      <alignment horizontal="left" vertical="center" wrapText="1"/>
    </xf>
    <xf numFmtId="0" fontId="98" fillId="5" borderId="1" xfId="981" applyFont="1" applyFill="1" applyBorder="1" applyAlignment="1">
      <alignment horizontal="center" vertical="center" wrapText="1"/>
    </xf>
    <xf numFmtId="0" fontId="6" fillId="5" borderId="1" xfId="981" applyFill="1" applyBorder="1">
      <alignment vertical="center"/>
    </xf>
    <xf numFmtId="49" fontId="73" fillId="5" borderId="1" xfId="981" applyNumberFormat="1" applyFont="1" applyFill="1" applyBorder="1" applyAlignment="1">
      <alignment horizontal="left" vertical="center" wrapText="1"/>
    </xf>
    <xf numFmtId="0" fontId="45" fillId="5" borderId="1" xfId="981" applyFont="1" applyFill="1" applyBorder="1" applyAlignment="1">
      <alignment vertical="center" wrapText="1"/>
    </xf>
    <xf numFmtId="0" fontId="64" fillId="5" borderId="1" xfId="981" applyFont="1" applyFill="1" applyBorder="1" applyAlignment="1">
      <alignment horizontal="center" vertical="center" wrapText="1"/>
    </xf>
    <xf numFmtId="0" fontId="64" fillId="6" borderId="1" xfId="981" applyFont="1" applyFill="1" applyBorder="1" applyAlignment="1">
      <alignment horizontal="left" vertical="center" wrapText="1"/>
    </xf>
    <xf numFmtId="0" fontId="64" fillId="6" borderId="1" xfId="981" applyFont="1" applyFill="1" applyBorder="1" applyAlignment="1">
      <alignment vertical="center" wrapText="1"/>
    </xf>
    <xf numFmtId="0" fontId="45" fillId="6" borderId="1" xfId="981" applyFont="1" applyFill="1" applyBorder="1" applyAlignment="1">
      <alignment horizontal="center" vertical="center"/>
    </xf>
    <xf numFmtId="193" fontId="45" fillId="6" borderId="1" xfId="981" applyNumberFormat="1" applyFont="1" applyFill="1" applyBorder="1" applyAlignment="1">
      <alignment horizontal="center" vertical="center"/>
    </xf>
    <xf numFmtId="0" fontId="98" fillId="6" borderId="1" xfId="981" applyFont="1" applyFill="1" applyBorder="1" applyAlignment="1">
      <alignment horizontal="center" vertical="center" wrapText="1"/>
    </xf>
    <xf numFmtId="0" fontId="65" fillId="0" borderId="1" xfId="981" applyFont="1" applyBorder="1" applyAlignment="1">
      <alignment vertical="center" wrapText="1"/>
    </xf>
    <xf numFmtId="0" fontId="45" fillId="5" borderId="1" xfId="981" applyFont="1" applyFill="1" applyBorder="1" applyAlignment="1">
      <alignment horizontal="left" vertical="center" wrapText="1"/>
    </xf>
    <xf numFmtId="0" fontId="66" fillId="5" borderId="1" xfId="981" applyFont="1" applyFill="1" applyBorder="1" applyAlignment="1">
      <alignment vertical="center" wrapText="1"/>
    </xf>
    <xf numFmtId="0" fontId="100" fillId="5" borderId="1" xfId="981" applyFont="1" applyFill="1" applyBorder="1" applyAlignment="1">
      <alignment horizontal="left" vertical="center" wrapText="1"/>
    </xf>
    <xf numFmtId="0" fontId="98" fillId="5" borderId="1" xfId="981" applyFont="1" applyFill="1" applyBorder="1" applyAlignment="1">
      <alignment horizontal="left" vertical="center" wrapText="1"/>
    </xf>
    <xf numFmtId="0" fontId="100" fillId="5" borderId="1" xfId="981" applyFont="1" applyFill="1" applyBorder="1" applyAlignment="1">
      <alignment vertical="center" wrapText="1"/>
    </xf>
    <xf numFmtId="190" fontId="45" fillId="5" borderId="1" xfId="981" applyNumberFormat="1" applyFont="1" applyFill="1" applyBorder="1" applyAlignment="1">
      <alignment horizontal="center" vertical="center"/>
    </xf>
    <xf numFmtId="190" fontId="45" fillId="5" borderId="1" xfId="981" applyNumberFormat="1" applyFont="1" applyFill="1" applyBorder="1" applyAlignment="1">
      <alignment horizontal="center" vertical="center" wrapText="1"/>
    </xf>
    <xf numFmtId="0" fontId="112" fillId="0" borderId="1" xfId="0" applyFont="1" applyBorder="1" applyAlignment="1">
      <alignment horizontal="center" vertical="center"/>
    </xf>
    <xf numFmtId="0" fontId="127" fillId="0" borderId="18" xfId="0" applyFont="1" applyBorder="1" applyAlignment="1">
      <alignment horizontal="center" vertical="center"/>
    </xf>
    <xf numFmtId="49" fontId="127" fillId="0" borderId="2" xfId="0" applyNumberFormat="1" applyFont="1" applyBorder="1" applyAlignment="1">
      <alignment horizontal="center" vertical="center"/>
    </xf>
    <xf numFmtId="49" fontId="127" fillId="0" borderId="19" xfId="0" applyNumberFormat="1" applyFont="1" applyBorder="1" applyAlignment="1">
      <alignment horizontal="center" vertical="center"/>
    </xf>
    <xf numFmtId="0" fontId="129" fillId="0" borderId="19" xfId="0" applyFont="1" applyBorder="1" applyAlignment="1">
      <alignment horizontal="center" vertical="center"/>
    </xf>
    <xf numFmtId="0" fontId="127" fillId="0" borderId="19" xfId="0" applyFont="1" applyBorder="1" applyAlignment="1">
      <alignment horizontal="center" vertical="center"/>
    </xf>
    <xf numFmtId="49" fontId="127" fillId="0" borderId="19" xfId="0" applyNumberFormat="1" applyFont="1" applyBorder="1" applyAlignment="1">
      <alignment vertical="center"/>
    </xf>
    <xf numFmtId="49" fontId="130" fillId="0" borderId="2" xfId="0" applyNumberFormat="1" applyFont="1" applyBorder="1" applyAlignment="1">
      <alignment horizontal="center" vertical="center"/>
    </xf>
    <xf numFmtId="49" fontId="130" fillId="0" borderId="19" xfId="0" applyNumberFormat="1" applyFont="1" applyBorder="1" applyAlignment="1">
      <alignment vertical="center"/>
    </xf>
    <xf numFmtId="49" fontId="127" fillId="0" borderId="18" xfId="0" applyNumberFormat="1" applyFont="1" applyBorder="1" applyAlignment="1">
      <alignment vertical="center"/>
    </xf>
    <xf numFmtId="0" fontId="127" fillId="0" borderId="19" xfId="0" applyFont="1" applyBorder="1" applyAlignment="1">
      <alignment vertical="center"/>
    </xf>
    <xf numFmtId="0" fontId="127" fillId="0" borderId="18" xfId="0" applyFont="1" applyBorder="1" applyAlignment="1">
      <alignment vertical="center"/>
    </xf>
    <xf numFmtId="0" fontId="132" fillId="0" borderId="18" xfId="0" applyFont="1" applyBorder="1" applyAlignment="1">
      <alignment vertical="center"/>
    </xf>
    <xf numFmtId="0" fontId="132" fillId="0" borderId="19" xfId="0" applyFont="1" applyBorder="1" applyAlignment="1">
      <alignment vertical="center"/>
    </xf>
    <xf numFmtId="0" fontId="133" fillId="0" borderId="18" xfId="0" applyFont="1" applyBorder="1" applyAlignment="1">
      <alignment vertical="center"/>
    </xf>
    <xf numFmtId="0" fontId="133" fillId="0" borderId="18" xfId="0" applyFont="1" applyBorder="1" applyAlignment="1">
      <alignment horizontal="center" vertical="center"/>
    </xf>
    <xf numFmtId="0" fontId="133" fillId="0" borderId="1" xfId="0" applyFont="1" applyBorder="1" applyAlignment="1">
      <alignment horizontal="center" vertical="center"/>
    </xf>
    <xf numFmtId="0" fontId="128" fillId="7" borderId="18" xfId="0" applyFont="1" applyFill="1" applyBorder="1" applyAlignment="1">
      <alignment horizontal="center" vertical="center"/>
    </xf>
    <xf numFmtId="49" fontId="127" fillId="0" borderId="18" xfId="0" applyNumberFormat="1" applyFont="1" applyBorder="1" applyAlignment="1">
      <alignment horizontal="center" vertical="center"/>
    </xf>
    <xf numFmtId="49" fontId="132" fillId="0" borderId="2" xfId="0" applyNumberFormat="1" applyFont="1" applyBorder="1" applyAlignment="1">
      <alignment horizontal="center" vertical="center"/>
    </xf>
    <xf numFmtId="49" fontId="133" fillId="0" borderId="19" xfId="0" applyNumberFormat="1" applyFont="1" applyBorder="1" applyAlignment="1">
      <alignment horizontal="center" vertical="center"/>
    </xf>
    <xf numFmtId="0" fontId="131" fillId="0" borderId="19" xfId="0" applyFont="1" applyBorder="1" applyAlignment="1">
      <alignment horizontal="center" vertical="center"/>
    </xf>
    <xf numFmtId="0" fontId="131" fillId="0" borderId="18" xfId="0" applyFont="1" applyBorder="1" applyAlignment="1">
      <alignment horizontal="center" vertical="center"/>
    </xf>
    <xf numFmtId="0" fontId="127" fillId="0" borderId="1" xfId="0" applyFont="1" applyBorder="1" applyAlignment="1">
      <alignment horizontal="center" vertical="center"/>
    </xf>
    <xf numFmtId="0" fontId="128" fillId="7" borderId="1" xfId="0" applyFont="1" applyFill="1" applyBorder="1" applyAlignment="1">
      <alignment horizontal="center" vertical="center"/>
    </xf>
    <xf numFmtId="0" fontId="133" fillId="0" borderId="19" xfId="0" applyFont="1" applyBorder="1" applyAlignment="1">
      <alignment horizontal="center" vertical="center"/>
    </xf>
    <xf numFmtId="0" fontId="134" fillId="0" borderId="0" xfId="0" applyFont="1" applyAlignment="1">
      <alignment horizontal="center" wrapText="1"/>
    </xf>
    <xf numFmtId="0" fontId="135" fillId="0" borderId="0" xfId="0" applyFont="1"/>
    <xf numFmtId="0" fontId="136" fillId="0" borderId="1" xfId="0" applyFont="1" applyBorder="1" applyAlignment="1">
      <alignment horizontal="center" vertical="center"/>
    </xf>
    <xf numFmtId="0" fontId="136" fillId="0" borderId="1" xfId="0" applyFont="1" applyBorder="1" applyAlignment="1">
      <alignment horizontal="center" vertical="center" wrapText="1"/>
    </xf>
    <xf numFmtId="14" fontId="136" fillId="0" borderId="2" xfId="0" applyNumberFormat="1" applyFont="1" applyBorder="1" applyAlignment="1">
      <alignment horizontal="center" vertical="center" wrapText="1"/>
    </xf>
    <xf numFmtId="0" fontId="136" fillId="0" borderId="0" xfId="0" applyFont="1" applyAlignment="1">
      <alignment horizontal="center" vertical="center"/>
    </xf>
    <xf numFmtId="0" fontId="136" fillId="0" borderId="19" xfId="0" applyFont="1" applyBorder="1" applyAlignment="1">
      <alignment horizontal="center" vertical="center" wrapText="1"/>
    </xf>
    <xf numFmtId="0" fontId="137" fillId="0" borderId="1" xfId="188" applyFont="1" applyBorder="1" applyAlignment="1">
      <alignment horizontal="center" vertical="center" wrapText="1"/>
    </xf>
    <xf numFmtId="0" fontId="137" fillId="0" borderId="1" xfId="0" applyFont="1" applyBorder="1" applyAlignment="1">
      <alignment horizontal="center" vertical="center" wrapText="1"/>
    </xf>
    <xf numFmtId="0" fontId="137" fillId="0" borderId="1" xfId="0" applyFont="1" applyBorder="1" applyAlignment="1">
      <alignment horizontal="center" vertical="center"/>
    </xf>
    <xf numFmtId="49" fontId="137" fillId="0" borderId="1" xfId="0" applyNumberFormat="1" applyFont="1" applyBorder="1" applyAlignment="1">
      <alignment horizontal="left" vertical="center" wrapText="1"/>
    </xf>
    <xf numFmtId="0" fontId="139" fillId="0" borderId="0" xfId="0" applyFont="1" applyAlignment="1">
      <alignment horizontal="center" vertical="center" wrapText="1"/>
    </xf>
    <xf numFmtId="0" fontId="137" fillId="0" borderId="1" xfId="0" applyFont="1" applyBorder="1" applyAlignment="1">
      <alignment horizontal="left" vertical="center" wrapText="1"/>
    </xf>
    <xf numFmtId="191" fontId="137" fillId="0" borderId="1" xfId="0" applyNumberFormat="1" applyFont="1" applyBorder="1" applyAlignment="1">
      <alignment horizontal="center" vertical="center" wrapText="1"/>
    </xf>
    <xf numFmtId="0" fontId="135" fillId="0" borderId="0" xfId="0" applyFont="1" applyAlignment="1">
      <alignment wrapText="1"/>
    </xf>
    <xf numFmtId="0" fontId="141" fillId="0" borderId="1" xfId="188" applyFont="1" applyBorder="1" applyAlignment="1">
      <alignment horizontal="center" vertical="center" wrapText="1"/>
    </xf>
    <xf numFmtId="0" fontId="141" fillId="0" borderId="1" xfId="0" applyFont="1" applyBorder="1" applyAlignment="1">
      <alignment horizontal="left" vertical="center" wrapText="1"/>
    </xf>
    <xf numFmtId="0" fontId="143" fillId="0" borderId="0" xfId="0" applyFont="1" applyAlignment="1">
      <alignment horizontal="center" vertical="center" wrapText="1"/>
    </xf>
    <xf numFmtId="0" fontId="142" fillId="0" borderId="0" xfId="0" applyFont="1"/>
    <xf numFmtId="0" fontId="137" fillId="0" borderId="1" xfId="0" applyFont="1" applyBorder="1" applyAlignment="1">
      <alignment horizontal="left" vertical="center"/>
    </xf>
    <xf numFmtId="0" fontId="138" fillId="0" borderId="19" xfId="0" applyFont="1" applyBorder="1" applyAlignment="1">
      <alignment horizontal="left" vertical="top" wrapText="1"/>
    </xf>
    <xf numFmtId="0" fontId="145" fillId="0" borderId="0" xfId="0" applyFont="1" applyAlignment="1">
      <alignment horizontal="center" vertical="center" wrapText="1"/>
    </xf>
    <xf numFmtId="0" fontId="146" fillId="0" borderId="0" xfId="0" applyFont="1"/>
    <xf numFmtId="0" fontId="138" fillId="0" borderId="0" xfId="0" applyFont="1" applyAlignment="1">
      <alignment horizontal="left" vertical="center" wrapText="1"/>
    </xf>
    <xf numFmtId="0" fontId="137" fillId="0" borderId="17" xfId="0" applyFont="1" applyBorder="1" applyAlignment="1">
      <alignment vertical="center"/>
    </xf>
    <xf numFmtId="0" fontId="137" fillId="0" borderId="17" xfId="0" applyFont="1" applyBorder="1" applyAlignment="1">
      <alignment horizontal="center" vertical="center"/>
    </xf>
    <xf numFmtId="0" fontId="137" fillId="0" borderId="4" xfId="0" applyFont="1" applyBorder="1" applyAlignment="1">
      <alignment horizontal="center" vertical="center"/>
    </xf>
    <xf numFmtId="0" fontId="137" fillId="0" borderId="19" xfId="0" applyFont="1" applyBorder="1" applyAlignment="1">
      <alignment horizontal="center" vertical="center"/>
    </xf>
    <xf numFmtId="179" fontId="137" fillId="0" borderId="1" xfId="0" applyNumberFormat="1" applyFont="1" applyBorder="1" applyAlignment="1">
      <alignment horizontal="center" vertical="center"/>
    </xf>
    <xf numFmtId="180" fontId="137" fillId="0" borderId="1" xfId="0" applyNumberFormat="1" applyFont="1" applyBorder="1" applyAlignment="1">
      <alignment horizontal="center" vertical="center"/>
    </xf>
    <xf numFmtId="0" fontId="150" fillId="0" borderId="0" xfId="0" applyFont="1" applyAlignment="1">
      <alignment horizontal="left" vertical="center" wrapText="1"/>
    </xf>
    <xf numFmtId="0" fontId="141" fillId="0" borderId="17" xfId="0" applyFont="1" applyBorder="1" applyAlignment="1">
      <alignment horizontal="center" vertical="center"/>
    </xf>
    <xf numFmtId="0" fontId="141" fillId="0" borderId="4" xfId="0" applyFont="1" applyBorder="1" applyAlignment="1">
      <alignment horizontal="center" vertical="center"/>
    </xf>
    <xf numFmtId="179" fontId="141" fillId="0" borderId="1" xfId="0" applyNumberFormat="1" applyFont="1" applyBorder="1" applyAlignment="1">
      <alignment horizontal="center" vertical="center"/>
    </xf>
    <xf numFmtId="0" fontId="141" fillId="0" borderId="17" xfId="0" applyFont="1" applyBorder="1" applyAlignment="1">
      <alignment vertical="center"/>
    </xf>
    <xf numFmtId="180" fontId="141" fillId="0" borderId="1" xfId="0" applyNumberFormat="1" applyFont="1" applyBorder="1" applyAlignment="1">
      <alignment horizontal="center" vertical="center"/>
    </xf>
    <xf numFmtId="49" fontId="137" fillId="0" borderId="1" xfId="0" applyNumberFormat="1" applyFont="1" applyBorder="1" applyAlignment="1">
      <alignment vertical="center" wrapText="1"/>
    </xf>
    <xf numFmtId="49" fontId="137" fillId="0" borderId="19" xfId="0" applyNumberFormat="1" applyFont="1" applyBorder="1" applyAlignment="1">
      <alignment vertical="center" wrapText="1"/>
    </xf>
    <xf numFmtId="0" fontId="138" fillId="0" borderId="0" xfId="0" applyFont="1" applyAlignment="1">
      <alignment horizontal="center" vertical="center" wrapText="1"/>
    </xf>
    <xf numFmtId="0" fontId="137" fillId="0" borderId="1" xfId="0" applyFont="1" applyBorder="1" applyAlignment="1">
      <alignment vertical="center" wrapText="1"/>
    </xf>
    <xf numFmtId="0" fontId="150" fillId="0" borderId="0" xfId="0" applyFont="1" applyAlignment="1">
      <alignment horizontal="center" vertical="center" wrapText="1"/>
    </xf>
    <xf numFmtId="14" fontId="137" fillId="0" borderId="1" xfId="0" applyNumberFormat="1" applyFont="1" applyBorder="1" applyAlignment="1">
      <alignment horizontal="center" vertical="center" wrapText="1"/>
    </xf>
    <xf numFmtId="181" fontId="137" fillId="0" borderId="1" xfId="0" applyNumberFormat="1" applyFont="1" applyBorder="1" applyAlignment="1">
      <alignment horizontal="center" vertical="center"/>
    </xf>
    <xf numFmtId="178" fontId="137" fillId="0" borderId="1" xfId="0" applyNumberFormat="1" applyFont="1" applyBorder="1" applyAlignment="1">
      <alignment horizontal="center" vertical="center"/>
    </xf>
    <xf numFmtId="193" fontId="137" fillId="0" borderId="1" xfId="0" applyNumberFormat="1" applyFont="1" applyBorder="1" applyAlignment="1">
      <alignment horizontal="center" vertical="center"/>
    </xf>
    <xf numFmtId="178" fontId="137" fillId="0" borderId="1" xfId="0" applyNumberFormat="1" applyFont="1" applyBorder="1" applyAlignment="1">
      <alignment horizontal="center" vertical="center" wrapText="1"/>
    </xf>
    <xf numFmtId="0" fontId="137" fillId="0" borderId="2" xfId="188" applyFont="1" applyBorder="1" applyAlignment="1">
      <alignment horizontal="center" vertical="center" wrapText="1"/>
    </xf>
    <xf numFmtId="178" fontId="138" fillId="0" borderId="1" xfId="0" applyNumberFormat="1" applyFont="1" applyBorder="1" applyAlignment="1">
      <alignment horizontal="center" vertical="center" wrapText="1"/>
    </xf>
    <xf numFmtId="0" fontId="138" fillId="0" borderId="18" xfId="0" applyFont="1" applyBorder="1" applyAlignment="1">
      <alignment horizontal="left" vertical="top" wrapText="1"/>
    </xf>
    <xf numFmtId="0" fontId="138" fillId="0" borderId="1" xfId="0" applyFont="1" applyBorder="1" applyAlignment="1">
      <alignment horizontal="center" vertical="center" wrapText="1"/>
    </xf>
    <xf numFmtId="182" fontId="137" fillId="0" borderId="1" xfId="0" applyNumberFormat="1" applyFont="1" applyBorder="1" applyAlignment="1">
      <alignment horizontal="center" vertical="center"/>
    </xf>
    <xf numFmtId="0" fontId="137" fillId="0" borderId="24" xfId="0" applyFont="1" applyBorder="1" applyAlignment="1">
      <alignment horizontal="center" vertical="center"/>
    </xf>
    <xf numFmtId="0" fontId="157" fillId="0" borderId="1" xfId="0" applyFont="1" applyBorder="1" applyAlignment="1">
      <alignment horizontal="left" vertical="center" wrapText="1"/>
    </xf>
    <xf numFmtId="0" fontId="157" fillId="0" borderId="1" xfId="188" applyFont="1" applyBorder="1" applyAlignment="1">
      <alignment horizontal="center" vertical="center" wrapText="1"/>
    </xf>
    <xf numFmtId="181" fontId="157" fillId="0" borderId="1" xfId="0" applyNumberFormat="1" applyFont="1" applyBorder="1" applyAlignment="1">
      <alignment horizontal="center" vertical="center"/>
    </xf>
    <xf numFmtId="0" fontId="159" fillId="0" borderId="0" xfId="0" applyFont="1" applyAlignment="1">
      <alignment horizontal="center" vertical="center" wrapText="1"/>
    </xf>
    <xf numFmtId="0" fontId="160" fillId="0" borderId="0" xfId="0" applyFont="1"/>
    <xf numFmtId="180" fontId="157" fillId="0" borderId="1" xfId="0" applyNumberFormat="1" applyFont="1" applyBorder="1" applyAlignment="1">
      <alignment horizontal="center" vertical="center"/>
    </xf>
    <xf numFmtId="0" fontId="137" fillId="0" borderId="27" xfId="0" applyFont="1" applyBorder="1" applyAlignment="1">
      <alignment horizontal="center" vertical="center"/>
    </xf>
    <xf numFmtId="0" fontId="137" fillId="0" borderId="2" xfId="0" applyFont="1" applyBorder="1" applyAlignment="1">
      <alignment horizontal="left" vertical="center" wrapText="1"/>
    </xf>
    <xf numFmtId="180" fontId="137" fillId="0" borderId="19" xfId="0" applyNumberFormat="1" applyFont="1" applyBorder="1" applyAlignment="1">
      <alignment horizontal="center" vertical="center"/>
    </xf>
    <xf numFmtId="192" fontId="137" fillId="0" borderId="1" xfId="0" applyNumberFormat="1" applyFont="1" applyBorder="1" applyAlignment="1">
      <alignment horizontal="center" vertical="center"/>
    </xf>
    <xf numFmtId="191" fontId="137" fillId="0" borderId="1" xfId="0" applyNumberFormat="1" applyFont="1" applyBorder="1" applyAlignment="1">
      <alignment horizontal="center" vertical="center"/>
    </xf>
    <xf numFmtId="0" fontId="150" fillId="0" borderId="28" xfId="0" applyFont="1" applyBorder="1" applyAlignment="1">
      <alignment horizontal="center" vertical="center" wrapText="1"/>
    </xf>
    <xf numFmtId="0" fontId="138" fillId="0" borderId="28" xfId="0" applyFont="1" applyBorder="1" applyAlignment="1">
      <alignment horizontal="center" vertical="center" wrapText="1"/>
    </xf>
    <xf numFmtId="190" fontId="137" fillId="0" borderId="1" xfId="0" applyNumberFormat="1" applyFont="1" applyBorder="1" applyAlignment="1">
      <alignment horizontal="center" vertical="center"/>
    </xf>
    <xf numFmtId="0" fontId="136" fillId="0" borderId="0" xfId="0" applyFont="1" applyAlignment="1">
      <alignment horizontal="left" indent="1" shrinkToFit="1"/>
    </xf>
    <xf numFmtId="195" fontId="137" fillId="0" borderId="1" xfId="0" applyNumberFormat="1" applyFont="1" applyBorder="1" applyAlignment="1">
      <alignment horizontal="center" vertical="center"/>
    </xf>
    <xf numFmtId="194" fontId="137" fillId="0" borderId="1" xfId="0" applyNumberFormat="1" applyFont="1" applyBorder="1" applyAlignment="1">
      <alignment horizontal="center" vertical="center"/>
    </xf>
    <xf numFmtId="201" fontId="137" fillId="0" borderId="4" xfId="0" applyNumberFormat="1" applyFont="1" applyBorder="1" applyAlignment="1">
      <alignment horizontal="center" vertical="center"/>
    </xf>
    <xf numFmtId="195" fontId="137" fillId="0" borderId="4" xfId="0" applyNumberFormat="1" applyFont="1" applyBorder="1" applyAlignment="1">
      <alignment horizontal="center" vertical="center"/>
    </xf>
    <xf numFmtId="0" fontId="156" fillId="0" borderId="1" xfId="0" applyFont="1" applyBorder="1" applyAlignment="1">
      <alignment horizontal="left" vertical="center" wrapText="1"/>
    </xf>
    <xf numFmtId="0" fontId="163" fillId="0" borderId="0" xfId="0" applyFont="1" applyAlignment="1">
      <alignment horizontal="center" vertical="center" wrapText="1"/>
    </xf>
    <xf numFmtId="0" fontId="140" fillId="0" borderId="0" xfId="0" applyFont="1"/>
    <xf numFmtId="0" fontId="156" fillId="0" borderId="1" xfId="188" applyFont="1" applyBorder="1" applyAlignment="1">
      <alignment horizontal="center" vertical="center" wrapText="1"/>
    </xf>
    <xf numFmtId="195" fontId="156" fillId="0" borderId="4" xfId="0" applyNumberFormat="1" applyFont="1" applyBorder="1" applyAlignment="1">
      <alignment horizontal="center" vertical="center"/>
    </xf>
    <xf numFmtId="194" fontId="156" fillId="0" borderId="1" xfId="0" applyNumberFormat="1" applyFont="1" applyBorder="1" applyAlignment="1">
      <alignment horizontal="center" vertical="center"/>
    </xf>
    <xf numFmtId="197" fontId="137" fillId="0" borderId="1" xfId="0" applyNumberFormat="1" applyFont="1" applyBorder="1" applyAlignment="1">
      <alignment horizontal="center" vertical="center"/>
    </xf>
    <xf numFmtId="190" fontId="137" fillId="0" borderId="19" xfId="0" applyNumberFormat="1" applyFont="1" applyBorder="1" applyAlignment="1">
      <alignment horizontal="center" vertical="center"/>
    </xf>
    <xf numFmtId="189" fontId="137" fillId="0" borderId="1" xfId="0" applyNumberFormat="1" applyFont="1" applyBorder="1" applyAlignment="1">
      <alignment horizontal="center" vertical="center"/>
    </xf>
    <xf numFmtId="176" fontId="137" fillId="0" borderId="1" xfId="0" applyNumberFormat="1" applyFont="1" applyBorder="1" applyAlignment="1">
      <alignment horizontal="center" vertical="center"/>
    </xf>
    <xf numFmtId="180" fontId="139" fillId="0" borderId="1" xfId="0" applyNumberFormat="1" applyFont="1" applyBorder="1" applyAlignment="1">
      <alignment horizontal="center" vertical="center" wrapText="1"/>
    </xf>
    <xf numFmtId="0" fontId="138" fillId="0" borderId="0" xfId="0" applyFont="1" applyAlignment="1">
      <alignment vertical="center" wrapText="1"/>
    </xf>
    <xf numFmtId="0" fontId="147" fillId="0" borderId="1" xfId="0" applyFont="1" applyBorder="1" applyAlignment="1">
      <alignment horizontal="left" vertical="center" wrapText="1"/>
    </xf>
    <xf numFmtId="0" fontId="136" fillId="0" borderId="0" xfId="0" applyFont="1"/>
    <xf numFmtId="0" fontId="138" fillId="0" borderId="1" xfId="0" applyFont="1" applyBorder="1" applyAlignment="1">
      <alignment horizontal="center" vertical="center"/>
    </xf>
    <xf numFmtId="0" fontId="138" fillId="0" borderId="19" xfId="0" applyFont="1" applyBorder="1" applyAlignment="1">
      <alignment horizontal="center" vertical="center"/>
    </xf>
    <xf numFmtId="14" fontId="141" fillId="0" borderId="1" xfId="0" applyNumberFormat="1" applyFont="1" applyBorder="1" applyAlignment="1">
      <alignment horizontal="center" vertical="center" wrapText="1"/>
    </xf>
    <xf numFmtId="0" fontId="135" fillId="0" borderId="0" xfId="0" applyFont="1" applyAlignment="1">
      <alignment horizontal="center"/>
    </xf>
    <xf numFmtId="0" fontId="135" fillId="0" borderId="0" xfId="0" applyFont="1" applyAlignment="1">
      <alignment horizontal="center" vertical="center" wrapText="1"/>
    </xf>
    <xf numFmtId="0" fontId="135" fillId="0" borderId="19" xfId="0" applyFont="1" applyBorder="1" applyAlignment="1">
      <alignment horizontal="center" vertical="center"/>
    </xf>
    <xf numFmtId="0" fontId="142" fillId="0" borderId="0" xfId="0" applyFont="1" applyAlignment="1">
      <alignment horizontal="center"/>
    </xf>
    <xf numFmtId="0" fontId="137" fillId="0" borderId="0" xfId="188" applyFont="1" applyAlignment="1">
      <alignment horizontal="center" vertical="center" wrapText="1"/>
    </xf>
    <xf numFmtId="199" fontId="137" fillId="0" borderId="1" xfId="0" applyNumberFormat="1" applyFont="1" applyBorder="1" applyAlignment="1">
      <alignment horizontal="center" vertical="center"/>
    </xf>
    <xf numFmtId="0" fontId="138" fillId="0" borderId="0" xfId="0" applyFont="1" applyAlignment="1">
      <alignment horizontal="center" vertical="center"/>
    </xf>
    <xf numFmtId="200" fontId="137" fillId="0" borderId="1" xfId="0" applyNumberFormat="1" applyFont="1" applyBorder="1" applyAlignment="1">
      <alignment horizontal="center" vertical="center"/>
    </xf>
    <xf numFmtId="0" fontId="137" fillId="0" borderId="1" xfId="0" applyFont="1" applyBorder="1" applyAlignment="1">
      <alignment vertical="center"/>
    </xf>
    <xf numFmtId="0" fontId="137" fillId="0" borderId="18" xfId="0" applyFont="1" applyBorder="1" applyAlignment="1">
      <alignment vertical="center"/>
    </xf>
    <xf numFmtId="0" fontId="141" fillId="0" borderId="1" xfId="0" applyFont="1" applyBorder="1" applyAlignment="1">
      <alignment vertical="center"/>
    </xf>
    <xf numFmtId="0" fontId="141" fillId="0" borderId="18" xfId="0" applyFont="1" applyBorder="1" applyAlignment="1">
      <alignment vertical="center"/>
    </xf>
    <xf numFmtId="0" fontId="167" fillId="0" borderId="1" xfId="0" applyFont="1" applyBorder="1" applyAlignment="1">
      <alignment vertical="center" wrapText="1"/>
    </xf>
    <xf numFmtId="0" fontId="137" fillId="0" borderId="1" xfId="0" applyFont="1" applyBorder="1" applyAlignment="1">
      <alignment vertical="center" shrinkToFit="1"/>
    </xf>
    <xf numFmtId="0" fontId="136" fillId="0" borderId="1" xfId="0" applyFont="1" applyBorder="1" applyAlignment="1">
      <alignment vertical="center" wrapText="1"/>
    </xf>
    <xf numFmtId="0" fontId="167" fillId="0" borderId="1" xfId="0" applyFont="1" applyBorder="1" applyAlignment="1">
      <alignment vertical="center"/>
    </xf>
    <xf numFmtId="0" fontId="136" fillId="0" borderId="1" xfId="0" applyFont="1" applyBorder="1" applyAlignment="1">
      <alignment vertical="center"/>
    </xf>
    <xf numFmtId="196" fontId="137" fillId="0" borderId="1" xfId="0" applyNumberFormat="1" applyFont="1" applyBorder="1" applyAlignment="1">
      <alignment horizontal="center" vertical="center"/>
    </xf>
    <xf numFmtId="0" fontId="136" fillId="0" borderId="2" xfId="0" applyFont="1" applyBorder="1" applyAlignment="1">
      <alignment vertical="center"/>
    </xf>
    <xf numFmtId="0" fontId="137" fillId="0" borderId="27" xfId="0" applyFont="1" applyBorder="1" applyAlignment="1">
      <alignment vertical="center"/>
    </xf>
    <xf numFmtId="180" fontId="137" fillId="0" borderId="18" xfId="0" applyNumberFormat="1" applyFont="1" applyBorder="1" applyAlignment="1">
      <alignment horizontal="center" vertical="center"/>
    </xf>
    <xf numFmtId="0" fontId="136" fillId="0" borderId="1" xfId="0" applyFont="1" applyBorder="1" applyAlignment="1">
      <alignment horizontal="left" vertical="center" wrapText="1"/>
    </xf>
    <xf numFmtId="198" fontId="137" fillId="0" borderId="19" xfId="0" applyNumberFormat="1" applyFont="1" applyBorder="1" applyAlignment="1">
      <alignment horizontal="center" vertical="center"/>
    </xf>
    <xf numFmtId="0" fontId="139" fillId="0" borderId="1" xfId="0" applyFont="1" applyBorder="1" applyAlignment="1">
      <alignment vertical="top" wrapText="1"/>
    </xf>
    <xf numFmtId="202" fontId="137" fillId="0" borderId="19" xfId="0" applyNumberFormat="1" applyFont="1" applyBorder="1" applyAlignment="1">
      <alignment horizontal="center" vertical="center" wrapText="1"/>
    </xf>
    <xf numFmtId="198" fontId="137" fillId="0" borderId="19" xfId="0" applyNumberFormat="1" applyFont="1" applyBorder="1" applyAlignment="1">
      <alignment horizontal="center" vertical="center" wrapText="1"/>
    </xf>
    <xf numFmtId="0" fontId="135" fillId="0" borderId="1" xfId="0" applyFont="1" applyBorder="1" applyAlignment="1">
      <alignment horizontal="center"/>
    </xf>
    <xf numFmtId="0" fontId="135" fillId="0" borderId="1" xfId="0" applyFont="1" applyBorder="1"/>
    <xf numFmtId="0" fontId="137" fillId="0" borderId="1" xfId="0" applyFont="1" applyBorder="1"/>
    <xf numFmtId="0" fontId="138" fillId="0" borderId="1" xfId="0" applyFont="1" applyBorder="1" applyAlignment="1">
      <alignment horizontal="center"/>
    </xf>
    <xf numFmtId="0" fontId="136" fillId="0" borderId="1" xfId="0" applyFont="1" applyBorder="1"/>
    <xf numFmtId="0" fontId="136" fillId="0" borderId="0" xfId="0" applyFont="1" applyAlignment="1">
      <alignment vertical="center" wrapText="1"/>
    </xf>
    <xf numFmtId="0" fontId="135" fillId="0" borderId="1" xfId="0" applyFont="1" applyBorder="1" applyAlignment="1">
      <alignment horizontal="center" vertical="center"/>
    </xf>
    <xf numFmtId="14" fontId="136" fillId="0" borderId="1" xfId="0" applyNumberFormat="1" applyFont="1" applyBorder="1" applyAlignment="1">
      <alignment horizontal="center" vertical="center"/>
    </xf>
    <xf numFmtId="0" fontId="135" fillId="0" borderId="2" xfId="0" applyFont="1" applyBorder="1" applyAlignment="1">
      <alignment horizontal="center" vertical="center"/>
    </xf>
    <xf numFmtId="0" fontId="135" fillId="0" borderId="18" xfId="0" applyFont="1" applyBorder="1" applyAlignment="1">
      <alignment horizontal="center" vertical="center"/>
    </xf>
    <xf numFmtId="0" fontId="167" fillId="0" borderId="19" xfId="0" applyFont="1" applyBorder="1" applyAlignment="1">
      <alignment vertical="center" wrapText="1"/>
    </xf>
    <xf numFmtId="0" fontId="167" fillId="0" borderId="1" xfId="0" applyFont="1" applyBorder="1" applyAlignment="1">
      <alignment horizontal="left" vertical="center" wrapText="1"/>
    </xf>
    <xf numFmtId="0" fontId="136" fillId="0" borderId="1" xfId="0" applyFont="1" applyBorder="1" applyAlignment="1">
      <alignment horizontal="center" vertical="center" shrinkToFit="1"/>
    </xf>
    <xf numFmtId="0" fontId="144" fillId="0" borderId="50" xfId="0" applyFont="1" applyBorder="1" applyAlignment="1">
      <alignment horizontal="center" vertical="center" wrapText="1"/>
    </xf>
    <xf numFmtId="0" fontId="135" fillId="0" borderId="50" xfId="0" applyFont="1" applyBorder="1" applyAlignment="1">
      <alignment horizontal="center" vertical="center"/>
    </xf>
    <xf numFmtId="0" fontId="135" fillId="0" borderId="18" xfId="0" applyFont="1" applyBorder="1" applyAlignment="1">
      <alignment vertical="center"/>
    </xf>
    <xf numFmtId="0" fontId="135" fillId="0" borderId="19" xfId="0" applyFont="1" applyBorder="1" applyAlignment="1">
      <alignment vertical="center"/>
    </xf>
    <xf numFmtId="0" fontId="167" fillId="0" borderId="3" xfId="0" applyFont="1" applyBorder="1" applyAlignment="1">
      <alignment vertical="center" wrapText="1"/>
    </xf>
    <xf numFmtId="0" fontId="136" fillId="0" borderId="50" xfId="0" applyFont="1" applyBorder="1" applyAlignment="1">
      <alignment horizontal="center" vertical="center"/>
    </xf>
    <xf numFmtId="0" fontId="135" fillId="0" borderId="1" xfId="0" applyFont="1" applyBorder="1" applyAlignment="1">
      <alignment vertical="center"/>
    </xf>
    <xf numFmtId="0" fontId="135" fillId="0" borderId="0" xfId="0" applyFont="1" applyAlignment="1">
      <alignment horizontal="left" vertical="center"/>
    </xf>
    <xf numFmtId="0" fontId="135" fillId="0" borderId="0" xfId="0" applyFont="1" applyAlignment="1">
      <alignment horizontal="left"/>
    </xf>
    <xf numFmtId="0" fontId="175" fillId="0" borderId="0" xfId="0" applyFont="1" applyAlignment="1">
      <alignment horizontal="center" vertical="center" wrapText="1"/>
    </xf>
    <xf numFmtId="0" fontId="176" fillId="0" borderId="1" xfId="0" applyFont="1" applyBorder="1" applyAlignment="1">
      <alignment horizontal="left" vertical="center" wrapText="1"/>
    </xf>
    <xf numFmtId="0" fontId="176" fillId="0" borderId="1" xfId="188" applyFont="1" applyBorder="1" applyAlignment="1">
      <alignment horizontal="center" vertical="center" wrapText="1"/>
    </xf>
    <xf numFmtId="179" fontId="176" fillId="0" borderId="1" xfId="0" applyNumberFormat="1" applyFont="1" applyBorder="1" applyAlignment="1">
      <alignment horizontal="center" vertical="center"/>
    </xf>
    <xf numFmtId="49" fontId="176" fillId="0" borderId="1" xfId="0" applyNumberFormat="1" applyFont="1" applyBorder="1" applyAlignment="1">
      <alignment horizontal="left" vertical="center" wrapText="1"/>
    </xf>
    <xf numFmtId="0" fontId="181" fillId="0" borderId="0" xfId="0" applyFont="1" applyAlignment="1">
      <alignment horizontal="center" vertical="center" wrapText="1"/>
    </xf>
    <xf numFmtId="0" fontId="182" fillId="0" borderId="0" xfId="0" applyFont="1"/>
    <xf numFmtId="49" fontId="183" fillId="0" borderId="19" xfId="0" applyNumberFormat="1" applyFont="1" applyBorder="1" applyAlignment="1">
      <alignment horizontal="center" vertical="center"/>
    </xf>
    <xf numFmtId="0" fontId="176" fillId="0" borderId="17" xfId="0" applyFont="1" applyBorder="1" applyAlignment="1">
      <alignment vertical="center"/>
    </xf>
    <xf numFmtId="180" fontId="176" fillId="0" borderId="1" xfId="0" applyNumberFormat="1" applyFont="1" applyBorder="1" applyAlignment="1">
      <alignment horizontal="center" vertical="center"/>
    </xf>
    <xf numFmtId="0" fontId="176" fillId="0" borderId="17" xfId="0" applyFont="1" applyBorder="1" applyAlignment="1">
      <alignment horizontal="center" vertical="center"/>
    </xf>
    <xf numFmtId="0" fontId="176" fillId="0" borderId="4" xfId="0" applyFont="1" applyBorder="1" applyAlignment="1">
      <alignment horizontal="center" vertical="center"/>
    </xf>
    <xf numFmtId="49" fontId="183" fillId="0" borderId="2" xfId="0" applyNumberFormat="1" applyFont="1" applyBorder="1" applyAlignment="1">
      <alignment horizontal="center" vertical="center"/>
    </xf>
    <xf numFmtId="195" fontId="176" fillId="0" borderId="4" xfId="0" applyNumberFormat="1" applyFont="1" applyBorder="1" applyAlignment="1">
      <alignment horizontal="center" vertical="center"/>
    </xf>
    <xf numFmtId="0" fontId="184" fillId="0" borderId="0" xfId="0" applyFont="1" applyAlignment="1">
      <alignment horizontal="center" vertical="center" wrapText="1"/>
    </xf>
    <xf numFmtId="0" fontId="183" fillId="0" borderId="19" xfId="0" applyFont="1" applyBorder="1" applyAlignment="1">
      <alignment vertical="center"/>
    </xf>
    <xf numFmtId="194" fontId="176" fillId="0" borderId="1" xfId="0" applyNumberFormat="1" applyFont="1" applyBorder="1" applyAlignment="1">
      <alignment horizontal="center" vertical="center"/>
    </xf>
    <xf numFmtId="0" fontId="179" fillId="0" borderId="0" xfId="0" applyFont="1" applyAlignment="1">
      <alignment horizontal="center" vertical="center" wrapText="1"/>
    </xf>
    <xf numFmtId="0" fontId="133" fillId="0" borderId="0" xfId="0" applyFont="1" applyAlignment="1">
      <alignment horizontal="center" vertical="center" wrapText="1"/>
    </xf>
    <xf numFmtId="0" fontId="190" fillId="0" borderId="0" xfId="0" applyFont="1" applyAlignment="1">
      <alignment horizontal="center"/>
    </xf>
    <xf numFmtId="0" fontId="191" fillId="0" borderId="0" xfId="0" applyFont="1" applyAlignment="1">
      <alignment horizontal="center" vertical="center"/>
    </xf>
    <xf numFmtId="0" fontId="191" fillId="0" borderId="0" xfId="0" applyFont="1"/>
    <xf numFmtId="0" fontId="136" fillId="0" borderId="19" xfId="0" applyFont="1" applyBorder="1" applyAlignment="1">
      <alignment horizontal="center" vertical="center"/>
    </xf>
    <xf numFmtId="0" fontId="151" fillId="0" borderId="50" xfId="0" applyFont="1" applyBorder="1" applyAlignment="1">
      <alignment horizontal="center" vertical="center"/>
    </xf>
    <xf numFmtId="0" fontId="167" fillId="0" borderId="19" xfId="0" applyFont="1" applyBorder="1" applyAlignment="1">
      <alignment vertical="center"/>
    </xf>
    <xf numFmtId="0" fontId="174" fillId="0" borderId="1" xfId="0" applyFont="1" applyBorder="1" applyAlignment="1">
      <alignment vertical="center"/>
    </xf>
    <xf numFmtId="49" fontId="196" fillId="0" borderId="2" xfId="0" applyNumberFormat="1" applyFont="1" applyBorder="1" applyAlignment="1">
      <alignment horizontal="center" vertical="center"/>
    </xf>
    <xf numFmtId="49" fontId="141" fillId="0" borderId="1" xfId="0" applyNumberFormat="1" applyFont="1" applyBorder="1" applyAlignment="1">
      <alignment horizontal="left" vertical="center" wrapText="1"/>
    </xf>
    <xf numFmtId="49" fontId="132" fillId="0" borderId="19" xfId="0" applyNumberFormat="1" applyFont="1" applyBorder="1" applyAlignment="1">
      <alignment horizontal="center" vertical="center"/>
    </xf>
    <xf numFmtId="195" fontId="141" fillId="0" borderId="4" xfId="0" applyNumberFormat="1" applyFont="1" applyBorder="1" applyAlignment="1">
      <alignment horizontal="center" vertical="center"/>
    </xf>
    <xf numFmtId="0" fontId="198" fillId="0" borderId="0" xfId="0" applyFont="1" applyAlignment="1">
      <alignment horizontal="center" vertical="center" wrapText="1"/>
    </xf>
    <xf numFmtId="194" fontId="141" fillId="0" borderId="1" xfId="0" applyNumberFormat="1" applyFont="1" applyBorder="1" applyAlignment="1">
      <alignment horizontal="center" vertical="center"/>
    </xf>
    <xf numFmtId="0" fontId="142" fillId="0" borderId="0" xfId="0" applyFont="1" applyAlignment="1">
      <alignment horizontal="left" vertical="center" wrapText="1"/>
    </xf>
    <xf numFmtId="0" fontId="199" fillId="0" borderId="0" xfId="0" applyFont="1" applyAlignment="1">
      <alignment horizontal="left" vertical="center" wrapText="1"/>
    </xf>
    <xf numFmtId="49" fontId="130" fillId="5" borderId="2" xfId="0" applyNumberFormat="1" applyFont="1" applyFill="1" applyBorder="1" applyAlignment="1">
      <alignment horizontal="center" vertical="center"/>
    </xf>
    <xf numFmtId="49" fontId="130" fillId="5" borderId="19" xfId="0" applyNumberFormat="1" applyFont="1" applyFill="1" applyBorder="1" applyAlignment="1">
      <alignment vertical="center"/>
    </xf>
    <xf numFmtId="49" fontId="127" fillId="5" borderId="2" xfId="0" applyNumberFormat="1" applyFont="1" applyFill="1" applyBorder="1" applyAlignment="1">
      <alignment horizontal="center" vertical="center"/>
    </xf>
    <xf numFmtId="0" fontId="137" fillId="5" borderId="1" xfId="0" applyFont="1" applyFill="1" applyBorder="1" applyAlignment="1">
      <alignment horizontal="left" vertical="center" wrapText="1"/>
    </xf>
    <xf numFmtId="0" fontId="137" fillId="5" borderId="1" xfId="188" applyFont="1" applyFill="1" applyBorder="1" applyAlignment="1">
      <alignment horizontal="center" vertical="center" wrapText="1"/>
    </xf>
    <xf numFmtId="181" fontId="137" fillId="5" borderId="1" xfId="0" applyNumberFormat="1" applyFont="1" applyFill="1" applyBorder="1" applyAlignment="1">
      <alignment horizontal="center" vertical="center"/>
    </xf>
    <xf numFmtId="0" fontId="138" fillId="5" borderId="0" xfId="0" applyFont="1" applyFill="1" applyAlignment="1">
      <alignment horizontal="center" vertical="center" wrapText="1"/>
    </xf>
    <xf numFmtId="0" fontId="135" fillId="5" borderId="0" xfId="0" applyFont="1" applyFill="1"/>
    <xf numFmtId="49" fontId="127" fillId="5" borderId="19" xfId="0" applyNumberFormat="1" applyFont="1" applyFill="1" applyBorder="1" applyAlignment="1">
      <alignment vertical="center"/>
    </xf>
    <xf numFmtId="49" fontId="127" fillId="8" borderId="2" xfId="0" applyNumberFormat="1" applyFont="1" applyFill="1" applyBorder="1" applyAlignment="1">
      <alignment horizontal="center" vertical="center"/>
    </xf>
    <xf numFmtId="0" fontId="137" fillId="8" borderId="1" xfId="0" applyFont="1" applyFill="1" applyBorder="1" applyAlignment="1">
      <alignment horizontal="left" vertical="center" wrapText="1"/>
    </xf>
    <xf numFmtId="0" fontId="137" fillId="8" borderId="1" xfId="188" applyFont="1" applyFill="1" applyBorder="1" applyAlignment="1">
      <alignment horizontal="center" vertical="center" wrapText="1"/>
    </xf>
    <xf numFmtId="181" fontId="137" fillId="8" borderId="1" xfId="0" applyNumberFormat="1" applyFont="1" applyFill="1" applyBorder="1" applyAlignment="1">
      <alignment horizontal="center" vertical="center"/>
    </xf>
    <xf numFmtId="0" fontId="138" fillId="8" borderId="0" xfId="0" applyFont="1" applyFill="1" applyAlignment="1">
      <alignment horizontal="center" vertical="center" wrapText="1"/>
    </xf>
    <xf numFmtId="0" fontId="135" fillId="8" borderId="0" xfId="0" applyFont="1" applyFill="1"/>
    <xf numFmtId="49" fontId="127" fillId="8" borderId="19" xfId="0" applyNumberFormat="1" applyFont="1" applyFill="1" applyBorder="1" applyAlignment="1">
      <alignment vertical="center"/>
    </xf>
    <xf numFmtId="191" fontId="137" fillId="8" borderId="1" xfId="0" applyNumberFormat="1" applyFont="1" applyFill="1" applyBorder="1" applyAlignment="1">
      <alignment horizontal="center" vertical="center"/>
    </xf>
    <xf numFmtId="191" fontId="137" fillId="5" borderId="1" xfId="0" applyNumberFormat="1" applyFont="1" applyFill="1" applyBorder="1" applyAlignment="1">
      <alignment horizontal="center" vertical="center"/>
    </xf>
    <xf numFmtId="0" fontId="130" fillId="5" borderId="1" xfId="0" applyFont="1" applyFill="1" applyBorder="1" applyAlignment="1">
      <alignment horizontal="left" vertical="center" wrapText="1"/>
    </xf>
    <xf numFmtId="0" fontId="130" fillId="5" borderId="1" xfId="188" applyFont="1" applyFill="1" applyBorder="1" applyAlignment="1">
      <alignment horizontal="center" vertical="center" wrapText="1"/>
    </xf>
    <xf numFmtId="181" fontId="130" fillId="5" borderId="1" xfId="0" applyNumberFormat="1" applyFont="1" applyFill="1" applyBorder="1" applyAlignment="1">
      <alignment horizontal="center" vertical="center"/>
    </xf>
    <xf numFmtId="0" fontId="201" fillId="5" borderId="0" xfId="0" applyFont="1" applyFill="1" applyAlignment="1">
      <alignment horizontal="center" vertical="center" wrapText="1"/>
    </xf>
    <xf numFmtId="0" fontId="202" fillId="5" borderId="0" xfId="0" applyFont="1" applyFill="1"/>
    <xf numFmtId="180" fontId="130" fillId="5" borderId="1" xfId="0" applyNumberFormat="1" applyFont="1" applyFill="1" applyBorder="1" applyAlignment="1">
      <alignment horizontal="center" vertical="center"/>
    </xf>
    <xf numFmtId="0" fontId="150" fillId="5" borderId="0" xfId="0" applyFont="1" applyFill="1" applyAlignment="1">
      <alignment horizontal="center" vertical="center" wrapText="1"/>
    </xf>
    <xf numFmtId="0" fontId="142" fillId="5" borderId="0" xfId="0" applyFont="1" applyFill="1"/>
    <xf numFmtId="49" fontId="127" fillId="9" borderId="2" xfId="0" applyNumberFormat="1" applyFont="1" applyFill="1" applyBorder="1" applyAlignment="1">
      <alignment horizontal="center" vertical="center"/>
    </xf>
    <xf numFmtId="0" fontId="137" fillId="9" borderId="1" xfId="0" applyFont="1" applyFill="1" applyBorder="1" applyAlignment="1">
      <alignment horizontal="left" vertical="center" wrapText="1"/>
    </xf>
    <xf numFmtId="0" fontId="137" fillId="9" borderId="1" xfId="188" applyFont="1" applyFill="1" applyBorder="1" applyAlignment="1">
      <alignment horizontal="center" vertical="center" wrapText="1"/>
    </xf>
    <xf numFmtId="0" fontId="150" fillId="9" borderId="0" xfId="0" applyFont="1" applyFill="1" applyAlignment="1">
      <alignment horizontal="center" vertical="center" wrapText="1"/>
    </xf>
    <xf numFmtId="0" fontId="142" fillId="9" borderId="0" xfId="0" applyFont="1" applyFill="1"/>
    <xf numFmtId="49" fontId="127" fillId="9" borderId="19" xfId="0" applyNumberFormat="1" applyFont="1" applyFill="1" applyBorder="1" applyAlignment="1">
      <alignment vertical="center"/>
    </xf>
    <xf numFmtId="181" fontId="137" fillId="9" borderId="1" xfId="0" applyNumberFormat="1" applyFont="1" applyFill="1" applyBorder="1" applyAlignment="1">
      <alignment horizontal="center" vertical="center"/>
    </xf>
    <xf numFmtId="0" fontId="138" fillId="9" borderId="0" xfId="0" applyFont="1" applyFill="1" applyAlignment="1">
      <alignment horizontal="center" vertical="center" wrapText="1"/>
    </xf>
    <xf numFmtId="0" fontId="135" fillId="9" borderId="0" xfId="0" applyFont="1" applyFill="1"/>
    <xf numFmtId="191" fontId="137" fillId="9" borderId="1" xfId="0" applyNumberFormat="1" applyFont="1" applyFill="1" applyBorder="1" applyAlignment="1">
      <alignment horizontal="center" vertical="center"/>
    </xf>
    <xf numFmtId="0" fontId="135" fillId="0" borderId="0" xfId="0" applyFont="1" applyAlignment="1">
      <alignment horizontal="left" vertical="center" wrapText="1"/>
    </xf>
    <xf numFmtId="0" fontId="135" fillId="5" borderId="1" xfId="0" applyFont="1" applyFill="1" applyBorder="1" applyAlignment="1">
      <alignment horizontal="center" vertical="center"/>
    </xf>
    <xf numFmtId="0" fontId="136" fillId="5" borderId="1" xfId="0" applyFont="1" applyFill="1" applyBorder="1" applyAlignment="1">
      <alignment horizontal="center" vertical="center"/>
    </xf>
    <xf numFmtId="0" fontId="111" fillId="5" borderId="0" xfId="0" applyFont="1" applyFill="1" applyAlignment="1">
      <alignment vertical="center" wrapText="1"/>
    </xf>
    <xf numFmtId="0" fontId="109" fillId="5" borderId="0" xfId="0" applyFont="1" applyFill="1"/>
    <xf numFmtId="0" fontId="167" fillId="5" borderId="1" xfId="0" applyFont="1" applyFill="1" applyBorder="1" applyAlignment="1">
      <alignment vertical="center"/>
    </xf>
    <xf numFmtId="14" fontId="136" fillId="5" borderId="1" xfId="0" applyNumberFormat="1" applyFont="1" applyFill="1" applyBorder="1" applyAlignment="1">
      <alignment horizontal="center" vertical="center"/>
    </xf>
    <xf numFmtId="0" fontId="167" fillId="10" borderId="1" xfId="0" applyFont="1" applyFill="1" applyBorder="1" applyAlignment="1">
      <alignment vertical="center"/>
    </xf>
    <xf numFmtId="0" fontId="135" fillId="10" borderId="1" xfId="0" applyFont="1" applyFill="1" applyBorder="1" applyAlignment="1">
      <alignment horizontal="center" vertical="center"/>
    </xf>
    <xf numFmtId="0" fontId="136" fillId="10" borderId="1" xfId="0" applyFont="1" applyFill="1" applyBorder="1" applyAlignment="1">
      <alignment horizontal="center" vertical="center"/>
    </xf>
    <xf numFmtId="0" fontId="111" fillId="10" borderId="0" xfId="0" applyFont="1" applyFill="1" applyAlignment="1">
      <alignment vertical="center" wrapText="1"/>
    </xf>
    <xf numFmtId="0" fontId="109" fillId="10" borderId="0" xfId="0" applyFont="1" applyFill="1"/>
    <xf numFmtId="14" fontId="136" fillId="10" borderId="1" xfId="0" applyNumberFormat="1" applyFont="1" applyFill="1" applyBorder="1" applyAlignment="1">
      <alignment horizontal="center" vertical="center"/>
    </xf>
    <xf numFmtId="0" fontId="167" fillId="11" borderId="1" xfId="0" applyFont="1" applyFill="1" applyBorder="1" applyAlignment="1">
      <alignment horizontal="left" vertical="center" wrapText="1"/>
    </xf>
    <xf numFmtId="0" fontId="135" fillId="11" borderId="1" xfId="0" applyFont="1" applyFill="1" applyBorder="1" applyAlignment="1">
      <alignment horizontal="center" vertical="center"/>
    </xf>
    <xf numFmtId="0" fontId="136" fillId="11" borderId="1" xfId="0" applyFont="1" applyFill="1" applyBorder="1" applyAlignment="1">
      <alignment horizontal="center" vertical="center"/>
    </xf>
    <xf numFmtId="0" fontId="111" fillId="11" borderId="0" xfId="0" applyFont="1" applyFill="1" applyAlignment="1">
      <alignment vertical="center" wrapText="1"/>
    </xf>
    <xf numFmtId="0" fontId="109" fillId="11" borderId="0" xfId="0" applyFont="1" applyFill="1"/>
    <xf numFmtId="14" fontId="136" fillId="11" borderId="1" xfId="0" applyNumberFormat="1" applyFont="1" applyFill="1" applyBorder="1" applyAlignment="1">
      <alignment horizontal="center" vertical="center"/>
    </xf>
    <xf numFmtId="0" fontId="136" fillId="0" borderId="2" xfId="0" applyFont="1" applyBorder="1" applyAlignment="1">
      <alignment horizontal="left" vertical="top" wrapText="1"/>
    </xf>
    <xf numFmtId="0" fontId="136" fillId="0" borderId="19" xfId="0" applyFont="1" applyBorder="1" applyAlignment="1">
      <alignment horizontal="left" vertical="top" wrapText="1"/>
    </xf>
    <xf numFmtId="0" fontId="146" fillId="0" borderId="19" xfId="0" applyFont="1" applyBorder="1" applyAlignment="1">
      <alignment horizontal="center" vertical="center"/>
    </xf>
    <xf numFmtId="0" fontId="157" fillId="5" borderId="1" xfId="0" applyFont="1" applyFill="1" applyBorder="1" applyAlignment="1">
      <alignment horizontal="left" vertical="center" wrapText="1"/>
    </xf>
    <xf numFmtId="0" fontId="157" fillId="5" borderId="1" xfId="188" applyFont="1" applyFill="1" applyBorder="1" applyAlignment="1">
      <alignment horizontal="center" vertical="center" wrapText="1"/>
    </xf>
    <xf numFmtId="181" fontId="157" fillId="5" borderId="1" xfId="0" applyNumberFormat="1" applyFont="1" applyFill="1" applyBorder="1" applyAlignment="1">
      <alignment horizontal="center" vertical="center"/>
    </xf>
    <xf numFmtId="180" fontId="157" fillId="5" borderId="1" xfId="0" applyNumberFormat="1" applyFont="1" applyFill="1" applyBorder="1" applyAlignment="1">
      <alignment horizontal="center" vertical="center"/>
    </xf>
    <xf numFmtId="186" fontId="137" fillId="0" borderId="1" xfId="188" applyNumberFormat="1" applyFont="1" applyBorder="1" applyAlignment="1">
      <alignment horizontal="center" vertical="center" wrapText="1"/>
    </xf>
    <xf numFmtId="181" fontId="137" fillId="0" borderId="1" xfId="0" applyNumberFormat="1" applyFont="1" applyBorder="1" applyAlignment="1">
      <alignment horizontal="center" vertical="center" wrapText="1"/>
    </xf>
    <xf numFmtId="193" fontId="141" fillId="0" borderId="1" xfId="0" applyNumberFormat="1" applyFont="1" applyBorder="1" applyAlignment="1">
      <alignment horizontal="center" vertical="center"/>
    </xf>
    <xf numFmtId="178" fontId="150" fillId="0" borderId="1" xfId="0" applyNumberFormat="1" applyFont="1" applyBorder="1" applyAlignment="1">
      <alignment horizontal="center" vertical="center" wrapText="1"/>
    </xf>
    <xf numFmtId="178" fontId="141" fillId="0" borderId="1" xfId="0" applyNumberFormat="1" applyFont="1" applyBorder="1" applyAlignment="1">
      <alignment horizontal="center" vertical="center"/>
    </xf>
    <xf numFmtId="0" fontId="112" fillId="0" borderId="1" xfId="0" applyFont="1" applyBorder="1" applyAlignment="1">
      <alignment horizontal="center" vertical="center"/>
    </xf>
    <xf numFmtId="0" fontId="8" fillId="0" borderId="1" xfId="0" applyFont="1" applyBorder="1" applyAlignment="1">
      <alignment horizontal="center" vertical="center"/>
    </xf>
    <xf numFmtId="0" fontId="109" fillId="0" borderId="1" xfId="0" applyFont="1" applyBorder="1" applyAlignment="1">
      <alignment horizontal="center" vertical="center"/>
    </xf>
    <xf numFmtId="0" fontId="100" fillId="0" borderId="1" xfId="0" applyFont="1" applyBorder="1" applyAlignment="1">
      <alignment vertical="center"/>
    </xf>
    <xf numFmtId="0" fontId="109" fillId="0" borderId="1" xfId="0" applyFont="1" applyBorder="1" applyAlignment="1">
      <alignment vertical="center"/>
    </xf>
    <xf numFmtId="0" fontId="98" fillId="0" borderId="1" xfId="0" applyFont="1" applyBorder="1" applyAlignment="1">
      <alignment horizontal="center" vertical="center"/>
    </xf>
    <xf numFmtId="0" fontId="93" fillId="0" borderId="1" xfId="0" applyFont="1" applyBorder="1" applyAlignment="1">
      <alignment horizontal="left" vertical="center" wrapText="1"/>
    </xf>
    <xf numFmtId="0" fontId="96" fillId="0" borderId="1" xfId="0" applyFont="1" applyBorder="1" applyAlignment="1">
      <alignment horizontal="center" vertical="center"/>
    </xf>
    <xf numFmtId="0" fontId="95" fillId="0" borderId="1" xfId="0" applyFont="1" applyBorder="1" applyAlignment="1">
      <alignment horizontal="left" vertical="center" wrapText="1"/>
    </xf>
    <xf numFmtId="0" fontId="113" fillId="0" borderId="1" xfId="0" applyFont="1" applyBorder="1" applyAlignment="1">
      <alignment horizontal="left" vertical="center" wrapText="1"/>
    </xf>
    <xf numFmtId="0" fontId="8" fillId="0" borderId="1" xfId="0" applyFont="1" applyBorder="1" applyAlignment="1">
      <alignment horizontal="left" vertical="center"/>
    </xf>
    <xf numFmtId="0" fontId="8" fillId="0" borderId="2" xfId="0" applyFont="1" applyBorder="1" applyAlignment="1">
      <alignment horizontal="center" vertical="center"/>
    </xf>
    <xf numFmtId="0" fontId="8" fillId="0" borderId="19" xfId="0" applyFont="1" applyBorder="1" applyAlignment="1">
      <alignment horizontal="center" vertical="center"/>
    </xf>
    <xf numFmtId="0" fontId="8" fillId="0" borderId="18" xfId="0" applyFont="1" applyBorder="1" applyAlignment="1">
      <alignment horizontal="center" vertical="center"/>
    </xf>
    <xf numFmtId="0" fontId="96" fillId="0" borderId="1" xfId="0" applyFont="1" applyBorder="1" applyAlignment="1">
      <alignment horizontal="left" vertical="center" wrapText="1"/>
    </xf>
    <xf numFmtId="0" fontId="103" fillId="0" borderId="1" xfId="0" applyFont="1" applyBorder="1" applyAlignment="1">
      <alignment horizontal="left" vertical="center" wrapText="1"/>
    </xf>
    <xf numFmtId="0" fontId="103" fillId="0" borderId="1" xfId="0" applyFont="1" applyBorder="1" applyAlignment="1">
      <alignment horizontal="left" vertical="center"/>
    </xf>
    <xf numFmtId="0" fontId="100" fillId="0" borderId="1" xfId="0" applyFont="1" applyBorder="1" applyAlignment="1">
      <alignment horizontal="center" vertical="center"/>
    </xf>
    <xf numFmtId="0" fontId="98" fillId="0" borderId="1" xfId="0" applyFont="1" applyBorder="1" applyAlignment="1">
      <alignment horizontal="center" vertical="center" wrapText="1"/>
    </xf>
    <xf numFmtId="0" fontId="112" fillId="0" borderId="1" xfId="0" applyFont="1" applyBorder="1" applyAlignment="1">
      <alignment horizontal="center" vertical="center" wrapText="1"/>
    </xf>
    <xf numFmtId="0" fontId="109" fillId="0" borderId="1" xfId="0" applyFont="1" applyBorder="1" applyAlignment="1">
      <alignment horizontal="left" vertical="center" wrapText="1"/>
    </xf>
    <xf numFmtId="0" fontId="8" fillId="0" borderId="1" xfId="0" applyFont="1" applyBorder="1" applyAlignment="1">
      <alignment vertical="center" wrapText="1"/>
    </xf>
    <xf numFmtId="0" fontId="96" fillId="0" borderId="2" xfId="0" applyFont="1" applyBorder="1" applyAlignment="1">
      <alignment horizontal="left" vertical="center" wrapText="1"/>
    </xf>
    <xf numFmtId="0" fontId="96" fillId="0" borderId="18" xfId="0" applyFont="1" applyBorder="1" applyAlignment="1">
      <alignment horizontal="left" vertical="center" wrapText="1"/>
    </xf>
    <xf numFmtId="0" fontId="96" fillId="0" borderId="19" xfId="0" applyFont="1" applyBorder="1" applyAlignment="1">
      <alignment horizontal="left" vertical="center" wrapText="1"/>
    </xf>
    <xf numFmtId="0" fontId="8" fillId="0" borderId="1" xfId="0" applyFont="1" applyBorder="1" applyAlignment="1">
      <alignment horizontal="center" vertical="center" wrapText="1"/>
    </xf>
    <xf numFmtId="0" fontId="96" fillId="0" borderId="1" xfId="0" applyFont="1" applyBorder="1" applyAlignment="1">
      <alignment horizontal="left" vertical="top" wrapText="1"/>
    </xf>
    <xf numFmtId="0" fontId="115" fillId="0" borderId="1" xfId="0" applyFont="1" applyBorder="1" applyAlignment="1">
      <alignment horizontal="left" vertical="top" wrapText="1"/>
    </xf>
    <xf numFmtId="0" fontId="95" fillId="0" borderId="1" xfId="0" applyFont="1" applyBorder="1" applyAlignment="1">
      <alignment horizontal="center" vertical="center"/>
    </xf>
    <xf numFmtId="0" fontId="95" fillId="0" borderId="1" xfId="0" applyFont="1" applyBorder="1" applyAlignment="1">
      <alignment horizontal="center" vertical="center" wrapText="1"/>
    </xf>
    <xf numFmtId="0" fontId="114" fillId="0" borderId="1" xfId="0" applyFont="1" applyBorder="1" applyAlignment="1">
      <alignment horizontal="center" vertical="center" wrapText="1"/>
    </xf>
    <xf numFmtId="0" fontId="114" fillId="0" borderId="1" xfId="0" applyFont="1" applyBorder="1" applyAlignment="1">
      <alignment horizontal="center" vertical="center"/>
    </xf>
    <xf numFmtId="0" fontId="94" fillId="0" borderId="1" xfId="0" applyFont="1" applyBorder="1" applyAlignment="1">
      <alignment horizontal="center" vertical="center" wrapText="1"/>
    </xf>
    <xf numFmtId="0" fontId="94" fillId="0" borderId="1" xfId="0" applyFont="1" applyBorder="1" applyAlignment="1">
      <alignment horizontal="center" vertical="center"/>
    </xf>
    <xf numFmtId="0" fontId="95" fillId="0" borderId="1" xfId="0" applyFont="1" applyBorder="1" applyAlignment="1">
      <alignment horizontal="left" vertical="top" wrapText="1"/>
    </xf>
    <xf numFmtId="0" fontId="113" fillId="0" borderId="1" xfId="0" applyFont="1" applyBorder="1" applyAlignment="1">
      <alignment horizontal="left" vertical="top" wrapText="1"/>
    </xf>
    <xf numFmtId="49" fontId="8" fillId="0" borderId="1" xfId="0" applyNumberFormat="1" applyFont="1" applyBorder="1" applyAlignment="1">
      <alignment horizontal="center" vertical="center" wrapText="1"/>
    </xf>
    <xf numFmtId="49" fontId="112" fillId="0" borderId="1" xfId="0" applyNumberFormat="1" applyFont="1" applyBorder="1" applyAlignment="1">
      <alignment horizontal="center" vertical="center" wrapText="1"/>
    </xf>
    <xf numFmtId="0" fontId="106" fillId="0" borderId="0" xfId="0" applyFont="1" applyAlignment="1">
      <alignment horizontal="center" wrapText="1"/>
    </xf>
    <xf numFmtId="0" fontId="106" fillId="0" borderId="0" xfId="0" applyFont="1" applyAlignment="1">
      <alignment horizontal="center"/>
    </xf>
    <xf numFmtId="0" fontId="100" fillId="0" borderId="1" xfId="0" applyFont="1" applyBorder="1" applyAlignment="1">
      <alignment horizontal="center" vertical="center" wrapText="1"/>
    </xf>
    <xf numFmtId="0" fontId="96" fillId="0" borderId="1" xfId="0" applyFont="1" applyBorder="1" applyAlignment="1">
      <alignment horizontal="center" vertical="center" wrapText="1"/>
    </xf>
    <xf numFmtId="0" fontId="112" fillId="0" borderId="2" xfId="0" applyFont="1" applyBorder="1" applyAlignment="1">
      <alignment horizontal="center" vertical="center"/>
    </xf>
    <xf numFmtId="0" fontId="112" fillId="0" borderId="19" xfId="0" applyFont="1" applyBorder="1" applyAlignment="1">
      <alignment horizontal="center" vertical="center"/>
    </xf>
    <xf numFmtId="0" fontId="98" fillId="0" borderId="2" xfId="0" applyFont="1" applyBorder="1" applyAlignment="1">
      <alignment horizontal="center" vertical="center"/>
    </xf>
    <xf numFmtId="0" fontId="98" fillId="0" borderId="19" xfId="0" applyFont="1" applyBorder="1" applyAlignment="1">
      <alignment horizontal="center" vertical="center"/>
    </xf>
    <xf numFmtId="0" fontId="98" fillId="0" borderId="28" xfId="0" applyFont="1" applyBorder="1" applyAlignment="1">
      <alignment horizontal="center" vertical="center"/>
    </xf>
    <xf numFmtId="0" fontId="98" fillId="0" borderId="0" xfId="0" applyFont="1" applyAlignment="1">
      <alignment horizontal="center" vertical="center"/>
    </xf>
    <xf numFmtId="0" fontId="93" fillId="0" borderId="1" xfId="0" applyFont="1" applyBorder="1" applyAlignment="1">
      <alignment horizontal="center" vertical="center"/>
    </xf>
    <xf numFmtId="0" fontId="96" fillId="0" borderId="3" xfId="0" applyFont="1" applyBorder="1" applyAlignment="1">
      <alignment horizontal="center" vertical="center"/>
    </xf>
    <xf numFmtId="0" fontId="114" fillId="0" borderId="2" xfId="0" applyFont="1" applyBorder="1" applyAlignment="1">
      <alignment horizontal="left" vertical="center" wrapText="1"/>
    </xf>
    <xf numFmtId="0" fontId="114" fillId="0" borderId="19" xfId="0" applyFont="1" applyBorder="1" applyAlignment="1">
      <alignment horizontal="left" vertical="center" wrapText="1"/>
    </xf>
    <xf numFmtId="0" fontId="93" fillId="0" borderId="3" xfId="0" applyFont="1" applyBorder="1" applyAlignment="1">
      <alignment horizontal="center" vertical="center"/>
    </xf>
    <xf numFmtId="0" fontId="93" fillId="0" borderId="17" xfId="0" applyFont="1" applyBorder="1" applyAlignment="1">
      <alignment horizontal="center" vertical="center"/>
    </xf>
    <xf numFmtId="0" fontId="93" fillId="0" borderId="4" xfId="0" applyFont="1" applyBorder="1" applyAlignment="1">
      <alignment vertical="center"/>
    </xf>
    <xf numFmtId="0" fontId="93" fillId="0" borderId="4" xfId="0" applyFont="1" applyBorder="1" applyAlignment="1">
      <alignment horizontal="center" vertical="center"/>
    </xf>
    <xf numFmtId="14" fontId="93" fillId="0" borderId="3" xfId="0" applyNumberFormat="1" applyFont="1" applyBorder="1" applyAlignment="1">
      <alignment horizontal="center" vertical="center"/>
    </xf>
    <xf numFmtId="0" fontId="95" fillId="0" borderId="2" xfId="0" applyFont="1" applyBorder="1" applyAlignment="1">
      <alignment horizontal="center" vertical="center" wrapText="1"/>
    </xf>
    <xf numFmtId="0" fontId="95" fillId="0" borderId="19" xfId="0" applyFont="1" applyBorder="1" applyAlignment="1">
      <alignment horizontal="center" vertical="center" wrapText="1"/>
    </xf>
    <xf numFmtId="0" fontId="118" fillId="0" borderId="2" xfId="188" applyFont="1" applyBorder="1" applyAlignment="1">
      <alignment horizontal="left" vertical="center" wrapText="1"/>
    </xf>
    <xf numFmtId="0" fontId="118" fillId="0" borderId="19" xfId="188" applyFont="1" applyBorder="1" applyAlignment="1">
      <alignment horizontal="left" vertical="center" wrapText="1"/>
    </xf>
    <xf numFmtId="0" fontId="95" fillId="0" borderId="2" xfId="0" applyFont="1" applyBorder="1" applyAlignment="1">
      <alignment horizontal="left" vertical="center" wrapText="1"/>
    </xf>
    <xf numFmtId="0" fontId="95" fillId="0" borderId="19" xfId="0" applyFont="1" applyBorder="1" applyAlignment="1">
      <alignment horizontal="left" vertical="center" wrapText="1"/>
    </xf>
    <xf numFmtId="0" fontId="93" fillId="0" borderId="2" xfId="0" applyFont="1" applyBorder="1" applyAlignment="1">
      <alignment horizontal="center" vertical="center" wrapText="1"/>
    </xf>
    <xf numFmtId="0" fontId="93" fillId="0" borderId="19" xfId="0" applyFont="1" applyBorder="1" applyAlignment="1">
      <alignment vertical="center" wrapText="1"/>
    </xf>
    <xf numFmtId="0" fontId="93" fillId="0" borderId="1" xfId="0" applyFont="1" applyBorder="1" applyAlignment="1">
      <alignment horizontal="center" vertical="center" wrapText="1"/>
    </xf>
    <xf numFmtId="0" fontId="109" fillId="0" borderId="17" xfId="0" applyFont="1" applyBorder="1" applyAlignment="1">
      <alignment horizontal="center" vertical="center"/>
    </xf>
    <xf numFmtId="0" fontId="96" fillId="0" borderId="23" xfId="0" applyFont="1" applyBorder="1" applyAlignment="1">
      <alignment horizontal="center" vertical="center"/>
    </xf>
    <xf numFmtId="0" fontId="109" fillId="0" borderId="25" xfId="0" applyFont="1" applyBorder="1" applyAlignment="1">
      <alignment horizontal="center" vertical="center"/>
    </xf>
    <xf numFmtId="0" fontId="93" fillId="0" borderId="24" xfId="0" applyFont="1" applyBorder="1" applyAlignment="1">
      <alignment horizontal="center" vertical="center"/>
    </xf>
    <xf numFmtId="0" fontId="109" fillId="0" borderId="26" xfId="0" applyFont="1" applyBorder="1" applyAlignment="1">
      <alignment horizontal="center" vertical="center"/>
    </xf>
    <xf numFmtId="0" fontId="109" fillId="0" borderId="19" xfId="0" applyFont="1" applyBorder="1" applyAlignment="1">
      <alignment horizontal="center" vertical="center" wrapText="1"/>
    </xf>
    <xf numFmtId="0" fontId="118" fillId="0" borderId="3" xfId="188" applyFont="1" applyBorder="1" applyAlignment="1">
      <alignment horizontal="left" vertical="top" wrapText="1"/>
    </xf>
    <xf numFmtId="0" fontId="114" fillId="0" borderId="1" xfId="188" applyFont="1" applyBorder="1" applyAlignment="1">
      <alignment horizontal="left" vertical="top" wrapText="1"/>
    </xf>
    <xf numFmtId="0" fontId="93" fillId="0" borderId="3" xfId="0" applyFont="1" applyBorder="1" applyAlignment="1">
      <alignment horizontal="center" vertical="center" wrapText="1"/>
    </xf>
    <xf numFmtId="0" fontId="95" fillId="0" borderId="3" xfId="0" applyFont="1" applyBorder="1" applyAlignment="1">
      <alignment horizontal="center" vertical="center" wrapText="1"/>
    </xf>
    <xf numFmtId="0" fontId="95" fillId="0" borderId="17" xfId="0" applyFont="1" applyBorder="1" applyAlignment="1">
      <alignment horizontal="center" vertical="center"/>
    </xf>
    <xf numFmtId="0" fontId="95" fillId="0" borderId="4" xfId="0" applyFont="1" applyBorder="1" applyAlignment="1">
      <alignment horizontal="center" vertical="center"/>
    </xf>
    <xf numFmtId="0" fontId="117" fillId="0" borderId="29" xfId="0" applyFont="1" applyBorder="1" applyAlignment="1">
      <alignment horizontal="center" wrapText="1"/>
    </xf>
    <xf numFmtId="0" fontId="117" fillId="0" borderId="18" xfId="0" applyFont="1" applyBorder="1" applyAlignment="1">
      <alignment horizontal="center" wrapText="1"/>
    </xf>
    <xf numFmtId="0" fontId="117" fillId="0" borderId="28" xfId="0" applyFont="1" applyBorder="1" applyAlignment="1">
      <alignment horizontal="center" wrapText="1"/>
    </xf>
    <xf numFmtId="0" fontId="96" fillId="0" borderId="17" xfId="0" applyFont="1" applyBorder="1" applyAlignment="1">
      <alignment horizontal="center" vertical="center"/>
    </xf>
    <xf numFmtId="0" fontId="93" fillId="0" borderId="23" xfId="0" applyFont="1" applyBorder="1" applyAlignment="1">
      <alignment horizontal="center" vertical="center"/>
    </xf>
    <xf numFmtId="0" fontId="93" fillId="0" borderId="25" xfId="0" applyFont="1" applyBorder="1" applyAlignment="1">
      <alignment horizontal="center" vertical="center"/>
    </xf>
    <xf numFmtId="0" fontId="93" fillId="0" borderId="26" xfId="0" applyFont="1" applyBorder="1" applyAlignment="1">
      <alignment horizontal="center" vertical="center"/>
    </xf>
    <xf numFmtId="0" fontId="94" fillId="0" borderId="3" xfId="188" applyFont="1" applyBorder="1" applyAlignment="1">
      <alignment horizontal="center" vertical="center" wrapText="1" shrinkToFit="1"/>
    </xf>
    <xf numFmtId="0" fontId="94" fillId="0" borderId="17" xfId="0" applyFont="1" applyBorder="1" applyAlignment="1">
      <alignment horizontal="center" vertical="center" wrapText="1" shrinkToFit="1"/>
    </xf>
    <xf numFmtId="0" fontId="94" fillId="0" borderId="4" xfId="0" applyFont="1" applyBorder="1" applyAlignment="1">
      <alignment horizontal="center" vertical="center" wrapText="1" shrinkToFit="1"/>
    </xf>
    <xf numFmtId="180" fontId="95" fillId="0" borderId="3" xfId="188" applyNumberFormat="1" applyFont="1" applyBorder="1" applyAlignment="1">
      <alignment horizontal="center" vertical="center"/>
    </xf>
    <xf numFmtId="0" fontId="114" fillId="0" borderId="2" xfId="0" applyFont="1" applyBorder="1" applyAlignment="1">
      <alignment horizontal="center" vertical="center" wrapText="1"/>
    </xf>
    <xf numFmtId="0" fontId="114" fillId="0" borderId="19" xfId="0" applyFont="1" applyBorder="1" applyAlignment="1">
      <alignment horizontal="center" vertical="center" wrapText="1"/>
    </xf>
    <xf numFmtId="0" fontId="93" fillId="0" borderId="1" xfId="0" applyFont="1" applyBorder="1" applyAlignment="1">
      <alignment vertical="center" wrapText="1"/>
    </xf>
    <xf numFmtId="0" fontId="95" fillId="0" borderId="1" xfId="0" applyFont="1" applyBorder="1" applyAlignment="1">
      <alignment vertical="center" wrapText="1"/>
    </xf>
    <xf numFmtId="0" fontId="93" fillId="0" borderId="2" xfId="0" applyFont="1" applyBorder="1" applyAlignment="1">
      <alignment horizontal="center" vertical="center"/>
    </xf>
    <xf numFmtId="0" fontId="93" fillId="0" borderId="19" xfId="0" applyFont="1" applyBorder="1" applyAlignment="1">
      <alignment horizontal="center" vertical="center"/>
    </xf>
    <xf numFmtId="0" fontId="95" fillId="0" borderId="19" xfId="0" applyFont="1" applyBorder="1" applyAlignment="1">
      <alignment vertical="center" wrapText="1"/>
    </xf>
    <xf numFmtId="0" fontId="93" fillId="0" borderId="17" xfId="0" applyFont="1" applyBorder="1" applyAlignment="1">
      <alignment horizontal="center" vertical="center" wrapText="1"/>
    </xf>
    <xf numFmtId="0" fontId="93" fillId="0" borderId="4" xfId="0" applyFont="1" applyBorder="1" applyAlignment="1">
      <alignment horizontal="center" vertical="center" wrapText="1"/>
    </xf>
    <xf numFmtId="0" fontId="114" fillId="0" borderId="3" xfId="0" applyFont="1" applyBorder="1" applyAlignment="1">
      <alignment horizontal="center" vertical="center" wrapText="1"/>
    </xf>
    <xf numFmtId="0" fontId="114" fillId="0" borderId="17" xfId="0" applyFont="1" applyBorder="1" applyAlignment="1">
      <alignment horizontal="center" vertical="center" wrapText="1"/>
    </xf>
    <xf numFmtId="0" fontId="114" fillId="0" borderId="4" xfId="0" applyFont="1" applyBorder="1" applyAlignment="1">
      <alignment horizontal="center" vertical="center" wrapText="1"/>
    </xf>
    <xf numFmtId="0" fontId="109" fillId="0" borderId="4" xfId="0" applyFont="1" applyBorder="1" applyAlignment="1">
      <alignment horizontal="center" vertical="center"/>
    </xf>
    <xf numFmtId="0" fontId="109" fillId="0" borderId="19" xfId="0" applyFont="1" applyBorder="1" applyAlignment="1">
      <alignment horizontal="center" vertical="center"/>
    </xf>
    <xf numFmtId="0" fontId="94" fillId="0" borderId="17" xfId="188" applyFont="1" applyBorder="1" applyAlignment="1">
      <alignment horizontal="center" vertical="center" wrapText="1" shrinkToFit="1"/>
    </xf>
    <xf numFmtId="0" fontId="94" fillId="0" borderId="4" xfId="188" applyFont="1" applyBorder="1" applyAlignment="1">
      <alignment horizontal="center" vertical="center" wrapText="1" shrinkToFit="1"/>
    </xf>
    <xf numFmtId="0" fontId="114" fillId="0" borderId="3" xfId="188" applyFont="1" applyBorder="1" applyAlignment="1">
      <alignment horizontal="center" vertical="center" wrapText="1" shrinkToFit="1"/>
    </xf>
    <xf numFmtId="0" fontId="114" fillId="0" borderId="17" xfId="0" applyFont="1" applyBorder="1" applyAlignment="1">
      <alignment horizontal="center" vertical="center" wrapText="1" shrinkToFit="1"/>
    </xf>
    <xf numFmtId="0" fontId="114" fillId="0" borderId="4" xfId="0" applyFont="1" applyBorder="1" applyAlignment="1">
      <alignment horizontal="center" vertical="center" wrapText="1" shrinkToFit="1"/>
    </xf>
    <xf numFmtId="0" fontId="94" fillId="0" borderId="1" xfId="0" applyFont="1" applyBorder="1" applyAlignment="1">
      <alignment horizontal="left" vertical="center" wrapText="1"/>
    </xf>
    <xf numFmtId="0" fontId="93" fillId="0" borderId="2" xfId="188" applyFont="1" applyBorder="1" applyAlignment="1">
      <alignment horizontal="center" vertical="center" wrapText="1"/>
    </xf>
    <xf numFmtId="0" fontId="93" fillId="0" borderId="19" xfId="188" applyFont="1" applyBorder="1" applyAlignment="1">
      <alignment horizontal="center" vertical="center" wrapText="1"/>
    </xf>
    <xf numFmtId="0" fontId="141" fillId="0" borderId="1" xfId="0" applyFont="1" applyBorder="1" applyAlignment="1">
      <alignment horizontal="center" vertical="center"/>
    </xf>
    <xf numFmtId="0" fontId="150" fillId="0" borderId="1" xfId="0" applyFont="1" applyBorder="1" applyAlignment="1">
      <alignment horizontal="left" vertical="top" wrapText="1"/>
    </xf>
    <xf numFmtId="0" fontId="141" fillId="0" borderId="3" xfId="0" applyFont="1" applyBorder="1" applyAlignment="1">
      <alignment horizontal="center" vertical="center"/>
    </xf>
    <xf numFmtId="0" fontId="141" fillId="0" borderId="17" xfId="0" applyFont="1" applyBorder="1" applyAlignment="1">
      <alignment horizontal="center" vertical="center"/>
    </xf>
    <xf numFmtId="0" fontId="141" fillId="0" borderId="4" xfId="0" applyFont="1" applyBorder="1" applyAlignment="1">
      <alignment horizontal="center" vertical="center"/>
    </xf>
    <xf numFmtId="0" fontId="187" fillId="0" borderId="28" xfId="0" applyFont="1" applyBorder="1" applyAlignment="1">
      <alignment horizontal="left" vertical="center" wrapText="1"/>
    </xf>
    <xf numFmtId="0" fontId="135" fillId="0" borderId="0" xfId="0" applyFont="1" applyAlignment="1">
      <alignment horizontal="center" vertical="center"/>
    </xf>
    <xf numFmtId="0" fontId="137" fillId="0" borderId="3" xfId="0" applyFont="1" applyBorder="1" applyAlignment="1">
      <alignment horizontal="center" vertical="center"/>
    </xf>
    <xf numFmtId="0" fontId="137" fillId="0" borderId="17" xfId="0" applyFont="1" applyBorder="1" applyAlignment="1">
      <alignment horizontal="center" vertical="center"/>
    </xf>
    <xf numFmtId="0" fontId="137" fillId="0" borderId="4" xfId="0" applyFont="1" applyBorder="1" applyAlignment="1">
      <alignment horizontal="center" vertical="center"/>
    </xf>
    <xf numFmtId="0" fontId="137" fillId="0" borderId="3" xfId="188" applyFont="1" applyBorder="1" applyAlignment="1">
      <alignment horizontal="center" vertical="center" wrapText="1"/>
    </xf>
    <xf numFmtId="0" fontId="137" fillId="0" borderId="17" xfId="188" applyFont="1" applyBorder="1" applyAlignment="1">
      <alignment horizontal="center" vertical="center" wrapText="1"/>
    </xf>
    <xf numFmtId="0" fontId="137" fillId="0" borderId="4" xfId="188" applyFont="1" applyBorder="1" applyAlignment="1">
      <alignment horizontal="center" vertical="center" wrapText="1"/>
    </xf>
    <xf numFmtId="0" fontId="138" fillId="0" borderId="1" xfId="0" applyFont="1" applyBorder="1" applyAlignment="1">
      <alignment horizontal="left" vertical="center" wrapText="1"/>
    </xf>
    <xf numFmtId="0" fontId="137" fillId="0" borderId="1" xfId="0" applyFont="1" applyBorder="1" applyAlignment="1">
      <alignment horizontal="center" vertical="center"/>
    </xf>
    <xf numFmtId="0" fontId="138" fillId="0" borderId="2" xfId="0" applyFont="1" applyBorder="1" applyAlignment="1">
      <alignment horizontal="left" vertical="top" wrapText="1"/>
    </xf>
    <xf numFmtId="0" fontId="138" fillId="0" borderId="19" xfId="0" applyFont="1" applyBorder="1" applyAlignment="1">
      <alignment horizontal="left" vertical="top" wrapText="1"/>
    </xf>
    <xf numFmtId="0" fontId="137" fillId="0" borderId="2" xfId="0" applyFont="1" applyBorder="1" applyAlignment="1">
      <alignment horizontal="center" vertical="center"/>
    </xf>
    <xf numFmtId="0" fontId="137" fillId="0" borderId="19" xfId="0" applyFont="1" applyBorder="1" applyAlignment="1">
      <alignment horizontal="center" vertical="center"/>
    </xf>
    <xf numFmtId="0" fontId="138" fillId="0" borderId="2" xfId="0" applyFont="1" applyBorder="1" applyAlignment="1">
      <alignment horizontal="left" vertical="center" wrapText="1"/>
    </xf>
    <xf numFmtId="0" fontId="138" fillId="0" borderId="19" xfId="0" applyFont="1" applyBorder="1" applyAlignment="1">
      <alignment vertical="center" wrapText="1"/>
    </xf>
    <xf numFmtId="2" fontId="151" fillId="0" borderId="3" xfId="0" applyNumberFormat="1" applyFont="1" applyBorder="1" applyAlignment="1">
      <alignment horizontal="center" vertical="center"/>
    </xf>
    <xf numFmtId="0" fontId="141" fillId="0" borderId="4" xfId="0" applyFont="1" applyBorder="1" applyAlignment="1">
      <alignment vertical="center"/>
    </xf>
    <xf numFmtId="178" fontId="141" fillId="0" borderId="3" xfId="0" applyNumberFormat="1" applyFont="1" applyBorder="1" applyAlignment="1">
      <alignment horizontal="center" vertical="center" wrapText="1"/>
    </xf>
    <xf numFmtId="178" fontId="141" fillId="0" borderId="17" xfId="0" applyNumberFormat="1" applyFont="1" applyBorder="1" applyAlignment="1">
      <alignment horizontal="center" vertical="center" wrapText="1"/>
    </xf>
    <xf numFmtId="178" fontId="141" fillId="0" borderId="4" xfId="0" applyNumberFormat="1" applyFont="1" applyBorder="1" applyAlignment="1">
      <alignment horizontal="center" vertical="center" wrapText="1"/>
    </xf>
    <xf numFmtId="0" fontId="141" fillId="0" borderId="2" xfId="0" applyFont="1" applyBorder="1" applyAlignment="1">
      <alignment horizontal="center" vertical="center" wrapText="1"/>
    </xf>
    <xf numFmtId="0" fontId="141" fillId="0" borderId="19" xfId="0" applyFont="1" applyBorder="1" applyAlignment="1">
      <alignment horizontal="center" vertical="center"/>
    </xf>
    <xf numFmtId="0" fontId="150" fillId="0" borderId="2" xfId="0" applyFont="1" applyBorder="1" applyAlignment="1">
      <alignment horizontal="left" vertical="top" wrapText="1"/>
    </xf>
    <xf numFmtId="0" fontId="150" fillId="0" borderId="19" xfId="0" applyFont="1" applyBorder="1" applyAlignment="1">
      <alignment horizontal="left" vertical="top" wrapText="1"/>
    </xf>
    <xf numFmtId="0" fontId="141" fillId="0" borderId="3" xfId="0" applyFont="1" applyBorder="1" applyAlignment="1">
      <alignment horizontal="center" vertical="center" wrapText="1"/>
    </xf>
    <xf numFmtId="0" fontId="141" fillId="0" borderId="17" xfId="0" applyFont="1" applyBorder="1" applyAlignment="1">
      <alignment horizontal="center" vertical="center" wrapText="1"/>
    </xf>
    <xf numFmtId="0" fontId="141" fillId="0" borderId="4" xfId="0" applyFont="1" applyBorder="1" applyAlignment="1">
      <alignment horizontal="center" vertical="center" wrapText="1"/>
    </xf>
    <xf numFmtId="0" fontId="135" fillId="0" borderId="17" xfId="0" applyFont="1" applyBorder="1" applyAlignment="1">
      <alignment horizontal="center" vertical="center"/>
    </xf>
    <xf numFmtId="0" fontId="135" fillId="0" borderId="4" xfId="0" applyFont="1" applyBorder="1" applyAlignment="1">
      <alignment horizontal="center" vertical="center"/>
    </xf>
    <xf numFmtId="0" fontId="138" fillId="0" borderId="1" xfId="0" applyFont="1" applyBorder="1" applyAlignment="1">
      <alignment horizontal="left" vertical="top" wrapText="1"/>
    </xf>
    <xf numFmtId="0" fontId="200" fillId="5" borderId="23" xfId="0" applyFont="1" applyFill="1" applyBorder="1" applyAlignment="1">
      <alignment horizontal="center" vertical="center" wrapText="1"/>
    </xf>
    <xf numFmtId="0" fontId="200" fillId="5" borderId="24" xfId="0" applyFont="1" applyFill="1" applyBorder="1" applyAlignment="1">
      <alignment horizontal="center" vertical="center"/>
    </xf>
    <xf numFmtId="0" fontId="200" fillId="5" borderId="25" xfId="0" applyFont="1" applyFill="1" applyBorder="1" applyAlignment="1">
      <alignment horizontal="center" vertical="center"/>
    </xf>
    <xf numFmtId="0" fontId="200" fillId="5" borderId="26" xfId="0" applyFont="1" applyFill="1" applyBorder="1" applyAlignment="1">
      <alignment horizontal="center" vertical="center"/>
    </xf>
    <xf numFmtId="0" fontId="137" fillId="0" borderId="24" xfId="0" applyFont="1" applyBorder="1" applyAlignment="1">
      <alignment vertical="center"/>
    </xf>
    <xf numFmtId="0" fontId="137" fillId="0" borderId="26" xfId="0" applyFont="1" applyBorder="1" applyAlignment="1">
      <alignment vertical="center"/>
    </xf>
    <xf numFmtId="2" fontId="136" fillId="0" borderId="23" xfId="0" applyNumberFormat="1" applyFont="1" applyBorder="1" applyAlignment="1">
      <alignment horizontal="center" vertical="center"/>
    </xf>
    <xf numFmtId="2" fontId="136" fillId="0" borderId="25" xfId="0" applyNumberFormat="1" applyFont="1" applyBorder="1" applyAlignment="1">
      <alignment horizontal="center" vertical="center"/>
    </xf>
    <xf numFmtId="181" fontId="136" fillId="5" borderId="23" xfId="0" applyNumberFormat="1" applyFont="1" applyFill="1" applyBorder="1" applyAlignment="1">
      <alignment horizontal="center" vertical="center"/>
    </xf>
    <xf numFmtId="181" fontId="136" fillId="5" borderId="24" xfId="0" applyNumberFormat="1" applyFont="1" applyFill="1" applyBorder="1" applyAlignment="1">
      <alignment horizontal="center" vertical="center"/>
    </xf>
    <xf numFmtId="181" fontId="136" fillId="5" borderId="25" xfId="0" applyNumberFormat="1" applyFont="1" applyFill="1" applyBorder="1" applyAlignment="1">
      <alignment horizontal="center" vertical="center"/>
    </xf>
    <xf numFmtId="181" fontId="136" fillId="5" borderId="26" xfId="0" applyNumberFormat="1" applyFont="1" applyFill="1" applyBorder="1" applyAlignment="1">
      <alignment horizontal="center" vertical="center"/>
    </xf>
    <xf numFmtId="0" fontId="0" fillId="0" borderId="0" xfId="0"/>
    <xf numFmtId="0" fontId="136" fillId="0" borderId="23" xfId="0" applyFont="1" applyBorder="1" applyAlignment="1">
      <alignment horizontal="center" vertical="center"/>
    </xf>
    <xf numFmtId="0" fontId="136" fillId="0" borderId="25" xfId="0" applyFont="1" applyBorder="1" applyAlignment="1">
      <alignment horizontal="center" vertical="center"/>
    </xf>
    <xf numFmtId="0" fontId="137" fillId="0" borderId="4" xfId="0" applyFont="1" applyBorder="1" applyAlignment="1">
      <alignment vertical="center"/>
    </xf>
    <xf numFmtId="0" fontId="176" fillId="0" borderId="3" xfId="0" applyFont="1" applyBorder="1" applyAlignment="1">
      <alignment horizontal="center" vertical="center"/>
    </xf>
    <xf numFmtId="0" fontId="182" fillId="0" borderId="17" xfId="0" applyFont="1" applyBorder="1" applyAlignment="1">
      <alignment horizontal="center" vertical="center"/>
    </xf>
    <xf numFmtId="0" fontId="176" fillId="0" borderId="17" xfId="0" applyFont="1" applyBorder="1" applyAlignment="1">
      <alignment horizontal="center" vertical="center"/>
    </xf>
    <xf numFmtId="0" fontId="182" fillId="0" borderId="4" xfId="0" applyFont="1" applyBorder="1" applyAlignment="1">
      <alignment horizontal="center" vertical="center"/>
    </xf>
    <xf numFmtId="0" fontId="205" fillId="0" borderId="28" xfId="0" applyFont="1" applyBorder="1" applyAlignment="1">
      <alignment horizontal="left" vertical="center" wrapText="1"/>
    </xf>
    <xf numFmtId="0" fontId="138" fillId="0" borderId="2" xfId="0" applyFont="1" applyBorder="1" applyAlignment="1">
      <alignment horizontal="center" vertical="top" wrapText="1"/>
    </xf>
    <xf numFmtId="0" fontId="138" fillId="0" borderId="18" xfId="0" applyFont="1" applyBorder="1" applyAlignment="1">
      <alignment horizontal="center" vertical="top" wrapText="1"/>
    </xf>
    <xf numFmtId="0" fontId="138" fillId="0" borderId="0" xfId="0" applyFont="1" applyAlignment="1">
      <alignment horizontal="left" vertical="center" wrapText="1"/>
    </xf>
    <xf numFmtId="0" fontId="136" fillId="0" borderId="3" xfId="0" applyFont="1" applyBorder="1" applyAlignment="1">
      <alignment horizontal="center" vertical="center"/>
    </xf>
    <xf numFmtId="181" fontId="136" fillId="9" borderId="23" xfId="0" applyNumberFormat="1" applyFont="1" applyFill="1" applyBorder="1" applyAlignment="1">
      <alignment horizontal="center" vertical="center"/>
    </xf>
    <xf numFmtId="181" fontId="136" fillId="9" borderId="24" xfId="0" applyNumberFormat="1" applyFont="1" applyFill="1" applyBorder="1" applyAlignment="1">
      <alignment horizontal="center" vertical="center"/>
    </xf>
    <xf numFmtId="181" fontId="136" fillId="9" borderId="25" xfId="0" applyNumberFormat="1" applyFont="1" applyFill="1" applyBorder="1" applyAlignment="1">
      <alignment horizontal="center" vertical="center"/>
    </xf>
    <xf numFmtId="181" fontId="136" fillId="9" borderId="26" xfId="0" applyNumberFormat="1" applyFont="1" applyFill="1" applyBorder="1" applyAlignment="1">
      <alignment horizontal="center" vertical="center"/>
    </xf>
    <xf numFmtId="0" fontId="137" fillId="0" borderId="4" xfId="0" applyFont="1" applyBorder="1" applyAlignment="1">
      <alignment vertical="center" wrapText="1"/>
    </xf>
    <xf numFmtId="2" fontId="136" fillId="0" borderId="3" xfId="0" applyNumberFormat="1" applyFont="1" applyBorder="1" applyAlignment="1">
      <alignment horizontal="center" vertical="center"/>
    </xf>
    <xf numFmtId="0" fontId="137" fillId="0" borderId="23" xfId="0" applyFont="1" applyBorder="1" applyAlignment="1">
      <alignment horizontal="center" vertical="center"/>
    </xf>
    <xf numFmtId="0" fontId="137" fillId="0" borderId="25" xfId="0" applyFont="1" applyBorder="1" applyAlignment="1">
      <alignment horizontal="center" vertical="center"/>
    </xf>
    <xf numFmtId="0" fontId="137" fillId="0" borderId="3" xfId="188" applyFont="1" applyBorder="1" applyAlignment="1">
      <alignment horizontal="center" vertical="center" wrapText="1" shrinkToFit="1"/>
    </xf>
    <xf numFmtId="0" fontId="137" fillId="0" borderId="17" xfId="0" applyFont="1" applyBorder="1" applyAlignment="1">
      <alignment horizontal="center" vertical="center" wrapText="1" shrinkToFit="1"/>
    </xf>
    <xf numFmtId="0" fontId="137" fillId="0" borderId="4" xfId="0" applyFont="1" applyBorder="1" applyAlignment="1">
      <alignment horizontal="center" vertical="center" wrapText="1" shrinkToFit="1"/>
    </xf>
    <xf numFmtId="0" fontId="137" fillId="0" borderId="24" xfId="0" applyFont="1" applyBorder="1" applyAlignment="1">
      <alignment horizontal="center" vertical="center"/>
    </xf>
    <xf numFmtId="0" fontId="137" fillId="0" borderId="26" xfId="0" applyFont="1" applyBorder="1" applyAlignment="1">
      <alignment horizontal="center" vertical="center"/>
    </xf>
    <xf numFmtId="0" fontId="137" fillId="8" borderId="3" xfId="0" applyFont="1" applyFill="1" applyBorder="1" applyAlignment="1">
      <alignment horizontal="center" vertical="center"/>
    </xf>
    <xf numFmtId="0" fontId="137" fillId="8" borderId="17" xfId="0" applyFont="1" applyFill="1" applyBorder="1" applyAlignment="1">
      <alignment horizontal="center" vertical="center"/>
    </xf>
    <xf numFmtId="0" fontId="137" fillId="8" borderId="4" xfId="0" applyFont="1" applyFill="1" applyBorder="1" applyAlignment="1">
      <alignment horizontal="center" vertical="center"/>
    </xf>
    <xf numFmtId="181" fontId="136" fillId="8" borderId="23" xfId="0" applyNumberFormat="1" applyFont="1" applyFill="1" applyBorder="1" applyAlignment="1">
      <alignment horizontal="center" vertical="center"/>
    </xf>
    <xf numFmtId="181" fontId="136" fillId="8" borderId="24" xfId="0" applyNumberFormat="1" applyFont="1" applyFill="1" applyBorder="1" applyAlignment="1">
      <alignment horizontal="center" vertical="center"/>
    </xf>
    <xf numFmtId="181" fontId="136" fillId="8" borderId="25" xfId="0" applyNumberFormat="1" applyFont="1" applyFill="1" applyBorder="1" applyAlignment="1">
      <alignment horizontal="center" vertical="center"/>
    </xf>
    <xf numFmtId="181" fontId="136" fillId="8" borderId="26" xfId="0" applyNumberFormat="1" applyFont="1" applyFill="1" applyBorder="1" applyAlignment="1">
      <alignment horizontal="center" vertical="center"/>
    </xf>
    <xf numFmtId="0" fontId="130" fillId="5" borderId="17" xfId="0" applyFont="1" applyFill="1" applyBorder="1" applyAlignment="1">
      <alignment horizontal="center" vertical="center"/>
    </xf>
    <xf numFmtId="0" fontId="130" fillId="5" borderId="4" xfId="0" applyFont="1" applyFill="1" applyBorder="1" applyAlignment="1">
      <alignment horizontal="center" vertical="center"/>
    </xf>
    <xf numFmtId="0" fontId="137" fillId="5" borderId="3" xfId="188" applyFont="1" applyFill="1" applyBorder="1" applyAlignment="1">
      <alignment horizontal="center" vertical="center" wrapText="1"/>
    </xf>
    <xf numFmtId="0" fontId="137" fillId="5" borderId="17" xfId="188" applyFont="1" applyFill="1" applyBorder="1" applyAlignment="1">
      <alignment horizontal="center" vertical="center" wrapText="1"/>
    </xf>
    <xf numFmtId="0" fontId="137" fillId="5" borderId="4" xfId="188" applyFont="1" applyFill="1" applyBorder="1" applyAlignment="1">
      <alignment horizontal="center" vertical="center" wrapText="1"/>
    </xf>
    <xf numFmtId="0" fontId="157" fillId="5" borderId="3" xfId="0" applyFont="1" applyFill="1" applyBorder="1" applyAlignment="1">
      <alignment horizontal="center" vertical="center"/>
    </xf>
    <xf numFmtId="0" fontId="157" fillId="5" borderId="17" xfId="0" applyFont="1" applyFill="1" applyBorder="1" applyAlignment="1">
      <alignment horizontal="center" vertical="center"/>
    </xf>
    <xf numFmtId="0" fontId="138" fillId="8" borderId="2" xfId="0" applyFont="1" applyFill="1" applyBorder="1" applyAlignment="1">
      <alignment horizontal="center" vertical="top" wrapText="1"/>
    </xf>
    <xf numFmtId="0" fontId="138" fillId="8" borderId="18" xfId="0" applyFont="1" applyFill="1" applyBorder="1" applyAlignment="1">
      <alignment horizontal="center" vertical="top" wrapText="1"/>
    </xf>
    <xf numFmtId="180" fontId="138" fillId="0" borderId="3" xfId="188" applyNumberFormat="1" applyFont="1" applyBorder="1" applyAlignment="1">
      <alignment horizontal="center" vertical="center"/>
    </xf>
    <xf numFmtId="0" fontId="138" fillId="0" borderId="17" xfId="0" applyFont="1" applyBorder="1" applyAlignment="1">
      <alignment horizontal="center" vertical="center"/>
    </xf>
    <xf numFmtId="0" fontId="138" fillId="0" borderId="4" xfId="0" applyFont="1" applyBorder="1" applyAlignment="1">
      <alignment horizontal="center" vertical="center"/>
    </xf>
    <xf numFmtId="0" fontId="138" fillId="5" borderId="2" xfId="0" applyFont="1" applyFill="1" applyBorder="1" applyAlignment="1">
      <alignment horizontal="center" vertical="top" wrapText="1"/>
    </xf>
    <xf numFmtId="0" fontId="138" fillId="5" borderId="18" xfId="0" applyFont="1" applyFill="1" applyBorder="1" applyAlignment="1">
      <alignment horizontal="center" vertical="top" wrapText="1"/>
    </xf>
    <xf numFmtId="0" fontId="137" fillId="8" borderId="1" xfId="0" applyFont="1" applyFill="1" applyBorder="1" applyAlignment="1">
      <alignment horizontal="center" vertical="center"/>
    </xf>
    <xf numFmtId="0" fontId="136" fillId="5" borderId="2" xfId="0" applyFont="1" applyFill="1" applyBorder="1" applyAlignment="1">
      <alignment horizontal="left" vertical="top" wrapText="1"/>
    </xf>
    <xf numFmtId="0" fontId="136" fillId="5" borderId="19" xfId="0" applyFont="1" applyFill="1" applyBorder="1" applyAlignment="1">
      <alignment horizontal="left" vertical="top" wrapText="1"/>
    </xf>
    <xf numFmtId="0" fontId="136" fillId="0" borderId="2" xfId="0" applyFont="1" applyBorder="1" applyAlignment="1">
      <alignment horizontal="left" vertical="top" wrapText="1"/>
    </xf>
    <xf numFmtId="0" fontId="136" fillId="0" borderId="19" xfId="0" applyFont="1" applyBorder="1" applyAlignment="1">
      <alignment horizontal="left" vertical="top" wrapText="1"/>
    </xf>
    <xf numFmtId="0" fontId="137" fillId="0" borderId="3" xfId="0" applyFont="1" applyBorder="1" applyAlignment="1">
      <alignment horizontal="center" vertical="center" wrapText="1"/>
    </xf>
    <xf numFmtId="0" fontId="137" fillId="5" borderId="2" xfId="0" applyFont="1" applyFill="1" applyBorder="1" applyAlignment="1">
      <alignment horizontal="center" vertical="center"/>
    </xf>
    <xf numFmtId="0" fontId="137" fillId="5" borderId="19" xfId="0" applyFont="1" applyFill="1" applyBorder="1" applyAlignment="1">
      <alignment horizontal="center" vertical="center"/>
    </xf>
    <xf numFmtId="178" fontId="137" fillId="0" borderId="3" xfId="0" applyNumberFormat="1" applyFont="1" applyBorder="1" applyAlignment="1">
      <alignment horizontal="center" vertical="center" wrapText="1"/>
    </xf>
    <xf numFmtId="178" fontId="137" fillId="0" borderId="17" xfId="0" applyNumberFormat="1" applyFont="1" applyBorder="1" applyAlignment="1">
      <alignment horizontal="center" vertical="center" wrapText="1"/>
    </xf>
    <xf numFmtId="178" fontId="137" fillId="0" borderId="4" xfId="0" applyNumberFormat="1" applyFont="1" applyBorder="1" applyAlignment="1">
      <alignment horizontal="center" vertical="center" wrapText="1"/>
    </xf>
    <xf numFmtId="0" fontId="137" fillId="9" borderId="3" xfId="0" applyFont="1" applyFill="1" applyBorder="1" applyAlignment="1">
      <alignment horizontal="center" vertical="center"/>
    </xf>
    <xf numFmtId="0" fontId="137" fillId="9" borderId="17" xfId="0" applyFont="1" applyFill="1" applyBorder="1" applyAlignment="1">
      <alignment horizontal="center" vertical="center"/>
    </xf>
    <xf numFmtId="0" fontId="137" fillId="9" borderId="4" xfId="0" applyFont="1" applyFill="1" applyBorder="1" applyAlignment="1">
      <alignment horizontal="center" vertical="center"/>
    </xf>
    <xf numFmtId="0" fontId="137" fillId="5" borderId="17" xfId="0" applyFont="1" applyFill="1" applyBorder="1" applyAlignment="1">
      <alignment horizontal="center" vertical="center"/>
    </xf>
    <xf numFmtId="0" fontId="137" fillId="5" borderId="4" xfId="0" applyFont="1" applyFill="1" applyBorder="1" applyAlignment="1">
      <alignment horizontal="center" vertical="center"/>
    </xf>
    <xf numFmtId="0" fontId="137" fillId="5" borderId="3" xfId="0" applyFont="1" applyFill="1" applyBorder="1" applyAlignment="1">
      <alignment horizontal="center" vertical="center"/>
    </xf>
    <xf numFmtId="0" fontId="138" fillId="0" borderId="18" xfId="0" applyFont="1" applyBorder="1" applyAlignment="1">
      <alignment horizontal="left" vertical="top" wrapText="1"/>
    </xf>
    <xf numFmtId="188" fontId="136" fillId="0" borderId="3" xfId="0" applyNumberFormat="1" applyFont="1" applyBorder="1" applyAlignment="1">
      <alignment horizontal="center" vertical="center"/>
    </xf>
    <xf numFmtId="0" fontId="138" fillId="0" borderId="1" xfId="0" applyFont="1" applyBorder="1" applyAlignment="1">
      <alignment horizontal="center" vertical="center" wrapText="1"/>
    </xf>
    <xf numFmtId="0" fontId="163" fillId="0" borderId="1" xfId="0" applyFont="1" applyBorder="1" applyAlignment="1">
      <alignment horizontal="left" vertical="top" wrapText="1"/>
    </xf>
    <xf numFmtId="0" fontId="138" fillId="9" borderId="2" xfId="0" applyFont="1" applyFill="1" applyBorder="1" applyAlignment="1">
      <alignment horizontal="center" vertical="top" wrapText="1"/>
    </xf>
    <xf numFmtId="0" fontId="138" fillId="9" borderId="18" xfId="0" applyFont="1" applyFill="1" applyBorder="1" applyAlignment="1">
      <alignment horizontal="center" vertical="top" wrapText="1"/>
    </xf>
    <xf numFmtId="0" fontId="136" fillId="8" borderId="2" xfId="0" applyFont="1" applyFill="1" applyBorder="1" applyAlignment="1">
      <alignment horizontal="left" vertical="top" wrapText="1"/>
    </xf>
    <xf numFmtId="0" fontId="136" fillId="8" borderId="19" xfId="0" applyFont="1" applyFill="1" applyBorder="1" applyAlignment="1">
      <alignment horizontal="left" vertical="top" wrapText="1"/>
    </xf>
    <xf numFmtId="0" fontId="163" fillId="0" borderId="18" xfId="0" applyFont="1" applyBorder="1" applyAlignment="1">
      <alignment horizontal="left" vertical="top" wrapText="1"/>
    </xf>
    <xf numFmtId="0" fontId="137" fillId="0" borderId="17" xfId="0" applyFont="1" applyBorder="1" applyAlignment="1">
      <alignment horizontal="center" vertical="center" wrapText="1"/>
    </xf>
    <xf numFmtId="0" fontId="137" fillId="0" borderId="4" xfId="0" applyFont="1" applyBorder="1" applyAlignment="1">
      <alignment horizontal="center" vertical="center" wrapText="1"/>
    </xf>
    <xf numFmtId="0" fontId="130" fillId="5" borderId="2" xfId="0" applyFont="1" applyFill="1" applyBorder="1" applyAlignment="1">
      <alignment horizontal="center" vertical="center"/>
    </xf>
    <xf numFmtId="0" fontId="130" fillId="5" borderId="19" xfId="0" applyFont="1" applyFill="1" applyBorder="1" applyAlignment="1">
      <alignment horizontal="center" vertical="center"/>
    </xf>
    <xf numFmtId="0" fontId="130" fillId="5" borderId="3" xfId="0" applyFont="1" applyFill="1" applyBorder="1" applyAlignment="1">
      <alignment horizontal="center" vertical="center"/>
    </xf>
    <xf numFmtId="180" fontId="137" fillId="0" borderId="2" xfId="0" applyNumberFormat="1" applyFont="1" applyBorder="1" applyAlignment="1">
      <alignment horizontal="center" vertical="center"/>
    </xf>
    <xf numFmtId="180" fontId="137" fillId="0" borderId="19" xfId="0" applyNumberFormat="1" applyFont="1" applyBorder="1" applyAlignment="1">
      <alignment horizontal="center" vertical="center"/>
    </xf>
    <xf numFmtId="0" fontId="136" fillId="9" borderId="2" xfId="0" applyFont="1" applyFill="1" applyBorder="1" applyAlignment="1">
      <alignment horizontal="left" vertical="top" wrapText="1"/>
    </xf>
    <xf numFmtId="0" fontId="136" fillId="9" borderId="19" xfId="0" applyFont="1" applyFill="1" applyBorder="1" applyAlignment="1">
      <alignment horizontal="left" vertical="top" wrapText="1"/>
    </xf>
    <xf numFmtId="0" fontId="158" fillId="5" borderId="2" xfId="0" applyFont="1" applyFill="1" applyBorder="1" applyAlignment="1">
      <alignment horizontal="left" vertical="top" wrapText="1"/>
    </xf>
    <xf numFmtId="0" fontId="158" fillId="5" borderId="19" xfId="0" applyFont="1" applyFill="1" applyBorder="1" applyAlignment="1">
      <alignment horizontal="left" vertical="top" wrapText="1"/>
    </xf>
    <xf numFmtId="0" fontId="136" fillId="0" borderId="1" xfId="0" applyFont="1" applyBorder="1" applyAlignment="1">
      <alignment horizontal="left" vertical="top" wrapText="1"/>
    </xf>
    <xf numFmtId="0" fontId="137" fillId="9" borderId="1" xfId="0" applyFont="1" applyFill="1" applyBorder="1" applyAlignment="1">
      <alignment horizontal="center" vertical="center"/>
    </xf>
    <xf numFmtId="191" fontId="137" fillId="0" borderId="3" xfId="0" applyNumberFormat="1" applyFont="1" applyBorder="1" applyAlignment="1">
      <alignment horizontal="center" vertical="center"/>
    </xf>
    <xf numFmtId="191" fontId="137" fillId="0" borderId="17" xfId="0" applyNumberFormat="1" applyFont="1" applyBorder="1" applyAlignment="1">
      <alignment horizontal="center" vertical="center"/>
    </xf>
    <xf numFmtId="191" fontId="137" fillId="0" borderId="4" xfId="0" applyNumberFormat="1" applyFont="1" applyBorder="1" applyAlignment="1">
      <alignment horizontal="center" vertical="center"/>
    </xf>
    <xf numFmtId="0" fontId="157" fillId="5" borderId="4" xfId="0" applyFont="1" applyFill="1" applyBorder="1" applyAlignment="1">
      <alignment horizontal="center" vertical="center"/>
    </xf>
    <xf numFmtId="0" fontId="136" fillId="0" borderId="18" xfId="0" applyFont="1" applyBorder="1" applyAlignment="1">
      <alignment horizontal="left" vertical="top" wrapText="1"/>
    </xf>
    <xf numFmtId="0" fontId="138" fillId="0" borderId="19" xfId="0" applyFont="1" applyBorder="1" applyAlignment="1">
      <alignment horizontal="center" vertical="top" wrapText="1"/>
    </xf>
    <xf numFmtId="193" fontId="137" fillId="0" borderId="3" xfId="0" applyNumberFormat="1" applyFont="1" applyBorder="1" applyAlignment="1">
      <alignment horizontal="center" vertical="center"/>
    </xf>
    <xf numFmtId="193" fontId="137" fillId="0" borderId="17" xfId="0" applyNumberFormat="1" applyFont="1" applyBorder="1" applyAlignment="1">
      <alignment horizontal="center" vertical="center"/>
    </xf>
    <xf numFmtId="193" fontId="137" fillId="0" borderId="4" xfId="0" applyNumberFormat="1" applyFont="1" applyBorder="1" applyAlignment="1">
      <alignment horizontal="center" vertical="center"/>
    </xf>
    <xf numFmtId="178" fontId="137" fillId="0" borderId="3" xfId="0" applyNumberFormat="1" applyFont="1" applyBorder="1" applyAlignment="1">
      <alignment horizontal="center" vertical="center"/>
    </xf>
    <xf numFmtId="178" fontId="137" fillId="0" borderId="17" xfId="0" applyNumberFormat="1" applyFont="1" applyBorder="1" applyAlignment="1">
      <alignment horizontal="center" vertical="center"/>
    </xf>
    <xf numFmtId="178" fontId="137" fillId="0" borderId="4" xfId="0" applyNumberFormat="1" applyFont="1" applyBorder="1" applyAlignment="1">
      <alignment horizontal="center" vertical="center"/>
    </xf>
    <xf numFmtId="0" fontId="142" fillId="0" borderId="0" xfId="0" applyFont="1" applyAlignment="1">
      <alignment horizontal="center" vertical="center"/>
    </xf>
    <xf numFmtId="0" fontId="159" fillId="0" borderId="2" xfId="0" applyFont="1" applyBorder="1" applyAlignment="1">
      <alignment horizontal="left" vertical="top" wrapText="1"/>
    </xf>
    <xf numFmtId="0" fontId="159" fillId="0" borderId="19" xfId="0" applyFont="1" applyBorder="1" applyAlignment="1">
      <alignment horizontal="left" vertical="top" wrapText="1"/>
    </xf>
    <xf numFmtId="0" fontId="151" fillId="0" borderId="1" xfId="0" applyFont="1" applyBorder="1" applyAlignment="1">
      <alignment horizontal="left" vertical="top" wrapText="1"/>
    </xf>
    <xf numFmtId="0" fontId="138" fillId="0" borderId="19" xfId="0" applyFont="1" applyBorder="1" applyAlignment="1">
      <alignment horizontal="left" vertical="center" wrapText="1"/>
    </xf>
    <xf numFmtId="0" fontId="163" fillId="0" borderId="2" xfId="0" applyFont="1" applyBorder="1" applyAlignment="1">
      <alignment horizontal="left" vertical="center" wrapText="1"/>
    </xf>
    <xf numFmtId="0" fontId="163" fillId="0" borderId="19" xfId="0" applyFont="1" applyBorder="1" applyAlignment="1">
      <alignment vertical="center" wrapText="1"/>
    </xf>
    <xf numFmtId="0" fontId="195" fillId="0" borderId="1" xfId="0" applyFont="1" applyBorder="1" applyAlignment="1">
      <alignment horizontal="center" vertical="center"/>
    </xf>
    <xf numFmtId="0" fontId="137" fillId="0" borderId="24" xfId="0" applyFont="1" applyBorder="1" applyAlignment="1">
      <alignment horizontal="left" vertical="center"/>
    </xf>
    <xf numFmtId="0" fontId="137" fillId="0" borderId="26" xfId="0" applyFont="1" applyBorder="1" applyAlignment="1">
      <alignment horizontal="left" vertical="center"/>
    </xf>
    <xf numFmtId="0" fontId="131" fillId="7" borderId="3" xfId="0" applyFont="1" applyFill="1" applyBorder="1" applyAlignment="1">
      <alignment horizontal="left" vertical="center"/>
    </xf>
    <xf numFmtId="0" fontId="131" fillId="7" borderId="17" xfId="0" applyFont="1" applyFill="1" applyBorder="1" applyAlignment="1">
      <alignment horizontal="left" vertical="center"/>
    </xf>
    <xf numFmtId="0" fontId="131" fillId="7" borderId="4" xfId="0" applyFont="1" applyFill="1" applyBorder="1" applyAlignment="1">
      <alignment horizontal="left" vertical="center"/>
    </xf>
    <xf numFmtId="180" fontId="137" fillId="0" borderId="3" xfId="0" applyNumberFormat="1" applyFont="1" applyBorder="1" applyAlignment="1">
      <alignment horizontal="center" vertical="center"/>
    </xf>
    <xf numFmtId="180" fontId="137" fillId="0" borderId="17" xfId="0" applyNumberFormat="1" applyFont="1" applyBorder="1" applyAlignment="1">
      <alignment horizontal="center" vertical="center"/>
    </xf>
    <xf numFmtId="180" fontId="137" fillId="0" borderId="4" xfId="0" applyNumberFormat="1" applyFont="1" applyBorder="1" applyAlignment="1">
      <alignment horizontal="center" vertical="center"/>
    </xf>
    <xf numFmtId="14" fontId="137" fillId="0" borderId="3" xfId="0" applyNumberFormat="1" applyFont="1" applyBorder="1" applyAlignment="1">
      <alignment horizontal="center" vertical="center" wrapText="1"/>
    </xf>
    <xf numFmtId="0" fontId="137" fillId="0" borderId="27" xfId="0" applyFont="1" applyBorder="1" applyAlignment="1">
      <alignment horizontal="center" vertical="center"/>
    </xf>
    <xf numFmtId="0" fontId="137" fillId="0" borderId="49" xfId="0" applyFont="1" applyBorder="1" applyAlignment="1">
      <alignment horizontal="center" vertical="center"/>
    </xf>
    <xf numFmtId="0" fontId="136" fillId="0" borderId="23" xfId="0" applyFont="1" applyBorder="1" applyAlignment="1">
      <alignment horizontal="center" vertical="center" wrapText="1"/>
    </xf>
    <xf numFmtId="0" fontId="135" fillId="0" borderId="24" xfId="0" applyFont="1" applyBorder="1" applyAlignment="1">
      <alignment vertical="center"/>
    </xf>
    <xf numFmtId="0" fontId="135" fillId="0" borderId="26" xfId="0" applyFont="1" applyBorder="1" applyAlignment="1">
      <alignment vertical="center"/>
    </xf>
    <xf numFmtId="0" fontId="137" fillId="0" borderId="4" xfId="0" applyFont="1" applyBorder="1" applyAlignment="1">
      <alignment horizontal="left" vertical="center"/>
    </xf>
    <xf numFmtId="180" fontId="138" fillId="0" borderId="28" xfId="0" applyNumberFormat="1" applyFont="1" applyBorder="1" applyAlignment="1">
      <alignment horizontal="center" vertical="center" wrapText="1"/>
    </xf>
    <xf numFmtId="14" fontId="137" fillId="0" borderId="3" xfId="0" applyNumberFormat="1" applyFont="1" applyBorder="1" applyAlignment="1">
      <alignment horizontal="center" vertical="center"/>
    </xf>
    <xf numFmtId="0" fontId="135" fillId="0" borderId="19" xfId="0" applyFont="1" applyBorder="1" applyAlignment="1">
      <alignment horizontal="center" vertical="center"/>
    </xf>
    <xf numFmtId="0" fontId="136" fillId="0" borderId="24" xfId="0" applyFont="1" applyBorder="1" applyAlignment="1">
      <alignment horizontal="center" vertical="center"/>
    </xf>
    <xf numFmtId="0" fontId="136" fillId="0" borderId="26" xfId="0" applyFont="1" applyBorder="1" applyAlignment="1">
      <alignment horizontal="center" vertical="center"/>
    </xf>
    <xf numFmtId="0" fontId="138" fillId="0" borderId="2" xfId="0" applyFont="1" applyBorder="1" applyAlignment="1">
      <alignment vertical="center" wrapText="1"/>
    </xf>
    <xf numFmtId="0" fontId="141" fillId="0" borderId="4" xfId="0" applyFont="1" applyBorder="1" applyAlignment="1">
      <alignment horizontal="left" vertical="center"/>
    </xf>
    <xf numFmtId="0" fontId="163" fillId="0" borderId="19" xfId="0" applyFont="1" applyBorder="1" applyAlignment="1">
      <alignment horizontal="left" vertical="top" wrapText="1"/>
    </xf>
    <xf numFmtId="0" fontId="138" fillId="0" borderId="1" xfId="0" applyFont="1" applyBorder="1" applyAlignment="1">
      <alignment vertical="center" wrapText="1"/>
    </xf>
    <xf numFmtId="0" fontId="137" fillId="0" borderId="1" xfId="0" applyFont="1" applyBorder="1" applyAlignment="1">
      <alignment vertical="center" wrapText="1"/>
    </xf>
    <xf numFmtId="14" fontId="137" fillId="0" borderId="17" xfId="0" applyNumberFormat="1" applyFont="1" applyBorder="1" applyAlignment="1">
      <alignment horizontal="center" vertical="center"/>
    </xf>
    <xf numFmtId="14" fontId="137" fillId="0" borderId="4" xfId="0" applyNumberFormat="1" applyFont="1" applyBorder="1" applyAlignment="1">
      <alignment horizontal="center" vertical="center"/>
    </xf>
    <xf numFmtId="0" fontId="137" fillId="0" borderId="3" xfId="0" applyFont="1" applyBorder="1" applyAlignment="1">
      <alignment horizontal="left" vertical="center" wrapText="1"/>
    </xf>
    <xf numFmtId="0" fontId="137" fillId="0" borderId="17" xfId="0" applyFont="1" applyBorder="1" applyAlignment="1">
      <alignment horizontal="left" vertical="center"/>
    </xf>
    <xf numFmtId="0" fontId="140" fillId="0" borderId="17" xfId="0" applyFont="1" applyBorder="1" applyAlignment="1">
      <alignment horizontal="left" vertical="center"/>
    </xf>
    <xf numFmtId="0" fontId="140" fillId="0" borderId="4" xfId="0" applyFont="1" applyBorder="1" applyAlignment="1">
      <alignment horizontal="left" vertical="center"/>
    </xf>
    <xf numFmtId="0" fontId="135" fillId="0" borderId="25" xfId="0" applyFont="1" applyBorder="1" applyAlignment="1">
      <alignment horizontal="center" vertical="center"/>
    </xf>
    <xf numFmtId="0" fontId="163" fillId="0" borderId="19" xfId="0" applyFont="1" applyBorder="1" applyAlignment="1">
      <alignment horizontal="left" vertical="center" wrapText="1"/>
    </xf>
    <xf numFmtId="0" fontId="151" fillId="0" borderId="3" xfId="0" applyFont="1" applyBorder="1" applyAlignment="1">
      <alignment horizontal="center" vertical="center"/>
    </xf>
    <xf numFmtId="0" fontId="137" fillId="0" borderId="2" xfId="0" applyFont="1" applyBorder="1" applyAlignment="1">
      <alignment horizontal="center" vertical="center" wrapText="1"/>
    </xf>
    <xf numFmtId="0" fontId="137" fillId="0" borderId="19" xfId="0" applyFont="1" applyBorder="1" applyAlignment="1">
      <alignment vertical="center" wrapText="1"/>
    </xf>
    <xf numFmtId="0" fontId="142" fillId="0" borderId="17" xfId="0" applyFont="1" applyBorder="1" applyAlignment="1">
      <alignment horizontal="center" vertical="center"/>
    </xf>
    <xf numFmtId="0" fontId="142" fillId="0" borderId="4" xfId="0" applyFont="1" applyBorder="1" applyAlignment="1">
      <alignment horizontal="center" vertical="center"/>
    </xf>
    <xf numFmtId="0" fontId="150" fillId="0" borderId="2" xfId="0" applyFont="1" applyBorder="1" applyAlignment="1">
      <alignment horizontal="left" vertical="center" wrapText="1"/>
    </xf>
    <xf numFmtId="0" fontId="150" fillId="0" borderId="19" xfId="0" applyFont="1" applyBorder="1" applyAlignment="1">
      <alignment horizontal="left" vertical="center" wrapText="1"/>
    </xf>
    <xf numFmtId="0" fontId="137" fillId="0" borderId="3" xfId="0" applyFont="1" applyBorder="1" applyAlignment="1">
      <alignment horizontal="center" vertical="center" shrinkToFit="1"/>
    </xf>
    <xf numFmtId="0" fontId="128" fillId="0" borderId="18" xfId="0" applyFont="1" applyBorder="1" applyAlignment="1">
      <alignment horizontal="center" vertical="top"/>
    </xf>
    <xf numFmtId="0" fontId="140" fillId="0" borderId="18" xfId="0" applyFont="1" applyBorder="1" applyAlignment="1">
      <alignment horizontal="center" vertical="top"/>
    </xf>
    <xf numFmtId="0" fontId="140" fillId="0" borderId="19" xfId="0" applyFont="1" applyBorder="1" applyAlignment="1">
      <alignment horizontal="center" vertical="top"/>
    </xf>
    <xf numFmtId="0" fontId="138" fillId="0" borderId="2" xfId="0" applyFont="1" applyBorder="1" applyAlignment="1">
      <alignment horizontal="center" vertical="center" wrapText="1"/>
    </xf>
    <xf numFmtId="0" fontId="137" fillId="0" borderId="4" xfId="0" applyFont="1" applyBorder="1" applyAlignment="1">
      <alignment horizontal="left" vertical="center" wrapText="1"/>
    </xf>
    <xf numFmtId="0" fontId="141" fillId="0" borderId="2" xfId="0" applyFont="1" applyBorder="1" applyAlignment="1">
      <alignment horizontal="center" vertical="center"/>
    </xf>
    <xf numFmtId="0" fontId="179" fillId="0" borderId="1" xfId="0" applyFont="1" applyBorder="1" applyAlignment="1">
      <alignment horizontal="left" vertical="top" wrapText="1"/>
    </xf>
    <xf numFmtId="0" fontId="109" fillId="0" borderId="19" xfId="0" applyFont="1" applyBorder="1" applyAlignment="1">
      <alignment horizontal="left" vertical="top" wrapText="1"/>
    </xf>
    <xf numFmtId="0" fontId="138" fillId="0" borderId="3" xfId="0" applyFont="1" applyBorder="1" applyAlignment="1">
      <alignment horizontal="center" vertical="center" wrapText="1"/>
    </xf>
    <xf numFmtId="0" fontId="153" fillId="0" borderId="2" xfId="0" applyFont="1" applyBorder="1" applyAlignment="1">
      <alignment horizontal="left" vertical="top" wrapText="1"/>
    </xf>
    <xf numFmtId="0" fontId="153" fillId="0" borderId="19" xfId="0" applyFont="1" applyBorder="1" applyAlignment="1">
      <alignment horizontal="left" vertical="top" wrapText="1"/>
    </xf>
    <xf numFmtId="0" fontId="176" fillId="0" borderId="1" xfId="0" applyFont="1" applyBorder="1" applyAlignment="1">
      <alignment horizontal="center" vertical="center"/>
    </xf>
    <xf numFmtId="0" fontId="109" fillId="0" borderId="19" xfId="0" applyFont="1" applyBorder="1" applyAlignment="1">
      <alignment horizontal="left" vertical="center" wrapText="1"/>
    </xf>
    <xf numFmtId="0" fontId="131" fillId="0" borderId="28" xfId="0" applyFont="1" applyBorder="1" applyAlignment="1">
      <alignment horizontal="left" vertical="center" wrapText="1"/>
    </xf>
    <xf numFmtId="0" fontId="109" fillId="0" borderId="0" xfId="0" applyFont="1" applyAlignment="1">
      <alignment horizontal="left" vertical="center"/>
    </xf>
    <xf numFmtId="0" fontId="109" fillId="0" borderId="28" xfId="0" applyFont="1" applyBorder="1" applyAlignment="1">
      <alignment horizontal="left" vertical="center"/>
    </xf>
    <xf numFmtId="178" fontId="137" fillId="0" borderId="2" xfId="0" applyNumberFormat="1" applyFont="1" applyBorder="1" applyAlignment="1">
      <alignment horizontal="center" vertical="center"/>
    </xf>
    <xf numFmtId="178" fontId="137" fillId="0" borderId="19" xfId="0" applyNumberFormat="1" applyFont="1" applyBorder="1" applyAlignment="1">
      <alignment horizontal="center" vertical="center"/>
    </xf>
    <xf numFmtId="0" fontId="109" fillId="0" borderId="0" xfId="0" applyFont="1" applyAlignment="1">
      <alignment horizontal="left"/>
    </xf>
    <xf numFmtId="0" fontId="109" fillId="0" borderId="28" xfId="0" applyFont="1" applyBorder="1" applyAlignment="1">
      <alignment horizontal="left"/>
    </xf>
    <xf numFmtId="0" fontId="137" fillId="0" borderId="2" xfId="0" applyFont="1" applyBorder="1" applyAlignment="1">
      <alignment horizontal="left" vertical="center" wrapText="1"/>
    </xf>
    <xf numFmtId="0" fontId="137" fillId="0" borderId="19" xfId="0" applyFont="1" applyBorder="1" applyAlignment="1">
      <alignment horizontal="left" vertical="center" wrapText="1"/>
    </xf>
    <xf numFmtId="0" fontId="137" fillId="0" borderId="18" xfId="0" applyFont="1" applyBorder="1" applyAlignment="1">
      <alignment horizontal="center" vertical="center"/>
    </xf>
    <xf numFmtId="2" fontId="136" fillId="0" borderId="23" xfId="0" applyNumberFormat="1" applyFont="1" applyBorder="1" applyAlignment="1">
      <alignment horizontal="center" vertical="center" wrapText="1"/>
    </xf>
    <xf numFmtId="2" fontId="136" fillId="0" borderId="24" xfId="0" applyNumberFormat="1" applyFont="1" applyBorder="1" applyAlignment="1">
      <alignment horizontal="center" vertical="center"/>
    </xf>
    <xf numFmtId="2" fontId="136" fillId="0" borderId="26" xfId="0" applyNumberFormat="1" applyFont="1" applyBorder="1" applyAlignment="1">
      <alignment horizontal="center" vertical="center"/>
    </xf>
    <xf numFmtId="0" fontId="155" fillId="0" borderId="28" xfId="0" applyFont="1" applyBorder="1" applyAlignment="1">
      <alignment horizontal="left" vertical="center" wrapText="1"/>
    </xf>
    <xf numFmtId="0" fontId="185" fillId="0" borderId="28" xfId="0" applyFont="1" applyBorder="1" applyAlignment="1">
      <alignment vertical="center" wrapText="1"/>
    </xf>
    <xf numFmtId="0" fontId="186" fillId="0" borderId="28" xfId="0" applyFont="1" applyBorder="1" applyAlignment="1">
      <alignment vertical="center" wrapText="1"/>
    </xf>
    <xf numFmtId="0" fontId="189" fillId="0" borderId="28" xfId="0" applyFont="1" applyBorder="1" applyAlignment="1">
      <alignment vertical="center" wrapText="1"/>
    </xf>
    <xf numFmtId="0" fontId="109" fillId="0" borderId="28" xfId="0" applyFont="1" applyBorder="1" applyAlignment="1">
      <alignment vertical="center" wrapText="1"/>
    </xf>
    <xf numFmtId="0" fontId="0" fillId="0" borderId="28" xfId="0" applyBorder="1" applyAlignment="1">
      <alignment vertical="center" wrapText="1"/>
    </xf>
    <xf numFmtId="0" fontId="109" fillId="0" borderId="17" xfId="0" applyFont="1" applyBorder="1" applyAlignment="1">
      <alignment horizontal="center" vertical="center" wrapText="1"/>
    </xf>
    <xf numFmtId="0" fontId="109" fillId="0" borderId="4" xfId="0" applyFont="1" applyBorder="1" applyAlignment="1">
      <alignment horizontal="center" vertical="center" wrapText="1"/>
    </xf>
    <xf numFmtId="0" fontId="138" fillId="0" borderId="2" xfId="0" applyFont="1" applyBorder="1" applyAlignment="1">
      <alignment vertical="top" wrapText="1"/>
    </xf>
    <xf numFmtId="0" fontId="138" fillId="0" borderId="18" xfId="0" applyFont="1" applyBorder="1" applyAlignment="1">
      <alignment vertical="top" wrapText="1"/>
    </xf>
    <xf numFmtId="198" fontId="137" fillId="0" borderId="3" xfId="0" applyNumberFormat="1" applyFont="1" applyBorder="1" applyAlignment="1">
      <alignment horizontal="center" vertical="center" wrapText="1"/>
    </xf>
    <xf numFmtId="198" fontId="137" fillId="0" borderId="17" xfId="0" applyNumberFormat="1" applyFont="1" applyBorder="1" applyAlignment="1">
      <alignment horizontal="center" vertical="center" wrapText="1"/>
    </xf>
    <xf numFmtId="198" fontId="137" fillId="0" borderId="4" xfId="0" applyNumberFormat="1" applyFont="1" applyBorder="1" applyAlignment="1">
      <alignment horizontal="center" vertical="center" wrapText="1"/>
    </xf>
    <xf numFmtId="0" fontId="140" fillId="0" borderId="17" xfId="0" applyFont="1" applyBorder="1" applyAlignment="1">
      <alignment horizontal="center" vertical="center"/>
    </xf>
    <xf numFmtId="0" fontId="140" fillId="0" borderId="4" xfId="0" applyFont="1" applyBorder="1" applyAlignment="1">
      <alignment horizontal="center" vertical="center"/>
    </xf>
    <xf numFmtId="0" fontId="139" fillId="0" borderId="2" xfId="0" applyFont="1" applyBorder="1" applyAlignment="1">
      <alignment horizontal="center" vertical="top" wrapText="1"/>
    </xf>
    <xf numFmtId="0" fontId="139" fillId="0" borderId="19" xfId="0" applyFont="1" applyBorder="1" applyAlignment="1">
      <alignment horizontal="center" vertical="top" wrapText="1"/>
    </xf>
    <xf numFmtId="0" fontId="138" fillId="0" borderId="19" xfId="0" applyFont="1" applyBorder="1" applyAlignment="1">
      <alignment horizontal="left" vertical="top"/>
    </xf>
    <xf numFmtId="0" fontId="136" fillId="0" borderId="19" xfId="0" applyFont="1" applyBorder="1" applyAlignment="1">
      <alignment horizontal="left" vertical="top"/>
    </xf>
    <xf numFmtId="0" fontId="137" fillId="0" borderId="3" xfId="0" applyFont="1" applyBorder="1" applyAlignment="1">
      <alignment horizontal="center" vertical="top" wrapText="1"/>
    </xf>
    <xf numFmtId="0" fontId="137" fillId="0" borderId="17" xfId="0" applyFont="1" applyBorder="1" applyAlignment="1">
      <alignment horizontal="center" vertical="top" wrapText="1"/>
    </xf>
    <xf numFmtId="0" fontId="137" fillId="0" borderId="4" xfId="0" applyFont="1" applyBorder="1" applyAlignment="1">
      <alignment horizontal="center" vertical="top" wrapText="1"/>
    </xf>
    <xf numFmtId="0" fontId="138" fillId="0" borderId="2" xfId="0" applyFont="1" applyBorder="1" applyAlignment="1">
      <alignment horizontal="left" vertical="center"/>
    </xf>
    <xf numFmtId="0" fontId="138" fillId="0" borderId="19" xfId="0" applyFont="1" applyBorder="1" applyAlignment="1">
      <alignment horizontal="left" vertical="center"/>
    </xf>
    <xf numFmtId="0" fontId="137" fillId="0" borderId="3" xfId="0" applyFont="1" applyBorder="1" applyAlignment="1">
      <alignment horizontal="left" vertical="top" wrapText="1"/>
    </xf>
    <xf numFmtId="0" fontId="137" fillId="0" borderId="17" xfId="0" applyFont="1" applyBorder="1" applyAlignment="1">
      <alignment horizontal="left" vertical="top"/>
    </xf>
    <xf numFmtId="0" fontId="137" fillId="0" borderId="4" xfId="0" applyFont="1" applyBorder="1" applyAlignment="1">
      <alignment horizontal="left" vertical="top"/>
    </xf>
    <xf numFmtId="0" fontId="150" fillId="0" borderId="1" xfId="0" applyFont="1" applyBorder="1" applyAlignment="1">
      <alignment horizontal="left" vertical="center" wrapText="1"/>
    </xf>
    <xf numFmtId="0" fontId="135" fillId="0" borderId="23" xfId="0" applyFont="1" applyBorder="1" applyAlignment="1">
      <alignment horizontal="center" vertical="center"/>
    </xf>
    <xf numFmtId="3" fontId="136" fillId="0" borderId="23" xfId="0" applyNumberFormat="1" applyFont="1" applyBorder="1" applyAlignment="1">
      <alignment horizontal="center" vertical="center"/>
    </xf>
    <xf numFmtId="3" fontId="136" fillId="0" borderId="25" xfId="0" applyNumberFormat="1" applyFont="1" applyBorder="1" applyAlignment="1">
      <alignment horizontal="center" vertical="center"/>
    </xf>
    <xf numFmtId="193" fontId="136" fillId="0" borderId="24" xfId="0" applyNumberFormat="1" applyFont="1" applyBorder="1" applyAlignment="1">
      <alignment horizontal="center" vertical="center"/>
    </xf>
    <xf numFmtId="193" fontId="136" fillId="0" borderId="29" xfId="0" applyNumberFormat="1" applyFont="1" applyBorder="1" applyAlignment="1">
      <alignment horizontal="center" vertical="center"/>
    </xf>
    <xf numFmtId="193" fontId="136" fillId="0" borderId="26" xfId="0" applyNumberFormat="1" applyFont="1" applyBorder="1" applyAlignment="1">
      <alignment horizontal="center" vertical="center"/>
    </xf>
    <xf numFmtId="202" fontId="137" fillId="0" borderId="3" xfId="0" applyNumberFormat="1" applyFont="1" applyBorder="1" applyAlignment="1">
      <alignment horizontal="center" vertical="center" wrapText="1"/>
    </xf>
    <xf numFmtId="202" fontId="137" fillId="0" borderId="17" xfId="0" applyNumberFormat="1" applyFont="1" applyBorder="1" applyAlignment="1">
      <alignment horizontal="center" vertical="center" wrapText="1"/>
    </xf>
    <xf numFmtId="202" fontId="137" fillId="0" borderId="4" xfId="0" applyNumberFormat="1" applyFont="1" applyBorder="1" applyAlignment="1">
      <alignment horizontal="center" vertical="center" wrapText="1"/>
    </xf>
    <xf numFmtId="181" fontId="137" fillId="0" borderId="2" xfId="0" applyNumberFormat="1" applyFont="1" applyBorder="1" applyAlignment="1">
      <alignment horizontal="center" vertical="center"/>
    </xf>
    <xf numFmtId="181" fontId="137" fillId="0" borderId="19" xfId="0" applyNumberFormat="1" applyFont="1" applyBorder="1" applyAlignment="1">
      <alignment horizontal="center" vertical="center"/>
    </xf>
    <xf numFmtId="190" fontId="137" fillId="0" borderId="2" xfId="0" applyNumberFormat="1" applyFont="1" applyBorder="1" applyAlignment="1">
      <alignment horizontal="center" vertical="center"/>
    </xf>
    <xf numFmtId="190" fontId="137" fillId="0" borderId="19" xfId="0" applyNumberFormat="1" applyFont="1" applyBorder="1" applyAlignment="1">
      <alignment horizontal="center" vertical="center"/>
    </xf>
    <xf numFmtId="0" fontId="157" fillId="0" borderId="1" xfId="0" applyFont="1" applyBorder="1" applyAlignment="1">
      <alignment horizontal="center" vertical="center"/>
    </xf>
    <xf numFmtId="0" fontId="200" fillId="5" borderId="2" xfId="0" applyFont="1" applyFill="1" applyBorder="1" applyAlignment="1">
      <alignment horizontal="left" vertical="top" wrapText="1"/>
    </xf>
    <xf numFmtId="0" fontId="200" fillId="5" borderId="19" xfId="0" applyFont="1" applyFill="1" applyBorder="1" applyAlignment="1">
      <alignment horizontal="left" vertical="top" wrapText="1"/>
    </xf>
    <xf numFmtId="188" fontId="136" fillId="0" borderId="23" xfId="0" applyNumberFormat="1" applyFont="1" applyBorder="1" applyAlignment="1">
      <alignment horizontal="center" vertical="center"/>
    </xf>
    <xf numFmtId="188" fontId="136" fillId="0" borderId="25" xfId="0" applyNumberFormat="1" applyFont="1" applyBorder="1" applyAlignment="1">
      <alignment horizontal="center" vertical="center"/>
    </xf>
    <xf numFmtId="0" fontId="162" fillId="0" borderId="3" xfId="0" applyFont="1" applyBorder="1" applyAlignment="1">
      <alignment horizontal="center" vertical="center" shrinkToFit="1"/>
    </xf>
    <xf numFmtId="0" fontId="136" fillId="0" borderId="3" xfId="0" applyFont="1" applyBorder="1" applyAlignment="1">
      <alignment horizontal="center" vertical="center" shrinkToFit="1"/>
    </xf>
    <xf numFmtId="0" fontId="201" fillId="5" borderId="2" xfId="0" applyFont="1" applyFill="1" applyBorder="1" applyAlignment="1">
      <alignment horizontal="center" vertical="top" wrapText="1"/>
    </xf>
    <xf numFmtId="0" fontId="201" fillId="5" borderId="18" xfId="0" applyFont="1" applyFill="1" applyBorder="1" applyAlignment="1">
      <alignment horizontal="center" vertical="top" wrapText="1"/>
    </xf>
    <xf numFmtId="0" fontId="137" fillId="0" borderId="2" xfId="188" applyFont="1" applyBorder="1" applyAlignment="1">
      <alignment horizontal="center" vertical="center" wrapText="1"/>
    </xf>
    <xf numFmtId="0" fontId="137" fillId="0" borderId="19" xfId="188" applyFont="1" applyBorder="1" applyAlignment="1">
      <alignment horizontal="center" vertical="center" wrapText="1"/>
    </xf>
    <xf numFmtId="0" fontId="109" fillId="0" borderId="26" xfId="0" applyFont="1" applyBorder="1" applyAlignment="1">
      <alignment vertical="center"/>
    </xf>
    <xf numFmtId="0" fontId="138" fillId="0" borderId="23" xfId="0" applyFont="1" applyBorder="1" applyAlignment="1">
      <alignment horizontal="center" vertical="center" wrapText="1"/>
    </xf>
    <xf numFmtId="0" fontId="138" fillId="0" borderId="27" xfId="0" applyFont="1" applyBorder="1" applyAlignment="1">
      <alignment horizontal="center" vertical="center" wrapText="1"/>
    </xf>
    <xf numFmtId="0" fontId="138" fillId="0" borderId="24" xfId="0" applyFont="1" applyBorder="1" applyAlignment="1">
      <alignment horizontal="center" vertical="center" wrapText="1"/>
    </xf>
    <xf numFmtId="0" fontId="138" fillId="0" borderId="25" xfId="0" applyFont="1" applyBorder="1" applyAlignment="1">
      <alignment horizontal="center" vertical="center" wrapText="1"/>
    </xf>
    <xf numFmtId="0" fontId="138" fillId="0" borderId="49" xfId="0" applyFont="1" applyBorder="1" applyAlignment="1">
      <alignment horizontal="center" vertical="center" wrapText="1"/>
    </xf>
    <xf numFmtId="0" fontId="138" fillId="0" borderId="26" xfId="0" applyFont="1" applyBorder="1" applyAlignment="1">
      <alignment horizontal="center" vertical="center" wrapText="1"/>
    </xf>
    <xf numFmtId="0" fontId="138" fillId="0" borderId="27" xfId="0" applyFont="1" applyBorder="1" applyAlignment="1">
      <alignment horizontal="center" vertical="center"/>
    </xf>
    <xf numFmtId="0" fontId="138" fillId="0" borderId="24" xfId="0" applyFont="1" applyBorder="1" applyAlignment="1">
      <alignment horizontal="center" vertical="center"/>
    </xf>
    <xf numFmtId="0" fontId="109" fillId="0" borderId="25" xfId="0" applyFont="1" applyBorder="1" applyAlignment="1">
      <alignment vertical="center"/>
    </xf>
    <xf numFmtId="0" fontId="109" fillId="0" borderId="49" xfId="0" applyFont="1" applyBorder="1" applyAlignment="1">
      <alignment vertical="center"/>
    </xf>
    <xf numFmtId="188" fontId="151" fillId="0" borderId="3" xfId="0" applyNumberFormat="1" applyFont="1" applyBorder="1" applyAlignment="1">
      <alignment horizontal="center" vertical="center"/>
    </xf>
    <xf numFmtId="0" fontId="135" fillId="0" borderId="24" xfId="0" applyFont="1" applyBorder="1" applyAlignment="1">
      <alignment horizontal="center" vertical="center"/>
    </xf>
    <xf numFmtId="0" fontId="135" fillId="0" borderId="26" xfId="0" applyFont="1" applyBorder="1" applyAlignment="1">
      <alignment horizontal="center" vertical="center"/>
    </xf>
    <xf numFmtId="0" fontId="0" fillId="0" borderId="25" xfId="0" applyBorder="1" applyAlignment="1">
      <alignment vertical="center"/>
    </xf>
    <xf numFmtId="0" fontId="0" fillId="0" borderId="49" xfId="0" applyBorder="1" applyAlignment="1">
      <alignment vertical="center"/>
    </xf>
    <xf numFmtId="0" fontId="0" fillId="0" borderId="26" xfId="0" applyBorder="1" applyAlignment="1">
      <alignment vertical="center"/>
    </xf>
    <xf numFmtId="0" fontId="176" fillId="0" borderId="3" xfId="0" applyFont="1" applyBorder="1" applyAlignment="1">
      <alignment horizontal="center" vertical="center" wrapText="1"/>
    </xf>
    <xf numFmtId="0" fontId="176" fillId="0" borderId="4" xfId="0" applyFont="1" applyBorder="1" applyAlignment="1">
      <alignment horizontal="center" vertical="center"/>
    </xf>
    <xf numFmtId="0" fontId="137" fillId="0" borderId="17" xfId="188" applyFont="1" applyBorder="1" applyAlignment="1">
      <alignment horizontal="center" vertical="center" wrapText="1" shrinkToFit="1"/>
    </xf>
    <xf numFmtId="0" fontId="137" fillId="0" borderId="4" xfId="188" applyFont="1" applyBorder="1" applyAlignment="1">
      <alignment horizontal="center" vertical="center" wrapText="1" shrinkToFit="1"/>
    </xf>
    <xf numFmtId="0" fontId="137" fillId="0" borderId="1" xfId="0" applyFont="1" applyBorder="1" applyAlignment="1">
      <alignment horizontal="left" vertical="center"/>
    </xf>
    <xf numFmtId="0" fontId="135" fillId="0" borderId="1" xfId="0" applyFont="1" applyBorder="1" applyAlignment="1">
      <alignment horizontal="left" vertical="center"/>
    </xf>
    <xf numFmtId="0" fontId="138" fillId="0" borderId="19" xfId="0" applyFont="1" applyBorder="1" applyAlignment="1">
      <alignment horizontal="center" vertical="center" wrapText="1"/>
    </xf>
    <xf numFmtId="0" fontId="137" fillId="0" borderId="23" xfId="0" applyFont="1" applyBorder="1" applyAlignment="1">
      <alignment horizontal="center" vertical="center" wrapText="1"/>
    </xf>
    <xf numFmtId="0" fontId="137" fillId="2" borderId="1" xfId="0" applyFont="1" applyFill="1" applyBorder="1" applyAlignment="1">
      <alignment horizontal="left" vertical="center"/>
    </xf>
    <xf numFmtId="0" fontId="135" fillId="2" borderId="1" xfId="0" applyFont="1" applyFill="1" applyBorder="1" applyAlignment="1">
      <alignment horizontal="left" vertical="center"/>
    </xf>
    <xf numFmtId="0" fontId="137" fillId="0" borderId="2" xfId="0" applyFont="1" applyBorder="1" applyAlignment="1">
      <alignment horizontal="left" vertical="top" wrapText="1"/>
    </xf>
    <xf numFmtId="0" fontId="137" fillId="0" borderId="19" xfId="0" applyFont="1" applyBorder="1" applyAlignment="1">
      <alignment horizontal="left" vertical="top" wrapText="1"/>
    </xf>
    <xf numFmtId="191" fontId="137" fillId="0" borderId="3" xfId="188" applyNumberFormat="1" applyFont="1" applyBorder="1" applyAlignment="1">
      <alignment horizontal="center" vertical="center" wrapText="1" shrinkToFit="1"/>
    </xf>
    <xf numFmtId="191" fontId="137" fillId="0" borderId="17" xfId="188" applyNumberFormat="1" applyFont="1" applyBorder="1" applyAlignment="1">
      <alignment horizontal="center" vertical="center" wrapText="1" shrinkToFit="1"/>
    </xf>
    <xf numFmtId="191" fontId="137" fillId="0" borderId="4" xfId="188" applyNumberFormat="1" applyFont="1" applyBorder="1" applyAlignment="1">
      <alignment horizontal="center" vertical="center" wrapText="1" shrinkToFit="1"/>
    </xf>
    <xf numFmtId="0" fontId="140" fillId="2" borderId="1" xfId="0" applyFont="1" applyFill="1" applyBorder="1" applyAlignment="1">
      <alignment horizontal="left" vertical="center"/>
    </xf>
    <xf numFmtId="0" fontId="134" fillId="0" borderId="29" xfId="0" applyFont="1" applyBorder="1" applyAlignment="1">
      <alignment horizontal="center" wrapText="1"/>
    </xf>
    <xf numFmtId="0" fontId="134" fillId="0" borderId="18" xfId="0" applyFont="1" applyBorder="1" applyAlignment="1">
      <alignment horizontal="center" wrapText="1"/>
    </xf>
    <xf numFmtId="0" fontId="134" fillId="0" borderId="28" xfId="0" applyFont="1" applyBorder="1" applyAlignment="1">
      <alignment horizontal="center" wrapText="1"/>
    </xf>
    <xf numFmtId="0" fontId="136" fillId="0" borderId="1" xfId="0" applyFont="1" applyBorder="1" applyAlignment="1">
      <alignment horizontal="center" vertical="center"/>
    </xf>
    <xf numFmtId="0" fontId="136" fillId="0" borderId="1" xfId="0" applyFont="1" applyBorder="1" applyAlignment="1">
      <alignment horizontal="center" vertical="center" wrapText="1"/>
    </xf>
    <xf numFmtId="0" fontId="136" fillId="0" borderId="17" xfId="0" applyFont="1" applyBorder="1" applyAlignment="1">
      <alignment horizontal="center" vertical="center"/>
    </xf>
    <xf numFmtId="0" fontId="127" fillId="0" borderId="2" xfId="0" applyFont="1" applyBorder="1" applyAlignment="1">
      <alignment horizontal="center" vertical="center"/>
    </xf>
    <xf numFmtId="0" fontId="127" fillId="0" borderId="18" xfId="0" applyFont="1" applyBorder="1" applyAlignment="1">
      <alignment horizontal="center" vertical="center"/>
    </xf>
    <xf numFmtId="0" fontId="128" fillId="0" borderId="18" xfId="0" applyFont="1" applyBorder="1" applyAlignment="1">
      <alignment horizontal="center" vertical="center"/>
    </xf>
    <xf numFmtId="0" fontId="128" fillId="0" borderId="19" xfId="0" applyFont="1" applyBorder="1" applyAlignment="1">
      <alignment horizontal="center" vertical="center"/>
    </xf>
    <xf numFmtId="0" fontId="140" fillId="0" borderId="1" xfId="0" applyFont="1" applyBorder="1" applyAlignment="1">
      <alignment horizontal="left" vertical="center"/>
    </xf>
    <xf numFmtId="0" fontId="176" fillId="0" borderId="4" xfId="0" applyFont="1" applyBorder="1" applyAlignment="1">
      <alignment vertical="center"/>
    </xf>
    <xf numFmtId="188" fontId="177" fillId="0" borderId="3" xfId="0" applyNumberFormat="1" applyFont="1" applyBorder="1" applyAlignment="1">
      <alignment horizontal="center" vertical="center"/>
    </xf>
    <xf numFmtId="0" fontId="138" fillId="8" borderId="2" xfId="0" applyFont="1" applyFill="1" applyBorder="1" applyAlignment="1">
      <alignment horizontal="left" vertical="top" wrapText="1"/>
    </xf>
    <xf numFmtId="0" fontId="163" fillId="8" borderId="18" xfId="0" applyFont="1" applyFill="1" applyBorder="1" applyAlignment="1">
      <alignment horizontal="left" vertical="top" wrapText="1"/>
    </xf>
    <xf numFmtId="0" fontId="130" fillId="5" borderId="3" xfId="188" applyFont="1" applyFill="1" applyBorder="1" applyAlignment="1">
      <alignment horizontal="center" vertical="center" wrapText="1"/>
    </xf>
    <xf numFmtId="0" fontId="130" fillId="5" borderId="17" xfId="188" applyFont="1" applyFill="1" applyBorder="1" applyAlignment="1">
      <alignment horizontal="center" vertical="center" wrapText="1"/>
    </xf>
    <xf numFmtId="0" fontId="130" fillId="5" borderId="4" xfId="188" applyFont="1" applyFill="1" applyBorder="1" applyAlignment="1">
      <alignment horizontal="center" vertical="center" wrapText="1"/>
    </xf>
    <xf numFmtId="2" fontId="136" fillId="0" borderId="3" xfId="0" applyNumberFormat="1" applyFont="1" applyBorder="1" applyAlignment="1">
      <alignment horizontal="center" vertical="center" shrinkToFit="1"/>
    </xf>
    <xf numFmtId="0" fontId="150" fillId="0" borderId="1" xfId="0" applyFont="1" applyBorder="1" applyAlignment="1">
      <alignment horizontal="center" vertical="center" wrapText="1"/>
    </xf>
    <xf numFmtId="0" fontId="109" fillId="0" borderId="24" xfId="0" applyFont="1" applyBorder="1" applyAlignment="1">
      <alignment vertical="center"/>
    </xf>
    <xf numFmtId="0" fontId="138" fillId="0" borderId="3" xfId="0" applyFont="1" applyBorder="1" applyAlignment="1">
      <alignment horizontal="left" vertical="center" wrapText="1"/>
    </xf>
    <xf numFmtId="0" fontId="138" fillId="0" borderId="17" xfId="0" applyFont="1" applyBorder="1" applyAlignment="1">
      <alignment horizontal="left" vertical="center"/>
    </xf>
    <xf numFmtId="0" fontId="163" fillId="0" borderId="17" xfId="0" applyFont="1" applyBorder="1" applyAlignment="1">
      <alignment horizontal="left" vertical="center"/>
    </xf>
    <xf numFmtId="0" fontId="163" fillId="0" borderId="4" xfId="0" applyFont="1" applyBorder="1" applyAlignment="1">
      <alignment horizontal="left" vertical="center"/>
    </xf>
    <xf numFmtId="0" fontId="151" fillId="0" borderId="23" xfId="0" applyFont="1" applyBorder="1" applyAlignment="1">
      <alignment horizontal="center" vertical="center"/>
    </xf>
    <xf numFmtId="0" fontId="151" fillId="0" borderId="25" xfId="0" applyFont="1" applyBorder="1" applyAlignment="1">
      <alignment horizontal="center" vertical="center"/>
    </xf>
    <xf numFmtId="0" fontId="177" fillId="0" borderId="23" xfId="0" applyFont="1" applyBorder="1" applyAlignment="1">
      <alignment horizontal="center" vertical="center"/>
    </xf>
    <xf numFmtId="0" fontId="177" fillId="0" borderId="25" xfId="0" applyFont="1" applyBorder="1" applyAlignment="1">
      <alignment horizontal="center" vertical="center"/>
    </xf>
    <xf numFmtId="0" fontId="139" fillId="0" borderId="1" xfId="0" applyFont="1" applyBorder="1" applyAlignment="1">
      <alignment horizontal="left" vertical="top" wrapText="1"/>
    </xf>
    <xf numFmtId="200" fontId="137" fillId="0" borderId="3" xfId="0" applyNumberFormat="1" applyFont="1" applyBorder="1" applyAlignment="1">
      <alignment horizontal="center" vertical="center"/>
    </xf>
    <xf numFmtId="200" fontId="137" fillId="0" borderId="17" xfId="0" applyNumberFormat="1" applyFont="1" applyBorder="1" applyAlignment="1">
      <alignment horizontal="center" vertical="center"/>
    </xf>
    <xf numFmtId="200" fontId="137" fillId="0" borderId="4" xfId="0" applyNumberFormat="1" applyFont="1" applyBorder="1" applyAlignment="1">
      <alignment horizontal="center" vertical="center"/>
    </xf>
    <xf numFmtId="0" fontId="138" fillId="0" borderId="17" xfId="0" applyFont="1" applyBorder="1" applyAlignment="1">
      <alignment horizontal="center" vertical="center" wrapText="1"/>
    </xf>
    <xf numFmtId="0" fontId="138" fillId="0" borderId="4" xfId="0" applyFont="1" applyBorder="1" applyAlignment="1">
      <alignment horizontal="center" vertical="center" wrapText="1"/>
    </xf>
    <xf numFmtId="0" fontId="179" fillId="0" borderId="2" xfId="0" applyFont="1" applyBorder="1" applyAlignment="1">
      <alignment horizontal="left" vertical="top" wrapText="1"/>
    </xf>
    <xf numFmtId="0" fontId="179" fillId="0" borderId="19" xfId="0" applyFont="1" applyBorder="1" applyAlignment="1">
      <alignment horizontal="left" vertical="top" wrapText="1"/>
    </xf>
    <xf numFmtId="0" fontId="179" fillId="0" borderId="1" xfId="0" applyFont="1" applyBorder="1" applyAlignment="1">
      <alignment horizontal="left" vertical="center" wrapText="1"/>
    </xf>
    <xf numFmtId="0" fontId="156" fillId="0" borderId="3" xfId="0" applyFont="1" applyBorder="1" applyAlignment="1">
      <alignment horizontal="center" vertical="center"/>
    </xf>
    <xf numFmtId="0" fontId="156" fillId="0" borderId="17" xfId="0" applyFont="1" applyBorder="1" applyAlignment="1">
      <alignment horizontal="center" vertical="center"/>
    </xf>
    <xf numFmtId="0" fontId="137" fillId="0" borderId="19" xfId="0" applyFont="1" applyBorder="1" applyAlignment="1">
      <alignment horizontal="left" vertical="top"/>
    </xf>
    <xf numFmtId="0" fontId="136" fillId="0" borderId="28" xfId="0" applyFont="1" applyBorder="1" applyAlignment="1">
      <alignment horizontal="center" vertical="center"/>
    </xf>
    <xf numFmtId="0" fontId="150" fillId="0" borderId="19" xfId="0" applyFont="1" applyBorder="1" applyAlignment="1">
      <alignment vertical="center" wrapText="1"/>
    </xf>
    <xf numFmtId="0" fontId="135" fillId="0" borderId="25" xfId="0" applyFont="1" applyBorder="1" applyAlignment="1">
      <alignment vertical="center"/>
    </xf>
    <xf numFmtId="0" fontId="179" fillId="0" borderId="2" xfId="0" applyFont="1" applyBorder="1" applyAlignment="1">
      <alignment horizontal="left" vertical="center" wrapText="1"/>
    </xf>
    <xf numFmtId="0" fontId="179" fillId="0" borderId="19" xfId="0" applyFont="1" applyBorder="1" applyAlignment="1">
      <alignment vertical="center" wrapText="1"/>
    </xf>
    <xf numFmtId="0" fontId="136" fillId="0" borderId="28" xfId="0" applyFont="1" applyBorder="1" applyAlignment="1">
      <alignment horizontal="center" vertical="center" wrapText="1"/>
    </xf>
    <xf numFmtId="0" fontId="0" fillId="0" borderId="28" xfId="0" applyBorder="1" applyAlignment="1">
      <alignment horizontal="center" vertical="center" wrapText="1"/>
    </xf>
    <xf numFmtId="0" fontId="0" fillId="0" borderId="25" xfId="0" applyBorder="1" applyAlignment="1">
      <alignment horizontal="center" vertical="center" wrapText="1"/>
    </xf>
    <xf numFmtId="0" fontId="137" fillId="0" borderId="29" xfId="0" applyFont="1" applyBorder="1" applyAlignment="1">
      <alignment vertical="center"/>
    </xf>
    <xf numFmtId="0" fontId="0" fillId="0" borderId="29" xfId="0" applyBorder="1" applyAlignment="1">
      <alignment vertical="center"/>
    </xf>
    <xf numFmtId="0" fontId="136" fillId="0" borderId="2" xfId="0" applyFont="1" applyBorder="1" applyAlignment="1">
      <alignment horizontal="left" vertical="center" wrapText="1"/>
    </xf>
    <xf numFmtId="0" fontId="140" fillId="0" borderId="18" xfId="0" applyFont="1" applyBorder="1" applyAlignment="1">
      <alignment horizontal="left" vertical="center" wrapText="1"/>
    </xf>
    <xf numFmtId="0" fontId="140" fillId="0" borderId="19" xfId="0" applyFont="1" applyBorder="1" applyAlignment="1">
      <alignment horizontal="left" vertical="center" wrapText="1"/>
    </xf>
    <xf numFmtId="0" fontId="156" fillId="0" borderId="4" xfId="0" applyFont="1" applyBorder="1" applyAlignment="1">
      <alignment vertical="center"/>
    </xf>
    <xf numFmtId="0" fontId="137" fillId="0" borderId="1" xfId="0" applyFont="1" applyBorder="1" applyAlignment="1">
      <alignment horizontal="center" vertical="center" wrapText="1"/>
    </xf>
    <xf numFmtId="0" fontId="164" fillId="0" borderId="23" xfId="0" applyFont="1" applyBorder="1" applyAlignment="1">
      <alignment horizontal="center" vertical="center"/>
    </xf>
    <xf numFmtId="0" fontId="164" fillId="0" borderId="25" xfId="0" applyFont="1" applyBorder="1" applyAlignment="1">
      <alignment horizontal="center" vertical="center"/>
    </xf>
    <xf numFmtId="200" fontId="135" fillId="0" borderId="17" xfId="0" applyNumberFormat="1" applyFont="1" applyBorder="1" applyAlignment="1">
      <alignment horizontal="center" vertical="center"/>
    </xf>
    <xf numFmtId="200" fontId="135" fillId="0" borderId="4" xfId="0" applyNumberFormat="1" applyFont="1" applyBorder="1" applyAlignment="1">
      <alignment horizontal="center" vertical="center"/>
    </xf>
    <xf numFmtId="0" fontId="159" fillId="5" borderId="2" xfId="0" applyFont="1" applyFill="1" applyBorder="1" applyAlignment="1">
      <alignment horizontal="center" vertical="top" wrapText="1"/>
    </xf>
    <xf numFmtId="0" fontId="159" fillId="5" borderId="18" xfId="0" applyFont="1" applyFill="1" applyBorder="1" applyAlignment="1">
      <alignment horizontal="center" vertical="top" wrapText="1"/>
    </xf>
    <xf numFmtId="0" fontId="157" fillId="0" borderId="17" xfId="0" applyFont="1" applyBorder="1" applyAlignment="1">
      <alignment horizontal="center" vertical="center"/>
    </xf>
    <xf numFmtId="0" fontId="157" fillId="0" borderId="4" xfId="0" applyFont="1" applyBorder="1" applyAlignment="1">
      <alignment horizontal="center" vertical="center"/>
    </xf>
    <xf numFmtId="0" fontId="157" fillId="0" borderId="3" xfId="188" applyFont="1" applyBorder="1" applyAlignment="1">
      <alignment horizontal="center" vertical="center" wrapText="1"/>
    </xf>
    <xf numFmtId="0" fontId="157" fillId="0" borderId="17" xfId="188" applyFont="1" applyBorder="1" applyAlignment="1">
      <alignment horizontal="center" vertical="center" wrapText="1"/>
    </xf>
    <xf numFmtId="0" fontId="157" fillId="0" borderId="4" xfId="188" applyFont="1" applyBorder="1" applyAlignment="1">
      <alignment horizontal="center" vertical="center" wrapText="1"/>
    </xf>
    <xf numFmtId="0" fontId="157" fillId="5" borderId="2" xfId="0" applyFont="1" applyFill="1" applyBorder="1" applyAlignment="1">
      <alignment horizontal="center" vertical="center"/>
    </xf>
    <xf numFmtId="0" fontId="157" fillId="5" borderId="19" xfId="0" applyFont="1" applyFill="1" applyBorder="1" applyAlignment="1">
      <alignment horizontal="center" vertical="center"/>
    </xf>
    <xf numFmtId="0" fontId="158" fillId="0" borderId="23" xfId="0" applyFont="1" applyBorder="1" applyAlignment="1">
      <alignment horizontal="center" vertical="center"/>
    </xf>
    <xf numFmtId="0" fontId="158" fillId="0" borderId="24" xfId="0" applyFont="1" applyBorder="1" applyAlignment="1">
      <alignment horizontal="center" vertical="center"/>
    </xf>
    <xf numFmtId="0" fontId="158" fillId="0" borderId="25" xfId="0" applyFont="1" applyBorder="1" applyAlignment="1">
      <alignment horizontal="center" vertical="center"/>
    </xf>
    <xf numFmtId="0" fontId="158" fillId="0" borderId="26" xfId="0" applyFont="1" applyBorder="1" applyAlignment="1">
      <alignment horizontal="center" vertical="center"/>
    </xf>
    <xf numFmtId="0" fontId="157" fillId="0" borderId="3" xfId="0" applyFont="1" applyBorder="1" applyAlignment="1">
      <alignment horizontal="center" vertical="center"/>
    </xf>
    <xf numFmtId="0" fontId="188" fillId="0" borderId="28" xfId="0" applyFont="1" applyBorder="1" applyAlignment="1">
      <alignment horizontal="left" vertical="center" wrapText="1"/>
    </xf>
    <xf numFmtId="0" fontId="154" fillId="0" borderId="28" xfId="0" applyFont="1" applyBorder="1" applyAlignment="1">
      <alignment horizontal="left" vertical="center" wrapText="1"/>
    </xf>
    <xf numFmtId="0" fontId="157" fillId="5" borderId="3" xfId="188" applyFont="1" applyFill="1" applyBorder="1" applyAlignment="1">
      <alignment horizontal="center" vertical="center" wrapText="1"/>
    </xf>
    <xf numFmtId="0" fontId="157" fillId="5" borderId="17" xfId="188" applyFont="1" applyFill="1" applyBorder="1" applyAlignment="1">
      <alignment horizontal="center" vertical="center" wrapText="1"/>
    </xf>
    <xf numFmtId="0" fontId="157" fillId="5" borderId="4" xfId="188" applyFont="1" applyFill="1" applyBorder="1" applyAlignment="1">
      <alignment horizontal="center" vertical="center" wrapText="1"/>
    </xf>
    <xf numFmtId="0" fontId="203" fillId="0" borderId="28" xfId="0" applyFont="1" applyBorder="1" applyAlignment="1">
      <alignment horizontal="left" vertical="center" wrapText="1"/>
    </xf>
    <xf numFmtId="0" fontId="204" fillId="0" borderId="28" xfId="0" applyFont="1" applyBorder="1" applyAlignment="1">
      <alignment horizontal="left" vertical="center" wrapText="1"/>
    </xf>
    <xf numFmtId="0" fontId="150" fillId="0" borderId="0" xfId="0" applyFont="1" applyAlignment="1">
      <alignment horizontal="left" vertical="center" wrapText="1"/>
    </xf>
    <xf numFmtId="0" fontId="136" fillId="0" borderId="2" xfId="0" applyFont="1" applyBorder="1" applyAlignment="1">
      <alignment horizontal="center" vertical="center"/>
    </xf>
    <xf numFmtId="0" fontId="136" fillId="0" borderId="19" xfId="0" applyFont="1" applyBorder="1" applyAlignment="1">
      <alignment horizontal="center" vertical="center"/>
    </xf>
    <xf numFmtId="0" fontId="169" fillId="0" borderId="2" xfId="0" applyFont="1" applyBorder="1" applyAlignment="1">
      <alignment horizontal="left" vertical="top" wrapText="1"/>
    </xf>
    <xf numFmtId="0" fontId="140" fillId="0" borderId="18" xfId="0" applyFont="1" applyBorder="1" applyAlignment="1">
      <alignment horizontal="left" vertical="top" wrapText="1"/>
    </xf>
    <xf numFmtId="0" fontId="136" fillId="0" borderId="1" xfId="0" applyFont="1" applyBorder="1" applyAlignment="1">
      <alignment horizontal="left" vertical="center" wrapText="1"/>
    </xf>
    <xf numFmtId="0" fontId="169" fillId="0" borderId="1" xfId="0" applyFont="1" applyBorder="1" applyAlignment="1">
      <alignment horizontal="left" vertical="top" wrapText="1"/>
    </xf>
    <xf numFmtId="0" fontId="140" fillId="0" borderId="1" xfId="0" applyFont="1" applyBorder="1" applyAlignment="1">
      <alignment horizontal="left" vertical="top"/>
    </xf>
    <xf numFmtId="0" fontId="140" fillId="0" borderId="19" xfId="0" applyFont="1" applyBorder="1" applyAlignment="1">
      <alignment horizontal="left" vertical="top"/>
    </xf>
    <xf numFmtId="0" fontId="140" fillId="0" borderId="19" xfId="0" applyFont="1" applyBorder="1" applyAlignment="1">
      <alignment horizontal="left" vertical="top" wrapText="1"/>
    </xf>
    <xf numFmtId="0" fontId="137" fillId="0" borderId="1" xfId="0" applyFont="1" applyBorder="1" applyAlignment="1">
      <alignment horizontal="left" vertical="top" wrapText="1"/>
    </xf>
    <xf numFmtId="0" fontId="135" fillId="0" borderId="18" xfId="0" applyFont="1" applyBorder="1" applyAlignment="1">
      <alignment horizontal="center" vertical="center"/>
    </xf>
    <xf numFmtId="0" fontId="135" fillId="0" borderId="1" xfId="0" applyFont="1" applyBorder="1" applyAlignment="1">
      <alignment horizontal="center" vertical="center"/>
    </xf>
    <xf numFmtId="0" fontId="135" fillId="0" borderId="2" xfId="0" applyFont="1" applyBorder="1" applyAlignment="1">
      <alignment horizontal="center" vertical="center"/>
    </xf>
    <xf numFmtId="0" fontId="135" fillId="0" borderId="2" xfId="0" applyFont="1" applyBorder="1" applyAlignment="1">
      <alignment horizontal="center" vertical="center" wrapText="1"/>
    </xf>
    <xf numFmtId="0" fontId="135" fillId="0" borderId="18" xfId="0" applyFont="1" applyBorder="1" applyAlignment="1">
      <alignment horizontal="center" vertical="center" wrapText="1"/>
    </xf>
    <xf numFmtId="0" fontId="135" fillId="0" borderId="19" xfId="0" applyFont="1" applyBorder="1" applyAlignment="1">
      <alignment horizontal="center" vertical="center" wrapText="1"/>
    </xf>
    <xf numFmtId="0" fontId="140" fillId="0" borderId="18" xfId="0" applyFont="1" applyBorder="1" applyAlignment="1">
      <alignment horizontal="center" vertical="center"/>
    </xf>
    <xf numFmtId="0" fontId="140" fillId="0" borderId="19" xfId="0" applyFont="1" applyBorder="1" applyAlignment="1">
      <alignment horizontal="center" vertical="center"/>
    </xf>
    <xf numFmtId="0" fontId="147" fillId="0" borderId="2" xfId="0" applyFont="1" applyBorder="1" applyAlignment="1">
      <alignment horizontal="left" vertical="top" wrapText="1"/>
    </xf>
    <xf numFmtId="0" fontId="137" fillId="0" borderId="18" xfId="0" applyFont="1" applyBorder="1" applyAlignment="1">
      <alignment horizontal="left" vertical="top" wrapText="1"/>
    </xf>
    <xf numFmtId="0" fontId="171" fillId="0" borderId="18" xfId="0" applyFont="1" applyBorder="1" applyAlignment="1">
      <alignment horizontal="left" vertical="top" wrapText="1"/>
    </xf>
    <xf numFmtId="0" fontId="172" fillId="0" borderId="18" xfId="0" applyFont="1" applyBorder="1" applyAlignment="1">
      <alignment horizontal="left" vertical="top" wrapText="1"/>
    </xf>
    <xf numFmtId="0" fontId="172" fillId="0" borderId="19" xfId="0" applyFont="1" applyBorder="1" applyAlignment="1">
      <alignment horizontal="left" vertical="top" wrapText="1"/>
    </xf>
    <xf numFmtId="0" fontId="140" fillId="0" borderId="18" xfId="0" applyFont="1" applyBorder="1" applyAlignment="1">
      <alignment horizontal="left" vertical="top"/>
    </xf>
    <xf numFmtId="0" fontId="112" fillId="5" borderId="1" xfId="0" applyFont="1" applyFill="1" applyBorder="1" applyAlignment="1">
      <alignment horizontal="center" vertical="center"/>
    </xf>
    <xf numFmtId="0" fontId="135" fillId="11" borderId="2" xfId="0" applyFont="1" applyFill="1" applyBorder="1" applyAlignment="1">
      <alignment horizontal="center" vertical="center"/>
    </xf>
    <xf numFmtId="0" fontId="135" fillId="11" borderId="19" xfId="0" applyFont="1" applyFill="1" applyBorder="1" applyAlignment="1">
      <alignment horizontal="center" vertical="center"/>
    </xf>
    <xf numFmtId="0" fontId="135" fillId="11" borderId="1" xfId="0" applyFont="1" applyFill="1" applyBorder="1" applyAlignment="1">
      <alignment horizontal="center" vertical="center"/>
    </xf>
    <xf numFmtId="0" fontId="112" fillId="11" borderId="1" xfId="0" applyFont="1" applyFill="1" applyBorder="1" applyAlignment="1">
      <alignment horizontal="center" vertical="center"/>
    </xf>
    <xf numFmtId="0" fontId="112" fillId="10" borderId="1" xfId="0" applyFont="1" applyFill="1" applyBorder="1" applyAlignment="1">
      <alignment horizontal="center" vertical="center"/>
    </xf>
    <xf numFmtId="0" fontId="135" fillId="10" borderId="1" xfId="0" applyFont="1" applyFill="1" applyBorder="1" applyAlignment="1">
      <alignment horizontal="center" vertical="center"/>
    </xf>
    <xf numFmtId="0" fontId="136" fillId="0" borderId="18" xfId="0" applyFont="1" applyBorder="1" applyAlignment="1">
      <alignment horizontal="center" vertical="center"/>
    </xf>
    <xf numFmtId="0" fontId="142" fillId="0" borderId="2" xfId="0" applyFont="1" applyBorder="1" applyAlignment="1">
      <alignment horizontal="center" vertical="center"/>
    </xf>
    <xf numFmtId="0" fontId="142" fillId="0" borderId="18" xfId="0" applyFont="1" applyBorder="1" applyAlignment="1">
      <alignment horizontal="center" vertical="center"/>
    </xf>
    <xf numFmtId="0" fontId="140" fillId="0" borderId="1" xfId="0" applyFont="1" applyBorder="1" applyAlignment="1">
      <alignment horizontal="center" vertical="center"/>
    </xf>
    <xf numFmtId="0" fontId="135" fillId="0" borderId="1" xfId="0" applyFont="1" applyBorder="1" applyAlignment="1">
      <alignment horizontal="center" vertical="center" wrapText="1"/>
    </xf>
    <xf numFmtId="0" fontId="167" fillId="2" borderId="1" xfId="0" applyFont="1" applyFill="1" applyBorder="1" applyAlignment="1">
      <alignment horizontal="center" vertical="center"/>
    </xf>
    <xf numFmtId="0" fontId="167" fillId="2" borderId="1" xfId="0" applyFont="1" applyFill="1" applyBorder="1" applyAlignment="1">
      <alignment horizontal="center" vertical="center" wrapText="1"/>
    </xf>
    <xf numFmtId="0" fontId="136" fillId="2" borderId="1" xfId="0" applyFont="1" applyFill="1" applyBorder="1" applyAlignment="1">
      <alignment horizontal="center" vertical="center" wrapText="1"/>
    </xf>
    <xf numFmtId="0" fontId="135" fillId="5" borderId="1" xfId="0" applyFont="1" applyFill="1" applyBorder="1" applyAlignment="1">
      <alignment horizontal="center" vertical="center"/>
    </xf>
    <xf numFmtId="0" fontId="135" fillId="5" borderId="19" xfId="0" applyFont="1" applyFill="1" applyBorder="1" applyAlignment="1">
      <alignment horizontal="center" vertical="center"/>
    </xf>
    <xf numFmtId="0" fontId="126" fillId="0" borderId="1" xfId="0" applyFont="1" applyBorder="1" applyAlignment="1">
      <alignment horizontal="center" vertical="center"/>
    </xf>
    <xf numFmtId="0" fontId="142" fillId="0" borderId="1" xfId="0" applyFont="1" applyBorder="1" applyAlignment="1">
      <alignment horizontal="center" vertical="center"/>
    </xf>
    <xf numFmtId="0" fontId="136" fillId="0" borderId="1" xfId="0" applyFont="1" applyBorder="1" applyAlignment="1">
      <alignment horizontal="left" vertical="top"/>
    </xf>
    <xf numFmtId="0" fontId="167" fillId="0" borderId="1" xfId="0" applyFont="1" applyBorder="1" applyAlignment="1">
      <alignment horizontal="center" vertical="center"/>
    </xf>
    <xf numFmtId="0" fontId="140" fillId="0" borderId="1" xfId="0" applyFont="1" applyBorder="1" applyAlignment="1">
      <alignment horizontal="center" vertical="center" wrapText="1"/>
    </xf>
    <xf numFmtId="0" fontId="147" fillId="0" borderId="1" xfId="0" applyFont="1" applyBorder="1" applyAlignment="1">
      <alignment horizontal="left" vertical="top" wrapText="1"/>
    </xf>
    <xf numFmtId="187" fontId="135" fillId="0" borderId="19" xfId="0" applyNumberFormat="1" applyFont="1" applyBorder="1" applyAlignment="1">
      <alignment horizontal="center" vertical="center"/>
    </xf>
    <xf numFmtId="187" fontId="135" fillId="0" borderId="1" xfId="0" applyNumberFormat="1" applyFont="1" applyBorder="1" applyAlignment="1">
      <alignment horizontal="center" vertical="center"/>
    </xf>
    <xf numFmtId="0" fontId="137" fillId="0" borderId="1" xfId="0" applyFont="1" applyBorder="1" applyAlignment="1">
      <alignment horizontal="left" vertical="center" wrapText="1"/>
    </xf>
    <xf numFmtId="0" fontId="141" fillId="0" borderId="1" xfId="0" applyFont="1" applyBorder="1" applyAlignment="1">
      <alignment horizontal="left" vertical="top" wrapText="1"/>
    </xf>
    <xf numFmtId="3" fontId="135" fillId="0" borderId="1" xfId="0" applyNumberFormat="1" applyFont="1" applyBorder="1" applyAlignment="1">
      <alignment horizontal="center" vertical="center" wrapText="1"/>
    </xf>
    <xf numFmtId="0" fontId="140" fillId="0" borderId="2" xfId="0" applyFont="1" applyBorder="1" applyAlignment="1">
      <alignment horizontal="center" vertical="center"/>
    </xf>
    <xf numFmtId="0" fontId="194" fillId="0" borderId="2" xfId="0" applyFont="1" applyBorder="1" applyAlignment="1">
      <alignment horizontal="left" vertical="top" wrapText="1"/>
    </xf>
    <xf numFmtId="0" fontId="76" fillId="0" borderId="3" xfId="981" applyFont="1" applyBorder="1" applyAlignment="1">
      <alignment horizontal="center" vertical="center" wrapText="1"/>
    </xf>
    <xf numFmtId="0" fontId="0" fillId="0" borderId="4" xfId="0" applyBorder="1" applyAlignment="1">
      <alignment horizontal="center" vertical="center"/>
    </xf>
    <xf numFmtId="0" fontId="45" fillId="5" borderId="3" xfId="981" applyFont="1" applyFill="1" applyBorder="1" applyAlignment="1">
      <alignment horizontal="center" vertical="center" wrapText="1" shrinkToFit="1"/>
    </xf>
    <xf numFmtId="0" fontId="0" fillId="0" borderId="4" xfId="0" applyBorder="1" applyAlignment="1">
      <alignment vertical="center"/>
    </xf>
    <xf numFmtId="0" fontId="65" fillId="0" borderId="3" xfId="981" applyFont="1" applyBorder="1" applyAlignment="1">
      <alignment horizontal="center" vertical="center" wrapText="1" shrinkToFit="1"/>
    </xf>
    <xf numFmtId="0" fontId="0" fillId="0" borderId="4" xfId="0" applyBorder="1" applyAlignment="1">
      <alignment horizontal="center" vertical="center" wrapText="1" shrinkToFit="1"/>
    </xf>
    <xf numFmtId="0" fontId="45" fillId="0" borderId="3" xfId="981" applyFont="1" applyBorder="1" applyAlignment="1">
      <alignment horizontal="center" vertical="center" wrapText="1"/>
    </xf>
    <xf numFmtId="0" fontId="45" fillId="0" borderId="4" xfId="981" applyFont="1" applyBorder="1" applyAlignment="1">
      <alignment horizontal="center" vertical="center"/>
    </xf>
    <xf numFmtId="0" fontId="45" fillId="0" borderId="3" xfId="981" applyFont="1" applyBorder="1" applyAlignment="1">
      <alignment horizontal="center" vertical="center" wrapText="1" shrinkToFit="1"/>
    </xf>
    <xf numFmtId="0" fontId="45" fillId="0" borderId="4" xfId="981" applyFont="1" applyBorder="1" applyAlignment="1">
      <alignment horizontal="center" vertical="center" wrapText="1" shrinkToFit="1"/>
    </xf>
    <xf numFmtId="0" fontId="65" fillId="5" borderId="3" xfId="981" applyFont="1" applyFill="1" applyBorder="1" applyAlignment="1">
      <alignment horizontal="center" vertical="center" wrapText="1" shrinkToFit="1"/>
    </xf>
    <xf numFmtId="0" fontId="0" fillId="5" borderId="4" xfId="0" applyFill="1" applyBorder="1" applyAlignment="1">
      <alignment horizontal="center" vertical="center" wrapText="1" shrinkToFit="1"/>
    </xf>
    <xf numFmtId="0" fontId="65" fillId="5" borderId="3" xfId="981" applyFont="1" applyFill="1" applyBorder="1" applyAlignment="1">
      <alignment horizontal="center" vertical="center" wrapText="1"/>
    </xf>
    <xf numFmtId="0" fontId="65" fillId="5" borderId="4" xfId="981" applyFont="1" applyFill="1" applyBorder="1" applyAlignment="1">
      <alignment horizontal="center" vertical="center" wrapText="1"/>
    </xf>
    <xf numFmtId="0" fontId="75" fillId="0" borderId="3" xfId="981" applyFont="1" applyBorder="1" applyAlignment="1">
      <alignment horizontal="center" vertical="center" wrapText="1"/>
    </xf>
    <xf numFmtId="0" fontId="75" fillId="0" borderId="4" xfId="981" applyFont="1" applyBorder="1" applyAlignment="1">
      <alignment horizontal="center" vertical="center"/>
    </xf>
    <xf numFmtId="0" fontId="45" fillId="5" borderId="4" xfId="981" applyFont="1" applyFill="1" applyBorder="1" applyAlignment="1">
      <alignment horizontal="center" vertical="center" wrapText="1" shrinkToFit="1"/>
    </xf>
    <xf numFmtId="0" fontId="65" fillId="5" borderId="4" xfId="981" applyFont="1" applyFill="1" applyBorder="1" applyAlignment="1">
      <alignment horizontal="center" vertical="center" wrapText="1" shrinkToFit="1"/>
    </xf>
    <xf numFmtId="0" fontId="74" fillId="0" borderId="3" xfId="981" applyFont="1" applyBorder="1" applyAlignment="1">
      <alignment horizontal="center" vertical="center" wrapText="1"/>
    </xf>
    <xf numFmtId="0" fontId="74" fillId="0" borderId="4" xfId="981" applyFont="1" applyBorder="1" applyAlignment="1">
      <alignment horizontal="center" vertical="center"/>
    </xf>
    <xf numFmtId="0" fontId="65" fillId="0" borderId="2" xfId="981" applyFont="1" applyBorder="1" applyAlignment="1">
      <alignment vertical="center" wrapText="1"/>
    </xf>
    <xf numFmtId="0" fontId="65" fillId="0" borderId="18" xfId="0" applyFont="1" applyBorder="1" applyAlignment="1">
      <alignment vertical="center"/>
    </xf>
    <xf numFmtId="0" fontId="65" fillId="0" borderId="19" xfId="0" applyFont="1" applyBorder="1" applyAlignment="1">
      <alignment vertical="center"/>
    </xf>
    <xf numFmtId="0" fontId="119" fillId="0" borderId="0" xfId="981" applyFont="1" applyAlignment="1">
      <alignment horizontal="center" vertical="center"/>
    </xf>
    <xf numFmtId="0" fontId="120" fillId="0" borderId="0" xfId="0" applyFont="1" applyAlignment="1">
      <alignment vertical="center"/>
    </xf>
    <xf numFmtId="0" fontId="73" fillId="0" borderId="1" xfId="981" applyFont="1" applyBorder="1" applyAlignment="1">
      <alignment horizontal="center" vertical="center" wrapText="1" shrinkToFit="1"/>
    </xf>
    <xf numFmtId="0" fontId="0" fillId="0" borderId="1" xfId="0" applyBorder="1" applyAlignment="1">
      <alignment vertical="center"/>
    </xf>
    <xf numFmtId="0" fontId="45" fillId="5" borderId="1" xfId="981" applyFont="1" applyFill="1" applyBorder="1" applyAlignment="1">
      <alignment horizontal="center" vertical="center" wrapText="1" shrinkToFit="1"/>
    </xf>
    <xf numFmtId="0" fontId="45" fillId="5" borderId="1" xfId="0" applyFont="1" applyFill="1" applyBorder="1" applyAlignment="1">
      <alignment vertical="center"/>
    </xf>
    <xf numFmtId="0" fontId="74" fillId="0" borderId="1" xfId="981" applyFont="1" applyBorder="1" applyAlignment="1">
      <alignment horizontal="center" vertical="center" wrapText="1" shrinkToFit="1"/>
    </xf>
    <xf numFmtId="0" fontId="74" fillId="0" borderId="1" xfId="0" applyFont="1" applyBorder="1" applyAlignment="1">
      <alignment vertical="center"/>
    </xf>
    <xf numFmtId="0" fontId="65" fillId="6" borderId="3" xfId="981" applyFont="1" applyFill="1" applyBorder="1" applyAlignment="1">
      <alignment horizontal="center" vertical="center" wrapText="1" shrinkToFit="1"/>
    </xf>
    <xf numFmtId="0" fontId="65" fillId="6" borderId="4" xfId="981" applyFont="1" applyFill="1" applyBorder="1" applyAlignment="1">
      <alignment horizontal="center" vertical="center" wrapText="1" shrinkToFit="1"/>
    </xf>
    <xf numFmtId="0" fontId="76" fillId="0" borderId="4" xfId="981" applyFont="1" applyBorder="1" applyAlignment="1">
      <alignment horizontal="center" vertical="center"/>
    </xf>
    <xf numFmtId="0" fontId="191" fillId="0" borderId="0" xfId="0" applyFont="1" applyAlignment="1">
      <alignment horizontal="center" vertical="center" wrapText="1"/>
    </xf>
    <xf numFmtId="0" fontId="191" fillId="0" borderId="0" xfId="0" applyFont="1" applyAlignment="1">
      <alignment horizontal="center" vertical="center"/>
    </xf>
    <xf numFmtId="0" fontId="191" fillId="0" borderId="0" xfId="0" applyFont="1" applyAlignment="1">
      <alignment horizontal="left" vertical="center" wrapText="1"/>
    </xf>
    <xf numFmtId="0" fontId="120" fillId="0" borderId="0" xfId="0" applyFont="1" applyAlignment="1">
      <alignment horizontal="left" vertical="center"/>
    </xf>
    <xf numFmtId="0" fontId="190" fillId="0" borderId="0" xfId="0" applyFont="1" applyAlignment="1">
      <alignment horizontal="center" wrapText="1"/>
    </xf>
    <xf numFmtId="0" fontId="0" fillId="0" borderId="0" xfId="0" applyAlignment="1">
      <alignment horizontal="center"/>
    </xf>
    <xf numFmtId="0" fontId="120" fillId="0" borderId="0" xfId="0" applyFont="1" applyAlignment="1">
      <alignment horizontal="center" vertical="center"/>
    </xf>
    <xf numFmtId="49" fontId="96" fillId="0" borderId="35" xfId="188" applyNumberFormat="1" applyFont="1" applyBorder="1" applyAlignment="1">
      <alignment horizontal="center" vertical="center"/>
    </xf>
    <xf numFmtId="49" fontId="96" fillId="0" borderId="35" xfId="974" applyNumberFormat="1" applyFont="1" applyBorder="1" applyAlignment="1">
      <alignment horizontal="center" vertical="center"/>
    </xf>
    <xf numFmtId="0" fontId="98" fillId="0" borderId="3" xfId="188" applyFont="1" applyBorder="1" applyAlignment="1">
      <alignment horizontal="center" vertical="center" wrapText="1"/>
    </xf>
    <xf numFmtId="0" fontId="98" fillId="0" borderId="3" xfId="974" applyFont="1" applyBorder="1" applyAlignment="1">
      <alignment horizontal="center" vertical="center" wrapText="1"/>
    </xf>
    <xf numFmtId="0" fontId="98" fillId="0" borderId="4" xfId="188" applyFont="1" applyBorder="1" applyAlignment="1">
      <alignment horizontal="center" vertical="center" wrapText="1"/>
    </xf>
    <xf numFmtId="0" fontId="98" fillId="0" borderId="4" xfId="974" applyFont="1" applyBorder="1" applyAlignment="1">
      <alignment horizontal="center" vertical="center" wrapText="1"/>
    </xf>
    <xf numFmtId="0" fontId="100" fillId="0" borderId="3" xfId="974" applyFont="1" applyBorder="1" applyAlignment="1">
      <alignment horizontal="center" vertical="center" wrapText="1"/>
    </xf>
    <xf numFmtId="0" fontId="95" fillId="0" borderId="3" xfId="188" applyFont="1" applyBorder="1" applyAlignment="1">
      <alignment horizontal="center" vertical="center" wrapText="1"/>
    </xf>
    <xf numFmtId="0" fontId="100" fillId="0" borderId="4" xfId="188" applyFont="1" applyBorder="1" applyAlignment="1">
      <alignment horizontal="center" vertical="center"/>
    </xf>
    <xf numFmtId="0" fontId="96" fillId="0" borderId="36" xfId="188" applyFont="1" applyBorder="1" applyAlignment="1">
      <alignment horizontal="left" vertical="top" wrapText="1"/>
    </xf>
    <xf numFmtId="49" fontId="65" fillId="0" borderId="35" xfId="188" applyNumberFormat="1" applyFont="1" applyBorder="1" applyAlignment="1">
      <alignment horizontal="center" vertical="center"/>
    </xf>
    <xf numFmtId="49" fontId="65" fillId="0" borderId="35" xfId="974" applyNumberFormat="1" applyFont="1" applyBorder="1" applyAlignment="1">
      <alignment horizontal="center" vertical="center"/>
    </xf>
    <xf numFmtId="0" fontId="45" fillId="0" borderId="3" xfId="188" applyFont="1" applyBorder="1" applyAlignment="1">
      <alignment horizontal="center" vertical="center" wrapText="1"/>
    </xf>
    <xf numFmtId="0" fontId="45" fillId="0" borderId="3" xfId="974" applyFont="1" applyBorder="1" applyAlignment="1">
      <alignment horizontal="center" vertical="center" wrapText="1"/>
    </xf>
    <xf numFmtId="0" fontId="45" fillId="0" borderId="4" xfId="188" applyFont="1" applyBorder="1" applyAlignment="1">
      <alignment horizontal="center" vertical="center" wrapText="1"/>
    </xf>
    <xf numFmtId="0" fontId="45" fillId="0" borderId="4" xfId="974" applyFont="1" applyBorder="1" applyAlignment="1">
      <alignment horizontal="center" vertical="center" wrapText="1"/>
    </xf>
    <xf numFmtId="0" fontId="64" fillId="0" borderId="3" xfId="974" applyFont="1" applyBorder="1" applyAlignment="1">
      <alignment horizontal="center" vertical="center" wrapText="1"/>
    </xf>
    <xf numFmtId="0" fontId="68" fillId="0" borderId="3" xfId="188" applyFont="1" applyBorder="1" applyAlignment="1">
      <alignment horizontal="center" vertical="center" wrapText="1"/>
    </xf>
    <xf numFmtId="0" fontId="64" fillId="0" borderId="4" xfId="188" applyFont="1" applyBorder="1" applyAlignment="1">
      <alignment horizontal="center" vertical="center"/>
    </xf>
    <xf numFmtId="0" fontId="65" fillId="0" borderId="36" xfId="188" applyFont="1" applyBorder="1" applyAlignment="1">
      <alignment horizontal="left" vertical="top" wrapText="1"/>
    </xf>
    <xf numFmtId="0" fontId="69" fillId="0" borderId="29" xfId="188" applyFont="1" applyBorder="1" applyAlignment="1">
      <alignment horizontal="center" wrapText="1"/>
    </xf>
    <xf numFmtId="0" fontId="64" fillId="0" borderId="18" xfId="974" applyFont="1" applyBorder="1" applyAlignment="1">
      <alignment horizontal="center" wrapText="1"/>
    </xf>
    <xf numFmtId="0" fontId="64" fillId="0" borderId="28" xfId="974" applyFont="1" applyBorder="1" applyAlignment="1">
      <alignment horizontal="center" wrapText="1"/>
    </xf>
    <xf numFmtId="0" fontId="65" fillId="0" borderId="31" xfId="188" applyFont="1" applyBorder="1" applyAlignment="1">
      <alignment horizontal="center" vertical="center" wrapText="1"/>
    </xf>
    <xf numFmtId="0" fontId="65" fillId="0" borderId="31" xfId="974" applyFont="1" applyBorder="1" applyAlignment="1">
      <alignment horizontal="center" vertical="center" wrapText="1"/>
    </xf>
    <xf numFmtId="0" fontId="65" fillId="0" borderId="1" xfId="974" applyFont="1" applyBorder="1" applyAlignment="1">
      <alignment horizontal="center" vertical="center" wrapText="1"/>
    </xf>
    <xf numFmtId="49" fontId="74" fillId="0" borderId="35" xfId="188" applyNumberFormat="1" applyFont="1" applyBorder="1" applyAlignment="1">
      <alignment horizontal="center" vertical="center"/>
    </xf>
    <xf numFmtId="49" fontId="74" fillId="0" borderId="35" xfId="974" applyNumberFormat="1" applyFont="1" applyBorder="1" applyAlignment="1">
      <alignment horizontal="center" vertical="center"/>
    </xf>
    <xf numFmtId="0" fontId="76" fillId="0" borderId="3" xfId="188" applyFont="1" applyBorder="1" applyAlignment="1">
      <alignment horizontal="center" vertical="center" wrapText="1"/>
    </xf>
    <xf numFmtId="0" fontId="76" fillId="0" borderId="3" xfId="974" applyFont="1" applyBorder="1" applyAlignment="1">
      <alignment horizontal="center" vertical="center" wrapText="1"/>
    </xf>
    <xf numFmtId="0" fontId="76" fillId="0" borderId="4" xfId="188" applyFont="1" applyBorder="1" applyAlignment="1">
      <alignment horizontal="center" vertical="center" wrapText="1"/>
    </xf>
    <xf numFmtId="0" fontId="76" fillId="0" borderId="4" xfId="974" applyFont="1" applyBorder="1" applyAlignment="1">
      <alignment horizontal="center" vertical="center" wrapText="1"/>
    </xf>
    <xf numFmtId="0" fontId="80" fillId="0" borderId="3" xfId="188" applyFont="1" applyBorder="1" applyAlignment="1">
      <alignment horizontal="center" vertical="center" wrapText="1"/>
    </xf>
    <xf numFmtId="0" fontId="80" fillId="0" borderId="3" xfId="974" applyFont="1" applyBorder="1" applyAlignment="1">
      <alignment horizontal="center" vertical="center" wrapText="1"/>
    </xf>
    <xf numFmtId="0" fontId="65" fillId="0" borderId="30" xfId="188" applyFont="1" applyBorder="1" applyAlignment="1">
      <alignment horizontal="center" vertical="center"/>
    </xf>
    <xf numFmtId="0" fontId="65" fillId="0" borderId="35" xfId="188" applyFont="1" applyBorder="1" applyAlignment="1">
      <alignment horizontal="center" vertical="center"/>
    </xf>
    <xf numFmtId="0" fontId="65" fillId="0" borderId="32" xfId="188" applyFont="1" applyBorder="1" applyAlignment="1">
      <alignment horizontal="center" vertical="center" wrapText="1"/>
    </xf>
    <xf numFmtId="0" fontId="65" fillId="0" borderId="3" xfId="188" applyFont="1" applyBorder="1" applyAlignment="1">
      <alignment horizontal="center" vertical="center" wrapText="1"/>
    </xf>
    <xf numFmtId="0" fontId="82" fillId="0" borderId="3" xfId="188" applyFont="1" applyBorder="1" applyAlignment="1">
      <alignment horizontal="center" vertical="center" wrapText="1"/>
    </xf>
    <xf numFmtId="0" fontId="64" fillId="0" borderId="3" xfId="188" applyFont="1" applyBorder="1" applyAlignment="1">
      <alignment horizontal="center" vertical="center" wrapText="1"/>
    </xf>
    <xf numFmtId="0" fontId="80" fillId="0" borderId="4" xfId="188" applyFont="1" applyBorder="1" applyAlignment="1">
      <alignment horizontal="center" vertical="center"/>
    </xf>
    <xf numFmtId="0" fontId="84" fillId="0" borderId="36" xfId="188" applyFont="1" applyBorder="1" applyAlignment="1">
      <alignment horizontal="left" vertical="top" wrapText="1"/>
    </xf>
    <xf numFmtId="0" fontId="65" fillId="0" borderId="33" xfId="974" applyFont="1" applyBorder="1" applyAlignment="1">
      <alignment horizontal="center" vertical="center" wrapText="1"/>
    </xf>
    <xf numFmtId="0" fontId="65" fillId="0" borderId="4" xfId="974" applyFont="1" applyBorder="1" applyAlignment="1">
      <alignment horizontal="center" vertical="center" wrapText="1"/>
    </xf>
    <xf numFmtId="0" fontId="65" fillId="0" borderId="33" xfId="188" applyFont="1" applyBorder="1" applyAlignment="1">
      <alignment horizontal="center" vertical="center" wrapText="1"/>
    </xf>
    <xf numFmtId="0" fontId="65" fillId="0" borderId="4" xfId="188" applyFont="1" applyBorder="1" applyAlignment="1">
      <alignment horizontal="center" vertical="center"/>
    </xf>
    <xf numFmtId="0" fontId="65" fillId="0" borderId="1" xfId="188" applyFont="1" applyBorder="1" applyAlignment="1">
      <alignment horizontal="center" vertical="center" wrapText="1"/>
    </xf>
    <xf numFmtId="0" fontId="74" fillId="0" borderId="36" xfId="188" applyFont="1" applyBorder="1" applyAlignment="1">
      <alignment horizontal="left" vertical="top" wrapText="1"/>
    </xf>
    <xf numFmtId="14" fontId="80" fillId="0" borderId="3" xfId="188" applyNumberFormat="1" applyFont="1" applyBorder="1" applyAlignment="1">
      <alignment horizontal="center" vertical="center" wrapText="1"/>
    </xf>
    <xf numFmtId="14" fontId="80" fillId="0" borderId="4" xfId="188" applyNumberFormat="1" applyFont="1" applyBorder="1" applyAlignment="1">
      <alignment horizontal="center" vertical="center" wrapText="1"/>
    </xf>
    <xf numFmtId="14" fontId="100" fillId="0" borderId="3" xfId="188" applyNumberFormat="1" applyFont="1" applyBorder="1" applyAlignment="1">
      <alignment horizontal="center" vertical="center" wrapText="1"/>
    </xf>
    <xf numFmtId="14" fontId="100" fillId="0" borderId="4" xfId="188" applyNumberFormat="1" applyFont="1" applyBorder="1" applyAlignment="1">
      <alignment horizontal="center" vertical="center" wrapText="1"/>
    </xf>
    <xf numFmtId="0" fontId="100" fillId="0" borderId="3" xfId="188" applyFont="1" applyBorder="1" applyAlignment="1">
      <alignment horizontal="center" vertical="center" wrapText="1"/>
    </xf>
    <xf numFmtId="180" fontId="100" fillId="0" borderId="3" xfId="188" applyNumberFormat="1" applyFont="1" applyBorder="1" applyAlignment="1">
      <alignment horizontal="center" vertical="center"/>
    </xf>
    <xf numFmtId="180" fontId="100" fillId="0" borderId="4" xfId="188" applyNumberFormat="1" applyFont="1" applyBorder="1" applyAlignment="1">
      <alignment horizontal="center" vertical="center"/>
    </xf>
    <xf numFmtId="0" fontId="100" fillId="0" borderId="4" xfId="188" applyFont="1" applyBorder="1" applyAlignment="1">
      <alignment horizontal="center" vertical="center" wrapText="1"/>
    </xf>
    <xf numFmtId="0" fontId="95" fillId="0" borderId="36" xfId="188" applyFont="1" applyBorder="1" applyAlignment="1">
      <alignment horizontal="left" vertical="top" wrapText="1"/>
    </xf>
    <xf numFmtId="0" fontId="65" fillId="0" borderId="32" xfId="188" applyFont="1" applyBorder="1" applyAlignment="1">
      <alignment horizontal="center" vertical="center"/>
    </xf>
    <xf numFmtId="0" fontId="65" fillId="0" borderId="33" xfId="188" applyFont="1" applyBorder="1" applyAlignment="1">
      <alignment horizontal="center" vertical="center"/>
    </xf>
    <xf numFmtId="0" fontId="65" fillId="0" borderId="3" xfId="188" applyFont="1" applyBorder="1" applyAlignment="1">
      <alignment horizontal="center" vertical="center"/>
    </xf>
    <xf numFmtId="49" fontId="96" fillId="0" borderId="39" xfId="188" applyNumberFormat="1" applyFont="1" applyBorder="1" applyAlignment="1">
      <alignment horizontal="center" vertical="center"/>
    </xf>
    <xf numFmtId="49" fontId="96" fillId="0" borderId="40" xfId="188" applyNumberFormat="1" applyFont="1" applyBorder="1" applyAlignment="1">
      <alignment horizontal="center" vertical="center"/>
    </xf>
    <xf numFmtId="0" fontId="98" fillId="0" borderId="23" xfId="188" applyFont="1" applyBorder="1" applyAlignment="1">
      <alignment horizontal="center" vertical="center" wrapText="1"/>
    </xf>
    <xf numFmtId="0" fontId="98" fillId="0" borderId="25" xfId="188" applyFont="1" applyBorder="1" applyAlignment="1">
      <alignment horizontal="center" vertical="center" wrapText="1"/>
    </xf>
    <xf numFmtId="0" fontId="98" fillId="0" borderId="24" xfId="188" applyFont="1" applyBorder="1" applyAlignment="1">
      <alignment horizontal="center" vertical="center" wrapText="1"/>
    </xf>
    <xf numFmtId="0" fontId="98" fillId="0" borderId="26" xfId="188" applyFont="1" applyBorder="1" applyAlignment="1">
      <alignment horizontal="center" vertical="center" wrapText="1"/>
    </xf>
    <xf numFmtId="0" fontId="100" fillId="0" borderId="23" xfId="188" applyFont="1" applyBorder="1" applyAlignment="1">
      <alignment horizontal="center" vertical="center" wrapText="1"/>
    </xf>
    <xf numFmtId="0" fontId="100" fillId="0" borderId="25" xfId="188" applyFont="1" applyBorder="1" applyAlignment="1">
      <alignment horizontal="center" vertical="center" wrapText="1"/>
    </xf>
    <xf numFmtId="0" fontId="95" fillId="0" borderId="2" xfId="188" applyFont="1" applyBorder="1" applyAlignment="1">
      <alignment horizontal="center" vertical="center" wrapText="1"/>
    </xf>
    <xf numFmtId="0" fontId="95" fillId="0" borderId="19" xfId="188" applyFont="1" applyBorder="1" applyAlignment="1">
      <alignment horizontal="center" vertical="center" wrapText="1"/>
    </xf>
    <xf numFmtId="0" fontId="98" fillId="0" borderId="2" xfId="188" applyFont="1" applyBorder="1" applyAlignment="1">
      <alignment horizontal="center" vertical="center"/>
    </xf>
    <xf numFmtId="0" fontId="98" fillId="0" borderId="19" xfId="188" applyFont="1" applyBorder="1" applyAlignment="1">
      <alignment horizontal="center" vertical="center"/>
    </xf>
    <xf numFmtId="0" fontId="96" fillId="0" borderId="37" xfId="188" applyFont="1" applyBorder="1" applyAlignment="1">
      <alignment horizontal="left" vertical="top" wrapText="1"/>
    </xf>
    <xf numFmtId="0" fontId="96" fillId="0" borderId="38" xfId="188" applyFont="1" applyBorder="1" applyAlignment="1">
      <alignment horizontal="left" vertical="top" wrapText="1"/>
    </xf>
    <xf numFmtId="0" fontId="98" fillId="0" borderId="4" xfId="188" applyFont="1" applyBorder="1" applyAlignment="1">
      <alignment horizontal="center" vertical="center"/>
    </xf>
    <xf numFmtId="0" fontId="76" fillId="0" borderId="4" xfId="188" applyFont="1" applyBorder="1" applyAlignment="1">
      <alignment horizontal="center" vertical="center"/>
    </xf>
    <xf numFmtId="0" fontId="82" fillId="0" borderId="36" xfId="188" applyFont="1" applyBorder="1" applyAlignment="1">
      <alignment horizontal="left" vertical="top" wrapText="1"/>
    </xf>
    <xf numFmtId="49" fontId="74" fillId="0" borderId="39" xfId="188" applyNumberFormat="1" applyFont="1" applyBorder="1" applyAlignment="1">
      <alignment horizontal="center" vertical="center"/>
    </xf>
    <xf numFmtId="49" fontId="74" fillId="0" borderId="40" xfId="188" applyNumberFormat="1" applyFont="1" applyBorder="1" applyAlignment="1">
      <alignment horizontal="center" vertical="center"/>
    </xf>
    <xf numFmtId="0" fontId="76" fillId="0" borderId="23" xfId="188" applyFont="1" applyBorder="1" applyAlignment="1">
      <alignment horizontal="center" vertical="center" wrapText="1"/>
    </xf>
    <xf numFmtId="0" fontId="76" fillId="0" borderId="25" xfId="188" applyFont="1" applyBorder="1" applyAlignment="1">
      <alignment horizontal="center" vertical="center" wrapText="1"/>
    </xf>
    <xf numFmtId="0" fontId="76" fillId="0" borderId="24" xfId="188" applyFont="1" applyBorder="1" applyAlignment="1">
      <alignment horizontal="center" vertical="center" wrapText="1"/>
    </xf>
    <xf numFmtId="0" fontId="76" fillId="0" borderId="26" xfId="188" applyFont="1" applyBorder="1" applyAlignment="1">
      <alignment horizontal="center" vertical="center" wrapText="1"/>
    </xf>
    <xf numFmtId="0" fontId="80" fillId="0" borderId="23" xfId="188" applyFont="1" applyBorder="1" applyAlignment="1">
      <alignment horizontal="center" vertical="center" wrapText="1"/>
    </xf>
    <xf numFmtId="0" fontId="80" fillId="0" borderId="25" xfId="188" applyFont="1" applyBorder="1" applyAlignment="1">
      <alignment horizontal="center" vertical="center" wrapText="1"/>
    </xf>
    <xf numFmtId="0" fontId="82" fillId="0" borderId="2" xfId="188" applyFont="1" applyBorder="1" applyAlignment="1">
      <alignment horizontal="center" vertical="center" wrapText="1"/>
    </xf>
    <xf numFmtId="0" fontId="82" fillId="0" borderId="19" xfId="188" applyFont="1" applyBorder="1" applyAlignment="1">
      <alignment horizontal="center" vertical="center" wrapText="1"/>
    </xf>
    <xf numFmtId="0" fontId="76" fillId="0" borderId="2" xfId="188" applyFont="1" applyBorder="1" applyAlignment="1">
      <alignment horizontal="center" vertical="center"/>
    </xf>
    <xf numFmtId="0" fontId="76" fillId="0" borderId="19" xfId="188" applyFont="1" applyBorder="1" applyAlignment="1">
      <alignment horizontal="center" vertical="center"/>
    </xf>
    <xf numFmtId="0" fontId="74" fillId="0" borderId="37" xfId="188" applyFont="1" applyBorder="1" applyAlignment="1">
      <alignment horizontal="left" vertical="top" wrapText="1"/>
    </xf>
    <xf numFmtId="0" fontId="74" fillId="0" borderId="38" xfId="188" applyFont="1" applyBorder="1" applyAlignment="1">
      <alignment horizontal="left" vertical="top" wrapText="1"/>
    </xf>
    <xf numFmtId="0" fontId="96" fillId="0" borderId="2" xfId="974" applyFont="1" applyBorder="1" applyAlignment="1">
      <alignment horizontal="left" vertical="top" wrapText="1"/>
    </xf>
    <xf numFmtId="0" fontId="96" fillId="0" borderId="19" xfId="974" applyFont="1" applyBorder="1" applyAlignment="1">
      <alignment horizontal="left" vertical="top" wrapText="1"/>
    </xf>
    <xf numFmtId="0" fontId="45" fillId="0" borderId="4" xfId="188" applyFont="1" applyBorder="1" applyAlignment="1">
      <alignment horizontal="center" vertical="center"/>
    </xf>
    <xf numFmtId="0" fontId="65" fillId="0" borderId="2" xfId="974" applyFont="1" applyBorder="1" applyAlignment="1">
      <alignment horizontal="left" vertical="top" wrapText="1"/>
    </xf>
    <xf numFmtId="0" fontId="65" fillId="0" borderId="19" xfId="974" applyFont="1" applyBorder="1" applyAlignment="1">
      <alignment horizontal="left" vertical="top" wrapText="1"/>
    </xf>
    <xf numFmtId="0" fontId="64" fillId="0" borderId="4" xfId="188" applyFont="1" applyBorder="1" applyAlignment="1">
      <alignment horizontal="center" vertical="center" wrapText="1"/>
    </xf>
    <xf numFmtId="0" fontId="80" fillId="0" borderId="4" xfId="188" applyFont="1" applyBorder="1" applyAlignment="1">
      <alignment horizontal="center" vertical="center" wrapText="1"/>
    </xf>
    <xf numFmtId="0" fontId="74" fillId="0" borderId="2" xfId="974" applyFont="1" applyBorder="1" applyAlignment="1">
      <alignment horizontal="left" vertical="top" wrapText="1"/>
    </xf>
    <xf numFmtId="0" fontId="74" fillId="0" borderId="19" xfId="974" applyFont="1" applyBorder="1" applyAlignment="1">
      <alignment horizontal="left" vertical="top" wrapText="1"/>
    </xf>
    <xf numFmtId="14" fontId="98" fillId="0" borderId="3" xfId="188" applyNumberFormat="1" applyFont="1" applyBorder="1" applyAlignment="1">
      <alignment horizontal="center" vertical="center"/>
    </xf>
    <xf numFmtId="14" fontId="98" fillId="0" borderId="4" xfId="188" applyNumberFormat="1" applyFont="1" applyBorder="1" applyAlignment="1">
      <alignment horizontal="center" vertical="center"/>
    </xf>
    <xf numFmtId="14" fontId="76" fillId="0" borderId="3" xfId="188" applyNumberFormat="1" applyFont="1" applyBorder="1" applyAlignment="1">
      <alignment horizontal="center" vertical="center"/>
    </xf>
    <xf numFmtId="14" fontId="76" fillId="0" borderId="4" xfId="188" applyNumberFormat="1" applyFont="1" applyBorder="1" applyAlignment="1">
      <alignment horizontal="center" vertical="center"/>
    </xf>
    <xf numFmtId="0" fontId="98" fillId="0" borderId="3" xfId="188" applyFont="1" applyBorder="1" applyAlignment="1">
      <alignment horizontal="center" vertical="center"/>
    </xf>
    <xf numFmtId="0" fontId="100" fillId="0" borderId="3" xfId="188" applyFont="1" applyBorder="1" applyAlignment="1">
      <alignment horizontal="center" vertical="center"/>
    </xf>
    <xf numFmtId="0" fontId="96" fillId="0" borderId="4" xfId="188" applyFont="1" applyBorder="1" applyAlignment="1">
      <alignment horizontal="center" vertical="center"/>
    </xf>
    <xf numFmtId="0" fontId="74" fillId="0" borderId="4" xfId="188" applyFont="1" applyBorder="1" applyAlignment="1">
      <alignment horizontal="center" vertical="center"/>
    </xf>
    <xf numFmtId="0" fontId="65" fillId="0" borderId="1" xfId="188" applyFont="1" applyBorder="1" applyAlignment="1">
      <alignment horizontal="center" vertical="center"/>
    </xf>
    <xf numFmtId="0" fontId="65" fillId="0" borderId="36" xfId="188" applyFont="1" applyBorder="1" applyAlignment="1">
      <alignment horizontal="center" vertical="center" wrapText="1"/>
    </xf>
    <xf numFmtId="180" fontId="80" fillId="0" borderId="3" xfId="188" applyNumberFormat="1" applyFont="1" applyBorder="1" applyAlignment="1">
      <alignment horizontal="center" vertical="center"/>
    </xf>
    <xf numFmtId="180" fontId="80" fillId="0" borderId="4" xfId="188" applyNumberFormat="1" applyFont="1" applyBorder="1" applyAlignment="1">
      <alignment horizontal="center" vertical="center"/>
    </xf>
    <xf numFmtId="49" fontId="93" fillId="0" borderId="39" xfId="188" applyNumberFormat="1" applyFont="1" applyBorder="1" applyAlignment="1">
      <alignment horizontal="center" vertical="center"/>
    </xf>
    <xf numFmtId="49" fontId="93" fillId="0" borderId="40" xfId="188" applyNumberFormat="1" applyFont="1" applyBorder="1" applyAlignment="1">
      <alignment horizontal="center" vertical="center"/>
    </xf>
    <xf numFmtId="0" fontId="100" fillId="0" borderId="24" xfId="188" applyFont="1" applyBorder="1" applyAlignment="1">
      <alignment horizontal="center" vertical="center" wrapText="1"/>
    </xf>
    <xf numFmtId="0" fontId="100" fillId="0" borderId="26" xfId="188" applyFont="1" applyBorder="1" applyAlignment="1">
      <alignment horizontal="center" vertical="center" wrapText="1"/>
    </xf>
    <xf numFmtId="0" fontId="96" fillId="0" borderId="2" xfId="188" applyFont="1" applyBorder="1" applyAlignment="1">
      <alignment horizontal="center" vertical="center"/>
    </xf>
    <xf numFmtId="0" fontId="96" fillId="0" borderId="19" xfId="188" applyFont="1" applyBorder="1" applyAlignment="1">
      <alignment horizontal="center" vertical="center"/>
    </xf>
    <xf numFmtId="49" fontId="66" fillId="0" borderId="35" xfId="188" applyNumberFormat="1" applyFont="1" applyBorder="1" applyAlignment="1">
      <alignment horizontal="center" vertical="center"/>
    </xf>
    <xf numFmtId="0" fontId="64" fillId="0" borderId="4" xfId="974" applyFont="1" applyBorder="1" applyAlignment="1">
      <alignment horizontal="center" vertical="center" wrapText="1"/>
    </xf>
    <xf numFmtId="0" fontId="75" fillId="0" borderId="35" xfId="188" applyFont="1" applyBorder="1" applyAlignment="1">
      <alignment horizontal="center" vertical="center"/>
    </xf>
    <xf numFmtId="0" fontId="74" fillId="0" borderId="3" xfId="188" applyFont="1" applyBorder="1" applyAlignment="1">
      <alignment horizontal="center" vertical="center" wrapText="1"/>
    </xf>
    <xf numFmtId="0" fontId="74" fillId="0" borderId="3" xfId="974" applyFont="1" applyBorder="1" applyAlignment="1">
      <alignment horizontal="center" vertical="center" wrapText="1"/>
    </xf>
    <xf numFmtId="0" fontId="74" fillId="0" borderId="4" xfId="188" applyFont="1" applyBorder="1" applyAlignment="1">
      <alignment horizontal="center" vertical="center" wrapText="1"/>
    </xf>
    <xf numFmtId="0" fontId="74" fillId="0" borderId="4" xfId="974" applyFont="1" applyBorder="1" applyAlignment="1">
      <alignment horizontal="center" vertical="center" wrapText="1"/>
    </xf>
    <xf numFmtId="0" fontId="82" fillId="0" borderId="3" xfId="188" applyFont="1" applyBorder="1" applyAlignment="1">
      <alignment horizontal="left" vertical="top" wrapText="1"/>
    </xf>
    <xf numFmtId="0" fontId="64" fillId="0" borderId="3" xfId="188" applyFont="1" applyBorder="1" applyAlignment="1">
      <alignment horizontal="center" vertical="center"/>
    </xf>
    <xf numFmtId="49" fontId="75" fillId="0" borderId="39" xfId="188" applyNumberFormat="1" applyFont="1" applyBorder="1" applyAlignment="1">
      <alignment horizontal="center" vertical="center"/>
    </xf>
    <xf numFmtId="49" fontId="75" fillId="0" borderId="40" xfId="188" applyNumberFormat="1" applyFont="1" applyBorder="1" applyAlignment="1">
      <alignment horizontal="center" vertical="center"/>
    </xf>
    <xf numFmtId="0" fontId="80" fillId="0" borderId="24" xfId="188" applyFont="1" applyBorder="1" applyAlignment="1">
      <alignment horizontal="center" vertical="center" wrapText="1"/>
    </xf>
    <xf numFmtId="0" fontId="80" fillId="0" borderId="26" xfId="188" applyFont="1" applyBorder="1" applyAlignment="1">
      <alignment horizontal="center" vertical="center" wrapText="1"/>
    </xf>
    <xf numFmtId="0" fontId="74" fillId="0" borderId="2" xfId="188" applyFont="1" applyBorder="1" applyAlignment="1">
      <alignment horizontal="center" vertical="center"/>
    </xf>
    <xf numFmtId="0" fontId="74" fillId="0" borderId="19" xfId="188" applyFont="1" applyBorder="1" applyAlignment="1">
      <alignment horizontal="center" vertical="center"/>
    </xf>
    <xf numFmtId="49" fontId="93" fillId="0" borderId="35" xfId="188" applyNumberFormat="1" applyFont="1" applyBorder="1" applyAlignment="1">
      <alignment horizontal="center" vertical="center"/>
    </xf>
    <xf numFmtId="0" fontId="100" fillId="0" borderId="4" xfId="974" applyFont="1" applyBorder="1" applyAlignment="1">
      <alignment horizontal="center" vertical="center" wrapText="1"/>
    </xf>
    <xf numFmtId="0" fontId="95" fillId="0" borderId="4" xfId="188" applyFont="1" applyBorder="1" applyAlignment="1">
      <alignment horizontal="center" vertical="center"/>
    </xf>
    <xf numFmtId="0" fontId="95" fillId="0" borderId="3" xfId="188" applyFont="1" applyBorder="1" applyAlignment="1">
      <alignment horizontal="center" vertical="top" wrapText="1"/>
    </xf>
    <xf numFmtId="0" fontId="96" fillId="0" borderId="35" xfId="188" applyFont="1" applyBorder="1" applyAlignment="1">
      <alignment horizontal="center" vertical="center"/>
    </xf>
    <xf numFmtId="0" fontId="106" fillId="0" borderId="29" xfId="188" applyFont="1" applyBorder="1" applyAlignment="1">
      <alignment horizontal="center" wrapText="1"/>
    </xf>
    <xf numFmtId="0" fontId="100" fillId="0" borderId="18" xfId="974" applyFont="1" applyBorder="1" applyAlignment="1">
      <alignment horizontal="center" wrapText="1"/>
    </xf>
    <xf numFmtId="0" fontId="100" fillId="0" borderId="28" xfId="974" applyFont="1" applyBorder="1" applyAlignment="1">
      <alignment horizontal="center" wrapText="1"/>
    </xf>
    <xf numFmtId="0" fontId="96" fillId="0" borderId="30" xfId="188" applyFont="1" applyBorder="1" applyAlignment="1">
      <alignment horizontal="center" vertical="center"/>
    </xf>
    <xf numFmtId="0" fontId="96" fillId="0" borderId="31" xfId="188" applyFont="1" applyBorder="1" applyAlignment="1">
      <alignment horizontal="center" vertical="center" wrapText="1"/>
    </xf>
    <xf numFmtId="0" fontId="96" fillId="0" borderId="31" xfId="974" applyFont="1" applyBorder="1" applyAlignment="1">
      <alignment horizontal="center" vertical="center" wrapText="1"/>
    </xf>
    <xf numFmtId="0" fontId="96" fillId="0" borderId="1" xfId="974" applyFont="1" applyBorder="1" applyAlignment="1">
      <alignment horizontal="center" vertical="center" wrapText="1"/>
    </xf>
    <xf numFmtId="0" fontId="96" fillId="0" borderId="32" xfId="188" applyFont="1" applyBorder="1" applyAlignment="1">
      <alignment horizontal="center" vertical="center" wrapText="1"/>
    </xf>
    <xf numFmtId="0" fontId="96" fillId="0" borderId="3" xfId="188" applyFont="1" applyBorder="1" applyAlignment="1">
      <alignment horizontal="center" vertical="center" wrapText="1"/>
    </xf>
    <xf numFmtId="0" fontId="96" fillId="0" borderId="33" xfId="974" applyFont="1" applyBorder="1" applyAlignment="1">
      <alignment horizontal="center" vertical="center" wrapText="1"/>
    </xf>
    <xf numFmtId="0" fontId="96" fillId="0" borderId="33" xfId="188" applyFont="1" applyBorder="1" applyAlignment="1">
      <alignment horizontal="center" vertical="center" wrapText="1"/>
    </xf>
    <xf numFmtId="0" fontId="96" fillId="0" borderId="1" xfId="188" applyFont="1" applyBorder="1" applyAlignment="1">
      <alignment horizontal="center" vertical="center" wrapText="1"/>
    </xf>
    <xf numFmtId="0" fontId="96" fillId="0" borderId="4" xfId="974" applyFont="1" applyBorder="1" applyAlignment="1">
      <alignment horizontal="center" vertical="center" wrapText="1"/>
    </xf>
    <xf numFmtId="49" fontId="75" fillId="0" borderId="35" xfId="188" applyNumberFormat="1" applyFont="1" applyBorder="1" applyAlignment="1">
      <alignment horizontal="center" vertical="center"/>
    </xf>
    <xf numFmtId="0" fontId="80" fillId="0" borderId="4" xfId="974" applyFont="1" applyBorder="1" applyAlignment="1">
      <alignment horizontal="center" vertical="center" wrapText="1"/>
    </xf>
    <xf numFmtId="0" fontId="82" fillId="0" borderId="4" xfId="188" applyFont="1" applyBorder="1" applyAlignment="1">
      <alignment horizontal="center" vertical="center"/>
    </xf>
    <xf numFmtId="0" fontId="100" fillId="0" borderId="23" xfId="188" applyFont="1" applyBorder="1" applyAlignment="1">
      <alignment horizontal="center" vertical="center"/>
    </xf>
    <xf numFmtId="0" fontId="100" fillId="0" borderId="25" xfId="188" applyFont="1" applyBorder="1" applyAlignment="1">
      <alignment horizontal="center" vertical="center"/>
    </xf>
    <xf numFmtId="0" fontId="95" fillId="0" borderId="2" xfId="188" applyFont="1" applyBorder="1" applyAlignment="1">
      <alignment horizontal="left" vertical="top" wrapText="1"/>
    </xf>
    <xf numFmtId="0" fontId="95" fillId="0" borderId="19" xfId="188" applyFont="1" applyBorder="1" applyAlignment="1">
      <alignment horizontal="left" vertical="top" wrapText="1"/>
    </xf>
    <xf numFmtId="0" fontId="80" fillId="0" borderId="23" xfId="188" applyFont="1" applyBorder="1" applyAlignment="1">
      <alignment horizontal="center" vertical="center"/>
    </xf>
    <xf numFmtId="0" fontId="80" fillId="0" borderId="25" xfId="188" applyFont="1" applyBorder="1" applyAlignment="1">
      <alignment horizontal="center" vertical="center"/>
    </xf>
    <xf numFmtId="0" fontId="82" fillId="0" borderId="2" xfId="188" applyFont="1" applyBorder="1" applyAlignment="1">
      <alignment horizontal="left" vertical="top" wrapText="1"/>
    </xf>
    <xf numFmtId="0" fontId="82" fillId="0" borderId="19" xfId="188" applyFont="1" applyBorder="1" applyAlignment="1">
      <alignment horizontal="left" vertical="top" wrapText="1"/>
    </xf>
    <xf numFmtId="0" fontId="100" fillId="0" borderId="3" xfId="974" applyFont="1" applyBorder="1" applyAlignment="1">
      <alignment horizontal="center" vertical="center"/>
    </xf>
    <xf numFmtId="14" fontId="100" fillId="0" borderId="23" xfId="188" applyNumberFormat="1" applyFont="1" applyBorder="1" applyAlignment="1">
      <alignment horizontal="center" vertical="center" wrapText="1"/>
    </xf>
    <xf numFmtId="14" fontId="100" fillId="0" borderId="24" xfId="188" applyNumberFormat="1" applyFont="1" applyBorder="1" applyAlignment="1">
      <alignment horizontal="center" vertical="center" wrapText="1"/>
    </xf>
    <xf numFmtId="0" fontId="96" fillId="0" borderId="2" xfId="188" applyFont="1" applyBorder="1" applyAlignment="1">
      <alignment horizontal="left" vertical="top" wrapText="1"/>
    </xf>
    <xf numFmtId="0" fontId="96" fillId="0" borderId="19" xfId="188" applyFont="1" applyBorder="1" applyAlignment="1">
      <alignment horizontal="left" vertical="top" wrapText="1"/>
    </xf>
    <xf numFmtId="0" fontId="96" fillId="0" borderId="32" xfId="188" applyFont="1" applyBorder="1" applyAlignment="1">
      <alignment horizontal="center" vertical="center"/>
    </xf>
    <xf numFmtId="0" fontId="96" fillId="0" borderId="33" xfId="188" applyFont="1" applyBorder="1" applyAlignment="1">
      <alignment horizontal="center" vertical="center"/>
    </xf>
    <xf numFmtId="0" fontId="96" fillId="0" borderId="3" xfId="188" applyFont="1" applyBorder="1" applyAlignment="1">
      <alignment horizontal="center" vertical="center"/>
    </xf>
    <xf numFmtId="0" fontId="93" fillId="0" borderId="2" xfId="188" applyFont="1" applyBorder="1" applyAlignment="1">
      <alignment horizontal="left" vertical="top" wrapText="1"/>
    </xf>
    <xf numFmtId="0" fontId="93" fillId="0" borderId="19" xfId="188" applyFont="1" applyBorder="1" applyAlignment="1">
      <alignment horizontal="left" vertical="top" wrapText="1"/>
    </xf>
    <xf numFmtId="0" fontId="94" fillId="0" borderId="2" xfId="188" applyFont="1" applyBorder="1" applyAlignment="1">
      <alignment horizontal="left" vertical="top" wrapText="1"/>
    </xf>
    <xf numFmtId="0" fontId="94" fillId="0" borderId="19" xfId="188" applyFont="1" applyBorder="1" applyAlignment="1">
      <alignment horizontal="left" vertical="top" wrapText="1"/>
    </xf>
    <xf numFmtId="0" fontId="93" fillId="0" borderId="3" xfId="188" applyFont="1" applyBorder="1" applyAlignment="1">
      <alignment horizontal="left" vertical="top" wrapText="1"/>
    </xf>
    <xf numFmtId="0" fontId="100" fillId="0" borderId="3" xfId="188" applyFont="1" applyBorder="1" applyAlignment="1">
      <alignment horizontal="center" vertical="top" wrapText="1"/>
    </xf>
    <xf numFmtId="0" fontId="100" fillId="0" borderId="3" xfId="974" applyFont="1" applyBorder="1" applyAlignment="1">
      <alignment horizontal="center" vertical="top" wrapText="1"/>
    </xf>
    <xf numFmtId="0" fontId="93" fillId="0" borderId="4" xfId="188" applyFont="1" applyBorder="1" applyAlignment="1">
      <alignment horizontal="center" vertical="center" wrapText="1"/>
    </xf>
    <xf numFmtId="0" fontId="93" fillId="0" borderId="4" xfId="974" applyFont="1" applyBorder="1" applyAlignment="1">
      <alignment horizontal="center" vertical="center" wrapText="1"/>
    </xf>
    <xf numFmtId="0" fontId="96" fillId="0" borderId="47" xfId="188" applyFont="1" applyBorder="1" applyAlignment="1">
      <alignment horizontal="center" vertical="center" wrapText="1"/>
    </xf>
    <xf numFmtId="0" fontId="96" fillId="0" borderId="48" xfId="188" applyFont="1" applyBorder="1" applyAlignment="1">
      <alignment horizontal="center" vertical="center" wrapText="1"/>
    </xf>
    <xf numFmtId="0" fontId="96" fillId="0" borderId="25" xfId="188" applyFont="1" applyBorder="1" applyAlignment="1">
      <alignment horizontal="center" vertical="center" wrapText="1"/>
    </xf>
    <xf numFmtId="0" fontId="96" fillId="0" borderId="26" xfId="188" applyFont="1" applyBorder="1" applyAlignment="1">
      <alignment horizontal="center" vertical="center" wrapText="1"/>
    </xf>
    <xf numFmtId="0" fontId="100" fillId="0" borderId="23" xfId="188" applyFont="1" applyBorder="1" applyAlignment="1">
      <alignment horizontal="left" vertical="center" wrapText="1"/>
    </xf>
    <xf numFmtId="0" fontId="100" fillId="0" borderId="25" xfId="188" applyFont="1" applyBorder="1" applyAlignment="1">
      <alignment horizontal="left" vertical="center" wrapText="1"/>
    </xf>
    <xf numFmtId="0" fontId="80" fillId="0" borderId="2" xfId="974" applyFont="1" applyBorder="1" applyAlignment="1">
      <alignment horizontal="left" vertical="top" wrapText="1"/>
    </xf>
    <xf numFmtId="0" fontId="64" fillId="0" borderId="19" xfId="974" applyFont="1" applyBorder="1" applyAlignment="1">
      <alignment horizontal="left" vertical="top" wrapText="1"/>
    </xf>
    <xf numFmtId="0" fontId="80" fillId="0" borderId="19" xfId="974" applyFont="1" applyBorder="1" applyAlignment="1">
      <alignment horizontal="left" vertical="top" wrapText="1"/>
    </xf>
    <xf numFmtId="0" fontId="80" fillId="0" borderId="3" xfId="974" applyFont="1" applyBorder="1" applyAlignment="1">
      <alignment horizontal="center" vertical="center"/>
    </xf>
    <xf numFmtId="0" fontId="65" fillId="0" borderId="3" xfId="188" applyFont="1" applyBorder="1" applyAlignment="1">
      <alignment horizontal="left" vertical="top" wrapText="1"/>
    </xf>
    <xf numFmtId="0" fontId="65" fillId="0" borderId="35" xfId="974" applyFont="1" applyBorder="1" applyAlignment="1">
      <alignment horizontal="center" vertical="center"/>
    </xf>
    <xf numFmtId="178" fontId="100" fillId="0" borderId="24" xfId="188" applyNumberFormat="1" applyFont="1" applyBorder="1" applyAlignment="1">
      <alignment horizontal="center" vertical="center" wrapText="1"/>
    </xf>
    <xf numFmtId="178" fontId="100" fillId="0" borderId="26" xfId="188" applyNumberFormat="1" applyFont="1" applyBorder="1" applyAlignment="1">
      <alignment horizontal="center" vertical="center" wrapText="1"/>
    </xf>
    <xf numFmtId="0" fontId="95" fillId="0" borderId="2" xfId="188" applyFont="1" applyBorder="1" applyAlignment="1">
      <alignment vertical="center" wrapText="1"/>
    </xf>
    <xf numFmtId="0" fontId="95" fillId="0" borderId="19" xfId="188" applyFont="1" applyBorder="1" applyAlignment="1">
      <alignment vertical="center" wrapText="1"/>
    </xf>
    <xf numFmtId="0" fontId="100" fillId="0" borderId="2" xfId="188" applyFont="1" applyBorder="1" applyAlignment="1">
      <alignment horizontal="center" vertical="center"/>
    </xf>
    <xf numFmtId="0" fontId="100" fillId="0" borderId="19" xfId="188" applyFont="1" applyBorder="1" applyAlignment="1">
      <alignment horizontal="center" vertical="center"/>
    </xf>
    <xf numFmtId="0" fontId="93" fillId="0" borderId="37" xfId="188" applyFont="1" applyBorder="1" applyAlignment="1">
      <alignment horizontal="left" vertical="top" wrapText="1"/>
    </xf>
    <xf numFmtId="0" fontId="93" fillId="0" borderId="38" xfId="188" applyFont="1" applyBorder="1" applyAlignment="1">
      <alignment horizontal="left" vertical="top" wrapText="1"/>
    </xf>
    <xf numFmtId="0" fontId="80" fillId="0" borderId="3" xfId="188" applyFont="1" applyBorder="1" applyAlignment="1">
      <alignment horizontal="center" vertical="center"/>
    </xf>
    <xf numFmtId="0" fontId="82" fillId="0" borderId="2" xfId="188" applyFont="1" applyBorder="1" applyAlignment="1">
      <alignment vertical="center" wrapText="1"/>
    </xf>
    <xf numFmtId="0" fontId="82" fillId="0" borderId="19" xfId="188" applyFont="1" applyBorder="1" applyAlignment="1">
      <alignment vertical="center" wrapText="1"/>
    </xf>
    <xf numFmtId="0" fontId="80" fillId="0" borderId="2" xfId="188" applyFont="1" applyBorder="1" applyAlignment="1">
      <alignment horizontal="center" vertical="center"/>
    </xf>
    <xf numFmtId="0" fontId="80" fillId="0" borderId="19" xfId="188" applyFont="1" applyBorder="1" applyAlignment="1">
      <alignment horizontal="center" vertical="center"/>
    </xf>
    <xf numFmtId="0" fontId="75" fillId="0" borderId="37" xfId="188" applyFont="1" applyBorder="1" applyAlignment="1">
      <alignment horizontal="left" vertical="top" wrapText="1"/>
    </xf>
    <xf numFmtId="0" fontId="75" fillId="0" borderId="38" xfId="188" applyFont="1" applyBorder="1" applyAlignment="1">
      <alignment horizontal="left" vertical="top" wrapText="1"/>
    </xf>
    <xf numFmtId="178" fontId="98" fillId="0" borderId="24" xfId="188" applyNumberFormat="1" applyFont="1" applyBorder="1" applyAlignment="1">
      <alignment horizontal="center" vertical="center" wrapText="1"/>
    </xf>
    <xf numFmtId="178" fontId="98" fillId="0" borderId="26" xfId="188" applyNumberFormat="1" applyFont="1" applyBorder="1" applyAlignment="1">
      <alignment horizontal="center" vertical="center" wrapText="1"/>
    </xf>
    <xf numFmtId="178" fontId="100" fillId="0" borderId="4" xfId="188" applyNumberFormat="1" applyFont="1" applyBorder="1" applyAlignment="1">
      <alignment horizontal="center" vertical="center" wrapText="1"/>
    </xf>
    <xf numFmtId="178" fontId="100" fillId="0" borderId="4" xfId="974" applyNumberFormat="1" applyFont="1" applyBorder="1" applyAlignment="1">
      <alignment horizontal="center" vertical="center" wrapText="1"/>
    </xf>
    <xf numFmtId="0" fontId="95" fillId="0" borderId="3" xfId="188" applyFont="1" applyBorder="1" applyAlignment="1">
      <alignment vertical="center" wrapText="1"/>
    </xf>
    <xf numFmtId="0" fontId="93" fillId="0" borderId="36" xfId="188" applyFont="1" applyBorder="1" applyAlignment="1">
      <alignment horizontal="left" vertical="top" wrapText="1"/>
    </xf>
    <xf numFmtId="178" fontId="98" fillId="0" borderId="4" xfId="188" applyNumberFormat="1" applyFont="1" applyBorder="1" applyAlignment="1">
      <alignment horizontal="center" vertical="center" wrapText="1"/>
    </xf>
    <xf numFmtId="178" fontId="98" fillId="0" borderId="4" xfId="974" applyNumberFormat="1" applyFont="1" applyBorder="1" applyAlignment="1">
      <alignment horizontal="center" vertical="center" wrapText="1"/>
    </xf>
    <xf numFmtId="0" fontId="96" fillId="0" borderId="3" xfId="188" applyFont="1" applyBorder="1" applyAlignment="1">
      <alignment horizontal="left" vertical="top" wrapText="1"/>
    </xf>
    <xf numFmtId="178" fontId="80" fillId="0" borderId="24" xfId="188" applyNumberFormat="1" applyFont="1" applyBorder="1" applyAlignment="1">
      <alignment horizontal="center" vertical="center" wrapText="1"/>
    </xf>
    <xf numFmtId="178" fontId="80" fillId="0" borderId="26" xfId="188" applyNumberFormat="1" applyFont="1" applyBorder="1" applyAlignment="1">
      <alignment horizontal="center" vertical="center" wrapText="1"/>
    </xf>
    <xf numFmtId="0" fontId="94" fillId="0" borderId="36" xfId="188" applyFont="1" applyBorder="1" applyAlignment="1">
      <alignment horizontal="left" vertical="top" wrapText="1"/>
    </xf>
    <xf numFmtId="186" fontId="96" fillId="0" borderId="35" xfId="188" quotePrefix="1" applyNumberFormat="1" applyFont="1" applyBorder="1" applyAlignment="1">
      <alignment horizontal="center" vertical="center"/>
    </xf>
    <xf numFmtId="186" fontId="74" fillId="0" borderId="35" xfId="188" quotePrefix="1" applyNumberFormat="1" applyFont="1" applyBorder="1" applyAlignment="1">
      <alignment horizontal="center" vertical="center"/>
    </xf>
    <xf numFmtId="0" fontId="74" fillId="0" borderId="35" xfId="188" applyFont="1" applyBorder="1" applyAlignment="1">
      <alignment horizontal="center" vertical="center"/>
    </xf>
    <xf numFmtId="178" fontId="80" fillId="0" borderId="4" xfId="188" applyNumberFormat="1" applyFont="1" applyBorder="1" applyAlignment="1">
      <alignment horizontal="center" vertical="center" wrapText="1"/>
    </xf>
    <xf numFmtId="178" fontId="80" fillId="0" borderId="4" xfId="974" applyNumberFormat="1" applyFont="1" applyBorder="1" applyAlignment="1">
      <alignment horizontal="center" vertical="center" wrapText="1"/>
    </xf>
    <xf numFmtId="0" fontId="82" fillId="0" borderId="3" xfId="188" applyFont="1" applyBorder="1" applyAlignment="1">
      <alignment vertical="center" wrapText="1"/>
    </xf>
    <xf numFmtId="0" fontId="75" fillId="0" borderId="36" xfId="188" applyFont="1" applyBorder="1" applyAlignment="1">
      <alignment horizontal="left" vertical="top" wrapText="1"/>
    </xf>
    <xf numFmtId="178" fontId="76" fillId="0" borderId="4" xfId="188" applyNumberFormat="1" applyFont="1" applyBorder="1" applyAlignment="1">
      <alignment horizontal="center" vertical="center" wrapText="1"/>
    </xf>
    <xf numFmtId="178" fontId="76" fillId="0" borderId="4" xfId="974" applyNumberFormat="1" applyFont="1" applyBorder="1" applyAlignment="1">
      <alignment horizontal="center" vertical="center" wrapText="1"/>
    </xf>
    <xf numFmtId="0" fontId="82" fillId="0" borderId="3" xfId="188" applyFont="1" applyBorder="1" applyAlignment="1">
      <alignment horizontal="left" vertical="center" wrapText="1"/>
    </xf>
    <xf numFmtId="0" fontId="83" fillId="0" borderId="36" xfId="188" applyFont="1" applyBorder="1" applyAlignment="1">
      <alignment horizontal="left" vertical="top" wrapText="1"/>
    </xf>
    <xf numFmtId="0" fontId="76" fillId="0" borderId="3" xfId="188" applyFont="1" applyBorder="1" applyAlignment="1">
      <alignment horizontal="center" vertical="center"/>
    </xf>
    <xf numFmtId="0" fontId="74" fillId="0" borderId="35" xfId="188" quotePrefix="1" applyFont="1" applyBorder="1" applyAlignment="1">
      <alignment horizontal="center" vertical="center"/>
    </xf>
    <xf numFmtId="0" fontId="85" fillId="0" borderId="36" xfId="188" applyFont="1" applyBorder="1" applyAlignment="1">
      <alignment horizontal="left" vertical="top" wrapText="1"/>
    </xf>
    <xf numFmtId="0" fontId="74" fillId="0" borderId="2" xfId="188" applyFont="1" applyBorder="1" applyAlignment="1">
      <alignment horizontal="left" vertical="top" wrapText="1"/>
    </xf>
    <xf numFmtId="0" fontId="74" fillId="0" borderId="19" xfId="188" applyFont="1" applyBorder="1" applyAlignment="1">
      <alignment horizontal="left" vertical="top" wrapText="1"/>
    </xf>
    <xf numFmtId="0" fontId="83" fillId="0" borderId="2" xfId="188" applyFont="1" applyBorder="1" applyAlignment="1">
      <alignment horizontal="left" vertical="top" wrapText="1"/>
    </xf>
    <xf numFmtId="0" fontId="83" fillId="0" borderId="19" xfId="188" applyFont="1" applyBorder="1" applyAlignment="1">
      <alignment horizontal="left" vertical="top" wrapText="1"/>
    </xf>
    <xf numFmtId="0" fontId="75" fillId="0" borderId="2" xfId="188" applyFont="1" applyBorder="1" applyAlignment="1">
      <alignment horizontal="left" vertical="top" wrapText="1"/>
    </xf>
    <xf numFmtId="0" fontId="75" fillId="0" borderId="19" xfId="188" applyFont="1" applyBorder="1" applyAlignment="1">
      <alignment horizontal="left" vertical="top" wrapText="1"/>
    </xf>
    <xf numFmtId="14" fontId="80" fillId="0" borderId="23" xfId="188" applyNumberFormat="1" applyFont="1" applyBorder="1" applyAlignment="1">
      <alignment horizontal="center" vertical="center" wrapText="1"/>
    </xf>
    <xf numFmtId="14" fontId="80" fillId="0" borderId="24" xfId="188" applyNumberFormat="1" applyFont="1" applyBorder="1" applyAlignment="1">
      <alignment horizontal="center" vertical="center" wrapText="1"/>
    </xf>
    <xf numFmtId="0" fontId="68" fillId="0" borderId="36" xfId="188" applyFont="1" applyBorder="1" applyAlignment="1">
      <alignment horizontal="left" vertical="top" wrapText="1"/>
    </xf>
    <xf numFmtId="0" fontId="68" fillId="0" borderId="3" xfId="188" applyFont="1" applyBorder="1" applyAlignment="1">
      <alignment horizontal="left" vertical="top" wrapText="1"/>
    </xf>
    <xf numFmtId="0" fontId="68" fillId="0" borderId="3" xfId="974" applyFont="1" applyBorder="1" applyAlignment="1">
      <alignment horizontal="left" vertical="top" wrapText="1"/>
    </xf>
    <xf numFmtId="0" fontId="82" fillId="0" borderId="3" xfId="974" applyFont="1" applyBorder="1" applyAlignment="1">
      <alignment horizontal="left" vertical="top" wrapText="1"/>
    </xf>
    <xf numFmtId="0" fontId="85" fillId="0" borderId="3" xfId="188" applyFont="1" applyBorder="1" applyAlignment="1">
      <alignment horizontal="left" vertical="top" wrapText="1"/>
    </xf>
    <xf numFmtId="0" fontId="45" fillId="0" borderId="4" xfId="974" applyFont="1" applyBorder="1" applyAlignment="1">
      <alignment horizontal="center" vertical="center"/>
    </xf>
    <xf numFmtId="0" fontId="65" fillId="0" borderId="3" xfId="974" applyFont="1" applyBorder="1" applyAlignment="1">
      <alignment horizontal="left" vertical="top" wrapText="1"/>
    </xf>
    <xf numFmtId="0" fontId="68" fillId="0" borderId="37" xfId="188" applyFont="1" applyBorder="1" applyAlignment="1">
      <alignment horizontal="left" vertical="top" wrapText="1"/>
    </xf>
    <xf numFmtId="0" fontId="68" fillId="0" borderId="38" xfId="974" applyFont="1" applyBorder="1" applyAlignment="1">
      <alignment horizontal="left" vertical="top" wrapText="1"/>
    </xf>
    <xf numFmtId="0" fontId="65" fillId="0" borderId="39" xfId="188" applyFont="1" applyBorder="1" applyAlignment="1">
      <alignment horizontal="center" vertical="center"/>
    </xf>
    <xf numFmtId="0" fontId="64" fillId="0" borderId="40" xfId="974" applyFont="1" applyBorder="1" applyAlignment="1">
      <alignment horizontal="center" vertical="center"/>
    </xf>
    <xf numFmtId="0" fontId="65" fillId="0" borderId="3" xfId="974" applyFont="1" applyBorder="1" applyAlignment="1">
      <alignment horizontal="center" vertical="center" wrapText="1"/>
    </xf>
    <xf numFmtId="0" fontId="74" fillId="0" borderId="39" xfId="188" applyFont="1" applyBorder="1" applyAlignment="1">
      <alignment horizontal="center" vertical="center"/>
    </xf>
    <xf numFmtId="0" fontId="64" fillId="0" borderId="3" xfId="974" applyFont="1" applyBorder="1" applyAlignment="1">
      <alignment horizontal="center" vertical="center"/>
    </xf>
    <xf numFmtId="0" fontId="65" fillId="0" borderId="3" xfId="974" applyFont="1" applyBorder="1" applyAlignment="1">
      <alignment horizontal="left" vertical="top"/>
    </xf>
    <xf numFmtId="0" fontId="45" fillId="0" borderId="24" xfId="974" applyFont="1" applyBorder="1" applyAlignment="1">
      <alignment horizontal="center" vertical="center" wrapText="1"/>
    </xf>
    <xf numFmtId="0" fontId="74" fillId="0" borderId="36" xfId="974" applyFont="1" applyBorder="1" applyAlignment="1">
      <alignment horizontal="left" vertical="top" wrapText="1"/>
    </xf>
    <xf numFmtId="0" fontId="64" fillId="0" borderId="41" xfId="974" applyFont="1" applyBorder="1" applyAlignment="1">
      <alignment horizontal="center" vertical="center"/>
    </xf>
    <xf numFmtId="0" fontId="45" fillId="0" borderId="23" xfId="974" applyFont="1" applyBorder="1" applyAlignment="1">
      <alignment horizontal="center" vertical="center" wrapText="1"/>
    </xf>
    <xf numFmtId="0" fontId="64" fillId="0" borderId="23" xfId="974" applyFont="1" applyBorder="1" applyAlignment="1">
      <alignment horizontal="center" vertical="center"/>
    </xf>
    <xf numFmtId="0" fontId="65" fillId="0" borderId="23" xfId="974" applyFont="1" applyBorder="1" applyAlignment="1">
      <alignment horizontal="left" vertical="top" wrapText="1"/>
    </xf>
    <xf numFmtId="0" fontId="64" fillId="0" borderId="35" xfId="974" applyFont="1" applyBorder="1" applyAlignment="1">
      <alignment horizontal="center" vertical="center"/>
    </xf>
    <xf numFmtId="0" fontId="76" fillId="0" borderId="1" xfId="188" applyFont="1" applyBorder="1" applyAlignment="1">
      <alignment horizontal="center" vertical="center" wrapText="1"/>
    </xf>
    <xf numFmtId="0" fontId="76" fillId="0" borderId="1" xfId="974" applyFont="1" applyBorder="1" applyAlignment="1">
      <alignment horizontal="center" vertical="center" wrapText="1"/>
    </xf>
    <xf numFmtId="0" fontId="65" fillId="0" borderId="37" xfId="974" applyFont="1" applyBorder="1" applyAlignment="1">
      <alignment horizontal="left" vertical="top"/>
    </xf>
    <xf numFmtId="0" fontId="74" fillId="0" borderId="1" xfId="188" applyFont="1" applyBorder="1" applyAlignment="1">
      <alignment horizontal="left" vertical="top" wrapText="1"/>
    </xf>
    <xf numFmtId="0" fontId="80" fillId="0" borderId="1" xfId="974" applyFont="1" applyBorder="1" applyAlignment="1">
      <alignment horizontal="left" vertical="top" wrapText="1"/>
    </xf>
    <xf numFmtId="0" fontId="80" fillId="0" borderId="36" xfId="974" applyFont="1" applyBorder="1" applyAlignment="1">
      <alignment horizontal="left" vertical="top" wrapText="1"/>
    </xf>
    <xf numFmtId="0" fontId="80" fillId="0" borderId="35" xfId="974" applyFont="1" applyBorder="1" applyAlignment="1">
      <alignment horizontal="center" vertical="center"/>
    </xf>
    <xf numFmtId="49" fontId="80" fillId="0" borderId="35" xfId="974" applyNumberFormat="1" applyFont="1" applyBorder="1" applyAlignment="1">
      <alignment horizontal="center" vertical="center"/>
    </xf>
    <xf numFmtId="0" fontId="83" fillId="0" borderId="36" xfId="974" applyFont="1" applyBorder="1" applyAlignment="1">
      <alignment horizontal="left" vertical="top" wrapText="1"/>
    </xf>
    <xf numFmtId="0" fontId="75" fillId="0" borderId="36" xfId="974" applyFont="1" applyBorder="1" applyAlignment="1">
      <alignment horizontal="left" vertical="top" wrapText="1"/>
    </xf>
    <xf numFmtId="0" fontId="85" fillId="0" borderId="3" xfId="188" applyFont="1" applyBorder="1" applyAlignment="1">
      <alignment horizontal="left" vertical="center" wrapText="1"/>
    </xf>
    <xf numFmtId="0" fontId="85" fillId="0" borderId="3" xfId="974" applyFont="1" applyBorder="1" applyAlignment="1">
      <alignment horizontal="left" vertical="center" wrapText="1"/>
    </xf>
    <xf numFmtId="0" fontId="85" fillId="0" borderId="3" xfId="974" applyFont="1" applyBorder="1" applyAlignment="1">
      <alignment horizontal="left" vertical="top" wrapText="1"/>
    </xf>
    <xf numFmtId="0" fontId="45" fillId="0" borderId="23" xfId="188" applyFont="1" applyBorder="1" applyAlignment="1">
      <alignment horizontal="center" vertical="center" wrapText="1"/>
    </xf>
    <xf numFmtId="0" fontId="64" fillId="0" borderId="25" xfId="974" applyFont="1" applyBorder="1" applyAlignment="1">
      <alignment horizontal="center" vertical="center" wrapText="1"/>
    </xf>
    <xf numFmtId="0" fontId="80" fillId="0" borderId="37" xfId="974" applyFont="1" applyBorder="1" applyAlignment="1">
      <alignment horizontal="left" vertical="top" wrapText="1"/>
    </xf>
    <xf numFmtId="0" fontId="64" fillId="0" borderId="38" xfId="974" applyFont="1" applyBorder="1" applyAlignment="1">
      <alignment horizontal="left" vertical="top" wrapText="1"/>
    </xf>
    <xf numFmtId="0" fontId="80" fillId="0" borderId="38" xfId="974" applyFont="1" applyBorder="1" applyAlignment="1">
      <alignment horizontal="left" vertical="top" wrapText="1"/>
    </xf>
    <xf numFmtId="0" fontId="74" fillId="0" borderId="37" xfId="974" applyFont="1" applyBorder="1" applyAlignment="1">
      <alignment horizontal="left" vertical="top" wrapText="1"/>
    </xf>
    <xf numFmtId="0" fontId="74" fillId="0" borderId="38" xfId="974" applyFont="1" applyBorder="1" applyAlignment="1">
      <alignment horizontal="left" vertical="top" wrapText="1"/>
    </xf>
    <xf numFmtId="0" fontId="75" fillId="0" borderId="37" xfId="974" applyFont="1" applyBorder="1" applyAlignment="1">
      <alignment horizontal="left" vertical="top" wrapText="1"/>
    </xf>
    <xf numFmtId="0" fontId="75" fillId="0" borderId="38" xfId="974" applyFont="1" applyBorder="1" applyAlignment="1">
      <alignment horizontal="left" vertical="top" wrapText="1"/>
    </xf>
    <xf numFmtId="0" fontId="82" fillId="0" borderId="3" xfId="974" applyFont="1" applyBorder="1" applyAlignment="1">
      <alignment horizontal="left" vertical="center" wrapText="1"/>
    </xf>
    <xf numFmtId="0" fontId="83" fillId="0" borderId="3" xfId="188" applyFont="1" applyBorder="1" applyAlignment="1">
      <alignment horizontal="center" vertical="center" wrapText="1"/>
    </xf>
    <xf numFmtId="0" fontId="83" fillId="0" borderId="3" xfId="974" applyFont="1" applyBorder="1" applyAlignment="1">
      <alignment horizontal="center" vertical="center" wrapText="1"/>
    </xf>
    <xf numFmtId="0" fontId="82" fillId="0" borderId="37" xfId="974" applyFont="1" applyBorder="1" applyAlignment="1">
      <alignment horizontal="left" vertical="top" wrapText="1"/>
    </xf>
    <xf numFmtId="0" fontId="82" fillId="0" borderId="38" xfId="974" applyFont="1" applyBorder="1" applyAlignment="1">
      <alignment horizontal="left" vertical="top" wrapText="1"/>
    </xf>
    <xf numFmtId="0" fontId="84" fillId="0" borderId="3" xfId="188" applyFont="1" applyBorder="1" applyAlignment="1">
      <alignment horizontal="center" vertical="center" wrapText="1"/>
    </xf>
    <xf numFmtId="0" fontId="84" fillId="0" borderId="3" xfId="974" applyFont="1" applyBorder="1" applyAlignment="1">
      <alignment horizontal="center" vertical="center" wrapText="1"/>
    </xf>
    <xf numFmtId="0" fontId="82" fillId="0" borderId="3" xfId="974" applyFont="1" applyBorder="1" applyAlignment="1">
      <alignment horizontal="center" vertical="center" wrapText="1"/>
    </xf>
    <xf numFmtId="49" fontId="74" fillId="0" borderId="42" xfId="188" applyNumberFormat="1" applyFont="1" applyBorder="1" applyAlignment="1">
      <alignment horizontal="center" vertical="center"/>
    </xf>
    <xf numFmtId="0" fontId="80" fillId="0" borderId="44" xfId="974" applyFont="1" applyBorder="1" applyAlignment="1">
      <alignment horizontal="center" vertical="center" wrapText="1"/>
    </xf>
    <xf numFmtId="0" fontId="76" fillId="0" borderId="45" xfId="974" applyFont="1" applyBorder="1" applyAlignment="1">
      <alignment horizontal="center" vertical="center" wrapText="1"/>
    </xf>
    <xf numFmtId="0" fontId="74" fillId="0" borderId="3" xfId="188" applyFont="1" applyBorder="1" applyAlignment="1">
      <alignment horizontal="left" vertical="top" wrapText="1"/>
    </xf>
    <xf numFmtId="0" fontId="74" fillId="0" borderId="44" xfId="974" applyFont="1" applyBorder="1" applyAlignment="1">
      <alignment horizontal="left" vertical="top" wrapText="1"/>
    </xf>
    <xf numFmtId="0" fontId="76" fillId="0" borderId="45" xfId="188" applyFont="1" applyBorder="1" applyAlignment="1">
      <alignment horizontal="center" vertical="center"/>
    </xf>
    <xf numFmtId="0" fontId="65" fillId="0" borderId="46" xfId="188" applyFont="1" applyBorder="1" applyAlignment="1">
      <alignment horizontal="left" vertical="top" wrapText="1"/>
    </xf>
    <xf numFmtId="0" fontId="74" fillId="0" borderId="3" xfId="974" applyFont="1" applyBorder="1" applyAlignment="1">
      <alignment horizontal="left" vertical="top" wrapText="1"/>
    </xf>
    <xf numFmtId="0" fontId="80" fillId="0" borderId="38" xfId="974" applyFont="1" applyBorder="1" applyAlignment="1">
      <alignment horizontal="left" vertical="top"/>
    </xf>
    <xf numFmtId="0" fontId="80" fillId="0" borderId="40" xfId="974" applyFont="1" applyBorder="1" applyAlignment="1">
      <alignment horizontal="center" vertical="center"/>
    </xf>
    <xf numFmtId="0" fontId="80" fillId="0" borderId="25" xfId="974" applyFont="1" applyBorder="1" applyAlignment="1">
      <alignment horizontal="center" vertical="center" wrapText="1"/>
    </xf>
    <xf numFmtId="0" fontId="74" fillId="0" borderId="23" xfId="188" applyFont="1" applyBorder="1" applyAlignment="1">
      <alignment horizontal="left" vertical="top" wrapText="1"/>
    </xf>
    <xf numFmtId="0" fontId="80" fillId="0" borderId="25" xfId="974" applyFont="1" applyBorder="1" applyAlignment="1">
      <alignment horizontal="left" vertical="top"/>
    </xf>
    <xf numFmtId="0" fontId="76" fillId="0" borderId="4" xfId="188" applyFont="1" applyBorder="1" applyAlignment="1">
      <alignment vertical="center"/>
    </xf>
    <xf numFmtId="0" fontId="80" fillId="0" borderId="2" xfId="974" applyFont="1" applyBorder="1" applyAlignment="1">
      <alignment vertical="center" wrapText="1"/>
    </xf>
    <xf numFmtId="0" fontId="80" fillId="0" borderId="19" xfId="974" applyFont="1" applyBorder="1" applyAlignment="1">
      <alignment vertical="center" wrapText="1"/>
    </xf>
    <xf numFmtId="49" fontId="74" fillId="0" borderId="35" xfId="188" applyNumberFormat="1" applyFont="1" applyBorder="1" applyAlignment="1">
      <alignment vertical="center"/>
    </xf>
    <xf numFmtId="0" fontId="76" fillId="0" borderId="3" xfId="188" applyFont="1" applyBorder="1" applyAlignment="1">
      <alignment vertical="center" wrapText="1"/>
    </xf>
    <xf numFmtId="0" fontId="76" fillId="0" borderId="3" xfId="974" applyFont="1" applyBorder="1" applyAlignment="1">
      <alignment vertical="center" wrapText="1"/>
    </xf>
    <xf numFmtId="0" fontId="76" fillId="0" borderId="4" xfId="188" applyFont="1" applyBorder="1" applyAlignment="1">
      <alignment vertical="center" wrapText="1"/>
    </xf>
    <xf numFmtId="0" fontId="76" fillId="0" borderId="4" xfId="974" applyFont="1" applyBorder="1" applyAlignment="1">
      <alignment vertical="center" wrapText="1"/>
    </xf>
    <xf numFmtId="0" fontId="64" fillId="0" borderId="19" xfId="974" applyFont="1" applyBorder="1" applyAlignment="1">
      <alignment vertical="center" wrapText="1"/>
    </xf>
    <xf numFmtId="0" fontId="45" fillId="0" borderId="26" xfId="188" applyFont="1" applyBorder="1" applyAlignment="1">
      <alignment vertical="center"/>
    </xf>
    <xf numFmtId="0" fontId="45" fillId="0" borderId="4" xfId="188" applyFont="1" applyBorder="1" applyAlignment="1">
      <alignment vertical="center"/>
    </xf>
    <xf numFmtId="0" fontId="65" fillId="0" borderId="38" xfId="188" applyFont="1" applyBorder="1" applyAlignment="1">
      <alignment vertical="center" wrapText="1"/>
    </xf>
    <xf numFmtId="0" fontId="65" fillId="0" borderId="36" xfId="188" applyFont="1" applyBorder="1" applyAlignment="1">
      <alignment vertical="center" wrapText="1"/>
    </xf>
    <xf numFmtId="0" fontId="65" fillId="0" borderId="40" xfId="188" applyFont="1" applyBorder="1" applyAlignment="1">
      <alignment vertical="center"/>
    </xf>
    <xf numFmtId="0" fontId="65" fillId="0" borderId="35" xfId="188" applyFont="1" applyBorder="1" applyAlignment="1">
      <alignment vertical="center"/>
    </xf>
    <xf numFmtId="0" fontId="45" fillId="0" borderId="25" xfId="188" applyFont="1" applyBorder="1" applyAlignment="1">
      <alignment vertical="center" wrapText="1"/>
    </xf>
    <xf numFmtId="0" fontId="45" fillId="0" borderId="3" xfId="974" applyFont="1" applyBorder="1" applyAlignment="1">
      <alignment vertical="center" wrapText="1"/>
    </xf>
    <xf numFmtId="0" fontId="45" fillId="0" borderId="26" xfId="188" applyFont="1" applyBorder="1" applyAlignment="1">
      <alignment vertical="center" wrapText="1"/>
    </xf>
    <xf numFmtId="0" fontId="45" fillId="0" borderId="4" xfId="974" applyFont="1" applyBorder="1" applyAlignment="1">
      <alignment vertical="center" wrapText="1"/>
    </xf>
    <xf numFmtId="0" fontId="66" fillId="0" borderId="25" xfId="188" applyFont="1" applyBorder="1" applyAlignment="1">
      <alignment horizontal="center" vertical="center" wrapText="1"/>
    </xf>
    <xf numFmtId="0" fontId="66" fillId="0" borderId="3" xfId="974" applyFont="1" applyBorder="1" applyAlignment="1">
      <alignment horizontal="center" vertical="center" wrapText="1"/>
    </xf>
    <xf numFmtId="0" fontId="68" fillId="0" borderId="25" xfId="188" applyFont="1" applyBorder="1" applyAlignment="1">
      <alignment vertical="center" wrapText="1"/>
    </xf>
    <xf numFmtId="0" fontId="68" fillId="0" borderId="3" xfId="974" applyFont="1" applyBorder="1" applyAlignment="1">
      <alignment vertical="center" wrapText="1"/>
    </xf>
    <xf numFmtId="49" fontId="74" fillId="0" borderId="42" xfId="188" applyNumberFormat="1" applyFont="1" applyBorder="1" applyAlignment="1">
      <alignment vertical="center"/>
    </xf>
    <xf numFmtId="0" fontId="80" fillId="0" borderId="3" xfId="188" applyFont="1" applyBorder="1" applyAlignment="1">
      <alignment vertical="center" wrapText="1"/>
    </xf>
    <xf numFmtId="0" fontId="80" fillId="0" borderId="44" xfId="974" applyFont="1" applyBorder="1" applyAlignment="1">
      <alignment vertical="center" wrapText="1"/>
    </xf>
    <xf numFmtId="0" fontId="76" fillId="0" borderId="45" xfId="974" applyFont="1" applyBorder="1" applyAlignment="1">
      <alignment vertical="center" wrapText="1"/>
    </xf>
    <xf numFmtId="0" fontId="74" fillId="0" borderId="3" xfId="188" applyFont="1" applyBorder="1" applyAlignment="1">
      <alignment vertical="center" wrapText="1"/>
    </xf>
    <xf numFmtId="0" fontId="74" fillId="0" borderId="44" xfId="974" applyFont="1" applyBorder="1" applyAlignment="1">
      <alignment vertical="center" wrapText="1"/>
    </xf>
    <xf numFmtId="0" fontId="76" fillId="0" borderId="45" xfId="188" applyFont="1" applyBorder="1" applyAlignment="1">
      <alignment vertical="center"/>
    </xf>
    <xf numFmtId="0" fontId="65" fillId="0" borderId="46" xfId="188" applyFont="1" applyBorder="1" applyAlignment="1">
      <alignment vertical="center" wrapText="1"/>
    </xf>
    <xf numFmtId="0" fontId="80" fillId="0" borderId="3" xfId="974" applyFont="1" applyBorder="1" applyAlignment="1">
      <alignment vertical="center" wrapText="1"/>
    </xf>
    <xf numFmtId="0" fontId="74" fillId="0" borderId="3" xfId="974" applyFont="1" applyBorder="1" applyAlignment="1">
      <alignment vertical="center" wrapText="1"/>
    </xf>
    <xf numFmtId="0" fontId="76" fillId="0" borderId="1" xfId="188" applyFont="1" applyBorder="1" applyAlignment="1">
      <alignment vertical="center" wrapText="1"/>
    </xf>
    <xf numFmtId="0" fontId="76" fillId="0" borderId="1" xfId="974" applyFont="1" applyBorder="1" applyAlignment="1">
      <alignment vertical="center" wrapText="1"/>
    </xf>
    <xf numFmtId="0" fontId="74" fillId="0" borderId="37" xfId="188" applyFont="1" applyBorder="1" applyAlignment="1">
      <alignment vertical="center" wrapText="1"/>
    </xf>
    <xf numFmtId="0" fontId="80" fillId="0" borderId="38" xfId="974" applyFont="1" applyBorder="1" applyAlignment="1">
      <alignment vertical="center"/>
    </xf>
    <xf numFmtId="0" fontId="74" fillId="0" borderId="39" xfId="188" applyFont="1" applyBorder="1" applyAlignment="1">
      <alignment vertical="center"/>
    </xf>
    <xf numFmtId="0" fontId="80" fillId="0" borderId="40" xfId="974" applyFont="1" applyBorder="1" applyAlignment="1">
      <alignment vertical="center"/>
    </xf>
    <xf numFmtId="0" fontId="76" fillId="0" borderId="23" xfId="188" applyFont="1" applyBorder="1" applyAlignment="1">
      <alignment vertical="center" wrapText="1"/>
    </xf>
    <xf numFmtId="0" fontId="80" fillId="0" borderId="25" xfId="974" applyFont="1" applyBorder="1" applyAlignment="1">
      <alignment vertical="center" wrapText="1"/>
    </xf>
    <xf numFmtId="0" fontId="74" fillId="0" borderId="23" xfId="188" applyFont="1" applyBorder="1" applyAlignment="1">
      <alignment vertical="center" wrapText="1"/>
    </xf>
    <xf numFmtId="0" fontId="80" fillId="0" borderId="25" xfId="974" applyFont="1" applyBorder="1" applyAlignment="1">
      <alignment vertical="center"/>
    </xf>
    <xf numFmtId="0" fontId="80" fillId="0" borderId="37" xfId="974" applyFont="1" applyBorder="1" applyAlignment="1">
      <alignment vertical="center" wrapText="1"/>
    </xf>
    <xf numFmtId="0" fontId="80" fillId="0" borderId="38" xfId="974" applyFont="1" applyBorder="1" applyAlignment="1">
      <alignment vertical="center" wrapText="1"/>
    </xf>
    <xf numFmtId="0" fontId="74" fillId="0" borderId="37" xfId="974" applyFont="1" applyBorder="1" applyAlignment="1">
      <alignment vertical="center" wrapText="1"/>
    </xf>
    <xf numFmtId="0" fontId="74" fillId="0" borderId="38" xfId="974" applyFont="1" applyBorder="1" applyAlignment="1">
      <alignment vertical="center" wrapText="1"/>
    </xf>
    <xf numFmtId="0" fontId="82" fillId="0" borderId="3" xfId="974" applyFont="1" applyBorder="1" applyAlignment="1">
      <alignment vertical="center" wrapText="1"/>
    </xf>
    <xf numFmtId="0" fontId="84" fillId="0" borderId="3" xfId="188" applyFont="1" applyBorder="1" applyAlignment="1">
      <alignment vertical="center" wrapText="1"/>
    </xf>
    <xf numFmtId="0" fontId="84" fillId="0" borderId="3" xfId="974" applyFont="1" applyBorder="1" applyAlignment="1">
      <alignment vertical="center" wrapText="1"/>
    </xf>
    <xf numFmtId="0" fontId="82" fillId="0" borderId="37" xfId="974" applyFont="1" applyBorder="1" applyAlignment="1">
      <alignment vertical="center" wrapText="1"/>
    </xf>
    <xf numFmtId="0" fontId="82" fillId="0" borderId="38" xfId="974" applyFont="1" applyBorder="1" applyAlignment="1">
      <alignment vertical="center" wrapText="1"/>
    </xf>
    <xf numFmtId="0" fontId="83" fillId="0" borderId="3" xfId="188" applyFont="1" applyBorder="1" applyAlignment="1">
      <alignment vertical="center" wrapText="1"/>
    </xf>
    <xf numFmtId="0" fontId="83" fillId="0" borderId="3" xfId="974" applyFont="1" applyBorder="1" applyAlignment="1">
      <alignment vertical="center" wrapText="1"/>
    </xf>
    <xf numFmtId="0" fontId="75" fillId="0" borderId="37" xfId="974" applyFont="1" applyBorder="1" applyAlignment="1">
      <alignment vertical="center" wrapText="1"/>
    </xf>
    <xf numFmtId="0" fontId="75" fillId="0" borderId="38" xfId="974" applyFont="1" applyBorder="1" applyAlignment="1">
      <alignment vertical="center" wrapText="1"/>
    </xf>
    <xf numFmtId="0" fontId="74" fillId="0" borderId="36" xfId="188" applyFont="1" applyBorder="1" applyAlignment="1">
      <alignment vertical="center" wrapText="1"/>
    </xf>
    <xf numFmtId="0" fontId="74" fillId="0" borderId="35" xfId="188" applyFont="1" applyBorder="1" applyAlignment="1">
      <alignment vertical="center"/>
    </xf>
    <xf numFmtId="0" fontId="75" fillId="0" borderId="2" xfId="188" applyFont="1" applyBorder="1" applyAlignment="1">
      <alignment vertical="center" wrapText="1"/>
    </xf>
    <xf numFmtId="0" fontId="75" fillId="0" borderId="19" xfId="188" applyFont="1" applyBorder="1" applyAlignment="1">
      <alignment vertical="center" wrapText="1"/>
    </xf>
    <xf numFmtId="0" fontId="74" fillId="0" borderId="2" xfId="188" applyFont="1" applyBorder="1" applyAlignment="1">
      <alignment vertical="center" wrapText="1"/>
    </xf>
    <xf numFmtId="0" fontId="74" fillId="0" borderId="19" xfId="188" applyFont="1" applyBorder="1" applyAlignment="1">
      <alignment vertical="center" wrapText="1"/>
    </xf>
    <xf numFmtId="0" fontId="64" fillId="0" borderId="38" xfId="974" applyFont="1" applyBorder="1" applyAlignment="1">
      <alignment vertical="center" wrapText="1"/>
    </xf>
    <xf numFmtId="0" fontId="65" fillId="0" borderId="39" xfId="188" applyFont="1" applyBorder="1" applyAlignment="1">
      <alignment vertical="center"/>
    </xf>
    <xf numFmtId="0" fontId="64" fillId="0" borderId="40" xfId="974" applyFont="1" applyBorder="1" applyAlignment="1">
      <alignment vertical="center"/>
    </xf>
    <xf numFmtId="0" fontId="45" fillId="0" borderId="23" xfId="188" applyFont="1" applyBorder="1" applyAlignment="1">
      <alignment vertical="center" wrapText="1"/>
    </xf>
    <xf numFmtId="0" fontId="64" fillId="0" borderId="25" xfId="974" applyFont="1" applyBorder="1" applyAlignment="1">
      <alignment vertical="center" wrapText="1"/>
    </xf>
    <xf numFmtId="0" fontId="45" fillId="0" borderId="4" xfId="188" applyFont="1" applyBorder="1" applyAlignment="1">
      <alignment vertical="center" wrapText="1"/>
    </xf>
    <xf numFmtId="0" fontId="45" fillId="0" borderId="3" xfId="188" applyFont="1" applyBorder="1" applyAlignment="1">
      <alignment vertical="center" wrapText="1"/>
    </xf>
    <xf numFmtId="0" fontId="66" fillId="0" borderId="3" xfId="188" applyFont="1" applyBorder="1" applyAlignment="1">
      <alignment vertical="center" wrapText="1"/>
    </xf>
    <xf numFmtId="0" fontId="69" fillId="0" borderId="29" xfId="188" applyFont="1" applyBorder="1" applyAlignment="1">
      <alignment horizontal="center" vertical="center" wrapText="1"/>
    </xf>
    <xf numFmtId="0" fontId="64" fillId="0" borderId="18" xfId="974" applyFont="1" applyBorder="1" applyAlignment="1">
      <alignment horizontal="center" vertical="center" wrapText="1"/>
    </xf>
    <xf numFmtId="0" fontId="64" fillId="0" borderId="28" xfId="974" applyFont="1" applyBorder="1" applyAlignment="1">
      <alignment horizontal="center" vertical="center" wrapText="1"/>
    </xf>
    <xf numFmtId="0" fontId="65" fillId="0" borderId="30" xfId="188" applyFont="1" applyBorder="1" applyAlignment="1">
      <alignment vertical="center"/>
    </xf>
    <xf numFmtId="0" fontId="65" fillId="0" borderId="31" xfId="188" applyFont="1" applyBorder="1" applyAlignment="1">
      <alignment vertical="center" wrapText="1"/>
    </xf>
    <xf numFmtId="0" fontId="65" fillId="0" borderId="31" xfId="974" applyFont="1" applyBorder="1" applyAlignment="1">
      <alignment vertical="center" wrapText="1"/>
    </xf>
    <xf numFmtId="0" fontId="65" fillId="0" borderId="1" xfId="974" applyFont="1" applyBorder="1" applyAlignment="1">
      <alignment vertical="center" wrapText="1"/>
    </xf>
    <xf numFmtId="0" fontId="65" fillId="0" borderId="32" xfId="188" applyFont="1" applyBorder="1" applyAlignment="1">
      <alignment vertical="center" wrapText="1"/>
    </xf>
    <xf numFmtId="0" fontId="65" fillId="0" borderId="3" xfId="188" applyFont="1" applyBorder="1" applyAlignment="1">
      <alignment vertical="center" wrapText="1"/>
    </xf>
    <xf numFmtId="0" fontId="65" fillId="0" borderId="33" xfId="974" applyFont="1" applyBorder="1" applyAlignment="1">
      <alignment vertical="center" wrapText="1"/>
    </xf>
    <xf numFmtId="0" fontId="65" fillId="0" borderId="33" xfId="188" applyFont="1" applyBorder="1" applyAlignment="1">
      <alignment vertical="center" wrapText="1"/>
    </xf>
    <xf numFmtId="0" fontId="65" fillId="0" borderId="4" xfId="188" applyFont="1" applyBorder="1" applyAlignment="1">
      <alignment vertical="center"/>
    </xf>
    <xf numFmtId="0" fontId="65" fillId="0" borderId="1" xfId="188" applyFont="1" applyBorder="1" applyAlignment="1">
      <alignment vertical="center" wrapText="1"/>
    </xf>
    <xf numFmtId="0" fontId="65" fillId="0" borderId="4" xfId="974" applyFont="1" applyBorder="1" applyAlignment="1">
      <alignment vertical="center" wrapText="1"/>
    </xf>
    <xf numFmtId="0" fontId="82" fillId="0" borderId="2" xfId="974" applyFont="1" applyBorder="1" applyAlignment="1">
      <alignment horizontal="left" vertical="top" wrapText="1"/>
    </xf>
    <xf numFmtId="0" fontId="82" fillId="0" borderId="19" xfId="974" applyFont="1" applyBorder="1" applyAlignment="1">
      <alignment horizontal="left" vertical="top" wrapText="1"/>
    </xf>
    <xf numFmtId="49" fontId="82" fillId="0" borderId="35" xfId="188" applyNumberFormat="1" applyFont="1" applyBorder="1" applyAlignment="1">
      <alignment horizontal="center" vertical="center"/>
    </xf>
    <xf numFmtId="0" fontId="82" fillId="0" borderId="4" xfId="188" applyFont="1" applyBorder="1" applyAlignment="1">
      <alignment horizontal="center" vertical="center" wrapText="1"/>
    </xf>
    <xf numFmtId="0" fontId="82" fillId="0" borderId="4" xfId="974" applyFont="1" applyBorder="1" applyAlignment="1">
      <alignment horizontal="center" vertical="center" wrapText="1"/>
    </xf>
    <xf numFmtId="0" fontId="82" fillId="0" borderId="3" xfId="974" applyFont="1" applyBorder="1" applyAlignment="1">
      <alignment horizontal="center" vertical="center"/>
    </xf>
    <xf numFmtId="0" fontId="75" fillId="0" borderId="2" xfId="974" applyFont="1" applyBorder="1" applyAlignment="1">
      <alignment horizontal="center" vertical="center" wrapText="1"/>
    </xf>
    <xf numFmtId="0" fontId="66" fillId="0" borderId="19" xfId="974" applyFont="1" applyBorder="1" applyAlignment="1">
      <alignment horizontal="center" vertical="center" wrapText="1"/>
    </xf>
    <xf numFmtId="0" fontId="68" fillId="0" borderId="26" xfId="188" applyFont="1" applyBorder="1" applyAlignment="1">
      <alignment horizontal="center" vertical="center"/>
    </xf>
    <xf numFmtId="0" fontId="68" fillId="0" borderId="4" xfId="188" applyFont="1" applyBorder="1" applyAlignment="1">
      <alignment horizontal="center" vertical="center"/>
    </xf>
    <xf numFmtId="0" fontId="68" fillId="0" borderId="38" xfId="188" applyFont="1" applyBorder="1" applyAlignment="1">
      <alignment horizontal="left" vertical="top" wrapText="1"/>
    </xf>
    <xf numFmtId="0" fontId="68" fillId="0" borderId="40" xfId="188" applyFont="1" applyBorder="1" applyAlignment="1">
      <alignment horizontal="center" vertical="center"/>
    </xf>
    <xf numFmtId="0" fontId="68" fillId="0" borderId="35" xfId="188" applyFont="1" applyBorder="1" applyAlignment="1">
      <alignment horizontal="center" vertical="center"/>
    </xf>
    <xf numFmtId="0" fontId="68" fillId="0" borderId="25" xfId="188" applyFont="1" applyBorder="1" applyAlignment="1">
      <alignment horizontal="center" vertical="center" wrapText="1"/>
    </xf>
    <xf numFmtId="0" fontId="68" fillId="0" borderId="3" xfId="974" applyFont="1" applyBorder="1" applyAlignment="1">
      <alignment horizontal="center" vertical="center" wrapText="1"/>
    </xf>
    <xf numFmtId="0" fontId="68" fillId="0" borderId="26" xfId="188" applyFont="1" applyBorder="1" applyAlignment="1">
      <alignment horizontal="center" vertical="center" wrapText="1"/>
    </xf>
    <xf numFmtId="0" fontId="68" fillId="0" borderId="4" xfId="974" applyFont="1" applyBorder="1" applyAlignment="1">
      <alignment horizontal="center" vertical="center" wrapText="1"/>
    </xf>
    <xf numFmtId="0" fontId="68" fillId="0" borderId="25" xfId="188" applyFont="1" applyBorder="1" applyAlignment="1">
      <alignment horizontal="left" vertical="center" wrapText="1"/>
    </xf>
    <xf numFmtId="0" fontId="68" fillId="0" borderId="3" xfId="974" applyFont="1" applyBorder="1" applyAlignment="1">
      <alignment horizontal="left" vertical="center" wrapText="1"/>
    </xf>
    <xf numFmtId="49" fontId="82" fillId="0" borderId="42" xfId="188" applyNumberFormat="1" applyFont="1" applyBorder="1" applyAlignment="1">
      <alignment horizontal="center" vertical="center"/>
    </xf>
    <xf numFmtId="0" fontId="82" fillId="0" borderId="44" xfId="974" applyFont="1" applyBorder="1" applyAlignment="1">
      <alignment horizontal="center" vertical="center" wrapText="1"/>
    </xf>
    <xf numFmtId="0" fontId="82" fillId="0" borderId="45" xfId="974" applyFont="1" applyBorder="1" applyAlignment="1">
      <alignment horizontal="center" vertical="center" wrapText="1"/>
    </xf>
    <xf numFmtId="0" fontId="75" fillId="0" borderId="3" xfId="188" applyFont="1" applyBorder="1" applyAlignment="1">
      <alignment horizontal="center" vertical="center" wrapText="1"/>
    </xf>
    <xf numFmtId="0" fontId="75" fillId="0" borderId="44" xfId="974" applyFont="1" applyBorder="1" applyAlignment="1">
      <alignment horizontal="center" vertical="center" wrapText="1"/>
    </xf>
    <xf numFmtId="0" fontId="82" fillId="0" borderId="45" xfId="188" applyFont="1" applyBorder="1" applyAlignment="1">
      <alignment horizontal="center" vertical="center"/>
    </xf>
    <xf numFmtId="0" fontId="68" fillId="0" borderId="46" xfId="188" applyFont="1" applyBorder="1" applyAlignment="1">
      <alignment horizontal="left" vertical="top" wrapText="1"/>
    </xf>
    <xf numFmtId="0" fontId="75" fillId="0" borderId="3" xfId="974" applyFont="1" applyBorder="1" applyAlignment="1">
      <alignment horizontal="center" vertical="center" wrapText="1"/>
    </xf>
    <xf numFmtId="0" fontId="82" fillId="0" borderId="1" xfId="188" applyFont="1" applyBorder="1" applyAlignment="1">
      <alignment horizontal="center" vertical="center" wrapText="1"/>
    </xf>
    <xf numFmtId="0" fontId="82" fillId="0" borderId="1" xfId="974" applyFont="1" applyBorder="1" applyAlignment="1">
      <alignment horizontal="center" vertical="center" wrapText="1"/>
    </xf>
    <xf numFmtId="0" fontId="82" fillId="0" borderId="37" xfId="188" applyFont="1" applyBorder="1" applyAlignment="1">
      <alignment horizontal="left" vertical="top" wrapText="1"/>
    </xf>
    <xf numFmtId="0" fontId="82" fillId="0" borderId="38" xfId="974" applyFont="1" applyBorder="1" applyAlignment="1">
      <alignment horizontal="left" vertical="top"/>
    </xf>
    <xf numFmtId="0" fontId="82" fillId="0" borderId="39" xfId="188" applyFont="1" applyBorder="1" applyAlignment="1">
      <alignment horizontal="center" vertical="center"/>
    </xf>
    <xf numFmtId="0" fontId="82" fillId="0" borderId="40" xfId="974" applyFont="1" applyBorder="1" applyAlignment="1">
      <alignment horizontal="center" vertical="center"/>
    </xf>
    <xf numFmtId="0" fontId="82" fillId="0" borderId="23" xfId="188" applyFont="1" applyBorder="1" applyAlignment="1">
      <alignment horizontal="center" vertical="center" wrapText="1"/>
    </xf>
    <xf numFmtId="0" fontId="82" fillId="0" borderId="25" xfId="974" applyFont="1" applyBorder="1" applyAlignment="1">
      <alignment horizontal="center" vertical="center" wrapText="1"/>
    </xf>
    <xf numFmtId="0" fontId="82" fillId="0" borderId="3" xfId="188" applyFont="1" applyBorder="1" applyAlignment="1">
      <alignment horizontal="center" vertical="center"/>
    </xf>
    <xf numFmtId="0" fontId="75" fillId="0" borderId="23" xfId="188" applyFont="1" applyBorder="1" applyAlignment="1">
      <alignment horizontal="center" vertical="center" wrapText="1"/>
    </xf>
    <xf numFmtId="0" fontId="75" fillId="0" borderId="25" xfId="974" applyFont="1" applyBorder="1" applyAlignment="1">
      <alignment horizontal="center" vertical="center"/>
    </xf>
    <xf numFmtId="0" fontId="75" fillId="0" borderId="19" xfId="974" applyFont="1" applyBorder="1" applyAlignment="1">
      <alignment horizontal="center" vertical="center" wrapText="1"/>
    </xf>
    <xf numFmtId="0" fontId="82" fillId="0" borderId="35" xfId="188" applyFont="1" applyBorder="1" applyAlignment="1">
      <alignment horizontal="center" vertical="center"/>
    </xf>
    <xf numFmtId="0" fontId="75" fillId="0" borderId="2" xfId="188" applyFont="1" applyBorder="1" applyAlignment="1">
      <alignment horizontal="center" vertical="center" wrapText="1"/>
    </xf>
    <xf numFmtId="0" fontId="75" fillId="0" borderId="19" xfId="188" applyFont="1" applyBorder="1" applyAlignment="1">
      <alignment horizontal="center" vertical="center" wrapText="1"/>
    </xf>
    <xf numFmtId="0" fontId="68" fillId="0" borderId="39" xfId="188" applyFont="1" applyBorder="1" applyAlignment="1">
      <alignment horizontal="center" vertical="center"/>
    </xf>
    <xf numFmtId="0" fontId="68" fillId="0" borderId="40" xfId="974" applyFont="1" applyBorder="1" applyAlignment="1">
      <alignment horizontal="center" vertical="center"/>
    </xf>
    <xf numFmtId="0" fontId="68" fillId="0" borderId="23" xfId="188" applyFont="1" applyBorder="1" applyAlignment="1">
      <alignment horizontal="center" vertical="center" wrapText="1"/>
    </xf>
    <xf numFmtId="0" fontId="68" fillId="0" borderId="25" xfId="974" applyFont="1" applyBorder="1" applyAlignment="1">
      <alignment horizontal="center" vertical="center" wrapText="1"/>
    </xf>
    <xf numFmtId="0" fontId="68" fillId="0" borderId="4" xfId="188" applyFont="1" applyBorder="1" applyAlignment="1">
      <alignment horizontal="center" vertical="center" wrapText="1"/>
    </xf>
    <xf numFmtId="0" fontId="68" fillId="0" borderId="3" xfId="188" applyFont="1" applyBorder="1" applyAlignment="1">
      <alignment horizontal="left" vertical="center" wrapText="1"/>
    </xf>
    <xf numFmtId="0" fontId="66" fillId="0" borderId="3" xfId="188" applyFont="1" applyBorder="1" applyAlignment="1">
      <alignment horizontal="center" vertical="center" wrapText="1"/>
    </xf>
    <xf numFmtId="0" fontId="82" fillId="0" borderId="36" xfId="974" applyFont="1" applyBorder="1" applyAlignment="1">
      <alignment horizontal="left" vertical="top" wrapText="1"/>
    </xf>
    <xf numFmtId="49" fontId="82" fillId="0" borderId="35" xfId="974" applyNumberFormat="1" applyFont="1" applyBorder="1" applyAlignment="1">
      <alignment horizontal="center" vertical="center"/>
    </xf>
    <xf numFmtId="0" fontId="75" fillId="0" borderId="1" xfId="188" applyFont="1" applyBorder="1" applyAlignment="1">
      <alignment horizontal="center" vertical="center" wrapText="1"/>
    </xf>
    <xf numFmtId="0" fontId="75" fillId="0" borderId="1" xfId="974" applyFont="1" applyBorder="1" applyAlignment="1">
      <alignment horizontal="center" vertical="center" wrapText="1"/>
    </xf>
    <xf numFmtId="0" fontId="82" fillId="0" borderId="35" xfId="974" applyFont="1" applyBorder="1" applyAlignment="1">
      <alignment horizontal="center" vertical="center"/>
    </xf>
    <xf numFmtId="0" fontId="68" fillId="0" borderId="37" xfId="974" applyFont="1" applyBorder="1" applyAlignment="1">
      <alignment horizontal="left" vertical="top"/>
    </xf>
    <xf numFmtId="0" fontId="68" fillId="0" borderId="35" xfId="974" applyFont="1" applyBorder="1" applyAlignment="1">
      <alignment horizontal="center" vertical="center"/>
    </xf>
    <xf numFmtId="0" fontId="68" fillId="0" borderId="41" xfId="974" applyFont="1" applyBorder="1" applyAlignment="1">
      <alignment horizontal="center" vertical="center"/>
    </xf>
    <xf numFmtId="0" fontId="68" fillId="0" borderId="23" xfId="974" applyFont="1" applyBorder="1" applyAlignment="1">
      <alignment horizontal="center" vertical="center" wrapText="1"/>
    </xf>
    <xf numFmtId="0" fontId="68" fillId="0" borderId="24" xfId="974" applyFont="1" applyBorder="1" applyAlignment="1">
      <alignment horizontal="center" vertical="center" wrapText="1"/>
    </xf>
    <xf numFmtId="0" fontId="68" fillId="0" borderId="3" xfId="188" applyFont="1" applyBorder="1" applyAlignment="1">
      <alignment horizontal="center" vertical="center"/>
    </xf>
    <xf numFmtId="0" fontId="68" fillId="0" borderId="23" xfId="974" applyFont="1" applyBorder="1" applyAlignment="1">
      <alignment horizontal="center" vertical="center"/>
    </xf>
    <xf numFmtId="0" fontId="66" fillId="0" borderId="23" xfId="974" applyFont="1" applyBorder="1" applyAlignment="1">
      <alignment horizontal="center" vertical="center" wrapText="1"/>
    </xf>
    <xf numFmtId="0" fontId="68" fillId="0" borderId="3" xfId="974" applyFont="1" applyBorder="1" applyAlignment="1">
      <alignment horizontal="center" vertical="center"/>
    </xf>
    <xf numFmtId="0" fontId="68" fillId="0" borderId="4" xfId="974" applyFont="1" applyBorder="1" applyAlignment="1">
      <alignment horizontal="center" vertical="center"/>
    </xf>
    <xf numFmtId="0" fontId="66" fillId="0" borderId="3" xfId="974" applyFont="1" applyBorder="1" applyAlignment="1">
      <alignment horizontal="center" vertical="center"/>
    </xf>
    <xf numFmtId="178" fontId="68" fillId="0" borderId="4" xfId="188" applyNumberFormat="1" applyFont="1" applyBorder="1" applyAlignment="1">
      <alignment horizontal="center" vertical="center" wrapText="1"/>
    </xf>
    <xf numFmtId="178" fontId="68" fillId="0" borderId="4" xfId="974" applyNumberFormat="1" applyFont="1" applyBorder="1" applyAlignment="1">
      <alignment horizontal="center" vertical="center" wrapText="1"/>
    </xf>
    <xf numFmtId="178" fontId="82" fillId="0" borderId="4" xfId="188" applyNumberFormat="1" applyFont="1" applyBorder="1" applyAlignment="1">
      <alignment horizontal="center" vertical="center" wrapText="1"/>
    </xf>
    <xf numFmtId="178" fontId="82" fillId="0" borderId="4" xfId="974" applyNumberFormat="1" applyFont="1" applyBorder="1" applyAlignment="1">
      <alignment horizontal="center" vertical="center" wrapText="1"/>
    </xf>
    <xf numFmtId="0" fontId="82" fillId="0" borderId="3" xfId="188" applyFont="1" applyBorder="1" applyAlignment="1">
      <alignment horizontal="center" vertical="top" wrapText="1"/>
    </xf>
    <xf numFmtId="0" fontId="82" fillId="0" borderId="3" xfId="974" applyFont="1" applyBorder="1" applyAlignment="1">
      <alignment horizontal="center" vertical="top" wrapText="1"/>
    </xf>
    <xf numFmtId="49" fontId="68" fillId="0" borderId="35" xfId="188" applyNumberFormat="1" applyFont="1" applyBorder="1" applyAlignment="1">
      <alignment horizontal="center" vertical="center"/>
    </xf>
    <xf numFmtId="0" fontId="82" fillId="0" borderId="2" xfId="188" applyFont="1" applyBorder="1" applyAlignment="1">
      <alignment horizontal="center" vertical="center"/>
    </xf>
    <xf numFmtId="0" fontId="82" fillId="0" borderId="19" xfId="188" applyFont="1" applyBorder="1" applyAlignment="1">
      <alignment horizontal="center" vertical="center"/>
    </xf>
    <xf numFmtId="0" fontId="82" fillId="0" borderId="1" xfId="188" applyFont="1" applyBorder="1" applyAlignment="1">
      <alignment horizontal="center" vertical="center"/>
    </xf>
    <xf numFmtId="0" fontId="82" fillId="0" borderId="4" xfId="974" applyFont="1" applyBorder="1" applyAlignment="1">
      <alignment horizontal="center" vertical="center"/>
    </xf>
    <xf numFmtId="49" fontId="68" fillId="0" borderId="35" xfId="974" applyNumberFormat="1" applyFont="1" applyBorder="1" applyAlignment="1">
      <alignment horizontal="center" vertical="center"/>
    </xf>
    <xf numFmtId="0" fontId="56" fillId="0" borderId="0" xfId="10" applyFont="1" applyAlignment="1">
      <alignment horizontal="center" vertical="center"/>
    </xf>
    <xf numFmtId="0" fontId="47" fillId="3" borderId="8" xfId="10" applyFont="1" applyFill="1" applyBorder="1" applyAlignment="1">
      <alignment horizontal="center" vertical="center" wrapText="1" readingOrder="1"/>
    </xf>
    <xf numFmtId="0" fontId="47" fillId="3" borderId="9" xfId="10" applyFont="1" applyFill="1" applyBorder="1" applyAlignment="1">
      <alignment horizontal="center" vertical="center" wrapText="1" readingOrder="1"/>
    </xf>
    <xf numFmtId="0" fontId="47" fillId="3" borderId="10" xfId="10" applyFont="1" applyFill="1" applyBorder="1" applyAlignment="1">
      <alignment horizontal="center" vertical="center" wrapText="1" readingOrder="1"/>
    </xf>
    <xf numFmtId="0" fontId="45" fillId="0" borderId="21" xfId="0" applyFont="1" applyBorder="1" applyAlignment="1">
      <alignment horizontal="center" vertical="center" wrapText="1" readingOrder="1"/>
    </xf>
    <xf numFmtId="0" fontId="45" fillId="0" borderId="0" xfId="0" applyFont="1" applyAlignment="1">
      <alignment horizontal="center" vertical="center" wrapText="1" readingOrder="1"/>
    </xf>
    <xf numFmtId="0" fontId="45" fillId="0" borderId="22" xfId="0" applyFont="1" applyBorder="1" applyAlignment="1">
      <alignment horizontal="center" vertical="center" wrapText="1" readingOrder="1"/>
    </xf>
    <xf numFmtId="0" fontId="47" fillId="3" borderId="6" xfId="10" applyFont="1" applyFill="1" applyBorder="1" applyAlignment="1">
      <alignment horizontal="center" vertical="center" wrapText="1" readingOrder="1"/>
    </xf>
    <xf numFmtId="0" fontId="47" fillId="3" borderId="20" xfId="10" applyFont="1" applyFill="1" applyBorder="1" applyAlignment="1">
      <alignment horizontal="center" vertical="center" wrapText="1" readingOrder="1"/>
    </xf>
    <xf numFmtId="0" fontId="45" fillId="0" borderId="20" xfId="0" applyFont="1" applyBorder="1" applyAlignment="1">
      <alignment horizontal="center" vertical="center" wrapText="1" readingOrder="1"/>
    </xf>
    <xf numFmtId="0" fontId="45" fillId="0" borderId="0" xfId="10" applyFont="1" applyAlignment="1">
      <alignment horizontal="center" vertical="center"/>
    </xf>
    <xf numFmtId="0" fontId="56" fillId="0" borderId="12" xfId="10" applyFont="1" applyBorder="1" applyAlignment="1">
      <alignment horizontal="center" vertical="center"/>
    </xf>
    <xf numFmtId="0" fontId="45" fillId="0" borderId="12" xfId="10" applyFont="1" applyBorder="1" applyAlignment="1">
      <alignment horizontal="center" vertical="center"/>
    </xf>
    <xf numFmtId="0" fontId="47" fillId="3" borderId="7" xfId="10" applyFont="1" applyFill="1" applyBorder="1" applyAlignment="1">
      <alignment horizontal="center" vertical="center" wrapText="1" readingOrder="1"/>
    </xf>
    <xf numFmtId="0" fontId="45" fillId="0" borderId="7" xfId="0" applyFont="1" applyBorder="1" applyAlignment="1">
      <alignment horizontal="center" vertical="center" wrapText="1" readingOrder="1"/>
    </xf>
    <xf numFmtId="0" fontId="45" fillId="0" borderId="11" xfId="0" applyFont="1" applyBorder="1" applyAlignment="1">
      <alignment horizontal="center" vertical="center" wrapText="1" readingOrder="1"/>
    </xf>
    <xf numFmtId="0" fontId="45" fillId="0" borderId="12" xfId="0" applyFont="1" applyBorder="1" applyAlignment="1">
      <alignment horizontal="center" vertical="center" wrapText="1" readingOrder="1"/>
    </xf>
    <xf numFmtId="0" fontId="45" fillId="0" borderId="13" xfId="0" applyFont="1" applyBorder="1" applyAlignment="1">
      <alignment horizontal="center" vertical="center" wrapText="1" readingOrder="1"/>
    </xf>
    <xf numFmtId="0" fontId="45" fillId="0" borderId="3" xfId="27" applyFont="1" applyBorder="1" applyAlignment="1">
      <alignment horizontal="center" vertical="center"/>
    </xf>
    <xf numFmtId="0" fontId="45" fillId="0" borderId="4" xfId="27" applyFont="1" applyBorder="1" applyAlignment="1">
      <alignment horizontal="center" vertical="center"/>
    </xf>
    <xf numFmtId="0" fontId="45" fillId="0" borderId="2" xfId="27" applyFont="1" applyBorder="1" applyAlignment="1">
      <alignment horizontal="center" vertical="center"/>
    </xf>
    <xf numFmtId="0" fontId="45" fillId="0" borderId="19" xfId="27" applyFont="1" applyBorder="1" applyAlignment="1">
      <alignment horizontal="center" vertical="center"/>
    </xf>
    <xf numFmtId="0" fontId="31" fillId="0" borderId="1" xfId="19" applyBorder="1" applyAlignment="1">
      <alignment horizontal="center" vertical="center"/>
    </xf>
  </cellXfs>
  <cellStyles count="989">
    <cellStyle name="一般" xfId="0" builtinId="0"/>
    <cellStyle name="一般 10" xfId="20" xr:uid="{00000000-0005-0000-0000-000001000000}"/>
    <cellStyle name="一般 10 10" xfId="790" xr:uid="{00000000-0005-0000-0000-000002000000}"/>
    <cellStyle name="一般 10 11" xfId="224" xr:uid="{00000000-0005-0000-0000-000003000000}"/>
    <cellStyle name="一般 10 2" xfId="31" xr:uid="{00000000-0005-0000-0000-000004000000}"/>
    <cellStyle name="一般 10 2 2" xfId="120" xr:uid="{00000000-0005-0000-0000-000005000000}"/>
    <cellStyle name="一般 10 2 2 2" xfId="690" xr:uid="{00000000-0005-0000-0000-000006000000}"/>
    <cellStyle name="一般 10 2 2 3" xfId="507" xr:uid="{00000000-0005-0000-0000-000007000000}"/>
    <cellStyle name="一般 10 2 2 4" xfId="883" xr:uid="{00000000-0005-0000-0000-000008000000}"/>
    <cellStyle name="一般 10 2 2 5" xfId="317" xr:uid="{00000000-0005-0000-0000-000009000000}"/>
    <cellStyle name="一般 10 2 3" xfId="607" xr:uid="{00000000-0005-0000-0000-00000A000000}"/>
    <cellStyle name="一般 10 2 4" xfId="424" xr:uid="{00000000-0005-0000-0000-00000B000000}"/>
    <cellStyle name="一般 10 2 5" xfId="800" xr:uid="{00000000-0005-0000-0000-00000C000000}"/>
    <cellStyle name="一般 10 2 6" xfId="234" xr:uid="{00000000-0005-0000-0000-00000D000000}"/>
    <cellStyle name="一般 10 3" xfId="45" xr:uid="{00000000-0005-0000-0000-00000E000000}"/>
    <cellStyle name="一般 10 3 2" xfId="134" xr:uid="{00000000-0005-0000-0000-00000F000000}"/>
    <cellStyle name="一般 10 3 2 2" xfId="703" xr:uid="{00000000-0005-0000-0000-000010000000}"/>
    <cellStyle name="一般 10 3 2 3" xfId="520" xr:uid="{00000000-0005-0000-0000-000011000000}"/>
    <cellStyle name="一般 10 3 2 4" xfId="896" xr:uid="{00000000-0005-0000-0000-000012000000}"/>
    <cellStyle name="一般 10 3 2 5" xfId="330" xr:uid="{00000000-0005-0000-0000-000013000000}"/>
    <cellStyle name="一般 10 3 3" xfId="620" xr:uid="{00000000-0005-0000-0000-000014000000}"/>
    <cellStyle name="一般 10 3 4" xfId="437" xr:uid="{00000000-0005-0000-0000-000015000000}"/>
    <cellStyle name="一般 10 3 5" xfId="813" xr:uid="{00000000-0005-0000-0000-000016000000}"/>
    <cellStyle name="一般 10 3 6" xfId="247" xr:uid="{00000000-0005-0000-0000-000017000000}"/>
    <cellStyle name="一般 10 4" xfId="59" xr:uid="{00000000-0005-0000-0000-000018000000}"/>
    <cellStyle name="一般 10 4 2" xfId="148" xr:uid="{00000000-0005-0000-0000-000019000000}"/>
    <cellStyle name="一般 10 4 2 2" xfId="716" xr:uid="{00000000-0005-0000-0000-00001A000000}"/>
    <cellStyle name="一般 10 4 2 3" xfId="533" xr:uid="{00000000-0005-0000-0000-00001B000000}"/>
    <cellStyle name="一般 10 4 2 4" xfId="909" xr:uid="{00000000-0005-0000-0000-00001C000000}"/>
    <cellStyle name="一般 10 4 2 5" xfId="343" xr:uid="{00000000-0005-0000-0000-00001D000000}"/>
    <cellStyle name="一般 10 4 3" xfId="633" xr:uid="{00000000-0005-0000-0000-00001E000000}"/>
    <cellStyle name="一般 10 4 4" xfId="450" xr:uid="{00000000-0005-0000-0000-00001F000000}"/>
    <cellStyle name="一般 10 4 5" xfId="826" xr:uid="{00000000-0005-0000-0000-000020000000}"/>
    <cellStyle name="一般 10 4 6" xfId="260" xr:uid="{00000000-0005-0000-0000-000021000000}"/>
    <cellStyle name="一般 10 5" xfId="73" xr:uid="{00000000-0005-0000-0000-000022000000}"/>
    <cellStyle name="一般 10 5 2" xfId="162" xr:uid="{00000000-0005-0000-0000-000023000000}"/>
    <cellStyle name="一般 10 5 2 2" xfId="729" xr:uid="{00000000-0005-0000-0000-000024000000}"/>
    <cellStyle name="一般 10 5 2 3" xfId="546" xr:uid="{00000000-0005-0000-0000-000025000000}"/>
    <cellStyle name="一般 10 5 2 4" xfId="922" xr:uid="{00000000-0005-0000-0000-000026000000}"/>
    <cellStyle name="一般 10 5 2 5" xfId="356" xr:uid="{00000000-0005-0000-0000-000027000000}"/>
    <cellStyle name="一般 10 5 3" xfId="646" xr:uid="{00000000-0005-0000-0000-000028000000}"/>
    <cellStyle name="一般 10 5 4" xfId="463" xr:uid="{00000000-0005-0000-0000-000029000000}"/>
    <cellStyle name="一般 10 5 5" xfId="839" xr:uid="{00000000-0005-0000-0000-00002A000000}"/>
    <cellStyle name="一般 10 5 6" xfId="273" xr:uid="{00000000-0005-0000-0000-00002B000000}"/>
    <cellStyle name="一般 10 6" xfId="87" xr:uid="{00000000-0005-0000-0000-00002C000000}"/>
    <cellStyle name="一般 10 6 2" xfId="176" xr:uid="{00000000-0005-0000-0000-00002D000000}"/>
    <cellStyle name="一般 10 6 2 2" xfId="742" xr:uid="{00000000-0005-0000-0000-00002E000000}"/>
    <cellStyle name="一般 10 6 2 3" xfId="559" xr:uid="{00000000-0005-0000-0000-00002F000000}"/>
    <cellStyle name="一般 10 6 2 4" xfId="935" xr:uid="{00000000-0005-0000-0000-000030000000}"/>
    <cellStyle name="一般 10 6 2 5" xfId="369" xr:uid="{00000000-0005-0000-0000-000031000000}"/>
    <cellStyle name="一般 10 6 3" xfId="659" xr:uid="{00000000-0005-0000-0000-000032000000}"/>
    <cellStyle name="一般 10 6 4" xfId="476" xr:uid="{00000000-0005-0000-0000-000033000000}"/>
    <cellStyle name="一般 10 6 5" xfId="852" xr:uid="{00000000-0005-0000-0000-000034000000}"/>
    <cellStyle name="一般 10 6 6" xfId="286" xr:uid="{00000000-0005-0000-0000-000035000000}"/>
    <cellStyle name="一般 10 7" xfId="110" xr:uid="{00000000-0005-0000-0000-000036000000}"/>
    <cellStyle name="一般 10 7 2" xfId="680" xr:uid="{00000000-0005-0000-0000-000037000000}"/>
    <cellStyle name="一般 10 7 3" xfId="497" xr:uid="{00000000-0005-0000-0000-000038000000}"/>
    <cellStyle name="一般 10 7 4" xfId="873" xr:uid="{00000000-0005-0000-0000-000039000000}"/>
    <cellStyle name="一般 10 7 5" xfId="307" xr:uid="{00000000-0005-0000-0000-00003A000000}"/>
    <cellStyle name="一般 10 8" xfId="597" xr:uid="{00000000-0005-0000-0000-00003B000000}"/>
    <cellStyle name="一般 10 9" xfId="414" xr:uid="{00000000-0005-0000-0000-00003C000000}"/>
    <cellStyle name="一般 11" xfId="23" xr:uid="{00000000-0005-0000-0000-00003D000000}"/>
    <cellStyle name="一般 11 2" xfId="112" xr:uid="{00000000-0005-0000-0000-00003E000000}"/>
    <cellStyle name="一般 11 2 2" xfId="682" xr:uid="{00000000-0005-0000-0000-00003F000000}"/>
    <cellStyle name="一般 11 2 3" xfId="499" xr:uid="{00000000-0005-0000-0000-000040000000}"/>
    <cellStyle name="一般 11 2 4" xfId="875" xr:uid="{00000000-0005-0000-0000-000041000000}"/>
    <cellStyle name="一般 11 2 5" xfId="309" xr:uid="{00000000-0005-0000-0000-000042000000}"/>
    <cellStyle name="一般 11 3" xfId="599" xr:uid="{00000000-0005-0000-0000-000043000000}"/>
    <cellStyle name="一般 11 4" xfId="416" xr:uid="{00000000-0005-0000-0000-000044000000}"/>
    <cellStyle name="一般 11 5" xfId="792" xr:uid="{00000000-0005-0000-0000-000045000000}"/>
    <cellStyle name="一般 11 6" xfId="226" xr:uid="{00000000-0005-0000-0000-000046000000}"/>
    <cellStyle name="一般 12" xfId="24" xr:uid="{00000000-0005-0000-0000-000047000000}"/>
    <cellStyle name="一般 12 2" xfId="113" xr:uid="{00000000-0005-0000-0000-000048000000}"/>
    <cellStyle name="一般 12 2 2" xfId="683" xr:uid="{00000000-0005-0000-0000-000049000000}"/>
    <cellStyle name="一般 12 2 3" xfId="500" xr:uid="{00000000-0005-0000-0000-00004A000000}"/>
    <cellStyle name="一般 12 2 4" xfId="876" xr:uid="{00000000-0005-0000-0000-00004B000000}"/>
    <cellStyle name="一般 12 2 5" xfId="310" xr:uid="{00000000-0005-0000-0000-00004C000000}"/>
    <cellStyle name="一般 12 3" xfId="600" xr:uid="{00000000-0005-0000-0000-00004D000000}"/>
    <cellStyle name="一般 12 4" xfId="417" xr:uid="{00000000-0005-0000-0000-00004E000000}"/>
    <cellStyle name="一般 12 5" xfId="793" xr:uid="{00000000-0005-0000-0000-00004F000000}"/>
    <cellStyle name="一般 12 6" xfId="227" xr:uid="{00000000-0005-0000-0000-000050000000}"/>
    <cellStyle name="一般 13" xfId="27" xr:uid="{00000000-0005-0000-0000-000051000000}"/>
    <cellStyle name="一般 13 2" xfId="116" xr:uid="{00000000-0005-0000-0000-000052000000}"/>
    <cellStyle name="一般 13 2 2" xfId="686" xr:uid="{00000000-0005-0000-0000-000053000000}"/>
    <cellStyle name="一般 13 2 3" xfId="503" xr:uid="{00000000-0005-0000-0000-000054000000}"/>
    <cellStyle name="一般 13 2 4" xfId="879" xr:uid="{00000000-0005-0000-0000-000055000000}"/>
    <cellStyle name="一般 13 2 5" xfId="313" xr:uid="{00000000-0005-0000-0000-000056000000}"/>
    <cellStyle name="一般 13 3" xfId="603" xr:uid="{00000000-0005-0000-0000-000057000000}"/>
    <cellStyle name="一般 13 4" xfId="420" xr:uid="{00000000-0005-0000-0000-000058000000}"/>
    <cellStyle name="一般 13 5" xfId="796" xr:uid="{00000000-0005-0000-0000-000059000000}"/>
    <cellStyle name="一般 13 6" xfId="230" xr:uid="{00000000-0005-0000-0000-00005A000000}"/>
    <cellStyle name="一般 14" xfId="28" xr:uid="{00000000-0005-0000-0000-00005B000000}"/>
    <cellStyle name="一般 14 2" xfId="117" xr:uid="{00000000-0005-0000-0000-00005C000000}"/>
    <cellStyle name="一般 14 2 2" xfId="687" xr:uid="{00000000-0005-0000-0000-00005D000000}"/>
    <cellStyle name="一般 14 2 3" xfId="504" xr:uid="{00000000-0005-0000-0000-00005E000000}"/>
    <cellStyle name="一般 14 2 4" xfId="880" xr:uid="{00000000-0005-0000-0000-00005F000000}"/>
    <cellStyle name="一般 14 2 5" xfId="314" xr:uid="{00000000-0005-0000-0000-000060000000}"/>
    <cellStyle name="一般 14 3" xfId="604" xr:uid="{00000000-0005-0000-0000-000061000000}"/>
    <cellStyle name="一般 14 4" xfId="421" xr:uid="{00000000-0005-0000-0000-000062000000}"/>
    <cellStyle name="一般 14 5" xfId="797" xr:uid="{00000000-0005-0000-0000-000063000000}"/>
    <cellStyle name="一般 14 6" xfId="231" xr:uid="{00000000-0005-0000-0000-000064000000}"/>
    <cellStyle name="一般 15" xfId="29" xr:uid="{00000000-0005-0000-0000-000065000000}"/>
    <cellStyle name="一般 15 2" xfId="118" xr:uid="{00000000-0005-0000-0000-000066000000}"/>
    <cellStyle name="一般 15 2 2" xfId="688" xr:uid="{00000000-0005-0000-0000-000067000000}"/>
    <cellStyle name="一般 15 2 3" xfId="505" xr:uid="{00000000-0005-0000-0000-000068000000}"/>
    <cellStyle name="一般 15 2 4" xfId="881" xr:uid="{00000000-0005-0000-0000-000069000000}"/>
    <cellStyle name="一般 15 2 5" xfId="315" xr:uid="{00000000-0005-0000-0000-00006A000000}"/>
    <cellStyle name="一般 15 3" xfId="605" xr:uid="{00000000-0005-0000-0000-00006B000000}"/>
    <cellStyle name="一般 15 4" xfId="422" xr:uid="{00000000-0005-0000-0000-00006C000000}"/>
    <cellStyle name="一般 15 5" xfId="798" xr:uid="{00000000-0005-0000-0000-00006D000000}"/>
    <cellStyle name="一般 15 6" xfId="232" xr:uid="{00000000-0005-0000-0000-00006E000000}"/>
    <cellStyle name="一般 16" xfId="43" xr:uid="{00000000-0005-0000-0000-00006F000000}"/>
    <cellStyle name="一般 16 2" xfId="132" xr:uid="{00000000-0005-0000-0000-000070000000}"/>
    <cellStyle name="一般 16 2 2" xfId="701" xr:uid="{00000000-0005-0000-0000-000071000000}"/>
    <cellStyle name="一般 16 2 3" xfId="518" xr:uid="{00000000-0005-0000-0000-000072000000}"/>
    <cellStyle name="一般 16 2 4" xfId="894" xr:uid="{00000000-0005-0000-0000-000073000000}"/>
    <cellStyle name="一般 16 2 5" xfId="328" xr:uid="{00000000-0005-0000-0000-000074000000}"/>
    <cellStyle name="一般 16 3" xfId="618" xr:uid="{00000000-0005-0000-0000-000075000000}"/>
    <cellStyle name="一般 16 4" xfId="435" xr:uid="{00000000-0005-0000-0000-000076000000}"/>
    <cellStyle name="一般 16 5" xfId="811" xr:uid="{00000000-0005-0000-0000-000077000000}"/>
    <cellStyle name="一般 16 6" xfId="245" xr:uid="{00000000-0005-0000-0000-000078000000}"/>
    <cellStyle name="一般 17" xfId="57" xr:uid="{00000000-0005-0000-0000-000079000000}"/>
    <cellStyle name="一般 17 12" xfId="987" xr:uid="{00000000-0005-0000-0000-00007A000000}"/>
    <cellStyle name="一般 17 2" xfId="146" xr:uid="{00000000-0005-0000-0000-00007B000000}"/>
    <cellStyle name="一般 17 2 2" xfId="714" xr:uid="{00000000-0005-0000-0000-00007C000000}"/>
    <cellStyle name="一般 17 2 3" xfId="531" xr:uid="{00000000-0005-0000-0000-00007D000000}"/>
    <cellStyle name="一般 17 2 4" xfId="907" xr:uid="{00000000-0005-0000-0000-00007E000000}"/>
    <cellStyle name="一般 17 2 5" xfId="341" xr:uid="{00000000-0005-0000-0000-00007F000000}"/>
    <cellStyle name="一般 17 3" xfId="631" xr:uid="{00000000-0005-0000-0000-000080000000}"/>
    <cellStyle name="一般 17 4" xfId="448" xr:uid="{00000000-0005-0000-0000-000081000000}"/>
    <cellStyle name="一般 17 5" xfId="824" xr:uid="{00000000-0005-0000-0000-000082000000}"/>
    <cellStyle name="一般 17 6" xfId="258" xr:uid="{00000000-0005-0000-0000-000083000000}"/>
    <cellStyle name="一般 18" xfId="71" xr:uid="{00000000-0005-0000-0000-000084000000}"/>
    <cellStyle name="一般 18 2" xfId="160" xr:uid="{00000000-0005-0000-0000-000085000000}"/>
    <cellStyle name="一般 18 2 10" xfId="988" xr:uid="{00000000-0005-0000-0000-000086000000}"/>
    <cellStyle name="一般 18 2 2" xfId="727" xr:uid="{00000000-0005-0000-0000-000087000000}"/>
    <cellStyle name="一般 18 2 3" xfId="544" xr:uid="{00000000-0005-0000-0000-000088000000}"/>
    <cellStyle name="一般 18 2 4" xfId="920" xr:uid="{00000000-0005-0000-0000-000089000000}"/>
    <cellStyle name="一般 18 2 5" xfId="354" xr:uid="{00000000-0005-0000-0000-00008A000000}"/>
    <cellStyle name="一般 18 3" xfId="644" xr:uid="{00000000-0005-0000-0000-00008B000000}"/>
    <cellStyle name="一般 18 4" xfId="461" xr:uid="{00000000-0005-0000-0000-00008C000000}"/>
    <cellStyle name="一般 18 5" xfId="837" xr:uid="{00000000-0005-0000-0000-00008D000000}"/>
    <cellStyle name="一般 18 6" xfId="271" xr:uid="{00000000-0005-0000-0000-00008E000000}"/>
    <cellStyle name="一般 19" xfId="85" xr:uid="{00000000-0005-0000-0000-00008F000000}"/>
    <cellStyle name="一般 19 2" xfId="174" xr:uid="{00000000-0005-0000-0000-000090000000}"/>
    <cellStyle name="一般 19 2 2" xfId="740" xr:uid="{00000000-0005-0000-0000-000091000000}"/>
    <cellStyle name="一般 19 2 3" xfId="557" xr:uid="{00000000-0005-0000-0000-000092000000}"/>
    <cellStyle name="一般 19 2 4" xfId="933" xr:uid="{00000000-0005-0000-0000-000093000000}"/>
    <cellStyle name="一般 19 2 5" xfId="367" xr:uid="{00000000-0005-0000-0000-000094000000}"/>
    <cellStyle name="一般 19 3" xfId="657" xr:uid="{00000000-0005-0000-0000-000095000000}"/>
    <cellStyle name="一般 19 4" xfId="474" xr:uid="{00000000-0005-0000-0000-000096000000}"/>
    <cellStyle name="一般 19 5" xfId="850" xr:uid="{00000000-0005-0000-0000-000097000000}"/>
    <cellStyle name="一般 19 6" xfId="284" xr:uid="{00000000-0005-0000-0000-000098000000}"/>
    <cellStyle name="一般 2" xfId="1" xr:uid="{00000000-0005-0000-0000-000099000000}"/>
    <cellStyle name="一般 2 10" xfId="777" xr:uid="{00000000-0005-0000-0000-00009A000000}"/>
    <cellStyle name="一般 2 11" xfId="211" xr:uid="{00000000-0005-0000-0000-00009B000000}"/>
    <cellStyle name="一般 2 2" xfId="3" xr:uid="{00000000-0005-0000-0000-00009C000000}"/>
    <cellStyle name="一般 2 2 2" xfId="13" xr:uid="{00000000-0005-0000-0000-00009D000000}"/>
    <cellStyle name="一般 2 2 3" xfId="585" xr:uid="{00000000-0005-0000-0000-00009E000000}"/>
    <cellStyle name="一般 2 2 4" xfId="402" xr:uid="{00000000-0005-0000-0000-00009F000000}"/>
    <cellStyle name="一般 2 2 5" xfId="778" xr:uid="{00000000-0005-0000-0000-0000A0000000}"/>
    <cellStyle name="一般 2 2 6" xfId="212" xr:uid="{00000000-0005-0000-0000-0000A1000000}"/>
    <cellStyle name="一般 2 3" xfId="21" xr:uid="{00000000-0005-0000-0000-0000A2000000}"/>
    <cellStyle name="一般 2 4" xfId="188" xr:uid="{00000000-0005-0000-0000-0000A3000000}"/>
    <cellStyle name="一般 2 5" xfId="195" xr:uid="{00000000-0005-0000-0000-0000A4000000}"/>
    <cellStyle name="一般 2 5 2" xfId="197" xr:uid="{00000000-0005-0000-0000-0000A5000000}"/>
    <cellStyle name="一般 2 5 2 2" xfId="760" xr:uid="{00000000-0005-0000-0000-0000A6000000}"/>
    <cellStyle name="一般 2 5 2 3" xfId="577" xr:uid="{00000000-0005-0000-0000-0000A7000000}"/>
    <cellStyle name="一般 2 5 2 4" xfId="953" xr:uid="{00000000-0005-0000-0000-0000A8000000}"/>
    <cellStyle name="一般 2 5 2 5" xfId="387" xr:uid="{00000000-0005-0000-0000-0000A9000000}"/>
    <cellStyle name="一般 2 5 3" xfId="201" xr:uid="{00000000-0005-0000-0000-0000AA000000}"/>
    <cellStyle name="一般 2 5 3 2" xfId="764" xr:uid="{00000000-0005-0000-0000-0000AB000000}"/>
    <cellStyle name="一般 2 5 3 2 2" xfId="971" xr:uid="{00000000-0005-0000-0000-0000AC000000}"/>
    <cellStyle name="一般 2 5 3 3" xfId="581" xr:uid="{00000000-0005-0000-0000-0000AD000000}"/>
    <cellStyle name="一般 2 5 3 4" xfId="957" xr:uid="{00000000-0005-0000-0000-0000AE000000}"/>
    <cellStyle name="一般 2 5 3 5" xfId="391" xr:uid="{00000000-0005-0000-0000-0000AF000000}"/>
    <cellStyle name="一般 2 5 4" xfId="758" xr:uid="{00000000-0005-0000-0000-0000B0000000}"/>
    <cellStyle name="一般 2 5 5" xfId="575" xr:uid="{00000000-0005-0000-0000-0000B1000000}"/>
    <cellStyle name="一般 2 5 6" xfId="951" xr:uid="{00000000-0005-0000-0000-0000B2000000}"/>
    <cellStyle name="一般 2 5 7" xfId="385" xr:uid="{00000000-0005-0000-0000-0000B3000000}"/>
    <cellStyle name="一般 2 6" xfId="199" xr:uid="{00000000-0005-0000-0000-0000B4000000}"/>
    <cellStyle name="一般 2 6 2" xfId="203" xr:uid="{00000000-0005-0000-0000-0000B5000000}"/>
    <cellStyle name="一般 2 6 2 2" xfId="766" xr:uid="{00000000-0005-0000-0000-0000B6000000}"/>
    <cellStyle name="一般 2 6 2 3" xfId="583" xr:uid="{00000000-0005-0000-0000-0000B7000000}"/>
    <cellStyle name="一般 2 6 2 4" xfId="959" xr:uid="{00000000-0005-0000-0000-0000B8000000}"/>
    <cellStyle name="一般 2 6 2 5" xfId="393" xr:uid="{00000000-0005-0000-0000-0000B9000000}"/>
    <cellStyle name="一般 2 6 3" xfId="762" xr:uid="{00000000-0005-0000-0000-0000BA000000}"/>
    <cellStyle name="一般 2 6 4" xfId="579" xr:uid="{00000000-0005-0000-0000-0000BB000000}"/>
    <cellStyle name="一般 2 6 5" xfId="955" xr:uid="{00000000-0005-0000-0000-0000BC000000}"/>
    <cellStyle name="一般 2 6 6" xfId="389" xr:uid="{00000000-0005-0000-0000-0000BD000000}"/>
    <cellStyle name="一般 2 7" xfId="209" xr:uid="{00000000-0005-0000-0000-0000BE000000}"/>
    <cellStyle name="一般 2 7 2" xfId="772" xr:uid="{00000000-0005-0000-0000-0000BF000000}"/>
    <cellStyle name="一般 2 7 3" xfId="965" xr:uid="{00000000-0005-0000-0000-0000C0000000}"/>
    <cellStyle name="一般 2 7 4" xfId="399" xr:uid="{00000000-0005-0000-0000-0000C1000000}"/>
    <cellStyle name="一般 2 8" xfId="584" xr:uid="{00000000-0005-0000-0000-0000C2000000}"/>
    <cellStyle name="一般 2 9" xfId="401" xr:uid="{00000000-0005-0000-0000-0000C3000000}"/>
    <cellStyle name="一般 20" xfId="208" xr:uid="{00000000-0005-0000-0000-0000C4000000}"/>
    <cellStyle name="一般 20 2" xfId="771" xr:uid="{00000000-0005-0000-0000-0000C5000000}"/>
    <cellStyle name="一般 20 2 2" xfId="969" xr:uid="{00000000-0005-0000-0000-0000C6000000}"/>
    <cellStyle name="一般 20 3" xfId="775" xr:uid="{00000000-0005-0000-0000-0000C7000000}"/>
    <cellStyle name="一般 20 4" xfId="964" xr:uid="{00000000-0005-0000-0000-0000C8000000}"/>
    <cellStyle name="一般 20 5" xfId="977" xr:uid="{00000000-0005-0000-0000-0000C9000000}"/>
    <cellStyle name="一般 20 6" xfId="980" xr:uid="{00000000-0005-0000-0000-0000CA000000}"/>
    <cellStyle name="一般 20 7" xfId="398" xr:uid="{00000000-0005-0000-0000-0000CB000000}"/>
    <cellStyle name="一般 20 8" xfId="983" xr:uid="{00000000-0005-0000-0000-0000CC000000}"/>
    <cellStyle name="一般 20 9" xfId="985" xr:uid="{00000000-0005-0000-0000-0000CD000000}"/>
    <cellStyle name="一般 21" xfId="968" xr:uid="{00000000-0005-0000-0000-0000CE000000}"/>
    <cellStyle name="一般 21 2" xfId="207" xr:uid="{00000000-0005-0000-0000-0000CF000000}"/>
    <cellStyle name="一般 21 2 2" xfId="770" xr:uid="{00000000-0005-0000-0000-0000D0000000}"/>
    <cellStyle name="一般 21 2 2 2" xfId="967" xr:uid="{00000000-0005-0000-0000-0000D1000000}"/>
    <cellStyle name="一般 21 2 3" xfId="774" xr:uid="{00000000-0005-0000-0000-0000D2000000}"/>
    <cellStyle name="一般 21 2 4" xfId="963" xr:uid="{00000000-0005-0000-0000-0000D3000000}"/>
    <cellStyle name="一般 21 2 5" xfId="976" xr:uid="{00000000-0005-0000-0000-0000D4000000}"/>
    <cellStyle name="一般 21 2 6" xfId="979" xr:uid="{00000000-0005-0000-0000-0000D5000000}"/>
    <cellStyle name="一般 21 2 7" xfId="397" xr:uid="{00000000-0005-0000-0000-0000D6000000}"/>
    <cellStyle name="一般 21 2 8" xfId="982" xr:uid="{00000000-0005-0000-0000-0000D7000000}"/>
    <cellStyle name="一般 21 2 9" xfId="984" xr:uid="{00000000-0005-0000-0000-0000D8000000}"/>
    <cellStyle name="一般 22" xfId="974" xr:uid="{00000000-0005-0000-0000-0000D9000000}"/>
    <cellStyle name="一般 26" xfId="986" xr:uid="{00000000-0005-0000-0000-0000DA000000}"/>
    <cellStyle name="一般 3" xfId="2" xr:uid="{00000000-0005-0000-0000-0000DB000000}"/>
    <cellStyle name="一般 3 2" xfId="9" xr:uid="{00000000-0005-0000-0000-0000DC000000}"/>
    <cellStyle name="一般 3 2 2" xfId="587" xr:uid="{00000000-0005-0000-0000-0000DD000000}"/>
    <cellStyle name="一般 3 2 2 2" xfId="970" xr:uid="{00000000-0005-0000-0000-0000DE000000}"/>
    <cellStyle name="一般 3 2 3" xfId="404" xr:uid="{00000000-0005-0000-0000-0000DF000000}"/>
    <cellStyle name="一般 3 2 4" xfId="776" xr:uid="{00000000-0005-0000-0000-0000E0000000}"/>
    <cellStyle name="一般 3 2 5" xfId="780" xr:uid="{00000000-0005-0000-0000-0000E1000000}"/>
    <cellStyle name="一般 3 2 6" xfId="214" xr:uid="{00000000-0005-0000-0000-0000E2000000}"/>
    <cellStyle name="一般 4" xfId="4" xr:uid="{00000000-0005-0000-0000-0000E3000000}"/>
    <cellStyle name="一般 5" xfId="10" xr:uid="{00000000-0005-0000-0000-0000E4000000}"/>
    <cellStyle name="一般 5 10" xfId="405" xr:uid="{00000000-0005-0000-0000-0000E5000000}"/>
    <cellStyle name="一般 5 11" xfId="781" xr:uid="{00000000-0005-0000-0000-0000E6000000}"/>
    <cellStyle name="一般 5 12" xfId="215" xr:uid="{00000000-0005-0000-0000-0000E7000000}"/>
    <cellStyle name="一般 5 2" xfId="32" xr:uid="{00000000-0005-0000-0000-0000E8000000}"/>
    <cellStyle name="一般 5 2 2" xfId="121" xr:uid="{00000000-0005-0000-0000-0000E9000000}"/>
    <cellStyle name="一般 5 2 2 2" xfId="691" xr:uid="{00000000-0005-0000-0000-0000EA000000}"/>
    <cellStyle name="一般 5 2 2 3" xfId="508" xr:uid="{00000000-0005-0000-0000-0000EB000000}"/>
    <cellStyle name="一般 5 2 2 4" xfId="884" xr:uid="{00000000-0005-0000-0000-0000EC000000}"/>
    <cellStyle name="一般 5 2 2 5" xfId="318" xr:uid="{00000000-0005-0000-0000-0000ED000000}"/>
    <cellStyle name="一般 5 2 3" xfId="608" xr:uid="{00000000-0005-0000-0000-0000EE000000}"/>
    <cellStyle name="一般 5 2 4" xfId="425" xr:uid="{00000000-0005-0000-0000-0000EF000000}"/>
    <cellStyle name="一般 5 2 5" xfId="801" xr:uid="{00000000-0005-0000-0000-0000F0000000}"/>
    <cellStyle name="一般 5 2 6" xfId="235" xr:uid="{00000000-0005-0000-0000-0000F1000000}"/>
    <cellStyle name="一般 5 3" xfId="46" xr:uid="{00000000-0005-0000-0000-0000F2000000}"/>
    <cellStyle name="一般 5 3 2" xfId="135" xr:uid="{00000000-0005-0000-0000-0000F3000000}"/>
    <cellStyle name="一般 5 3 2 2" xfId="704" xr:uid="{00000000-0005-0000-0000-0000F4000000}"/>
    <cellStyle name="一般 5 3 2 3" xfId="521" xr:uid="{00000000-0005-0000-0000-0000F5000000}"/>
    <cellStyle name="一般 5 3 2 4" xfId="897" xr:uid="{00000000-0005-0000-0000-0000F6000000}"/>
    <cellStyle name="一般 5 3 2 5" xfId="331" xr:uid="{00000000-0005-0000-0000-0000F7000000}"/>
    <cellStyle name="一般 5 3 3" xfId="621" xr:uid="{00000000-0005-0000-0000-0000F8000000}"/>
    <cellStyle name="一般 5 3 4" xfId="438" xr:uid="{00000000-0005-0000-0000-0000F9000000}"/>
    <cellStyle name="一般 5 3 5" xfId="814" xr:uid="{00000000-0005-0000-0000-0000FA000000}"/>
    <cellStyle name="一般 5 3 6" xfId="248" xr:uid="{00000000-0005-0000-0000-0000FB000000}"/>
    <cellStyle name="一般 5 4" xfId="60" xr:uid="{00000000-0005-0000-0000-0000FC000000}"/>
    <cellStyle name="一般 5 4 2" xfId="149" xr:uid="{00000000-0005-0000-0000-0000FD000000}"/>
    <cellStyle name="一般 5 4 2 2" xfId="717" xr:uid="{00000000-0005-0000-0000-0000FE000000}"/>
    <cellStyle name="一般 5 4 2 3" xfId="534" xr:uid="{00000000-0005-0000-0000-0000FF000000}"/>
    <cellStyle name="一般 5 4 2 4" xfId="910" xr:uid="{00000000-0005-0000-0000-000000010000}"/>
    <cellStyle name="一般 5 4 2 5" xfId="344" xr:uid="{00000000-0005-0000-0000-000001010000}"/>
    <cellStyle name="一般 5 4 3" xfId="634" xr:uid="{00000000-0005-0000-0000-000002010000}"/>
    <cellStyle name="一般 5 4 4" xfId="451" xr:uid="{00000000-0005-0000-0000-000003010000}"/>
    <cellStyle name="一般 5 4 5" xfId="827" xr:uid="{00000000-0005-0000-0000-000004010000}"/>
    <cellStyle name="一般 5 4 6" xfId="261" xr:uid="{00000000-0005-0000-0000-000005010000}"/>
    <cellStyle name="一般 5 5" xfId="74" xr:uid="{00000000-0005-0000-0000-000006010000}"/>
    <cellStyle name="一般 5 5 2" xfId="163" xr:uid="{00000000-0005-0000-0000-000007010000}"/>
    <cellStyle name="一般 5 5 2 2" xfId="730" xr:uid="{00000000-0005-0000-0000-000008010000}"/>
    <cellStyle name="一般 5 5 2 3" xfId="547" xr:uid="{00000000-0005-0000-0000-000009010000}"/>
    <cellStyle name="一般 5 5 2 4" xfId="923" xr:uid="{00000000-0005-0000-0000-00000A010000}"/>
    <cellStyle name="一般 5 5 2 5" xfId="357" xr:uid="{00000000-0005-0000-0000-00000B010000}"/>
    <cellStyle name="一般 5 5 3" xfId="647" xr:uid="{00000000-0005-0000-0000-00000C010000}"/>
    <cellStyle name="一般 5 5 4" xfId="464" xr:uid="{00000000-0005-0000-0000-00000D010000}"/>
    <cellStyle name="一般 5 5 5" xfId="840" xr:uid="{00000000-0005-0000-0000-00000E010000}"/>
    <cellStyle name="一般 5 5 6" xfId="274" xr:uid="{00000000-0005-0000-0000-00000F010000}"/>
    <cellStyle name="一般 5 6" xfId="88" xr:uid="{00000000-0005-0000-0000-000010010000}"/>
    <cellStyle name="一般 5 6 2" xfId="177" xr:uid="{00000000-0005-0000-0000-000011010000}"/>
    <cellStyle name="一般 5 6 2 2" xfId="743" xr:uid="{00000000-0005-0000-0000-000012010000}"/>
    <cellStyle name="一般 5 6 2 3" xfId="560" xr:uid="{00000000-0005-0000-0000-000013010000}"/>
    <cellStyle name="一般 5 6 2 4" xfId="936" xr:uid="{00000000-0005-0000-0000-000014010000}"/>
    <cellStyle name="一般 5 6 2 5" xfId="370" xr:uid="{00000000-0005-0000-0000-000015010000}"/>
    <cellStyle name="一般 5 6 3" xfId="660" xr:uid="{00000000-0005-0000-0000-000016010000}"/>
    <cellStyle name="一般 5 6 4" xfId="477" xr:uid="{00000000-0005-0000-0000-000017010000}"/>
    <cellStyle name="一般 5 6 5" xfId="853" xr:uid="{00000000-0005-0000-0000-000018010000}"/>
    <cellStyle name="一般 5 6 6" xfId="287" xr:uid="{00000000-0005-0000-0000-000019010000}"/>
    <cellStyle name="一般 5 7" xfId="101" xr:uid="{00000000-0005-0000-0000-00001A010000}"/>
    <cellStyle name="一般 5 7 2" xfId="671" xr:uid="{00000000-0005-0000-0000-00001B010000}"/>
    <cellStyle name="一般 5 7 3" xfId="488" xr:uid="{00000000-0005-0000-0000-00001C010000}"/>
    <cellStyle name="一般 5 7 4" xfId="864" xr:uid="{00000000-0005-0000-0000-00001D010000}"/>
    <cellStyle name="一般 5 7 5" xfId="298" xr:uid="{00000000-0005-0000-0000-00001E010000}"/>
    <cellStyle name="一般 5 8" xfId="194" xr:uid="{00000000-0005-0000-0000-00001F010000}"/>
    <cellStyle name="一般 5 8 2" xfId="757" xr:uid="{00000000-0005-0000-0000-000020010000}"/>
    <cellStyle name="一般 5 8 3" xfId="574" xr:uid="{00000000-0005-0000-0000-000021010000}"/>
    <cellStyle name="一般 5 8 4" xfId="950" xr:uid="{00000000-0005-0000-0000-000022010000}"/>
    <cellStyle name="一般 5 8 5" xfId="384" xr:uid="{00000000-0005-0000-0000-000023010000}"/>
    <cellStyle name="一般 5 9" xfId="588" xr:uid="{00000000-0005-0000-0000-000024010000}"/>
    <cellStyle name="一般 6" xfId="14" xr:uid="{00000000-0005-0000-0000-000025010000}"/>
    <cellStyle name="一般 6 10" xfId="408" xr:uid="{00000000-0005-0000-0000-000026010000}"/>
    <cellStyle name="一般 6 11" xfId="784" xr:uid="{00000000-0005-0000-0000-000027010000}"/>
    <cellStyle name="一般 6 12" xfId="218" xr:uid="{00000000-0005-0000-0000-000028010000}"/>
    <cellStyle name="一般 6 2" xfId="33" xr:uid="{00000000-0005-0000-0000-000029010000}"/>
    <cellStyle name="一般 6 2 2" xfId="122" xr:uid="{00000000-0005-0000-0000-00002A010000}"/>
    <cellStyle name="一般 6 2 2 2" xfId="692" xr:uid="{00000000-0005-0000-0000-00002B010000}"/>
    <cellStyle name="一般 6 2 2 3" xfId="509" xr:uid="{00000000-0005-0000-0000-00002C010000}"/>
    <cellStyle name="一般 6 2 2 4" xfId="885" xr:uid="{00000000-0005-0000-0000-00002D010000}"/>
    <cellStyle name="一般 6 2 2 5" xfId="319" xr:uid="{00000000-0005-0000-0000-00002E010000}"/>
    <cellStyle name="一般 6 2 3" xfId="609" xr:uid="{00000000-0005-0000-0000-00002F010000}"/>
    <cellStyle name="一般 6 2 4" xfId="426" xr:uid="{00000000-0005-0000-0000-000030010000}"/>
    <cellStyle name="一般 6 2 5" xfId="802" xr:uid="{00000000-0005-0000-0000-000031010000}"/>
    <cellStyle name="一般 6 2 6" xfId="236" xr:uid="{00000000-0005-0000-0000-000032010000}"/>
    <cellStyle name="一般 6 3" xfId="47" xr:uid="{00000000-0005-0000-0000-000033010000}"/>
    <cellStyle name="一般 6 3 2" xfId="136" xr:uid="{00000000-0005-0000-0000-000034010000}"/>
    <cellStyle name="一般 6 3 2 2" xfId="705" xr:uid="{00000000-0005-0000-0000-000035010000}"/>
    <cellStyle name="一般 6 3 2 3" xfId="522" xr:uid="{00000000-0005-0000-0000-000036010000}"/>
    <cellStyle name="一般 6 3 2 4" xfId="898" xr:uid="{00000000-0005-0000-0000-000037010000}"/>
    <cellStyle name="一般 6 3 2 5" xfId="332" xr:uid="{00000000-0005-0000-0000-000038010000}"/>
    <cellStyle name="一般 6 3 3" xfId="622" xr:uid="{00000000-0005-0000-0000-000039010000}"/>
    <cellStyle name="一般 6 3 4" xfId="439" xr:uid="{00000000-0005-0000-0000-00003A010000}"/>
    <cellStyle name="一般 6 3 5" xfId="815" xr:uid="{00000000-0005-0000-0000-00003B010000}"/>
    <cellStyle name="一般 6 3 6" xfId="249" xr:uid="{00000000-0005-0000-0000-00003C010000}"/>
    <cellStyle name="一般 6 4" xfId="61" xr:uid="{00000000-0005-0000-0000-00003D010000}"/>
    <cellStyle name="一般 6 4 2" xfId="150" xr:uid="{00000000-0005-0000-0000-00003E010000}"/>
    <cellStyle name="一般 6 4 2 2" xfId="718" xr:uid="{00000000-0005-0000-0000-00003F010000}"/>
    <cellStyle name="一般 6 4 2 3" xfId="535" xr:uid="{00000000-0005-0000-0000-000040010000}"/>
    <cellStyle name="一般 6 4 2 4" xfId="911" xr:uid="{00000000-0005-0000-0000-000041010000}"/>
    <cellStyle name="一般 6 4 2 5" xfId="345" xr:uid="{00000000-0005-0000-0000-000042010000}"/>
    <cellStyle name="一般 6 4 3" xfId="635" xr:uid="{00000000-0005-0000-0000-000043010000}"/>
    <cellStyle name="一般 6 4 4" xfId="452" xr:uid="{00000000-0005-0000-0000-000044010000}"/>
    <cellStyle name="一般 6 4 5" xfId="828" xr:uid="{00000000-0005-0000-0000-000045010000}"/>
    <cellStyle name="一般 6 4 6" xfId="262" xr:uid="{00000000-0005-0000-0000-000046010000}"/>
    <cellStyle name="一般 6 5" xfId="75" xr:uid="{00000000-0005-0000-0000-000047010000}"/>
    <cellStyle name="一般 6 5 2" xfId="164" xr:uid="{00000000-0005-0000-0000-000048010000}"/>
    <cellStyle name="一般 6 5 2 2" xfId="731" xr:uid="{00000000-0005-0000-0000-000049010000}"/>
    <cellStyle name="一般 6 5 2 3" xfId="548" xr:uid="{00000000-0005-0000-0000-00004A010000}"/>
    <cellStyle name="一般 6 5 2 4" xfId="924" xr:uid="{00000000-0005-0000-0000-00004B010000}"/>
    <cellStyle name="一般 6 5 2 5" xfId="358" xr:uid="{00000000-0005-0000-0000-00004C010000}"/>
    <cellStyle name="一般 6 5 3" xfId="648" xr:uid="{00000000-0005-0000-0000-00004D010000}"/>
    <cellStyle name="一般 6 5 4" xfId="465" xr:uid="{00000000-0005-0000-0000-00004E010000}"/>
    <cellStyle name="一般 6 5 5" xfId="841" xr:uid="{00000000-0005-0000-0000-00004F010000}"/>
    <cellStyle name="一般 6 5 6" xfId="275" xr:uid="{00000000-0005-0000-0000-000050010000}"/>
    <cellStyle name="一般 6 6" xfId="89" xr:uid="{00000000-0005-0000-0000-000051010000}"/>
    <cellStyle name="一般 6 6 2" xfId="178" xr:uid="{00000000-0005-0000-0000-000052010000}"/>
    <cellStyle name="一般 6 6 2 2" xfId="744" xr:uid="{00000000-0005-0000-0000-000053010000}"/>
    <cellStyle name="一般 6 6 2 3" xfId="561" xr:uid="{00000000-0005-0000-0000-000054010000}"/>
    <cellStyle name="一般 6 6 2 4" xfId="937" xr:uid="{00000000-0005-0000-0000-000055010000}"/>
    <cellStyle name="一般 6 6 2 5" xfId="371" xr:uid="{00000000-0005-0000-0000-000056010000}"/>
    <cellStyle name="一般 6 6 3" xfId="661" xr:uid="{00000000-0005-0000-0000-000057010000}"/>
    <cellStyle name="一般 6 6 4" xfId="478" xr:uid="{00000000-0005-0000-0000-000058010000}"/>
    <cellStyle name="一般 6 6 5" xfId="854" xr:uid="{00000000-0005-0000-0000-000059010000}"/>
    <cellStyle name="一般 6 6 6" xfId="288" xr:uid="{00000000-0005-0000-0000-00005A010000}"/>
    <cellStyle name="一般 6 7" xfId="104" xr:uid="{00000000-0005-0000-0000-00005B010000}"/>
    <cellStyle name="一般 6 7 2" xfId="674" xr:uid="{00000000-0005-0000-0000-00005C010000}"/>
    <cellStyle name="一般 6 7 3" xfId="491" xr:uid="{00000000-0005-0000-0000-00005D010000}"/>
    <cellStyle name="一般 6 7 4" xfId="867" xr:uid="{00000000-0005-0000-0000-00005E010000}"/>
    <cellStyle name="一般 6 7 5" xfId="301" xr:uid="{00000000-0005-0000-0000-00005F010000}"/>
    <cellStyle name="一般 6 8" xfId="190" xr:uid="{00000000-0005-0000-0000-000060010000}"/>
    <cellStyle name="一般 6 8 2" xfId="210" xr:uid="{00000000-0005-0000-0000-000061010000}"/>
    <cellStyle name="一般 6 8 2 2" xfId="773" xr:uid="{00000000-0005-0000-0000-000062010000}"/>
    <cellStyle name="一般 6 8 2 3" xfId="966" xr:uid="{00000000-0005-0000-0000-000063010000}"/>
    <cellStyle name="一般 6 8 2 4" xfId="400" xr:uid="{00000000-0005-0000-0000-000064010000}"/>
    <cellStyle name="一般 6 8 3" xfId="753" xr:uid="{00000000-0005-0000-0000-000065010000}"/>
    <cellStyle name="一般 6 8 4" xfId="570" xr:uid="{00000000-0005-0000-0000-000066010000}"/>
    <cellStyle name="一般 6 8 5" xfId="946" xr:uid="{00000000-0005-0000-0000-000067010000}"/>
    <cellStyle name="一般 6 8 6" xfId="380" xr:uid="{00000000-0005-0000-0000-000068010000}"/>
    <cellStyle name="一般 6 9" xfId="591" xr:uid="{00000000-0005-0000-0000-000069010000}"/>
    <cellStyle name="一般 7" xfId="15" xr:uid="{00000000-0005-0000-0000-00006A010000}"/>
    <cellStyle name="一般 7 10" xfId="592" xr:uid="{00000000-0005-0000-0000-00006B010000}"/>
    <cellStyle name="一般 7 11" xfId="409" xr:uid="{00000000-0005-0000-0000-00006C010000}"/>
    <cellStyle name="一般 7 12" xfId="785" xr:uid="{00000000-0005-0000-0000-00006D010000}"/>
    <cellStyle name="一般 7 13" xfId="219" xr:uid="{00000000-0005-0000-0000-00006E010000}"/>
    <cellStyle name="一般 7 2" xfId="16" xr:uid="{00000000-0005-0000-0000-00006F010000}"/>
    <cellStyle name="一般 7 2 10" xfId="786" xr:uid="{00000000-0005-0000-0000-000070010000}"/>
    <cellStyle name="一般 7 2 11" xfId="220" xr:uid="{00000000-0005-0000-0000-000071010000}"/>
    <cellStyle name="一般 7 2 2" xfId="34" xr:uid="{00000000-0005-0000-0000-000072010000}"/>
    <cellStyle name="一般 7 2 2 2" xfId="123" xr:uid="{00000000-0005-0000-0000-000073010000}"/>
    <cellStyle name="一般 7 2 2 2 2" xfId="193" xr:uid="{00000000-0005-0000-0000-000074010000}"/>
    <cellStyle name="一般 7 2 2 2 2 2" xfId="205" xr:uid="{00000000-0005-0000-0000-000075010000}"/>
    <cellStyle name="一般 7 2 2 2 2 2 2" xfId="768" xr:uid="{00000000-0005-0000-0000-000076010000}"/>
    <cellStyle name="一般 7 2 2 2 2 2 3" xfId="961" xr:uid="{00000000-0005-0000-0000-000077010000}"/>
    <cellStyle name="一般 7 2 2 2 2 2 4" xfId="395" xr:uid="{00000000-0005-0000-0000-000078010000}"/>
    <cellStyle name="一般 7 2 2 2 2 3" xfId="756" xr:uid="{00000000-0005-0000-0000-000079010000}"/>
    <cellStyle name="一般 7 2 2 2 2 4" xfId="573" xr:uid="{00000000-0005-0000-0000-00007A010000}"/>
    <cellStyle name="一般 7 2 2 2 2 5" xfId="949" xr:uid="{00000000-0005-0000-0000-00007B010000}"/>
    <cellStyle name="一般 7 2 2 2 2 6" xfId="383" xr:uid="{00000000-0005-0000-0000-00007C010000}"/>
    <cellStyle name="一般 7 2 2 2 3" xfId="693" xr:uid="{00000000-0005-0000-0000-00007D010000}"/>
    <cellStyle name="一般 7 2 2 2 4" xfId="510" xr:uid="{00000000-0005-0000-0000-00007E010000}"/>
    <cellStyle name="一般 7 2 2 2 5" xfId="886" xr:uid="{00000000-0005-0000-0000-00007F010000}"/>
    <cellStyle name="一般 7 2 2 2 6" xfId="320" xr:uid="{00000000-0005-0000-0000-000080010000}"/>
    <cellStyle name="一般 7 2 2 3" xfId="610" xr:uid="{00000000-0005-0000-0000-000081010000}"/>
    <cellStyle name="一般 7 2 2 4" xfId="427" xr:uid="{00000000-0005-0000-0000-000082010000}"/>
    <cellStyle name="一般 7 2 2 5" xfId="803" xr:uid="{00000000-0005-0000-0000-000083010000}"/>
    <cellStyle name="一般 7 2 2 6" xfId="237" xr:uid="{00000000-0005-0000-0000-000084010000}"/>
    <cellStyle name="一般 7 2 3" xfId="48" xr:uid="{00000000-0005-0000-0000-000085010000}"/>
    <cellStyle name="一般 7 2 3 2" xfId="137" xr:uid="{00000000-0005-0000-0000-000086010000}"/>
    <cellStyle name="一般 7 2 3 2 2" xfId="706" xr:uid="{00000000-0005-0000-0000-000087010000}"/>
    <cellStyle name="一般 7 2 3 2 3" xfId="523" xr:uid="{00000000-0005-0000-0000-000088010000}"/>
    <cellStyle name="一般 7 2 3 2 4" xfId="899" xr:uid="{00000000-0005-0000-0000-000089010000}"/>
    <cellStyle name="一般 7 2 3 2 5" xfId="333" xr:uid="{00000000-0005-0000-0000-00008A010000}"/>
    <cellStyle name="一般 7 2 3 3" xfId="623" xr:uid="{00000000-0005-0000-0000-00008B010000}"/>
    <cellStyle name="一般 7 2 3 4" xfId="440" xr:uid="{00000000-0005-0000-0000-00008C010000}"/>
    <cellStyle name="一般 7 2 3 5" xfId="816" xr:uid="{00000000-0005-0000-0000-00008D010000}"/>
    <cellStyle name="一般 7 2 3 6" xfId="250" xr:uid="{00000000-0005-0000-0000-00008E010000}"/>
    <cellStyle name="一般 7 2 4" xfId="62" xr:uid="{00000000-0005-0000-0000-00008F010000}"/>
    <cellStyle name="一般 7 2 4 2" xfId="151" xr:uid="{00000000-0005-0000-0000-000090010000}"/>
    <cellStyle name="一般 7 2 4 2 2" xfId="719" xr:uid="{00000000-0005-0000-0000-000091010000}"/>
    <cellStyle name="一般 7 2 4 2 3" xfId="536" xr:uid="{00000000-0005-0000-0000-000092010000}"/>
    <cellStyle name="一般 7 2 4 2 4" xfId="912" xr:uid="{00000000-0005-0000-0000-000093010000}"/>
    <cellStyle name="一般 7 2 4 2 5" xfId="346" xr:uid="{00000000-0005-0000-0000-000094010000}"/>
    <cellStyle name="一般 7 2 4 3" xfId="636" xr:uid="{00000000-0005-0000-0000-000095010000}"/>
    <cellStyle name="一般 7 2 4 4" xfId="453" xr:uid="{00000000-0005-0000-0000-000096010000}"/>
    <cellStyle name="一般 7 2 4 5" xfId="829" xr:uid="{00000000-0005-0000-0000-000097010000}"/>
    <cellStyle name="一般 7 2 4 6" xfId="263" xr:uid="{00000000-0005-0000-0000-000098010000}"/>
    <cellStyle name="一般 7 2 5" xfId="76" xr:uid="{00000000-0005-0000-0000-000099010000}"/>
    <cellStyle name="一般 7 2 5 2" xfId="165" xr:uid="{00000000-0005-0000-0000-00009A010000}"/>
    <cellStyle name="一般 7 2 5 2 2" xfId="732" xr:uid="{00000000-0005-0000-0000-00009B010000}"/>
    <cellStyle name="一般 7 2 5 2 3" xfId="549" xr:uid="{00000000-0005-0000-0000-00009C010000}"/>
    <cellStyle name="一般 7 2 5 2 4" xfId="925" xr:uid="{00000000-0005-0000-0000-00009D010000}"/>
    <cellStyle name="一般 7 2 5 2 5" xfId="359" xr:uid="{00000000-0005-0000-0000-00009E010000}"/>
    <cellStyle name="一般 7 2 5 3" xfId="649" xr:uid="{00000000-0005-0000-0000-00009F010000}"/>
    <cellStyle name="一般 7 2 5 4" xfId="466" xr:uid="{00000000-0005-0000-0000-0000A0010000}"/>
    <cellStyle name="一般 7 2 5 5" xfId="842" xr:uid="{00000000-0005-0000-0000-0000A1010000}"/>
    <cellStyle name="一般 7 2 5 6" xfId="276" xr:uid="{00000000-0005-0000-0000-0000A2010000}"/>
    <cellStyle name="一般 7 2 6" xfId="90" xr:uid="{00000000-0005-0000-0000-0000A3010000}"/>
    <cellStyle name="一般 7 2 6 2" xfId="179" xr:uid="{00000000-0005-0000-0000-0000A4010000}"/>
    <cellStyle name="一般 7 2 6 2 2" xfId="745" xr:uid="{00000000-0005-0000-0000-0000A5010000}"/>
    <cellStyle name="一般 7 2 6 2 3" xfId="562" xr:uid="{00000000-0005-0000-0000-0000A6010000}"/>
    <cellStyle name="一般 7 2 6 2 4" xfId="938" xr:uid="{00000000-0005-0000-0000-0000A7010000}"/>
    <cellStyle name="一般 7 2 6 2 5" xfId="372" xr:uid="{00000000-0005-0000-0000-0000A8010000}"/>
    <cellStyle name="一般 7 2 6 3" xfId="662" xr:uid="{00000000-0005-0000-0000-0000A9010000}"/>
    <cellStyle name="一般 7 2 6 4" xfId="479" xr:uid="{00000000-0005-0000-0000-0000AA010000}"/>
    <cellStyle name="一般 7 2 6 5" xfId="855" xr:uid="{00000000-0005-0000-0000-0000AB010000}"/>
    <cellStyle name="一般 7 2 6 6" xfId="289" xr:uid="{00000000-0005-0000-0000-0000AC010000}"/>
    <cellStyle name="一般 7 2 7" xfId="106" xr:uid="{00000000-0005-0000-0000-0000AD010000}"/>
    <cellStyle name="一般 7 2 7 2" xfId="676" xr:uid="{00000000-0005-0000-0000-0000AE010000}"/>
    <cellStyle name="一般 7 2 7 3" xfId="493" xr:uid="{00000000-0005-0000-0000-0000AF010000}"/>
    <cellStyle name="一般 7 2 7 4" xfId="869" xr:uid="{00000000-0005-0000-0000-0000B0010000}"/>
    <cellStyle name="一般 7 2 7 5" xfId="303" xr:uid="{00000000-0005-0000-0000-0000B1010000}"/>
    <cellStyle name="一般 7 2 8" xfId="593" xr:uid="{00000000-0005-0000-0000-0000B2010000}"/>
    <cellStyle name="一般 7 2 9" xfId="410" xr:uid="{00000000-0005-0000-0000-0000B3010000}"/>
    <cellStyle name="一般 7 3" xfId="30" xr:uid="{00000000-0005-0000-0000-0000B4010000}"/>
    <cellStyle name="一般 7 3 2" xfId="119" xr:uid="{00000000-0005-0000-0000-0000B5010000}"/>
    <cellStyle name="一般 7 3 2 2" xfId="689" xr:uid="{00000000-0005-0000-0000-0000B6010000}"/>
    <cellStyle name="一般 7 3 2 3" xfId="506" xr:uid="{00000000-0005-0000-0000-0000B7010000}"/>
    <cellStyle name="一般 7 3 2 4" xfId="882" xr:uid="{00000000-0005-0000-0000-0000B8010000}"/>
    <cellStyle name="一般 7 3 2 5" xfId="316" xr:uid="{00000000-0005-0000-0000-0000B9010000}"/>
    <cellStyle name="一般 7 3 3" xfId="606" xr:uid="{00000000-0005-0000-0000-0000BA010000}"/>
    <cellStyle name="一般 7 3 4" xfId="423" xr:uid="{00000000-0005-0000-0000-0000BB010000}"/>
    <cellStyle name="一般 7 3 5" xfId="799" xr:uid="{00000000-0005-0000-0000-0000BC010000}"/>
    <cellStyle name="一般 7 3 6" xfId="233" xr:uid="{00000000-0005-0000-0000-0000BD010000}"/>
    <cellStyle name="一般 7 4" xfId="44" xr:uid="{00000000-0005-0000-0000-0000BE010000}"/>
    <cellStyle name="一般 7 4 2" xfId="133" xr:uid="{00000000-0005-0000-0000-0000BF010000}"/>
    <cellStyle name="一般 7 4 2 2" xfId="702" xr:uid="{00000000-0005-0000-0000-0000C0010000}"/>
    <cellStyle name="一般 7 4 2 3" xfId="519" xr:uid="{00000000-0005-0000-0000-0000C1010000}"/>
    <cellStyle name="一般 7 4 2 4" xfId="895" xr:uid="{00000000-0005-0000-0000-0000C2010000}"/>
    <cellStyle name="一般 7 4 2 5" xfId="329" xr:uid="{00000000-0005-0000-0000-0000C3010000}"/>
    <cellStyle name="一般 7 4 3" xfId="619" xr:uid="{00000000-0005-0000-0000-0000C4010000}"/>
    <cellStyle name="一般 7 4 4" xfId="436" xr:uid="{00000000-0005-0000-0000-0000C5010000}"/>
    <cellStyle name="一般 7 4 5" xfId="812" xr:uid="{00000000-0005-0000-0000-0000C6010000}"/>
    <cellStyle name="一般 7 4 6" xfId="246" xr:uid="{00000000-0005-0000-0000-0000C7010000}"/>
    <cellStyle name="一般 7 5" xfId="58" xr:uid="{00000000-0005-0000-0000-0000C8010000}"/>
    <cellStyle name="一般 7 5 2" xfId="147" xr:uid="{00000000-0005-0000-0000-0000C9010000}"/>
    <cellStyle name="一般 7 5 2 2" xfId="715" xr:uid="{00000000-0005-0000-0000-0000CA010000}"/>
    <cellStyle name="一般 7 5 2 3" xfId="532" xr:uid="{00000000-0005-0000-0000-0000CB010000}"/>
    <cellStyle name="一般 7 5 2 4" xfId="908" xr:uid="{00000000-0005-0000-0000-0000CC010000}"/>
    <cellStyle name="一般 7 5 2 5" xfId="342" xr:uid="{00000000-0005-0000-0000-0000CD010000}"/>
    <cellStyle name="一般 7 5 3" xfId="632" xr:uid="{00000000-0005-0000-0000-0000CE010000}"/>
    <cellStyle name="一般 7 5 4" xfId="449" xr:uid="{00000000-0005-0000-0000-0000CF010000}"/>
    <cellStyle name="一般 7 5 5" xfId="825" xr:uid="{00000000-0005-0000-0000-0000D0010000}"/>
    <cellStyle name="一般 7 5 6" xfId="259" xr:uid="{00000000-0005-0000-0000-0000D1010000}"/>
    <cellStyle name="一般 7 6" xfId="72" xr:uid="{00000000-0005-0000-0000-0000D2010000}"/>
    <cellStyle name="一般 7 6 2" xfId="161" xr:uid="{00000000-0005-0000-0000-0000D3010000}"/>
    <cellStyle name="一般 7 6 2 2" xfId="728" xr:uid="{00000000-0005-0000-0000-0000D4010000}"/>
    <cellStyle name="一般 7 6 2 3" xfId="545" xr:uid="{00000000-0005-0000-0000-0000D5010000}"/>
    <cellStyle name="一般 7 6 2 4" xfId="921" xr:uid="{00000000-0005-0000-0000-0000D6010000}"/>
    <cellStyle name="一般 7 6 2 5" xfId="355" xr:uid="{00000000-0005-0000-0000-0000D7010000}"/>
    <cellStyle name="一般 7 6 3" xfId="645" xr:uid="{00000000-0005-0000-0000-0000D8010000}"/>
    <cellStyle name="一般 7 6 4" xfId="462" xr:uid="{00000000-0005-0000-0000-0000D9010000}"/>
    <cellStyle name="一般 7 6 5" xfId="838" xr:uid="{00000000-0005-0000-0000-0000DA010000}"/>
    <cellStyle name="一般 7 6 6" xfId="272" xr:uid="{00000000-0005-0000-0000-0000DB010000}"/>
    <cellStyle name="一般 7 7" xfId="86" xr:uid="{00000000-0005-0000-0000-0000DC010000}"/>
    <cellStyle name="一般 7 7 2" xfId="175" xr:uid="{00000000-0005-0000-0000-0000DD010000}"/>
    <cellStyle name="一般 7 7 2 2" xfId="741" xr:uid="{00000000-0005-0000-0000-0000DE010000}"/>
    <cellStyle name="一般 7 7 2 3" xfId="558" xr:uid="{00000000-0005-0000-0000-0000DF010000}"/>
    <cellStyle name="一般 7 7 2 4" xfId="934" xr:uid="{00000000-0005-0000-0000-0000E0010000}"/>
    <cellStyle name="一般 7 7 2 5" xfId="368" xr:uid="{00000000-0005-0000-0000-0000E1010000}"/>
    <cellStyle name="一般 7 7 3" xfId="658" xr:uid="{00000000-0005-0000-0000-0000E2010000}"/>
    <cellStyle name="一般 7 7 4" xfId="475" xr:uid="{00000000-0005-0000-0000-0000E3010000}"/>
    <cellStyle name="一般 7 7 5" xfId="851" xr:uid="{00000000-0005-0000-0000-0000E4010000}"/>
    <cellStyle name="一般 7 7 6" xfId="285" xr:uid="{00000000-0005-0000-0000-0000E5010000}"/>
    <cellStyle name="一般 7 8" xfId="105" xr:uid="{00000000-0005-0000-0000-0000E6010000}"/>
    <cellStyle name="一般 7 8 2" xfId="675" xr:uid="{00000000-0005-0000-0000-0000E7010000}"/>
    <cellStyle name="一般 7 8 3" xfId="492" xr:uid="{00000000-0005-0000-0000-0000E8010000}"/>
    <cellStyle name="一般 7 8 4" xfId="868" xr:uid="{00000000-0005-0000-0000-0000E9010000}"/>
    <cellStyle name="一般 7 8 5" xfId="302" xr:uid="{00000000-0005-0000-0000-0000EA010000}"/>
    <cellStyle name="一般 7 9" xfId="192" xr:uid="{00000000-0005-0000-0000-0000EB010000}"/>
    <cellStyle name="一般 7 9 2" xfId="204" xr:uid="{00000000-0005-0000-0000-0000EC010000}"/>
    <cellStyle name="一般 7 9 2 2" xfId="767" xr:uid="{00000000-0005-0000-0000-0000ED010000}"/>
    <cellStyle name="一般 7 9 2 3" xfId="960" xr:uid="{00000000-0005-0000-0000-0000EE010000}"/>
    <cellStyle name="一般 7 9 2 4" xfId="394" xr:uid="{00000000-0005-0000-0000-0000EF010000}"/>
    <cellStyle name="一般 7 9 3" xfId="755" xr:uid="{00000000-0005-0000-0000-0000F0010000}"/>
    <cellStyle name="一般 7 9 4" xfId="572" xr:uid="{00000000-0005-0000-0000-0000F1010000}"/>
    <cellStyle name="一般 7 9 5" xfId="948" xr:uid="{00000000-0005-0000-0000-0000F2010000}"/>
    <cellStyle name="一般 7 9 6" xfId="382" xr:uid="{00000000-0005-0000-0000-0000F3010000}"/>
    <cellStyle name="一般 8" xfId="17" xr:uid="{00000000-0005-0000-0000-0000F4010000}"/>
    <cellStyle name="一般 8 10" xfId="594" xr:uid="{00000000-0005-0000-0000-0000F5010000}"/>
    <cellStyle name="一般 8 11" xfId="411" xr:uid="{00000000-0005-0000-0000-0000F6010000}"/>
    <cellStyle name="一般 8 12" xfId="787" xr:uid="{00000000-0005-0000-0000-0000F7010000}"/>
    <cellStyle name="一般 8 13" xfId="221" xr:uid="{00000000-0005-0000-0000-0000F8010000}"/>
    <cellStyle name="一般 8 2" xfId="35" xr:uid="{00000000-0005-0000-0000-0000F9010000}"/>
    <cellStyle name="一般 8 2 2" xfId="124" xr:uid="{00000000-0005-0000-0000-0000FA010000}"/>
    <cellStyle name="一般 8 2 2 2" xfId="694" xr:uid="{00000000-0005-0000-0000-0000FB010000}"/>
    <cellStyle name="一般 8 2 2 3" xfId="511" xr:uid="{00000000-0005-0000-0000-0000FC010000}"/>
    <cellStyle name="一般 8 2 2 4" xfId="887" xr:uid="{00000000-0005-0000-0000-0000FD010000}"/>
    <cellStyle name="一般 8 2 2 5" xfId="321" xr:uid="{00000000-0005-0000-0000-0000FE010000}"/>
    <cellStyle name="一般 8 2 3" xfId="611" xr:uid="{00000000-0005-0000-0000-0000FF010000}"/>
    <cellStyle name="一般 8 2 4" xfId="428" xr:uid="{00000000-0005-0000-0000-000000020000}"/>
    <cellStyle name="一般 8 2 5" xfId="804" xr:uid="{00000000-0005-0000-0000-000001020000}"/>
    <cellStyle name="一般 8 2 6" xfId="238" xr:uid="{00000000-0005-0000-0000-000002020000}"/>
    <cellStyle name="一般 8 3" xfId="49" xr:uid="{00000000-0005-0000-0000-000003020000}"/>
    <cellStyle name="一般 8 3 2" xfId="138" xr:uid="{00000000-0005-0000-0000-000004020000}"/>
    <cellStyle name="一般 8 3 2 2" xfId="707" xr:uid="{00000000-0005-0000-0000-000005020000}"/>
    <cellStyle name="一般 8 3 2 3" xfId="524" xr:uid="{00000000-0005-0000-0000-000006020000}"/>
    <cellStyle name="一般 8 3 2 4" xfId="900" xr:uid="{00000000-0005-0000-0000-000007020000}"/>
    <cellStyle name="一般 8 3 2 5" xfId="334" xr:uid="{00000000-0005-0000-0000-000008020000}"/>
    <cellStyle name="一般 8 3 3" xfId="624" xr:uid="{00000000-0005-0000-0000-000009020000}"/>
    <cellStyle name="一般 8 3 4" xfId="441" xr:uid="{00000000-0005-0000-0000-00000A020000}"/>
    <cellStyle name="一般 8 3 5" xfId="817" xr:uid="{00000000-0005-0000-0000-00000B020000}"/>
    <cellStyle name="一般 8 3 6" xfId="251" xr:uid="{00000000-0005-0000-0000-00000C020000}"/>
    <cellStyle name="一般 8 4" xfId="63" xr:uid="{00000000-0005-0000-0000-00000D020000}"/>
    <cellStyle name="一般 8 4 2" xfId="152" xr:uid="{00000000-0005-0000-0000-00000E020000}"/>
    <cellStyle name="一般 8 4 2 2" xfId="720" xr:uid="{00000000-0005-0000-0000-00000F020000}"/>
    <cellStyle name="一般 8 4 2 3" xfId="537" xr:uid="{00000000-0005-0000-0000-000010020000}"/>
    <cellStyle name="一般 8 4 2 4" xfId="913" xr:uid="{00000000-0005-0000-0000-000011020000}"/>
    <cellStyle name="一般 8 4 2 5" xfId="347" xr:uid="{00000000-0005-0000-0000-000012020000}"/>
    <cellStyle name="一般 8 4 3" xfId="637" xr:uid="{00000000-0005-0000-0000-000013020000}"/>
    <cellStyle name="一般 8 4 4" xfId="454" xr:uid="{00000000-0005-0000-0000-000014020000}"/>
    <cellStyle name="一般 8 4 5" xfId="830" xr:uid="{00000000-0005-0000-0000-000015020000}"/>
    <cellStyle name="一般 8 4 6" xfId="264" xr:uid="{00000000-0005-0000-0000-000016020000}"/>
    <cellStyle name="一般 8 5" xfId="77" xr:uid="{00000000-0005-0000-0000-000017020000}"/>
    <cellStyle name="一般 8 5 2" xfId="166" xr:uid="{00000000-0005-0000-0000-000018020000}"/>
    <cellStyle name="一般 8 5 2 2" xfId="733" xr:uid="{00000000-0005-0000-0000-000019020000}"/>
    <cellStyle name="一般 8 5 2 3" xfId="550" xr:uid="{00000000-0005-0000-0000-00001A020000}"/>
    <cellStyle name="一般 8 5 2 4" xfId="926" xr:uid="{00000000-0005-0000-0000-00001B020000}"/>
    <cellStyle name="一般 8 5 2 5" xfId="360" xr:uid="{00000000-0005-0000-0000-00001C020000}"/>
    <cellStyle name="一般 8 5 3" xfId="650" xr:uid="{00000000-0005-0000-0000-00001D020000}"/>
    <cellStyle name="一般 8 5 4" xfId="467" xr:uid="{00000000-0005-0000-0000-00001E020000}"/>
    <cellStyle name="一般 8 5 5" xfId="843" xr:uid="{00000000-0005-0000-0000-00001F020000}"/>
    <cellStyle name="一般 8 5 6" xfId="277" xr:uid="{00000000-0005-0000-0000-000020020000}"/>
    <cellStyle name="一般 8 6" xfId="91" xr:uid="{00000000-0005-0000-0000-000021020000}"/>
    <cellStyle name="一般 8 6 2" xfId="180" xr:uid="{00000000-0005-0000-0000-000022020000}"/>
    <cellStyle name="一般 8 6 2 2" xfId="746" xr:uid="{00000000-0005-0000-0000-000023020000}"/>
    <cellStyle name="一般 8 6 2 3" xfId="563" xr:uid="{00000000-0005-0000-0000-000024020000}"/>
    <cellStyle name="一般 8 6 2 4" xfId="939" xr:uid="{00000000-0005-0000-0000-000025020000}"/>
    <cellStyle name="一般 8 6 2 5" xfId="373" xr:uid="{00000000-0005-0000-0000-000026020000}"/>
    <cellStyle name="一般 8 6 3" xfId="663" xr:uid="{00000000-0005-0000-0000-000027020000}"/>
    <cellStyle name="一般 8 6 4" xfId="480" xr:uid="{00000000-0005-0000-0000-000028020000}"/>
    <cellStyle name="一般 8 6 5" xfId="856" xr:uid="{00000000-0005-0000-0000-000029020000}"/>
    <cellStyle name="一般 8 6 6" xfId="290" xr:uid="{00000000-0005-0000-0000-00002A020000}"/>
    <cellStyle name="一般 8 7" xfId="107" xr:uid="{00000000-0005-0000-0000-00002B020000}"/>
    <cellStyle name="一般 8 7 2" xfId="677" xr:uid="{00000000-0005-0000-0000-00002C020000}"/>
    <cellStyle name="一般 8 7 3" xfId="494" xr:uid="{00000000-0005-0000-0000-00002D020000}"/>
    <cellStyle name="一般 8 7 4" xfId="870" xr:uid="{00000000-0005-0000-0000-00002E020000}"/>
    <cellStyle name="一般 8 7 5" xfId="304" xr:uid="{00000000-0005-0000-0000-00002F020000}"/>
    <cellStyle name="一般 8 8" xfId="191" xr:uid="{00000000-0005-0000-0000-000030020000}"/>
    <cellStyle name="一般 8 8 2" xfId="754" xr:uid="{00000000-0005-0000-0000-000031020000}"/>
    <cellStyle name="一般 8 8 3" xfId="571" xr:uid="{00000000-0005-0000-0000-000032020000}"/>
    <cellStyle name="一般 8 8 4" xfId="947" xr:uid="{00000000-0005-0000-0000-000033020000}"/>
    <cellStyle name="一般 8 8 5" xfId="381" xr:uid="{00000000-0005-0000-0000-000034020000}"/>
    <cellStyle name="一般 8 9" xfId="206" xr:uid="{00000000-0005-0000-0000-000035020000}"/>
    <cellStyle name="一般 8 9 2" xfId="769" xr:uid="{00000000-0005-0000-0000-000036020000}"/>
    <cellStyle name="一般 8 9 2 2" xfId="973" xr:uid="{00000000-0005-0000-0000-000037020000}"/>
    <cellStyle name="一般 8 9 3" xfId="962" xr:uid="{00000000-0005-0000-0000-000038020000}"/>
    <cellStyle name="一般 8 9 4" xfId="975" xr:uid="{00000000-0005-0000-0000-000039020000}"/>
    <cellStyle name="一般 8 9 5" xfId="978" xr:uid="{00000000-0005-0000-0000-00003A020000}"/>
    <cellStyle name="一般 8 9 6" xfId="396" xr:uid="{00000000-0005-0000-0000-00003B020000}"/>
    <cellStyle name="一般 8 9 7" xfId="981" xr:uid="{00000000-0005-0000-0000-00003C020000}"/>
    <cellStyle name="一般 9" xfId="19" xr:uid="{00000000-0005-0000-0000-00003D020000}"/>
    <cellStyle name="一般 9 10" xfId="789" xr:uid="{00000000-0005-0000-0000-00003E020000}"/>
    <cellStyle name="一般 9 11" xfId="223" xr:uid="{00000000-0005-0000-0000-00003F020000}"/>
    <cellStyle name="一般 9 2" xfId="36" xr:uid="{00000000-0005-0000-0000-000040020000}"/>
    <cellStyle name="一般 9 2 2" xfId="125" xr:uid="{00000000-0005-0000-0000-000041020000}"/>
    <cellStyle name="一般 9 2 2 2" xfId="695" xr:uid="{00000000-0005-0000-0000-000042020000}"/>
    <cellStyle name="一般 9 2 2 3" xfId="512" xr:uid="{00000000-0005-0000-0000-000043020000}"/>
    <cellStyle name="一般 9 2 2 4" xfId="888" xr:uid="{00000000-0005-0000-0000-000044020000}"/>
    <cellStyle name="一般 9 2 2 5" xfId="322" xr:uid="{00000000-0005-0000-0000-000045020000}"/>
    <cellStyle name="一般 9 2 3" xfId="612" xr:uid="{00000000-0005-0000-0000-000046020000}"/>
    <cellStyle name="一般 9 2 4" xfId="429" xr:uid="{00000000-0005-0000-0000-000047020000}"/>
    <cellStyle name="一般 9 2 5" xfId="805" xr:uid="{00000000-0005-0000-0000-000048020000}"/>
    <cellStyle name="一般 9 2 6" xfId="239" xr:uid="{00000000-0005-0000-0000-000049020000}"/>
    <cellStyle name="一般 9 3" xfId="50" xr:uid="{00000000-0005-0000-0000-00004A020000}"/>
    <cellStyle name="一般 9 3 2" xfId="139" xr:uid="{00000000-0005-0000-0000-00004B020000}"/>
    <cellStyle name="一般 9 3 2 2" xfId="708" xr:uid="{00000000-0005-0000-0000-00004C020000}"/>
    <cellStyle name="一般 9 3 2 3" xfId="525" xr:uid="{00000000-0005-0000-0000-00004D020000}"/>
    <cellStyle name="一般 9 3 2 4" xfId="901" xr:uid="{00000000-0005-0000-0000-00004E020000}"/>
    <cellStyle name="一般 9 3 2 5" xfId="335" xr:uid="{00000000-0005-0000-0000-00004F020000}"/>
    <cellStyle name="一般 9 3 3" xfId="625" xr:uid="{00000000-0005-0000-0000-000050020000}"/>
    <cellStyle name="一般 9 3 4" xfId="442" xr:uid="{00000000-0005-0000-0000-000051020000}"/>
    <cellStyle name="一般 9 3 5" xfId="818" xr:uid="{00000000-0005-0000-0000-000052020000}"/>
    <cellStyle name="一般 9 3 6" xfId="252" xr:uid="{00000000-0005-0000-0000-000053020000}"/>
    <cellStyle name="一般 9 4" xfId="64" xr:uid="{00000000-0005-0000-0000-000054020000}"/>
    <cellStyle name="一般 9 4 2" xfId="153" xr:uid="{00000000-0005-0000-0000-000055020000}"/>
    <cellStyle name="一般 9 4 2 2" xfId="721" xr:uid="{00000000-0005-0000-0000-000056020000}"/>
    <cellStyle name="一般 9 4 2 3" xfId="538" xr:uid="{00000000-0005-0000-0000-000057020000}"/>
    <cellStyle name="一般 9 4 2 4" xfId="914" xr:uid="{00000000-0005-0000-0000-000058020000}"/>
    <cellStyle name="一般 9 4 2 5" xfId="348" xr:uid="{00000000-0005-0000-0000-000059020000}"/>
    <cellStyle name="一般 9 4 3" xfId="638" xr:uid="{00000000-0005-0000-0000-00005A020000}"/>
    <cellStyle name="一般 9 4 4" xfId="455" xr:uid="{00000000-0005-0000-0000-00005B020000}"/>
    <cellStyle name="一般 9 4 5" xfId="831" xr:uid="{00000000-0005-0000-0000-00005C020000}"/>
    <cellStyle name="一般 9 4 6" xfId="265" xr:uid="{00000000-0005-0000-0000-00005D020000}"/>
    <cellStyle name="一般 9 5" xfId="78" xr:uid="{00000000-0005-0000-0000-00005E020000}"/>
    <cellStyle name="一般 9 5 2" xfId="167" xr:uid="{00000000-0005-0000-0000-00005F020000}"/>
    <cellStyle name="一般 9 5 2 2" xfId="734" xr:uid="{00000000-0005-0000-0000-000060020000}"/>
    <cellStyle name="一般 9 5 2 3" xfId="551" xr:uid="{00000000-0005-0000-0000-000061020000}"/>
    <cellStyle name="一般 9 5 2 4" xfId="927" xr:uid="{00000000-0005-0000-0000-000062020000}"/>
    <cellStyle name="一般 9 5 2 5" xfId="361" xr:uid="{00000000-0005-0000-0000-000063020000}"/>
    <cellStyle name="一般 9 5 3" xfId="651" xr:uid="{00000000-0005-0000-0000-000064020000}"/>
    <cellStyle name="一般 9 5 4" xfId="468" xr:uid="{00000000-0005-0000-0000-000065020000}"/>
    <cellStyle name="一般 9 5 5" xfId="844" xr:uid="{00000000-0005-0000-0000-000066020000}"/>
    <cellStyle name="一般 9 5 6" xfId="278" xr:uid="{00000000-0005-0000-0000-000067020000}"/>
    <cellStyle name="一般 9 6" xfId="92" xr:uid="{00000000-0005-0000-0000-000068020000}"/>
    <cellStyle name="一般 9 6 2" xfId="181" xr:uid="{00000000-0005-0000-0000-000069020000}"/>
    <cellStyle name="一般 9 6 2 2" xfId="747" xr:uid="{00000000-0005-0000-0000-00006A020000}"/>
    <cellStyle name="一般 9 6 2 3" xfId="564" xr:uid="{00000000-0005-0000-0000-00006B020000}"/>
    <cellStyle name="一般 9 6 2 4" xfId="940" xr:uid="{00000000-0005-0000-0000-00006C020000}"/>
    <cellStyle name="一般 9 6 2 5" xfId="374" xr:uid="{00000000-0005-0000-0000-00006D020000}"/>
    <cellStyle name="一般 9 6 3" xfId="664" xr:uid="{00000000-0005-0000-0000-00006E020000}"/>
    <cellStyle name="一般 9 6 4" xfId="481" xr:uid="{00000000-0005-0000-0000-00006F020000}"/>
    <cellStyle name="一般 9 6 5" xfId="857" xr:uid="{00000000-0005-0000-0000-000070020000}"/>
    <cellStyle name="一般 9 6 6" xfId="291" xr:uid="{00000000-0005-0000-0000-000071020000}"/>
    <cellStyle name="一般 9 7" xfId="109" xr:uid="{00000000-0005-0000-0000-000072020000}"/>
    <cellStyle name="一般 9 7 2" xfId="679" xr:uid="{00000000-0005-0000-0000-000073020000}"/>
    <cellStyle name="一般 9 7 3" xfId="496" xr:uid="{00000000-0005-0000-0000-000074020000}"/>
    <cellStyle name="一般 9 7 4" xfId="872" xr:uid="{00000000-0005-0000-0000-000075020000}"/>
    <cellStyle name="一般 9 7 5" xfId="306" xr:uid="{00000000-0005-0000-0000-000076020000}"/>
    <cellStyle name="一般 9 8" xfId="596" xr:uid="{00000000-0005-0000-0000-000077020000}"/>
    <cellStyle name="一般 9 9" xfId="413" xr:uid="{00000000-0005-0000-0000-000078020000}"/>
    <cellStyle name="千分位 2" xfId="5" xr:uid="{00000000-0005-0000-0000-000079020000}"/>
    <cellStyle name="千分位 2 10" xfId="779" xr:uid="{00000000-0005-0000-0000-00007A020000}"/>
    <cellStyle name="千分位 2 11" xfId="213" xr:uid="{00000000-0005-0000-0000-00007B020000}"/>
    <cellStyle name="千分位 2 2" xfId="37" xr:uid="{00000000-0005-0000-0000-00007C020000}"/>
    <cellStyle name="千分位 2 2 2" xfId="126" xr:uid="{00000000-0005-0000-0000-00007D020000}"/>
    <cellStyle name="千分位 2 2 2 2" xfId="696" xr:uid="{00000000-0005-0000-0000-00007E020000}"/>
    <cellStyle name="千分位 2 2 2 3" xfId="513" xr:uid="{00000000-0005-0000-0000-00007F020000}"/>
    <cellStyle name="千分位 2 2 2 4" xfId="889" xr:uid="{00000000-0005-0000-0000-000080020000}"/>
    <cellStyle name="千分位 2 2 2 5" xfId="323" xr:uid="{00000000-0005-0000-0000-000081020000}"/>
    <cellStyle name="千分位 2 2 3" xfId="613" xr:uid="{00000000-0005-0000-0000-000082020000}"/>
    <cellStyle name="千分位 2 2 4" xfId="430" xr:uid="{00000000-0005-0000-0000-000083020000}"/>
    <cellStyle name="千分位 2 2 5" xfId="806" xr:uid="{00000000-0005-0000-0000-000084020000}"/>
    <cellStyle name="千分位 2 2 6" xfId="240" xr:uid="{00000000-0005-0000-0000-000085020000}"/>
    <cellStyle name="千分位 2 3" xfId="51" xr:uid="{00000000-0005-0000-0000-000086020000}"/>
    <cellStyle name="千分位 2 3 2" xfId="140" xr:uid="{00000000-0005-0000-0000-000087020000}"/>
    <cellStyle name="千分位 2 3 2 2" xfId="709" xr:uid="{00000000-0005-0000-0000-000088020000}"/>
    <cellStyle name="千分位 2 3 2 3" xfId="526" xr:uid="{00000000-0005-0000-0000-000089020000}"/>
    <cellStyle name="千分位 2 3 2 4" xfId="902" xr:uid="{00000000-0005-0000-0000-00008A020000}"/>
    <cellStyle name="千分位 2 3 2 5" xfId="336" xr:uid="{00000000-0005-0000-0000-00008B020000}"/>
    <cellStyle name="千分位 2 3 3" xfId="626" xr:uid="{00000000-0005-0000-0000-00008C020000}"/>
    <cellStyle name="千分位 2 3 4" xfId="443" xr:uid="{00000000-0005-0000-0000-00008D020000}"/>
    <cellStyle name="千分位 2 3 5" xfId="819" xr:uid="{00000000-0005-0000-0000-00008E020000}"/>
    <cellStyle name="千分位 2 3 6" xfId="253" xr:uid="{00000000-0005-0000-0000-00008F020000}"/>
    <cellStyle name="千分位 2 4" xfId="65" xr:uid="{00000000-0005-0000-0000-000090020000}"/>
    <cellStyle name="千分位 2 4 2" xfId="154" xr:uid="{00000000-0005-0000-0000-000091020000}"/>
    <cellStyle name="千分位 2 4 2 2" xfId="722" xr:uid="{00000000-0005-0000-0000-000092020000}"/>
    <cellStyle name="千分位 2 4 2 3" xfId="539" xr:uid="{00000000-0005-0000-0000-000093020000}"/>
    <cellStyle name="千分位 2 4 2 4" xfId="915" xr:uid="{00000000-0005-0000-0000-000094020000}"/>
    <cellStyle name="千分位 2 4 2 5" xfId="349" xr:uid="{00000000-0005-0000-0000-000095020000}"/>
    <cellStyle name="千分位 2 4 3" xfId="639" xr:uid="{00000000-0005-0000-0000-000096020000}"/>
    <cellStyle name="千分位 2 4 4" xfId="456" xr:uid="{00000000-0005-0000-0000-000097020000}"/>
    <cellStyle name="千分位 2 4 5" xfId="832" xr:uid="{00000000-0005-0000-0000-000098020000}"/>
    <cellStyle name="千分位 2 4 6" xfId="266" xr:uid="{00000000-0005-0000-0000-000099020000}"/>
    <cellStyle name="千分位 2 5" xfId="79" xr:uid="{00000000-0005-0000-0000-00009A020000}"/>
    <cellStyle name="千分位 2 5 2" xfId="168" xr:uid="{00000000-0005-0000-0000-00009B020000}"/>
    <cellStyle name="千分位 2 5 2 2" xfId="735" xr:uid="{00000000-0005-0000-0000-00009C020000}"/>
    <cellStyle name="千分位 2 5 2 3" xfId="552" xr:uid="{00000000-0005-0000-0000-00009D020000}"/>
    <cellStyle name="千分位 2 5 2 4" xfId="928" xr:uid="{00000000-0005-0000-0000-00009E020000}"/>
    <cellStyle name="千分位 2 5 2 5" xfId="362" xr:uid="{00000000-0005-0000-0000-00009F020000}"/>
    <cellStyle name="千分位 2 5 3" xfId="652" xr:uid="{00000000-0005-0000-0000-0000A0020000}"/>
    <cellStyle name="千分位 2 5 4" xfId="469" xr:uid="{00000000-0005-0000-0000-0000A1020000}"/>
    <cellStyle name="千分位 2 5 5" xfId="845" xr:uid="{00000000-0005-0000-0000-0000A2020000}"/>
    <cellStyle name="千分位 2 5 6" xfId="279" xr:uid="{00000000-0005-0000-0000-0000A3020000}"/>
    <cellStyle name="千分位 2 6" xfId="93" xr:uid="{00000000-0005-0000-0000-0000A4020000}"/>
    <cellStyle name="千分位 2 6 2" xfId="182" xr:uid="{00000000-0005-0000-0000-0000A5020000}"/>
    <cellStyle name="千分位 2 6 2 2" xfId="748" xr:uid="{00000000-0005-0000-0000-0000A6020000}"/>
    <cellStyle name="千分位 2 6 2 3" xfId="565" xr:uid="{00000000-0005-0000-0000-0000A7020000}"/>
    <cellStyle name="千分位 2 6 2 4" xfId="941" xr:uid="{00000000-0005-0000-0000-0000A8020000}"/>
    <cellStyle name="千分位 2 6 2 5" xfId="375" xr:uid="{00000000-0005-0000-0000-0000A9020000}"/>
    <cellStyle name="千分位 2 6 3" xfId="665" xr:uid="{00000000-0005-0000-0000-0000AA020000}"/>
    <cellStyle name="千分位 2 6 4" xfId="482" xr:uid="{00000000-0005-0000-0000-0000AB020000}"/>
    <cellStyle name="千分位 2 6 5" xfId="858" xr:uid="{00000000-0005-0000-0000-0000AC020000}"/>
    <cellStyle name="千分位 2 6 6" xfId="292" xr:uid="{00000000-0005-0000-0000-0000AD020000}"/>
    <cellStyle name="千分位 2 7" xfId="99" xr:uid="{00000000-0005-0000-0000-0000AE020000}"/>
    <cellStyle name="千分位 2 7 2" xfId="670" xr:uid="{00000000-0005-0000-0000-0000AF020000}"/>
    <cellStyle name="千分位 2 7 3" xfId="487" xr:uid="{00000000-0005-0000-0000-0000B0020000}"/>
    <cellStyle name="千分位 2 7 4" xfId="863" xr:uid="{00000000-0005-0000-0000-0000B1020000}"/>
    <cellStyle name="千分位 2 7 5" xfId="297" xr:uid="{00000000-0005-0000-0000-0000B2020000}"/>
    <cellStyle name="千分位 2 8" xfId="586" xr:uid="{00000000-0005-0000-0000-0000B3020000}"/>
    <cellStyle name="千分位 2 9" xfId="403" xr:uid="{00000000-0005-0000-0000-0000B4020000}"/>
    <cellStyle name="千分位 3" xfId="6" xr:uid="{00000000-0005-0000-0000-0000B5020000}"/>
    <cellStyle name="千分位 3 2" xfId="38" xr:uid="{00000000-0005-0000-0000-0000B6020000}"/>
    <cellStyle name="千分位 3 2 2" xfId="127" xr:uid="{00000000-0005-0000-0000-0000B7020000}"/>
    <cellStyle name="千分位 3 3" xfId="52" xr:uid="{00000000-0005-0000-0000-0000B8020000}"/>
    <cellStyle name="千分位 3 3 2" xfId="141" xr:uid="{00000000-0005-0000-0000-0000B9020000}"/>
    <cellStyle name="千分位 3 4" xfId="66" xr:uid="{00000000-0005-0000-0000-0000BA020000}"/>
    <cellStyle name="千分位 3 4 2" xfId="155" xr:uid="{00000000-0005-0000-0000-0000BB020000}"/>
    <cellStyle name="千分位 3 5" xfId="80" xr:uid="{00000000-0005-0000-0000-0000BC020000}"/>
    <cellStyle name="千分位 3 5 2" xfId="169" xr:uid="{00000000-0005-0000-0000-0000BD020000}"/>
    <cellStyle name="千分位 3 6" xfId="94" xr:uid="{00000000-0005-0000-0000-0000BE020000}"/>
    <cellStyle name="千分位 3 6 2" xfId="183" xr:uid="{00000000-0005-0000-0000-0000BF020000}"/>
    <cellStyle name="千分位 3 7" xfId="100" xr:uid="{00000000-0005-0000-0000-0000C0020000}"/>
    <cellStyle name="千分位 4" xfId="11" xr:uid="{00000000-0005-0000-0000-0000C1020000}"/>
    <cellStyle name="千分位 4 10" xfId="782" xr:uid="{00000000-0005-0000-0000-0000C2020000}"/>
    <cellStyle name="千分位 4 11" xfId="216" xr:uid="{00000000-0005-0000-0000-0000C3020000}"/>
    <cellStyle name="千分位 4 2" xfId="39" xr:uid="{00000000-0005-0000-0000-0000C4020000}"/>
    <cellStyle name="千分位 4 2 2" xfId="128" xr:uid="{00000000-0005-0000-0000-0000C5020000}"/>
    <cellStyle name="千分位 4 2 2 2" xfId="697" xr:uid="{00000000-0005-0000-0000-0000C6020000}"/>
    <cellStyle name="千分位 4 2 2 3" xfId="514" xr:uid="{00000000-0005-0000-0000-0000C7020000}"/>
    <cellStyle name="千分位 4 2 2 4" xfId="890" xr:uid="{00000000-0005-0000-0000-0000C8020000}"/>
    <cellStyle name="千分位 4 2 2 5" xfId="324" xr:uid="{00000000-0005-0000-0000-0000C9020000}"/>
    <cellStyle name="千分位 4 2 3" xfId="614" xr:uid="{00000000-0005-0000-0000-0000CA020000}"/>
    <cellStyle name="千分位 4 2 4" xfId="431" xr:uid="{00000000-0005-0000-0000-0000CB020000}"/>
    <cellStyle name="千分位 4 2 5" xfId="807" xr:uid="{00000000-0005-0000-0000-0000CC020000}"/>
    <cellStyle name="千分位 4 2 6" xfId="241" xr:uid="{00000000-0005-0000-0000-0000CD020000}"/>
    <cellStyle name="千分位 4 3" xfId="53" xr:uid="{00000000-0005-0000-0000-0000CE020000}"/>
    <cellStyle name="千分位 4 3 2" xfId="142" xr:uid="{00000000-0005-0000-0000-0000CF020000}"/>
    <cellStyle name="千分位 4 3 2 2" xfId="710" xr:uid="{00000000-0005-0000-0000-0000D0020000}"/>
    <cellStyle name="千分位 4 3 2 3" xfId="527" xr:uid="{00000000-0005-0000-0000-0000D1020000}"/>
    <cellStyle name="千分位 4 3 2 4" xfId="903" xr:uid="{00000000-0005-0000-0000-0000D2020000}"/>
    <cellStyle name="千分位 4 3 2 5" xfId="337" xr:uid="{00000000-0005-0000-0000-0000D3020000}"/>
    <cellStyle name="千分位 4 3 3" xfId="627" xr:uid="{00000000-0005-0000-0000-0000D4020000}"/>
    <cellStyle name="千分位 4 3 4" xfId="444" xr:uid="{00000000-0005-0000-0000-0000D5020000}"/>
    <cellStyle name="千分位 4 3 5" xfId="820" xr:uid="{00000000-0005-0000-0000-0000D6020000}"/>
    <cellStyle name="千分位 4 3 6" xfId="254" xr:uid="{00000000-0005-0000-0000-0000D7020000}"/>
    <cellStyle name="千分位 4 4" xfId="67" xr:uid="{00000000-0005-0000-0000-0000D8020000}"/>
    <cellStyle name="千分位 4 4 2" xfId="156" xr:uid="{00000000-0005-0000-0000-0000D9020000}"/>
    <cellStyle name="千分位 4 4 2 2" xfId="723" xr:uid="{00000000-0005-0000-0000-0000DA020000}"/>
    <cellStyle name="千分位 4 4 2 3" xfId="540" xr:uid="{00000000-0005-0000-0000-0000DB020000}"/>
    <cellStyle name="千分位 4 4 2 4" xfId="916" xr:uid="{00000000-0005-0000-0000-0000DC020000}"/>
    <cellStyle name="千分位 4 4 2 5" xfId="350" xr:uid="{00000000-0005-0000-0000-0000DD020000}"/>
    <cellStyle name="千分位 4 4 3" xfId="640" xr:uid="{00000000-0005-0000-0000-0000DE020000}"/>
    <cellStyle name="千分位 4 4 4" xfId="457" xr:uid="{00000000-0005-0000-0000-0000DF020000}"/>
    <cellStyle name="千分位 4 4 5" xfId="833" xr:uid="{00000000-0005-0000-0000-0000E0020000}"/>
    <cellStyle name="千分位 4 4 6" xfId="267" xr:uid="{00000000-0005-0000-0000-0000E1020000}"/>
    <cellStyle name="千分位 4 5" xfId="81" xr:uid="{00000000-0005-0000-0000-0000E2020000}"/>
    <cellStyle name="千分位 4 5 2" xfId="170" xr:uid="{00000000-0005-0000-0000-0000E3020000}"/>
    <cellStyle name="千分位 4 5 2 2" xfId="736" xr:uid="{00000000-0005-0000-0000-0000E4020000}"/>
    <cellStyle name="千分位 4 5 2 3" xfId="553" xr:uid="{00000000-0005-0000-0000-0000E5020000}"/>
    <cellStyle name="千分位 4 5 2 4" xfId="929" xr:uid="{00000000-0005-0000-0000-0000E6020000}"/>
    <cellStyle name="千分位 4 5 2 5" xfId="363" xr:uid="{00000000-0005-0000-0000-0000E7020000}"/>
    <cellStyle name="千分位 4 5 3" xfId="653" xr:uid="{00000000-0005-0000-0000-0000E8020000}"/>
    <cellStyle name="千分位 4 5 4" xfId="470" xr:uid="{00000000-0005-0000-0000-0000E9020000}"/>
    <cellStyle name="千分位 4 5 5" xfId="846" xr:uid="{00000000-0005-0000-0000-0000EA020000}"/>
    <cellStyle name="千分位 4 5 6" xfId="280" xr:uid="{00000000-0005-0000-0000-0000EB020000}"/>
    <cellStyle name="千分位 4 6" xfId="95" xr:uid="{00000000-0005-0000-0000-0000EC020000}"/>
    <cellStyle name="千分位 4 6 2" xfId="184" xr:uid="{00000000-0005-0000-0000-0000ED020000}"/>
    <cellStyle name="千分位 4 6 2 2" xfId="749" xr:uid="{00000000-0005-0000-0000-0000EE020000}"/>
    <cellStyle name="千分位 4 6 2 3" xfId="566" xr:uid="{00000000-0005-0000-0000-0000EF020000}"/>
    <cellStyle name="千分位 4 6 2 4" xfId="942" xr:uid="{00000000-0005-0000-0000-0000F0020000}"/>
    <cellStyle name="千分位 4 6 2 5" xfId="376" xr:uid="{00000000-0005-0000-0000-0000F1020000}"/>
    <cellStyle name="千分位 4 6 3" xfId="666" xr:uid="{00000000-0005-0000-0000-0000F2020000}"/>
    <cellStyle name="千分位 4 6 4" xfId="483" xr:uid="{00000000-0005-0000-0000-0000F3020000}"/>
    <cellStyle name="千分位 4 6 5" xfId="859" xr:uid="{00000000-0005-0000-0000-0000F4020000}"/>
    <cellStyle name="千分位 4 6 6" xfId="293" xr:uid="{00000000-0005-0000-0000-0000F5020000}"/>
    <cellStyle name="千分位 4 7" xfId="102" xr:uid="{00000000-0005-0000-0000-0000F6020000}"/>
    <cellStyle name="千分位 4 7 2" xfId="672" xr:uid="{00000000-0005-0000-0000-0000F7020000}"/>
    <cellStyle name="千分位 4 7 3" xfId="489" xr:uid="{00000000-0005-0000-0000-0000F8020000}"/>
    <cellStyle name="千分位 4 7 4" xfId="865" xr:uid="{00000000-0005-0000-0000-0000F9020000}"/>
    <cellStyle name="千分位 4 7 5" xfId="299" xr:uid="{00000000-0005-0000-0000-0000FA020000}"/>
    <cellStyle name="千分位 4 8" xfId="589" xr:uid="{00000000-0005-0000-0000-0000FB020000}"/>
    <cellStyle name="千分位 4 9" xfId="406" xr:uid="{00000000-0005-0000-0000-0000FC020000}"/>
    <cellStyle name="千分位 5" xfId="18" xr:uid="{00000000-0005-0000-0000-0000FD020000}"/>
    <cellStyle name="千分位 5 10" xfId="788" xr:uid="{00000000-0005-0000-0000-0000FE020000}"/>
    <cellStyle name="千分位 5 11" xfId="222" xr:uid="{00000000-0005-0000-0000-0000FF020000}"/>
    <cellStyle name="千分位 5 2" xfId="40" xr:uid="{00000000-0005-0000-0000-000000030000}"/>
    <cellStyle name="千分位 5 2 2" xfId="129" xr:uid="{00000000-0005-0000-0000-000001030000}"/>
    <cellStyle name="千分位 5 2 2 2" xfId="698" xr:uid="{00000000-0005-0000-0000-000002030000}"/>
    <cellStyle name="千分位 5 2 2 3" xfId="515" xr:uid="{00000000-0005-0000-0000-000003030000}"/>
    <cellStyle name="千分位 5 2 2 4" xfId="891" xr:uid="{00000000-0005-0000-0000-000004030000}"/>
    <cellStyle name="千分位 5 2 2 5" xfId="325" xr:uid="{00000000-0005-0000-0000-000005030000}"/>
    <cellStyle name="千分位 5 2 3" xfId="615" xr:uid="{00000000-0005-0000-0000-000006030000}"/>
    <cellStyle name="千分位 5 2 4" xfId="432" xr:uid="{00000000-0005-0000-0000-000007030000}"/>
    <cellStyle name="千分位 5 2 5" xfId="808" xr:uid="{00000000-0005-0000-0000-000008030000}"/>
    <cellStyle name="千分位 5 2 6" xfId="242" xr:uid="{00000000-0005-0000-0000-000009030000}"/>
    <cellStyle name="千分位 5 3" xfId="54" xr:uid="{00000000-0005-0000-0000-00000A030000}"/>
    <cellStyle name="千分位 5 3 2" xfId="143" xr:uid="{00000000-0005-0000-0000-00000B030000}"/>
    <cellStyle name="千分位 5 3 2 2" xfId="711" xr:uid="{00000000-0005-0000-0000-00000C030000}"/>
    <cellStyle name="千分位 5 3 2 3" xfId="528" xr:uid="{00000000-0005-0000-0000-00000D030000}"/>
    <cellStyle name="千分位 5 3 2 4" xfId="904" xr:uid="{00000000-0005-0000-0000-00000E030000}"/>
    <cellStyle name="千分位 5 3 2 5" xfId="338" xr:uid="{00000000-0005-0000-0000-00000F030000}"/>
    <cellStyle name="千分位 5 3 3" xfId="628" xr:uid="{00000000-0005-0000-0000-000010030000}"/>
    <cellStyle name="千分位 5 3 4" xfId="445" xr:uid="{00000000-0005-0000-0000-000011030000}"/>
    <cellStyle name="千分位 5 3 5" xfId="821" xr:uid="{00000000-0005-0000-0000-000012030000}"/>
    <cellStyle name="千分位 5 3 6" xfId="255" xr:uid="{00000000-0005-0000-0000-000013030000}"/>
    <cellStyle name="千分位 5 4" xfId="68" xr:uid="{00000000-0005-0000-0000-000014030000}"/>
    <cellStyle name="千分位 5 4 2" xfId="157" xr:uid="{00000000-0005-0000-0000-000015030000}"/>
    <cellStyle name="千分位 5 4 2 2" xfId="724" xr:uid="{00000000-0005-0000-0000-000016030000}"/>
    <cellStyle name="千分位 5 4 2 3" xfId="541" xr:uid="{00000000-0005-0000-0000-000017030000}"/>
    <cellStyle name="千分位 5 4 2 4" xfId="917" xr:uid="{00000000-0005-0000-0000-000018030000}"/>
    <cellStyle name="千分位 5 4 2 5" xfId="351" xr:uid="{00000000-0005-0000-0000-000019030000}"/>
    <cellStyle name="千分位 5 4 3" xfId="641" xr:uid="{00000000-0005-0000-0000-00001A030000}"/>
    <cellStyle name="千分位 5 4 4" xfId="458" xr:uid="{00000000-0005-0000-0000-00001B030000}"/>
    <cellStyle name="千分位 5 4 5" xfId="834" xr:uid="{00000000-0005-0000-0000-00001C030000}"/>
    <cellStyle name="千分位 5 4 6" xfId="268" xr:uid="{00000000-0005-0000-0000-00001D030000}"/>
    <cellStyle name="千分位 5 5" xfId="82" xr:uid="{00000000-0005-0000-0000-00001E030000}"/>
    <cellStyle name="千分位 5 5 2" xfId="171" xr:uid="{00000000-0005-0000-0000-00001F030000}"/>
    <cellStyle name="千分位 5 5 2 2" xfId="737" xr:uid="{00000000-0005-0000-0000-000020030000}"/>
    <cellStyle name="千分位 5 5 2 3" xfId="554" xr:uid="{00000000-0005-0000-0000-000021030000}"/>
    <cellStyle name="千分位 5 5 2 4" xfId="930" xr:uid="{00000000-0005-0000-0000-000022030000}"/>
    <cellStyle name="千分位 5 5 2 5" xfId="364" xr:uid="{00000000-0005-0000-0000-000023030000}"/>
    <cellStyle name="千分位 5 5 3" xfId="654" xr:uid="{00000000-0005-0000-0000-000024030000}"/>
    <cellStyle name="千分位 5 5 4" xfId="471" xr:uid="{00000000-0005-0000-0000-000025030000}"/>
    <cellStyle name="千分位 5 5 5" xfId="847" xr:uid="{00000000-0005-0000-0000-000026030000}"/>
    <cellStyle name="千分位 5 5 6" xfId="281" xr:uid="{00000000-0005-0000-0000-000027030000}"/>
    <cellStyle name="千分位 5 6" xfId="96" xr:uid="{00000000-0005-0000-0000-000028030000}"/>
    <cellStyle name="千分位 5 6 2" xfId="185" xr:uid="{00000000-0005-0000-0000-000029030000}"/>
    <cellStyle name="千分位 5 6 2 2" xfId="750" xr:uid="{00000000-0005-0000-0000-00002A030000}"/>
    <cellStyle name="千分位 5 6 2 3" xfId="567" xr:uid="{00000000-0005-0000-0000-00002B030000}"/>
    <cellStyle name="千分位 5 6 2 4" xfId="943" xr:uid="{00000000-0005-0000-0000-00002C030000}"/>
    <cellStyle name="千分位 5 6 2 5" xfId="377" xr:uid="{00000000-0005-0000-0000-00002D030000}"/>
    <cellStyle name="千分位 5 6 3" xfId="667" xr:uid="{00000000-0005-0000-0000-00002E030000}"/>
    <cellStyle name="千分位 5 6 4" xfId="484" xr:uid="{00000000-0005-0000-0000-00002F030000}"/>
    <cellStyle name="千分位 5 6 5" xfId="860" xr:uid="{00000000-0005-0000-0000-000030030000}"/>
    <cellStyle name="千分位 5 6 6" xfId="294" xr:uid="{00000000-0005-0000-0000-000031030000}"/>
    <cellStyle name="千分位 5 7" xfId="108" xr:uid="{00000000-0005-0000-0000-000032030000}"/>
    <cellStyle name="千分位 5 7 2" xfId="678" xr:uid="{00000000-0005-0000-0000-000033030000}"/>
    <cellStyle name="千分位 5 7 3" xfId="495" xr:uid="{00000000-0005-0000-0000-000034030000}"/>
    <cellStyle name="千分位 5 7 4" xfId="871" xr:uid="{00000000-0005-0000-0000-000035030000}"/>
    <cellStyle name="千分位 5 7 5" xfId="305" xr:uid="{00000000-0005-0000-0000-000036030000}"/>
    <cellStyle name="千分位 5 8" xfId="595" xr:uid="{00000000-0005-0000-0000-000037030000}"/>
    <cellStyle name="千分位 5 9" xfId="412" xr:uid="{00000000-0005-0000-0000-000038030000}"/>
    <cellStyle name="千分位 6" xfId="25" xr:uid="{00000000-0005-0000-0000-000039030000}"/>
    <cellStyle name="千分位 6 2" xfId="114" xr:uid="{00000000-0005-0000-0000-00003A030000}"/>
    <cellStyle name="千分位 6 2 2" xfId="684" xr:uid="{00000000-0005-0000-0000-00003B030000}"/>
    <cellStyle name="千分位 6 2 3" xfId="501" xr:uid="{00000000-0005-0000-0000-00003C030000}"/>
    <cellStyle name="千分位 6 2 4" xfId="877" xr:uid="{00000000-0005-0000-0000-00003D030000}"/>
    <cellStyle name="千分位 6 2 5" xfId="311" xr:uid="{00000000-0005-0000-0000-00003E030000}"/>
    <cellStyle name="千分位 6 3" xfId="601" xr:uid="{00000000-0005-0000-0000-00003F030000}"/>
    <cellStyle name="千分位 6 4" xfId="418" xr:uid="{00000000-0005-0000-0000-000040030000}"/>
    <cellStyle name="千分位 6 5" xfId="794" xr:uid="{00000000-0005-0000-0000-000041030000}"/>
    <cellStyle name="千分位 6 6" xfId="228" xr:uid="{00000000-0005-0000-0000-000042030000}"/>
    <cellStyle name="未定義" xfId="7" xr:uid="{00000000-0005-0000-0000-000043030000}"/>
    <cellStyle name="百分比 2" xfId="12" xr:uid="{00000000-0005-0000-0000-000044030000}"/>
    <cellStyle name="百分比 2 10" xfId="200" xr:uid="{00000000-0005-0000-0000-000045030000}"/>
    <cellStyle name="百分比 2 10 2" xfId="763" xr:uid="{00000000-0005-0000-0000-000046030000}"/>
    <cellStyle name="百分比 2 10 3" xfId="580" xr:uid="{00000000-0005-0000-0000-000047030000}"/>
    <cellStyle name="百分比 2 10 4" xfId="956" xr:uid="{00000000-0005-0000-0000-000048030000}"/>
    <cellStyle name="百分比 2 10 5" xfId="390" xr:uid="{00000000-0005-0000-0000-000049030000}"/>
    <cellStyle name="百分比 2 11" xfId="590" xr:uid="{00000000-0005-0000-0000-00004A030000}"/>
    <cellStyle name="百分比 2 12" xfId="407" xr:uid="{00000000-0005-0000-0000-00004B030000}"/>
    <cellStyle name="百分比 2 13" xfId="783" xr:uid="{00000000-0005-0000-0000-00004C030000}"/>
    <cellStyle name="百分比 2 14" xfId="217" xr:uid="{00000000-0005-0000-0000-00004D030000}"/>
    <cellStyle name="百分比 2 2" xfId="41" xr:uid="{00000000-0005-0000-0000-00004E030000}"/>
    <cellStyle name="百分比 2 2 2" xfId="130" xr:uid="{00000000-0005-0000-0000-00004F030000}"/>
    <cellStyle name="百分比 2 2 2 2" xfId="699" xr:uid="{00000000-0005-0000-0000-000050030000}"/>
    <cellStyle name="百分比 2 2 2 3" xfId="516" xr:uid="{00000000-0005-0000-0000-000051030000}"/>
    <cellStyle name="百分比 2 2 2 4" xfId="892" xr:uid="{00000000-0005-0000-0000-000052030000}"/>
    <cellStyle name="百分比 2 2 2 5" xfId="326" xr:uid="{00000000-0005-0000-0000-000053030000}"/>
    <cellStyle name="百分比 2 2 3" xfId="616" xr:uid="{00000000-0005-0000-0000-000054030000}"/>
    <cellStyle name="百分比 2 2 4" xfId="433" xr:uid="{00000000-0005-0000-0000-000055030000}"/>
    <cellStyle name="百分比 2 2 5" xfId="809" xr:uid="{00000000-0005-0000-0000-000056030000}"/>
    <cellStyle name="百分比 2 2 6" xfId="243" xr:uid="{00000000-0005-0000-0000-000057030000}"/>
    <cellStyle name="百分比 2 3" xfId="55" xr:uid="{00000000-0005-0000-0000-000058030000}"/>
    <cellStyle name="百分比 2 3 2" xfId="144" xr:uid="{00000000-0005-0000-0000-000059030000}"/>
    <cellStyle name="百分比 2 3 2 2" xfId="712" xr:uid="{00000000-0005-0000-0000-00005A030000}"/>
    <cellStyle name="百分比 2 3 2 3" xfId="529" xr:uid="{00000000-0005-0000-0000-00005B030000}"/>
    <cellStyle name="百分比 2 3 2 4" xfId="905" xr:uid="{00000000-0005-0000-0000-00005C030000}"/>
    <cellStyle name="百分比 2 3 2 5" xfId="339" xr:uid="{00000000-0005-0000-0000-00005D030000}"/>
    <cellStyle name="百分比 2 3 3" xfId="629" xr:uid="{00000000-0005-0000-0000-00005E030000}"/>
    <cellStyle name="百分比 2 3 4" xfId="446" xr:uid="{00000000-0005-0000-0000-00005F030000}"/>
    <cellStyle name="百分比 2 3 5" xfId="822" xr:uid="{00000000-0005-0000-0000-000060030000}"/>
    <cellStyle name="百分比 2 3 6" xfId="256" xr:uid="{00000000-0005-0000-0000-000061030000}"/>
    <cellStyle name="百分比 2 4" xfId="69" xr:uid="{00000000-0005-0000-0000-000062030000}"/>
    <cellStyle name="百分比 2 4 2" xfId="158" xr:uid="{00000000-0005-0000-0000-000063030000}"/>
    <cellStyle name="百分比 2 4 2 2" xfId="725" xr:uid="{00000000-0005-0000-0000-000064030000}"/>
    <cellStyle name="百分比 2 4 2 3" xfId="542" xr:uid="{00000000-0005-0000-0000-000065030000}"/>
    <cellStyle name="百分比 2 4 2 4" xfId="918" xr:uid="{00000000-0005-0000-0000-000066030000}"/>
    <cellStyle name="百分比 2 4 2 5" xfId="352" xr:uid="{00000000-0005-0000-0000-000067030000}"/>
    <cellStyle name="百分比 2 4 3" xfId="642" xr:uid="{00000000-0005-0000-0000-000068030000}"/>
    <cellStyle name="百分比 2 4 4" xfId="459" xr:uid="{00000000-0005-0000-0000-000069030000}"/>
    <cellStyle name="百分比 2 4 5" xfId="835" xr:uid="{00000000-0005-0000-0000-00006A030000}"/>
    <cellStyle name="百分比 2 4 6" xfId="269" xr:uid="{00000000-0005-0000-0000-00006B030000}"/>
    <cellStyle name="百分比 2 5" xfId="83" xr:uid="{00000000-0005-0000-0000-00006C030000}"/>
    <cellStyle name="百分比 2 5 2" xfId="172" xr:uid="{00000000-0005-0000-0000-00006D030000}"/>
    <cellStyle name="百分比 2 5 2 2" xfId="738" xr:uid="{00000000-0005-0000-0000-00006E030000}"/>
    <cellStyle name="百分比 2 5 2 3" xfId="555" xr:uid="{00000000-0005-0000-0000-00006F030000}"/>
    <cellStyle name="百分比 2 5 2 4" xfId="931" xr:uid="{00000000-0005-0000-0000-000070030000}"/>
    <cellStyle name="百分比 2 5 2 5" xfId="365" xr:uid="{00000000-0005-0000-0000-000071030000}"/>
    <cellStyle name="百分比 2 5 3" xfId="655" xr:uid="{00000000-0005-0000-0000-000072030000}"/>
    <cellStyle name="百分比 2 5 4" xfId="472" xr:uid="{00000000-0005-0000-0000-000073030000}"/>
    <cellStyle name="百分比 2 5 5" xfId="848" xr:uid="{00000000-0005-0000-0000-000074030000}"/>
    <cellStyle name="百分比 2 5 6" xfId="282" xr:uid="{00000000-0005-0000-0000-000075030000}"/>
    <cellStyle name="百分比 2 6" xfId="97" xr:uid="{00000000-0005-0000-0000-000076030000}"/>
    <cellStyle name="百分比 2 6 2" xfId="186" xr:uid="{00000000-0005-0000-0000-000077030000}"/>
    <cellStyle name="百分比 2 6 2 2" xfId="751" xr:uid="{00000000-0005-0000-0000-000078030000}"/>
    <cellStyle name="百分比 2 6 2 3" xfId="568" xr:uid="{00000000-0005-0000-0000-000079030000}"/>
    <cellStyle name="百分比 2 6 2 4" xfId="944" xr:uid="{00000000-0005-0000-0000-00007A030000}"/>
    <cellStyle name="百分比 2 6 2 5" xfId="378" xr:uid="{00000000-0005-0000-0000-00007B030000}"/>
    <cellStyle name="百分比 2 6 3" xfId="668" xr:uid="{00000000-0005-0000-0000-00007C030000}"/>
    <cellStyle name="百分比 2 6 4" xfId="485" xr:uid="{00000000-0005-0000-0000-00007D030000}"/>
    <cellStyle name="百分比 2 6 5" xfId="861" xr:uid="{00000000-0005-0000-0000-00007E030000}"/>
    <cellStyle name="百分比 2 6 6" xfId="295" xr:uid="{00000000-0005-0000-0000-00007F030000}"/>
    <cellStyle name="百分比 2 7" xfId="103" xr:uid="{00000000-0005-0000-0000-000080030000}"/>
    <cellStyle name="百分比 2 7 2" xfId="673" xr:uid="{00000000-0005-0000-0000-000081030000}"/>
    <cellStyle name="百分比 2 7 3" xfId="490" xr:uid="{00000000-0005-0000-0000-000082030000}"/>
    <cellStyle name="百分比 2 7 4" xfId="866" xr:uid="{00000000-0005-0000-0000-000083030000}"/>
    <cellStyle name="百分比 2 7 5" xfId="300" xr:uid="{00000000-0005-0000-0000-000084030000}"/>
    <cellStyle name="百分比 2 8" xfId="189" xr:uid="{00000000-0005-0000-0000-000085030000}"/>
    <cellStyle name="百分比 2 9" xfId="196" xr:uid="{00000000-0005-0000-0000-000086030000}"/>
    <cellStyle name="百分比 2 9 2" xfId="198" xr:uid="{00000000-0005-0000-0000-000087030000}"/>
    <cellStyle name="百分比 2 9 2 2" xfId="761" xr:uid="{00000000-0005-0000-0000-000088030000}"/>
    <cellStyle name="百分比 2 9 2 3" xfId="578" xr:uid="{00000000-0005-0000-0000-000089030000}"/>
    <cellStyle name="百分比 2 9 2 4" xfId="954" xr:uid="{00000000-0005-0000-0000-00008A030000}"/>
    <cellStyle name="百分比 2 9 2 5" xfId="388" xr:uid="{00000000-0005-0000-0000-00008B030000}"/>
    <cellStyle name="百分比 2 9 3" xfId="202" xr:uid="{00000000-0005-0000-0000-00008C030000}"/>
    <cellStyle name="百分比 2 9 3 2" xfId="765" xr:uid="{00000000-0005-0000-0000-00008D030000}"/>
    <cellStyle name="百分比 2 9 3 2 2" xfId="972" xr:uid="{00000000-0005-0000-0000-00008E030000}"/>
    <cellStyle name="百分比 2 9 3 3" xfId="582" xr:uid="{00000000-0005-0000-0000-00008F030000}"/>
    <cellStyle name="百分比 2 9 3 4" xfId="958" xr:uid="{00000000-0005-0000-0000-000090030000}"/>
    <cellStyle name="百分比 2 9 3 5" xfId="392" xr:uid="{00000000-0005-0000-0000-000091030000}"/>
    <cellStyle name="百分比 2 9 4" xfId="759" xr:uid="{00000000-0005-0000-0000-000092030000}"/>
    <cellStyle name="百分比 2 9 5" xfId="576" xr:uid="{00000000-0005-0000-0000-000093030000}"/>
    <cellStyle name="百分比 2 9 6" xfId="952" xr:uid="{00000000-0005-0000-0000-000094030000}"/>
    <cellStyle name="百分比 2 9 7" xfId="386" xr:uid="{00000000-0005-0000-0000-000095030000}"/>
    <cellStyle name="百分比 3" xfId="22" xr:uid="{00000000-0005-0000-0000-000096030000}"/>
    <cellStyle name="百分比 3 10" xfId="791" xr:uid="{00000000-0005-0000-0000-000097030000}"/>
    <cellStyle name="百分比 3 11" xfId="225" xr:uid="{00000000-0005-0000-0000-000098030000}"/>
    <cellStyle name="百分比 3 2" xfId="42" xr:uid="{00000000-0005-0000-0000-000099030000}"/>
    <cellStyle name="百分比 3 2 2" xfId="131" xr:uid="{00000000-0005-0000-0000-00009A030000}"/>
    <cellStyle name="百分比 3 2 2 2" xfId="700" xr:uid="{00000000-0005-0000-0000-00009B030000}"/>
    <cellStyle name="百分比 3 2 2 3" xfId="517" xr:uid="{00000000-0005-0000-0000-00009C030000}"/>
    <cellStyle name="百分比 3 2 2 4" xfId="893" xr:uid="{00000000-0005-0000-0000-00009D030000}"/>
    <cellStyle name="百分比 3 2 2 5" xfId="327" xr:uid="{00000000-0005-0000-0000-00009E030000}"/>
    <cellStyle name="百分比 3 2 3" xfId="617" xr:uid="{00000000-0005-0000-0000-00009F030000}"/>
    <cellStyle name="百分比 3 2 4" xfId="434" xr:uid="{00000000-0005-0000-0000-0000A0030000}"/>
    <cellStyle name="百分比 3 2 5" xfId="810" xr:uid="{00000000-0005-0000-0000-0000A1030000}"/>
    <cellStyle name="百分比 3 2 6" xfId="244" xr:uid="{00000000-0005-0000-0000-0000A2030000}"/>
    <cellStyle name="百分比 3 3" xfId="56" xr:uid="{00000000-0005-0000-0000-0000A3030000}"/>
    <cellStyle name="百分比 3 3 2" xfId="145" xr:uid="{00000000-0005-0000-0000-0000A4030000}"/>
    <cellStyle name="百分比 3 3 2 2" xfId="713" xr:uid="{00000000-0005-0000-0000-0000A5030000}"/>
    <cellStyle name="百分比 3 3 2 3" xfId="530" xr:uid="{00000000-0005-0000-0000-0000A6030000}"/>
    <cellStyle name="百分比 3 3 2 4" xfId="906" xr:uid="{00000000-0005-0000-0000-0000A7030000}"/>
    <cellStyle name="百分比 3 3 2 5" xfId="340" xr:uid="{00000000-0005-0000-0000-0000A8030000}"/>
    <cellStyle name="百分比 3 3 3" xfId="630" xr:uid="{00000000-0005-0000-0000-0000A9030000}"/>
    <cellStyle name="百分比 3 3 4" xfId="447" xr:uid="{00000000-0005-0000-0000-0000AA030000}"/>
    <cellStyle name="百分比 3 3 5" xfId="823" xr:uid="{00000000-0005-0000-0000-0000AB030000}"/>
    <cellStyle name="百分比 3 3 6" xfId="257" xr:uid="{00000000-0005-0000-0000-0000AC030000}"/>
    <cellStyle name="百分比 3 4" xfId="70" xr:uid="{00000000-0005-0000-0000-0000AD030000}"/>
    <cellStyle name="百分比 3 4 2" xfId="159" xr:uid="{00000000-0005-0000-0000-0000AE030000}"/>
    <cellStyle name="百分比 3 4 2 2" xfId="726" xr:uid="{00000000-0005-0000-0000-0000AF030000}"/>
    <cellStyle name="百分比 3 4 2 3" xfId="543" xr:uid="{00000000-0005-0000-0000-0000B0030000}"/>
    <cellStyle name="百分比 3 4 2 4" xfId="919" xr:uid="{00000000-0005-0000-0000-0000B1030000}"/>
    <cellStyle name="百分比 3 4 2 5" xfId="353" xr:uid="{00000000-0005-0000-0000-0000B2030000}"/>
    <cellStyle name="百分比 3 4 3" xfId="643" xr:uid="{00000000-0005-0000-0000-0000B3030000}"/>
    <cellStyle name="百分比 3 4 4" xfId="460" xr:uid="{00000000-0005-0000-0000-0000B4030000}"/>
    <cellStyle name="百分比 3 4 5" xfId="836" xr:uid="{00000000-0005-0000-0000-0000B5030000}"/>
    <cellStyle name="百分比 3 4 6" xfId="270" xr:uid="{00000000-0005-0000-0000-0000B6030000}"/>
    <cellStyle name="百分比 3 5" xfId="84" xr:uid="{00000000-0005-0000-0000-0000B7030000}"/>
    <cellStyle name="百分比 3 5 2" xfId="173" xr:uid="{00000000-0005-0000-0000-0000B8030000}"/>
    <cellStyle name="百分比 3 5 2 2" xfId="739" xr:uid="{00000000-0005-0000-0000-0000B9030000}"/>
    <cellStyle name="百分比 3 5 2 3" xfId="556" xr:uid="{00000000-0005-0000-0000-0000BA030000}"/>
    <cellStyle name="百分比 3 5 2 4" xfId="932" xr:uid="{00000000-0005-0000-0000-0000BB030000}"/>
    <cellStyle name="百分比 3 5 2 5" xfId="366" xr:uid="{00000000-0005-0000-0000-0000BC030000}"/>
    <cellStyle name="百分比 3 5 3" xfId="656" xr:uid="{00000000-0005-0000-0000-0000BD030000}"/>
    <cellStyle name="百分比 3 5 4" xfId="473" xr:uid="{00000000-0005-0000-0000-0000BE030000}"/>
    <cellStyle name="百分比 3 5 5" xfId="849" xr:uid="{00000000-0005-0000-0000-0000BF030000}"/>
    <cellStyle name="百分比 3 5 6" xfId="283" xr:uid="{00000000-0005-0000-0000-0000C0030000}"/>
    <cellStyle name="百分比 3 6" xfId="98" xr:uid="{00000000-0005-0000-0000-0000C1030000}"/>
    <cellStyle name="百分比 3 6 2" xfId="187" xr:uid="{00000000-0005-0000-0000-0000C2030000}"/>
    <cellStyle name="百分比 3 6 2 2" xfId="752" xr:uid="{00000000-0005-0000-0000-0000C3030000}"/>
    <cellStyle name="百分比 3 6 2 3" xfId="569" xr:uid="{00000000-0005-0000-0000-0000C4030000}"/>
    <cellStyle name="百分比 3 6 2 4" xfId="945" xr:uid="{00000000-0005-0000-0000-0000C5030000}"/>
    <cellStyle name="百分比 3 6 2 5" xfId="379" xr:uid="{00000000-0005-0000-0000-0000C6030000}"/>
    <cellStyle name="百分比 3 6 3" xfId="669" xr:uid="{00000000-0005-0000-0000-0000C7030000}"/>
    <cellStyle name="百分比 3 6 4" xfId="486" xr:uid="{00000000-0005-0000-0000-0000C8030000}"/>
    <cellStyle name="百分比 3 6 5" xfId="862" xr:uid="{00000000-0005-0000-0000-0000C9030000}"/>
    <cellStyle name="百分比 3 6 6" xfId="296" xr:uid="{00000000-0005-0000-0000-0000CA030000}"/>
    <cellStyle name="百分比 3 7" xfId="111" xr:uid="{00000000-0005-0000-0000-0000CB030000}"/>
    <cellStyle name="百分比 3 7 2" xfId="681" xr:uid="{00000000-0005-0000-0000-0000CC030000}"/>
    <cellStyle name="百分比 3 7 3" xfId="498" xr:uid="{00000000-0005-0000-0000-0000CD030000}"/>
    <cellStyle name="百分比 3 7 4" xfId="874" xr:uid="{00000000-0005-0000-0000-0000CE030000}"/>
    <cellStyle name="百分比 3 7 5" xfId="308" xr:uid="{00000000-0005-0000-0000-0000CF030000}"/>
    <cellStyle name="百分比 3 8" xfId="598" xr:uid="{00000000-0005-0000-0000-0000D0030000}"/>
    <cellStyle name="百分比 3 9" xfId="415" xr:uid="{00000000-0005-0000-0000-0000D1030000}"/>
    <cellStyle name="百分比 4" xfId="26" xr:uid="{00000000-0005-0000-0000-0000D2030000}"/>
    <cellStyle name="百分比 4 2" xfId="115" xr:uid="{00000000-0005-0000-0000-0000D3030000}"/>
    <cellStyle name="百分比 4 2 2" xfId="685" xr:uid="{00000000-0005-0000-0000-0000D4030000}"/>
    <cellStyle name="百分比 4 2 3" xfId="502" xr:uid="{00000000-0005-0000-0000-0000D5030000}"/>
    <cellStyle name="百分比 4 2 4" xfId="878" xr:uid="{00000000-0005-0000-0000-0000D6030000}"/>
    <cellStyle name="百分比 4 2 5" xfId="312" xr:uid="{00000000-0005-0000-0000-0000D7030000}"/>
    <cellStyle name="百分比 4 3" xfId="602" xr:uid="{00000000-0005-0000-0000-0000D8030000}"/>
    <cellStyle name="百分比 4 4" xfId="419" xr:uid="{00000000-0005-0000-0000-0000D9030000}"/>
    <cellStyle name="百分比 4 5" xfId="795" xr:uid="{00000000-0005-0000-0000-0000DA030000}"/>
    <cellStyle name="百分比 4 6" xfId="229" xr:uid="{00000000-0005-0000-0000-0000DB030000}"/>
    <cellStyle name="貨幣[0]_240-25-12.5" xfId="8" xr:uid="{00000000-0005-0000-0000-0000DC030000}"/>
  </cellStyles>
  <dxfs count="0"/>
  <tableStyles count="0" defaultTableStyle="TableStyleMedium2" defaultPivotStyle="PivotStyleMedium9"/>
  <colors>
    <mruColors>
      <color rgb="FFFF66FF"/>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3.xml"/><Relationship Id="rId68" Type="http://schemas.openxmlformats.org/officeDocument/2006/relationships/externalLink" Target="externalLinks/externalLink8.xml"/><Relationship Id="rId84" Type="http://schemas.openxmlformats.org/officeDocument/2006/relationships/externalLink" Target="externalLinks/externalLink24.xml"/><Relationship Id="rId89" Type="http://schemas.openxmlformats.org/officeDocument/2006/relationships/externalLink" Target="externalLinks/externalLink29.xml"/><Relationship Id="rId16" Type="http://schemas.openxmlformats.org/officeDocument/2006/relationships/worksheet" Target="worksheets/sheet16.xml"/><Relationship Id="rId107" Type="http://schemas.openxmlformats.org/officeDocument/2006/relationships/sharedStrings" Target="sharedStrings.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4.xml"/><Relationship Id="rId79" Type="http://schemas.openxmlformats.org/officeDocument/2006/relationships/externalLink" Target="externalLinks/externalLink19.xml"/><Relationship Id="rId102" Type="http://schemas.openxmlformats.org/officeDocument/2006/relationships/externalLink" Target="externalLinks/externalLink42.xml"/><Relationship Id="rId5" Type="http://schemas.openxmlformats.org/officeDocument/2006/relationships/worksheet" Target="worksheets/sheet5.xml"/><Relationship Id="rId90" Type="http://schemas.openxmlformats.org/officeDocument/2006/relationships/externalLink" Target="externalLinks/externalLink30.xml"/><Relationship Id="rId95" Type="http://schemas.openxmlformats.org/officeDocument/2006/relationships/externalLink" Target="externalLinks/externalLink3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4.xml"/><Relationship Id="rId69" Type="http://schemas.openxmlformats.org/officeDocument/2006/relationships/externalLink" Target="externalLinks/externalLink9.xml"/><Relationship Id="rId80" Type="http://schemas.openxmlformats.org/officeDocument/2006/relationships/externalLink" Target="externalLinks/externalLink20.xml"/><Relationship Id="rId85" Type="http://schemas.openxmlformats.org/officeDocument/2006/relationships/externalLink" Target="externalLinks/externalLink2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43.xml"/><Relationship Id="rId108"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2.xml"/><Relationship Id="rId70" Type="http://schemas.openxmlformats.org/officeDocument/2006/relationships/externalLink" Target="externalLinks/externalLink10.xml"/><Relationship Id="rId75" Type="http://schemas.openxmlformats.org/officeDocument/2006/relationships/externalLink" Target="externalLinks/externalLink15.xml"/><Relationship Id="rId83" Type="http://schemas.openxmlformats.org/officeDocument/2006/relationships/externalLink" Target="externalLinks/externalLink23.xml"/><Relationship Id="rId88" Type="http://schemas.openxmlformats.org/officeDocument/2006/relationships/externalLink" Target="externalLinks/externalLink28.xml"/><Relationship Id="rId91" Type="http://schemas.openxmlformats.org/officeDocument/2006/relationships/externalLink" Target="externalLinks/externalLink31.xml"/><Relationship Id="rId96" Type="http://schemas.openxmlformats.org/officeDocument/2006/relationships/externalLink" Target="externalLinks/externalLink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5.xml"/><Relationship Id="rId73" Type="http://schemas.openxmlformats.org/officeDocument/2006/relationships/externalLink" Target="externalLinks/externalLink13.xml"/><Relationship Id="rId78" Type="http://schemas.openxmlformats.org/officeDocument/2006/relationships/externalLink" Target="externalLinks/externalLink18.xml"/><Relationship Id="rId81" Type="http://schemas.openxmlformats.org/officeDocument/2006/relationships/externalLink" Target="externalLinks/externalLink21.xml"/><Relationship Id="rId86" Type="http://schemas.openxmlformats.org/officeDocument/2006/relationships/externalLink" Target="externalLinks/externalLink26.xml"/><Relationship Id="rId94" Type="http://schemas.openxmlformats.org/officeDocument/2006/relationships/externalLink" Target="externalLinks/externalLink34.xml"/><Relationship Id="rId99" Type="http://schemas.openxmlformats.org/officeDocument/2006/relationships/externalLink" Target="externalLinks/externalLink39.xml"/><Relationship Id="rId101" Type="http://schemas.openxmlformats.org/officeDocument/2006/relationships/externalLink" Target="externalLinks/externalLink4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6.xml"/><Relationship Id="rId97" Type="http://schemas.openxmlformats.org/officeDocument/2006/relationships/externalLink" Target="externalLinks/externalLink37.xml"/><Relationship Id="rId104" Type="http://schemas.openxmlformats.org/officeDocument/2006/relationships/externalLink" Target="externalLinks/externalLink44.xml"/><Relationship Id="rId7" Type="http://schemas.openxmlformats.org/officeDocument/2006/relationships/worksheet" Target="worksheets/sheet7.xml"/><Relationship Id="rId71" Type="http://schemas.openxmlformats.org/officeDocument/2006/relationships/externalLink" Target="externalLinks/externalLink11.xml"/><Relationship Id="rId92"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6.xml"/><Relationship Id="rId87" Type="http://schemas.openxmlformats.org/officeDocument/2006/relationships/externalLink" Target="externalLinks/externalLink27.xml"/><Relationship Id="rId61" Type="http://schemas.openxmlformats.org/officeDocument/2006/relationships/externalLink" Target="externalLinks/externalLink1.xml"/><Relationship Id="rId82"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7.xml"/><Relationship Id="rId100" Type="http://schemas.openxmlformats.org/officeDocument/2006/relationships/externalLink" Target="externalLinks/externalLink40.xml"/><Relationship Id="rId105"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2.xml"/><Relationship Id="rId93" Type="http://schemas.openxmlformats.org/officeDocument/2006/relationships/externalLink" Target="externalLinks/externalLink33.xml"/><Relationship Id="rId98" Type="http://schemas.openxmlformats.org/officeDocument/2006/relationships/externalLink" Target="externalLinks/externalLink3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b55d\c\GS&#24037;&#31243;&#25033;&#29992;&#31995;&#32113;\&#29151;&#24314;&#31649;&#29702;\&#35336;&#20729;\&#30722;&#30707;&#27402;&#37325;\&#30722;&#30707;&#35036;&#20767;C345-880620&#35336;&#2072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RD16-6\&#26368;&#24460;&#38928;&#3163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esktop-o1877rg\RD16-6\&#26368;&#24460;&#38928;&#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24037;&#21209;&#32068;&#36039;&#26009;&#24235;\&#26412;&#27231;&#30913;&#30879;%20(d)\&#29151;&#24314;&#22235;&#37096;\&#24046;&#30064;&#20998;&#26512;\531&#27161;\92&#24180;&#24046;&#30064;&#20998;&#26512;\531&#38928;&#31639;&#26360;92122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R\&#31478;&#30740;&#34389;\&#38928;&#31639;&#37096;\&#38928;&#19968;&#32068;\&#38928;&#31639;&#20316;&#26989;\01&#38928;&#31639;&#23529;&#26597;&#20316;&#26989;\&#20854;&#20182;\&#38928;&#31639;&#20316;&#26989;&#24037;&#20855;\&#38928;&#31639;&#24118;&#33879;&#36208;\&#38928;&#31639;&#36028;&#36028;022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R\&#31478;&#30740;&#34389;\&#38928;&#31639;&#37096;\&#38928;&#19968;&#32068;\&#38928;&#31639;&#20316;&#26989;\&#38928;&#31639;&#23529;&#26597;&#20316;&#26989;\4&#38928;&#31639;&#26360;\&#31532;&#19977;&#24037;&#34389;\&#22823;&#40300;final\&#22823;&#40300;fin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24131\d\Program%20Files\Norton%20SystemWorks\Norton%20CrashGuard\SafeOrig\&#38928;&#31639;&#36028;&#36028;12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749\&#20844;&#29992;&#36039;&#26009;\&#20839;&#26989;&#31449;&#25991;&#20214;\&#21322;&#26376;&#22577;\&#21322;&#26376;&#22577;&#21021;&#31295;\(6)541T-27&#26399;-93.12&#19978;&#21322;&#26376;&#22577;(&#24070;)\541T-93.07&#19979;-Scurv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R\&#31478;&#30740;&#34389;\WIN95\TEMP\&#38928;&#31639;&#26360;\&#23815;&#24859;\&#23815;&#24859;&#20108;&#26449;04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Kccc1820\&#26032;&#29983;&#31449;\&#24429;&#28113;&#33728;\Documents%20and%20Settings\Administrator\Local%20Settings\Temporary%20Internet%20Files\Content.IE5\0JDBUMR9\&#27298;&#26597;&#30003;&#35531;&#21934;\&#22522;&#27137;\SAV.data\&#21322;&#26376;&#22577;(&#34399;&#3546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WINDOWS\Desktop\RD16-6\&#26368;&#24460;&#38928;&#3163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38331;&#26223;&#23433;\D\My%20Documents\yu90\90&#27888;&#24037;8.21-9.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38331;&#26223;&#23433;\D\My%20Documents\yu90\90&#27888;&#24037;6.21-7.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F035\324&#24460;&#32396;\324A\&#26085;&#22577;\89-%2012&#26085;&#22577;&#349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Kccc1820\&#26032;&#29983;&#31449;\&#24429;&#28113;&#33728;\Documents%20and%20Settings\Administrator\Local%20Settings\Temporary%20Internet%20Files\Content.IE5\0JDBUMR9\&#27298;&#26597;&#30003;&#35531;&#21934;\&#22522;&#27137;\&#27298;&#26597;&#30003;&#35531;&#21934;\WH49&#22522;&#27137;&#33258;&#20027;&#27298;&#26597;&#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PA-LI\Q-SLAB.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8331;&#26223;&#23433;\D\LIU\My%20Documents\yu91\91&#27888;&#24037;2.21-3.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Users\A00035\Desktop\&#32736;&#29618;&#36039;&#26009;-&#20844;&#25991;\&#24037;&#31243;&#26371;&#22577;\102&#24180;&#24230;\&#31532;8&#27425;(102.9.6)\&#26519;&#21644;&#22343;\H61&#21322;&#26376;&#22577;\@@%20%20&#26481;&#27573;&#21322;&#26376;&#22577;(H42&#12289;H52&#12289;61)\&#26085;&#22577;&#34920;9809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Pc2\C\Documents%20and%20Settings\Administrator\Local%20Settings\Temporary%20Internet%20Files\Content.IE5\W5M34DYZ\Documents%20and%20Settings\LING\My%20Documents\Ling&#30340;&#20849;&#29992;&#25991;&#20214;\571&#27161;S-&#26354;&#3221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26446;&#20754;&#27427;\&#21277;&#36947;4\ABUTQUAN.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24037;&#31243;&#36914;&#2423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38928;&#31639;&#32068;-&#23195;&#20329;\&#38928;&#31639;&#32232;&#30908;\&#38928;&#31639;&#36028;&#36028;0420-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R\&#31478;&#30740;&#34389;\&#24037;&#31243;&#31649;&#29702;&#37096;\&#38928;&#31639;&#32068;\&#38928;&#31639;&#23529;&#26597;&#20316;&#26989;\4&#38928;&#31639;&#26360;\&#20013;&#24037;&#34389;\&#20013;&#19968;\&#38957;&#20221;&#27231;&#25151;&#26032;&#24314;&#24037;&#31243;&#23529;&#24460;~8.04%25+&#32232;&#3090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26368;&#24460;&#38928;&#3163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38331;&#26223;&#23433;\D\&#38331;&#23567;&#24351;\C383A\PAY\PAY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ERPAO-YANGHO\&#31639;&#22294;\ok\&#21271;&#19978;&#27704;&#20037;&#25803;&#22303;&#29254;0414-TYL-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User-&#26366;&#21103;&#24231;\data%20(d)\&#26376;&#36914;&#24230;&#26371;&#35696;\&#38642;&#31185;\&#38642;&#31185;88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24037;&#21209;&#32068;\&#26412;&#27231;&#30913;&#30879;%20(d)\F\DWG\&#23439;&#23431;\&#24049;&#23529;&#26680;\&#25803;&#22303;&#29254;\(S13-1)%20324380~324460\S13-1&#37628;&#31563;&#3492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19979;&#36617;\&#38928;&#31639;&#37096;\&#38928;&#19968;&#32068;\&#38928;&#31639;&#20316;&#26989;\&#38928;&#31639;&#23529;&#26597;&#20316;&#26989;\3&#26410;&#23529;&#21450;&#26410;&#23450;&#26696;&#38928;&#31639;&#26360;\&#28165;&#27700;\&#28165;&#27700;&#26381;&#21209;&#21312;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esktop-o1877rg\&#19979;&#36617;\&#38928;&#31639;&#37096;\&#38928;&#19968;&#32068;\&#38928;&#31639;&#20316;&#26989;\&#38928;&#31639;&#23529;&#26597;&#20316;&#26989;\3&#26410;&#23529;&#21450;&#26410;&#23450;&#26696;&#38928;&#31639;&#26360;\&#28165;&#27700;\&#28165;&#27700;&#26381;&#21209;&#21312;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26417;&#31168;&#21892;\MY%20DOCUMENTS\WINDOWS\Temporary%20Internet%20Files\Content.IE5\X1XC9L2J\WINDOWS\Temporary%20Internet%20Files\Content.IE5\WD23S1Q3\&#38928;&#31639;&#32068;&#30340;&#26481;&#35199;\&#38928;&#31639;&#32232;&#30908;\&#38928;&#31639;&#36028;&#36028;0420-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24037;&#21209;&#32068;&#36039;&#26009;&#24235;\&#26412;&#27231;&#30913;&#30879;%20(d)\&#38928;&#31639;&#37096;\&#38928;&#19968;&#32068;\&#38928;&#31639;&#20316;&#26989;\&#38928;&#31639;&#23529;&#26597;&#20316;&#26989;\4&#38928;&#31639;&#26360;\&#21335;&#24037;&#34389;\&#21335;&#22235;\&#21488;&#21335;&#27861;&#38498;\&#21488;&#21335;&#39640;&#31561;&#27861;&#38498;~&#20462;&#27491;+&#25976;&#3732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Internet\c\&#26366;&#25991;&#28330;\&#31777;&#22577;\&#26366;&#25991;&#28330;542B&#27161;(&#37325;&#26032;)_CashFlow.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A:\&#38928;&#31639;&#32068;-&#23195;&#20329;\&#38928;&#31639;&#32232;&#30908;\&#38928;&#31639;&#36028;&#36028;12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24037;&#21209;&#32068;&#36039;&#26009;&#24235;\&#26412;&#27231;&#30913;&#30879;%20(d)\&#22823;&#40300;\&#38928;&#31639;&#21450;&#25976;&#37327;\&#38928;&#31639;&#26360;\&#38928;&#31639;&#2636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26417;&#31168;&#21892;\MY%20DOCUMENTS\WINDOWS\Temporary%20Internet%20Files\Content.IE5\X1XC9L2J\WINDOWS\Temporary%20Internet%20Files\Content.IE5\WD23S1Q3\&#23195;&#20329;&#30340;&#36039;&#26009;\&#23195;&#20329;&#30340;&#27284;&#26696;\&#38928;&#31639;&#26360;\&#20108;&#25152;\&#23526;&#36368;0704.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an\&#24066;&#24070;&#20849;&#29992;&#36039;&#26009;&#22846;\&#31532;51113&#27161;96-04&#30435;(&#26045;)&#24037;&#26085;&#22577;&#349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21697;&#31649;&#23460;\D\Finna\&#32654;&#27427;&#36039;&#26009;&#22846;\&#27611;&#21033;&#35519;&#25972;\9105\&#24046;&#30064;&#20998;&#26512;\&#19977;&#37096;\&#22823;&#40300;&#24046;&#30064;&#20998;&#26512;9104-&#20462;&#27491;&#29256;.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38331;&#26223;&#23433;\D\&#38331;&#23567;&#24351;\C383A\&#19979;&#25104;&#26412;\&#25104;&#26412;&#26376;&#22577;8909NEW.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38331;&#26223;&#23433;\D\&#38331;&#23567;&#24351;\C383A\&#19979;&#25104;&#26412;\871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gs\&#22283;&#36947;1&#34399;&#22686;&#35373;&#34382;&#23614;&#20132;&#27969;&#36947;\Documents%20and%20Settings\ADMIN\Local%20Settings\Temporary%20Internet%20Files\Content.IE5\LKGD3E0E\&#25010;&#20161;&#23560;&#29992;\&#24231;&#39381;&#25490;&#27700;\&#26368;&#24460;&#38928;&#3163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B:\CHEN\MIS&#20462;&#2749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Gs\gs_site_management_system\Inetpub\ftproot\512\&#21322;&#26376;&#22577;\93.03&#19979;&#21322;&#26376;\&#23526;&#38555;&#38928;&#23450;&#24037;&#20316;&#38917;&#30446;93.03.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TF19\&#20094;\&#20094;\&#26519;&#24609;&#27194;\U&#22411;&#28317;&#35336;&#31639;(324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核定權重 (2)"/>
      <sheetName val="核定權重"/>
      <sheetName val="核定刪除0"/>
      <sheetName val="18705"/>
      <sheetName val="28706"/>
      <sheetName val="38707"/>
      <sheetName val="48708"/>
      <sheetName val="58709"/>
      <sheetName val="68710"/>
      <sheetName val="78711"/>
      <sheetName val="88712"/>
      <sheetName val="Sheet3"/>
      <sheetName val="Sheet2"/>
      <sheetName val="估驗總表"/>
      <sheetName val="砂石及級配類物價指數"/>
      <sheetName val="98801"/>
      <sheetName val="108802"/>
      <sheetName val="118803"/>
      <sheetName val="128804"/>
      <sheetName val="148805"/>
      <sheetName val="158806-1"/>
      <sheetName val="168806-2"/>
      <sheetName val="168806-2 (2)"/>
      <sheetName val="178807"/>
      <sheetName val="補償費彙整"/>
      <sheetName val="Sheet4"/>
      <sheetName val="數量"/>
      <sheetName val="預拌廠砂石補償"/>
      <sheetName val="A"/>
      <sheetName val="預總"/>
      <sheetName val="信南砂總表"/>
      <sheetName val="15砂"/>
      <sheetName val="158806-1 (2)"/>
      <sheetName val="Sheet5"/>
      <sheetName val="預瘡"/>
      <sheetName val="核定權重_(2)"/>
      <sheetName val="168806-2_(2)"/>
      <sheetName val="158806-1_(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總表"/>
      <sheetName val="電信"/>
      <sheetName val="預算"/>
      <sheetName val="單價1"/>
      <sheetName val="單價2"/>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總表"/>
      <sheetName val="電信"/>
      <sheetName val="預算"/>
      <sheetName val="單價1"/>
      <sheetName val="單價2"/>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合約條文"/>
      <sheetName val="各項比例"/>
      <sheetName val="預算書總表"/>
      <sheetName val="差異統計"/>
      <sheetName val="預算書"/>
      <sheetName val="差異說明與對策"/>
      <sheetName val="假設--預算書"/>
      <sheetName val="級配材料"/>
      <sheetName val="土方材料"/>
      <sheetName val="版樁購料分析"/>
      <sheetName val="牛稠溪降挖數量"/>
      <sheetName val="鈑樁--預算"/>
      <sheetName val="混凝土配比"/>
      <sheetName val="鋼筋材料"/>
      <sheetName val="AC"/>
      <sheetName val="模板分析"/>
      <sheetName val="橋樑模板統計"/>
      <sheetName val="預力樑清單"/>
      <sheetName val="預力樑數量"/>
      <sheetName val="樑場"/>
      <sheetName val="預力樑分析"/>
      <sheetName val="噴凝土"/>
      <sheetName val="橋工總表"/>
      <sheetName val="橋工明細"/>
      <sheetName val="橋樑假設"/>
      <sheetName val="交維2"/>
      <sheetName val="交維設施"/>
      <sheetName val="交維-預算"/>
      <sheetName val="交維"/>
      <sheetName val="試驗儀器"/>
      <sheetName val="臨遷"/>
      <sheetName val="擋土牆統計"/>
      <sheetName val="鋼便橋"/>
      <sheetName val="交流道長度"/>
      <sheetName val="細項明細"/>
      <sheetName val="八掌溪--參考"/>
      <sheetName val="急水溪--參考"/>
      <sheetName val="出標成本"/>
      <sheetName val="已匯入之預算"/>
      <sheetName val="出標與預算差異--勿用"/>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6">
          <cell r="P16">
            <v>1150</v>
          </cell>
        </row>
        <row r="17">
          <cell r="P17">
            <v>1050</v>
          </cell>
        </row>
        <row r="18">
          <cell r="P18">
            <v>1280</v>
          </cell>
        </row>
        <row r="19">
          <cell r="P19">
            <v>1350</v>
          </cell>
        </row>
        <row r="20">
          <cell r="P20">
            <v>1390</v>
          </cell>
        </row>
        <row r="21">
          <cell r="P21">
            <v>1485</v>
          </cell>
        </row>
        <row r="22">
          <cell r="P22">
            <v>1500</v>
          </cell>
        </row>
        <row r="23">
          <cell r="P23">
            <v>1500</v>
          </cell>
        </row>
        <row r="24">
          <cell r="P24">
            <v>1500</v>
          </cell>
        </row>
        <row r="25">
          <cell r="P25">
            <v>1630</v>
          </cell>
        </row>
        <row r="26">
          <cell r="P26">
            <v>1500</v>
          </cell>
        </row>
      </sheetData>
      <sheetData sheetId="13">
        <row r="9">
          <cell r="M9">
            <v>11072.5</v>
          </cell>
        </row>
        <row r="10">
          <cell r="M10">
            <v>11175.5</v>
          </cell>
        </row>
        <row r="11">
          <cell r="M11">
            <v>11330</v>
          </cell>
        </row>
        <row r="12">
          <cell r="M12">
            <v>11484.5</v>
          </cell>
        </row>
        <row r="13">
          <cell r="M13">
            <v>11312</v>
          </cell>
        </row>
        <row r="14">
          <cell r="M14">
            <v>11463.5</v>
          </cell>
        </row>
      </sheetData>
      <sheetData sheetId="14" refreshError="1"/>
      <sheetData sheetId="15"/>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人事管理費說明"/>
      <sheetName val="假設貼貼"/>
      <sheetName val="假設編列原則"/>
      <sheetName val="人事管理費明細"/>
      <sheetName val="預算成本分析"/>
      <sheetName val="單價分析"/>
      <sheetName val="工料單價"/>
      <sheetName val="外勞鋼筋工程"/>
      <sheetName val="外勞傳模"/>
      <sheetName val="外勞系模"/>
      <sheetName val="工程預算施工進度表"/>
      <sheetName val="模板成本分析"/>
      <sheetName val="模板"/>
      <sheetName val="塔吊攤提原則"/>
      <sheetName val="塔吊分析"/>
      <sheetName val="塔吊預算"/>
    </sheetNames>
    <sheetDataSet>
      <sheetData sheetId="0"/>
      <sheetData sheetId="1"/>
      <sheetData sheetId="2"/>
      <sheetData sheetId="3"/>
      <sheetData sheetId="4"/>
      <sheetData sheetId="5" refreshError="1">
        <row r="28">
          <cell r="F28" t="str">
            <v>砌空心磚</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門窗"/>
      <sheetName val="鋁窗分析"/>
      <sheetName val="五金"/>
      <sheetName val="玻璃"/>
      <sheetName val="鐵捲門"/>
      <sheetName val="看這裡"/>
      <sheetName val="模板成本分析"/>
      <sheetName val="塔吊"/>
      <sheetName val="模板"/>
      <sheetName val="追加減帳"/>
      <sheetName val="工料單價"/>
      <sheetName val="分區預算"/>
      <sheetName val="預算書"/>
      <sheetName val="成本分析"/>
      <sheetName val="假設工程"/>
      <sheetName val="鋁門窗及其他"/>
      <sheetName val="捲門"/>
      <sheetName val="假設編列原則"/>
      <sheetName val="Sheet1"/>
      <sheetName val="工務所"/>
      <sheetName val="單價分析"/>
    </sheetNames>
    <sheetDataSet>
      <sheetData sheetId="0"/>
      <sheetData sheetId="1"/>
      <sheetData sheetId="2"/>
      <sheetData sheetId="3"/>
      <sheetData sheetId="4"/>
      <sheetData sheetId="5"/>
      <sheetData sheetId="6"/>
      <sheetData sheetId="7"/>
      <sheetData sheetId="8"/>
      <sheetData sheetId="9"/>
      <sheetData sheetId="10" refreshError="1">
        <row r="5">
          <cell r="B5">
            <v>23</v>
          </cell>
        </row>
        <row r="6">
          <cell r="B6">
            <v>24</v>
          </cell>
        </row>
        <row r="7">
          <cell r="B7">
            <v>130</v>
          </cell>
        </row>
        <row r="8">
          <cell r="B8">
            <v>230</v>
          </cell>
        </row>
        <row r="12">
          <cell r="J12">
            <v>75</v>
          </cell>
        </row>
        <row r="18">
          <cell r="J18">
            <v>90</v>
          </cell>
        </row>
        <row r="22">
          <cell r="B22">
            <v>1.9</v>
          </cell>
        </row>
        <row r="31">
          <cell r="B31">
            <v>9</v>
          </cell>
        </row>
        <row r="39">
          <cell r="J39">
            <v>185</v>
          </cell>
        </row>
        <row r="41">
          <cell r="B41">
            <v>1314.2857142857142</v>
          </cell>
        </row>
        <row r="47">
          <cell r="J47">
            <v>35</v>
          </cell>
        </row>
        <row r="49">
          <cell r="J49">
            <v>55</v>
          </cell>
        </row>
        <row r="50">
          <cell r="J50">
            <v>72</v>
          </cell>
        </row>
        <row r="58">
          <cell r="J58">
            <v>2606</v>
          </cell>
        </row>
        <row r="59">
          <cell r="J59">
            <v>2222.2222222222222</v>
          </cell>
        </row>
        <row r="60">
          <cell r="J60">
            <v>106</v>
          </cell>
        </row>
        <row r="61">
          <cell r="J61">
            <v>30</v>
          </cell>
        </row>
        <row r="62">
          <cell r="J62">
            <v>142.5</v>
          </cell>
        </row>
        <row r="63">
          <cell r="J63">
            <v>80</v>
          </cell>
        </row>
        <row r="64">
          <cell r="J64">
            <v>120</v>
          </cell>
        </row>
        <row r="65">
          <cell r="J65">
            <v>22.6</v>
          </cell>
        </row>
        <row r="66">
          <cell r="J66">
            <v>2222.2222222222222</v>
          </cell>
        </row>
        <row r="67">
          <cell r="J67">
            <v>106</v>
          </cell>
        </row>
        <row r="68">
          <cell r="J68">
            <v>30</v>
          </cell>
        </row>
        <row r="69">
          <cell r="J69">
            <v>142.5</v>
          </cell>
        </row>
        <row r="70">
          <cell r="J70">
            <v>80</v>
          </cell>
        </row>
        <row r="71">
          <cell r="J71">
            <v>120</v>
          </cell>
        </row>
        <row r="72">
          <cell r="J72">
            <v>22.6</v>
          </cell>
        </row>
      </sheetData>
      <sheetData sheetId="11"/>
      <sheetData sheetId="12" refreshError="1"/>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人事管理費說明"/>
      <sheetName val="假設貼貼"/>
      <sheetName val="假設編列原則"/>
      <sheetName val="地坪"/>
      <sheetName val="平頂"/>
      <sheetName val="內牆"/>
      <sheetName val="外牆"/>
      <sheetName val="整理"/>
      <sheetName val="Sheet1"/>
      <sheetName val="結構"/>
      <sheetName val="單價分析"/>
      <sheetName val="單價分析 (2)"/>
      <sheetName val="人事管理費明細"/>
      <sheetName val="預算成本分析"/>
      <sheetName val="工料單價"/>
      <sheetName val="外勞鋼筋工程"/>
      <sheetName val="外勞傳模"/>
      <sheetName val="外勞系模"/>
      <sheetName val="工程預算施工進度表"/>
      <sheetName val="模板成本分析"/>
      <sheetName val="模板"/>
      <sheetName val="塔吊攤提原則"/>
      <sheetName val="塔吊分析"/>
      <sheetName val="塔吊預算"/>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AA5"/>
      <sheetName val="健保DEMO"/>
      <sheetName val="薪資DEMO"/>
      <sheetName val="勞保DEMO"/>
    </sheetNames>
    <sheetDataSet>
      <sheetData sheetId="0" refreshError="1"/>
      <sheetData sheetId="1">
        <row r="1">
          <cell r="B1" t="str">
            <v>ACT</v>
          </cell>
          <cell r="C1" t="str">
            <v>TITLE</v>
          </cell>
          <cell r="D1" t="str">
            <v>ES</v>
          </cell>
          <cell r="E1" t="str">
            <v>EF</v>
          </cell>
        </row>
        <row r="2">
          <cell r="B2" t="str">
            <v>PM00010000</v>
          </cell>
          <cell r="C2" t="str">
            <v>開工</v>
          </cell>
          <cell r="D2">
            <v>37915</v>
          </cell>
          <cell r="E2">
            <v>37915</v>
          </cell>
          <cell r="W2" t="str">
            <v>MS00010000</v>
          </cell>
          <cell r="X2" t="str">
            <v>品質管控與交通維持</v>
          </cell>
          <cell r="Y2">
            <v>37915</v>
          </cell>
          <cell r="Z2">
            <v>38454</v>
          </cell>
        </row>
        <row r="3">
          <cell r="B3" t="str">
            <v>MS00010000</v>
          </cell>
          <cell r="C3" t="str">
            <v>交通維持</v>
          </cell>
          <cell r="D3">
            <v>37915</v>
          </cell>
          <cell r="E3">
            <v>38454</v>
          </cell>
          <cell r="W3" t="str">
            <v>MS00020000</v>
          </cell>
          <cell r="X3" t="str">
            <v>安全衛生與環境保護</v>
          </cell>
          <cell r="Y3">
            <v>37915</v>
          </cell>
          <cell r="Z3">
            <v>38454</v>
          </cell>
        </row>
        <row r="4">
          <cell r="B4" t="str">
            <v>MS00020000</v>
          </cell>
          <cell r="C4" t="str">
            <v>安全衛生</v>
          </cell>
          <cell r="D4">
            <v>37915</v>
          </cell>
          <cell r="E4">
            <v>38454</v>
          </cell>
          <cell r="W4" t="str">
            <v>PM00010000</v>
          </cell>
          <cell r="X4" t="str">
            <v>開工</v>
          </cell>
          <cell r="Y4">
            <v>37915</v>
          </cell>
          <cell r="Z4">
            <v>37915</v>
          </cell>
        </row>
        <row r="5">
          <cell r="B5" t="str">
            <v>PM00020000</v>
          </cell>
          <cell r="C5" t="str">
            <v>動員</v>
          </cell>
          <cell r="D5">
            <v>37916</v>
          </cell>
          <cell r="E5">
            <v>37919</v>
          </cell>
          <cell r="W5" t="str">
            <v>PM00020000</v>
          </cell>
          <cell r="X5" t="str">
            <v>動員</v>
          </cell>
          <cell r="Y5">
            <v>37916</v>
          </cell>
          <cell r="Z5">
            <v>37919</v>
          </cell>
        </row>
        <row r="6">
          <cell r="B6" t="str">
            <v>PM00030000</v>
          </cell>
          <cell r="C6" t="str">
            <v>放樣</v>
          </cell>
          <cell r="D6">
            <v>37920</v>
          </cell>
          <cell r="E6">
            <v>37926</v>
          </cell>
          <cell r="W6" t="str">
            <v>PM00030000</v>
          </cell>
          <cell r="X6" t="str">
            <v>放樣</v>
          </cell>
          <cell r="Y6">
            <v>37920</v>
          </cell>
          <cell r="Z6">
            <v>37926</v>
          </cell>
        </row>
        <row r="7">
          <cell r="B7" t="str">
            <v>PM00040000</v>
          </cell>
          <cell r="C7" t="str">
            <v>整地</v>
          </cell>
          <cell r="D7">
            <v>37947</v>
          </cell>
          <cell r="E7">
            <v>37960</v>
          </cell>
          <cell r="W7" t="str">
            <v>PM00030010</v>
          </cell>
          <cell r="X7" t="str">
            <v>現場清除掘除</v>
          </cell>
          <cell r="Y7">
            <v>37927</v>
          </cell>
          <cell r="Z7">
            <v>37936</v>
          </cell>
        </row>
        <row r="8">
          <cell r="B8" t="str">
            <v>PM00050000</v>
          </cell>
          <cell r="C8" t="str">
            <v>工務所成立</v>
          </cell>
          <cell r="D8">
            <v>37961</v>
          </cell>
          <cell r="E8">
            <v>37967</v>
          </cell>
          <cell r="W8" t="str">
            <v>PM00030020</v>
          </cell>
          <cell r="X8" t="str">
            <v>試挖</v>
          </cell>
          <cell r="Y8">
            <v>37937</v>
          </cell>
          <cell r="Z8">
            <v>37946</v>
          </cell>
        </row>
        <row r="9">
          <cell r="B9" t="str">
            <v>PM00060000</v>
          </cell>
          <cell r="C9" t="str">
            <v>施工便道</v>
          </cell>
          <cell r="D9">
            <v>37961</v>
          </cell>
          <cell r="E9">
            <v>37974</v>
          </cell>
          <cell r="W9" t="str">
            <v>PM00040000</v>
          </cell>
          <cell r="X9" t="str">
            <v>整地</v>
          </cell>
          <cell r="Y9">
            <v>37947</v>
          </cell>
          <cell r="Z9">
            <v>37960</v>
          </cell>
        </row>
        <row r="10">
          <cell r="B10" t="str">
            <v>PM00070000</v>
          </cell>
          <cell r="C10" t="str">
            <v>施工圍籬</v>
          </cell>
          <cell r="D10">
            <v>37961</v>
          </cell>
          <cell r="E10">
            <v>37974</v>
          </cell>
          <cell r="W10" t="str">
            <v>PM00050000</v>
          </cell>
          <cell r="X10" t="str">
            <v>工務所成立</v>
          </cell>
          <cell r="Y10">
            <v>37961</v>
          </cell>
          <cell r="Z10">
            <v>37967</v>
          </cell>
        </row>
        <row r="11">
          <cell r="B11" t="str">
            <v>PM00080000</v>
          </cell>
          <cell r="C11" t="str">
            <v>臨時水電</v>
          </cell>
          <cell r="D11">
            <v>37975</v>
          </cell>
          <cell r="E11">
            <v>37980</v>
          </cell>
          <cell r="W11" t="str">
            <v>PM00060000</v>
          </cell>
          <cell r="X11" t="str">
            <v>施工便道</v>
          </cell>
          <cell r="Y11">
            <v>37961</v>
          </cell>
          <cell r="Z11">
            <v>37974</v>
          </cell>
        </row>
        <row r="12">
          <cell r="W12" t="str">
            <v>PM00070000</v>
          </cell>
          <cell r="X12" t="str">
            <v>施工圍籬</v>
          </cell>
          <cell r="Y12">
            <v>37961</v>
          </cell>
          <cell r="Z12">
            <v>37974</v>
          </cell>
        </row>
        <row r="13">
          <cell r="B13" t="str">
            <v>RD00020210</v>
          </cell>
          <cell r="C13" t="str">
            <v>銜接拓寬路段RCP管及</v>
          </cell>
          <cell r="D13">
            <v>37981</v>
          </cell>
          <cell r="E13">
            <v>37990</v>
          </cell>
          <cell r="W13" t="str">
            <v>PM00080000</v>
          </cell>
          <cell r="X13" t="str">
            <v>臨時水電</v>
          </cell>
          <cell r="Y13">
            <v>37975</v>
          </cell>
          <cell r="Z13">
            <v>37980</v>
          </cell>
        </row>
        <row r="14">
          <cell r="B14" t="str">
            <v>RD00020220</v>
          </cell>
          <cell r="C14" t="str">
            <v>新設RCP管及相關排水</v>
          </cell>
          <cell r="D14">
            <v>37981</v>
          </cell>
          <cell r="E14">
            <v>37985</v>
          </cell>
          <cell r="W14" t="str">
            <v>RD00020210</v>
          </cell>
          <cell r="X14" t="str">
            <v>銜接拓寬路段RCP管及</v>
          </cell>
          <cell r="Y14">
            <v>37981</v>
          </cell>
          <cell r="Z14">
            <v>37990</v>
          </cell>
        </row>
        <row r="15">
          <cell r="B15" t="str">
            <v>RDA1010000</v>
          </cell>
          <cell r="C15" t="str">
            <v>TRA 擋土牆施工</v>
          </cell>
          <cell r="D15">
            <v>37991</v>
          </cell>
          <cell r="E15">
            <v>38045</v>
          </cell>
          <cell r="W15" t="str">
            <v>RD00020220</v>
          </cell>
          <cell r="X15" t="str">
            <v>新設RCP管及相關排水</v>
          </cell>
          <cell r="Y15">
            <v>37981</v>
          </cell>
          <cell r="Z15">
            <v>37985</v>
          </cell>
        </row>
        <row r="16">
          <cell r="B16" t="str">
            <v>RDA1020000</v>
          </cell>
          <cell r="C16" t="str">
            <v>TRA 排水溝施工</v>
          </cell>
          <cell r="D16">
            <v>38006</v>
          </cell>
          <cell r="E16">
            <v>38038</v>
          </cell>
          <cell r="W16" t="str">
            <v>RDA1010010</v>
          </cell>
          <cell r="X16" t="str">
            <v>TRA 0k+000--159擋土</v>
          </cell>
          <cell r="Y16">
            <v>37991</v>
          </cell>
          <cell r="Z16">
            <v>38020</v>
          </cell>
        </row>
        <row r="17">
          <cell r="B17" t="str">
            <v>RDA2020000</v>
          </cell>
          <cell r="C17" t="str">
            <v>TRA-2 排水溝施工</v>
          </cell>
          <cell r="D17">
            <v>38039</v>
          </cell>
          <cell r="E17">
            <v>38043</v>
          </cell>
          <cell r="W17" t="str">
            <v>RDA1020010</v>
          </cell>
          <cell r="X17" t="str">
            <v>TRA 0k+000--159排水</v>
          </cell>
          <cell r="Y17">
            <v>38006</v>
          </cell>
          <cell r="Z17">
            <v>38025</v>
          </cell>
        </row>
        <row r="18">
          <cell r="B18" t="str">
            <v>RDA0030100</v>
          </cell>
          <cell r="C18" t="str">
            <v>西側路基回填</v>
          </cell>
          <cell r="D18">
            <v>38046</v>
          </cell>
          <cell r="E18">
            <v>38276</v>
          </cell>
          <cell r="W18" t="str">
            <v>RDA1010000</v>
          </cell>
          <cell r="X18" t="str">
            <v>TRA 0k+260--378擋土</v>
          </cell>
          <cell r="Y18">
            <v>38021</v>
          </cell>
          <cell r="Z18">
            <v>38045</v>
          </cell>
        </row>
        <row r="19">
          <cell r="B19" t="str">
            <v>RDA3010000</v>
          </cell>
          <cell r="C19" t="str">
            <v>OFFRD-1 擋土牆施工</v>
          </cell>
          <cell r="D19">
            <v>38046</v>
          </cell>
          <cell r="E19">
            <v>38097</v>
          </cell>
          <cell r="W19" t="str">
            <v>RDA1020000</v>
          </cell>
          <cell r="X19" t="str">
            <v>TRA 0k+260--378排水</v>
          </cell>
          <cell r="Y19">
            <v>38026</v>
          </cell>
          <cell r="Z19">
            <v>38038</v>
          </cell>
        </row>
        <row r="20">
          <cell r="B20" t="str">
            <v>RDA3020000</v>
          </cell>
          <cell r="C20" t="str">
            <v>OFFRD-1 排水溝施工</v>
          </cell>
          <cell r="D20">
            <v>38061</v>
          </cell>
          <cell r="E20">
            <v>38101</v>
          </cell>
          <cell r="W20" t="str">
            <v>RDA2020000</v>
          </cell>
          <cell r="X20" t="str">
            <v>TRA-2 排水溝施工</v>
          </cell>
          <cell r="Y20">
            <v>38039</v>
          </cell>
          <cell r="Z20">
            <v>38043</v>
          </cell>
        </row>
        <row r="21">
          <cell r="B21" t="str">
            <v>RDB5010000</v>
          </cell>
          <cell r="C21" t="str">
            <v>FT(A) 擋土牆施工</v>
          </cell>
          <cell r="D21">
            <v>38098</v>
          </cell>
          <cell r="E21">
            <v>38101</v>
          </cell>
          <cell r="W21" t="str">
            <v>RDA0030100</v>
          </cell>
          <cell r="X21" t="str">
            <v>南下280k+296--406路</v>
          </cell>
          <cell r="Y21">
            <v>38046</v>
          </cell>
          <cell r="Z21">
            <v>38075</v>
          </cell>
        </row>
        <row r="22">
          <cell r="B22" t="str">
            <v>RDB4010000</v>
          </cell>
          <cell r="C22" t="str">
            <v>FT1 擋土牆施工</v>
          </cell>
          <cell r="D22">
            <v>38102</v>
          </cell>
          <cell r="E22">
            <v>38109</v>
          </cell>
          <cell r="W22" t="str">
            <v>RDA3010000</v>
          </cell>
          <cell r="X22" t="str">
            <v>OFFRD-1 0k+720--1k+0</v>
          </cell>
          <cell r="Y22">
            <v>38046</v>
          </cell>
          <cell r="Z22">
            <v>38075</v>
          </cell>
        </row>
        <row r="23">
          <cell r="B23" t="str">
            <v>RDB5020000</v>
          </cell>
          <cell r="C23" t="str">
            <v>FT(A) 排水溝施工</v>
          </cell>
          <cell r="D23">
            <v>38102</v>
          </cell>
          <cell r="E23">
            <v>38104</v>
          </cell>
          <cell r="W23" t="str">
            <v>RDA3020000</v>
          </cell>
          <cell r="X23" t="str">
            <v>OFFRD-1 0k+720--1k+0</v>
          </cell>
          <cell r="Y23">
            <v>38061</v>
          </cell>
          <cell r="Z23">
            <v>38085</v>
          </cell>
        </row>
        <row r="24">
          <cell r="B24" t="str">
            <v>RDB1020000</v>
          </cell>
          <cell r="C24" t="str">
            <v>OFFRD-2 排水溝施工</v>
          </cell>
          <cell r="D24">
            <v>38105</v>
          </cell>
          <cell r="E24">
            <v>38126</v>
          </cell>
          <cell r="W24" t="str">
            <v>RDA0030110</v>
          </cell>
          <cell r="X24" t="str">
            <v>南下280k+406--516路</v>
          </cell>
          <cell r="Y24">
            <v>38076</v>
          </cell>
          <cell r="Z24">
            <v>38105</v>
          </cell>
        </row>
        <row r="25">
          <cell r="B25" t="str">
            <v>RDB0030100</v>
          </cell>
          <cell r="C25" t="str">
            <v>東側路基回填</v>
          </cell>
          <cell r="D25">
            <v>38110</v>
          </cell>
          <cell r="E25">
            <v>38340</v>
          </cell>
          <cell r="W25" t="str">
            <v>RDA3010010</v>
          </cell>
          <cell r="X25" t="str">
            <v>OFFRD-1 0k+600--720</v>
          </cell>
          <cell r="Y25">
            <v>38076</v>
          </cell>
          <cell r="Z25">
            <v>38097</v>
          </cell>
        </row>
        <row r="26">
          <cell r="B26" t="str">
            <v>RDB6010000</v>
          </cell>
          <cell r="C26" t="str">
            <v>FT(B) 擋土牆施工</v>
          </cell>
          <cell r="D26">
            <v>38110</v>
          </cell>
          <cell r="E26">
            <v>38139</v>
          </cell>
          <cell r="W26" t="str">
            <v>RDA3020010</v>
          </cell>
          <cell r="X26" t="str">
            <v>OFFRD-1 0k+600--720</v>
          </cell>
          <cell r="Y26">
            <v>38086</v>
          </cell>
          <cell r="Z26">
            <v>38101</v>
          </cell>
        </row>
        <row r="27">
          <cell r="B27" t="str">
            <v>RDB6020000</v>
          </cell>
          <cell r="C27" t="str">
            <v>FT(B) 排水溝施工</v>
          </cell>
          <cell r="D27">
            <v>38127</v>
          </cell>
          <cell r="E27">
            <v>38151</v>
          </cell>
          <cell r="W27" t="str">
            <v>RDB5010000</v>
          </cell>
          <cell r="X27" t="str">
            <v>FT(A) 0K+360- -389擋</v>
          </cell>
          <cell r="Y27">
            <v>38098</v>
          </cell>
          <cell r="Z27">
            <v>38101</v>
          </cell>
        </row>
        <row r="28">
          <cell r="B28" t="str">
            <v>RDA0030200</v>
          </cell>
          <cell r="C28" t="str">
            <v>西側路底級配回填</v>
          </cell>
          <cell r="D28">
            <v>38277</v>
          </cell>
          <cell r="E28">
            <v>38278</v>
          </cell>
          <cell r="W28" t="str">
            <v>RDB4010000</v>
          </cell>
          <cell r="X28" t="str">
            <v>FT1 擋土牆施工</v>
          </cell>
          <cell r="Y28">
            <v>38102</v>
          </cell>
          <cell r="Z28">
            <v>38109</v>
          </cell>
        </row>
        <row r="29">
          <cell r="B29" t="str">
            <v>RDA1060000</v>
          </cell>
          <cell r="C29" t="str">
            <v>TRA 護欄與緣石</v>
          </cell>
          <cell r="D29">
            <v>38279</v>
          </cell>
          <cell r="E29">
            <v>38314</v>
          </cell>
          <cell r="W29" t="str">
            <v>RDB5020000</v>
          </cell>
          <cell r="X29" t="str">
            <v>FT(A) 0K+360- -389排</v>
          </cell>
          <cell r="Y29">
            <v>38102</v>
          </cell>
          <cell r="Z29">
            <v>38104</v>
          </cell>
        </row>
        <row r="30">
          <cell r="B30" t="str">
            <v>RDA2060000</v>
          </cell>
          <cell r="C30" t="str">
            <v>TRA-2 護欄與緣石</v>
          </cell>
          <cell r="D30">
            <v>38315</v>
          </cell>
          <cell r="E30">
            <v>38322</v>
          </cell>
          <cell r="W30" t="str">
            <v>RDB1020000</v>
          </cell>
          <cell r="X30" t="str">
            <v>OFFRD-2 排水溝施工</v>
          </cell>
          <cell r="Y30">
            <v>38105</v>
          </cell>
          <cell r="Z30">
            <v>38126</v>
          </cell>
        </row>
        <row r="31">
          <cell r="B31" t="str">
            <v>RDA3060000</v>
          </cell>
          <cell r="C31" t="str">
            <v>OFFRD-1 護欄與緣石</v>
          </cell>
          <cell r="D31">
            <v>38323</v>
          </cell>
          <cell r="E31">
            <v>38368</v>
          </cell>
          <cell r="W31" t="str">
            <v>RDA0030120</v>
          </cell>
          <cell r="X31" t="str">
            <v>南下280k+516--626路</v>
          </cell>
          <cell r="Y31">
            <v>38106</v>
          </cell>
          <cell r="Z31">
            <v>38135</v>
          </cell>
        </row>
        <row r="32">
          <cell r="B32" t="str">
            <v>RDB0030200</v>
          </cell>
          <cell r="C32" t="str">
            <v>東側路底級配回填</v>
          </cell>
          <cell r="D32">
            <v>38341</v>
          </cell>
          <cell r="E32">
            <v>38342</v>
          </cell>
          <cell r="W32" t="str">
            <v>RDB0030170</v>
          </cell>
          <cell r="X32" t="str">
            <v>北上281k+085--281k+1</v>
          </cell>
          <cell r="Y32">
            <v>38110</v>
          </cell>
          <cell r="Z32">
            <v>38130</v>
          </cell>
        </row>
        <row r="33">
          <cell r="B33" t="str">
            <v>RDB2060000</v>
          </cell>
          <cell r="C33" t="str">
            <v>TRB 護欄與緣石</v>
          </cell>
          <cell r="D33">
            <v>38343</v>
          </cell>
          <cell r="E33">
            <v>38367</v>
          </cell>
          <cell r="W33" t="str">
            <v>RDB6010000</v>
          </cell>
          <cell r="X33" t="str">
            <v>FT(B) 0K+024- -347擋</v>
          </cell>
          <cell r="Y33">
            <v>38110</v>
          </cell>
          <cell r="Z33">
            <v>38139</v>
          </cell>
        </row>
        <row r="34">
          <cell r="B34" t="str">
            <v>RDB1060000</v>
          </cell>
          <cell r="C34" t="str">
            <v>OFFRD-2 護欄與緣石</v>
          </cell>
          <cell r="D34">
            <v>38368</v>
          </cell>
          <cell r="E34">
            <v>38391</v>
          </cell>
          <cell r="W34" t="str">
            <v>RDB6020000</v>
          </cell>
          <cell r="X34" t="str">
            <v>FT(B) 0K+024- -347排</v>
          </cell>
          <cell r="Y34">
            <v>38127</v>
          </cell>
          <cell r="Z34">
            <v>38151</v>
          </cell>
        </row>
        <row r="35">
          <cell r="B35" t="str">
            <v>RDB5060000</v>
          </cell>
          <cell r="C35" t="str">
            <v>FT,FT1 護欄與緣石</v>
          </cell>
          <cell r="D35">
            <v>38392</v>
          </cell>
          <cell r="E35">
            <v>38397</v>
          </cell>
          <cell r="W35" t="str">
            <v>RDB0030160</v>
          </cell>
          <cell r="X35" t="str">
            <v>北上281k+040--281k+0</v>
          </cell>
          <cell r="Y35">
            <v>38131</v>
          </cell>
          <cell r="Z35">
            <v>38160</v>
          </cell>
        </row>
        <row r="36">
          <cell r="B36" t="str">
            <v>RD00050000</v>
          </cell>
          <cell r="C36" t="str">
            <v>號誌施作與標線</v>
          </cell>
          <cell r="D36">
            <v>38419</v>
          </cell>
          <cell r="E36">
            <v>38425</v>
          </cell>
          <cell r="W36" t="str">
            <v>RDA0030130</v>
          </cell>
          <cell r="X36" t="str">
            <v>南下280k+626--736路</v>
          </cell>
          <cell r="Y36">
            <v>38136</v>
          </cell>
          <cell r="Z36">
            <v>38165</v>
          </cell>
        </row>
        <row r="37">
          <cell r="B37" t="str">
            <v>RD00070000</v>
          </cell>
          <cell r="C37" t="str">
            <v>邊坡植草</v>
          </cell>
          <cell r="D37">
            <v>38426</v>
          </cell>
          <cell r="E37">
            <v>38446</v>
          </cell>
          <cell r="W37" t="str">
            <v>RDB0030150</v>
          </cell>
          <cell r="X37" t="str">
            <v>北上280k+995--281k+0</v>
          </cell>
          <cell r="Y37">
            <v>38161</v>
          </cell>
          <cell r="Z37">
            <v>38190</v>
          </cell>
        </row>
        <row r="38">
          <cell r="W38" t="str">
            <v>RDA0030140</v>
          </cell>
          <cell r="X38" t="str">
            <v>南下280k+736--846路</v>
          </cell>
          <cell r="Y38">
            <v>38166</v>
          </cell>
          <cell r="Z38">
            <v>38195</v>
          </cell>
        </row>
        <row r="39">
          <cell r="B39" t="str">
            <v>AR01010100</v>
          </cell>
          <cell r="C39" t="str">
            <v>票亭 GF  結構體</v>
          </cell>
          <cell r="D39">
            <v>38196</v>
          </cell>
          <cell r="E39">
            <v>38200</v>
          </cell>
          <cell r="W39" t="str">
            <v>RDB0030140</v>
          </cell>
          <cell r="X39" t="str">
            <v>北上280k+950--995路</v>
          </cell>
          <cell r="Y39">
            <v>38191</v>
          </cell>
          <cell r="Z39">
            <v>38220</v>
          </cell>
        </row>
        <row r="40">
          <cell r="B40" t="str">
            <v>AR02010100</v>
          </cell>
          <cell r="C40" t="str">
            <v>西側地磅 GF  結構體</v>
          </cell>
          <cell r="D40">
            <v>38196</v>
          </cell>
          <cell r="E40">
            <v>38201</v>
          </cell>
          <cell r="W40" t="str">
            <v>RDA0030150</v>
          </cell>
          <cell r="X40" t="str">
            <v>南下280k+846--956路</v>
          </cell>
          <cell r="Y40">
            <v>38196</v>
          </cell>
          <cell r="Z40">
            <v>38225</v>
          </cell>
        </row>
        <row r="41">
          <cell r="B41" t="str">
            <v>AR01030100</v>
          </cell>
          <cell r="C41" t="str">
            <v>票亭水電工程</v>
          </cell>
          <cell r="D41">
            <v>38200</v>
          </cell>
          <cell r="E41">
            <v>38203</v>
          </cell>
          <cell r="W41" t="str">
            <v>RDB0030130</v>
          </cell>
          <cell r="X41" t="str">
            <v>北上280k+905--950路</v>
          </cell>
          <cell r="Y41">
            <v>38221</v>
          </cell>
          <cell r="Z41">
            <v>38250</v>
          </cell>
        </row>
        <row r="42">
          <cell r="B42" t="str">
            <v>AR02030100</v>
          </cell>
          <cell r="C42" t="str">
            <v>西側地磅水電工程</v>
          </cell>
          <cell r="D42">
            <v>38200</v>
          </cell>
          <cell r="E42">
            <v>38203</v>
          </cell>
          <cell r="W42" t="str">
            <v>RDA0030160</v>
          </cell>
          <cell r="X42" t="str">
            <v>南下280k+956--1066路</v>
          </cell>
          <cell r="Y42">
            <v>38226</v>
          </cell>
          <cell r="Z42">
            <v>38255</v>
          </cell>
        </row>
        <row r="43">
          <cell r="B43" t="str">
            <v>AR01010200</v>
          </cell>
          <cell r="C43" t="str">
            <v>票亭 1F  結構體</v>
          </cell>
          <cell r="D43">
            <v>38201</v>
          </cell>
          <cell r="E43">
            <v>38206</v>
          </cell>
          <cell r="W43" t="str">
            <v>RDB0030120</v>
          </cell>
          <cell r="X43" t="str">
            <v>北上280k+860--905路</v>
          </cell>
          <cell r="Y43">
            <v>38251</v>
          </cell>
          <cell r="Z43">
            <v>38280</v>
          </cell>
        </row>
        <row r="44">
          <cell r="B44" t="str">
            <v>AR02010200</v>
          </cell>
          <cell r="C44" t="str">
            <v>西側地磅 1F  結構體</v>
          </cell>
          <cell r="D44">
            <v>38202</v>
          </cell>
          <cell r="E44">
            <v>38208</v>
          </cell>
          <cell r="W44" t="str">
            <v>RDA0030170</v>
          </cell>
          <cell r="X44" t="str">
            <v>南下281k+066--141路</v>
          </cell>
          <cell r="Y44">
            <v>38256</v>
          </cell>
          <cell r="Z44">
            <v>38276</v>
          </cell>
        </row>
        <row r="45">
          <cell r="B45" t="str">
            <v>AR01020000</v>
          </cell>
          <cell r="C45" t="str">
            <v>票亭裝修工程</v>
          </cell>
          <cell r="D45">
            <v>38207</v>
          </cell>
          <cell r="E45">
            <v>38214</v>
          </cell>
          <cell r="W45" t="str">
            <v>RDA0030200</v>
          </cell>
          <cell r="X45" t="str">
            <v>南下路底級配回填</v>
          </cell>
          <cell r="Y45">
            <v>38277</v>
          </cell>
          <cell r="Z45">
            <v>38278</v>
          </cell>
        </row>
        <row r="46">
          <cell r="B46" t="str">
            <v>AR02020000</v>
          </cell>
          <cell r="C46" t="str">
            <v>西側地磅裝修工程</v>
          </cell>
          <cell r="D46">
            <v>38209</v>
          </cell>
          <cell r="E46">
            <v>38218</v>
          </cell>
          <cell r="W46" t="str">
            <v>RDA1060010</v>
          </cell>
          <cell r="X46" t="str">
            <v>TRA 0k+000--159護欄</v>
          </cell>
          <cell r="Y46">
            <v>38279</v>
          </cell>
          <cell r="Z46">
            <v>38299</v>
          </cell>
        </row>
        <row r="47">
          <cell r="B47" t="str">
            <v>AR01030200</v>
          </cell>
          <cell r="C47" t="str">
            <v>票亭設備安裝</v>
          </cell>
          <cell r="D47">
            <v>38212</v>
          </cell>
          <cell r="E47">
            <v>38214</v>
          </cell>
          <cell r="W47" t="str">
            <v>RDB0030110</v>
          </cell>
          <cell r="X47" t="str">
            <v>北上280k+815--860路</v>
          </cell>
          <cell r="Y47">
            <v>38281</v>
          </cell>
          <cell r="Z47">
            <v>38310</v>
          </cell>
        </row>
        <row r="48">
          <cell r="B48" t="str">
            <v>AR02030200</v>
          </cell>
          <cell r="C48" t="str">
            <v>西側地磅設備安裝</v>
          </cell>
          <cell r="D48">
            <v>38216</v>
          </cell>
          <cell r="E48">
            <v>38218</v>
          </cell>
          <cell r="W48" t="str">
            <v>RDA1060000</v>
          </cell>
          <cell r="X48" t="str">
            <v>TRA 0k+260--378護欄</v>
          </cell>
          <cell r="Y48">
            <v>38300</v>
          </cell>
          <cell r="Z48">
            <v>38314</v>
          </cell>
        </row>
        <row r="49">
          <cell r="B49" t="str">
            <v>AR03010100</v>
          </cell>
          <cell r="C49" t="str">
            <v>東側地磅 GF  結構體</v>
          </cell>
          <cell r="D49">
            <v>38219</v>
          </cell>
          <cell r="E49">
            <v>38224</v>
          </cell>
          <cell r="W49" t="str">
            <v>RDB0030100</v>
          </cell>
          <cell r="X49" t="str">
            <v>北上280k+770--815路</v>
          </cell>
          <cell r="Y49">
            <v>38311</v>
          </cell>
          <cell r="Z49">
            <v>38340</v>
          </cell>
        </row>
        <row r="50">
          <cell r="B50" t="str">
            <v>AR03030100</v>
          </cell>
          <cell r="C50" t="str">
            <v>東側地磅水電工程</v>
          </cell>
          <cell r="D50">
            <v>38223</v>
          </cell>
          <cell r="E50">
            <v>38226</v>
          </cell>
          <cell r="W50" t="str">
            <v>RDA2060000</v>
          </cell>
          <cell r="X50" t="str">
            <v>TRA-2 護欄與緣石</v>
          </cell>
          <cell r="Y50">
            <v>38315</v>
          </cell>
          <cell r="Z50">
            <v>38322</v>
          </cell>
        </row>
        <row r="51">
          <cell r="B51" t="str">
            <v>AR03010200</v>
          </cell>
          <cell r="C51" t="str">
            <v>東側地磅 1F  結構體</v>
          </cell>
          <cell r="D51">
            <v>38225</v>
          </cell>
          <cell r="E51">
            <v>38231</v>
          </cell>
          <cell r="W51" t="str">
            <v>RDA3060000</v>
          </cell>
          <cell r="X51" t="str">
            <v>OFFRD-1 0k+720--1k+0</v>
          </cell>
          <cell r="Y51">
            <v>38323</v>
          </cell>
          <cell r="Z51">
            <v>38352</v>
          </cell>
        </row>
        <row r="52">
          <cell r="B52" t="str">
            <v>AR03020000</v>
          </cell>
          <cell r="C52" t="str">
            <v>東側地磅裝修工程</v>
          </cell>
          <cell r="D52">
            <v>38232</v>
          </cell>
          <cell r="E52">
            <v>38241</v>
          </cell>
          <cell r="W52" t="str">
            <v>RDB0030200</v>
          </cell>
          <cell r="X52" t="str">
            <v>北上路底級配回填</v>
          </cell>
          <cell r="Y52">
            <v>38341</v>
          </cell>
          <cell r="Z52">
            <v>38342</v>
          </cell>
        </row>
        <row r="53">
          <cell r="B53" t="str">
            <v>AR03030200</v>
          </cell>
          <cell r="C53" t="str">
            <v>東側地磅設備安裝</v>
          </cell>
          <cell r="D53">
            <v>38239</v>
          </cell>
          <cell r="E53">
            <v>38241</v>
          </cell>
          <cell r="W53" t="str">
            <v>RDB2060000</v>
          </cell>
          <cell r="X53" t="str">
            <v>TRB 護欄與緣石</v>
          </cell>
          <cell r="Y53">
            <v>38343</v>
          </cell>
          <cell r="Z53">
            <v>38367</v>
          </cell>
        </row>
        <row r="54">
          <cell r="W54" t="str">
            <v>RDA3060010</v>
          </cell>
          <cell r="X54" t="str">
            <v>OFFRD-1 0k+600--720</v>
          </cell>
          <cell r="Y54">
            <v>38353</v>
          </cell>
          <cell r="Z54">
            <v>38368</v>
          </cell>
        </row>
        <row r="55">
          <cell r="B55" t="str">
            <v>RDA0040220</v>
          </cell>
          <cell r="C55" t="str">
            <v>西側剛性路面AC底層鋪</v>
          </cell>
          <cell r="D55">
            <v>38309</v>
          </cell>
          <cell r="E55">
            <v>38309</v>
          </cell>
          <cell r="W55" t="str">
            <v>RDB1060000</v>
          </cell>
          <cell r="X55" t="str">
            <v>OFFRD-2 護欄與緣石</v>
          </cell>
          <cell r="Y55">
            <v>38368</v>
          </cell>
          <cell r="Z55">
            <v>38391</v>
          </cell>
        </row>
        <row r="56">
          <cell r="B56" t="str">
            <v>RDA1040210</v>
          </cell>
          <cell r="C56" t="str">
            <v>TRA 剛性路面鋪設</v>
          </cell>
          <cell r="D56">
            <v>38310</v>
          </cell>
          <cell r="E56">
            <v>38321</v>
          </cell>
          <cell r="W56" t="str">
            <v>RDB5060000</v>
          </cell>
          <cell r="X56" t="str">
            <v>FT,FT1 護欄與緣石</v>
          </cell>
          <cell r="Y56">
            <v>38392</v>
          </cell>
          <cell r="Z56">
            <v>38397</v>
          </cell>
        </row>
        <row r="57">
          <cell r="B57" t="str">
            <v>RDA2040210</v>
          </cell>
          <cell r="C57" t="str">
            <v>TRA-2剛性路面鋪設</v>
          </cell>
          <cell r="D57">
            <v>38322</v>
          </cell>
          <cell r="E57">
            <v>38336</v>
          </cell>
          <cell r="W57" t="str">
            <v>RD00050000</v>
          </cell>
          <cell r="X57" t="str">
            <v>號誌施作與標線</v>
          </cell>
          <cell r="Y57">
            <v>38419</v>
          </cell>
          <cell r="Z57">
            <v>38425</v>
          </cell>
        </row>
        <row r="58">
          <cell r="B58" t="str">
            <v>RDB0040220</v>
          </cell>
          <cell r="C58" t="str">
            <v>東側剛性路面AC底層鋪</v>
          </cell>
          <cell r="D58">
            <v>38398</v>
          </cell>
          <cell r="E58">
            <v>38398</v>
          </cell>
          <cell r="W58" t="str">
            <v>RD00070000</v>
          </cell>
          <cell r="X58" t="str">
            <v>邊坡植草</v>
          </cell>
          <cell r="Y58">
            <v>38426</v>
          </cell>
          <cell r="Z58">
            <v>38446</v>
          </cell>
        </row>
        <row r="59">
          <cell r="B59" t="str">
            <v>RDB2040210</v>
          </cell>
          <cell r="C59" t="str">
            <v>TRB 剛性路面鋪設</v>
          </cell>
          <cell r="D59">
            <v>38399</v>
          </cell>
          <cell r="E59">
            <v>38410</v>
          </cell>
          <cell r="W59" t="str">
            <v>AR01010100</v>
          </cell>
          <cell r="X59" t="str">
            <v>票亭 GF  結構體</v>
          </cell>
          <cell r="Y59">
            <v>38196</v>
          </cell>
          <cell r="Z59">
            <v>38200</v>
          </cell>
        </row>
        <row r="60">
          <cell r="B60" t="str">
            <v>RDA0040120</v>
          </cell>
          <cell r="C60" t="str">
            <v>西側剛性路面路肩AC鋪</v>
          </cell>
          <cell r="D60">
            <v>38369</v>
          </cell>
          <cell r="E60">
            <v>38370</v>
          </cell>
          <cell r="W60" t="str">
            <v>AR02010100</v>
          </cell>
          <cell r="X60" t="str">
            <v>南下地磅 GF  結構體</v>
          </cell>
          <cell r="Y60">
            <v>38196</v>
          </cell>
          <cell r="Z60">
            <v>38201</v>
          </cell>
        </row>
        <row r="61">
          <cell r="B61" t="str">
            <v>RDA3040110</v>
          </cell>
          <cell r="C61" t="str">
            <v>OFFRD-1 AC路面鋪設</v>
          </cell>
          <cell r="D61">
            <v>38371</v>
          </cell>
          <cell r="E61">
            <v>38371</v>
          </cell>
          <cell r="W61" t="str">
            <v>AR01030100</v>
          </cell>
          <cell r="X61" t="str">
            <v>票亭水電工程</v>
          </cell>
          <cell r="Y61">
            <v>38200</v>
          </cell>
          <cell r="Z61">
            <v>38203</v>
          </cell>
        </row>
        <row r="62">
          <cell r="B62" t="str">
            <v>RDB3040210</v>
          </cell>
          <cell r="C62" t="str">
            <v>TRB-2剛性路面鋪設</v>
          </cell>
          <cell r="D62">
            <v>38411</v>
          </cell>
          <cell r="E62">
            <v>38414</v>
          </cell>
          <cell r="W62" t="str">
            <v>AR02030100</v>
          </cell>
          <cell r="X62" t="str">
            <v>南下地磅水電工程</v>
          </cell>
          <cell r="Y62">
            <v>38200</v>
          </cell>
          <cell r="Z62">
            <v>38203</v>
          </cell>
        </row>
        <row r="63">
          <cell r="B63" t="str">
            <v>RDB0040120</v>
          </cell>
          <cell r="C63" t="str">
            <v>東側剛性路面路肩AC鋪</v>
          </cell>
          <cell r="D63">
            <v>38415</v>
          </cell>
          <cell r="E63">
            <v>38416</v>
          </cell>
          <cell r="W63" t="str">
            <v>AR01010200</v>
          </cell>
          <cell r="X63" t="str">
            <v>票亭 1F  結構體</v>
          </cell>
          <cell r="Y63">
            <v>38201</v>
          </cell>
          <cell r="Z63">
            <v>38206</v>
          </cell>
        </row>
        <row r="64">
          <cell r="B64" t="str">
            <v>RDB1040110</v>
          </cell>
          <cell r="C64" t="str">
            <v>OFFRD-2 AC路面鋪設</v>
          </cell>
          <cell r="D64">
            <v>38417</v>
          </cell>
          <cell r="E64">
            <v>38417</v>
          </cell>
          <cell r="W64" t="str">
            <v>AR02010200</v>
          </cell>
          <cell r="X64" t="str">
            <v>南下地磅 1F  結構體</v>
          </cell>
          <cell r="Y64">
            <v>38202</v>
          </cell>
          <cell r="Z64">
            <v>38208</v>
          </cell>
        </row>
        <row r="65">
          <cell r="B65" t="str">
            <v>RDB5040110</v>
          </cell>
          <cell r="C65" t="str">
            <v>FT,FT1 AC路面鋪設</v>
          </cell>
          <cell r="D65">
            <v>38418</v>
          </cell>
          <cell r="E65">
            <v>38418</v>
          </cell>
          <cell r="W65" t="str">
            <v>AR01020000</v>
          </cell>
          <cell r="X65" t="str">
            <v>票亭裝修工程</v>
          </cell>
          <cell r="Y65">
            <v>38207</v>
          </cell>
          <cell r="Z65">
            <v>38214</v>
          </cell>
        </row>
        <row r="66">
          <cell r="W66" t="str">
            <v>AR02020000</v>
          </cell>
          <cell r="X66" t="str">
            <v>南下地磅裝修工程</v>
          </cell>
          <cell r="Y66">
            <v>38209</v>
          </cell>
          <cell r="Z66">
            <v>38218</v>
          </cell>
        </row>
        <row r="67">
          <cell r="B67" t="str">
            <v>EMA0010100</v>
          </cell>
          <cell r="C67" t="str">
            <v>西側電話與交管用人孔</v>
          </cell>
          <cell r="D67">
            <v>38279</v>
          </cell>
          <cell r="E67">
            <v>38298</v>
          </cell>
          <cell r="W67" t="str">
            <v>AR01030200</v>
          </cell>
          <cell r="X67" t="str">
            <v>票亭設備安裝</v>
          </cell>
          <cell r="Y67">
            <v>38212</v>
          </cell>
          <cell r="Z67">
            <v>38214</v>
          </cell>
        </row>
        <row r="68">
          <cell r="B68" t="str">
            <v>EMA0020100</v>
          </cell>
          <cell r="C68" t="str">
            <v>西側照明基座及手孔施</v>
          </cell>
          <cell r="D68">
            <v>38279</v>
          </cell>
          <cell r="E68">
            <v>38288</v>
          </cell>
          <cell r="W68" t="str">
            <v>AR02030200</v>
          </cell>
          <cell r="X68" t="str">
            <v>南下地磅設備安裝</v>
          </cell>
          <cell r="Y68">
            <v>38216</v>
          </cell>
          <cell r="Z68">
            <v>38218</v>
          </cell>
        </row>
        <row r="69">
          <cell r="B69" t="str">
            <v>EMA0020200</v>
          </cell>
          <cell r="C69" t="str">
            <v>西側照明管線埋設</v>
          </cell>
          <cell r="D69">
            <v>38289</v>
          </cell>
          <cell r="E69">
            <v>38298</v>
          </cell>
          <cell r="W69" t="str">
            <v>AR03010100</v>
          </cell>
          <cell r="X69" t="str">
            <v>北上地磅 GF  結構體</v>
          </cell>
          <cell r="Y69">
            <v>38219</v>
          </cell>
          <cell r="Z69">
            <v>38224</v>
          </cell>
        </row>
        <row r="70">
          <cell r="B70" t="str">
            <v>EMA0010200</v>
          </cell>
          <cell r="C70" t="str">
            <v>西側電話與交管管線埋</v>
          </cell>
          <cell r="D70">
            <v>38299</v>
          </cell>
          <cell r="E70">
            <v>38308</v>
          </cell>
          <cell r="W70" t="str">
            <v>AR03030100</v>
          </cell>
          <cell r="X70" t="str">
            <v>北上地磅水電工程</v>
          </cell>
          <cell r="Y70">
            <v>38223</v>
          </cell>
          <cell r="Z70">
            <v>38226</v>
          </cell>
        </row>
        <row r="71">
          <cell r="B71" t="str">
            <v>EMA0020300</v>
          </cell>
          <cell r="C71" t="str">
            <v>西側燈桿及燈泡安裝</v>
          </cell>
          <cell r="D71">
            <v>38299</v>
          </cell>
          <cell r="E71">
            <v>38306</v>
          </cell>
          <cell r="W71" t="str">
            <v>AR03010200</v>
          </cell>
          <cell r="X71" t="str">
            <v>北上地磅 1F  結構體</v>
          </cell>
          <cell r="Y71">
            <v>38225</v>
          </cell>
          <cell r="Z71">
            <v>38231</v>
          </cell>
        </row>
        <row r="72">
          <cell r="B72" t="str">
            <v>EMB0010100</v>
          </cell>
          <cell r="C72" t="str">
            <v>東側電話與交管用人孔</v>
          </cell>
          <cell r="D72">
            <v>38343</v>
          </cell>
          <cell r="E72">
            <v>38362</v>
          </cell>
          <cell r="W72" t="str">
            <v>AR03020000</v>
          </cell>
          <cell r="X72" t="str">
            <v>北上地磅裝修工程</v>
          </cell>
          <cell r="Y72">
            <v>38232</v>
          </cell>
          <cell r="Z72">
            <v>38241</v>
          </cell>
        </row>
        <row r="73">
          <cell r="B73" t="str">
            <v>EMB0020100</v>
          </cell>
          <cell r="C73" t="str">
            <v>東側照明基座及手孔施</v>
          </cell>
          <cell r="D73">
            <v>38343</v>
          </cell>
          <cell r="E73">
            <v>38352</v>
          </cell>
          <cell r="W73" t="str">
            <v>AR03030200</v>
          </cell>
          <cell r="X73" t="str">
            <v>北上地磅設備安裝</v>
          </cell>
          <cell r="Y73">
            <v>38239</v>
          </cell>
          <cell r="Z73">
            <v>38241</v>
          </cell>
        </row>
        <row r="74">
          <cell r="B74" t="str">
            <v>EMB0020200</v>
          </cell>
          <cell r="C74" t="str">
            <v>東側照明管線埋設</v>
          </cell>
          <cell r="D74">
            <v>38353</v>
          </cell>
          <cell r="E74">
            <v>38362</v>
          </cell>
          <cell r="W74" t="str">
            <v>RDA0040220</v>
          </cell>
          <cell r="X74" t="str">
            <v>南下剛性路面AC底層鋪</v>
          </cell>
          <cell r="Y74">
            <v>38309</v>
          </cell>
          <cell r="Z74">
            <v>38309</v>
          </cell>
        </row>
        <row r="75">
          <cell r="B75" t="str">
            <v>EMB0010200</v>
          </cell>
          <cell r="C75" t="str">
            <v>東側電話與交管管線埋</v>
          </cell>
          <cell r="D75">
            <v>38363</v>
          </cell>
          <cell r="E75">
            <v>38372</v>
          </cell>
          <cell r="W75" t="str">
            <v>RDA1040210</v>
          </cell>
          <cell r="X75" t="str">
            <v>TRA 剛性路面鋪設</v>
          </cell>
          <cell r="Y75">
            <v>38310</v>
          </cell>
          <cell r="Z75">
            <v>38321</v>
          </cell>
        </row>
        <row r="76">
          <cell r="B76" t="str">
            <v>EMB0020300</v>
          </cell>
          <cell r="C76" t="str">
            <v>東側燈桿及燈泡安裝</v>
          </cell>
          <cell r="D76">
            <v>38363</v>
          </cell>
          <cell r="E76">
            <v>38370</v>
          </cell>
          <cell r="W76" t="str">
            <v>RDA2040210</v>
          </cell>
          <cell r="X76" t="str">
            <v>TRA-2剛性路面鋪設</v>
          </cell>
          <cell r="Y76">
            <v>38322</v>
          </cell>
          <cell r="Z76">
            <v>38336</v>
          </cell>
        </row>
        <row r="77">
          <cell r="W77" t="str">
            <v>RDA0040120</v>
          </cell>
          <cell r="X77" t="str">
            <v>南下剛性路面路肩AC鋪</v>
          </cell>
          <cell r="Y77">
            <v>38369</v>
          </cell>
          <cell r="Z77">
            <v>38370</v>
          </cell>
        </row>
        <row r="78">
          <cell r="B78" t="str">
            <v>MS00030000</v>
          </cell>
          <cell r="C78" t="str">
            <v>矮型圍籬施作</v>
          </cell>
          <cell r="D78">
            <v>38372</v>
          </cell>
          <cell r="E78">
            <v>38425</v>
          </cell>
          <cell r="W78" t="str">
            <v>RDA3040110</v>
          </cell>
          <cell r="X78" t="str">
            <v>OFFRD-1 AC路面鋪設</v>
          </cell>
          <cell r="Y78">
            <v>38371</v>
          </cell>
          <cell r="Z78">
            <v>38371</v>
          </cell>
        </row>
        <row r="79">
          <cell r="B79" t="str">
            <v>MS00040000</v>
          </cell>
          <cell r="C79" t="str">
            <v>現場清理</v>
          </cell>
          <cell r="D79">
            <v>38447</v>
          </cell>
          <cell r="E79">
            <v>38453</v>
          </cell>
          <cell r="W79" t="str">
            <v>RDB0040220</v>
          </cell>
          <cell r="X79" t="str">
            <v>北上剛性路面AC底層鋪</v>
          </cell>
          <cell r="Y79">
            <v>38398</v>
          </cell>
          <cell r="Z79">
            <v>38398</v>
          </cell>
        </row>
        <row r="80">
          <cell r="B80" t="str">
            <v>MS00050000</v>
          </cell>
          <cell r="C80" t="str">
            <v>完工驗收</v>
          </cell>
          <cell r="D80">
            <v>38454</v>
          </cell>
          <cell r="E80">
            <v>38454</v>
          </cell>
          <cell r="W80" t="str">
            <v>RDB2040210</v>
          </cell>
          <cell r="X80" t="str">
            <v>TRB 剛性路面鋪設</v>
          </cell>
          <cell r="Y80">
            <v>38399</v>
          </cell>
          <cell r="Z80">
            <v>38410</v>
          </cell>
        </row>
        <row r="81">
          <cell r="W81" t="str">
            <v>RDB3040210</v>
          </cell>
          <cell r="X81" t="str">
            <v>TRB-2剛性路面鋪設</v>
          </cell>
          <cell r="Y81">
            <v>38411</v>
          </cell>
          <cell r="Z81">
            <v>38414</v>
          </cell>
        </row>
        <row r="82">
          <cell r="W82" t="str">
            <v>RDB0040120</v>
          </cell>
          <cell r="X82" t="str">
            <v>北上剛性路面路肩AC鋪</v>
          </cell>
          <cell r="Y82">
            <v>38415</v>
          </cell>
          <cell r="Z82">
            <v>38416</v>
          </cell>
        </row>
        <row r="83">
          <cell r="W83" t="str">
            <v>RDB1040110</v>
          </cell>
          <cell r="X83" t="str">
            <v>OFFRD-2 AC路面鋪設</v>
          </cell>
          <cell r="Y83">
            <v>38417</v>
          </cell>
          <cell r="Z83">
            <v>38417</v>
          </cell>
        </row>
        <row r="84">
          <cell r="W84" t="str">
            <v>RDB5040110</v>
          </cell>
          <cell r="X84" t="str">
            <v>FT,FT1 AC路面鋪設</v>
          </cell>
          <cell r="Y84">
            <v>38418</v>
          </cell>
          <cell r="Z84">
            <v>38418</v>
          </cell>
        </row>
        <row r="85">
          <cell r="W85" t="str">
            <v>EMA0010100</v>
          </cell>
          <cell r="X85" t="str">
            <v>南下電話與交管用人孔</v>
          </cell>
          <cell r="Y85">
            <v>38279</v>
          </cell>
          <cell r="Z85">
            <v>38298</v>
          </cell>
        </row>
        <row r="86">
          <cell r="W86" t="str">
            <v>EMA0020100</v>
          </cell>
          <cell r="X86" t="str">
            <v>南下照明基座及手孔施</v>
          </cell>
          <cell r="Y86">
            <v>38279</v>
          </cell>
          <cell r="Z86">
            <v>38288</v>
          </cell>
        </row>
        <row r="87">
          <cell r="W87" t="str">
            <v>EMA0020200</v>
          </cell>
          <cell r="X87" t="str">
            <v>南下照明管線埋設</v>
          </cell>
          <cell r="Y87">
            <v>38289</v>
          </cell>
          <cell r="Z87">
            <v>38298</v>
          </cell>
        </row>
        <row r="88">
          <cell r="W88" t="str">
            <v>EMA0010200</v>
          </cell>
          <cell r="X88" t="str">
            <v>南下電話與交管管線埋</v>
          </cell>
          <cell r="Y88">
            <v>38299</v>
          </cell>
          <cell r="Z88">
            <v>38308</v>
          </cell>
        </row>
        <row r="89">
          <cell r="W89" t="str">
            <v>EMA0020300</v>
          </cell>
          <cell r="X89" t="str">
            <v>南下燈桿及燈泡安裝</v>
          </cell>
          <cell r="Y89">
            <v>38299</v>
          </cell>
          <cell r="Z89">
            <v>38306</v>
          </cell>
        </row>
        <row r="90">
          <cell r="W90" t="str">
            <v>EMB0010100</v>
          </cell>
          <cell r="X90" t="str">
            <v>北上電話與交管用人孔</v>
          </cell>
          <cell r="Y90">
            <v>38343</v>
          </cell>
          <cell r="Z90">
            <v>38362</v>
          </cell>
        </row>
        <row r="91">
          <cell r="W91" t="str">
            <v>EMB0020100</v>
          </cell>
          <cell r="X91" t="str">
            <v>北上照明基座及手孔施</v>
          </cell>
          <cell r="Y91">
            <v>38343</v>
          </cell>
          <cell r="Z91">
            <v>38352</v>
          </cell>
        </row>
        <row r="92">
          <cell r="W92" t="str">
            <v>EMB0020200</v>
          </cell>
          <cell r="X92" t="str">
            <v>北上照明管線埋設</v>
          </cell>
          <cell r="Y92">
            <v>38353</v>
          </cell>
          <cell r="Z92">
            <v>38362</v>
          </cell>
        </row>
        <row r="93">
          <cell r="W93" t="str">
            <v>EMB0010200</v>
          </cell>
          <cell r="X93" t="str">
            <v>北上電話與交管管線埋</v>
          </cell>
          <cell r="Y93">
            <v>38363</v>
          </cell>
          <cell r="Z93">
            <v>38372</v>
          </cell>
        </row>
        <row r="94">
          <cell r="W94" t="str">
            <v>EMB0020300</v>
          </cell>
          <cell r="X94" t="str">
            <v>北上燈桿及燈泡安裝</v>
          </cell>
          <cell r="Y94">
            <v>38363</v>
          </cell>
          <cell r="Z94">
            <v>38370</v>
          </cell>
        </row>
        <row r="95">
          <cell r="W95" t="str">
            <v>MS00030000</v>
          </cell>
          <cell r="X95" t="str">
            <v>北上矮型圍籬施作 280</v>
          </cell>
          <cell r="Y95">
            <v>38372</v>
          </cell>
          <cell r="Z95">
            <v>38395</v>
          </cell>
        </row>
        <row r="96">
          <cell r="W96" t="str">
            <v>MS00030010</v>
          </cell>
          <cell r="X96" t="str">
            <v>南下矮型圍籬施作 280</v>
          </cell>
          <cell r="Y96">
            <v>38396</v>
          </cell>
          <cell r="Z96">
            <v>38425</v>
          </cell>
        </row>
        <row r="97">
          <cell r="W97" t="str">
            <v>MS00040000</v>
          </cell>
          <cell r="X97" t="str">
            <v>現場清理</v>
          </cell>
          <cell r="Y97">
            <v>38447</v>
          </cell>
          <cell r="Z97">
            <v>38453</v>
          </cell>
        </row>
        <row r="98">
          <cell r="W98" t="str">
            <v>MS00050000</v>
          </cell>
          <cell r="X98" t="str">
            <v>峻工文件及圖製作</v>
          </cell>
          <cell r="Y98">
            <v>38454</v>
          </cell>
          <cell r="Z98">
            <v>38454</v>
          </cell>
        </row>
      </sheetData>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各工地比較表"/>
      <sheetName val="工地簡介"/>
      <sheetName val="成本單項比例"/>
      <sheetName val="擋土"/>
      <sheetName val="單價分析"/>
      <sheetName val="工料單價"/>
      <sheetName val="預算書"/>
      <sheetName val="石材"/>
      <sheetName val="水電成本"/>
      <sheetName val="連續壁"/>
      <sheetName val="鋼筋及模板"/>
      <sheetName val="門單價"/>
      <sheetName val="門總價"/>
      <sheetName val="假設工程"/>
      <sheetName val="天花板"/>
      <sheetName val="鐵捲門"/>
      <sheetName val="五金"/>
      <sheetName val="排水工程"/>
      <sheetName val="窗戶總價"/>
      <sheetName val="窗戶單價"/>
      <sheetName val="鋁門窗&amp;其他"/>
      <sheetName val="捲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路口詳圖"/>
      <sheetName val="路口 (變更)"/>
      <sheetName val="路口(追加)"/>
      <sheetName val="MonthA(1-4)"/>
      <sheetName val="MonthB(1-4)"/>
      <sheetName val="Jan"/>
      <sheetName val="Feb"/>
      <sheetName val="Mar"/>
      <sheetName val="Apr"/>
      <sheetName val="May"/>
      <sheetName val="Jnu"/>
      <sheetName val="July"/>
      <sheetName val="Aug"/>
      <sheetName val="Sep"/>
      <sheetName val="Oct"/>
      <sheetName val="Nov"/>
      <sheetName val="半月報A"/>
      <sheetName val="半月報B"/>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總表"/>
      <sheetName val="電信"/>
      <sheetName val="預算"/>
      <sheetName val="單價1"/>
      <sheetName val="單價2"/>
    </sheetNames>
    <sheetDataSet>
      <sheetData sheetId="0" refreshError="1"/>
      <sheetData sheetId="1" refreshError="1"/>
      <sheetData sheetId="2" refreshError="1"/>
      <sheetData sheetId="3" refreshError="1"/>
      <sheetData sheetId="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薪資BAK"/>
      <sheetName val="勞健保BAK"/>
      <sheetName val="廚工及翻譯"/>
      <sheetName val="薪資DEMO (2)"/>
      <sheetName val="薪資DEMO (3)"/>
      <sheetName val="測量"/>
      <sheetName val="路工"/>
      <sheetName val="橋工"/>
      <sheetName val="安衛"/>
      <sheetName val="排水"/>
      <sheetName val="Demo"/>
      <sheetName val="薪資DEMO"/>
      <sheetName val="勞保DEMO"/>
      <sheetName val="健保DEMO"/>
      <sheetName val="MAIN"/>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6">
          <cell r="I6">
            <v>29305</v>
          </cell>
          <cell r="J6">
            <v>26113</v>
          </cell>
          <cell r="K6">
            <v>182</v>
          </cell>
          <cell r="L6">
            <v>210</v>
          </cell>
          <cell r="M6">
            <v>1800</v>
          </cell>
          <cell r="N6">
            <v>0</v>
          </cell>
          <cell r="O6">
            <v>0</v>
          </cell>
          <cell r="P6">
            <v>28305</v>
          </cell>
          <cell r="Q6">
            <v>1000</v>
          </cell>
        </row>
        <row r="7">
          <cell r="I7">
            <v>29100</v>
          </cell>
          <cell r="J7">
            <v>18908</v>
          </cell>
          <cell r="K7">
            <v>182</v>
          </cell>
          <cell r="L7">
            <v>210</v>
          </cell>
          <cell r="M7">
            <v>1800</v>
          </cell>
          <cell r="N7">
            <v>0</v>
          </cell>
          <cell r="O7">
            <v>0</v>
          </cell>
          <cell r="P7">
            <v>21100</v>
          </cell>
          <cell r="Q7">
            <v>8000</v>
          </cell>
        </row>
        <row r="8">
          <cell r="I8">
            <v>27482</v>
          </cell>
          <cell r="J8">
            <v>14290</v>
          </cell>
          <cell r="K8">
            <v>182</v>
          </cell>
          <cell r="L8">
            <v>210</v>
          </cell>
          <cell r="M8">
            <v>1800</v>
          </cell>
          <cell r="N8">
            <v>0</v>
          </cell>
          <cell r="O8">
            <v>0</v>
          </cell>
          <cell r="P8">
            <v>16482</v>
          </cell>
          <cell r="Q8">
            <v>11000</v>
          </cell>
        </row>
        <row r="9">
          <cell r="I9">
            <v>30852</v>
          </cell>
          <cell r="J9">
            <v>27139</v>
          </cell>
          <cell r="K9">
            <v>191</v>
          </cell>
          <cell r="L9">
            <v>222</v>
          </cell>
          <cell r="M9">
            <v>1800</v>
          </cell>
          <cell r="N9">
            <v>0</v>
          </cell>
          <cell r="O9">
            <v>0</v>
          </cell>
          <cell r="P9">
            <v>29352</v>
          </cell>
          <cell r="Q9">
            <v>1500</v>
          </cell>
        </row>
        <row r="10">
          <cell r="I10">
            <v>29889</v>
          </cell>
          <cell r="J10">
            <v>22697</v>
          </cell>
          <cell r="K10">
            <v>182</v>
          </cell>
          <cell r="L10">
            <v>210</v>
          </cell>
          <cell r="M10">
            <v>1800</v>
          </cell>
          <cell r="N10">
            <v>0</v>
          </cell>
          <cell r="O10">
            <v>0</v>
          </cell>
          <cell r="P10">
            <v>24889</v>
          </cell>
          <cell r="Q10">
            <v>5000</v>
          </cell>
        </row>
        <row r="11">
          <cell r="I11">
            <v>29534</v>
          </cell>
          <cell r="J11">
            <v>22321</v>
          </cell>
          <cell r="K11">
            <v>191</v>
          </cell>
          <cell r="L11">
            <v>222</v>
          </cell>
          <cell r="M11">
            <v>1800</v>
          </cell>
          <cell r="N11">
            <v>0</v>
          </cell>
          <cell r="O11">
            <v>0</v>
          </cell>
          <cell r="P11">
            <v>24534</v>
          </cell>
          <cell r="Q11">
            <v>5000</v>
          </cell>
        </row>
        <row r="12">
          <cell r="I12">
            <v>30367</v>
          </cell>
          <cell r="J12">
            <v>18175</v>
          </cell>
          <cell r="K12">
            <v>182</v>
          </cell>
          <cell r="L12">
            <v>210</v>
          </cell>
          <cell r="M12">
            <v>1800</v>
          </cell>
          <cell r="N12">
            <v>0</v>
          </cell>
          <cell r="O12">
            <v>0</v>
          </cell>
          <cell r="P12">
            <v>20367</v>
          </cell>
          <cell r="Q12">
            <v>10000</v>
          </cell>
        </row>
        <row r="13">
          <cell r="I13">
            <v>27448</v>
          </cell>
          <cell r="J13">
            <v>17256</v>
          </cell>
          <cell r="K13">
            <v>182</v>
          </cell>
          <cell r="L13">
            <v>210</v>
          </cell>
          <cell r="M13">
            <v>1800</v>
          </cell>
          <cell r="N13">
            <v>0</v>
          </cell>
          <cell r="O13">
            <v>0</v>
          </cell>
          <cell r="P13">
            <v>19448</v>
          </cell>
          <cell r="Q13">
            <v>8000</v>
          </cell>
        </row>
        <row r="14">
          <cell r="I14">
            <v>30204</v>
          </cell>
          <cell r="J14">
            <v>23462</v>
          </cell>
          <cell r="K14">
            <v>182</v>
          </cell>
          <cell r="L14">
            <v>210</v>
          </cell>
          <cell r="M14">
            <v>1800</v>
          </cell>
          <cell r="N14">
            <v>0</v>
          </cell>
          <cell r="O14">
            <v>0</v>
          </cell>
          <cell r="P14">
            <v>25654</v>
          </cell>
          <cell r="Q14">
            <v>4550</v>
          </cell>
        </row>
        <row r="15">
          <cell r="I15">
            <v>30679</v>
          </cell>
          <cell r="J15">
            <v>25487</v>
          </cell>
          <cell r="K15">
            <v>182</v>
          </cell>
          <cell r="L15">
            <v>210</v>
          </cell>
          <cell r="M15">
            <v>1800</v>
          </cell>
          <cell r="N15">
            <v>0</v>
          </cell>
          <cell r="O15">
            <v>0</v>
          </cell>
          <cell r="P15">
            <v>27679</v>
          </cell>
          <cell r="Q15">
            <v>3000</v>
          </cell>
        </row>
        <row r="16">
          <cell r="I16">
            <v>33959</v>
          </cell>
          <cell r="J16">
            <v>28767</v>
          </cell>
          <cell r="K16">
            <v>182</v>
          </cell>
          <cell r="L16">
            <v>210</v>
          </cell>
          <cell r="M16">
            <v>1800</v>
          </cell>
          <cell r="N16">
            <v>0</v>
          </cell>
          <cell r="O16">
            <v>0</v>
          </cell>
          <cell r="P16">
            <v>30959</v>
          </cell>
          <cell r="Q16">
            <v>3000</v>
          </cell>
        </row>
        <row r="17">
          <cell r="I17">
            <v>31489</v>
          </cell>
          <cell r="J17">
            <v>26297</v>
          </cell>
          <cell r="K17">
            <v>182</v>
          </cell>
          <cell r="L17">
            <v>210</v>
          </cell>
          <cell r="M17">
            <v>1800</v>
          </cell>
          <cell r="N17">
            <v>0</v>
          </cell>
          <cell r="O17">
            <v>0</v>
          </cell>
          <cell r="P17">
            <v>28489</v>
          </cell>
          <cell r="Q17">
            <v>3000</v>
          </cell>
        </row>
        <row r="18">
          <cell r="I18">
            <v>32432</v>
          </cell>
          <cell r="J18">
            <v>27740</v>
          </cell>
          <cell r="K18">
            <v>182</v>
          </cell>
          <cell r="L18">
            <v>210</v>
          </cell>
          <cell r="M18">
            <v>1800</v>
          </cell>
          <cell r="N18">
            <v>0</v>
          </cell>
          <cell r="O18">
            <v>0</v>
          </cell>
          <cell r="P18">
            <v>29932</v>
          </cell>
          <cell r="Q18">
            <v>2500</v>
          </cell>
        </row>
        <row r="19">
          <cell r="I19">
            <v>27299</v>
          </cell>
          <cell r="J19">
            <v>18107</v>
          </cell>
          <cell r="K19">
            <v>182</v>
          </cell>
          <cell r="L19">
            <v>210</v>
          </cell>
          <cell r="M19">
            <v>1800</v>
          </cell>
          <cell r="N19">
            <v>0</v>
          </cell>
          <cell r="O19">
            <v>0</v>
          </cell>
          <cell r="P19">
            <v>20299</v>
          </cell>
          <cell r="Q19">
            <v>7000</v>
          </cell>
        </row>
        <row r="22">
          <cell r="I22">
            <v>28358</v>
          </cell>
          <cell r="J22">
            <v>18666</v>
          </cell>
          <cell r="K22">
            <v>182</v>
          </cell>
          <cell r="L22">
            <v>210</v>
          </cell>
          <cell r="M22">
            <v>1800</v>
          </cell>
          <cell r="N22">
            <v>0</v>
          </cell>
          <cell r="O22">
            <v>3000</v>
          </cell>
          <cell r="P22">
            <v>23858</v>
          </cell>
          <cell r="Q22">
            <v>4500</v>
          </cell>
        </row>
        <row r="23">
          <cell r="I23">
            <v>32213</v>
          </cell>
          <cell r="J23">
            <v>26021</v>
          </cell>
          <cell r="K23">
            <v>182</v>
          </cell>
          <cell r="L23">
            <v>210</v>
          </cell>
          <cell r="M23">
            <v>1800</v>
          </cell>
          <cell r="N23">
            <v>0</v>
          </cell>
          <cell r="O23">
            <v>3000</v>
          </cell>
          <cell r="P23">
            <v>31213</v>
          </cell>
          <cell r="Q23">
            <v>1000</v>
          </cell>
        </row>
        <row r="24">
          <cell r="I24">
            <v>26716</v>
          </cell>
          <cell r="J24">
            <v>14584</v>
          </cell>
          <cell r="K24">
            <v>182</v>
          </cell>
          <cell r="L24">
            <v>210</v>
          </cell>
          <cell r="M24">
            <v>1740</v>
          </cell>
          <cell r="N24">
            <v>0</v>
          </cell>
          <cell r="O24">
            <v>3000</v>
          </cell>
          <cell r="P24">
            <v>19716</v>
          </cell>
          <cell r="Q24">
            <v>7000</v>
          </cell>
        </row>
        <row r="25">
          <cell r="I25">
            <v>31489</v>
          </cell>
          <cell r="J25">
            <v>24297</v>
          </cell>
          <cell r="K25">
            <v>182</v>
          </cell>
          <cell r="L25">
            <v>210</v>
          </cell>
          <cell r="M25">
            <v>1800</v>
          </cell>
          <cell r="N25">
            <v>0</v>
          </cell>
          <cell r="O25">
            <v>3000</v>
          </cell>
          <cell r="P25">
            <v>29489</v>
          </cell>
          <cell r="Q25">
            <v>2000</v>
          </cell>
        </row>
        <row r="26">
          <cell r="I26">
            <v>29641</v>
          </cell>
          <cell r="J26">
            <v>24449</v>
          </cell>
          <cell r="K26">
            <v>182</v>
          </cell>
          <cell r="L26">
            <v>210</v>
          </cell>
          <cell r="M26">
            <v>1800</v>
          </cell>
          <cell r="N26">
            <v>0</v>
          </cell>
          <cell r="O26">
            <v>0</v>
          </cell>
          <cell r="P26">
            <v>26641</v>
          </cell>
          <cell r="Q26">
            <v>3000</v>
          </cell>
        </row>
        <row r="27">
          <cell r="I27">
            <v>28905</v>
          </cell>
          <cell r="J27">
            <v>21213</v>
          </cell>
          <cell r="K27">
            <v>182</v>
          </cell>
          <cell r="L27">
            <v>210</v>
          </cell>
          <cell r="M27">
            <v>1800</v>
          </cell>
          <cell r="N27">
            <v>0</v>
          </cell>
          <cell r="O27">
            <v>0</v>
          </cell>
          <cell r="P27">
            <v>23405</v>
          </cell>
          <cell r="Q27">
            <v>5500</v>
          </cell>
        </row>
        <row r="28">
          <cell r="I28">
            <v>25733</v>
          </cell>
          <cell r="J28">
            <v>18502</v>
          </cell>
          <cell r="K28">
            <v>221</v>
          </cell>
          <cell r="L28">
            <v>210</v>
          </cell>
          <cell r="M28">
            <v>1800</v>
          </cell>
          <cell r="N28">
            <v>0</v>
          </cell>
          <cell r="O28">
            <v>0</v>
          </cell>
          <cell r="P28">
            <v>20733</v>
          </cell>
          <cell r="Q28">
            <v>5000</v>
          </cell>
        </row>
        <row r="29">
          <cell r="I29">
            <v>28544</v>
          </cell>
          <cell r="J29">
            <v>21313</v>
          </cell>
          <cell r="K29">
            <v>221</v>
          </cell>
          <cell r="L29">
            <v>210</v>
          </cell>
          <cell r="M29">
            <v>1800</v>
          </cell>
          <cell r="N29">
            <v>0</v>
          </cell>
          <cell r="O29">
            <v>0</v>
          </cell>
          <cell r="P29">
            <v>23544</v>
          </cell>
          <cell r="Q29">
            <v>5000</v>
          </cell>
        </row>
        <row r="30">
          <cell r="I30">
            <v>7640</v>
          </cell>
          <cell r="J30">
            <v>0</v>
          </cell>
          <cell r="K30">
            <v>115</v>
          </cell>
          <cell r="L30">
            <v>210</v>
          </cell>
          <cell r="M30">
            <v>480</v>
          </cell>
          <cell r="N30">
            <v>0</v>
          </cell>
          <cell r="O30">
            <v>2000</v>
          </cell>
          <cell r="P30">
            <v>2805</v>
          </cell>
          <cell r="Q30">
            <v>4835</v>
          </cell>
        </row>
        <row r="31">
          <cell r="I31">
            <v>7640</v>
          </cell>
          <cell r="J31">
            <v>0</v>
          </cell>
          <cell r="K31">
            <v>115</v>
          </cell>
          <cell r="L31">
            <v>210</v>
          </cell>
          <cell r="M31">
            <v>480</v>
          </cell>
          <cell r="N31">
            <v>0</v>
          </cell>
          <cell r="O31">
            <v>2000</v>
          </cell>
          <cell r="P31">
            <v>2805</v>
          </cell>
          <cell r="Q31">
            <v>4835</v>
          </cell>
        </row>
        <row r="32">
          <cell r="I32">
            <v>31026</v>
          </cell>
          <cell r="J32">
            <v>25834</v>
          </cell>
          <cell r="K32">
            <v>182</v>
          </cell>
          <cell r="L32">
            <v>210</v>
          </cell>
          <cell r="M32">
            <v>1800</v>
          </cell>
          <cell r="N32">
            <v>0</v>
          </cell>
          <cell r="O32">
            <v>0</v>
          </cell>
          <cell r="P32">
            <v>28026</v>
          </cell>
          <cell r="Q32">
            <v>3000</v>
          </cell>
        </row>
        <row r="33">
          <cell r="I33">
            <v>22204</v>
          </cell>
          <cell r="J33">
            <v>15012</v>
          </cell>
          <cell r="K33">
            <v>182</v>
          </cell>
          <cell r="L33">
            <v>210</v>
          </cell>
          <cell r="M33">
            <v>1800</v>
          </cell>
          <cell r="N33">
            <v>0</v>
          </cell>
          <cell r="O33">
            <v>0</v>
          </cell>
          <cell r="P33">
            <v>17204</v>
          </cell>
          <cell r="Q33">
            <v>5000</v>
          </cell>
        </row>
        <row r="34">
          <cell r="I34">
            <v>26155</v>
          </cell>
          <cell r="J34">
            <v>19963</v>
          </cell>
          <cell r="K34">
            <v>182</v>
          </cell>
          <cell r="L34">
            <v>210</v>
          </cell>
          <cell r="M34">
            <v>1800</v>
          </cell>
          <cell r="N34">
            <v>0</v>
          </cell>
          <cell r="O34">
            <v>0</v>
          </cell>
          <cell r="P34">
            <v>22155</v>
          </cell>
          <cell r="Q34">
            <v>4000</v>
          </cell>
        </row>
        <row r="35">
          <cell r="I35">
            <v>29869</v>
          </cell>
          <cell r="J35">
            <v>22677</v>
          </cell>
          <cell r="K35">
            <v>182</v>
          </cell>
          <cell r="L35">
            <v>210</v>
          </cell>
          <cell r="M35">
            <v>1800</v>
          </cell>
          <cell r="N35">
            <v>0</v>
          </cell>
          <cell r="O35">
            <v>0</v>
          </cell>
          <cell r="P35">
            <v>24869</v>
          </cell>
          <cell r="Q35">
            <v>5000</v>
          </cell>
        </row>
        <row r="36">
          <cell r="I36">
            <v>25539</v>
          </cell>
          <cell r="J36">
            <v>16347</v>
          </cell>
          <cell r="K36">
            <v>182</v>
          </cell>
          <cell r="L36">
            <v>210</v>
          </cell>
          <cell r="M36">
            <v>1800</v>
          </cell>
          <cell r="N36">
            <v>0</v>
          </cell>
          <cell r="O36">
            <v>0</v>
          </cell>
          <cell r="P36">
            <v>18539</v>
          </cell>
          <cell r="Q36">
            <v>7000</v>
          </cell>
        </row>
        <row r="39">
          <cell r="I39">
            <v>39232</v>
          </cell>
          <cell r="J39">
            <v>34040</v>
          </cell>
          <cell r="K39">
            <v>182</v>
          </cell>
          <cell r="L39">
            <v>210</v>
          </cell>
          <cell r="M39">
            <v>1800</v>
          </cell>
          <cell r="N39">
            <v>0</v>
          </cell>
          <cell r="O39">
            <v>0</v>
          </cell>
          <cell r="P39">
            <v>36232</v>
          </cell>
          <cell r="Q39">
            <v>3000</v>
          </cell>
        </row>
        <row r="40">
          <cell r="I40">
            <v>39232</v>
          </cell>
          <cell r="J40">
            <v>34040</v>
          </cell>
          <cell r="K40">
            <v>182</v>
          </cell>
          <cell r="L40">
            <v>210</v>
          </cell>
          <cell r="M40">
            <v>1800</v>
          </cell>
          <cell r="N40">
            <v>0</v>
          </cell>
          <cell r="O40">
            <v>0</v>
          </cell>
          <cell r="P40">
            <v>36232</v>
          </cell>
          <cell r="Q40">
            <v>3000</v>
          </cell>
        </row>
        <row r="41">
          <cell r="I41">
            <v>30090</v>
          </cell>
          <cell r="J41">
            <v>22898</v>
          </cell>
          <cell r="K41">
            <v>182</v>
          </cell>
          <cell r="L41">
            <v>210</v>
          </cell>
          <cell r="M41">
            <v>1800</v>
          </cell>
          <cell r="N41">
            <v>0</v>
          </cell>
          <cell r="O41">
            <v>0</v>
          </cell>
          <cell r="P41">
            <v>25090</v>
          </cell>
          <cell r="Q41">
            <v>5000</v>
          </cell>
        </row>
        <row r="42">
          <cell r="I42">
            <v>22026</v>
          </cell>
          <cell r="J42">
            <v>9813</v>
          </cell>
          <cell r="K42">
            <v>191</v>
          </cell>
          <cell r="L42">
            <v>222</v>
          </cell>
          <cell r="M42">
            <v>1800</v>
          </cell>
          <cell r="N42">
            <v>0</v>
          </cell>
          <cell r="O42">
            <v>0</v>
          </cell>
          <cell r="P42">
            <v>12026</v>
          </cell>
          <cell r="Q42">
            <v>10000</v>
          </cell>
        </row>
        <row r="43">
          <cell r="I43">
            <v>26178</v>
          </cell>
          <cell r="J43">
            <v>16986</v>
          </cell>
          <cell r="K43">
            <v>182</v>
          </cell>
          <cell r="L43">
            <v>210</v>
          </cell>
          <cell r="M43">
            <v>1800</v>
          </cell>
          <cell r="N43">
            <v>0</v>
          </cell>
          <cell r="O43">
            <v>0</v>
          </cell>
          <cell r="P43">
            <v>19178</v>
          </cell>
          <cell r="Q43">
            <v>7000</v>
          </cell>
        </row>
        <row r="44">
          <cell r="I44">
            <v>23783</v>
          </cell>
          <cell r="J44">
            <v>15591</v>
          </cell>
          <cell r="K44">
            <v>182</v>
          </cell>
          <cell r="L44">
            <v>210</v>
          </cell>
          <cell r="M44">
            <v>1800</v>
          </cell>
          <cell r="N44">
            <v>0</v>
          </cell>
          <cell r="O44">
            <v>3000</v>
          </cell>
          <cell r="P44">
            <v>20783</v>
          </cell>
          <cell r="Q44">
            <v>3000</v>
          </cell>
        </row>
        <row r="45">
          <cell r="I45">
            <v>27277</v>
          </cell>
          <cell r="J45">
            <v>23064</v>
          </cell>
          <cell r="K45">
            <v>191</v>
          </cell>
          <cell r="L45">
            <v>222</v>
          </cell>
          <cell r="M45">
            <v>1800</v>
          </cell>
          <cell r="N45">
            <v>0</v>
          </cell>
          <cell r="O45">
            <v>0</v>
          </cell>
          <cell r="P45">
            <v>25277</v>
          </cell>
          <cell r="Q45">
            <v>2000</v>
          </cell>
        </row>
        <row r="46">
          <cell r="I46">
            <v>25806</v>
          </cell>
          <cell r="J46">
            <v>16593</v>
          </cell>
          <cell r="K46">
            <v>191</v>
          </cell>
          <cell r="L46">
            <v>222</v>
          </cell>
          <cell r="M46">
            <v>1800</v>
          </cell>
          <cell r="N46">
            <v>0</v>
          </cell>
          <cell r="O46">
            <v>0</v>
          </cell>
          <cell r="P46">
            <v>18806</v>
          </cell>
          <cell r="Q46">
            <v>7000</v>
          </cell>
        </row>
        <row r="47">
          <cell r="I47">
            <v>28198</v>
          </cell>
          <cell r="J47">
            <v>21985</v>
          </cell>
          <cell r="K47">
            <v>191</v>
          </cell>
          <cell r="L47">
            <v>222</v>
          </cell>
          <cell r="M47">
            <v>1800</v>
          </cell>
          <cell r="N47">
            <v>0</v>
          </cell>
          <cell r="O47">
            <v>0</v>
          </cell>
          <cell r="P47">
            <v>24198</v>
          </cell>
          <cell r="Q47">
            <v>4000</v>
          </cell>
        </row>
        <row r="48">
          <cell r="I48">
            <v>27277</v>
          </cell>
          <cell r="J48">
            <v>20064</v>
          </cell>
          <cell r="K48">
            <v>191</v>
          </cell>
          <cell r="L48">
            <v>222</v>
          </cell>
          <cell r="M48">
            <v>1800</v>
          </cell>
          <cell r="N48">
            <v>0</v>
          </cell>
          <cell r="O48">
            <v>0</v>
          </cell>
          <cell r="P48">
            <v>22277</v>
          </cell>
          <cell r="Q48">
            <v>5000</v>
          </cell>
        </row>
        <row r="49">
          <cell r="I49">
            <v>23128</v>
          </cell>
          <cell r="J49">
            <v>17395</v>
          </cell>
          <cell r="K49">
            <v>191</v>
          </cell>
          <cell r="L49">
            <v>222</v>
          </cell>
          <cell r="M49">
            <v>1320</v>
          </cell>
          <cell r="N49">
            <v>0</v>
          </cell>
          <cell r="O49">
            <v>0</v>
          </cell>
          <cell r="P49">
            <v>19128</v>
          </cell>
          <cell r="Q49">
            <v>4000</v>
          </cell>
        </row>
        <row r="50">
          <cell r="I50">
            <v>30735</v>
          </cell>
          <cell r="J50">
            <v>21522</v>
          </cell>
          <cell r="K50">
            <v>191</v>
          </cell>
          <cell r="L50">
            <v>222</v>
          </cell>
          <cell r="M50">
            <v>1800</v>
          </cell>
          <cell r="N50">
            <v>0</v>
          </cell>
          <cell r="O50">
            <v>0</v>
          </cell>
          <cell r="P50">
            <v>23735</v>
          </cell>
          <cell r="Q50">
            <v>7000</v>
          </cell>
        </row>
        <row r="51">
          <cell r="I51">
            <v>39076</v>
          </cell>
          <cell r="J51">
            <v>33884</v>
          </cell>
          <cell r="K51">
            <v>182</v>
          </cell>
          <cell r="L51">
            <v>210</v>
          </cell>
          <cell r="M51">
            <v>1800</v>
          </cell>
          <cell r="N51">
            <v>0</v>
          </cell>
          <cell r="O51">
            <v>0</v>
          </cell>
          <cell r="P51">
            <v>36076</v>
          </cell>
          <cell r="Q51">
            <v>3000</v>
          </cell>
        </row>
        <row r="52">
          <cell r="I52">
            <v>21857</v>
          </cell>
          <cell r="J52">
            <v>16665</v>
          </cell>
          <cell r="K52">
            <v>182</v>
          </cell>
          <cell r="L52">
            <v>210</v>
          </cell>
          <cell r="M52">
            <v>1800</v>
          </cell>
          <cell r="N52">
            <v>0</v>
          </cell>
          <cell r="O52">
            <v>0</v>
          </cell>
          <cell r="P52">
            <v>18857</v>
          </cell>
          <cell r="Q52">
            <v>3000</v>
          </cell>
        </row>
        <row r="53">
          <cell r="I53">
            <v>27118</v>
          </cell>
          <cell r="J53">
            <v>10166</v>
          </cell>
          <cell r="K53">
            <v>182</v>
          </cell>
          <cell r="L53">
            <v>210</v>
          </cell>
          <cell r="M53">
            <v>1560</v>
          </cell>
          <cell r="N53">
            <v>0</v>
          </cell>
          <cell r="O53">
            <v>0</v>
          </cell>
          <cell r="P53">
            <v>12118</v>
          </cell>
          <cell r="Q53">
            <v>15000</v>
          </cell>
        </row>
        <row r="56">
          <cell r="I56">
            <v>27707</v>
          </cell>
          <cell r="J56">
            <v>21515</v>
          </cell>
          <cell r="K56">
            <v>182</v>
          </cell>
          <cell r="L56">
            <v>210</v>
          </cell>
          <cell r="M56">
            <v>1800</v>
          </cell>
          <cell r="N56">
            <v>0</v>
          </cell>
          <cell r="O56">
            <v>0</v>
          </cell>
          <cell r="P56">
            <v>23707</v>
          </cell>
          <cell r="Q56">
            <v>4000</v>
          </cell>
        </row>
        <row r="57">
          <cell r="I57">
            <v>32693</v>
          </cell>
          <cell r="J57">
            <v>26501</v>
          </cell>
          <cell r="K57">
            <v>182</v>
          </cell>
          <cell r="L57">
            <v>210</v>
          </cell>
          <cell r="M57">
            <v>1800</v>
          </cell>
          <cell r="N57">
            <v>0</v>
          </cell>
          <cell r="O57">
            <v>0</v>
          </cell>
          <cell r="P57">
            <v>28693</v>
          </cell>
          <cell r="Q57">
            <v>4000</v>
          </cell>
        </row>
        <row r="58">
          <cell r="I58">
            <v>23210</v>
          </cell>
          <cell r="J58">
            <v>15568</v>
          </cell>
          <cell r="K58">
            <v>182</v>
          </cell>
          <cell r="L58">
            <v>210</v>
          </cell>
          <cell r="M58">
            <v>1800</v>
          </cell>
          <cell r="N58">
            <v>0</v>
          </cell>
          <cell r="O58">
            <v>0</v>
          </cell>
          <cell r="P58">
            <v>17760</v>
          </cell>
          <cell r="Q58">
            <v>5450</v>
          </cell>
        </row>
        <row r="59">
          <cell r="I59">
            <v>34124</v>
          </cell>
          <cell r="J59">
            <v>26432</v>
          </cell>
          <cell r="K59">
            <v>182</v>
          </cell>
          <cell r="L59">
            <v>210</v>
          </cell>
          <cell r="M59">
            <v>1800</v>
          </cell>
          <cell r="N59">
            <v>0</v>
          </cell>
          <cell r="O59">
            <v>0</v>
          </cell>
          <cell r="P59">
            <v>28624</v>
          </cell>
          <cell r="Q59">
            <v>5500</v>
          </cell>
        </row>
        <row r="60">
          <cell r="I60">
            <v>29894</v>
          </cell>
          <cell r="J60">
            <v>24702</v>
          </cell>
          <cell r="K60">
            <v>182</v>
          </cell>
          <cell r="L60">
            <v>210</v>
          </cell>
          <cell r="M60">
            <v>1800</v>
          </cell>
          <cell r="N60">
            <v>0</v>
          </cell>
          <cell r="O60">
            <v>0</v>
          </cell>
          <cell r="P60">
            <v>26894</v>
          </cell>
          <cell r="Q60">
            <v>3000</v>
          </cell>
        </row>
        <row r="61">
          <cell r="I61">
            <v>32646</v>
          </cell>
          <cell r="J61">
            <v>25454</v>
          </cell>
          <cell r="K61">
            <v>182</v>
          </cell>
          <cell r="L61">
            <v>210</v>
          </cell>
          <cell r="M61">
            <v>1800</v>
          </cell>
          <cell r="N61">
            <v>0</v>
          </cell>
          <cell r="O61">
            <v>0</v>
          </cell>
          <cell r="P61">
            <v>27646</v>
          </cell>
          <cell r="Q61">
            <v>5000</v>
          </cell>
        </row>
        <row r="62">
          <cell r="I62">
            <v>25539</v>
          </cell>
          <cell r="J62">
            <v>20347</v>
          </cell>
          <cell r="K62">
            <v>182</v>
          </cell>
          <cell r="L62">
            <v>210</v>
          </cell>
          <cell r="M62">
            <v>1800</v>
          </cell>
          <cell r="N62">
            <v>0</v>
          </cell>
          <cell r="O62">
            <v>0</v>
          </cell>
          <cell r="P62">
            <v>22539</v>
          </cell>
          <cell r="Q62">
            <v>3000</v>
          </cell>
        </row>
        <row r="63">
          <cell r="I63">
            <v>35395</v>
          </cell>
          <cell r="J63">
            <v>28203</v>
          </cell>
          <cell r="K63">
            <v>182</v>
          </cell>
          <cell r="L63">
            <v>210</v>
          </cell>
          <cell r="M63">
            <v>1800</v>
          </cell>
          <cell r="N63">
            <v>0</v>
          </cell>
          <cell r="O63">
            <v>0</v>
          </cell>
          <cell r="P63">
            <v>30395</v>
          </cell>
          <cell r="Q63">
            <v>5000</v>
          </cell>
        </row>
        <row r="64">
          <cell r="I64">
            <v>34124</v>
          </cell>
          <cell r="J64">
            <v>30432</v>
          </cell>
          <cell r="K64">
            <v>182</v>
          </cell>
          <cell r="L64">
            <v>210</v>
          </cell>
          <cell r="M64">
            <v>1800</v>
          </cell>
          <cell r="N64">
            <v>0</v>
          </cell>
          <cell r="O64">
            <v>0</v>
          </cell>
          <cell r="P64">
            <v>32624</v>
          </cell>
          <cell r="Q64">
            <v>1500</v>
          </cell>
        </row>
        <row r="65">
          <cell r="I65">
            <v>27644</v>
          </cell>
          <cell r="J65">
            <v>24452</v>
          </cell>
          <cell r="K65">
            <v>182</v>
          </cell>
          <cell r="L65">
            <v>210</v>
          </cell>
          <cell r="M65">
            <v>1800</v>
          </cell>
          <cell r="N65">
            <v>0</v>
          </cell>
          <cell r="O65">
            <v>0</v>
          </cell>
          <cell r="P65">
            <v>26644</v>
          </cell>
          <cell r="Q65">
            <v>1000</v>
          </cell>
        </row>
        <row r="66">
          <cell r="I66">
            <v>28027</v>
          </cell>
          <cell r="J66">
            <v>22835</v>
          </cell>
          <cell r="K66">
            <v>182</v>
          </cell>
          <cell r="L66">
            <v>210</v>
          </cell>
          <cell r="M66">
            <v>1800</v>
          </cell>
          <cell r="N66">
            <v>0</v>
          </cell>
          <cell r="O66">
            <v>0</v>
          </cell>
          <cell r="P66">
            <v>25027</v>
          </cell>
          <cell r="Q66">
            <v>3000</v>
          </cell>
        </row>
        <row r="67">
          <cell r="I67">
            <v>25977</v>
          </cell>
          <cell r="J67">
            <v>19785</v>
          </cell>
          <cell r="K67">
            <v>182</v>
          </cell>
          <cell r="L67">
            <v>210</v>
          </cell>
          <cell r="M67">
            <v>1800</v>
          </cell>
          <cell r="N67">
            <v>0</v>
          </cell>
          <cell r="O67">
            <v>0</v>
          </cell>
          <cell r="P67">
            <v>21977</v>
          </cell>
          <cell r="Q67">
            <v>4000</v>
          </cell>
        </row>
        <row r="68">
          <cell r="I68">
            <v>33179</v>
          </cell>
          <cell r="J68">
            <v>27987</v>
          </cell>
          <cell r="K68">
            <v>182</v>
          </cell>
          <cell r="L68">
            <v>210</v>
          </cell>
          <cell r="M68">
            <v>1800</v>
          </cell>
          <cell r="N68">
            <v>0</v>
          </cell>
          <cell r="O68">
            <v>0</v>
          </cell>
          <cell r="P68">
            <v>30179</v>
          </cell>
          <cell r="Q68">
            <v>3000</v>
          </cell>
        </row>
        <row r="69">
          <cell r="I69">
            <v>39033</v>
          </cell>
          <cell r="J69">
            <v>33841</v>
          </cell>
          <cell r="K69">
            <v>182</v>
          </cell>
          <cell r="L69">
            <v>210</v>
          </cell>
          <cell r="M69">
            <v>1800</v>
          </cell>
          <cell r="N69">
            <v>0</v>
          </cell>
          <cell r="O69">
            <v>0</v>
          </cell>
          <cell r="P69">
            <v>36033</v>
          </cell>
          <cell r="Q69">
            <v>3000</v>
          </cell>
        </row>
        <row r="70">
          <cell r="I70">
            <v>27994</v>
          </cell>
          <cell r="J70">
            <v>23802</v>
          </cell>
          <cell r="K70">
            <v>182</v>
          </cell>
          <cell r="L70">
            <v>210</v>
          </cell>
          <cell r="M70">
            <v>1800</v>
          </cell>
          <cell r="N70">
            <v>0</v>
          </cell>
          <cell r="O70">
            <v>0</v>
          </cell>
          <cell r="P70">
            <v>25994</v>
          </cell>
          <cell r="Q70">
            <v>2000</v>
          </cell>
        </row>
        <row r="73">
          <cell r="I73">
            <v>25779</v>
          </cell>
          <cell r="J73">
            <v>16587</v>
          </cell>
          <cell r="K73">
            <v>182</v>
          </cell>
          <cell r="L73">
            <v>210</v>
          </cell>
          <cell r="M73">
            <v>1800</v>
          </cell>
          <cell r="N73">
            <v>0</v>
          </cell>
          <cell r="O73">
            <v>0</v>
          </cell>
          <cell r="P73">
            <v>18779</v>
          </cell>
          <cell r="Q73">
            <v>7000</v>
          </cell>
        </row>
        <row r="74">
          <cell r="I74">
            <v>19355</v>
          </cell>
          <cell r="J74">
            <v>13813</v>
          </cell>
          <cell r="K74">
            <v>182</v>
          </cell>
          <cell r="L74">
            <v>210</v>
          </cell>
          <cell r="M74">
            <v>1200</v>
          </cell>
          <cell r="N74">
            <v>0</v>
          </cell>
          <cell r="O74">
            <v>0</v>
          </cell>
          <cell r="P74">
            <v>15405</v>
          </cell>
          <cell r="Q74">
            <v>3950</v>
          </cell>
        </row>
        <row r="75">
          <cell r="I75">
            <v>20148</v>
          </cell>
          <cell r="J75">
            <v>13035</v>
          </cell>
          <cell r="K75">
            <v>191</v>
          </cell>
          <cell r="L75">
            <v>222</v>
          </cell>
          <cell r="M75">
            <v>1200</v>
          </cell>
          <cell r="N75">
            <v>0</v>
          </cell>
          <cell r="O75">
            <v>0</v>
          </cell>
          <cell r="P75">
            <v>14648</v>
          </cell>
          <cell r="Q75">
            <v>5500</v>
          </cell>
        </row>
        <row r="76">
          <cell r="I76">
            <v>29427</v>
          </cell>
          <cell r="J76">
            <v>21235</v>
          </cell>
          <cell r="K76">
            <v>182</v>
          </cell>
          <cell r="L76">
            <v>210</v>
          </cell>
          <cell r="M76">
            <v>1800</v>
          </cell>
          <cell r="N76">
            <v>0</v>
          </cell>
          <cell r="O76">
            <v>0</v>
          </cell>
          <cell r="P76">
            <v>23427</v>
          </cell>
          <cell r="Q76">
            <v>6000</v>
          </cell>
        </row>
        <row r="77">
          <cell r="I77">
            <v>39232</v>
          </cell>
          <cell r="J77">
            <v>35540</v>
          </cell>
          <cell r="K77">
            <v>182</v>
          </cell>
          <cell r="L77">
            <v>210</v>
          </cell>
          <cell r="M77">
            <v>1800</v>
          </cell>
          <cell r="N77">
            <v>0</v>
          </cell>
          <cell r="O77">
            <v>0</v>
          </cell>
          <cell r="P77">
            <v>37732</v>
          </cell>
          <cell r="Q77">
            <v>1500</v>
          </cell>
        </row>
        <row r="78">
          <cell r="I78">
            <v>39232</v>
          </cell>
          <cell r="J78">
            <v>33540</v>
          </cell>
          <cell r="K78">
            <v>182</v>
          </cell>
          <cell r="L78">
            <v>210</v>
          </cell>
          <cell r="M78">
            <v>1800</v>
          </cell>
          <cell r="N78">
            <v>0</v>
          </cell>
          <cell r="O78">
            <v>0</v>
          </cell>
          <cell r="P78">
            <v>35732</v>
          </cell>
          <cell r="Q78">
            <v>3500</v>
          </cell>
        </row>
        <row r="79">
          <cell r="I79">
            <v>34385</v>
          </cell>
          <cell r="J79">
            <v>30693</v>
          </cell>
          <cell r="K79">
            <v>182</v>
          </cell>
          <cell r="L79">
            <v>210</v>
          </cell>
          <cell r="M79">
            <v>1800</v>
          </cell>
          <cell r="N79">
            <v>0</v>
          </cell>
          <cell r="O79">
            <v>0</v>
          </cell>
          <cell r="P79">
            <v>32885</v>
          </cell>
          <cell r="Q79">
            <v>1500</v>
          </cell>
        </row>
        <row r="80">
          <cell r="I80">
            <v>28263</v>
          </cell>
          <cell r="J80">
            <v>21071</v>
          </cell>
          <cell r="K80">
            <v>182</v>
          </cell>
          <cell r="L80">
            <v>210</v>
          </cell>
          <cell r="M80">
            <v>1800</v>
          </cell>
          <cell r="N80">
            <v>0</v>
          </cell>
          <cell r="O80">
            <v>0</v>
          </cell>
          <cell r="P80">
            <v>23263</v>
          </cell>
          <cell r="Q80">
            <v>5000</v>
          </cell>
        </row>
        <row r="81">
          <cell r="I81">
            <v>29916</v>
          </cell>
          <cell r="J81">
            <v>22724</v>
          </cell>
          <cell r="K81">
            <v>182</v>
          </cell>
          <cell r="L81">
            <v>210</v>
          </cell>
          <cell r="M81">
            <v>1800</v>
          </cell>
          <cell r="N81">
            <v>0</v>
          </cell>
          <cell r="O81">
            <v>0</v>
          </cell>
          <cell r="P81">
            <v>24916</v>
          </cell>
          <cell r="Q81">
            <v>5000</v>
          </cell>
        </row>
        <row r="82">
          <cell r="I82">
            <v>28827</v>
          </cell>
          <cell r="J82">
            <v>24135</v>
          </cell>
          <cell r="K82">
            <v>182</v>
          </cell>
          <cell r="L82">
            <v>210</v>
          </cell>
          <cell r="M82">
            <v>1800</v>
          </cell>
          <cell r="N82">
            <v>0</v>
          </cell>
          <cell r="O82">
            <v>0</v>
          </cell>
          <cell r="P82">
            <v>26327</v>
          </cell>
          <cell r="Q82">
            <v>2500</v>
          </cell>
        </row>
        <row r="83">
          <cell r="I83">
            <v>34385</v>
          </cell>
          <cell r="J83">
            <v>25693</v>
          </cell>
          <cell r="K83">
            <v>182</v>
          </cell>
          <cell r="L83">
            <v>210</v>
          </cell>
          <cell r="M83">
            <v>1800</v>
          </cell>
          <cell r="N83">
            <v>0</v>
          </cell>
          <cell r="O83">
            <v>0</v>
          </cell>
          <cell r="P83">
            <v>27885</v>
          </cell>
          <cell r="Q83">
            <v>6500</v>
          </cell>
        </row>
        <row r="84">
          <cell r="I84">
            <v>26551</v>
          </cell>
          <cell r="J84">
            <v>19419</v>
          </cell>
          <cell r="K84">
            <v>182</v>
          </cell>
          <cell r="L84">
            <v>210</v>
          </cell>
          <cell r="M84">
            <v>1740</v>
          </cell>
          <cell r="N84">
            <v>0</v>
          </cell>
          <cell r="O84">
            <v>0</v>
          </cell>
          <cell r="P84">
            <v>21551</v>
          </cell>
          <cell r="Q84">
            <v>5000</v>
          </cell>
        </row>
        <row r="85">
          <cell r="I85">
            <v>29052</v>
          </cell>
          <cell r="J85">
            <v>23860</v>
          </cell>
          <cell r="K85">
            <v>182</v>
          </cell>
          <cell r="L85">
            <v>210</v>
          </cell>
          <cell r="M85">
            <v>1800</v>
          </cell>
          <cell r="N85">
            <v>0</v>
          </cell>
          <cell r="O85">
            <v>0</v>
          </cell>
          <cell r="P85">
            <v>26052</v>
          </cell>
          <cell r="Q85">
            <v>3000</v>
          </cell>
        </row>
        <row r="86">
          <cell r="I86">
            <v>28862</v>
          </cell>
          <cell r="J86">
            <v>24670</v>
          </cell>
          <cell r="K86">
            <v>182</v>
          </cell>
          <cell r="L86">
            <v>210</v>
          </cell>
          <cell r="M86">
            <v>1800</v>
          </cell>
          <cell r="N86">
            <v>0</v>
          </cell>
          <cell r="O86">
            <v>0</v>
          </cell>
          <cell r="P86">
            <v>26862</v>
          </cell>
          <cell r="Q86">
            <v>2000</v>
          </cell>
        </row>
        <row r="87">
          <cell r="I87">
            <v>22597</v>
          </cell>
          <cell r="J87">
            <v>15366</v>
          </cell>
          <cell r="K87">
            <v>221</v>
          </cell>
          <cell r="L87">
            <v>210</v>
          </cell>
          <cell r="M87">
            <v>1800</v>
          </cell>
          <cell r="N87">
            <v>0</v>
          </cell>
          <cell r="O87">
            <v>0</v>
          </cell>
          <cell r="P87">
            <v>17597</v>
          </cell>
          <cell r="Q87">
            <v>5000</v>
          </cell>
        </row>
        <row r="90">
          <cell r="I90">
            <v>19950</v>
          </cell>
          <cell r="J90">
            <v>17358</v>
          </cell>
          <cell r="K90">
            <v>182</v>
          </cell>
          <cell r="L90">
            <v>210</v>
          </cell>
          <cell r="M90">
            <v>1200</v>
          </cell>
          <cell r="N90">
            <v>0</v>
          </cell>
          <cell r="O90">
            <v>0</v>
          </cell>
          <cell r="P90">
            <v>18950</v>
          </cell>
          <cell r="Q90">
            <v>1000</v>
          </cell>
        </row>
        <row r="91">
          <cell r="I91">
            <v>19950</v>
          </cell>
          <cell r="J91">
            <v>15358</v>
          </cell>
          <cell r="K91">
            <v>182</v>
          </cell>
          <cell r="L91">
            <v>210</v>
          </cell>
          <cell r="M91">
            <v>1200</v>
          </cell>
          <cell r="N91">
            <v>0</v>
          </cell>
          <cell r="O91">
            <v>0</v>
          </cell>
          <cell r="P91">
            <v>16950</v>
          </cell>
          <cell r="Q91">
            <v>3000</v>
          </cell>
        </row>
        <row r="92">
          <cell r="I92">
            <v>4012</v>
          </cell>
          <cell r="J92">
            <v>0</v>
          </cell>
          <cell r="K92">
            <v>0</v>
          </cell>
          <cell r="L92">
            <v>0</v>
          </cell>
          <cell r="M92">
            <v>360</v>
          </cell>
          <cell r="N92">
            <v>0</v>
          </cell>
          <cell r="O92">
            <v>0</v>
          </cell>
          <cell r="P92">
            <v>360</v>
          </cell>
          <cell r="Q92">
            <v>3652</v>
          </cell>
        </row>
        <row r="93">
          <cell r="I93">
            <v>3975</v>
          </cell>
          <cell r="J93">
            <v>0</v>
          </cell>
          <cell r="K93">
            <v>0</v>
          </cell>
          <cell r="L93">
            <v>0</v>
          </cell>
          <cell r="M93">
            <v>360</v>
          </cell>
          <cell r="N93">
            <v>0</v>
          </cell>
          <cell r="O93">
            <v>0</v>
          </cell>
          <cell r="P93">
            <v>360</v>
          </cell>
          <cell r="Q93">
            <v>3615</v>
          </cell>
        </row>
        <row r="94">
          <cell r="I94">
            <v>4278</v>
          </cell>
          <cell r="J94">
            <v>0</v>
          </cell>
          <cell r="K94">
            <v>0</v>
          </cell>
          <cell r="L94">
            <v>0</v>
          </cell>
          <cell r="M94">
            <v>360</v>
          </cell>
          <cell r="N94">
            <v>0</v>
          </cell>
          <cell r="O94">
            <v>0</v>
          </cell>
          <cell r="P94">
            <v>360</v>
          </cell>
          <cell r="Q94">
            <v>3918</v>
          </cell>
        </row>
        <row r="95">
          <cell r="I95">
            <v>4278</v>
          </cell>
          <cell r="J95">
            <v>0</v>
          </cell>
          <cell r="K95">
            <v>0</v>
          </cell>
          <cell r="L95">
            <v>0</v>
          </cell>
          <cell r="M95">
            <v>360</v>
          </cell>
          <cell r="N95">
            <v>0</v>
          </cell>
          <cell r="O95">
            <v>0</v>
          </cell>
          <cell r="P95">
            <v>360</v>
          </cell>
          <cell r="Q95">
            <v>3918</v>
          </cell>
        </row>
        <row r="96">
          <cell r="I96">
            <v>3455</v>
          </cell>
          <cell r="J96">
            <v>0</v>
          </cell>
          <cell r="K96">
            <v>0</v>
          </cell>
          <cell r="L96">
            <v>0</v>
          </cell>
          <cell r="M96">
            <v>360</v>
          </cell>
          <cell r="N96">
            <v>0</v>
          </cell>
          <cell r="O96">
            <v>0</v>
          </cell>
          <cell r="P96">
            <v>360</v>
          </cell>
          <cell r="Q96">
            <v>3095</v>
          </cell>
        </row>
        <row r="97">
          <cell r="I97">
            <v>3975</v>
          </cell>
          <cell r="J97">
            <v>0</v>
          </cell>
          <cell r="K97">
            <v>0</v>
          </cell>
          <cell r="L97">
            <v>0</v>
          </cell>
          <cell r="M97">
            <v>360</v>
          </cell>
          <cell r="N97">
            <v>0</v>
          </cell>
          <cell r="O97">
            <v>0</v>
          </cell>
          <cell r="P97">
            <v>360</v>
          </cell>
          <cell r="Q97">
            <v>3615</v>
          </cell>
        </row>
        <row r="98">
          <cell r="I98">
            <v>14007</v>
          </cell>
          <cell r="J98">
            <v>11935</v>
          </cell>
          <cell r="K98">
            <v>182</v>
          </cell>
          <cell r="L98">
            <v>210</v>
          </cell>
          <cell r="M98">
            <v>1680</v>
          </cell>
          <cell r="N98">
            <v>0</v>
          </cell>
          <cell r="O98">
            <v>0</v>
          </cell>
          <cell r="P98">
            <v>14007</v>
          </cell>
          <cell r="Q98">
            <v>0</v>
          </cell>
        </row>
        <row r="99">
          <cell r="I99">
            <v>17800</v>
          </cell>
          <cell r="J99">
            <v>15608</v>
          </cell>
          <cell r="K99">
            <v>182</v>
          </cell>
          <cell r="L99">
            <v>210</v>
          </cell>
          <cell r="M99">
            <v>1800</v>
          </cell>
          <cell r="N99">
            <v>0</v>
          </cell>
          <cell r="O99">
            <v>0</v>
          </cell>
          <cell r="P99">
            <v>17800</v>
          </cell>
          <cell r="Q99">
            <v>0</v>
          </cell>
        </row>
        <row r="100">
          <cell r="I100">
            <v>15596</v>
          </cell>
          <cell r="J100">
            <v>13404</v>
          </cell>
          <cell r="K100">
            <v>182</v>
          </cell>
          <cell r="L100">
            <v>210</v>
          </cell>
          <cell r="M100">
            <v>1800</v>
          </cell>
          <cell r="N100">
            <v>0</v>
          </cell>
          <cell r="O100">
            <v>0</v>
          </cell>
          <cell r="P100">
            <v>15596</v>
          </cell>
          <cell r="Q100">
            <v>0</v>
          </cell>
        </row>
        <row r="101">
          <cell r="I101">
            <v>16252</v>
          </cell>
          <cell r="J101">
            <v>14060</v>
          </cell>
          <cell r="K101">
            <v>182</v>
          </cell>
          <cell r="L101">
            <v>210</v>
          </cell>
          <cell r="M101">
            <v>1800</v>
          </cell>
          <cell r="N101">
            <v>0</v>
          </cell>
          <cell r="O101">
            <v>0</v>
          </cell>
          <cell r="P101">
            <v>16252</v>
          </cell>
          <cell r="Q101">
            <v>0</v>
          </cell>
        </row>
        <row r="102">
          <cell r="I102">
            <v>17640</v>
          </cell>
          <cell r="J102">
            <v>15448</v>
          </cell>
          <cell r="K102">
            <v>182</v>
          </cell>
          <cell r="L102">
            <v>210</v>
          </cell>
          <cell r="M102">
            <v>1800</v>
          </cell>
          <cell r="N102">
            <v>0</v>
          </cell>
          <cell r="O102">
            <v>0</v>
          </cell>
          <cell r="P102">
            <v>17640</v>
          </cell>
          <cell r="Q102">
            <v>0</v>
          </cell>
        </row>
        <row r="103">
          <cell r="I103">
            <v>15405</v>
          </cell>
          <cell r="J103">
            <v>13213</v>
          </cell>
          <cell r="K103">
            <v>182</v>
          </cell>
          <cell r="L103">
            <v>210</v>
          </cell>
          <cell r="M103">
            <v>1800</v>
          </cell>
          <cell r="N103">
            <v>0</v>
          </cell>
          <cell r="O103">
            <v>0</v>
          </cell>
          <cell r="P103">
            <v>15405</v>
          </cell>
          <cell r="Q103">
            <v>0</v>
          </cell>
        </row>
        <row r="104">
          <cell r="I104">
            <v>15417</v>
          </cell>
          <cell r="J104">
            <v>13285</v>
          </cell>
          <cell r="K104">
            <v>182</v>
          </cell>
          <cell r="L104">
            <v>210</v>
          </cell>
          <cell r="M104">
            <v>1740</v>
          </cell>
          <cell r="N104">
            <v>0</v>
          </cell>
          <cell r="O104">
            <v>0</v>
          </cell>
          <cell r="P104">
            <v>15417</v>
          </cell>
          <cell r="Q104">
            <v>0</v>
          </cell>
        </row>
        <row r="107">
          <cell r="I107">
            <v>14642</v>
          </cell>
          <cell r="J107">
            <v>12510</v>
          </cell>
          <cell r="K107">
            <v>182</v>
          </cell>
          <cell r="L107">
            <v>210</v>
          </cell>
          <cell r="M107">
            <v>1740</v>
          </cell>
          <cell r="N107">
            <v>0</v>
          </cell>
          <cell r="O107">
            <v>0</v>
          </cell>
          <cell r="P107">
            <v>14642</v>
          </cell>
          <cell r="Q107">
            <v>0</v>
          </cell>
        </row>
        <row r="108">
          <cell r="I108">
            <v>16490</v>
          </cell>
          <cell r="J108">
            <v>12298</v>
          </cell>
          <cell r="K108">
            <v>182</v>
          </cell>
          <cell r="L108">
            <v>210</v>
          </cell>
          <cell r="M108">
            <v>1800</v>
          </cell>
          <cell r="N108">
            <v>0</v>
          </cell>
          <cell r="O108">
            <v>0</v>
          </cell>
          <cell r="P108">
            <v>14490</v>
          </cell>
          <cell r="Q108">
            <v>2000</v>
          </cell>
        </row>
        <row r="109">
          <cell r="I109">
            <v>17477</v>
          </cell>
          <cell r="J109">
            <v>15285</v>
          </cell>
          <cell r="K109">
            <v>182</v>
          </cell>
          <cell r="L109">
            <v>210</v>
          </cell>
          <cell r="M109">
            <v>1800</v>
          </cell>
          <cell r="N109">
            <v>0</v>
          </cell>
          <cell r="O109">
            <v>0</v>
          </cell>
          <cell r="P109">
            <v>17477</v>
          </cell>
          <cell r="Q109">
            <v>0</v>
          </cell>
        </row>
        <row r="110">
          <cell r="I110">
            <v>15412</v>
          </cell>
          <cell r="J110">
            <v>11340</v>
          </cell>
          <cell r="K110">
            <v>182</v>
          </cell>
          <cell r="L110">
            <v>210</v>
          </cell>
          <cell r="M110">
            <v>1680</v>
          </cell>
          <cell r="N110">
            <v>0</v>
          </cell>
          <cell r="O110">
            <v>0</v>
          </cell>
          <cell r="P110">
            <v>13412</v>
          </cell>
          <cell r="Q110">
            <v>2000</v>
          </cell>
        </row>
        <row r="111">
          <cell r="I111">
            <v>30655</v>
          </cell>
          <cell r="J111">
            <v>23463</v>
          </cell>
          <cell r="K111">
            <v>182</v>
          </cell>
          <cell r="L111">
            <v>210</v>
          </cell>
          <cell r="M111">
            <v>1800</v>
          </cell>
          <cell r="N111">
            <v>0</v>
          </cell>
          <cell r="O111">
            <v>0</v>
          </cell>
          <cell r="P111">
            <v>25655</v>
          </cell>
          <cell r="Q111">
            <v>5000</v>
          </cell>
        </row>
        <row r="112">
          <cell r="I112">
            <v>28865</v>
          </cell>
          <cell r="J112">
            <v>25673</v>
          </cell>
          <cell r="K112">
            <v>182</v>
          </cell>
          <cell r="L112">
            <v>210</v>
          </cell>
          <cell r="M112">
            <v>1800</v>
          </cell>
          <cell r="N112">
            <v>0</v>
          </cell>
          <cell r="O112">
            <v>0</v>
          </cell>
          <cell r="P112">
            <v>27865</v>
          </cell>
          <cell r="Q112">
            <v>1000</v>
          </cell>
        </row>
        <row r="113">
          <cell r="I113">
            <v>28085</v>
          </cell>
          <cell r="J113">
            <v>21893</v>
          </cell>
          <cell r="K113">
            <v>182</v>
          </cell>
          <cell r="L113">
            <v>210</v>
          </cell>
          <cell r="M113">
            <v>1800</v>
          </cell>
          <cell r="N113">
            <v>0</v>
          </cell>
          <cell r="O113">
            <v>0</v>
          </cell>
          <cell r="P113">
            <v>24085</v>
          </cell>
          <cell r="Q113">
            <v>4000</v>
          </cell>
        </row>
        <row r="114">
          <cell r="I114">
            <v>31483</v>
          </cell>
          <cell r="J114">
            <v>29291</v>
          </cell>
          <cell r="K114">
            <v>182</v>
          </cell>
          <cell r="L114">
            <v>210</v>
          </cell>
          <cell r="M114">
            <v>1800</v>
          </cell>
          <cell r="N114">
            <v>0</v>
          </cell>
          <cell r="O114">
            <v>0</v>
          </cell>
          <cell r="P114">
            <v>31483</v>
          </cell>
          <cell r="Q114">
            <v>0</v>
          </cell>
        </row>
        <row r="115">
          <cell r="I115">
            <v>29381</v>
          </cell>
          <cell r="J115">
            <v>27147</v>
          </cell>
          <cell r="K115">
            <v>201</v>
          </cell>
          <cell r="L115">
            <v>233</v>
          </cell>
          <cell r="M115">
            <v>1800</v>
          </cell>
          <cell r="N115">
            <v>0</v>
          </cell>
          <cell r="O115">
            <v>0</v>
          </cell>
          <cell r="P115">
            <v>29381</v>
          </cell>
          <cell r="Q115">
            <v>0</v>
          </cell>
        </row>
        <row r="116">
          <cell r="I116">
            <v>25200</v>
          </cell>
          <cell r="J116">
            <v>18008</v>
          </cell>
          <cell r="K116">
            <v>182</v>
          </cell>
          <cell r="L116">
            <v>210</v>
          </cell>
          <cell r="M116">
            <v>1800</v>
          </cell>
          <cell r="N116">
            <v>0</v>
          </cell>
          <cell r="O116">
            <v>0</v>
          </cell>
          <cell r="P116">
            <v>20200</v>
          </cell>
          <cell r="Q116">
            <v>5000</v>
          </cell>
        </row>
        <row r="117">
          <cell r="I117">
            <v>23864</v>
          </cell>
          <cell r="J117">
            <v>0</v>
          </cell>
          <cell r="K117">
            <v>170</v>
          </cell>
          <cell r="L117">
            <v>0</v>
          </cell>
          <cell r="M117">
            <v>1620</v>
          </cell>
          <cell r="N117">
            <v>0</v>
          </cell>
          <cell r="O117">
            <v>0</v>
          </cell>
          <cell r="P117">
            <v>1790</v>
          </cell>
          <cell r="Q117">
            <v>22074</v>
          </cell>
        </row>
        <row r="118">
          <cell r="I118">
            <v>29358</v>
          </cell>
          <cell r="J118">
            <v>14166</v>
          </cell>
          <cell r="K118">
            <v>182</v>
          </cell>
          <cell r="L118">
            <v>210</v>
          </cell>
          <cell r="M118">
            <v>1800</v>
          </cell>
          <cell r="N118">
            <v>0</v>
          </cell>
          <cell r="O118">
            <v>2000</v>
          </cell>
          <cell r="P118">
            <v>18358</v>
          </cell>
          <cell r="Q118">
            <v>11000</v>
          </cell>
        </row>
        <row r="119">
          <cell r="I119">
            <v>24600</v>
          </cell>
          <cell r="J119">
            <v>19408</v>
          </cell>
          <cell r="K119">
            <v>182</v>
          </cell>
          <cell r="L119">
            <v>210</v>
          </cell>
          <cell r="M119">
            <v>1800</v>
          </cell>
          <cell r="N119">
            <v>0</v>
          </cell>
          <cell r="O119">
            <v>0</v>
          </cell>
          <cell r="P119">
            <v>21600</v>
          </cell>
          <cell r="Q119">
            <v>3000</v>
          </cell>
        </row>
        <row r="120">
          <cell r="I120">
            <v>27105</v>
          </cell>
          <cell r="J120">
            <v>20913</v>
          </cell>
          <cell r="K120">
            <v>182</v>
          </cell>
          <cell r="L120">
            <v>210</v>
          </cell>
          <cell r="M120">
            <v>1800</v>
          </cell>
          <cell r="N120">
            <v>0</v>
          </cell>
          <cell r="O120">
            <v>0</v>
          </cell>
          <cell r="P120">
            <v>23105</v>
          </cell>
          <cell r="Q120">
            <v>4000</v>
          </cell>
        </row>
        <row r="121">
          <cell r="I121">
            <v>26019</v>
          </cell>
          <cell r="J121">
            <v>18827</v>
          </cell>
          <cell r="K121">
            <v>182</v>
          </cell>
          <cell r="L121">
            <v>210</v>
          </cell>
          <cell r="M121">
            <v>1800</v>
          </cell>
          <cell r="N121">
            <v>0</v>
          </cell>
          <cell r="O121">
            <v>0</v>
          </cell>
          <cell r="P121">
            <v>21019</v>
          </cell>
          <cell r="Q121">
            <v>5000</v>
          </cell>
        </row>
        <row r="124">
          <cell r="I124">
            <v>27383</v>
          </cell>
          <cell r="J124">
            <v>21691</v>
          </cell>
          <cell r="K124">
            <v>182</v>
          </cell>
          <cell r="L124">
            <v>210</v>
          </cell>
          <cell r="M124">
            <v>1800</v>
          </cell>
          <cell r="N124">
            <v>0</v>
          </cell>
          <cell r="O124">
            <v>0</v>
          </cell>
          <cell r="P124">
            <v>23883</v>
          </cell>
          <cell r="Q124">
            <v>3500</v>
          </cell>
        </row>
        <row r="125">
          <cell r="I125">
            <v>27127</v>
          </cell>
          <cell r="J125">
            <v>21935</v>
          </cell>
          <cell r="K125">
            <v>182</v>
          </cell>
          <cell r="L125">
            <v>210</v>
          </cell>
          <cell r="M125">
            <v>1800</v>
          </cell>
          <cell r="N125">
            <v>0</v>
          </cell>
          <cell r="O125">
            <v>0</v>
          </cell>
          <cell r="P125">
            <v>24127</v>
          </cell>
          <cell r="Q125">
            <v>3000</v>
          </cell>
        </row>
        <row r="126">
          <cell r="I126">
            <v>23608</v>
          </cell>
          <cell r="J126">
            <v>16416</v>
          </cell>
          <cell r="K126">
            <v>182</v>
          </cell>
          <cell r="L126">
            <v>210</v>
          </cell>
          <cell r="M126">
            <v>1800</v>
          </cell>
          <cell r="N126">
            <v>0</v>
          </cell>
          <cell r="O126">
            <v>0</v>
          </cell>
          <cell r="P126">
            <v>18608</v>
          </cell>
          <cell r="Q126">
            <v>5000</v>
          </cell>
        </row>
        <row r="127">
          <cell r="I127">
            <v>26372</v>
          </cell>
          <cell r="J127">
            <v>21180</v>
          </cell>
          <cell r="K127">
            <v>182</v>
          </cell>
          <cell r="L127">
            <v>210</v>
          </cell>
          <cell r="M127">
            <v>1800</v>
          </cell>
          <cell r="N127">
            <v>0</v>
          </cell>
          <cell r="O127">
            <v>0</v>
          </cell>
          <cell r="P127">
            <v>23372</v>
          </cell>
          <cell r="Q127">
            <v>3000</v>
          </cell>
        </row>
        <row r="128">
          <cell r="I128">
            <v>28995</v>
          </cell>
          <cell r="J128">
            <v>23803</v>
          </cell>
          <cell r="K128">
            <v>182</v>
          </cell>
          <cell r="L128">
            <v>210</v>
          </cell>
          <cell r="M128">
            <v>1800</v>
          </cell>
          <cell r="N128">
            <v>0</v>
          </cell>
          <cell r="O128">
            <v>0</v>
          </cell>
          <cell r="P128">
            <v>25995</v>
          </cell>
          <cell r="Q128">
            <v>3000</v>
          </cell>
        </row>
        <row r="129">
          <cell r="I129">
            <v>23871</v>
          </cell>
          <cell r="J129">
            <v>16679</v>
          </cell>
          <cell r="K129">
            <v>182</v>
          </cell>
          <cell r="L129">
            <v>210</v>
          </cell>
          <cell r="M129">
            <v>1800</v>
          </cell>
          <cell r="N129">
            <v>0</v>
          </cell>
          <cell r="O129">
            <v>0</v>
          </cell>
          <cell r="P129">
            <v>18871</v>
          </cell>
          <cell r="Q129">
            <v>5000</v>
          </cell>
        </row>
        <row r="130">
          <cell r="I130">
            <v>20297</v>
          </cell>
          <cell r="J130">
            <v>18105</v>
          </cell>
          <cell r="K130">
            <v>182</v>
          </cell>
          <cell r="L130">
            <v>210</v>
          </cell>
          <cell r="M130">
            <v>1800</v>
          </cell>
          <cell r="N130">
            <v>0</v>
          </cell>
          <cell r="O130">
            <v>0</v>
          </cell>
          <cell r="P130">
            <v>20297</v>
          </cell>
          <cell r="Q130">
            <v>0</v>
          </cell>
        </row>
        <row r="131">
          <cell r="I131">
            <v>30953</v>
          </cell>
          <cell r="J131">
            <v>15761</v>
          </cell>
          <cell r="K131">
            <v>182</v>
          </cell>
          <cell r="L131">
            <v>210</v>
          </cell>
          <cell r="M131">
            <v>1800</v>
          </cell>
          <cell r="N131">
            <v>0</v>
          </cell>
          <cell r="O131">
            <v>0</v>
          </cell>
          <cell r="P131">
            <v>17953</v>
          </cell>
          <cell r="Q131">
            <v>13000</v>
          </cell>
        </row>
        <row r="132">
          <cell r="I132">
            <v>31918</v>
          </cell>
          <cell r="J132">
            <v>26726</v>
          </cell>
          <cell r="K132">
            <v>182</v>
          </cell>
          <cell r="L132">
            <v>210</v>
          </cell>
          <cell r="M132">
            <v>1800</v>
          </cell>
          <cell r="N132">
            <v>0</v>
          </cell>
          <cell r="O132">
            <v>0</v>
          </cell>
          <cell r="P132">
            <v>28918</v>
          </cell>
          <cell r="Q132">
            <v>3000</v>
          </cell>
        </row>
        <row r="133">
          <cell r="I133">
            <v>26363</v>
          </cell>
          <cell r="J133">
            <v>20721</v>
          </cell>
          <cell r="K133">
            <v>182</v>
          </cell>
          <cell r="L133">
            <v>210</v>
          </cell>
          <cell r="M133">
            <v>1800</v>
          </cell>
          <cell r="N133">
            <v>0</v>
          </cell>
          <cell r="O133">
            <v>0</v>
          </cell>
          <cell r="P133">
            <v>22913</v>
          </cell>
          <cell r="Q133">
            <v>3450</v>
          </cell>
        </row>
        <row r="134">
          <cell r="I134">
            <v>23607</v>
          </cell>
          <cell r="J134">
            <v>17415</v>
          </cell>
          <cell r="K134">
            <v>182</v>
          </cell>
          <cell r="L134">
            <v>210</v>
          </cell>
          <cell r="M134">
            <v>1800</v>
          </cell>
          <cell r="N134">
            <v>0</v>
          </cell>
          <cell r="O134">
            <v>0</v>
          </cell>
          <cell r="P134">
            <v>19607</v>
          </cell>
          <cell r="Q134">
            <v>4000</v>
          </cell>
        </row>
        <row r="135">
          <cell r="I135">
            <v>18703</v>
          </cell>
          <cell r="J135">
            <v>16511</v>
          </cell>
          <cell r="K135">
            <v>182</v>
          </cell>
          <cell r="L135">
            <v>210</v>
          </cell>
          <cell r="M135">
            <v>1800</v>
          </cell>
          <cell r="N135">
            <v>0</v>
          </cell>
          <cell r="O135">
            <v>0</v>
          </cell>
          <cell r="P135">
            <v>18703</v>
          </cell>
          <cell r="Q135">
            <v>0</v>
          </cell>
        </row>
        <row r="136">
          <cell r="I136">
            <v>20187</v>
          </cell>
          <cell r="J136">
            <v>17995</v>
          </cell>
          <cell r="K136">
            <v>182</v>
          </cell>
          <cell r="L136">
            <v>210</v>
          </cell>
          <cell r="M136">
            <v>1800</v>
          </cell>
          <cell r="N136">
            <v>0</v>
          </cell>
          <cell r="O136">
            <v>0</v>
          </cell>
          <cell r="P136">
            <v>20187</v>
          </cell>
          <cell r="Q136">
            <v>0</v>
          </cell>
        </row>
        <row r="137">
          <cell r="I137">
            <v>24761</v>
          </cell>
          <cell r="J137">
            <v>19569</v>
          </cell>
          <cell r="K137">
            <v>182</v>
          </cell>
          <cell r="L137">
            <v>210</v>
          </cell>
          <cell r="M137">
            <v>1800</v>
          </cell>
          <cell r="N137">
            <v>0</v>
          </cell>
          <cell r="O137">
            <v>0</v>
          </cell>
          <cell r="P137">
            <v>21761</v>
          </cell>
          <cell r="Q137">
            <v>3000</v>
          </cell>
        </row>
        <row r="138">
          <cell r="I138">
            <v>24716</v>
          </cell>
          <cell r="J138">
            <v>19524</v>
          </cell>
          <cell r="K138">
            <v>182</v>
          </cell>
          <cell r="L138">
            <v>210</v>
          </cell>
          <cell r="M138">
            <v>1800</v>
          </cell>
          <cell r="N138">
            <v>0</v>
          </cell>
          <cell r="O138">
            <v>0</v>
          </cell>
          <cell r="P138">
            <v>21716</v>
          </cell>
          <cell r="Q138">
            <v>3000</v>
          </cell>
        </row>
        <row r="141">
          <cell r="I141">
            <v>25336</v>
          </cell>
          <cell r="J141">
            <v>17144</v>
          </cell>
          <cell r="K141">
            <v>182</v>
          </cell>
          <cell r="L141">
            <v>210</v>
          </cell>
          <cell r="M141">
            <v>1800</v>
          </cell>
          <cell r="N141">
            <v>0</v>
          </cell>
          <cell r="O141">
            <v>0</v>
          </cell>
          <cell r="P141">
            <v>19336</v>
          </cell>
          <cell r="Q141">
            <v>6000</v>
          </cell>
        </row>
        <row r="142">
          <cell r="I142">
            <v>27504</v>
          </cell>
          <cell r="J142">
            <v>21312</v>
          </cell>
          <cell r="K142">
            <v>182</v>
          </cell>
          <cell r="L142">
            <v>210</v>
          </cell>
          <cell r="M142">
            <v>1800</v>
          </cell>
          <cell r="N142">
            <v>0</v>
          </cell>
          <cell r="O142">
            <v>0</v>
          </cell>
          <cell r="P142">
            <v>23504</v>
          </cell>
          <cell r="Q142">
            <v>4000</v>
          </cell>
        </row>
        <row r="143">
          <cell r="I143">
            <v>27862</v>
          </cell>
          <cell r="J143">
            <v>0</v>
          </cell>
          <cell r="K143">
            <v>170</v>
          </cell>
          <cell r="L143">
            <v>0</v>
          </cell>
          <cell r="M143">
            <v>1800</v>
          </cell>
          <cell r="N143">
            <v>0</v>
          </cell>
          <cell r="O143">
            <v>0</v>
          </cell>
          <cell r="P143">
            <v>1970</v>
          </cell>
          <cell r="Q143">
            <v>25892</v>
          </cell>
        </row>
        <row r="144">
          <cell r="I144">
            <v>26201</v>
          </cell>
          <cell r="J144">
            <v>16509</v>
          </cell>
          <cell r="K144">
            <v>182</v>
          </cell>
          <cell r="L144">
            <v>210</v>
          </cell>
          <cell r="M144">
            <v>1800</v>
          </cell>
          <cell r="N144">
            <v>0</v>
          </cell>
          <cell r="O144">
            <v>0</v>
          </cell>
          <cell r="P144">
            <v>18701</v>
          </cell>
          <cell r="Q144">
            <v>7500</v>
          </cell>
        </row>
        <row r="145">
          <cell r="I145">
            <v>26705</v>
          </cell>
          <cell r="J145">
            <v>0</v>
          </cell>
          <cell r="K145">
            <v>170</v>
          </cell>
          <cell r="L145">
            <v>0</v>
          </cell>
          <cell r="M145">
            <v>1800</v>
          </cell>
          <cell r="N145">
            <v>0</v>
          </cell>
          <cell r="O145">
            <v>0</v>
          </cell>
          <cell r="P145">
            <v>1970</v>
          </cell>
          <cell r="Q145">
            <v>24735</v>
          </cell>
        </row>
        <row r="146">
          <cell r="I146">
            <v>25408</v>
          </cell>
          <cell r="J146">
            <v>17216</v>
          </cell>
          <cell r="K146">
            <v>182</v>
          </cell>
          <cell r="L146">
            <v>210</v>
          </cell>
          <cell r="M146">
            <v>1800</v>
          </cell>
          <cell r="N146">
            <v>0</v>
          </cell>
          <cell r="O146">
            <v>2000</v>
          </cell>
          <cell r="P146">
            <v>21408</v>
          </cell>
          <cell r="Q146">
            <v>4000</v>
          </cell>
        </row>
        <row r="147">
          <cell r="I147">
            <v>27775</v>
          </cell>
          <cell r="J147">
            <v>21583</v>
          </cell>
          <cell r="K147">
            <v>182</v>
          </cell>
          <cell r="L147">
            <v>210</v>
          </cell>
          <cell r="M147">
            <v>1800</v>
          </cell>
          <cell r="N147">
            <v>0</v>
          </cell>
          <cell r="O147">
            <v>3000</v>
          </cell>
          <cell r="P147">
            <v>26775</v>
          </cell>
          <cell r="Q147">
            <v>1000</v>
          </cell>
        </row>
        <row r="148">
          <cell r="I148">
            <v>27334</v>
          </cell>
          <cell r="J148">
            <v>20642</v>
          </cell>
          <cell r="K148">
            <v>182</v>
          </cell>
          <cell r="L148">
            <v>210</v>
          </cell>
          <cell r="M148">
            <v>1800</v>
          </cell>
          <cell r="N148">
            <v>0</v>
          </cell>
          <cell r="O148">
            <v>3000</v>
          </cell>
          <cell r="P148">
            <v>25834</v>
          </cell>
          <cell r="Q148">
            <v>1500</v>
          </cell>
        </row>
        <row r="149">
          <cell r="I149">
            <v>27862</v>
          </cell>
          <cell r="J149">
            <v>20170</v>
          </cell>
          <cell r="K149">
            <v>182</v>
          </cell>
          <cell r="L149">
            <v>210</v>
          </cell>
          <cell r="M149">
            <v>1800</v>
          </cell>
          <cell r="N149">
            <v>0</v>
          </cell>
          <cell r="O149">
            <v>3000</v>
          </cell>
          <cell r="P149">
            <v>25362</v>
          </cell>
          <cell r="Q149">
            <v>2500</v>
          </cell>
        </row>
        <row r="150">
          <cell r="I150">
            <v>24880</v>
          </cell>
          <cell r="J150">
            <v>15688</v>
          </cell>
          <cell r="K150">
            <v>182</v>
          </cell>
          <cell r="L150">
            <v>210</v>
          </cell>
          <cell r="M150">
            <v>1800</v>
          </cell>
          <cell r="N150">
            <v>0</v>
          </cell>
          <cell r="O150">
            <v>3000</v>
          </cell>
          <cell r="P150">
            <v>20880</v>
          </cell>
          <cell r="Q150">
            <v>4000</v>
          </cell>
        </row>
        <row r="151">
          <cell r="I151">
            <v>26221</v>
          </cell>
          <cell r="J151">
            <v>20029</v>
          </cell>
          <cell r="K151">
            <v>182</v>
          </cell>
          <cell r="L151">
            <v>210</v>
          </cell>
          <cell r="M151">
            <v>1800</v>
          </cell>
          <cell r="N151">
            <v>0</v>
          </cell>
          <cell r="O151">
            <v>3000</v>
          </cell>
          <cell r="P151">
            <v>25221</v>
          </cell>
          <cell r="Q151">
            <v>1000</v>
          </cell>
        </row>
        <row r="152">
          <cell r="I152">
            <v>25091</v>
          </cell>
          <cell r="J152">
            <v>14399</v>
          </cell>
          <cell r="K152">
            <v>182</v>
          </cell>
          <cell r="L152">
            <v>210</v>
          </cell>
          <cell r="M152">
            <v>1800</v>
          </cell>
          <cell r="N152">
            <v>0</v>
          </cell>
          <cell r="O152">
            <v>0</v>
          </cell>
          <cell r="P152">
            <v>16591</v>
          </cell>
          <cell r="Q152">
            <v>8500</v>
          </cell>
        </row>
        <row r="153">
          <cell r="I153">
            <v>25408</v>
          </cell>
          <cell r="J153">
            <v>21216</v>
          </cell>
          <cell r="K153">
            <v>182</v>
          </cell>
          <cell r="L153">
            <v>210</v>
          </cell>
          <cell r="M153">
            <v>1800</v>
          </cell>
          <cell r="N153">
            <v>0</v>
          </cell>
          <cell r="O153">
            <v>0</v>
          </cell>
          <cell r="P153">
            <v>23408</v>
          </cell>
          <cell r="Q153">
            <v>2000</v>
          </cell>
        </row>
        <row r="154">
          <cell r="I154">
            <v>23429</v>
          </cell>
          <cell r="J154">
            <v>16237</v>
          </cell>
          <cell r="K154">
            <v>182</v>
          </cell>
          <cell r="L154">
            <v>210</v>
          </cell>
          <cell r="M154">
            <v>1800</v>
          </cell>
          <cell r="N154">
            <v>0</v>
          </cell>
          <cell r="O154">
            <v>0</v>
          </cell>
          <cell r="P154">
            <v>18429</v>
          </cell>
          <cell r="Q154">
            <v>5000</v>
          </cell>
        </row>
        <row r="155">
          <cell r="I155">
            <v>25408</v>
          </cell>
          <cell r="J155">
            <v>18216</v>
          </cell>
          <cell r="K155">
            <v>182</v>
          </cell>
          <cell r="L155">
            <v>210</v>
          </cell>
          <cell r="M155">
            <v>1800</v>
          </cell>
          <cell r="N155">
            <v>0</v>
          </cell>
          <cell r="O155">
            <v>0</v>
          </cell>
          <cell r="P155">
            <v>20408</v>
          </cell>
          <cell r="Q155">
            <v>5000</v>
          </cell>
        </row>
        <row r="158">
          <cell r="I158">
            <v>26330</v>
          </cell>
          <cell r="J158">
            <v>21138</v>
          </cell>
          <cell r="K158">
            <v>182</v>
          </cell>
          <cell r="L158">
            <v>210</v>
          </cell>
          <cell r="M158">
            <v>1800</v>
          </cell>
          <cell r="N158">
            <v>0</v>
          </cell>
          <cell r="O158">
            <v>0</v>
          </cell>
          <cell r="P158">
            <v>23330</v>
          </cell>
          <cell r="Q158">
            <v>3000</v>
          </cell>
        </row>
        <row r="159">
          <cell r="I159">
            <v>19963</v>
          </cell>
          <cell r="J159">
            <v>0</v>
          </cell>
          <cell r="K159">
            <v>170</v>
          </cell>
          <cell r="L159">
            <v>0</v>
          </cell>
          <cell r="M159">
            <v>1560</v>
          </cell>
          <cell r="N159">
            <v>0</v>
          </cell>
          <cell r="O159">
            <v>0</v>
          </cell>
          <cell r="P159">
            <v>1730</v>
          </cell>
          <cell r="Q159">
            <v>18233</v>
          </cell>
        </row>
        <row r="160">
          <cell r="I160">
            <v>28467</v>
          </cell>
          <cell r="J160">
            <v>21275</v>
          </cell>
          <cell r="K160">
            <v>182</v>
          </cell>
          <cell r="L160">
            <v>210</v>
          </cell>
          <cell r="M160">
            <v>1800</v>
          </cell>
          <cell r="N160">
            <v>0</v>
          </cell>
          <cell r="O160">
            <v>2000</v>
          </cell>
          <cell r="P160">
            <v>25467</v>
          </cell>
          <cell r="Q160">
            <v>3000</v>
          </cell>
        </row>
        <row r="161">
          <cell r="I161">
            <v>14884</v>
          </cell>
          <cell r="J161">
            <v>8292</v>
          </cell>
          <cell r="K161">
            <v>182</v>
          </cell>
          <cell r="L161">
            <v>210</v>
          </cell>
          <cell r="M161">
            <v>1200</v>
          </cell>
          <cell r="N161">
            <v>0</v>
          </cell>
          <cell r="O161">
            <v>0</v>
          </cell>
          <cell r="P161">
            <v>9884</v>
          </cell>
          <cell r="Q161">
            <v>5000</v>
          </cell>
        </row>
        <row r="162">
          <cell r="I162">
            <v>15168</v>
          </cell>
          <cell r="J162">
            <v>8576</v>
          </cell>
          <cell r="K162">
            <v>182</v>
          </cell>
          <cell r="L162">
            <v>210</v>
          </cell>
          <cell r="M162">
            <v>1200</v>
          </cell>
          <cell r="N162">
            <v>0</v>
          </cell>
          <cell r="O162">
            <v>0</v>
          </cell>
          <cell r="P162">
            <v>10168</v>
          </cell>
          <cell r="Q162">
            <v>5000</v>
          </cell>
        </row>
        <row r="163">
          <cell r="I163">
            <v>16486</v>
          </cell>
          <cell r="J163">
            <v>11894</v>
          </cell>
          <cell r="K163">
            <v>182</v>
          </cell>
          <cell r="L163">
            <v>210</v>
          </cell>
          <cell r="M163">
            <v>1200</v>
          </cell>
          <cell r="N163">
            <v>0</v>
          </cell>
          <cell r="O163">
            <v>0</v>
          </cell>
          <cell r="P163">
            <v>13486</v>
          </cell>
          <cell r="Q163">
            <v>3000</v>
          </cell>
        </row>
        <row r="164">
          <cell r="I164">
            <v>3426</v>
          </cell>
          <cell r="J164">
            <v>0</v>
          </cell>
          <cell r="K164">
            <v>0</v>
          </cell>
          <cell r="L164">
            <v>0</v>
          </cell>
          <cell r="M164">
            <v>360</v>
          </cell>
          <cell r="N164">
            <v>0</v>
          </cell>
          <cell r="O164">
            <v>0</v>
          </cell>
          <cell r="P164">
            <v>360</v>
          </cell>
          <cell r="Q164">
            <v>3066</v>
          </cell>
        </row>
        <row r="165">
          <cell r="I165">
            <v>3457</v>
          </cell>
          <cell r="J165">
            <v>0</v>
          </cell>
          <cell r="K165">
            <v>0</v>
          </cell>
          <cell r="L165">
            <v>0</v>
          </cell>
          <cell r="M165">
            <v>360</v>
          </cell>
          <cell r="N165">
            <v>0</v>
          </cell>
          <cell r="O165">
            <v>0</v>
          </cell>
          <cell r="P165">
            <v>360</v>
          </cell>
          <cell r="Q165">
            <v>3097</v>
          </cell>
        </row>
        <row r="166">
          <cell r="I166">
            <v>3426</v>
          </cell>
          <cell r="J166">
            <v>0</v>
          </cell>
          <cell r="K166">
            <v>0</v>
          </cell>
          <cell r="L166">
            <v>0</v>
          </cell>
          <cell r="M166">
            <v>360</v>
          </cell>
          <cell r="N166">
            <v>0</v>
          </cell>
          <cell r="O166">
            <v>0</v>
          </cell>
          <cell r="P166">
            <v>360</v>
          </cell>
          <cell r="Q166">
            <v>3066</v>
          </cell>
        </row>
        <row r="167">
          <cell r="I167">
            <v>7762</v>
          </cell>
          <cell r="J167">
            <v>0</v>
          </cell>
          <cell r="K167">
            <v>0</v>
          </cell>
          <cell r="L167">
            <v>0</v>
          </cell>
          <cell r="M167">
            <v>600</v>
          </cell>
          <cell r="N167">
            <v>0</v>
          </cell>
          <cell r="O167">
            <v>0</v>
          </cell>
          <cell r="P167">
            <v>600</v>
          </cell>
          <cell r="Q167">
            <v>7162</v>
          </cell>
        </row>
        <row r="168">
          <cell r="I168">
            <v>7165</v>
          </cell>
          <cell r="J168">
            <v>0</v>
          </cell>
          <cell r="K168">
            <v>0</v>
          </cell>
          <cell r="L168">
            <v>0</v>
          </cell>
          <cell r="M168">
            <v>600</v>
          </cell>
          <cell r="N168">
            <v>0</v>
          </cell>
          <cell r="O168">
            <v>0</v>
          </cell>
          <cell r="P168">
            <v>600</v>
          </cell>
          <cell r="Q168">
            <v>6565</v>
          </cell>
        </row>
        <row r="169">
          <cell r="I169">
            <v>8056</v>
          </cell>
          <cell r="J169">
            <v>0</v>
          </cell>
          <cell r="K169">
            <v>0</v>
          </cell>
          <cell r="L169">
            <v>0</v>
          </cell>
          <cell r="M169">
            <v>600</v>
          </cell>
          <cell r="N169">
            <v>0</v>
          </cell>
          <cell r="O169">
            <v>0</v>
          </cell>
          <cell r="P169">
            <v>600</v>
          </cell>
          <cell r="Q169">
            <v>7456</v>
          </cell>
        </row>
        <row r="170">
          <cell r="I170">
            <v>17800</v>
          </cell>
          <cell r="J170">
            <v>15608</v>
          </cell>
          <cell r="K170">
            <v>182</v>
          </cell>
          <cell r="L170">
            <v>210</v>
          </cell>
          <cell r="M170">
            <v>1800</v>
          </cell>
          <cell r="N170">
            <v>0</v>
          </cell>
          <cell r="O170">
            <v>0</v>
          </cell>
          <cell r="P170">
            <v>17800</v>
          </cell>
          <cell r="Q170">
            <v>0</v>
          </cell>
        </row>
        <row r="171">
          <cell r="I171">
            <v>20500</v>
          </cell>
          <cell r="J171">
            <v>18287</v>
          </cell>
          <cell r="K171">
            <v>191</v>
          </cell>
          <cell r="L171">
            <v>222</v>
          </cell>
          <cell r="M171">
            <v>1800</v>
          </cell>
          <cell r="N171">
            <v>0</v>
          </cell>
          <cell r="O171">
            <v>0</v>
          </cell>
          <cell r="P171">
            <v>20500</v>
          </cell>
          <cell r="Q171">
            <v>0</v>
          </cell>
        </row>
        <row r="172">
          <cell r="I172">
            <v>16450</v>
          </cell>
          <cell r="J172">
            <v>14318</v>
          </cell>
          <cell r="K172">
            <v>182</v>
          </cell>
          <cell r="L172">
            <v>210</v>
          </cell>
          <cell r="M172">
            <v>1740</v>
          </cell>
          <cell r="N172">
            <v>0</v>
          </cell>
          <cell r="O172">
            <v>0</v>
          </cell>
          <cell r="P172">
            <v>16450</v>
          </cell>
          <cell r="Q172">
            <v>0</v>
          </cell>
        </row>
        <row r="175">
          <cell r="I175">
            <v>16303</v>
          </cell>
          <cell r="J175">
            <v>9171</v>
          </cell>
          <cell r="K175">
            <v>182</v>
          </cell>
          <cell r="L175">
            <v>210</v>
          </cell>
          <cell r="M175">
            <v>1740</v>
          </cell>
          <cell r="N175">
            <v>0</v>
          </cell>
          <cell r="O175">
            <v>0</v>
          </cell>
          <cell r="P175">
            <v>11303</v>
          </cell>
          <cell r="Q175">
            <v>5000</v>
          </cell>
        </row>
        <row r="176">
          <cell r="I176">
            <v>16708</v>
          </cell>
          <cell r="J176">
            <v>14576</v>
          </cell>
          <cell r="K176">
            <v>182</v>
          </cell>
          <cell r="L176">
            <v>210</v>
          </cell>
          <cell r="M176">
            <v>1740</v>
          </cell>
          <cell r="N176">
            <v>0</v>
          </cell>
          <cell r="O176">
            <v>0</v>
          </cell>
          <cell r="P176">
            <v>16708</v>
          </cell>
          <cell r="Q176">
            <v>0</v>
          </cell>
        </row>
        <row r="177">
          <cell r="I177">
            <v>18696</v>
          </cell>
          <cell r="J177">
            <v>16504</v>
          </cell>
          <cell r="K177">
            <v>182</v>
          </cell>
          <cell r="L177">
            <v>210</v>
          </cell>
          <cell r="M177">
            <v>1800</v>
          </cell>
          <cell r="N177">
            <v>0</v>
          </cell>
          <cell r="O177">
            <v>0</v>
          </cell>
          <cell r="P177">
            <v>18696</v>
          </cell>
          <cell r="Q177">
            <v>0</v>
          </cell>
        </row>
        <row r="178">
          <cell r="I178">
            <v>10946</v>
          </cell>
          <cell r="J178">
            <v>0</v>
          </cell>
          <cell r="K178">
            <v>170</v>
          </cell>
          <cell r="L178">
            <v>0</v>
          </cell>
          <cell r="M178">
            <v>1140</v>
          </cell>
          <cell r="N178">
            <v>0</v>
          </cell>
          <cell r="O178">
            <v>0</v>
          </cell>
          <cell r="P178">
            <v>1310</v>
          </cell>
          <cell r="Q178">
            <v>9636</v>
          </cell>
        </row>
        <row r="179">
          <cell r="I179">
            <v>18168</v>
          </cell>
          <cell r="J179">
            <v>13976</v>
          </cell>
          <cell r="K179">
            <v>182</v>
          </cell>
          <cell r="L179">
            <v>210</v>
          </cell>
          <cell r="M179">
            <v>1800</v>
          </cell>
          <cell r="N179">
            <v>0</v>
          </cell>
          <cell r="O179">
            <v>2000</v>
          </cell>
          <cell r="P179">
            <v>18168</v>
          </cell>
          <cell r="Q179">
            <v>0</v>
          </cell>
        </row>
      </sheetData>
      <sheetData sheetId="13"/>
      <sheetData sheetId="14"/>
      <sheetData sheetId="1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薪資BAK"/>
      <sheetName val="勞健保BAK"/>
      <sheetName val="廚工及翻譯"/>
      <sheetName val="薪資DEMO (2)"/>
      <sheetName val="測量"/>
      <sheetName val="路工"/>
      <sheetName val="橋工"/>
      <sheetName val="安衛"/>
      <sheetName val="排水"/>
      <sheetName val="Demo"/>
      <sheetName val="薪資DEMO"/>
      <sheetName val="勞保DEMO"/>
      <sheetName val="健保DEMO"/>
      <sheetName val="MAIN"/>
      <sheetName val="薪資DEMO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報"/>
      <sheetName val="天機工"/>
      <sheetName val="數量"/>
      <sheetName val="估驗計算式"/>
      <sheetName val="計算"/>
      <sheetName val="記事"/>
      <sheetName val="晴雨表"/>
      <sheetName val="上半月報"/>
      <sheetName val="下半月報"/>
      <sheetName val="累計數量"/>
      <sheetName val="按日計酬"/>
    </sheetNames>
    <sheetDataSet>
      <sheetData sheetId="0" refreshError="1"/>
      <sheetData sheetId="1" refreshError="1"/>
      <sheetData sheetId="2" refreshError="1">
        <row r="5">
          <cell r="D5">
            <v>1</v>
          </cell>
          <cell r="E5">
            <v>0.98000000000000009</v>
          </cell>
          <cell r="F5">
            <v>0.98000000000000009</v>
          </cell>
          <cell r="AM5">
            <v>0</v>
          </cell>
          <cell r="AN5">
            <v>0</v>
          </cell>
        </row>
        <row r="6">
          <cell r="D6">
            <v>59164</v>
          </cell>
          <cell r="E6">
            <v>56135</v>
          </cell>
          <cell r="F6">
            <v>56135</v>
          </cell>
          <cell r="AM6">
            <v>0</v>
          </cell>
          <cell r="AN6">
            <v>0</v>
          </cell>
        </row>
        <row r="7">
          <cell r="D7">
            <v>54477</v>
          </cell>
          <cell r="E7">
            <v>47000</v>
          </cell>
          <cell r="F7">
            <v>47000</v>
          </cell>
          <cell r="AM7">
            <v>0</v>
          </cell>
          <cell r="AN7">
            <v>0</v>
          </cell>
        </row>
        <row r="8">
          <cell r="D8">
            <v>40511.300000000003</v>
          </cell>
          <cell r="E8">
            <v>4309</v>
          </cell>
          <cell r="F8">
            <v>4309</v>
          </cell>
          <cell r="AM8">
            <v>0</v>
          </cell>
          <cell r="AN8">
            <v>0</v>
          </cell>
        </row>
        <row r="9">
          <cell r="D9">
            <v>1256</v>
          </cell>
          <cell r="E9">
            <v>0</v>
          </cell>
          <cell r="F9">
            <v>0</v>
          </cell>
          <cell r="AM9">
            <v>0</v>
          </cell>
          <cell r="AN9">
            <v>0</v>
          </cell>
        </row>
        <row r="10">
          <cell r="D10">
            <v>13437</v>
          </cell>
          <cell r="E10">
            <v>54.9</v>
          </cell>
          <cell r="F10">
            <v>55</v>
          </cell>
          <cell r="O10">
            <v>545.19000000000005</v>
          </cell>
          <cell r="P10">
            <v>538.86</v>
          </cell>
          <cell r="AM10">
            <v>1084.0500000000002</v>
          </cell>
          <cell r="AN10">
            <v>0</v>
          </cell>
        </row>
        <row r="11">
          <cell r="D11">
            <v>7417.1</v>
          </cell>
          <cell r="E11">
            <v>0</v>
          </cell>
          <cell r="F11">
            <v>0</v>
          </cell>
          <cell r="J11">
            <v>820.34</v>
          </cell>
          <cell r="L11">
            <v>829.96500000000003</v>
          </cell>
          <cell r="AM11">
            <v>1650.3050000000001</v>
          </cell>
          <cell r="AN11">
            <v>0</v>
          </cell>
        </row>
        <row r="12">
          <cell r="D12">
            <v>14231</v>
          </cell>
          <cell r="E12">
            <v>40.5</v>
          </cell>
          <cell r="F12">
            <v>41</v>
          </cell>
          <cell r="H12">
            <v>2310.42</v>
          </cell>
          <cell r="AM12">
            <v>2310.42</v>
          </cell>
          <cell r="AN12">
            <v>0</v>
          </cell>
        </row>
        <row r="13">
          <cell r="D13">
            <v>56297</v>
          </cell>
          <cell r="E13">
            <v>846.6</v>
          </cell>
          <cell r="F13">
            <v>847</v>
          </cell>
          <cell r="H13">
            <v>3937.62</v>
          </cell>
          <cell r="K13">
            <v>4315.8180000000002</v>
          </cell>
          <cell r="AM13">
            <v>8253.4380000000001</v>
          </cell>
          <cell r="AN13">
            <v>0</v>
          </cell>
        </row>
        <row r="14">
          <cell r="D14">
            <v>58003</v>
          </cell>
          <cell r="E14">
            <v>187.2</v>
          </cell>
          <cell r="F14">
            <v>188</v>
          </cell>
          <cell r="N14">
            <v>1261.5468000000001</v>
          </cell>
          <cell r="O14">
            <v>1246.9100000000001</v>
          </cell>
          <cell r="AM14">
            <v>2508.4567999999999</v>
          </cell>
          <cell r="AN14">
            <v>0</v>
          </cell>
        </row>
        <row r="15">
          <cell r="D15">
            <v>1144.3</v>
          </cell>
          <cell r="E15">
            <v>0</v>
          </cell>
          <cell r="F15">
            <v>0</v>
          </cell>
          <cell r="AM15">
            <v>0</v>
          </cell>
          <cell r="AN15">
            <v>0</v>
          </cell>
        </row>
        <row r="16">
          <cell r="D16">
            <v>62.9</v>
          </cell>
          <cell r="E16">
            <v>0</v>
          </cell>
          <cell r="F16">
            <v>0</v>
          </cell>
          <cell r="AM16">
            <v>0</v>
          </cell>
          <cell r="AN16">
            <v>0</v>
          </cell>
        </row>
        <row r="17">
          <cell r="E17">
            <v>0</v>
          </cell>
          <cell r="F17">
            <v>0</v>
          </cell>
          <cell r="AM17">
            <v>0</v>
          </cell>
        </row>
        <row r="18">
          <cell r="D18">
            <v>97777</v>
          </cell>
          <cell r="E18">
            <v>86947.61</v>
          </cell>
          <cell r="F18">
            <v>86948</v>
          </cell>
          <cell r="AM18">
            <v>0</v>
          </cell>
          <cell r="AN18">
            <v>0</v>
          </cell>
        </row>
        <row r="19">
          <cell r="D19">
            <v>61993</v>
          </cell>
          <cell r="E19">
            <v>32039.445</v>
          </cell>
          <cell r="F19">
            <v>32040</v>
          </cell>
          <cell r="G19">
            <v>170.01000000000002</v>
          </cell>
          <cell r="H19">
            <v>594.98</v>
          </cell>
          <cell r="I19">
            <v>579.79099999999994</v>
          </cell>
          <cell r="J19">
            <v>711.88300000000004</v>
          </cell>
          <cell r="K19">
            <v>701.83799999999997</v>
          </cell>
          <cell r="L19">
            <v>742.09699999999998</v>
          </cell>
          <cell r="M19">
            <v>534</v>
          </cell>
          <cell r="N19">
            <v>591.6</v>
          </cell>
          <cell r="O19">
            <v>194.7</v>
          </cell>
          <cell r="P19">
            <v>169.3</v>
          </cell>
          <cell r="Q19">
            <v>169.4</v>
          </cell>
          <cell r="AM19">
            <v>5159.5989999999993</v>
          </cell>
          <cell r="AN19">
            <v>0</v>
          </cell>
        </row>
        <row r="20">
          <cell r="D20">
            <v>380</v>
          </cell>
          <cell r="E20">
            <v>126</v>
          </cell>
          <cell r="F20">
            <v>126</v>
          </cell>
          <cell r="AM20">
            <v>0</v>
          </cell>
          <cell r="AN20">
            <v>0</v>
          </cell>
        </row>
        <row r="21">
          <cell r="D21">
            <v>589</v>
          </cell>
          <cell r="E21">
            <v>616.16</v>
          </cell>
          <cell r="F21">
            <v>617</v>
          </cell>
          <cell r="AM21">
            <v>0</v>
          </cell>
          <cell r="AN21">
            <v>0</v>
          </cell>
        </row>
        <row r="22">
          <cell r="D22">
            <v>23612</v>
          </cell>
          <cell r="E22">
            <v>13411.403000000002</v>
          </cell>
          <cell r="F22">
            <v>13412</v>
          </cell>
          <cell r="G22">
            <v>29.03</v>
          </cell>
          <cell r="H22">
            <v>44.650000000000006</v>
          </cell>
          <cell r="J22">
            <v>154.05000000000001</v>
          </cell>
          <cell r="K22">
            <v>55.25</v>
          </cell>
          <cell r="L22">
            <v>29.7</v>
          </cell>
          <cell r="M22">
            <v>36.71</v>
          </cell>
          <cell r="N22">
            <v>29.64</v>
          </cell>
          <cell r="P22">
            <v>62.97</v>
          </cell>
          <cell r="Q22">
            <v>96.4</v>
          </cell>
          <cell r="AM22">
            <v>538.4</v>
          </cell>
          <cell r="AN22">
            <v>0</v>
          </cell>
        </row>
        <row r="23">
          <cell r="D23">
            <v>1078</v>
          </cell>
          <cell r="E23">
            <v>872.05099999999993</v>
          </cell>
          <cell r="F23">
            <v>873</v>
          </cell>
          <cell r="I23">
            <v>12</v>
          </cell>
          <cell r="AM23">
            <v>12</v>
          </cell>
          <cell r="AN23">
            <v>0</v>
          </cell>
        </row>
        <row r="24">
          <cell r="D24">
            <v>0.3</v>
          </cell>
          <cell r="E24">
            <v>0</v>
          </cell>
          <cell r="F24">
            <v>0</v>
          </cell>
          <cell r="AM24">
            <v>0</v>
          </cell>
          <cell r="AN24">
            <v>0</v>
          </cell>
        </row>
        <row r="25">
          <cell r="D25">
            <v>1.4</v>
          </cell>
          <cell r="E25">
            <v>0.96</v>
          </cell>
          <cell r="F25">
            <v>1</v>
          </cell>
          <cell r="AM25">
            <v>0</v>
          </cell>
          <cell r="AN25">
            <v>0</v>
          </cell>
        </row>
        <row r="26">
          <cell r="D26">
            <v>570.70000000000005</v>
          </cell>
          <cell r="E26">
            <v>303.43800000000022</v>
          </cell>
          <cell r="F26">
            <v>304</v>
          </cell>
          <cell r="G26">
            <v>0.72899999999999998</v>
          </cell>
          <cell r="H26">
            <v>2.7480000000000002</v>
          </cell>
          <cell r="J26">
            <v>1.391</v>
          </cell>
          <cell r="K26">
            <v>1.1000000000000001</v>
          </cell>
          <cell r="L26">
            <v>7.05</v>
          </cell>
          <cell r="M26">
            <v>0.35399999999999998</v>
          </cell>
          <cell r="N26">
            <v>5.0960000000000001</v>
          </cell>
          <cell r="P26">
            <v>1.4339999999999999</v>
          </cell>
          <cell r="Q26">
            <v>1.9649999999999999</v>
          </cell>
          <cell r="AM26">
            <v>21.867000000000001</v>
          </cell>
          <cell r="AN26">
            <v>0</v>
          </cell>
        </row>
        <row r="27">
          <cell r="D27">
            <v>2586.8000000000002</v>
          </cell>
          <cell r="E27">
            <v>1613.2830000000008</v>
          </cell>
          <cell r="F27">
            <v>1614</v>
          </cell>
          <cell r="G27">
            <v>1.829</v>
          </cell>
          <cell r="H27">
            <v>64.03</v>
          </cell>
          <cell r="J27">
            <v>19.809000000000001</v>
          </cell>
          <cell r="K27">
            <v>5.6340000000000003</v>
          </cell>
          <cell r="L27">
            <v>0.433</v>
          </cell>
          <cell r="M27">
            <v>2.931</v>
          </cell>
          <cell r="N27">
            <v>0.39</v>
          </cell>
          <cell r="P27">
            <v>13.071</v>
          </cell>
          <cell r="Q27">
            <v>9.527000000000001</v>
          </cell>
          <cell r="AM27">
            <v>117.654</v>
          </cell>
          <cell r="AN27">
            <v>0</v>
          </cell>
        </row>
        <row r="28">
          <cell r="D28">
            <v>1670</v>
          </cell>
          <cell r="E28">
            <v>575</v>
          </cell>
          <cell r="F28">
            <v>575</v>
          </cell>
          <cell r="AM28">
            <v>0</v>
          </cell>
          <cell r="AN28">
            <v>0</v>
          </cell>
        </row>
        <row r="29">
          <cell r="D29">
            <v>5778.2</v>
          </cell>
          <cell r="E29">
            <v>3819.192</v>
          </cell>
          <cell r="F29">
            <v>3820</v>
          </cell>
          <cell r="H29">
            <v>9.6039999999999992</v>
          </cell>
          <cell r="J29">
            <v>55.5</v>
          </cell>
          <cell r="Q29">
            <v>9.6</v>
          </cell>
          <cell r="AM29">
            <v>74.703999999999994</v>
          </cell>
          <cell r="AN29">
            <v>0</v>
          </cell>
        </row>
        <row r="30">
          <cell r="D30">
            <v>3821.7</v>
          </cell>
          <cell r="E30">
            <v>939.7</v>
          </cell>
          <cell r="F30">
            <v>940</v>
          </cell>
          <cell r="L30">
            <v>96.47</v>
          </cell>
          <cell r="N30">
            <v>96.47</v>
          </cell>
          <cell r="P30">
            <v>181.21</v>
          </cell>
          <cell r="AM30">
            <v>374.15</v>
          </cell>
          <cell r="AN30">
            <v>0</v>
          </cell>
        </row>
        <row r="31">
          <cell r="D31">
            <v>9177.2000000000007</v>
          </cell>
          <cell r="E31">
            <v>5384.3449999999993</v>
          </cell>
          <cell r="F31">
            <v>5385</v>
          </cell>
          <cell r="K31">
            <v>84.64</v>
          </cell>
          <cell r="Q31">
            <v>84.48</v>
          </cell>
          <cell r="AM31">
            <v>169.12</v>
          </cell>
          <cell r="AN31">
            <v>0</v>
          </cell>
        </row>
        <row r="32">
          <cell r="D32">
            <v>24803.9</v>
          </cell>
          <cell r="E32">
            <v>13712.06</v>
          </cell>
          <cell r="F32">
            <v>13713</v>
          </cell>
          <cell r="G32">
            <v>54.15</v>
          </cell>
          <cell r="H32">
            <v>63.4</v>
          </cell>
          <cell r="K32">
            <v>107.58</v>
          </cell>
          <cell r="M32">
            <v>63.44</v>
          </cell>
          <cell r="P32">
            <v>54.15</v>
          </cell>
          <cell r="Q32">
            <v>108.12</v>
          </cell>
          <cell r="AM32">
            <v>450.84</v>
          </cell>
          <cell r="AN32">
            <v>0</v>
          </cell>
        </row>
        <row r="33">
          <cell r="D33">
            <v>72</v>
          </cell>
          <cell r="E33">
            <v>17</v>
          </cell>
          <cell r="F33">
            <v>17</v>
          </cell>
          <cell r="AM33">
            <v>0</v>
          </cell>
          <cell r="AN33">
            <v>0</v>
          </cell>
        </row>
        <row r="34">
          <cell r="D34">
            <v>969</v>
          </cell>
          <cell r="E34">
            <v>625.11400000000003</v>
          </cell>
          <cell r="F34">
            <v>626</v>
          </cell>
          <cell r="AM34">
            <v>0</v>
          </cell>
          <cell r="AN34">
            <v>0</v>
          </cell>
        </row>
        <row r="35">
          <cell r="D35">
            <v>4705.3999999999996</v>
          </cell>
          <cell r="E35">
            <v>931.91200000000003</v>
          </cell>
          <cell r="F35">
            <v>932</v>
          </cell>
          <cell r="I35">
            <v>0.61099999999999999</v>
          </cell>
          <cell r="J35">
            <v>43.277000000000001</v>
          </cell>
          <cell r="K35">
            <v>51.326999999999998</v>
          </cell>
          <cell r="L35">
            <v>50.933999999999997</v>
          </cell>
          <cell r="M35">
            <v>36</v>
          </cell>
          <cell r="N35">
            <v>29.04</v>
          </cell>
          <cell r="O35">
            <v>8.4700000000000006</v>
          </cell>
          <cell r="P35">
            <v>33.86</v>
          </cell>
          <cell r="Q35">
            <v>33.159999999999997</v>
          </cell>
          <cell r="AM35">
            <v>286.67899999999997</v>
          </cell>
          <cell r="AN35">
            <v>0</v>
          </cell>
        </row>
        <row r="36">
          <cell r="D36">
            <v>337</v>
          </cell>
          <cell r="E36">
            <v>0</v>
          </cell>
          <cell r="F36">
            <v>0</v>
          </cell>
          <cell r="AM36">
            <v>0</v>
          </cell>
          <cell r="AN36">
            <v>0</v>
          </cell>
        </row>
        <row r="37">
          <cell r="D37">
            <v>91</v>
          </cell>
          <cell r="E37">
            <v>0</v>
          </cell>
          <cell r="F37">
            <v>0</v>
          </cell>
          <cell r="AM37">
            <v>0</v>
          </cell>
          <cell r="AN37">
            <v>0</v>
          </cell>
        </row>
        <row r="38">
          <cell r="D38">
            <v>850.4</v>
          </cell>
          <cell r="E38">
            <v>680.31999999999994</v>
          </cell>
          <cell r="F38">
            <v>681</v>
          </cell>
          <cell r="AM38">
            <v>0</v>
          </cell>
          <cell r="AN38">
            <v>0</v>
          </cell>
        </row>
        <row r="39">
          <cell r="D39">
            <v>4550</v>
          </cell>
          <cell r="E39">
            <v>3463</v>
          </cell>
          <cell r="F39">
            <v>3463</v>
          </cell>
          <cell r="AM39">
            <v>0</v>
          </cell>
          <cell r="AN39">
            <v>0</v>
          </cell>
        </row>
        <row r="40">
          <cell r="D40">
            <v>17.2</v>
          </cell>
          <cell r="E40">
            <v>12.79</v>
          </cell>
          <cell r="F40">
            <v>13</v>
          </cell>
          <cell r="AM40">
            <v>0</v>
          </cell>
          <cell r="AN40">
            <v>0</v>
          </cell>
        </row>
        <row r="41">
          <cell r="D41">
            <v>6597.9</v>
          </cell>
          <cell r="E41">
            <v>5278.32</v>
          </cell>
          <cell r="F41">
            <v>5279</v>
          </cell>
          <cell r="AM41">
            <v>0</v>
          </cell>
          <cell r="AN41">
            <v>0</v>
          </cell>
        </row>
        <row r="42">
          <cell r="D42">
            <v>3131.8</v>
          </cell>
          <cell r="E42">
            <v>0</v>
          </cell>
          <cell r="F42">
            <v>0</v>
          </cell>
          <cell r="AM42">
            <v>0</v>
          </cell>
          <cell r="AN42">
            <v>0</v>
          </cell>
        </row>
        <row r="43">
          <cell r="D43">
            <v>5.9</v>
          </cell>
          <cell r="E43">
            <v>2.44</v>
          </cell>
          <cell r="F43">
            <v>3</v>
          </cell>
          <cell r="AM43">
            <v>0</v>
          </cell>
          <cell r="AN43">
            <v>0</v>
          </cell>
        </row>
        <row r="44">
          <cell r="D44">
            <v>5</v>
          </cell>
          <cell r="E44">
            <v>4</v>
          </cell>
          <cell r="F44">
            <v>4</v>
          </cell>
          <cell r="AM44">
            <v>0</v>
          </cell>
          <cell r="AN44">
            <v>0</v>
          </cell>
        </row>
        <row r="45">
          <cell r="D45">
            <v>8</v>
          </cell>
          <cell r="E45">
            <v>8</v>
          </cell>
          <cell r="F45">
            <v>8</v>
          </cell>
          <cell r="AM45">
            <v>0</v>
          </cell>
          <cell r="AN45">
            <v>0</v>
          </cell>
        </row>
        <row r="46">
          <cell r="D46">
            <v>4</v>
          </cell>
          <cell r="E46">
            <v>4</v>
          </cell>
          <cell r="F46">
            <v>4</v>
          </cell>
          <cell r="AM46">
            <v>0</v>
          </cell>
          <cell r="AN46">
            <v>0</v>
          </cell>
        </row>
        <row r="47">
          <cell r="D47">
            <v>10</v>
          </cell>
          <cell r="E47">
            <v>4</v>
          </cell>
          <cell r="F47">
            <v>4</v>
          </cell>
          <cell r="AM47">
            <v>0</v>
          </cell>
          <cell r="AN47">
            <v>0</v>
          </cell>
        </row>
        <row r="48">
          <cell r="D48">
            <v>6</v>
          </cell>
          <cell r="E48">
            <v>2</v>
          </cell>
          <cell r="F48">
            <v>2</v>
          </cell>
          <cell r="AM48">
            <v>0</v>
          </cell>
          <cell r="AN48">
            <v>0</v>
          </cell>
        </row>
        <row r="49">
          <cell r="D49">
            <v>10</v>
          </cell>
          <cell r="E49">
            <v>4</v>
          </cell>
          <cell r="F49">
            <v>4</v>
          </cell>
          <cell r="AM49">
            <v>0</v>
          </cell>
          <cell r="AN49">
            <v>0</v>
          </cell>
        </row>
        <row r="50">
          <cell r="D50">
            <v>16</v>
          </cell>
          <cell r="E50">
            <v>16</v>
          </cell>
          <cell r="F50">
            <v>16</v>
          </cell>
          <cell r="AM50">
            <v>0</v>
          </cell>
          <cell r="AN50">
            <v>0</v>
          </cell>
        </row>
        <row r="51">
          <cell r="D51">
            <v>8</v>
          </cell>
          <cell r="E51">
            <v>8</v>
          </cell>
          <cell r="F51">
            <v>8</v>
          </cell>
          <cell r="AM51">
            <v>0</v>
          </cell>
          <cell r="AN51">
            <v>0</v>
          </cell>
        </row>
        <row r="52">
          <cell r="D52">
            <v>4</v>
          </cell>
          <cell r="E52">
            <v>0</v>
          </cell>
          <cell r="F52">
            <v>0</v>
          </cell>
          <cell r="AM52">
            <v>0</v>
          </cell>
          <cell r="AN52">
            <v>0</v>
          </cell>
        </row>
        <row r="53">
          <cell r="D53">
            <v>4</v>
          </cell>
          <cell r="E53">
            <v>0</v>
          </cell>
          <cell r="F53">
            <v>0</v>
          </cell>
          <cell r="AM53">
            <v>0</v>
          </cell>
          <cell r="AN53">
            <v>0</v>
          </cell>
        </row>
        <row r="54">
          <cell r="D54">
            <v>5</v>
          </cell>
          <cell r="E54">
            <v>12.000000000000002</v>
          </cell>
          <cell r="F54">
            <v>12.000000000000002</v>
          </cell>
          <cell r="AM54">
            <v>0</v>
          </cell>
          <cell r="AN54">
            <v>0</v>
          </cell>
        </row>
        <row r="55">
          <cell r="D55">
            <v>5</v>
          </cell>
          <cell r="E55">
            <v>12.000000000000002</v>
          </cell>
          <cell r="F55">
            <v>12.000000000000002</v>
          </cell>
          <cell r="AM55">
            <v>0</v>
          </cell>
          <cell r="AN55">
            <v>0</v>
          </cell>
        </row>
        <row r="56">
          <cell r="D56">
            <v>302</v>
          </cell>
          <cell r="E56">
            <v>0</v>
          </cell>
          <cell r="F56">
            <v>0</v>
          </cell>
          <cell r="AM56">
            <v>0</v>
          </cell>
          <cell r="AN56">
            <v>0</v>
          </cell>
        </row>
        <row r="57">
          <cell r="D57">
            <v>145</v>
          </cell>
          <cell r="E57">
            <v>0</v>
          </cell>
          <cell r="F57">
            <v>0</v>
          </cell>
          <cell r="AM57">
            <v>0</v>
          </cell>
          <cell r="AN57">
            <v>0</v>
          </cell>
        </row>
        <row r="58">
          <cell r="D58">
            <v>3483</v>
          </cell>
          <cell r="E58">
            <v>1159.8399999999999</v>
          </cell>
          <cell r="F58">
            <v>1160</v>
          </cell>
          <cell r="AM58">
            <v>0</v>
          </cell>
          <cell r="AN58">
            <v>0</v>
          </cell>
        </row>
        <row r="59">
          <cell r="D59">
            <v>1056</v>
          </cell>
          <cell r="E59">
            <v>783.3</v>
          </cell>
          <cell r="F59">
            <v>784</v>
          </cell>
          <cell r="AM59">
            <v>0</v>
          </cell>
          <cell r="AN59">
            <v>0</v>
          </cell>
        </row>
        <row r="60">
          <cell r="D60">
            <v>312</v>
          </cell>
          <cell r="E60">
            <v>0</v>
          </cell>
          <cell r="F60">
            <v>0</v>
          </cell>
          <cell r="AM60">
            <v>0</v>
          </cell>
          <cell r="AN60">
            <v>0</v>
          </cell>
        </row>
        <row r="61">
          <cell r="D61">
            <v>200</v>
          </cell>
          <cell r="E61">
            <v>0</v>
          </cell>
          <cell r="F61">
            <v>0</v>
          </cell>
          <cell r="AM61">
            <v>0</v>
          </cell>
          <cell r="AN61">
            <v>0</v>
          </cell>
        </row>
        <row r="62">
          <cell r="D62">
            <v>1</v>
          </cell>
          <cell r="E62">
            <v>0.95000000000000007</v>
          </cell>
          <cell r="AM62">
            <v>0</v>
          </cell>
          <cell r="AN62">
            <v>0</v>
          </cell>
        </row>
        <row r="63">
          <cell r="D63">
            <v>600</v>
          </cell>
          <cell r="E63">
            <v>600</v>
          </cell>
          <cell r="F63">
            <v>600</v>
          </cell>
          <cell r="AM63">
            <v>0</v>
          </cell>
          <cell r="AN63">
            <v>0</v>
          </cell>
        </row>
        <row r="64">
          <cell r="E64">
            <v>0</v>
          </cell>
          <cell r="AM64">
            <v>0</v>
          </cell>
          <cell r="AN64">
            <v>0</v>
          </cell>
        </row>
        <row r="65">
          <cell r="D65">
            <v>39.799999999999997</v>
          </cell>
          <cell r="E65">
            <v>0</v>
          </cell>
          <cell r="F65">
            <v>0</v>
          </cell>
          <cell r="AM65">
            <v>0</v>
          </cell>
          <cell r="AN65">
            <v>0</v>
          </cell>
        </row>
        <row r="66">
          <cell r="D66">
            <v>14002.4</v>
          </cell>
          <cell r="E66">
            <v>10247.82</v>
          </cell>
          <cell r="F66">
            <v>10248</v>
          </cell>
          <cell r="G66">
            <v>32.229999999999997</v>
          </cell>
          <cell r="H66">
            <v>32.24</v>
          </cell>
          <cell r="I66">
            <v>40.47</v>
          </cell>
          <cell r="J66">
            <v>32.24</v>
          </cell>
          <cell r="O66">
            <v>18.55</v>
          </cell>
          <cell r="P66">
            <v>32.159999999999997</v>
          </cell>
          <cell r="Q66">
            <v>32.159999999999997</v>
          </cell>
          <cell r="R66">
            <v>32.159999999999997</v>
          </cell>
          <cell r="S66">
            <v>48.64</v>
          </cell>
          <cell r="AM66">
            <v>300.85000000000002</v>
          </cell>
          <cell r="AN66">
            <v>0</v>
          </cell>
        </row>
        <row r="67">
          <cell r="D67">
            <v>4625.8</v>
          </cell>
          <cell r="E67">
            <v>2064.4700000000003</v>
          </cell>
          <cell r="F67">
            <v>2065</v>
          </cell>
          <cell r="G67">
            <v>3.18</v>
          </cell>
          <cell r="H67">
            <v>3.2</v>
          </cell>
          <cell r="I67">
            <v>7.98</v>
          </cell>
          <cell r="J67">
            <v>3.2</v>
          </cell>
          <cell r="O67">
            <v>11.05</v>
          </cell>
          <cell r="P67">
            <v>3.2</v>
          </cell>
          <cell r="Q67">
            <v>3.2</v>
          </cell>
          <cell r="R67">
            <v>3.2</v>
          </cell>
          <cell r="S67">
            <v>12.8</v>
          </cell>
          <cell r="AM67">
            <v>51.010000000000005</v>
          </cell>
          <cell r="AN67">
            <v>0</v>
          </cell>
        </row>
        <row r="68">
          <cell r="D68">
            <v>22.5</v>
          </cell>
          <cell r="E68">
            <v>0</v>
          </cell>
          <cell r="F68">
            <v>0</v>
          </cell>
          <cell r="AM68">
            <v>0</v>
          </cell>
          <cell r="AN68">
            <v>0</v>
          </cell>
        </row>
        <row r="69">
          <cell r="D69">
            <v>101.2</v>
          </cell>
          <cell r="E69">
            <v>125.02000000000001</v>
          </cell>
          <cell r="F69">
            <v>126</v>
          </cell>
          <cell r="M69">
            <v>2.8499999999999996</v>
          </cell>
          <cell r="Q69">
            <v>4.1999999999999993</v>
          </cell>
          <cell r="AM69">
            <v>7.0499999999999989</v>
          </cell>
          <cell r="AN69">
            <v>0</v>
          </cell>
        </row>
        <row r="70">
          <cell r="D70">
            <v>74.3</v>
          </cell>
          <cell r="E70">
            <v>77.036000000000001</v>
          </cell>
          <cell r="F70">
            <v>78</v>
          </cell>
          <cell r="G70">
            <v>9.5000000000000001E-2</v>
          </cell>
          <cell r="H70">
            <v>9.4E-2</v>
          </cell>
          <cell r="I70">
            <v>0.26700000000000002</v>
          </cell>
          <cell r="J70">
            <v>9.4E-2</v>
          </cell>
          <cell r="O70">
            <v>0.504</v>
          </cell>
          <cell r="P70">
            <v>0.14199999999999999</v>
          </cell>
          <cell r="Q70">
            <v>9.4E-2</v>
          </cell>
          <cell r="R70">
            <v>0.14199999999999999</v>
          </cell>
          <cell r="S70">
            <v>0.43799999999999994</v>
          </cell>
          <cell r="AM70">
            <v>1.8699999999999999</v>
          </cell>
          <cell r="AN70">
            <v>0</v>
          </cell>
        </row>
        <row r="71">
          <cell r="D71">
            <v>47.8</v>
          </cell>
          <cell r="E71">
            <v>95.758000000000067</v>
          </cell>
          <cell r="F71">
            <v>96</v>
          </cell>
          <cell r="O71">
            <v>0.51600000000000001</v>
          </cell>
          <cell r="AM71">
            <v>0.51600000000000001</v>
          </cell>
          <cell r="AN71">
            <v>0</v>
          </cell>
        </row>
        <row r="72">
          <cell r="D72">
            <v>610</v>
          </cell>
          <cell r="E72">
            <v>583.41</v>
          </cell>
          <cell r="F72">
            <v>584</v>
          </cell>
          <cell r="AM72">
            <v>0</v>
          </cell>
          <cell r="AN72">
            <v>0</v>
          </cell>
        </row>
        <row r="73">
          <cell r="D73">
            <v>141</v>
          </cell>
          <cell r="E73">
            <v>0</v>
          </cell>
          <cell r="F73">
            <v>0</v>
          </cell>
          <cell r="AM73">
            <v>0</v>
          </cell>
          <cell r="AN73">
            <v>0</v>
          </cell>
        </row>
        <row r="74">
          <cell r="D74">
            <v>17</v>
          </cell>
          <cell r="E74">
            <v>0</v>
          </cell>
          <cell r="F74">
            <v>0</v>
          </cell>
          <cell r="AM74">
            <v>0</v>
          </cell>
          <cell r="AN74">
            <v>0</v>
          </cell>
        </row>
        <row r="75">
          <cell r="D75">
            <v>12</v>
          </cell>
          <cell r="E75">
            <v>2</v>
          </cell>
          <cell r="F75">
            <v>2</v>
          </cell>
          <cell r="AM75">
            <v>0</v>
          </cell>
          <cell r="AN75">
            <v>0</v>
          </cell>
        </row>
        <row r="76">
          <cell r="D76">
            <v>1</v>
          </cell>
          <cell r="E76">
            <v>0</v>
          </cell>
          <cell r="F76">
            <v>0</v>
          </cell>
          <cell r="AM76">
            <v>0</v>
          </cell>
          <cell r="AN76">
            <v>0</v>
          </cell>
        </row>
        <row r="77">
          <cell r="E77">
            <v>0</v>
          </cell>
          <cell r="AM77">
            <v>0</v>
          </cell>
          <cell r="AN77">
            <v>0</v>
          </cell>
        </row>
        <row r="78">
          <cell r="D78">
            <v>5005.8999999999996</v>
          </cell>
          <cell r="E78">
            <v>2395.91</v>
          </cell>
          <cell r="F78">
            <v>2396</v>
          </cell>
          <cell r="L78">
            <v>20</v>
          </cell>
          <cell r="M78">
            <v>20</v>
          </cell>
          <cell r="N78">
            <v>20</v>
          </cell>
          <cell r="O78">
            <v>20</v>
          </cell>
          <cell r="P78">
            <v>20</v>
          </cell>
          <cell r="Q78">
            <v>20</v>
          </cell>
          <cell r="R78">
            <v>20</v>
          </cell>
          <cell r="AM78">
            <v>140</v>
          </cell>
          <cell r="AN78">
            <v>0</v>
          </cell>
        </row>
        <row r="79">
          <cell r="D79">
            <v>395</v>
          </cell>
          <cell r="E79">
            <v>0</v>
          </cell>
          <cell r="F79">
            <v>0</v>
          </cell>
          <cell r="S79">
            <v>20</v>
          </cell>
          <cell r="AM79">
            <v>20</v>
          </cell>
          <cell r="AN79">
            <v>0</v>
          </cell>
        </row>
        <row r="80">
          <cell r="D80">
            <v>442.1</v>
          </cell>
          <cell r="E80">
            <v>0</v>
          </cell>
          <cell r="F80">
            <v>0</v>
          </cell>
          <cell r="AM80">
            <v>0</v>
          </cell>
          <cell r="AN80">
            <v>0</v>
          </cell>
        </row>
        <row r="81">
          <cell r="D81">
            <v>27</v>
          </cell>
          <cell r="E81">
            <v>0</v>
          </cell>
          <cell r="F81">
            <v>0</v>
          </cell>
          <cell r="AM81">
            <v>0</v>
          </cell>
          <cell r="AN81">
            <v>0</v>
          </cell>
        </row>
        <row r="82">
          <cell r="D82">
            <v>477</v>
          </cell>
          <cell r="E82">
            <v>0</v>
          </cell>
          <cell r="F82">
            <v>0</v>
          </cell>
          <cell r="AM82">
            <v>0</v>
          </cell>
          <cell r="AN82">
            <v>0</v>
          </cell>
        </row>
        <row r="83">
          <cell r="D83">
            <v>205</v>
          </cell>
          <cell r="E83">
            <v>0</v>
          </cell>
          <cell r="F83">
            <v>0</v>
          </cell>
          <cell r="AM83">
            <v>0</v>
          </cell>
          <cell r="AN83">
            <v>0</v>
          </cell>
        </row>
        <row r="84">
          <cell r="D84">
            <v>2344</v>
          </cell>
          <cell r="E84">
            <v>0</v>
          </cell>
          <cell r="F84">
            <v>0</v>
          </cell>
          <cell r="AM84">
            <v>0</v>
          </cell>
          <cell r="AN84">
            <v>0</v>
          </cell>
        </row>
        <row r="85">
          <cell r="D85">
            <v>4</v>
          </cell>
          <cell r="E85">
            <v>0</v>
          </cell>
          <cell r="F85">
            <v>0</v>
          </cell>
          <cell r="AM85">
            <v>0</v>
          </cell>
          <cell r="AN85">
            <v>0</v>
          </cell>
        </row>
        <row r="86">
          <cell r="D86">
            <v>24</v>
          </cell>
          <cell r="E86">
            <v>0</v>
          </cell>
          <cell r="F86">
            <v>0</v>
          </cell>
          <cell r="AM86">
            <v>0</v>
          </cell>
          <cell r="AN86">
            <v>0</v>
          </cell>
        </row>
        <row r="87">
          <cell r="D87">
            <v>58</v>
          </cell>
          <cell r="E87">
            <v>0</v>
          </cell>
          <cell r="F87">
            <v>0</v>
          </cell>
          <cell r="AM87">
            <v>0</v>
          </cell>
          <cell r="AN87">
            <v>0</v>
          </cell>
        </row>
        <row r="88">
          <cell r="D88">
            <v>191.7</v>
          </cell>
          <cell r="E88">
            <v>0</v>
          </cell>
          <cell r="F88">
            <v>0</v>
          </cell>
          <cell r="AM88">
            <v>0</v>
          </cell>
          <cell r="AN88">
            <v>0</v>
          </cell>
        </row>
        <row r="89">
          <cell r="D89">
            <v>65.3</v>
          </cell>
          <cell r="E89">
            <v>0</v>
          </cell>
          <cell r="F89">
            <v>0</v>
          </cell>
          <cell r="AM89">
            <v>0</v>
          </cell>
          <cell r="AN89">
            <v>0</v>
          </cell>
        </row>
        <row r="90">
          <cell r="D90">
            <v>1578</v>
          </cell>
          <cell r="E90">
            <v>0</v>
          </cell>
          <cell r="F90">
            <v>0</v>
          </cell>
          <cell r="AM90">
            <v>0</v>
          </cell>
          <cell r="AN90">
            <v>0</v>
          </cell>
        </row>
        <row r="91">
          <cell r="D91">
            <v>544</v>
          </cell>
          <cell r="E91">
            <v>0</v>
          </cell>
          <cell r="F91">
            <v>0</v>
          </cell>
          <cell r="AM91">
            <v>0</v>
          </cell>
          <cell r="AN91">
            <v>0</v>
          </cell>
        </row>
        <row r="92">
          <cell r="D92">
            <v>1</v>
          </cell>
          <cell r="E92">
            <v>0</v>
          </cell>
          <cell r="F92">
            <v>0</v>
          </cell>
          <cell r="AM92">
            <v>0</v>
          </cell>
          <cell r="AN92">
            <v>0</v>
          </cell>
        </row>
        <row r="93">
          <cell r="D93">
            <v>1</v>
          </cell>
          <cell r="E93">
            <v>0</v>
          </cell>
          <cell r="F93">
            <v>0</v>
          </cell>
          <cell r="AM93">
            <v>0</v>
          </cell>
          <cell r="AN93">
            <v>0</v>
          </cell>
        </row>
        <row r="94">
          <cell r="D94">
            <v>1</v>
          </cell>
          <cell r="E94">
            <v>0</v>
          </cell>
          <cell r="F94">
            <v>0</v>
          </cell>
          <cell r="AM94">
            <v>0</v>
          </cell>
          <cell r="AN94">
            <v>0</v>
          </cell>
        </row>
        <row r="95">
          <cell r="D95">
            <v>1</v>
          </cell>
          <cell r="E95">
            <v>0.02</v>
          </cell>
          <cell r="F95">
            <v>0.02</v>
          </cell>
          <cell r="AM95">
            <v>0</v>
          </cell>
          <cell r="AN95">
            <v>0</v>
          </cell>
        </row>
        <row r="96">
          <cell r="D96">
            <v>2</v>
          </cell>
          <cell r="E96">
            <v>0</v>
          </cell>
          <cell r="F96">
            <v>0</v>
          </cell>
          <cell r="AM96">
            <v>0</v>
          </cell>
          <cell r="AN96">
            <v>0</v>
          </cell>
        </row>
        <row r="97">
          <cell r="D97">
            <v>4</v>
          </cell>
          <cell r="E97">
            <v>0</v>
          </cell>
          <cell r="F97">
            <v>0</v>
          </cell>
          <cell r="AM97">
            <v>0</v>
          </cell>
          <cell r="AN97">
            <v>0</v>
          </cell>
        </row>
        <row r="98">
          <cell r="D98">
            <v>9</v>
          </cell>
          <cell r="E98">
            <v>0</v>
          </cell>
          <cell r="F98">
            <v>0</v>
          </cell>
          <cell r="AM98">
            <v>0</v>
          </cell>
          <cell r="AN98">
            <v>0</v>
          </cell>
        </row>
        <row r="99">
          <cell r="D99">
            <v>12</v>
          </cell>
          <cell r="E99">
            <v>0</v>
          </cell>
          <cell r="F99">
            <v>0</v>
          </cell>
          <cell r="AM99">
            <v>0</v>
          </cell>
          <cell r="AN99">
            <v>0</v>
          </cell>
        </row>
        <row r="100">
          <cell r="D100">
            <v>3</v>
          </cell>
          <cell r="E100">
            <v>0</v>
          </cell>
          <cell r="F100">
            <v>0</v>
          </cell>
          <cell r="AM100">
            <v>0</v>
          </cell>
          <cell r="AN100">
            <v>0</v>
          </cell>
        </row>
        <row r="101">
          <cell r="D101">
            <v>700</v>
          </cell>
          <cell r="E101">
            <v>0</v>
          </cell>
          <cell r="F101">
            <v>0</v>
          </cell>
          <cell r="AM101">
            <v>0</v>
          </cell>
          <cell r="AN101">
            <v>0</v>
          </cell>
        </row>
        <row r="102">
          <cell r="D102">
            <v>630</v>
          </cell>
          <cell r="E102">
            <v>0</v>
          </cell>
          <cell r="F102">
            <v>0</v>
          </cell>
          <cell r="AM102">
            <v>0</v>
          </cell>
          <cell r="AN102">
            <v>0</v>
          </cell>
        </row>
        <row r="103">
          <cell r="D103">
            <v>515</v>
          </cell>
          <cell r="E103">
            <v>0</v>
          </cell>
          <cell r="F103">
            <v>0</v>
          </cell>
          <cell r="AM103">
            <v>0</v>
          </cell>
          <cell r="AN103">
            <v>0</v>
          </cell>
        </row>
        <row r="104">
          <cell r="E104">
            <v>0</v>
          </cell>
          <cell r="AM104">
            <v>0</v>
          </cell>
          <cell r="AN104">
            <v>0</v>
          </cell>
        </row>
        <row r="105">
          <cell r="D105">
            <v>1095</v>
          </cell>
          <cell r="E105">
            <v>0</v>
          </cell>
          <cell r="F105">
            <v>0</v>
          </cell>
          <cell r="AM105">
            <v>0</v>
          </cell>
          <cell r="AN105">
            <v>0</v>
          </cell>
        </row>
        <row r="106">
          <cell r="D106">
            <v>1220</v>
          </cell>
          <cell r="E106">
            <v>0</v>
          </cell>
          <cell r="F106">
            <v>0</v>
          </cell>
          <cell r="AM106">
            <v>0</v>
          </cell>
          <cell r="AN106">
            <v>0</v>
          </cell>
        </row>
        <row r="107">
          <cell r="D107">
            <v>70</v>
          </cell>
          <cell r="E107">
            <v>0</v>
          </cell>
          <cell r="F107">
            <v>0</v>
          </cell>
          <cell r="AM107">
            <v>0</v>
          </cell>
          <cell r="AN107">
            <v>0</v>
          </cell>
        </row>
        <row r="108">
          <cell r="D108">
            <v>9</v>
          </cell>
          <cell r="E108">
            <v>0</v>
          </cell>
          <cell r="F108">
            <v>0</v>
          </cell>
          <cell r="AM108">
            <v>0</v>
          </cell>
          <cell r="AN108">
            <v>0</v>
          </cell>
        </row>
        <row r="109">
          <cell r="D109">
            <v>15</v>
          </cell>
          <cell r="E109">
            <v>0</v>
          </cell>
          <cell r="F109">
            <v>0</v>
          </cell>
          <cell r="AM109">
            <v>0</v>
          </cell>
          <cell r="AN109">
            <v>0</v>
          </cell>
        </row>
        <row r="110">
          <cell r="D110">
            <v>4</v>
          </cell>
          <cell r="E110">
            <v>0</v>
          </cell>
          <cell r="F110">
            <v>0</v>
          </cell>
          <cell r="AM110">
            <v>0</v>
          </cell>
          <cell r="AN110">
            <v>0</v>
          </cell>
        </row>
        <row r="111">
          <cell r="D111">
            <v>56</v>
          </cell>
          <cell r="E111">
            <v>0</v>
          </cell>
          <cell r="F111">
            <v>0</v>
          </cell>
          <cell r="AM111">
            <v>0</v>
          </cell>
          <cell r="AN111">
            <v>0</v>
          </cell>
        </row>
        <row r="112">
          <cell r="D112">
            <v>68</v>
          </cell>
          <cell r="E112">
            <v>0</v>
          </cell>
          <cell r="F112">
            <v>0</v>
          </cell>
          <cell r="AM112">
            <v>0</v>
          </cell>
          <cell r="AN112">
            <v>0</v>
          </cell>
        </row>
        <row r="113">
          <cell r="D113">
            <v>100</v>
          </cell>
          <cell r="E113">
            <v>0</v>
          </cell>
          <cell r="F113">
            <v>0</v>
          </cell>
          <cell r="AM113">
            <v>0</v>
          </cell>
          <cell r="AN113">
            <v>0</v>
          </cell>
        </row>
        <row r="114">
          <cell r="D114">
            <v>19260</v>
          </cell>
          <cell r="E114">
            <v>0</v>
          </cell>
          <cell r="F114">
            <v>0</v>
          </cell>
          <cell r="AM114">
            <v>0</v>
          </cell>
          <cell r="AN114">
            <v>0</v>
          </cell>
        </row>
        <row r="115">
          <cell r="D115">
            <v>2618</v>
          </cell>
          <cell r="E115">
            <v>0</v>
          </cell>
          <cell r="F115">
            <v>0</v>
          </cell>
          <cell r="AM115">
            <v>0</v>
          </cell>
          <cell r="AN115">
            <v>0</v>
          </cell>
        </row>
        <row r="116">
          <cell r="D116">
            <v>214</v>
          </cell>
          <cell r="E116">
            <v>0</v>
          </cell>
          <cell r="F116">
            <v>0</v>
          </cell>
          <cell r="AM116">
            <v>0</v>
          </cell>
          <cell r="AN116">
            <v>0</v>
          </cell>
        </row>
        <row r="117">
          <cell r="D117">
            <v>1199</v>
          </cell>
          <cell r="E117">
            <v>0</v>
          </cell>
          <cell r="F117">
            <v>0</v>
          </cell>
          <cell r="AM117">
            <v>0</v>
          </cell>
          <cell r="AN117">
            <v>0</v>
          </cell>
        </row>
        <row r="118">
          <cell r="D118">
            <v>214</v>
          </cell>
          <cell r="E118">
            <v>0</v>
          </cell>
          <cell r="F118">
            <v>0</v>
          </cell>
          <cell r="AM118">
            <v>0</v>
          </cell>
          <cell r="AN118">
            <v>0</v>
          </cell>
        </row>
        <row r="119">
          <cell r="D119">
            <v>1420</v>
          </cell>
          <cell r="E119">
            <v>0</v>
          </cell>
          <cell r="F119">
            <v>0</v>
          </cell>
          <cell r="AM119">
            <v>0</v>
          </cell>
          <cell r="AN119">
            <v>0</v>
          </cell>
        </row>
        <row r="120">
          <cell r="D120">
            <v>2</v>
          </cell>
          <cell r="E120">
            <v>0</v>
          </cell>
          <cell r="F120">
            <v>0</v>
          </cell>
          <cell r="AM120">
            <v>0</v>
          </cell>
          <cell r="AN120">
            <v>0</v>
          </cell>
        </row>
        <row r="121">
          <cell r="D121">
            <v>1</v>
          </cell>
          <cell r="E121">
            <v>0</v>
          </cell>
          <cell r="F121">
            <v>0</v>
          </cell>
          <cell r="AM121">
            <v>0</v>
          </cell>
          <cell r="AN121">
            <v>0</v>
          </cell>
        </row>
        <row r="122">
          <cell r="D122">
            <v>1</v>
          </cell>
          <cell r="E122">
            <v>0</v>
          </cell>
          <cell r="F122">
            <v>0</v>
          </cell>
          <cell r="AM122">
            <v>0</v>
          </cell>
          <cell r="AN122">
            <v>0</v>
          </cell>
        </row>
        <row r="123">
          <cell r="D123">
            <v>5665</v>
          </cell>
          <cell r="E123">
            <v>0</v>
          </cell>
          <cell r="F123">
            <v>0</v>
          </cell>
          <cell r="AM123">
            <v>0</v>
          </cell>
          <cell r="AN123">
            <v>0</v>
          </cell>
        </row>
        <row r="124">
          <cell r="D124">
            <v>5665</v>
          </cell>
          <cell r="E124">
            <v>1000</v>
          </cell>
          <cell r="F124">
            <v>1000</v>
          </cell>
          <cell r="AM124">
            <v>0</v>
          </cell>
          <cell r="AN124">
            <v>0</v>
          </cell>
        </row>
        <row r="125">
          <cell r="D125">
            <v>11</v>
          </cell>
          <cell r="E125">
            <v>0</v>
          </cell>
          <cell r="F125">
            <v>0</v>
          </cell>
          <cell r="AM125">
            <v>0</v>
          </cell>
          <cell r="AN125">
            <v>0</v>
          </cell>
        </row>
        <row r="126">
          <cell r="D126">
            <v>11</v>
          </cell>
          <cell r="E126">
            <v>0</v>
          </cell>
          <cell r="F126">
            <v>0</v>
          </cell>
          <cell r="AM126">
            <v>0</v>
          </cell>
          <cell r="AN126">
            <v>0</v>
          </cell>
        </row>
        <row r="127">
          <cell r="D127">
            <v>7</v>
          </cell>
          <cell r="E127">
            <v>0</v>
          </cell>
          <cell r="F127">
            <v>0</v>
          </cell>
          <cell r="AM127">
            <v>0</v>
          </cell>
          <cell r="AN127">
            <v>0</v>
          </cell>
        </row>
        <row r="128">
          <cell r="D128">
            <v>7</v>
          </cell>
          <cell r="E128">
            <v>0</v>
          </cell>
          <cell r="F128">
            <v>0</v>
          </cell>
          <cell r="AM128">
            <v>0</v>
          </cell>
          <cell r="AN128">
            <v>0</v>
          </cell>
        </row>
        <row r="129">
          <cell r="D129">
            <v>1</v>
          </cell>
          <cell r="E129">
            <v>0</v>
          </cell>
          <cell r="F129">
            <v>0</v>
          </cell>
          <cell r="AM129">
            <v>0</v>
          </cell>
          <cell r="AN129">
            <v>0</v>
          </cell>
        </row>
        <row r="130">
          <cell r="D130">
            <v>1</v>
          </cell>
          <cell r="E130">
            <v>0</v>
          </cell>
          <cell r="F130">
            <v>0</v>
          </cell>
          <cell r="AM130">
            <v>0</v>
          </cell>
          <cell r="AN130">
            <v>0</v>
          </cell>
        </row>
        <row r="131">
          <cell r="D131">
            <v>10</v>
          </cell>
          <cell r="E131">
            <v>0</v>
          </cell>
          <cell r="F131">
            <v>0</v>
          </cell>
          <cell r="AM131">
            <v>0</v>
          </cell>
          <cell r="AN131">
            <v>0</v>
          </cell>
        </row>
        <row r="132">
          <cell r="D132">
            <v>1</v>
          </cell>
          <cell r="E132">
            <v>0</v>
          </cell>
          <cell r="F132">
            <v>0</v>
          </cell>
          <cell r="AM132">
            <v>0</v>
          </cell>
          <cell r="AN132">
            <v>0</v>
          </cell>
        </row>
        <row r="133">
          <cell r="D133">
            <v>1</v>
          </cell>
          <cell r="E133">
            <v>0</v>
          </cell>
          <cell r="F133">
            <v>0</v>
          </cell>
          <cell r="AM133">
            <v>0</v>
          </cell>
          <cell r="AN133">
            <v>0</v>
          </cell>
        </row>
        <row r="134">
          <cell r="D134">
            <v>1</v>
          </cell>
          <cell r="E134">
            <v>0.97000000000000008</v>
          </cell>
          <cell r="F134">
            <v>0.97000000000000008</v>
          </cell>
          <cell r="AM134">
            <v>0</v>
          </cell>
          <cell r="AN134">
            <v>0</v>
          </cell>
        </row>
        <row r="135">
          <cell r="E135">
            <v>0</v>
          </cell>
          <cell r="AM135">
            <v>0</v>
          </cell>
          <cell r="AN135">
            <v>0</v>
          </cell>
        </row>
        <row r="136">
          <cell r="D136">
            <v>10</v>
          </cell>
          <cell r="E136">
            <v>0</v>
          </cell>
          <cell r="F136">
            <v>0</v>
          </cell>
          <cell r="AM136">
            <v>0</v>
          </cell>
          <cell r="AN136">
            <v>0</v>
          </cell>
        </row>
        <row r="137">
          <cell r="D137">
            <v>2</v>
          </cell>
          <cell r="E137">
            <v>0</v>
          </cell>
          <cell r="F137">
            <v>0</v>
          </cell>
          <cell r="AM137">
            <v>0</v>
          </cell>
          <cell r="AN137">
            <v>0</v>
          </cell>
        </row>
        <row r="138">
          <cell r="D138">
            <v>3</v>
          </cell>
          <cell r="E138">
            <v>0</v>
          </cell>
          <cell r="F138">
            <v>0</v>
          </cell>
          <cell r="AM138">
            <v>0</v>
          </cell>
          <cell r="AN138">
            <v>0</v>
          </cell>
        </row>
        <row r="139">
          <cell r="D139">
            <v>14</v>
          </cell>
          <cell r="E139">
            <v>0</v>
          </cell>
          <cell r="F139">
            <v>0</v>
          </cell>
          <cell r="AM139">
            <v>0</v>
          </cell>
          <cell r="AN139">
            <v>0</v>
          </cell>
        </row>
        <row r="140">
          <cell r="D140">
            <v>2</v>
          </cell>
          <cell r="E140">
            <v>0</v>
          </cell>
          <cell r="F140">
            <v>0</v>
          </cell>
          <cell r="AM140">
            <v>0</v>
          </cell>
          <cell r="AN140">
            <v>0</v>
          </cell>
        </row>
        <row r="141">
          <cell r="D141">
            <v>10</v>
          </cell>
          <cell r="E141">
            <v>0</v>
          </cell>
          <cell r="F141">
            <v>0</v>
          </cell>
          <cell r="AM141">
            <v>0</v>
          </cell>
          <cell r="AN141">
            <v>0</v>
          </cell>
        </row>
        <row r="142">
          <cell r="D142">
            <v>113</v>
          </cell>
          <cell r="E142">
            <v>0</v>
          </cell>
          <cell r="F142">
            <v>0</v>
          </cell>
          <cell r="AM142">
            <v>0</v>
          </cell>
          <cell r="AN142">
            <v>0</v>
          </cell>
        </row>
        <row r="143">
          <cell r="D143">
            <v>1</v>
          </cell>
          <cell r="E143">
            <v>0</v>
          </cell>
          <cell r="F143">
            <v>0</v>
          </cell>
          <cell r="AM143">
            <v>0</v>
          </cell>
          <cell r="AN143">
            <v>0</v>
          </cell>
        </row>
        <row r="144">
          <cell r="D144">
            <v>9</v>
          </cell>
          <cell r="E144">
            <v>0</v>
          </cell>
          <cell r="F144">
            <v>0</v>
          </cell>
          <cell r="AM144">
            <v>0</v>
          </cell>
          <cell r="AN144">
            <v>0</v>
          </cell>
        </row>
        <row r="145">
          <cell r="D145">
            <v>1</v>
          </cell>
          <cell r="E145">
            <v>0</v>
          </cell>
          <cell r="F145">
            <v>0</v>
          </cell>
          <cell r="AM145">
            <v>0</v>
          </cell>
          <cell r="AN145">
            <v>0</v>
          </cell>
        </row>
        <row r="146">
          <cell r="D146">
            <v>1</v>
          </cell>
          <cell r="E146">
            <v>0</v>
          </cell>
          <cell r="F146">
            <v>0</v>
          </cell>
          <cell r="AM146">
            <v>0</v>
          </cell>
          <cell r="AN146">
            <v>0</v>
          </cell>
        </row>
        <row r="147">
          <cell r="D147">
            <v>28</v>
          </cell>
          <cell r="E147">
            <v>0</v>
          </cell>
          <cell r="F147">
            <v>0</v>
          </cell>
          <cell r="AM147">
            <v>0</v>
          </cell>
          <cell r="AN147">
            <v>0</v>
          </cell>
        </row>
        <row r="148">
          <cell r="D148">
            <v>96</v>
          </cell>
          <cell r="E148">
            <v>0</v>
          </cell>
          <cell r="F148">
            <v>0</v>
          </cell>
          <cell r="AM148">
            <v>0</v>
          </cell>
          <cell r="AN148">
            <v>0</v>
          </cell>
        </row>
        <row r="149">
          <cell r="D149">
            <v>17</v>
          </cell>
          <cell r="E149">
            <v>0</v>
          </cell>
          <cell r="F149">
            <v>0</v>
          </cell>
          <cell r="AM149">
            <v>0</v>
          </cell>
          <cell r="AN149">
            <v>0</v>
          </cell>
        </row>
        <row r="150">
          <cell r="D150">
            <v>462</v>
          </cell>
          <cell r="E150">
            <v>0</v>
          </cell>
          <cell r="F150">
            <v>0</v>
          </cell>
          <cell r="AM150">
            <v>0</v>
          </cell>
          <cell r="AN150">
            <v>0</v>
          </cell>
        </row>
        <row r="151">
          <cell r="D151">
            <v>3097</v>
          </cell>
          <cell r="E151">
            <v>0</v>
          </cell>
          <cell r="F151">
            <v>0</v>
          </cell>
          <cell r="AM151">
            <v>0</v>
          </cell>
          <cell r="AN151">
            <v>0</v>
          </cell>
        </row>
        <row r="152">
          <cell r="D152">
            <v>77</v>
          </cell>
          <cell r="E152">
            <v>0</v>
          </cell>
          <cell r="F152">
            <v>0</v>
          </cell>
          <cell r="AM152">
            <v>0</v>
          </cell>
          <cell r="AN152">
            <v>0</v>
          </cell>
        </row>
        <row r="153">
          <cell r="D153">
            <v>84</v>
          </cell>
          <cell r="E153">
            <v>0</v>
          </cell>
          <cell r="F153">
            <v>0</v>
          </cell>
          <cell r="AM153">
            <v>0</v>
          </cell>
          <cell r="AN153">
            <v>0</v>
          </cell>
        </row>
        <row r="154">
          <cell r="D154">
            <v>756</v>
          </cell>
          <cell r="E154">
            <v>0</v>
          </cell>
          <cell r="F154">
            <v>0</v>
          </cell>
          <cell r="AM154">
            <v>0</v>
          </cell>
          <cell r="AN154">
            <v>0</v>
          </cell>
        </row>
        <row r="155">
          <cell r="D155">
            <v>2420</v>
          </cell>
          <cell r="E155">
            <v>0</v>
          </cell>
          <cell r="F155">
            <v>0</v>
          </cell>
          <cell r="AM155">
            <v>0</v>
          </cell>
          <cell r="AN155">
            <v>0</v>
          </cell>
        </row>
        <row r="156">
          <cell r="D156">
            <v>4114</v>
          </cell>
          <cell r="E156">
            <v>0</v>
          </cell>
          <cell r="F156">
            <v>0</v>
          </cell>
          <cell r="AM156">
            <v>0</v>
          </cell>
          <cell r="AN156">
            <v>0</v>
          </cell>
        </row>
        <row r="157">
          <cell r="D157">
            <v>480</v>
          </cell>
          <cell r="E157">
            <v>0</v>
          </cell>
          <cell r="F157">
            <v>0</v>
          </cell>
          <cell r="AM157">
            <v>0</v>
          </cell>
          <cell r="AN157">
            <v>0</v>
          </cell>
        </row>
        <row r="158">
          <cell r="D158">
            <v>135</v>
          </cell>
          <cell r="E158">
            <v>0</v>
          </cell>
          <cell r="F158">
            <v>0</v>
          </cell>
          <cell r="AM158">
            <v>0</v>
          </cell>
          <cell r="AN158">
            <v>0</v>
          </cell>
        </row>
        <row r="159">
          <cell r="D159">
            <v>2392</v>
          </cell>
          <cell r="E159">
            <v>0</v>
          </cell>
          <cell r="F159">
            <v>0</v>
          </cell>
          <cell r="AM159">
            <v>0</v>
          </cell>
          <cell r="AN159">
            <v>0</v>
          </cell>
        </row>
        <row r="160">
          <cell r="D160">
            <v>4426</v>
          </cell>
          <cell r="E160">
            <v>0</v>
          </cell>
          <cell r="F160">
            <v>0</v>
          </cell>
          <cell r="AM160">
            <v>0</v>
          </cell>
          <cell r="AN160">
            <v>0</v>
          </cell>
        </row>
        <row r="161">
          <cell r="D161">
            <v>9460</v>
          </cell>
          <cell r="E161">
            <v>0</v>
          </cell>
          <cell r="F161">
            <v>0</v>
          </cell>
          <cell r="AM161">
            <v>0</v>
          </cell>
          <cell r="AN161">
            <v>0</v>
          </cell>
        </row>
        <row r="162">
          <cell r="E162">
            <v>0</v>
          </cell>
          <cell r="AM162">
            <v>0</v>
          </cell>
          <cell r="AN162">
            <v>0</v>
          </cell>
        </row>
        <row r="163">
          <cell r="D163">
            <v>27089</v>
          </cell>
          <cell r="E163">
            <v>0</v>
          </cell>
          <cell r="F163">
            <v>0</v>
          </cell>
          <cell r="AM163">
            <v>0</v>
          </cell>
          <cell r="AN163">
            <v>0</v>
          </cell>
        </row>
        <row r="164">
          <cell r="E164">
            <v>0</v>
          </cell>
          <cell r="AM164">
            <v>0</v>
          </cell>
          <cell r="AN164">
            <v>0</v>
          </cell>
        </row>
        <row r="165">
          <cell r="D165">
            <v>1266</v>
          </cell>
          <cell r="E165">
            <v>0</v>
          </cell>
          <cell r="F165">
            <v>0</v>
          </cell>
          <cell r="AM165">
            <v>0</v>
          </cell>
          <cell r="AN165">
            <v>0</v>
          </cell>
        </row>
        <row r="166">
          <cell r="E166">
            <v>0</v>
          </cell>
          <cell r="AM166">
            <v>0</v>
          </cell>
          <cell r="AN166">
            <v>0</v>
          </cell>
        </row>
        <row r="167">
          <cell r="D167">
            <v>60</v>
          </cell>
          <cell r="E167">
            <v>47</v>
          </cell>
          <cell r="F167">
            <v>47</v>
          </cell>
          <cell r="AM167">
            <v>0</v>
          </cell>
          <cell r="AN167">
            <v>0</v>
          </cell>
        </row>
        <row r="168">
          <cell r="D168">
            <v>1250</v>
          </cell>
          <cell r="E168">
            <v>191</v>
          </cell>
          <cell r="F168">
            <v>191</v>
          </cell>
          <cell r="AM168">
            <v>0</v>
          </cell>
          <cell r="AN168">
            <v>0</v>
          </cell>
        </row>
        <row r="169">
          <cell r="D169">
            <v>1200</v>
          </cell>
          <cell r="E169">
            <v>0</v>
          </cell>
          <cell r="F169">
            <v>0</v>
          </cell>
          <cell r="AM169">
            <v>0</v>
          </cell>
          <cell r="AN169">
            <v>0</v>
          </cell>
        </row>
        <row r="170">
          <cell r="D170">
            <v>780</v>
          </cell>
          <cell r="E170">
            <v>162.80000000000001</v>
          </cell>
          <cell r="F170">
            <v>163</v>
          </cell>
          <cell r="AM170">
            <v>0</v>
          </cell>
          <cell r="AN170">
            <v>0</v>
          </cell>
        </row>
        <row r="171">
          <cell r="D171">
            <v>1</v>
          </cell>
          <cell r="E171">
            <v>0</v>
          </cell>
          <cell r="F171">
            <v>0</v>
          </cell>
          <cell r="AM171">
            <v>0</v>
          </cell>
          <cell r="AN171">
            <v>0</v>
          </cell>
        </row>
        <row r="172">
          <cell r="D172">
            <v>1</v>
          </cell>
          <cell r="E172">
            <v>0</v>
          </cell>
          <cell r="F172">
            <v>0</v>
          </cell>
          <cell r="AM172">
            <v>0</v>
          </cell>
          <cell r="AN172">
            <v>0</v>
          </cell>
        </row>
        <row r="173">
          <cell r="D173">
            <v>1</v>
          </cell>
          <cell r="E173">
            <v>0.45369999999999994</v>
          </cell>
          <cell r="F173">
            <v>0.45369999999999994</v>
          </cell>
          <cell r="U173">
            <v>3.3599999999999998E-2</v>
          </cell>
          <cell r="AM173">
            <v>3.3599999999999998E-2</v>
          </cell>
          <cell r="AN173">
            <v>0</v>
          </cell>
        </row>
        <row r="174">
          <cell r="D174">
            <v>1</v>
          </cell>
          <cell r="E174">
            <v>0.39460000000000001</v>
          </cell>
          <cell r="F174">
            <v>0.39460000000000001</v>
          </cell>
          <cell r="U174">
            <v>3.3599999999999998E-2</v>
          </cell>
          <cell r="AM174">
            <v>3.3599999999999998E-2</v>
          </cell>
          <cell r="AN174">
            <v>0</v>
          </cell>
        </row>
        <row r="175">
          <cell r="D175">
            <v>1143</v>
          </cell>
          <cell r="E175">
            <v>1145</v>
          </cell>
          <cell r="F175">
            <v>1145</v>
          </cell>
          <cell r="AM175">
            <v>0</v>
          </cell>
          <cell r="AN175">
            <v>0</v>
          </cell>
        </row>
        <row r="176">
          <cell r="E176">
            <v>0</v>
          </cell>
          <cell r="U176">
            <v>0</v>
          </cell>
          <cell r="AM176">
            <v>0</v>
          </cell>
          <cell r="AN176">
            <v>0</v>
          </cell>
        </row>
        <row r="177">
          <cell r="D177">
            <v>1</v>
          </cell>
          <cell r="E177">
            <v>0.45369999999999994</v>
          </cell>
          <cell r="F177">
            <v>0.45369999999999994</v>
          </cell>
          <cell r="U177">
            <v>3.3599999999999998E-2</v>
          </cell>
          <cell r="AM177">
            <v>3.3599999999999998E-2</v>
          </cell>
          <cell r="AN177">
            <v>0</v>
          </cell>
        </row>
        <row r="178">
          <cell r="E178">
            <v>0</v>
          </cell>
          <cell r="AM178">
            <v>0</v>
          </cell>
          <cell r="AN178">
            <v>0</v>
          </cell>
        </row>
        <row r="179">
          <cell r="D179">
            <v>1</v>
          </cell>
          <cell r="E179">
            <v>0.45369999999999994</v>
          </cell>
          <cell r="F179">
            <v>0.45369999999999994</v>
          </cell>
          <cell r="U179">
            <v>3.3599999999999998E-2</v>
          </cell>
          <cell r="AM179">
            <v>3.3599999999999998E-2</v>
          </cell>
          <cell r="AN179">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輸入"/>
      <sheetName val="A1"/>
      <sheetName val="A2"/>
      <sheetName val="A3"/>
      <sheetName val="A4"/>
      <sheetName val="A5"/>
      <sheetName val="Sheet4"/>
      <sheetName val="申請單"/>
      <sheetName val="申請報告表"/>
      <sheetName val="澆置紀錄表"/>
      <sheetName val="施工日期及數量統計"/>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總表"/>
      <sheetName val="鋼筋總表"/>
      <sheetName val="橋台輸入"/>
      <sheetName val="橋台鋼筋"/>
      <sheetName val="橋台其他"/>
      <sheetName val="梁輸入"/>
      <sheetName val="梁其他"/>
      <sheetName val="梁鋼筋"/>
      <sheetName val="進橋版輸入"/>
      <sheetName val="進橋版鋼筋"/>
      <sheetName val="進橋版其他"/>
      <sheetName val="Module2"/>
    </sheetNames>
    <sheetDataSet>
      <sheetData sheetId="0" refreshError="1"/>
      <sheetData sheetId="1" refreshError="1"/>
      <sheetData sheetId="2" refreshError="1"/>
      <sheetData sheetId="3" refreshError="1"/>
      <sheetData sheetId="4" refreshError="1"/>
      <sheetData sheetId="5" refreshError="1">
        <row r="2">
          <cell r="G2">
            <v>9.1</v>
          </cell>
        </row>
        <row r="5">
          <cell r="G5">
            <v>0.6</v>
          </cell>
        </row>
        <row r="8">
          <cell r="G8">
            <v>5.4</v>
          </cell>
        </row>
        <row r="9">
          <cell r="G9">
            <v>0.75</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薪資BAK"/>
      <sheetName val="勞健保BAK"/>
      <sheetName val="廚工及翻譯"/>
      <sheetName val="薪資DEMO (2)"/>
      <sheetName val="薪資DEMO (3)"/>
      <sheetName val="測量"/>
      <sheetName val="路工"/>
      <sheetName val="橋工"/>
      <sheetName val="安衛"/>
      <sheetName val="排水"/>
      <sheetName val="Demo"/>
      <sheetName val="薪資DEMO"/>
      <sheetName val="勞保DEMO"/>
      <sheetName val="健保DEMO"/>
      <sheetName val="MAIN"/>
      <sheetName val="AAA5"/>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A3" t="str">
            <v>下構</v>
          </cell>
          <cell r="F3">
            <v>28229</v>
          </cell>
        </row>
        <row r="4">
          <cell r="A4" t="str">
            <v>下構</v>
          </cell>
          <cell r="F4">
            <v>25026</v>
          </cell>
        </row>
        <row r="5">
          <cell r="A5" t="str">
            <v>下構</v>
          </cell>
          <cell r="F5">
            <v>22916</v>
          </cell>
        </row>
        <row r="6">
          <cell r="A6" t="str">
            <v>下構</v>
          </cell>
          <cell r="F6">
            <v>28902</v>
          </cell>
        </row>
        <row r="7">
          <cell r="A7" t="str">
            <v>下構</v>
          </cell>
          <cell r="F7">
            <v>30146</v>
          </cell>
        </row>
        <row r="8">
          <cell r="A8" t="str">
            <v>下構</v>
          </cell>
          <cell r="F8">
            <v>26853</v>
          </cell>
        </row>
        <row r="9">
          <cell r="A9" t="str">
            <v>下構</v>
          </cell>
          <cell r="F9">
            <v>13454</v>
          </cell>
        </row>
        <row r="10">
          <cell r="A10" t="str">
            <v>下構</v>
          </cell>
          <cell r="F10">
            <v>25318</v>
          </cell>
        </row>
        <row r="11">
          <cell r="A11" t="str">
            <v>下構</v>
          </cell>
          <cell r="F11">
            <v>28058</v>
          </cell>
        </row>
        <row r="12">
          <cell r="A12" t="str">
            <v>下構</v>
          </cell>
          <cell r="F12">
            <v>26069</v>
          </cell>
        </row>
        <row r="13">
          <cell r="A13" t="str">
            <v>下構</v>
          </cell>
          <cell r="F13">
            <v>24554</v>
          </cell>
        </row>
        <row r="14">
          <cell r="A14" t="str">
            <v>下構</v>
          </cell>
          <cell r="F14">
            <v>28797</v>
          </cell>
        </row>
        <row r="15">
          <cell r="A15" t="str">
            <v>下構</v>
          </cell>
          <cell r="F15">
            <v>28414</v>
          </cell>
        </row>
        <row r="16">
          <cell r="A16" t="str">
            <v>下構</v>
          </cell>
          <cell r="F16">
            <v>21620</v>
          </cell>
        </row>
        <row r="17">
          <cell r="A17" t="str">
            <v>下構</v>
          </cell>
          <cell r="F17">
            <v>26588</v>
          </cell>
        </row>
        <row r="18">
          <cell r="A18" t="str">
            <v>下構</v>
          </cell>
          <cell r="F18">
            <v>30363</v>
          </cell>
        </row>
        <row r="19">
          <cell r="A19" t="str">
            <v>下構</v>
          </cell>
          <cell r="F19">
            <v>27292</v>
          </cell>
        </row>
        <row r="20">
          <cell r="A20" t="str">
            <v>下構</v>
          </cell>
          <cell r="F20">
            <v>27921</v>
          </cell>
        </row>
        <row r="21">
          <cell r="A21" t="str">
            <v>下構</v>
          </cell>
          <cell r="F21">
            <v>15178</v>
          </cell>
        </row>
        <row r="22">
          <cell r="A22" t="str">
            <v>下構</v>
          </cell>
          <cell r="F22">
            <v>26022</v>
          </cell>
        </row>
        <row r="23">
          <cell r="A23" t="str">
            <v>下構</v>
          </cell>
          <cell r="F23">
            <v>25737</v>
          </cell>
        </row>
        <row r="24">
          <cell r="A24" t="str">
            <v>下構小計</v>
          </cell>
          <cell r="F24">
            <v>565192</v>
          </cell>
        </row>
        <row r="25">
          <cell r="A25" t="str">
            <v>柱頭節塊</v>
          </cell>
          <cell r="F25">
            <v>22385</v>
          </cell>
        </row>
        <row r="26">
          <cell r="A26" t="str">
            <v>柱頭節塊</v>
          </cell>
          <cell r="F26">
            <v>15639</v>
          </cell>
        </row>
        <row r="27">
          <cell r="A27" t="str">
            <v>柱頭節塊</v>
          </cell>
          <cell r="F27">
            <v>18010</v>
          </cell>
        </row>
        <row r="28">
          <cell r="A28" t="str">
            <v>柱頭節塊</v>
          </cell>
          <cell r="F28">
            <v>25209</v>
          </cell>
        </row>
        <row r="29">
          <cell r="A29" t="str">
            <v>柱頭節塊</v>
          </cell>
          <cell r="F29">
            <v>18175</v>
          </cell>
        </row>
        <row r="30">
          <cell r="A30" t="str">
            <v>柱頭節塊</v>
          </cell>
          <cell r="F30">
            <v>26022</v>
          </cell>
        </row>
        <row r="31">
          <cell r="A31" t="str">
            <v>柱頭節塊</v>
          </cell>
          <cell r="F31">
            <v>21849</v>
          </cell>
        </row>
        <row r="32">
          <cell r="A32" t="str">
            <v>柱頭節塊</v>
          </cell>
          <cell r="F32">
            <v>19338</v>
          </cell>
        </row>
        <row r="33">
          <cell r="A33" t="str">
            <v>柱頭節塊</v>
          </cell>
          <cell r="F33">
            <v>27558</v>
          </cell>
        </row>
        <row r="34">
          <cell r="A34" t="str">
            <v>柱頭節塊</v>
          </cell>
          <cell r="F34">
            <v>18008</v>
          </cell>
        </row>
        <row r="35">
          <cell r="A35" t="str">
            <v>柱頭節塊</v>
          </cell>
          <cell r="F35">
            <v>20547</v>
          </cell>
        </row>
        <row r="36">
          <cell r="A36" t="str">
            <v>柱頭節塊</v>
          </cell>
          <cell r="F36">
            <v>25360</v>
          </cell>
        </row>
        <row r="37">
          <cell r="A37" t="str">
            <v>柱頭節塊</v>
          </cell>
          <cell r="F37">
            <v>16747</v>
          </cell>
        </row>
        <row r="38">
          <cell r="A38" t="str">
            <v>柱頭節塊</v>
          </cell>
          <cell r="F38">
            <v>24674</v>
          </cell>
        </row>
        <row r="39">
          <cell r="A39" t="str">
            <v>柱頭節塊</v>
          </cell>
          <cell r="F39">
            <v>26618</v>
          </cell>
        </row>
        <row r="40">
          <cell r="A40" t="str">
            <v>柱頭節塊</v>
          </cell>
          <cell r="F40">
            <v>24626</v>
          </cell>
        </row>
        <row r="41">
          <cell r="A41" t="str">
            <v>柱頭節塊</v>
          </cell>
          <cell r="F41">
            <v>26318</v>
          </cell>
        </row>
        <row r="42">
          <cell r="A42" t="str">
            <v>柱頭節塊</v>
          </cell>
          <cell r="F42">
            <v>26637</v>
          </cell>
        </row>
        <row r="43">
          <cell r="A43" t="str">
            <v>柱頭節塊</v>
          </cell>
          <cell r="F43">
            <v>25714</v>
          </cell>
        </row>
        <row r="44">
          <cell r="A44" t="str">
            <v>柱頭節塊</v>
          </cell>
          <cell r="F44">
            <v>27032</v>
          </cell>
        </row>
        <row r="45">
          <cell r="A45" t="str">
            <v>柱頭節塊</v>
          </cell>
          <cell r="F45">
            <v>26875</v>
          </cell>
        </row>
        <row r="46">
          <cell r="A46" t="str">
            <v>柱頭節塊</v>
          </cell>
          <cell r="F46">
            <v>24884</v>
          </cell>
        </row>
        <row r="47">
          <cell r="A47" t="str">
            <v>柱頭節塊</v>
          </cell>
          <cell r="F47">
            <v>22102</v>
          </cell>
        </row>
        <row r="48">
          <cell r="A48" t="str">
            <v>柱頭節塊</v>
          </cell>
          <cell r="F48">
            <v>15682</v>
          </cell>
        </row>
        <row r="49">
          <cell r="A49" t="str">
            <v>柱頭節塊</v>
          </cell>
          <cell r="F49">
            <v>28326</v>
          </cell>
        </row>
        <row r="50">
          <cell r="A50" t="str">
            <v>柱頭節塊</v>
          </cell>
          <cell r="F50">
            <v>15682</v>
          </cell>
        </row>
        <row r="51">
          <cell r="A51" t="str">
            <v>柱頭節塊</v>
          </cell>
          <cell r="F51">
            <v>26966</v>
          </cell>
        </row>
        <row r="52">
          <cell r="A52" t="str">
            <v>柱頭節塊</v>
          </cell>
          <cell r="F52">
            <v>23391</v>
          </cell>
        </row>
        <row r="53">
          <cell r="A53" t="str">
            <v>柱頭節塊</v>
          </cell>
          <cell r="F53">
            <v>26153</v>
          </cell>
        </row>
        <row r="54">
          <cell r="A54" t="str">
            <v>柱頭節塊</v>
          </cell>
          <cell r="F54">
            <v>26572</v>
          </cell>
        </row>
        <row r="55">
          <cell r="A55" t="str">
            <v>柱頭節塊</v>
          </cell>
          <cell r="F55">
            <v>27755</v>
          </cell>
        </row>
        <row r="56">
          <cell r="A56" t="str">
            <v>柱頭節塊</v>
          </cell>
          <cell r="F56">
            <v>21665</v>
          </cell>
        </row>
        <row r="57">
          <cell r="A57" t="str">
            <v>柱頭節塊</v>
          </cell>
          <cell r="F57">
            <v>27360</v>
          </cell>
        </row>
        <row r="58">
          <cell r="A58" t="str">
            <v>柱頭節塊</v>
          </cell>
          <cell r="F58">
            <v>18538</v>
          </cell>
        </row>
        <row r="59">
          <cell r="A59" t="str">
            <v>柱頭節塊</v>
          </cell>
          <cell r="F59">
            <v>27295</v>
          </cell>
        </row>
        <row r="60">
          <cell r="A60" t="str">
            <v>柱頭節塊</v>
          </cell>
          <cell r="F60">
            <v>27449</v>
          </cell>
        </row>
        <row r="61">
          <cell r="A61" t="str">
            <v>柱頭節塊小計</v>
          </cell>
          <cell r="F61">
            <v>843161</v>
          </cell>
        </row>
        <row r="62">
          <cell r="A62" t="str">
            <v>測量</v>
          </cell>
          <cell r="F62">
            <v>17390</v>
          </cell>
        </row>
        <row r="63">
          <cell r="A63" t="str">
            <v>測量</v>
          </cell>
          <cell r="F63">
            <v>27735</v>
          </cell>
        </row>
        <row r="64">
          <cell r="A64" t="str">
            <v>測量</v>
          </cell>
          <cell r="F64">
            <v>23427</v>
          </cell>
        </row>
        <row r="65">
          <cell r="A65" t="str">
            <v>測量</v>
          </cell>
          <cell r="F65">
            <v>29634</v>
          </cell>
        </row>
        <row r="66">
          <cell r="A66" t="str">
            <v>測量</v>
          </cell>
          <cell r="F66">
            <v>33104</v>
          </cell>
        </row>
        <row r="67">
          <cell r="A67" t="str">
            <v>測量</v>
          </cell>
          <cell r="F67">
            <v>27786</v>
          </cell>
        </row>
        <row r="68">
          <cell r="A68" t="str">
            <v>測量</v>
          </cell>
          <cell r="F68">
            <v>20982</v>
          </cell>
        </row>
        <row r="69">
          <cell r="A69" t="str">
            <v>測量</v>
          </cell>
          <cell r="F69">
            <v>27735</v>
          </cell>
        </row>
        <row r="70">
          <cell r="A70" t="str">
            <v>測量小計</v>
          </cell>
          <cell r="F70">
            <v>207793</v>
          </cell>
        </row>
        <row r="71">
          <cell r="A71" t="str">
            <v>預鑄場</v>
          </cell>
          <cell r="F71">
            <v>25224</v>
          </cell>
        </row>
        <row r="72">
          <cell r="A72" t="str">
            <v>預鑄場</v>
          </cell>
          <cell r="F72">
            <v>17876</v>
          </cell>
        </row>
        <row r="73">
          <cell r="A73" t="str">
            <v>預鑄場</v>
          </cell>
          <cell r="F73">
            <v>22680</v>
          </cell>
        </row>
        <row r="74">
          <cell r="A74" t="str">
            <v>預鑄場</v>
          </cell>
          <cell r="F74">
            <v>28459</v>
          </cell>
        </row>
        <row r="75">
          <cell r="A75" t="str">
            <v>預鑄場</v>
          </cell>
          <cell r="F75">
            <v>32611</v>
          </cell>
        </row>
        <row r="76">
          <cell r="A76" t="str">
            <v>預鑄場</v>
          </cell>
          <cell r="F76">
            <v>35520</v>
          </cell>
        </row>
        <row r="77">
          <cell r="A77" t="str">
            <v>預鑄場</v>
          </cell>
          <cell r="F77">
            <v>27371</v>
          </cell>
        </row>
        <row r="78">
          <cell r="A78" t="str">
            <v>預鑄場</v>
          </cell>
          <cell r="F78">
            <v>23908</v>
          </cell>
        </row>
        <row r="79">
          <cell r="A79" t="str">
            <v>預鑄場</v>
          </cell>
          <cell r="F79">
            <v>25826</v>
          </cell>
        </row>
        <row r="80">
          <cell r="A80" t="str">
            <v>預鑄場</v>
          </cell>
          <cell r="F80">
            <v>31062</v>
          </cell>
        </row>
        <row r="81">
          <cell r="A81" t="str">
            <v>預鑄場</v>
          </cell>
          <cell r="F81">
            <v>35366</v>
          </cell>
        </row>
        <row r="82">
          <cell r="A82" t="str">
            <v>預鑄場</v>
          </cell>
          <cell r="F82">
            <v>21891</v>
          </cell>
        </row>
        <row r="83">
          <cell r="A83" t="str">
            <v>預鑄場</v>
          </cell>
          <cell r="F83">
            <v>25394</v>
          </cell>
        </row>
        <row r="84">
          <cell r="A84" t="str">
            <v>預鑄場</v>
          </cell>
          <cell r="F84">
            <v>35177</v>
          </cell>
        </row>
        <row r="85">
          <cell r="A85" t="str">
            <v>預鑄場</v>
          </cell>
          <cell r="F85">
            <v>31810</v>
          </cell>
        </row>
        <row r="86">
          <cell r="A86" t="str">
            <v>預鑄場</v>
          </cell>
          <cell r="F86">
            <v>33155</v>
          </cell>
        </row>
        <row r="87">
          <cell r="A87" t="str">
            <v>預鑄場</v>
          </cell>
          <cell r="F87">
            <v>31540</v>
          </cell>
        </row>
        <row r="88">
          <cell r="A88" t="str">
            <v>預鑄場</v>
          </cell>
          <cell r="F88">
            <v>26178</v>
          </cell>
        </row>
        <row r="89">
          <cell r="A89" t="str">
            <v>預鑄場</v>
          </cell>
          <cell r="F89">
            <v>35357</v>
          </cell>
        </row>
        <row r="90">
          <cell r="A90" t="str">
            <v>預鑄場</v>
          </cell>
          <cell r="F90">
            <v>29367</v>
          </cell>
        </row>
        <row r="91">
          <cell r="A91" t="str">
            <v>預鑄場</v>
          </cell>
          <cell r="F91">
            <v>31223</v>
          </cell>
        </row>
        <row r="92">
          <cell r="A92" t="str">
            <v>預鑄場</v>
          </cell>
          <cell r="F92">
            <v>25942</v>
          </cell>
        </row>
        <row r="93">
          <cell r="A93" t="str">
            <v>預鑄場</v>
          </cell>
          <cell r="F93">
            <v>19276</v>
          </cell>
        </row>
        <row r="94">
          <cell r="A94" t="str">
            <v>預鑄場</v>
          </cell>
          <cell r="F94">
            <v>24894</v>
          </cell>
        </row>
        <row r="95">
          <cell r="A95" t="str">
            <v>預鑄場</v>
          </cell>
          <cell r="F95">
            <v>25192</v>
          </cell>
        </row>
        <row r="96">
          <cell r="A96" t="str">
            <v>預鑄場</v>
          </cell>
          <cell r="F96">
            <v>22607</v>
          </cell>
        </row>
        <row r="97">
          <cell r="A97" t="str">
            <v>預鑄場</v>
          </cell>
          <cell r="F97">
            <v>22607</v>
          </cell>
        </row>
        <row r="98">
          <cell r="A98" t="str">
            <v>預鑄場</v>
          </cell>
          <cell r="F98">
            <v>25709</v>
          </cell>
        </row>
        <row r="99">
          <cell r="A99" t="str">
            <v>預鑄場</v>
          </cell>
          <cell r="F99">
            <v>25709</v>
          </cell>
        </row>
        <row r="100">
          <cell r="A100" t="str">
            <v>預鑄場</v>
          </cell>
          <cell r="F100">
            <v>29795</v>
          </cell>
        </row>
        <row r="101">
          <cell r="A101" t="str">
            <v>預鑄場</v>
          </cell>
          <cell r="F101">
            <v>0</v>
          </cell>
        </row>
        <row r="102">
          <cell r="A102" t="str">
            <v>預鑄場</v>
          </cell>
          <cell r="F102">
            <v>26039</v>
          </cell>
        </row>
        <row r="103">
          <cell r="A103" t="str">
            <v>預鑄場</v>
          </cell>
          <cell r="F103">
            <v>29143</v>
          </cell>
        </row>
        <row r="104">
          <cell r="A104" t="str">
            <v>預鑄場</v>
          </cell>
          <cell r="F104">
            <v>26022</v>
          </cell>
        </row>
        <row r="105">
          <cell r="A105" t="str">
            <v>預鑄場</v>
          </cell>
          <cell r="F105">
            <v>27895</v>
          </cell>
        </row>
        <row r="106">
          <cell r="A106" t="str">
            <v>預鑄場</v>
          </cell>
          <cell r="F106">
            <v>21745</v>
          </cell>
        </row>
        <row r="107">
          <cell r="A107" t="str">
            <v>預鑄場</v>
          </cell>
          <cell r="F107">
            <v>26354</v>
          </cell>
        </row>
        <row r="108">
          <cell r="A108" t="str">
            <v>預鑄場</v>
          </cell>
          <cell r="F108">
            <v>32611</v>
          </cell>
        </row>
        <row r="109">
          <cell r="A109" t="str">
            <v>預鑄場</v>
          </cell>
          <cell r="F109">
            <v>25446</v>
          </cell>
        </row>
        <row r="110">
          <cell r="A110" t="str">
            <v>預鑄場</v>
          </cell>
          <cell r="F110">
            <v>21724</v>
          </cell>
        </row>
        <row r="111">
          <cell r="A111" t="str">
            <v>預鑄場</v>
          </cell>
          <cell r="F111">
            <v>19245</v>
          </cell>
        </row>
        <row r="112">
          <cell r="A112" t="str">
            <v>預鑄場</v>
          </cell>
          <cell r="F112">
            <v>25604</v>
          </cell>
        </row>
        <row r="113">
          <cell r="A113" t="str">
            <v>預鑄場</v>
          </cell>
          <cell r="F113">
            <v>29407</v>
          </cell>
        </row>
        <row r="114">
          <cell r="A114" t="str">
            <v>預鑄場</v>
          </cell>
          <cell r="F114">
            <v>20511</v>
          </cell>
        </row>
        <row r="115">
          <cell r="A115" t="str">
            <v>預鑄場</v>
          </cell>
          <cell r="F115">
            <v>24597</v>
          </cell>
        </row>
        <row r="116">
          <cell r="A116" t="str">
            <v>預鑄場</v>
          </cell>
          <cell r="F116">
            <v>27629</v>
          </cell>
        </row>
        <row r="117">
          <cell r="A117" t="str">
            <v>預鑄場</v>
          </cell>
          <cell r="F117">
            <v>30583</v>
          </cell>
        </row>
        <row r="118">
          <cell r="A118" t="str">
            <v>預鑄場</v>
          </cell>
          <cell r="F118">
            <v>17667</v>
          </cell>
        </row>
        <row r="119">
          <cell r="A119" t="str">
            <v>預鑄場</v>
          </cell>
          <cell r="F119">
            <v>20037</v>
          </cell>
        </row>
        <row r="120">
          <cell r="A120" t="str">
            <v>預鑄場</v>
          </cell>
          <cell r="F120">
            <v>26022</v>
          </cell>
        </row>
        <row r="121">
          <cell r="A121" t="str">
            <v>預鑄場</v>
          </cell>
          <cell r="F121">
            <v>27617</v>
          </cell>
        </row>
        <row r="122">
          <cell r="A122" t="str">
            <v>預鑄場</v>
          </cell>
          <cell r="F122">
            <v>27884</v>
          </cell>
        </row>
        <row r="123">
          <cell r="A123" t="str">
            <v>預鑄場</v>
          </cell>
          <cell r="F123">
            <v>35357</v>
          </cell>
        </row>
        <row r="124">
          <cell r="A124" t="str">
            <v>預鑄場</v>
          </cell>
          <cell r="F124">
            <v>32857</v>
          </cell>
        </row>
        <row r="125">
          <cell r="A125" t="str">
            <v>預鑄場</v>
          </cell>
          <cell r="F125">
            <v>27921</v>
          </cell>
        </row>
        <row r="126">
          <cell r="A126" t="str">
            <v>預鑄場</v>
          </cell>
          <cell r="F126">
            <v>27417</v>
          </cell>
        </row>
        <row r="127">
          <cell r="A127" t="str">
            <v>預鑄場</v>
          </cell>
          <cell r="F127">
            <v>32857</v>
          </cell>
        </row>
        <row r="128">
          <cell r="A128" t="str">
            <v>預鑄場</v>
          </cell>
          <cell r="F128">
            <v>26109</v>
          </cell>
        </row>
        <row r="129">
          <cell r="A129" t="str">
            <v>預鑄場</v>
          </cell>
          <cell r="F129">
            <v>24050</v>
          </cell>
        </row>
        <row r="130">
          <cell r="A130" t="str">
            <v>預鑄場</v>
          </cell>
          <cell r="F130">
            <v>13647</v>
          </cell>
        </row>
        <row r="131">
          <cell r="A131" t="str">
            <v>預鑄場</v>
          </cell>
          <cell r="F131">
            <v>15902</v>
          </cell>
        </row>
        <row r="132">
          <cell r="A132" t="str">
            <v>預鑄場小計</v>
          </cell>
          <cell r="F132">
            <v>1598625</v>
          </cell>
        </row>
        <row r="133">
          <cell r="A133" t="str">
            <v>煒榮</v>
          </cell>
          <cell r="F133">
            <v>15906</v>
          </cell>
        </row>
        <row r="134">
          <cell r="A134" t="str">
            <v>煒榮</v>
          </cell>
          <cell r="F134">
            <v>17640</v>
          </cell>
        </row>
        <row r="135">
          <cell r="A135" t="str">
            <v>煒榮</v>
          </cell>
          <cell r="F135">
            <v>18333</v>
          </cell>
        </row>
        <row r="136">
          <cell r="A136" t="str">
            <v>煒榮</v>
          </cell>
          <cell r="F136">
            <v>17169</v>
          </cell>
        </row>
        <row r="137">
          <cell r="A137" t="str">
            <v>煒榮</v>
          </cell>
          <cell r="F137">
            <v>17640</v>
          </cell>
        </row>
        <row r="138">
          <cell r="A138" t="str">
            <v>煒榮</v>
          </cell>
          <cell r="F138">
            <v>11486</v>
          </cell>
        </row>
        <row r="139">
          <cell r="A139" t="str">
            <v>煒榮</v>
          </cell>
          <cell r="F139">
            <v>17640</v>
          </cell>
        </row>
        <row r="140">
          <cell r="A140" t="str">
            <v>煒榮</v>
          </cell>
          <cell r="F140">
            <v>18168</v>
          </cell>
        </row>
        <row r="141">
          <cell r="A141" t="str">
            <v>煒榮</v>
          </cell>
          <cell r="F141">
            <v>17904</v>
          </cell>
        </row>
        <row r="142">
          <cell r="A142" t="str">
            <v>煒榮</v>
          </cell>
          <cell r="F142">
            <v>18168</v>
          </cell>
        </row>
        <row r="143">
          <cell r="A143" t="str">
            <v>煒榮小計</v>
          </cell>
          <cell r="F143">
            <v>170054</v>
          </cell>
        </row>
        <row r="144">
          <cell r="A144" t="str">
            <v>賢聚</v>
          </cell>
          <cell r="F144">
            <v>23459</v>
          </cell>
        </row>
        <row r="145">
          <cell r="A145" t="str">
            <v>賢聚</v>
          </cell>
          <cell r="F145">
            <v>17640</v>
          </cell>
        </row>
        <row r="146">
          <cell r="A146" t="str">
            <v>賢聚</v>
          </cell>
          <cell r="F146">
            <v>17800</v>
          </cell>
        </row>
        <row r="147">
          <cell r="A147" t="str">
            <v>賢聚</v>
          </cell>
          <cell r="F147">
            <v>17640</v>
          </cell>
        </row>
        <row r="148">
          <cell r="A148" t="str">
            <v>賢聚</v>
          </cell>
          <cell r="F148">
            <v>17640</v>
          </cell>
        </row>
        <row r="149">
          <cell r="A149" t="str">
            <v>賢聚</v>
          </cell>
          <cell r="F149">
            <v>17800</v>
          </cell>
        </row>
        <row r="150">
          <cell r="A150" t="str">
            <v>賢聚</v>
          </cell>
          <cell r="F150">
            <v>17640</v>
          </cell>
        </row>
        <row r="151">
          <cell r="A151" t="str">
            <v>賢聚</v>
          </cell>
          <cell r="F151">
            <v>12009</v>
          </cell>
        </row>
        <row r="152">
          <cell r="A152" t="str">
            <v>賢聚</v>
          </cell>
          <cell r="F152">
            <v>17800</v>
          </cell>
        </row>
        <row r="153">
          <cell r="A153" t="str">
            <v>賢聚</v>
          </cell>
          <cell r="F153">
            <v>17640</v>
          </cell>
        </row>
        <row r="154">
          <cell r="A154" t="str">
            <v>賢聚</v>
          </cell>
          <cell r="F154">
            <v>17640</v>
          </cell>
        </row>
      </sheetData>
      <sheetData sheetId="13">
        <row r="6">
          <cell r="B6" t="e">
            <v>#REF!</v>
          </cell>
          <cell r="C6" t="e">
            <v>#REF!</v>
          </cell>
          <cell r="D6" t="e">
            <v>#REF!</v>
          </cell>
          <cell r="E6">
            <v>30</v>
          </cell>
          <cell r="F6">
            <v>30</v>
          </cell>
          <cell r="G6" t="str">
            <v>3月份</v>
          </cell>
          <cell r="H6" t="e">
            <v>#REF!</v>
          </cell>
          <cell r="I6" t="e">
            <v>#REF!</v>
          </cell>
          <cell r="J6" t="e">
            <v>#REF!</v>
          </cell>
        </row>
        <row r="7">
          <cell r="B7" t="e">
            <v>#REF!</v>
          </cell>
          <cell r="C7" t="e">
            <v>#REF!</v>
          </cell>
          <cell r="D7" t="e">
            <v>#REF!</v>
          </cell>
          <cell r="E7">
            <v>30</v>
          </cell>
          <cell r="F7">
            <v>30</v>
          </cell>
          <cell r="G7" t="str">
            <v>3月份</v>
          </cell>
          <cell r="H7" t="e">
            <v>#REF!</v>
          </cell>
          <cell r="I7" t="e">
            <v>#REF!</v>
          </cell>
          <cell r="J7" t="e">
            <v>#REF!</v>
          </cell>
        </row>
        <row r="8">
          <cell r="B8" t="e">
            <v>#REF!</v>
          </cell>
          <cell r="C8" t="e">
            <v>#REF!</v>
          </cell>
          <cell r="D8" t="e">
            <v>#REF!</v>
          </cell>
          <cell r="E8">
            <v>30</v>
          </cell>
          <cell r="F8">
            <v>30</v>
          </cell>
          <cell r="G8" t="str">
            <v>3月份</v>
          </cell>
          <cell r="H8" t="e">
            <v>#REF!</v>
          </cell>
          <cell r="I8" t="e">
            <v>#REF!</v>
          </cell>
          <cell r="J8" t="e">
            <v>#REF!</v>
          </cell>
        </row>
        <row r="9">
          <cell r="B9" t="e">
            <v>#REF!</v>
          </cell>
          <cell r="C9" t="e">
            <v>#REF!</v>
          </cell>
          <cell r="D9" t="e">
            <v>#REF!</v>
          </cell>
          <cell r="E9">
            <v>30</v>
          </cell>
          <cell r="F9">
            <v>30</v>
          </cell>
          <cell r="G9" t="str">
            <v>3月份</v>
          </cell>
          <cell r="H9" t="e">
            <v>#REF!</v>
          </cell>
          <cell r="I9" t="e">
            <v>#REF!</v>
          </cell>
          <cell r="J9" t="e">
            <v>#REF!</v>
          </cell>
        </row>
        <row r="10">
          <cell r="B10" t="e">
            <v>#REF!</v>
          </cell>
          <cell r="C10" t="e">
            <v>#REF!</v>
          </cell>
          <cell r="D10" t="e">
            <v>#REF!</v>
          </cell>
          <cell r="E10">
            <v>30</v>
          </cell>
          <cell r="F10">
            <v>30</v>
          </cell>
          <cell r="G10" t="str">
            <v>3月份</v>
          </cell>
          <cell r="H10" t="e">
            <v>#REF!</v>
          </cell>
          <cell r="I10" t="e">
            <v>#REF!</v>
          </cell>
          <cell r="J10" t="e">
            <v>#REF!</v>
          </cell>
        </row>
        <row r="11">
          <cell r="B11" t="e">
            <v>#REF!</v>
          </cell>
          <cell r="C11" t="e">
            <v>#REF!</v>
          </cell>
          <cell r="D11" t="e">
            <v>#REF!</v>
          </cell>
          <cell r="E11">
            <v>30</v>
          </cell>
          <cell r="F11">
            <v>30</v>
          </cell>
          <cell r="G11" t="str">
            <v>3月份</v>
          </cell>
          <cell r="H11" t="e">
            <v>#REF!</v>
          </cell>
          <cell r="I11" t="e">
            <v>#REF!</v>
          </cell>
          <cell r="J11" t="e">
            <v>#REF!</v>
          </cell>
        </row>
        <row r="12">
          <cell r="B12" t="e">
            <v>#REF!</v>
          </cell>
          <cell r="C12" t="e">
            <v>#REF!</v>
          </cell>
          <cell r="D12" t="e">
            <v>#REF!</v>
          </cell>
          <cell r="E12">
            <v>30</v>
          </cell>
          <cell r="F12">
            <v>30</v>
          </cell>
          <cell r="G12" t="str">
            <v>3月份</v>
          </cell>
          <cell r="H12" t="e">
            <v>#REF!</v>
          </cell>
          <cell r="I12" t="e">
            <v>#REF!</v>
          </cell>
          <cell r="J12" t="e">
            <v>#REF!</v>
          </cell>
        </row>
        <row r="13">
          <cell r="B13" t="e">
            <v>#REF!</v>
          </cell>
          <cell r="C13" t="e">
            <v>#REF!</v>
          </cell>
          <cell r="D13" t="e">
            <v>#REF!</v>
          </cell>
          <cell r="E13">
            <v>30</v>
          </cell>
          <cell r="F13">
            <v>30</v>
          </cell>
          <cell r="G13" t="str">
            <v>3月份</v>
          </cell>
          <cell r="H13" t="e">
            <v>#REF!</v>
          </cell>
          <cell r="I13" t="e">
            <v>#REF!</v>
          </cell>
          <cell r="J13" t="e">
            <v>#REF!</v>
          </cell>
        </row>
        <row r="14">
          <cell r="B14" t="e">
            <v>#REF!</v>
          </cell>
          <cell r="C14" t="e">
            <v>#REF!</v>
          </cell>
          <cell r="D14" t="e">
            <v>#REF!</v>
          </cell>
          <cell r="E14">
            <v>30</v>
          </cell>
          <cell r="F14">
            <v>30</v>
          </cell>
          <cell r="G14" t="str">
            <v>3月份</v>
          </cell>
          <cell r="H14" t="e">
            <v>#REF!</v>
          </cell>
          <cell r="I14" t="e">
            <v>#REF!</v>
          </cell>
          <cell r="J14" t="e">
            <v>#REF!</v>
          </cell>
        </row>
        <row r="15">
          <cell r="B15" t="e">
            <v>#REF!</v>
          </cell>
          <cell r="C15" t="e">
            <v>#REF!</v>
          </cell>
          <cell r="D15" t="e">
            <v>#REF!</v>
          </cell>
          <cell r="E15">
            <v>30</v>
          </cell>
          <cell r="F15">
            <v>30</v>
          </cell>
          <cell r="G15" t="str">
            <v>3月份</v>
          </cell>
          <cell r="H15" t="e">
            <v>#REF!</v>
          </cell>
          <cell r="I15" t="e">
            <v>#REF!</v>
          </cell>
          <cell r="J15" t="e">
            <v>#REF!</v>
          </cell>
        </row>
        <row r="16">
          <cell r="B16" t="e">
            <v>#REF!</v>
          </cell>
          <cell r="C16" t="e">
            <v>#REF!</v>
          </cell>
          <cell r="D16" t="e">
            <v>#REF!</v>
          </cell>
          <cell r="E16">
            <v>30</v>
          </cell>
          <cell r="F16">
            <v>30</v>
          </cell>
          <cell r="G16" t="str">
            <v>3月份</v>
          </cell>
          <cell r="H16" t="e">
            <v>#REF!</v>
          </cell>
          <cell r="I16" t="e">
            <v>#REF!</v>
          </cell>
          <cell r="J16" t="e">
            <v>#REF!</v>
          </cell>
        </row>
        <row r="17">
          <cell r="B17" t="e">
            <v>#REF!</v>
          </cell>
          <cell r="C17" t="e">
            <v>#REF!</v>
          </cell>
          <cell r="D17" t="e">
            <v>#REF!</v>
          </cell>
          <cell r="E17">
            <v>30</v>
          </cell>
          <cell r="F17">
            <v>30</v>
          </cell>
          <cell r="G17" t="str">
            <v>3月份</v>
          </cell>
          <cell r="H17" t="e">
            <v>#REF!</v>
          </cell>
          <cell r="I17" t="e">
            <v>#REF!</v>
          </cell>
          <cell r="J17" t="e">
            <v>#REF!</v>
          </cell>
        </row>
        <row r="18">
          <cell r="B18" t="e">
            <v>#REF!</v>
          </cell>
          <cell r="C18" t="e">
            <v>#REF!</v>
          </cell>
          <cell r="D18" t="e">
            <v>#REF!</v>
          </cell>
          <cell r="E18">
            <v>30</v>
          </cell>
          <cell r="F18">
            <v>30</v>
          </cell>
          <cell r="G18" t="str">
            <v>3月份</v>
          </cell>
          <cell r="H18" t="e">
            <v>#REF!</v>
          </cell>
          <cell r="I18" t="e">
            <v>#REF!</v>
          </cell>
          <cell r="J18" t="e">
            <v>#REF!</v>
          </cell>
        </row>
        <row r="19">
          <cell r="B19" t="e">
            <v>#REF!</v>
          </cell>
          <cell r="C19" t="e">
            <v>#REF!</v>
          </cell>
          <cell r="D19" t="e">
            <v>#REF!</v>
          </cell>
          <cell r="E19">
            <v>30</v>
          </cell>
          <cell r="F19">
            <v>30</v>
          </cell>
          <cell r="G19" t="str">
            <v>3月份</v>
          </cell>
          <cell r="H19" t="e">
            <v>#REF!</v>
          </cell>
          <cell r="I19" t="e">
            <v>#REF!</v>
          </cell>
          <cell r="J19" t="e">
            <v>#REF!</v>
          </cell>
        </row>
        <row r="22">
          <cell r="B22" t="e">
            <v>#REF!</v>
          </cell>
          <cell r="C22" t="e">
            <v>#REF!</v>
          </cell>
          <cell r="D22" t="e">
            <v>#REF!</v>
          </cell>
          <cell r="E22">
            <v>30</v>
          </cell>
          <cell r="F22">
            <v>30</v>
          </cell>
          <cell r="G22" t="str">
            <v>3月份</v>
          </cell>
          <cell r="H22" t="e">
            <v>#REF!</v>
          </cell>
          <cell r="I22" t="e">
            <v>#REF!</v>
          </cell>
          <cell r="J22" t="e">
            <v>#REF!</v>
          </cell>
        </row>
        <row r="23">
          <cell r="B23" t="e">
            <v>#REF!</v>
          </cell>
          <cell r="C23" t="e">
            <v>#REF!</v>
          </cell>
          <cell r="D23" t="e">
            <v>#REF!</v>
          </cell>
          <cell r="E23">
            <v>30</v>
          </cell>
          <cell r="F23">
            <v>30</v>
          </cell>
          <cell r="G23" t="str">
            <v>3月份</v>
          </cell>
          <cell r="H23" t="e">
            <v>#REF!</v>
          </cell>
          <cell r="I23" t="e">
            <v>#REF!</v>
          </cell>
          <cell r="J23" t="e">
            <v>#REF!</v>
          </cell>
        </row>
        <row r="24">
          <cell r="B24" t="e">
            <v>#REF!</v>
          </cell>
          <cell r="C24" t="e">
            <v>#REF!</v>
          </cell>
          <cell r="D24" t="e">
            <v>#REF!</v>
          </cell>
          <cell r="E24">
            <v>30</v>
          </cell>
          <cell r="F24">
            <v>30</v>
          </cell>
          <cell r="G24" t="str">
            <v>3月份</v>
          </cell>
          <cell r="H24" t="e">
            <v>#REF!</v>
          </cell>
          <cell r="I24" t="e">
            <v>#REF!</v>
          </cell>
          <cell r="J24" t="e">
            <v>#REF!</v>
          </cell>
        </row>
        <row r="25">
          <cell r="B25" t="e">
            <v>#REF!</v>
          </cell>
          <cell r="C25" t="e">
            <v>#REF!</v>
          </cell>
          <cell r="D25" t="e">
            <v>#REF!</v>
          </cell>
          <cell r="E25">
            <v>30</v>
          </cell>
          <cell r="F25">
            <v>30</v>
          </cell>
          <cell r="G25" t="str">
            <v>3月份</v>
          </cell>
          <cell r="H25" t="e">
            <v>#REF!</v>
          </cell>
          <cell r="I25" t="e">
            <v>#REF!</v>
          </cell>
          <cell r="J25" t="e">
            <v>#REF!</v>
          </cell>
        </row>
        <row r="26">
          <cell r="B26" t="e">
            <v>#REF!</v>
          </cell>
          <cell r="C26" t="e">
            <v>#REF!</v>
          </cell>
          <cell r="D26" t="e">
            <v>#REF!</v>
          </cell>
          <cell r="E26">
            <v>30</v>
          </cell>
          <cell r="F26">
            <v>30</v>
          </cell>
          <cell r="G26" t="str">
            <v>3月份</v>
          </cell>
          <cell r="H26" t="e">
            <v>#REF!</v>
          </cell>
          <cell r="I26" t="e">
            <v>#REF!</v>
          </cell>
          <cell r="J26" t="e">
            <v>#REF!</v>
          </cell>
        </row>
        <row r="27">
          <cell r="B27" t="e">
            <v>#REF!</v>
          </cell>
          <cell r="C27" t="e">
            <v>#REF!</v>
          </cell>
          <cell r="D27" t="e">
            <v>#REF!</v>
          </cell>
          <cell r="E27">
            <v>30</v>
          </cell>
          <cell r="F27">
            <v>30</v>
          </cell>
          <cell r="G27" t="str">
            <v>3月份</v>
          </cell>
          <cell r="H27" t="e">
            <v>#REF!</v>
          </cell>
          <cell r="I27" t="e">
            <v>#REF!</v>
          </cell>
          <cell r="J27" t="e">
            <v>#REF!</v>
          </cell>
        </row>
        <row r="28">
          <cell r="B28" t="e">
            <v>#REF!</v>
          </cell>
          <cell r="C28" t="e">
            <v>#REF!</v>
          </cell>
          <cell r="D28" t="e">
            <v>#REF!</v>
          </cell>
          <cell r="E28">
            <v>30</v>
          </cell>
          <cell r="F28">
            <v>30</v>
          </cell>
          <cell r="G28" t="str">
            <v>3月份</v>
          </cell>
          <cell r="H28" t="e">
            <v>#REF!</v>
          </cell>
          <cell r="I28" t="e">
            <v>#REF!</v>
          </cell>
          <cell r="J28" t="e">
            <v>#REF!</v>
          </cell>
        </row>
        <row r="29">
          <cell r="B29" t="e">
            <v>#REF!</v>
          </cell>
          <cell r="C29" t="e">
            <v>#REF!</v>
          </cell>
          <cell r="D29" t="e">
            <v>#REF!</v>
          </cell>
          <cell r="E29">
            <v>30</v>
          </cell>
          <cell r="F29">
            <v>30</v>
          </cell>
          <cell r="G29" t="str">
            <v>3月份</v>
          </cell>
          <cell r="H29" t="e">
            <v>#REF!</v>
          </cell>
          <cell r="I29" t="e">
            <v>#REF!</v>
          </cell>
          <cell r="J29" t="e">
            <v>#REF!</v>
          </cell>
        </row>
        <row r="30">
          <cell r="B30" t="e">
            <v>#REF!</v>
          </cell>
          <cell r="C30" t="e">
            <v>#REF!</v>
          </cell>
          <cell r="D30" t="e">
            <v>#REF!</v>
          </cell>
          <cell r="E30">
            <v>30</v>
          </cell>
          <cell r="F30">
            <v>30</v>
          </cell>
          <cell r="G30" t="str">
            <v>3月份</v>
          </cell>
          <cell r="H30" t="e">
            <v>#REF!</v>
          </cell>
          <cell r="I30" t="e">
            <v>#REF!</v>
          </cell>
          <cell r="J30" t="e">
            <v>#REF!</v>
          </cell>
        </row>
        <row r="31">
          <cell r="B31" t="e">
            <v>#REF!</v>
          </cell>
          <cell r="C31" t="e">
            <v>#REF!</v>
          </cell>
          <cell r="D31" t="e">
            <v>#REF!</v>
          </cell>
          <cell r="E31">
            <v>30</v>
          </cell>
          <cell r="F31">
            <v>30</v>
          </cell>
          <cell r="G31" t="str">
            <v>3月份</v>
          </cell>
          <cell r="H31" t="e">
            <v>#REF!</v>
          </cell>
          <cell r="I31" t="e">
            <v>#REF!</v>
          </cell>
          <cell r="J31" t="e">
            <v>#REF!</v>
          </cell>
        </row>
        <row r="32">
          <cell r="B32" t="e">
            <v>#REF!</v>
          </cell>
          <cell r="C32" t="e">
            <v>#REF!</v>
          </cell>
          <cell r="D32" t="e">
            <v>#REF!</v>
          </cell>
          <cell r="E32">
            <v>30</v>
          </cell>
          <cell r="F32">
            <v>30</v>
          </cell>
          <cell r="G32" t="str">
            <v>3月份</v>
          </cell>
          <cell r="H32" t="e">
            <v>#REF!</v>
          </cell>
          <cell r="I32" t="e">
            <v>#REF!</v>
          </cell>
          <cell r="J32" t="e">
            <v>#REF!</v>
          </cell>
        </row>
        <row r="33">
          <cell r="B33" t="e">
            <v>#REF!</v>
          </cell>
          <cell r="C33" t="e">
            <v>#REF!</v>
          </cell>
          <cell r="D33" t="e">
            <v>#REF!</v>
          </cell>
          <cell r="E33">
            <v>30</v>
          </cell>
          <cell r="F33">
            <v>30</v>
          </cell>
          <cell r="G33" t="str">
            <v>3月份</v>
          </cell>
          <cell r="H33" t="e">
            <v>#REF!</v>
          </cell>
          <cell r="I33" t="e">
            <v>#REF!</v>
          </cell>
          <cell r="J33" t="e">
            <v>#REF!</v>
          </cell>
        </row>
        <row r="34">
          <cell r="B34" t="e">
            <v>#REF!</v>
          </cell>
          <cell r="C34" t="e">
            <v>#REF!</v>
          </cell>
          <cell r="D34" t="e">
            <v>#REF!</v>
          </cell>
          <cell r="E34">
            <v>30</v>
          </cell>
          <cell r="F34">
            <v>30</v>
          </cell>
          <cell r="G34" t="str">
            <v>3月份</v>
          </cell>
          <cell r="H34" t="e">
            <v>#REF!</v>
          </cell>
          <cell r="I34" t="e">
            <v>#REF!</v>
          </cell>
          <cell r="J34" t="e">
            <v>#REF!</v>
          </cell>
        </row>
        <row r="35">
          <cell r="B35" t="e">
            <v>#REF!</v>
          </cell>
          <cell r="C35" t="e">
            <v>#REF!</v>
          </cell>
          <cell r="D35" t="e">
            <v>#REF!</v>
          </cell>
          <cell r="E35">
            <v>30</v>
          </cell>
          <cell r="F35">
            <v>30</v>
          </cell>
          <cell r="G35" t="str">
            <v>3月份</v>
          </cell>
          <cell r="H35" t="e">
            <v>#REF!</v>
          </cell>
          <cell r="I35" t="e">
            <v>#REF!</v>
          </cell>
          <cell r="J35" t="e">
            <v>#REF!</v>
          </cell>
        </row>
        <row r="36">
          <cell r="B36" t="e">
            <v>#REF!</v>
          </cell>
          <cell r="C36" t="e">
            <v>#REF!</v>
          </cell>
          <cell r="D36" t="e">
            <v>#REF!</v>
          </cell>
          <cell r="E36">
            <v>30</v>
          </cell>
          <cell r="F36">
            <v>30</v>
          </cell>
          <cell r="G36" t="str">
            <v>3月份</v>
          </cell>
          <cell r="H36" t="e">
            <v>#REF!</v>
          </cell>
          <cell r="I36" t="e">
            <v>#REF!</v>
          </cell>
          <cell r="J36" t="e">
            <v>#REF!</v>
          </cell>
        </row>
        <row r="39">
          <cell r="B39" t="e">
            <v>#REF!</v>
          </cell>
          <cell r="C39" t="e">
            <v>#REF!</v>
          </cell>
          <cell r="D39" t="e">
            <v>#REF!</v>
          </cell>
          <cell r="E39">
            <v>30</v>
          </cell>
          <cell r="F39">
            <v>30</v>
          </cell>
          <cell r="G39" t="str">
            <v>3月份</v>
          </cell>
          <cell r="H39" t="e">
            <v>#REF!</v>
          </cell>
          <cell r="I39" t="e">
            <v>#REF!</v>
          </cell>
          <cell r="J39" t="e">
            <v>#REF!</v>
          </cell>
        </row>
        <row r="40">
          <cell r="B40" t="e">
            <v>#REF!</v>
          </cell>
          <cell r="C40" t="e">
            <v>#REF!</v>
          </cell>
          <cell r="D40" t="e">
            <v>#REF!</v>
          </cell>
          <cell r="E40">
            <v>30</v>
          </cell>
          <cell r="F40">
            <v>30</v>
          </cell>
          <cell r="G40" t="str">
            <v>3月份</v>
          </cell>
          <cell r="H40" t="e">
            <v>#REF!</v>
          </cell>
          <cell r="I40" t="e">
            <v>#REF!</v>
          </cell>
          <cell r="J40" t="e">
            <v>#REF!</v>
          </cell>
        </row>
        <row r="41">
          <cell r="B41" t="e">
            <v>#REF!</v>
          </cell>
          <cell r="C41" t="e">
            <v>#REF!</v>
          </cell>
          <cell r="D41" t="e">
            <v>#REF!</v>
          </cell>
          <cell r="E41">
            <v>30</v>
          </cell>
          <cell r="F41">
            <v>30</v>
          </cell>
          <cell r="G41" t="str">
            <v>3月份</v>
          </cell>
          <cell r="H41" t="e">
            <v>#REF!</v>
          </cell>
          <cell r="I41" t="e">
            <v>#REF!</v>
          </cell>
          <cell r="J41" t="e">
            <v>#REF!</v>
          </cell>
        </row>
        <row r="42">
          <cell r="B42" t="e">
            <v>#REF!</v>
          </cell>
          <cell r="C42" t="e">
            <v>#REF!</v>
          </cell>
          <cell r="D42" t="e">
            <v>#REF!</v>
          </cell>
          <cell r="E42">
            <v>30</v>
          </cell>
          <cell r="F42">
            <v>30</v>
          </cell>
          <cell r="G42" t="str">
            <v>3月份</v>
          </cell>
          <cell r="H42" t="e">
            <v>#REF!</v>
          </cell>
          <cell r="I42" t="e">
            <v>#REF!</v>
          </cell>
          <cell r="J42" t="e">
            <v>#REF!</v>
          </cell>
        </row>
        <row r="43">
          <cell r="B43" t="e">
            <v>#REF!</v>
          </cell>
          <cell r="C43" t="e">
            <v>#REF!</v>
          </cell>
          <cell r="D43" t="e">
            <v>#REF!</v>
          </cell>
          <cell r="E43">
            <v>30</v>
          </cell>
          <cell r="F43">
            <v>30</v>
          </cell>
          <cell r="G43" t="str">
            <v>3月份</v>
          </cell>
          <cell r="H43" t="e">
            <v>#REF!</v>
          </cell>
          <cell r="I43" t="e">
            <v>#REF!</v>
          </cell>
          <cell r="J43" t="e">
            <v>#REF!</v>
          </cell>
        </row>
        <row r="44">
          <cell r="B44" t="e">
            <v>#REF!</v>
          </cell>
          <cell r="C44" t="e">
            <v>#REF!</v>
          </cell>
          <cell r="D44" t="e">
            <v>#REF!</v>
          </cell>
          <cell r="E44">
            <v>30</v>
          </cell>
          <cell r="F44">
            <v>30</v>
          </cell>
          <cell r="G44" t="str">
            <v>3月份</v>
          </cell>
          <cell r="H44" t="e">
            <v>#REF!</v>
          </cell>
          <cell r="I44" t="e">
            <v>#REF!</v>
          </cell>
          <cell r="J44" t="e">
            <v>#REF!</v>
          </cell>
        </row>
        <row r="45">
          <cell r="B45" t="e">
            <v>#REF!</v>
          </cell>
          <cell r="C45" t="e">
            <v>#REF!</v>
          </cell>
          <cell r="D45" t="e">
            <v>#REF!</v>
          </cell>
          <cell r="E45">
            <v>30</v>
          </cell>
          <cell r="F45">
            <v>30</v>
          </cell>
          <cell r="G45" t="str">
            <v>3月份</v>
          </cell>
          <cell r="H45" t="e">
            <v>#REF!</v>
          </cell>
          <cell r="I45" t="e">
            <v>#REF!</v>
          </cell>
          <cell r="J45" t="e">
            <v>#REF!</v>
          </cell>
        </row>
        <row r="46">
          <cell r="B46" t="e">
            <v>#REF!</v>
          </cell>
          <cell r="C46" t="e">
            <v>#REF!</v>
          </cell>
          <cell r="D46" t="e">
            <v>#REF!</v>
          </cell>
          <cell r="E46">
            <v>30</v>
          </cell>
          <cell r="F46">
            <v>30</v>
          </cell>
          <cell r="G46" t="str">
            <v>3月份</v>
          </cell>
          <cell r="H46" t="e">
            <v>#REF!</v>
          </cell>
          <cell r="I46" t="e">
            <v>#REF!</v>
          </cell>
          <cell r="J46" t="e">
            <v>#REF!</v>
          </cell>
        </row>
        <row r="47">
          <cell r="B47" t="e">
            <v>#REF!</v>
          </cell>
          <cell r="C47" t="e">
            <v>#REF!</v>
          </cell>
          <cell r="D47" t="e">
            <v>#REF!</v>
          </cell>
          <cell r="E47">
            <v>30</v>
          </cell>
          <cell r="F47">
            <v>30</v>
          </cell>
          <cell r="G47" t="str">
            <v>3月份</v>
          </cell>
          <cell r="H47" t="e">
            <v>#REF!</v>
          </cell>
          <cell r="I47" t="e">
            <v>#REF!</v>
          </cell>
          <cell r="J47" t="e">
            <v>#REF!</v>
          </cell>
        </row>
        <row r="48">
          <cell r="B48" t="e">
            <v>#REF!</v>
          </cell>
          <cell r="C48" t="e">
            <v>#REF!</v>
          </cell>
          <cell r="D48" t="e">
            <v>#REF!</v>
          </cell>
          <cell r="E48">
            <v>30</v>
          </cell>
          <cell r="F48">
            <v>30</v>
          </cell>
          <cell r="G48" t="str">
            <v>3月份</v>
          </cell>
          <cell r="H48" t="e">
            <v>#REF!</v>
          </cell>
          <cell r="I48" t="e">
            <v>#REF!</v>
          </cell>
          <cell r="J48" t="e">
            <v>#REF!</v>
          </cell>
        </row>
        <row r="49">
          <cell r="B49" t="e">
            <v>#REF!</v>
          </cell>
          <cell r="C49" t="e">
            <v>#REF!</v>
          </cell>
          <cell r="D49" t="e">
            <v>#REF!</v>
          </cell>
          <cell r="E49">
            <v>30</v>
          </cell>
          <cell r="F49">
            <v>30</v>
          </cell>
          <cell r="G49" t="str">
            <v>3月份</v>
          </cell>
          <cell r="H49" t="e">
            <v>#REF!</v>
          </cell>
          <cell r="I49" t="e">
            <v>#REF!</v>
          </cell>
          <cell r="J49" t="e">
            <v>#REF!</v>
          </cell>
        </row>
        <row r="50">
          <cell r="B50" t="e">
            <v>#REF!</v>
          </cell>
          <cell r="C50" t="e">
            <v>#REF!</v>
          </cell>
          <cell r="D50" t="e">
            <v>#REF!</v>
          </cell>
          <cell r="E50">
            <v>30</v>
          </cell>
          <cell r="F50">
            <v>30</v>
          </cell>
          <cell r="G50" t="str">
            <v>3月份</v>
          </cell>
          <cell r="H50" t="e">
            <v>#REF!</v>
          </cell>
          <cell r="I50" t="e">
            <v>#REF!</v>
          </cell>
          <cell r="J50" t="e">
            <v>#REF!</v>
          </cell>
        </row>
        <row r="51">
          <cell r="B51" t="e">
            <v>#REF!</v>
          </cell>
          <cell r="C51" t="e">
            <v>#REF!</v>
          </cell>
          <cell r="D51" t="e">
            <v>#REF!</v>
          </cell>
          <cell r="E51">
            <v>30</v>
          </cell>
          <cell r="F51">
            <v>30</v>
          </cell>
          <cell r="G51" t="str">
            <v>3月份</v>
          </cell>
          <cell r="H51" t="e">
            <v>#REF!</v>
          </cell>
          <cell r="I51" t="e">
            <v>#REF!</v>
          </cell>
          <cell r="J51" t="e">
            <v>#REF!</v>
          </cell>
        </row>
        <row r="52">
          <cell r="B52" t="e">
            <v>#REF!</v>
          </cell>
          <cell r="C52" t="e">
            <v>#REF!</v>
          </cell>
          <cell r="D52" t="e">
            <v>#REF!</v>
          </cell>
          <cell r="E52">
            <v>30</v>
          </cell>
          <cell r="F52">
            <v>30</v>
          </cell>
          <cell r="G52" t="str">
            <v>3月份</v>
          </cell>
          <cell r="H52" t="e">
            <v>#REF!</v>
          </cell>
          <cell r="I52" t="e">
            <v>#REF!</v>
          </cell>
          <cell r="J52" t="e">
            <v>#REF!</v>
          </cell>
        </row>
        <row r="53">
          <cell r="B53" t="e">
            <v>#REF!</v>
          </cell>
          <cell r="C53" t="e">
            <v>#REF!</v>
          </cell>
          <cell r="D53" t="e">
            <v>#REF!</v>
          </cell>
          <cell r="E53">
            <v>30</v>
          </cell>
          <cell r="F53">
            <v>30</v>
          </cell>
          <cell r="G53" t="str">
            <v>3月份</v>
          </cell>
          <cell r="H53" t="e">
            <v>#REF!</v>
          </cell>
          <cell r="I53" t="e">
            <v>#REF!</v>
          </cell>
          <cell r="J53" t="e">
            <v>#REF!</v>
          </cell>
        </row>
        <row r="56">
          <cell r="B56" t="e">
            <v>#REF!</v>
          </cell>
          <cell r="C56" t="e">
            <v>#REF!</v>
          </cell>
          <cell r="D56" t="e">
            <v>#REF!</v>
          </cell>
          <cell r="E56">
            <v>30</v>
          </cell>
          <cell r="F56">
            <v>30</v>
          </cell>
          <cell r="G56" t="str">
            <v>3月份</v>
          </cell>
          <cell r="H56" t="e">
            <v>#REF!</v>
          </cell>
          <cell r="I56" t="e">
            <v>#REF!</v>
          </cell>
          <cell r="J56" t="e">
            <v>#REF!</v>
          </cell>
        </row>
        <row r="57">
          <cell r="B57" t="e">
            <v>#REF!</v>
          </cell>
          <cell r="C57" t="e">
            <v>#REF!</v>
          </cell>
          <cell r="D57" t="e">
            <v>#REF!</v>
          </cell>
          <cell r="E57">
            <v>30</v>
          </cell>
          <cell r="F57">
            <v>30</v>
          </cell>
          <cell r="G57" t="str">
            <v>3月份</v>
          </cell>
          <cell r="H57" t="e">
            <v>#REF!</v>
          </cell>
          <cell r="I57" t="e">
            <v>#REF!</v>
          </cell>
          <cell r="J57" t="e">
            <v>#REF!</v>
          </cell>
        </row>
        <row r="58">
          <cell r="B58" t="e">
            <v>#REF!</v>
          </cell>
          <cell r="C58" t="e">
            <v>#REF!</v>
          </cell>
          <cell r="D58" t="e">
            <v>#REF!</v>
          </cell>
          <cell r="E58">
            <v>30</v>
          </cell>
          <cell r="F58">
            <v>30</v>
          </cell>
          <cell r="G58" t="str">
            <v>3月份</v>
          </cell>
          <cell r="H58" t="e">
            <v>#REF!</v>
          </cell>
          <cell r="I58" t="e">
            <v>#REF!</v>
          </cell>
          <cell r="J58" t="e">
            <v>#REF!</v>
          </cell>
        </row>
        <row r="59">
          <cell r="B59" t="e">
            <v>#REF!</v>
          </cell>
          <cell r="C59" t="e">
            <v>#REF!</v>
          </cell>
          <cell r="D59" t="e">
            <v>#REF!</v>
          </cell>
          <cell r="E59">
            <v>30</v>
          </cell>
          <cell r="F59">
            <v>30</v>
          </cell>
          <cell r="G59" t="str">
            <v>3月份</v>
          </cell>
          <cell r="H59" t="e">
            <v>#REF!</v>
          </cell>
          <cell r="I59" t="e">
            <v>#REF!</v>
          </cell>
          <cell r="J59" t="e">
            <v>#REF!</v>
          </cell>
        </row>
        <row r="60">
          <cell r="B60" t="e">
            <v>#REF!</v>
          </cell>
          <cell r="C60" t="e">
            <v>#REF!</v>
          </cell>
          <cell r="D60" t="e">
            <v>#REF!</v>
          </cell>
          <cell r="E60">
            <v>30</v>
          </cell>
          <cell r="F60">
            <v>30</v>
          </cell>
          <cell r="G60" t="str">
            <v>3月份</v>
          </cell>
          <cell r="H60" t="e">
            <v>#REF!</v>
          </cell>
          <cell r="I60" t="e">
            <v>#REF!</v>
          </cell>
          <cell r="J60" t="e">
            <v>#REF!</v>
          </cell>
        </row>
        <row r="61">
          <cell r="B61" t="e">
            <v>#REF!</v>
          </cell>
          <cell r="C61" t="e">
            <v>#REF!</v>
          </cell>
          <cell r="D61" t="e">
            <v>#REF!</v>
          </cell>
          <cell r="E61">
            <v>30</v>
          </cell>
          <cell r="F61">
            <v>30</v>
          </cell>
          <cell r="G61" t="str">
            <v>3月份</v>
          </cell>
          <cell r="H61" t="e">
            <v>#REF!</v>
          </cell>
          <cell r="I61" t="e">
            <v>#REF!</v>
          </cell>
          <cell r="J61" t="e">
            <v>#REF!</v>
          </cell>
        </row>
        <row r="62">
          <cell r="B62" t="e">
            <v>#REF!</v>
          </cell>
          <cell r="C62" t="e">
            <v>#REF!</v>
          </cell>
          <cell r="D62" t="e">
            <v>#REF!</v>
          </cell>
          <cell r="E62">
            <v>30</v>
          </cell>
          <cell r="F62">
            <v>30</v>
          </cell>
          <cell r="G62" t="str">
            <v>3月份</v>
          </cell>
          <cell r="H62" t="e">
            <v>#REF!</v>
          </cell>
          <cell r="I62" t="e">
            <v>#REF!</v>
          </cell>
          <cell r="J62" t="e">
            <v>#REF!</v>
          </cell>
        </row>
        <row r="63">
          <cell r="B63" t="e">
            <v>#REF!</v>
          </cell>
          <cell r="C63" t="e">
            <v>#REF!</v>
          </cell>
          <cell r="D63" t="e">
            <v>#REF!</v>
          </cell>
          <cell r="E63">
            <v>30</v>
          </cell>
          <cell r="F63">
            <v>30</v>
          </cell>
          <cell r="G63" t="str">
            <v>3月份</v>
          </cell>
          <cell r="H63" t="e">
            <v>#REF!</v>
          </cell>
          <cell r="I63" t="e">
            <v>#REF!</v>
          </cell>
          <cell r="J63" t="e">
            <v>#REF!</v>
          </cell>
        </row>
        <row r="64">
          <cell r="B64" t="e">
            <v>#REF!</v>
          </cell>
          <cell r="C64" t="e">
            <v>#REF!</v>
          </cell>
          <cell r="D64" t="e">
            <v>#REF!</v>
          </cell>
          <cell r="E64">
            <v>30</v>
          </cell>
          <cell r="F64">
            <v>30</v>
          </cell>
          <cell r="G64" t="str">
            <v>3月份</v>
          </cell>
          <cell r="H64" t="e">
            <v>#REF!</v>
          </cell>
          <cell r="I64" t="e">
            <v>#REF!</v>
          </cell>
          <cell r="J64" t="e">
            <v>#REF!</v>
          </cell>
        </row>
        <row r="65">
          <cell r="B65" t="e">
            <v>#REF!</v>
          </cell>
          <cell r="C65" t="e">
            <v>#REF!</v>
          </cell>
          <cell r="D65" t="e">
            <v>#REF!</v>
          </cell>
          <cell r="E65">
            <v>30</v>
          </cell>
          <cell r="F65">
            <v>30</v>
          </cell>
          <cell r="G65" t="str">
            <v>3月份</v>
          </cell>
          <cell r="H65" t="e">
            <v>#REF!</v>
          </cell>
          <cell r="I65" t="e">
            <v>#REF!</v>
          </cell>
          <cell r="J65" t="e">
            <v>#REF!</v>
          </cell>
        </row>
        <row r="66">
          <cell r="B66" t="e">
            <v>#REF!</v>
          </cell>
          <cell r="C66" t="e">
            <v>#REF!</v>
          </cell>
          <cell r="D66" t="e">
            <v>#REF!</v>
          </cell>
          <cell r="E66">
            <v>30</v>
          </cell>
          <cell r="F66">
            <v>30</v>
          </cell>
          <cell r="G66" t="str">
            <v>3月份</v>
          </cell>
          <cell r="H66" t="e">
            <v>#REF!</v>
          </cell>
          <cell r="I66" t="e">
            <v>#REF!</v>
          </cell>
          <cell r="J66" t="e">
            <v>#REF!</v>
          </cell>
        </row>
        <row r="67">
          <cell r="B67" t="e">
            <v>#REF!</v>
          </cell>
          <cell r="C67" t="e">
            <v>#REF!</v>
          </cell>
          <cell r="D67" t="e">
            <v>#REF!</v>
          </cell>
          <cell r="E67">
            <v>30</v>
          </cell>
          <cell r="F67">
            <v>30</v>
          </cell>
          <cell r="G67" t="str">
            <v>3月份</v>
          </cell>
          <cell r="H67" t="e">
            <v>#REF!</v>
          </cell>
          <cell r="I67" t="e">
            <v>#REF!</v>
          </cell>
          <cell r="J67" t="e">
            <v>#REF!</v>
          </cell>
        </row>
        <row r="68">
          <cell r="B68" t="e">
            <v>#REF!</v>
          </cell>
          <cell r="C68" t="e">
            <v>#REF!</v>
          </cell>
          <cell r="D68" t="e">
            <v>#REF!</v>
          </cell>
          <cell r="E68">
            <v>30</v>
          </cell>
          <cell r="F68">
            <v>30</v>
          </cell>
          <cell r="G68" t="str">
            <v>3月份</v>
          </cell>
          <cell r="H68" t="e">
            <v>#REF!</v>
          </cell>
          <cell r="I68" t="e">
            <v>#REF!</v>
          </cell>
          <cell r="J68" t="e">
            <v>#REF!</v>
          </cell>
        </row>
        <row r="69">
          <cell r="B69" t="e">
            <v>#REF!</v>
          </cell>
          <cell r="C69" t="e">
            <v>#REF!</v>
          </cell>
          <cell r="D69" t="e">
            <v>#REF!</v>
          </cell>
          <cell r="E69">
            <v>30</v>
          </cell>
          <cell r="F69">
            <v>30</v>
          </cell>
          <cell r="G69" t="str">
            <v>3月份</v>
          </cell>
          <cell r="H69" t="e">
            <v>#REF!</v>
          </cell>
          <cell r="I69" t="e">
            <v>#REF!</v>
          </cell>
          <cell r="J69" t="e">
            <v>#REF!</v>
          </cell>
        </row>
        <row r="70">
          <cell r="B70" t="e">
            <v>#REF!</v>
          </cell>
          <cell r="C70" t="e">
            <v>#REF!</v>
          </cell>
          <cell r="D70" t="e">
            <v>#REF!</v>
          </cell>
          <cell r="E70">
            <v>30</v>
          </cell>
          <cell r="F70">
            <v>30</v>
          </cell>
          <cell r="G70" t="str">
            <v>3月份</v>
          </cell>
          <cell r="H70" t="e">
            <v>#REF!</v>
          </cell>
          <cell r="I70" t="e">
            <v>#REF!</v>
          </cell>
          <cell r="J70" t="e">
            <v>#REF!</v>
          </cell>
        </row>
        <row r="73">
          <cell r="B73" t="e">
            <v>#REF!</v>
          </cell>
          <cell r="C73" t="e">
            <v>#REF!</v>
          </cell>
          <cell r="D73" t="e">
            <v>#REF!</v>
          </cell>
          <cell r="E73">
            <v>30</v>
          </cell>
          <cell r="F73">
            <v>30</v>
          </cell>
          <cell r="G73" t="str">
            <v>3月份</v>
          </cell>
          <cell r="H73" t="e">
            <v>#REF!</v>
          </cell>
          <cell r="I73" t="e">
            <v>#REF!</v>
          </cell>
          <cell r="J73" t="e">
            <v>#REF!</v>
          </cell>
        </row>
        <row r="74">
          <cell r="B74" t="e">
            <v>#REF!</v>
          </cell>
          <cell r="C74" t="e">
            <v>#REF!</v>
          </cell>
          <cell r="D74" t="e">
            <v>#REF!</v>
          </cell>
          <cell r="E74">
            <v>30</v>
          </cell>
          <cell r="F74">
            <v>30</v>
          </cell>
          <cell r="G74" t="str">
            <v>3月份</v>
          </cell>
          <cell r="H74" t="e">
            <v>#REF!</v>
          </cell>
          <cell r="I74" t="e">
            <v>#REF!</v>
          </cell>
          <cell r="J74" t="e">
            <v>#REF!</v>
          </cell>
        </row>
        <row r="75">
          <cell r="B75" t="e">
            <v>#REF!</v>
          </cell>
          <cell r="C75" t="e">
            <v>#REF!</v>
          </cell>
          <cell r="D75" t="e">
            <v>#REF!</v>
          </cell>
          <cell r="E75">
            <v>30</v>
          </cell>
          <cell r="F75">
            <v>30</v>
          </cell>
          <cell r="G75" t="str">
            <v>3月份</v>
          </cell>
          <cell r="H75" t="e">
            <v>#REF!</v>
          </cell>
          <cell r="I75" t="e">
            <v>#REF!</v>
          </cell>
          <cell r="J75" t="e">
            <v>#REF!</v>
          </cell>
        </row>
        <row r="76">
          <cell r="B76" t="e">
            <v>#REF!</v>
          </cell>
          <cell r="C76" t="e">
            <v>#REF!</v>
          </cell>
          <cell r="D76" t="e">
            <v>#REF!</v>
          </cell>
          <cell r="E76">
            <v>30</v>
          </cell>
          <cell r="F76">
            <v>30</v>
          </cell>
          <cell r="G76" t="str">
            <v>3月份</v>
          </cell>
          <cell r="H76" t="e">
            <v>#REF!</v>
          </cell>
          <cell r="I76" t="e">
            <v>#REF!</v>
          </cell>
          <cell r="J76" t="e">
            <v>#REF!</v>
          </cell>
        </row>
        <row r="77">
          <cell r="B77" t="e">
            <v>#REF!</v>
          </cell>
          <cell r="C77" t="e">
            <v>#REF!</v>
          </cell>
          <cell r="D77" t="e">
            <v>#REF!</v>
          </cell>
          <cell r="E77">
            <v>30</v>
          </cell>
          <cell r="F77">
            <v>30</v>
          </cell>
          <cell r="G77" t="str">
            <v>3月份</v>
          </cell>
          <cell r="H77" t="e">
            <v>#REF!</v>
          </cell>
          <cell r="I77" t="e">
            <v>#REF!</v>
          </cell>
          <cell r="J77" t="e">
            <v>#REF!</v>
          </cell>
        </row>
        <row r="78">
          <cell r="B78" t="e">
            <v>#REF!</v>
          </cell>
          <cell r="C78" t="e">
            <v>#REF!</v>
          </cell>
          <cell r="D78" t="e">
            <v>#REF!</v>
          </cell>
          <cell r="E78">
            <v>30</v>
          </cell>
          <cell r="F78">
            <v>30</v>
          </cell>
          <cell r="G78" t="str">
            <v>3月份</v>
          </cell>
          <cell r="H78" t="e">
            <v>#REF!</v>
          </cell>
          <cell r="I78" t="e">
            <v>#REF!</v>
          </cell>
          <cell r="J78" t="e">
            <v>#REF!</v>
          </cell>
        </row>
        <row r="79">
          <cell r="B79" t="e">
            <v>#REF!</v>
          </cell>
          <cell r="C79" t="e">
            <v>#REF!</v>
          </cell>
          <cell r="D79" t="e">
            <v>#REF!</v>
          </cell>
          <cell r="E79">
            <v>30</v>
          </cell>
          <cell r="F79">
            <v>30</v>
          </cell>
          <cell r="G79" t="str">
            <v>3月份</v>
          </cell>
          <cell r="H79" t="e">
            <v>#REF!</v>
          </cell>
          <cell r="I79" t="e">
            <v>#REF!</v>
          </cell>
          <cell r="J79" t="e">
            <v>#REF!</v>
          </cell>
        </row>
        <row r="80">
          <cell r="B80" t="e">
            <v>#REF!</v>
          </cell>
          <cell r="C80" t="e">
            <v>#REF!</v>
          </cell>
          <cell r="D80" t="e">
            <v>#REF!</v>
          </cell>
          <cell r="E80">
            <v>30</v>
          </cell>
          <cell r="F80">
            <v>30</v>
          </cell>
          <cell r="G80" t="str">
            <v>3月份</v>
          </cell>
          <cell r="H80" t="e">
            <v>#REF!</v>
          </cell>
          <cell r="I80" t="e">
            <v>#REF!</v>
          </cell>
          <cell r="J80" t="e">
            <v>#REF!</v>
          </cell>
        </row>
        <row r="81">
          <cell r="B81" t="e">
            <v>#REF!</v>
          </cell>
          <cell r="C81" t="e">
            <v>#REF!</v>
          </cell>
          <cell r="D81" t="e">
            <v>#REF!</v>
          </cell>
          <cell r="E81">
            <v>30</v>
          </cell>
          <cell r="F81">
            <v>30</v>
          </cell>
          <cell r="G81" t="str">
            <v>3月份</v>
          </cell>
          <cell r="H81" t="e">
            <v>#REF!</v>
          </cell>
          <cell r="I81" t="e">
            <v>#REF!</v>
          </cell>
          <cell r="J81" t="e">
            <v>#REF!</v>
          </cell>
        </row>
        <row r="82">
          <cell r="B82" t="e">
            <v>#REF!</v>
          </cell>
          <cell r="C82" t="e">
            <v>#REF!</v>
          </cell>
          <cell r="D82" t="e">
            <v>#REF!</v>
          </cell>
          <cell r="E82">
            <v>30</v>
          </cell>
          <cell r="F82">
            <v>30</v>
          </cell>
          <cell r="G82" t="str">
            <v>3月份</v>
          </cell>
          <cell r="H82" t="e">
            <v>#REF!</v>
          </cell>
          <cell r="I82" t="e">
            <v>#REF!</v>
          </cell>
          <cell r="J82" t="e">
            <v>#REF!</v>
          </cell>
        </row>
        <row r="83">
          <cell r="B83" t="e">
            <v>#REF!</v>
          </cell>
          <cell r="C83" t="e">
            <v>#REF!</v>
          </cell>
          <cell r="D83" t="e">
            <v>#REF!</v>
          </cell>
          <cell r="E83">
            <v>30</v>
          </cell>
          <cell r="F83">
            <v>30</v>
          </cell>
          <cell r="G83" t="str">
            <v>3月份</v>
          </cell>
          <cell r="H83" t="e">
            <v>#REF!</v>
          </cell>
          <cell r="I83" t="e">
            <v>#REF!</v>
          </cell>
          <cell r="J83" t="e">
            <v>#REF!</v>
          </cell>
        </row>
        <row r="84">
          <cell r="B84" t="e">
            <v>#REF!</v>
          </cell>
          <cell r="C84" t="e">
            <v>#REF!</v>
          </cell>
          <cell r="D84" t="e">
            <v>#REF!</v>
          </cell>
          <cell r="E84">
            <v>30</v>
          </cell>
          <cell r="F84">
            <v>30</v>
          </cell>
          <cell r="G84" t="str">
            <v>3月份</v>
          </cell>
          <cell r="H84" t="e">
            <v>#REF!</v>
          </cell>
          <cell r="I84" t="e">
            <v>#REF!</v>
          </cell>
          <cell r="J84" t="e">
            <v>#REF!</v>
          </cell>
        </row>
        <row r="85">
          <cell r="B85" t="e">
            <v>#REF!</v>
          </cell>
          <cell r="C85" t="e">
            <v>#REF!</v>
          </cell>
          <cell r="D85" t="e">
            <v>#REF!</v>
          </cell>
          <cell r="E85">
            <v>30</v>
          </cell>
          <cell r="F85">
            <v>30</v>
          </cell>
          <cell r="G85" t="str">
            <v>3月份</v>
          </cell>
          <cell r="H85" t="e">
            <v>#REF!</v>
          </cell>
          <cell r="I85" t="e">
            <v>#REF!</v>
          </cell>
          <cell r="J85" t="e">
            <v>#REF!</v>
          </cell>
        </row>
        <row r="86">
          <cell r="B86" t="e">
            <v>#REF!</v>
          </cell>
          <cell r="C86" t="e">
            <v>#REF!</v>
          </cell>
          <cell r="D86" t="e">
            <v>#REF!</v>
          </cell>
          <cell r="E86">
            <v>30</v>
          </cell>
          <cell r="F86">
            <v>30</v>
          </cell>
          <cell r="G86" t="str">
            <v>3月份</v>
          </cell>
          <cell r="H86" t="e">
            <v>#REF!</v>
          </cell>
          <cell r="I86" t="e">
            <v>#REF!</v>
          </cell>
          <cell r="J86" t="e">
            <v>#REF!</v>
          </cell>
        </row>
        <row r="87">
          <cell r="B87" t="e">
            <v>#REF!</v>
          </cell>
          <cell r="C87" t="e">
            <v>#REF!</v>
          </cell>
          <cell r="D87" t="e">
            <v>#REF!</v>
          </cell>
          <cell r="E87">
            <v>30</v>
          </cell>
          <cell r="F87">
            <v>30</v>
          </cell>
          <cell r="G87" t="str">
            <v>3月份</v>
          </cell>
          <cell r="H87" t="e">
            <v>#REF!</v>
          </cell>
          <cell r="I87" t="e">
            <v>#REF!</v>
          </cell>
          <cell r="J87" t="e">
            <v>#REF!</v>
          </cell>
        </row>
        <row r="90">
          <cell r="B90" t="e">
            <v>#REF!</v>
          </cell>
          <cell r="C90" t="e">
            <v>#REF!</v>
          </cell>
          <cell r="D90" t="e">
            <v>#REF!</v>
          </cell>
          <cell r="E90">
            <v>30</v>
          </cell>
          <cell r="F90">
            <v>30</v>
          </cell>
          <cell r="G90" t="str">
            <v>3月份</v>
          </cell>
          <cell r="H90" t="e">
            <v>#REF!</v>
          </cell>
          <cell r="I90" t="e">
            <v>#REF!</v>
          </cell>
          <cell r="J90" t="e">
            <v>#REF!</v>
          </cell>
        </row>
        <row r="91">
          <cell r="B91" t="e">
            <v>#REF!</v>
          </cell>
          <cell r="C91" t="e">
            <v>#REF!</v>
          </cell>
          <cell r="D91" t="e">
            <v>#REF!</v>
          </cell>
          <cell r="E91">
            <v>30</v>
          </cell>
          <cell r="F91">
            <v>30</v>
          </cell>
          <cell r="G91" t="str">
            <v>3月份</v>
          </cell>
          <cell r="H91" t="e">
            <v>#REF!</v>
          </cell>
          <cell r="I91" t="e">
            <v>#REF!</v>
          </cell>
          <cell r="J91" t="e">
            <v>#REF!</v>
          </cell>
        </row>
        <row r="92">
          <cell r="B92" t="e">
            <v>#REF!</v>
          </cell>
          <cell r="C92" t="e">
            <v>#REF!</v>
          </cell>
          <cell r="D92" t="e">
            <v>#REF!</v>
          </cell>
          <cell r="E92">
            <v>30</v>
          </cell>
          <cell r="F92">
            <v>30</v>
          </cell>
          <cell r="G92" t="str">
            <v>3月份</v>
          </cell>
          <cell r="H92" t="e">
            <v>#REF!</v>
          </cell>
          <cell r="I92" t="e">
            <v>#REF!</v>
          </cell>
          <cell r="J92" t="e">
            <v>#REF!</v>
          </cell>
        </row>
        <row r="93">
          <cell r="B93" t="e">
            <v>#REF!</v>
          </cell>
          <cell r="C93" t="e">
            <v>#REF!</v>
          </cell>
          <cell r="D93" t="e">
            <v>#REF!</v>
          </cell>
          <cell r="E93">
            <v>30</v>
          </cell>
          <cell r="F93">
            <v>30</v>
          </cell>
          <cell r="G93" t="str">
            <v>3月份</v>
          </cell>
          <cell r="H93" t="e">
            <v>#REF!</v>
          </cell>
          <cell r="I93" t="e">
            <v>#REF!</v>
          </cell>
          <cell r="J93" t="e">
            <v>#REF!</v>
          </cell>
        </row>
        <row r="94">
          <cell r="B94" t="e">
            <v>#REF!</v>
          </cell>
          <cell r="C94" t="e">
            <v>#REF!</v>
          </cell>
          <cell r="D94" t="e">
            <v>#REF!</v>
          </cell>
          <cell r="E94">
            <v>30</v>
          </cell>
          <cell r="F94">
            <v>30</v>
          </cell>
          <cell r="G94" t="str">
            <v>3月份</v>
          </cell>
          <cell r="H94" t="e">
            <v>#REF!</v>
          </cell>
          <cell r="I94" t="e">
            <v>#REF!</v>
          </cell>
          <cell r="J94" t="e">
            <v>#REF!</v>
          </cell>
        </row>
        <row r="95">
          <cell r="B95" t="e">
            <v>#REF!</v>
          </cell>
          <cell r="C95" t="e">
            <v>#REF!</v>
          </cell>
          <cell r="D95" t="e">
            <v>#REF!</v>
          </cell>
          <cell r="E95">
            <v>30</v>
          </cell>
          <cell r="F95">
            <v>30</v>
          </cell>
          <cell r="G95" t="str">
            <v>3月份</v>
          </cell>
          <cell r="H95" t="e">
            <v>#REF!</v>
          </cell>
          <cell r="I95" t="e">
            <v>#REF!</v>
          </cell>
          <cell r="J95" t="e">
            <v>#REF!</v>
          </cell>
        </row>
        <row r="96">
          <cell r="B96" t="e">
            <v>#REF!</v>
          </cell>
          <cell r="C96" t="e">
            <v>#REF!</v>
          </cell>
          <cell r="D96" t="e">
            <v>#REF!</v>
          </cell>
          <cell r="E96">
            <v>30</v>
          </cell>
          <cell r="F96">
            <v>30</v>
          </cell>
          <cell r="G96" t="str">
            <v>3月份</v>
          </cell>
          <cell r="H96" t="e">
            <v>#REF!</v>
          </cell>
          <cell r="I96" t="e">
            <v>#REF!</v>
          </cell>
          <cell r="J96" t="e">
            <v>#REF!</v>
          </cell>
        </row>
        <row r="97">
          <cell r="B97" t="e">
            <v>#REF!</v>
          </cell>
          <cell r="C97" t="e">
            <v>#REF!</v>
          </cell>
          <cell r="D97" t="e">
            <v>#REF!</v>
          </cell>
          <cell r="E97">
            <v>30</v>
          </cell>
          <cell r="F97">
            <v>30</v>
          </cell>
          <cell r="G97" t="str">
            <v>3月份</v>
          </cell>
          <cell r="H97" t="e">
            <v>#REF!</v>
          </cell>
          <cell r="I97" t="e">
            <v>#REF!</v>
          </cell>
          <cell r="J97" t="e">
            <v>#REF!</v>
          </cell>
        </row>
        <row r="98">
          <cell r="B98" t="e">
            <v>#REF!</v>
          </cell>
          <cell r="C98" t="e">
            <v>#REF!</v>
          </cell>
          <cell r="D98" t="e">
            <v>#REF!</v>
          </cell>
          <cell r="E98">
            <v>30</v>
          </cell>
          <cell r="F98">
            <v>30</v>
          </cell>
          <cell r="G98" t="str">
            <v>3月份</v>
          </cell>
          <cell r="H98" t="e">
            <v>#REF!</v>
          </cell>
          <cell r="I98" t="e">
            <v>#REF!</v>
          </cell>
          <cell r="J98" t="e">
            <v>#REF!</v>
          </cell>
        </row>
        <row r="99">
          <cell r="B99" t="e">
            <v>#REF!</v>
          </cell>
          <cell r="C99" t="e">
            <v>#REF!</v>
          </cell>
          <cell r="D99" t="e">
            <v>#REF!</v>
          </cell>
          <cell r="E99">
            <v>30</v>
          </cell>
          <cell r="F99">
            <v>30</v>
          </cell>
          <cell r="G99" t="str">
            <v>3月份</v>
          </cell>
          <cell r="H99" t="e">
            <v>#REF!</v>
          </cell>
          <cell r="I99" t="e">
            <v>#REF!</v>
          </cell>
          <cell r="J99" t="e">
            <v>#REF!</v>
          </cell>
        </row>
        <row r="100">
          <cell r="B100" t="e">
            <v>#REF!</v>
          </cell>
          <cell r="C100" t="e">
            <v>#REF!</v>
          </cell>
          <cell r="D100" t="e">
            <v>#REF!</v>
          </cell>
          <cell r="E100">
            <v>30</v>
          </cell>
          <cell r="F100">
            <v>30</v>
          </cell>
          <cell r="G100" t="str">
            <v>3月份</v>
          </cell>
          <cell r="H100" t="e">
            <v>#REF!</v>
          </cell>
          <cell r="I100" t="e">
            <v>#REF!</v>
          </cell>
          <cell r="J100" t="e">
            <v>#REF!</v>
          </cell>
        </row>
        <row r="101">
          <cell r="B101" t="e">
            <v>#REF!</v>
          </cell>
          <cell r="C101" t="e">
            <v>#REF!</v>
          </cell>
          <cell r="D101" t="e">
            <v>#REF!</v>
          </cell>
          <cell r="E101">
            <v>30</v>
          </cell>
          <cell r="F101">
            <v>30</v>
          </cell>
          <cell r="G101" t="str">
            <v>3月份</v>
          </cell>
          <cell r="H101" t="e">
            <v>#REF!</v>
          </cell>
          <cell r="I101" t="e">
            <v>#REF!</v>
          </cell>
          <cell r="J101" t="e">
            <v>#REF!</v>
          </cell>
        </row>
        <row r="102">
          <cell r="B102" t="e">
            <v>#REF!</v>
          </cell>
          <cell r="C102" t="e">
            <v>#REF!</v>
          </cell>
          <cell r="D102" t="e">
            <v>#REF!</v>
          </cell>
          <cell r="E102">
            <v>30</v>
          </cell>
          <cell r="F102">
            <v>30</v>
          </cell>
          <cell r="G102" t="str">
            <v>3月份</v>
          </cell>
          <cell r="H102" t="e">
            <v>#REF!</v>
          </cell>
          <cell r="I102" t="e">
            <v>#REF!</v>
          </cell>
          <cell r="J102" t="e">
            <v>#REF!</v>
          </cell>
        </row>
        <row r="103">
          <cell r="B103" t="e">
            <v>#REF!</v>
          </cell>
          <cell r="C103" t="e">
            <v>#REF!</v>
          </cell>
          <cell r="D103" t="e">
            <v>#REF!</v>
          </cell>
          <cell r="E103">
            <v>30</v>
          </cell>
          <cell r="F103">
            <v>30</v>
          </cell>
          <cell r="G103" t="str">
            <v>3月份</v>
          </cell>
          <cell r="H103" t="e">
            <v>#REF!</v>
          </cell>
          <cell r="I103" t="e">
            <v>#REF!</v>
          </cell>
          <cell r="J103" t="e">
            <v>#REF!</v>
          </cell>
        </row>
        <row r="104">
          <cell r="B104" t="e">
            <v>#REF!</v>
          </cell>
          <cell r="C104" t="e">
            <v>#REF!</v>
          </cell>
          <cell r="D104" t="e">
            <v>#REF!</v>
          </cell>
          <cell r="E104">
            <v>30</v>
          </cell>
          <cell r="F104">
            <v>30</v>
          </cell>
          <cell r="G104" t="str">
            <v>3月份</v>
          </cell>
          <cell r="H104" t="e">
            <v>#REF!</v>
          </cell>
          <cell r="I104" t="e">
            <v>#REF!</v>
          </cell>
          <cell r="J104" t="e">
            <v>#REF!</v>
          </cell>
        </row>
        <row r="107">
          <cell r="B107" t="e">
            <v>#REF!</v>
          </cell>
          <cell r="C107" t="e">
            <v>#REF!</v>
          </cell>
          <cell r="D107" t="e">
            <v>#REF!</v>
          </cell>
          <cell r="E107">
            <v>30</v>
          </cell>
          <cell r="F107">
            <v>30</v>
          </cell>
          <cell r="G107" t="str">
            <v>3月份</v>
          </cell>
          <cell r="H107" t="e">
            <v>#REF!</v>
          </cell>
          <cell r="I107" t="e">
            <v>#REF!</v>
          </cell>
          <cell r="J107" t="e">
            <v>#REF!</v>
          </cell>
        </row>
        <row r="108">
          <cell r="B108" t="e">
            <v>#REF!</v>
          </cell>
          <cell r="C108" t="e">
            <v>#REF!</v>
          </cell>
          <cell r="D108" t="e">
            <v>#REF!</v>
          </cell>
          <cell r="E108">
            <v>30</v>
          </cell>
          <cell r="F108">
            <v>30</v>
          </cell>
          <cell r="G108" t="str">
            <v>3月份</v>
          </cell>
          <cell r="H108" t="e">
            <v>#REF!</v>
          </cell>
          <cell r="I108" t="e">
            <v>#REF!</v>
          </cell>
          <cell r="J108" t="e">
            <v>#REF!</v>
          </cell>
        </row>
        <row r="109">
          <cell r="B109" t="e">
            <v>#REF!</v>
          </cell>
          <cell r="C109" t="e">
            <v>#REF!</v>
          </cell>
          <cell r="D109" t="e">
            <v>#REF!</v>
          </cell>
          <cell r="E109">
            <v>30</v>
          </cell>
          <cell r="F109">
            <v>30</v>
          </cell>
          <cell r="G109" t="str">
            <v>3月份</v>
          </cell>
          <cell r="H109" t="e">
            <v>#REF!</v>
          </cell>
          <cell r="I109" t="e">
            <v>#REF!</v>
          </cell>
          <cell r="J109" t="e">
            <v>#REF!</v>
          </cell>
        </row>
        <row r="110">
          <cell r="B110" t="e">
            <v>#REF!</v>
          </cell>
          <cell r="C110" t="e">
            <v>#REF!</v>
          </cell>
          <cell r="D110" t="e">
            <v>#REF!</v>
          </cell>
          <cell r="E110">
            <v>30</v>
          </cell>
          <cell r="F110">
            <v>30</v>
          </cell>
          <cell r="G110" t="str">
            <v>3月份</v>
          </cell>
          <cell r="H110" t="e">
            <v>#REF!</v>
          </cell>
          <cell r="I110" t="e">
            <v>#REF!</v>
          </cell>
          <cell r="J110" t="e">
            <v>#REF!</v>
          </cell>
        </row>
        <row r="111">
          <cell r="B111" t="e">
            <v>#REF!</v>
          </cell>
          <cell r="C111" t="e">
            <v>#REF!</v>
          </cell>
          <cell r="D111" t="e">
            <v>#REF!</v>
          </cell>
          <cell r="E111">
            <v>30</v>
          </cell>
          <cell r="F111">
            <v>30</v>
          </cell>
          <cell r="G111" t="str">
            <v>3月份</v>
          </cell>
          <cell r="H111" t="e">
            <v>#REF!</v>
          </cell>
          <cell r="I111" t="e">
            <v>#REF!</v>
          </cell>
          <cell r="J111" t="e">
            <v>#REF!</v>
          </cell>
        </row>
        <row r="112">
          <cell r="B112" t="e">
            <v>#REF!</v>
          </cell>
          <cell r="C112" t="e">
            <v>#REF!</v>
          </cell>
          <cell r="D112" t="e">
            <v>#REF!</v>
          </cell>
          <cell r="E112">
            <v>30</v>
          </cell>
          <cell r="F112">
            <v>30</v>
          </cell>
          <cell r="G112" t="str">
            <v>3月份</v>
          </cell>
          <cell r="H112" t="e">
            <v>#REF!</v>
          </cell>
          <cell r="I112" t="e">
            <v>#REF!</v>
          </cell>
          <cell r="J112" t="e">
            <v>#REF!</v>
          </cell>
        </row>
        <row r="113">
          <cell r="B113" t="e">
            <v>#REF!</v>
          </cell>
          <cell r="C113" t="e">
            <v>#REF!</v>
          </cell>
          <cell r="D113" t="e">
            <v>#REF!</v>
          </cell>
          <cell r="E113">
            <v>30</v>
          </cell>
          <cell r="F113">
            <v>30</v>
          </cell>
          <cell r="G113" t="str">
            <v>3月份</v>
          </cell>
          <cell r="H113" t="e">
            <v>#REF!</v>
          </cell>
          <cell r="I113" t="e">
            <v>#REF!</v>
          </cell>
          <cell r="J113" t="e">
            <v>#REF!</v>
          </cell>
        </row>
        <row r="114">
          <cell r="B114" t="e">
            <v>#REF!</v>
          </cell>
          <cell r="C114" t="e">
            <v>#REF!</v>
          </cell>
          <cell r="D114" t="e">
            <v>#REF!</v>
          </cell>
          <cell r="E114">
            <v>30</v>
          </cell>
          <cell r="F114">
            <v>30</v>
          </cell>
          <cell r="G114" t="str">
            <v>3月份</v>
          </cell>
          <cell r="H114" t="e">
            <v>#REF!</v>
          </cell>
          <cell r="I114" t="e">
            <v>#REF!</v>
          </cell>
          <cell r="J114" t="e">
            <v>#REF!</v>
          </cell>
        </row>
        <row r="115">
          <cell r="B115" t="e">
            <v>#REF!</v>
          </cell>
          <cell r="C115" t="e">
            <v>#REF!</v>
          </cell>
          <cell r="D115" t="e">
            <v>#REF!</v>
          </cell>
          <cell r="E115">
            <v>30</v>
          </cell>
          <cell r="F115">
            <v>30</v>
          </cell>
          <cell r="G115" t="str">
            <v>3月份</v>
          </cell>
          <cell r="H115" t="e">
            <v>#REF!</v>
          </cell>
          <cell r="I115" t="e">
            <v>#REF!</v>
          </cell>
          <cell r="J115" t="e">
            <v>#REF!</v>
          </cell>
        </row>
        <row r="116">
          <cell r="B116" t="e">
            <v>#REF!</v>
          </cell>
          <cell r="C116" t="e">
            <v>#REF!</v>
          </cell>
          <cell r="D116" t="e">
            <v>#REF!</v>
          </cell>
          <cell r="E116">
            <v>30</v>
          </cell>
          <cell r="F116">
            <v>30</v>
          </cell>
          <cell r="G116" t="str">
            <v>3月份</v>
          </cell>
          <cell r="H116" t="e">
            <v>#REF!</v>
          </cell>
          <cell r="I116" t="e">
            <v>#REF!</v>
          </cell>
          <cell r="J116" t="e">
            <v>#REF!</v>
          </cell>
        </row>
        <row r="117">
          <cell r="B117" t="e">
            <v>#REF!</v>
          </cell>
          <cell r="C117" t="e">
            <v>#REF!</v>
          </cell>
          <cell r="D117" t="e">
            <v>#REF!</v>
          </cell>
          <cell r="E117">
            <v>30</v>
          </cell>
          <cell r="F117">
            <v>30</v>
          </cell>
          <cell r="G117" t="str">
            <v>3月份</v>
          </cell>
          <cell r="H117" t="e">
            <v>#REF!</v>
          </cell>
          <cell r="I117" t="e">
            <v>#REF!</v>
          </cell>
          <cell r="J117" t="e">
            <v>#REF!</v>
          </cell>
        </row>
        <row r="118">
          <cell r="B118" t="e">
            <v>#REF!</v>
          </cell>
          <cell r="C118" t="e">
            <v>#REF!</v>
          </cell>
          <cell r="D118" t="e">
            <v>#REF!</v>
          </cell>
          <cell r="E118">
            <v>30</v>
          </cell>
          <cell r="F118">
            <v>30</v>
          </cell>
          <cell r="G118" t="str">
            <v>3月份</v>
          </cell>
          <cell r="H118" t="e">
            <v>#REF!</v>
          </cell>
          <cell r="I118" t="e">
            <v>#REF!</v>
          </cell>
          <cell r="J118" t="e">
            <v>#REF!</v>
          </cell>
        </row>
        <row r="119">
          <cell r="B119" t="e">
            <v>#REF!</v>
          </cell>
          <cell r="C119" t="e">
            <v>#REF!</v>
          </cell>
          <cell r="D119" t="e">
            <v>#REF!</v>
          </cell>
          <cell r="E119">
            <v>30</v>
          </cell>
          <cell r="F119">
            <v>30</v>
          </cell>
          <cell r="G119" t="str">
            <v>3月份</v>
          </cell>
          <cell r="H119" t="e">
            <v>#REF!</v>
          </cell>
          <cell r="I119" t="e">
            <v>#REF!</v>
          </cell>
          <cell r="J119" t="e">
            <v>#REF!</v>
          </cell>
        </row>
        <row r="120">
          <cell r="B120" t="e">
            <v>#REF!</v>
          </cell>
          <cell r="C120" t="e">
            <v>#REF!</v>
          </cell>
          <cell r="D120" t="e">
            <v>#REF!</v>
          </cell>
          <cell r="E120">
            <v>30</v>
          </cell>
          <cell r="F120">
            <v>30</v>
          </cell>
          <cell r="G120" t="str">
            <v>3月份</v>
          </cell>
          <cell r="H120" t="e">
            <v>#REF!</v>
          </cell>
          <cell r="I120" t="e">
            <v>#REF!</v>
          </cell>
          <cell r="J120" t="e">
            <v>#REF!</v>
          </cell>
        </row>
        <row r="121">
          <cell r="B121" t="e">
            <v>#REF!</v>
          </cell>
          <cell r="C121" t="e">
            <v>#REF!</v>
          </cell>
          <cell r="D121" t="e">
            <v>#REF!</v>
          </cell>
          <cell r="E121">
            <v>30</v>
          </cell>
          <cell r="F121">
            <v>30</v>
          </cell>
          <cell r="G121" t="str">
            <v>3月份</v>
          </cell>
          <cell r="H121" t="e">
            <v>#REF!</v>
          </cell>
          <cell r="I121" t="e">
            <v>#REF!</v>
          </cell>
          <cell r="J121" t="e">
            <v>#REF!</v>
          </cell>
        </row>
        <row r="124">
          <cell r="B124" t="e">
            <v>#REF!</v>
          </cell>
          <cell r="C124" t="e">
            <v>#REF!</v>
          </cell>
          <cell r="D124" t="e">
            <v>#REF!</v>
          </cell>
          <cell r="E124">
            <v>30</v>
          </cell>
          <cell r="F124">
            <v>30</v>
          </cell>
          <cell r="G124" t="str">
            <v>3月份</v>
          </cell>
          <cell r="H124" t="e">
            <v>#REF!</v>
          </cell>
          <cell r="I124" t="e">
            <v>#REF!</v>
          </cell>
          <cell r="J124" t="e">
            <v>#REF!</v>
          </cell>
        </row>
        <row r="125">
          <cell r="B125" t="e">
            <v>#REF!</v>
          </cell>
          <cell r="C125" t="e">
            <v>#REF!</v>
          </cell>
          <cell r="D125" t="e">
            <v>#REF!</v>
          </cell>
          <cell r="E125">
            <v>30</v>
          </cell>
          <cell r="F125">
            <v>30</v>
          </cell>
          <cell r="G125" t="str">
            <v>3月份</v>
          </cell>
          <cell r="H125" t="e">
            <v>#REF!</v>
          </cell>
          <cell r="I125" t="e">
            <v>#REF!</v>
          </cell>
          <cell r="J125" t="e">
            <v>#REF!</v>
          </cell>
        </row>
        <row r="126">
          <cell r="B126" t="e">
            <v>#REF!</v>
          </cell>
          <cell r="C126" t="e">
            <v>#REF!</v>
          </cell>
          <cell r="D126" t="e">
            <v>#REF!</v>
          </cell>
          <cell r="E126">
            <v>30</v>
          </cell>
          <cell r="F126">
            <v>30</v>
          </cell>
          <cell r="G126" t="str">
            <v>3月份</v>
          </cell>
          <cell r="H126" t="e">
            <v>#REF!</v>
          </cell>
          <cell r="I126" t="e">
            <v>#REF!</v>
          </cell>
          <cell r="J126" t="e">
            <v>#REF!</v>
          </cell>
        </row>
        <row r="127">
          <cell r="B127" t="e">
            <v>#REF!</v>
          </cell>
          <cell r="C127" t="e">
            <v>#REF!</v>
          </cell>
          <cell r="D127" t="e">
            <v>#REF!</v>
          </cell>
          <cell r="E127">
            <v>30</v>
          </cell>
          <cell r="F127">
            <v>30</v>
          </cell>
          <cell r="G127" t="str">
            <v>3月份</v>
          </cell>
          <cell r="H127" t="e">
            <v>#REF!</v>
          </cell>
          <cell r="I127" t="e">
            <v>#REF!</v>
          </cell>
          <cell r="J127" t="e">
            <v>#REF!</v>
          </cell>
        </row>
        <row r="128">
          <cell r="B128" t="e">
            <v>#REF!</v>
          </cell>
          <cell r="C128" t="e">
            <v>#REF!</v>
          </cell>
          <cell r="D128" t="e">
            <v>#REF!</v>
          </cell>
          <cell r="E128">
            <v>30</v>
          </cell>
          <cell r="F128">
            <v>30</v>
          </cell>
          <cell r="G128" t="str">
            <v>3月份</v>
          </cell>
          <cell r="H128" t="e">
            <v>#REF!</v>
          </cell>
          <cell r="I128" t="e">
            <v>#REF!</v>
          </cell>
          <cell r="J128" t="e">
            <v>#REF!</v>
          </cell>
        </row>
        <row r="129">
          <cell r="B129" t="e">
            <v>#REF!</v>
          </cell>
          <cell r="C129" t="e">
            <v>#REF!</v>
          </cell>
          <cell r="D129" t="e">
            <v>#REF!</v>
          </cell>
          <cell r="E129">
            <v>30</v>
          </cell>
          <cell r="F129">
            <v>30</v>
          </cell>
          <cell r="G129" t="str">
            <v>3月份</v>
          </cell>
          <cell r="H129" t="e">
            <v>#REF!</v>
          </cell>
          <cell r="I129" t="e">
            <v>#REF!</v>
          </cell>
          <cell r="J129" t="e">
            <v>#REF!</v>
          </cell>
        </row>
        <row r="130">
          <cell r="B130" t="e">
            <v>#REF!</v>
          </cell>
          <cell r="C130" t="e">
            <v>#REF!</v>
          </cell>
          <cell r="D130" t="e">
            <v>#REF!</v>
          </cell>
          <cell r="E130">
            <v>30</v>
          </cell>
          <cell r="F130">
            <v>30</v>
          </cell>
          <cell r="G130" t="str">
            <v>3月份</v>
          </cell>
          <cell r="H130" t="e">
            <v>#REF!</v>
          </cell>
          <cell r="I130" t="e">
            <v>#REF!</v>
          </cell>
          <cell r="J130" t="e">
            <v>#REF!</v>
          </cell>
        </row>
        <row r="131">
          <cell r="B131" t="e">
            <v>#REF!</v>
          </cell>
          <cell r="C131" t="e">
            <v>#REF!</v>
          </cell>
          <cell r="D131" t="e">
            <v>#REF!</v>
          </cell>
          <cell r="E131">
            <v>30</v>
          </cell>
          <cell r="F131">
            <v>30</v>
          </cell>
          <cell r="G131" t="str">
            <v>3月份</v>
          </cell>
          <cell r="H131" t="e">
            <v>#REF!</v>
          </cell>
          <cell r="I131" t="e">
            <v>#REF!</v>
          </cell>
          <cell r="J131" t="e">
            <v>#REF!</v>
          </cell>
        </row>
        <row r="132">
          <cell r="B132" t="e">
            <v>#REF!</v>
          </cell>
          <cell r="C132" t="e">
            <v>#REF!</v>
          </cell>
          <cell r="D132" t="e">
            <v>#REF!</v>
          </cell>
          <cell r="E132">
            <v>30</v>
          </cell>
          <cell r="F132">
            <v>30</v>
          </cell>
          <cell r="G132" t="str">
            <v>3月份</v>
          </cell>
          <cell r="H132" t="e">
            <v>#REF!</v>
          </cell>
          <cell r="I132" t="e">
            <v>#REF!</v>
          </cell>
          <cell r="J132" t="e">
            <v>#REF!</v>
          </cell>
        </row>
        <row r="133">
          <cell r="B133" t="e">
            <v>#REF!</v>
          </cell>
          <cell r="C133" t="e">
            <v>#REF!</v>
          </cell>
          <cell r="D133" t="e">
            <v>#REF!</v>
          </cell>
          <cell r="E133">
            <v>30</v>
          </cell>
          <cell r="F133">
            <v>30</v>
          </cell>
          <cell r="G133" t="str">
            <v>3月份</v>
          </cell>
          <cell r="H133" t="e">
            <v>#REF!</v>
          </cell>
          <cell r="I133" t="e">
            <v>#REF!</v>
          </cell>
          <cell r="J133" t="e">
            <v>#REF!</v>
          </cell>
        </row>
        <row r="134">
          <cell r="B134" t="e">
            <v>#REF!</v>
          </cell>
          <cell r="C134" t="e">
            <v>#REF!</v>
          </cell>
          <cell r="D134" t="e">
            <v>#REF!</v>
          </cell>
          <cell r="E134">
            <v>30</v>
          </cell>
          <cell r="F134">
            <v>30</v>
          </cell>
          <cell r="G134" t="str">
            <v>3月份</v>
          </cell>
          <cell r="H134" t="e">
            <v>#REF!</v>
          </cell>
          <cell r="I134" t="e">
            <v>#REF!</v>
          </cell>
          <cell r="J134" t="e">
            <v>#REF!</v>
          </cell>
        </row>
        <row r="135">
          <cell r="B135" t="e">
            <v>#REF!</v>
          </cell>
          <cell r="C135" t="e">
            <v>#REF!</v>
          </cell>
          <cell r="D135" t="e">
            <v>#REF!</v>
          </cell>
          <cell r="E135">
            <v>30</v>
          </cell>
          <cell r="F135">
            <v>30</v>
          </cell>
          <cell r="G135" t="str">
            <v>3月份</v>
          </cell>
          <cell r="H135" t="e">
            <v>#REF!</v>
          </cell>
          <cell r="I135" t="e">
            <v>#REF!</v>
          </cell>
          <cell r="J135" t="e">
            <v>#REF!</v>
          </cell>
        </row>
        <row r="136">
          <cell r="B136" t="e">
            <v>#REF!</v>
          </cell>
          <cell r="C136" t="e">
            <v>#REF!</v>
          </cell>
          <cell r="D136" t="e">
            <v>#REF!</v>
          </cell>
          <cell r="E136">
            <v>30</v>
          </cell>
          <cell r="F136">
            <v>30</v>
          </cell>
          <cell r="G136" t="str">
            <v>3月份</v>
          </cell>
          <cell r="H136" t="e">
            <v>#REF!</v>
          </cell>
          <cell r="I136" t="e">
            <v>#REF!</v>
          </cell>
          <cell r="J136" t="e">
            <v>#REF!</v>
          </cell>
        </row>
        <row r="137">
          <cell r="B137" t="e">
            <v>#REF!</v>
          </cell>
          <cell r="C137" t="e">
            <v>#REF!</v>
          </cell>
          <cell r="D137" t="e">
            <v>#REF!</v>
          </cell>
          <cell r="E137">
            <v>30</v>
          </cell>
          <cell r="F137">
            <v>30</v>
          </cell>
          <cell r="G137" t="str">
            <v>3月份</v>
          </cell>
          <cell r="H137" t="e">
            <v>#REF!</v>
          </cell>
          <cell r="I137" t="e">
            <v>#REF!</v>
          </cell>
          <cell r="J137" t="e">
            <v>#REF!</v>
          </cell>
        </row>
        <row r="138">
          <cell r="B138" t="e">
            <v>#REF!</v>
          </cell>
          <cell r="C138" t="e">
            <v>#REF!</v>
          </cell>
          <cell r="D138" t="e">
            <v>#REF!</v>
          </cell>
          <cell r="E138">
            <v>30</v>
          </cell>
          <cell r="F138">
            <v>30</v>
          </cell>
          <cell r="G138" t="str">
            <v>3月份</v>
          </cell>
          <cell r="H138" t="e">
            <v>#REF!</v>
          </cell>
          <cell r="I138" t="e">
            <v>#REF!</v>
          </cell>
          <cell r="J138" t="e">
            <v>#REF!</v>
          </cell>
        </row>
        <row r="141">
          <cell r="B141" t="e">
            <v>#REF!</v>
          </cell>
          <cell r="C141" t="e">
            <v>#REF!</v>
          </cell>
          <cell r="D141" t="e">
            <v>#REF!</v>
          </cell>
          <cell r="E141">
            <v>30</v>
          </cell>
          <cell r="F141">
            <v>30</v>
          </cell>
          <cell r="G141" t="str">
            <v>3月份</v>
          </cell>
          <cell r="H141" t="e">
            <v>#REF!</v>
          </cell>
          <cell r="I141" t="e">
            <v>#REF!</v>
          </cell>
          <cell r="J141" t="e">
            <v>#REF!</v>
          </cell>
        </row>
        <row r="142">
          <cell r="B142" t="e">
            <v>#REF!</v>
          </cell>
          <cell r="C142" t="e">
            <v>#REF!</v>
          </cell>
          <cell r="D142" t="e">
            <v>#REF!</v>
          </cell>
          <cell r="E142">
            <v>30</v>
          </cell>
          <cell r="F142">
            <v>30</v>
          </cell>
          <cell r="G142" t="str">
            <v>3月份</v>
          </cell>
          <cell r="H142" t="e">
            <v>#REF!</v>
          </cell>
          <cell r="I142" t="e">
            <v>#REF!</v>
          </cell>
          <cell r="J142" t="e">
            <v>#REF!</v>
          </cell>
        </row>
        <row r="143">
          <cell r="B143" t="e">
            <v>#REF!</v>
          </cell>
          <cell r="C143" t="e">
            <v>#REF!</v>
          </cell>
          <cell r="D143" t="e">
            <v>#REF!</v>
          </cell>
          <cell r="E143">
            <v>30</v>
          </cell>
          <cell r="F143">
            <v>30</v>
          </cell>
          <cell r="G143" t="str">
            <v>3月份</v>
          </cell>
          <cell r="H143" t="e">
            <v>#REF!</v>
          </cell>
          <cell r="I143" t="e">
            <v>#REF!</v>
          </cell>
          <cell r="J143" t="e">
            <v>#REF!</v>
          </cell>
        </row>
        <row r="144">
          <cell r="B144" t="e">
            <v>#REF!</v>
          </cell>
          <cell r="C144" t="e">
            <v>#REF!</v>
          </cell>
          <cell r="D144" t="e">
            <v>#REF!</v>
          </cell>
          <cell r="E144">
            <v>30</v>
          </cell>
          <cell r="F144">
            <v>30</v>
          </cell>
          <cell r="G144" t="str">
            <v>3月份</v>
          </cell>
          <cell r="H144" t="e">
            <v>#REF!</v>
          </cell>
          <cell r="I144" t="e">
            <v>#REF!</v>
          </cell>
          <cell r="J144" t="e">
            <v>#REF!</v>
          </cell>
        </row>
        <row r="145">
          <cell r="B145" t="e">
            <v>#REF!</v>
          </cell>
          <cell r="C145" t="e">
            <v>#REF!</v>
          </cell>
          <cell r="D145" t="e">
            <v>#REF!</v>
          </cell>
          <cell r="E145">
            <v>30</v>
          </cell>
          <cell r="F145">
            <v>30</v>
          </cell>
          <cell r="G145" t="str">
            <v>3月份</v>
          </cell>
          <cell r="H145" t="e">
            <v>#REF!</v>
          </cell>
          <cell r="I145" t="e">
            <v>#REF!</v>
          </cell>
          <cell r="J145" t="e">
            <v>#REF!</v>
          </cell>
        </row>
        <row r="146">
          <cell r="B146" t="e">
            <v>#REF!</v>
          </cell>
          <cell r="C146" t="e">
            <v>#REF!</v>
          </cell>
          <cell r="D146" t="e">
            <v>#REF!</v>
          </cell>
          <cell r="E146">
            <v>30</v>
          </cell>
          <cell r="F146">
            <v>30</v>
          </cell>
          <cell r="G146" t="str">
            <v>3月份</v>
          </cell>
          <cell r="H146" t="e">
            <v>#REF!</v>
          </cell>
          <cell r="I146" t="e">
            <v>#REF!</v>
          </cell>
          <cell r="J146" t="e">
            <v>#REF!</v>
          </cell>
        </row>
        <row r="147">
          <cell r="B147" t="e">
            <v>#REF!</v>
          </cell>
          <cell r="C147" t="e">
            <v>#REF!</v>
          </cell>
          <cell r="D147" t="e">
            <v>#REF!</v>
          </cell>
          <cell r="E147">
            <v>30</v>
          </cell>
          <cell r="F147">
            <v>30</v>
          </cell>
          <cell r="G147" t="str">
            <v>3月份</v>
          </cell>
          <cell r="H147" t="e">
            <v>#REF!</v>
          </cell>
          <cell r="I147" t="e">
            <v>#REF!</v>
          </cell>
          <cell r="J147" t="e">
            <v>#REF!</v>
          </cell>
        </row>
        <row r="148">
          <cell r="B148" t="e">
            <v>#REF!</v>
          </cell>
          <cell r="C148" t="e">
            <v>#REF!</v>
          </cell>
          <cell r="D148" t="e">
            <v>#REF!</v>
          </cell>
          <cell r="E148">
            <v>30</v>
          </cell>
          <cell r="F148">
            <v>30</v>
          </cell>
          <cell r="G148" t="str">
            <v>3月份</v>
          </cell>
          <cell r="H148" t="e">
            <v>#REF!</v>
          </cell>
          <cell r="I148" t="e">
            <v>#REF!</v>
          </cell>
          <cell r="J148" t="e">
            <v>#REF!</v>
          </cell>
        </row>
        <row r="149">
          <cell r="B149" t="e">
            <v>#REF!</v>
          </cell>
          <cell r="C149" t="e">
            <v>#REF!</v>
          </cell>
          <cell r="D149" t="e">
            <v>#REF!</v>
          </cell>
          <cell r="E149">
            <v>30</v>
          </cell>
          <cell r="F149">
            <v>30</v>
          </cell>
          <cell r="G149" t="str">
            <v>3月份</v>
          </cell>
          <cell r="H149" t="e">
            <v>#REF!</v>
          </cell>
          <cell r="I149" t="e">
            <v>#REF!</v>
          </cell>
          <cell r="J149" t="e">
            <v>#REF!</v>
          </cell>
        </row>
        <row r="150">
          <cell r="B150" t="e">
            <v>#REF!</v>
          </cell>
          <cell r="C150" t="e">
            <v>#REF!</v>
          </cell>
          <cell r="D150" t="e">
            <v>#REF!</v>
          </cell>
          <cell r="E150">
            <v>30</v>
          </cell>
          <cell r="F150">
            <v>30</v>
          </cell>
          <cell r="G150" t="str">
            <v>3月份</v>
          </cell>
          <cell r="H150" t="e">
            <v>#REF!</v>
          </cell>
          <cell r="I150" t="e">
            <v>#REF!</v>
          </cell>
          <cell r="J150" t="e">
            <v>#REF!</v>
          </cell>
        </row>
        <row r="151">
          <cell r="B151" t="e">
            <v>#REF!</v>
          </cell>
          <cell r="C151" t="e">
            <v>#REF!</v>
          </cell>
          <cell r="D151" t="e">
            <v>#REF!</v>
          </cell>
          <cell r="E151">
            <v>30</v>
          </cell>
          <cell r="F151">
            <v>30</v>
          </cell>
          <cell r="G151" t="str">
            <v>3月份</v>
          </cell>
          <cell r="H151" t="e">
            <v>#REF!</v>
          </cell>
          <cell r="I151" t="e">
            <v>#REF!</v>
          </cell>
          <cell r="J151" t="e">
            <v>#REF!</v>
          </cell>
        </row>
        <row r="152">
          <cell r="B152" t="e">
            <v>#REF!</v>
          </cell>
          <cell r="C152" t="e">
            <v>#REF!</v>
          </cell>
          <cell r="D152" t="e">
            <v>#REF!</v>
          </cell>
          <cell r="E152">
            <v>30</v>
          </cell>
          <cell r="F152">
            <v>30</v>
          </cell>
          <cell r="G152" t="str">
            <v>3月份</v>
          </cell>
          <cell r="H152" t="e">
            <v>#REF!</v>
          </cell>
          <cell r="I152" t="e">
            <v>#REF!</v>
          </cell>
          <cell r="J152" t="e">
            <v>#REF!</v>
          </cell>
        </row>
        <row r="153">
          <cell r="B153" t="e">
            <v>#REF!</v>
          </cell>
          <cell r="C153" t="e">
            <v>#REF!</v>
          </cell>
          <cell r="D153" t="e">
            <v>#REF!</v>
          </cell>
          <cell r="E153">
            <v>30</v>
          </cell>
          <cell r="F153">
            <v>30</v>
          </cell>
          <cell r="G153" t="str">
            <v>3月份</v>
          </cell>
          <cell r="H153" t="e">
            <v>#REF!</v>
          </cell>
          <cell r="I153" t="e">
            <v>#REF!</v>
          </cell>
          <cell r="J153" t="e">
            <v>#REF!</v>
          </cell>
        </row>
        <row r="154">
          <cell r="B154" t="e">
            <v>#REF!</v>
          </cell>
          <cell r="C154" t="e">
            <v>#REF!</v>
          </cell>
          <cell r="D154" t="e">
            <v>#REF!</v>
          </cell>
          <cell r="E154">
            <v>30</v>
          </cell>
          <cell r="F154">
            <v>30</v>
          </cell>
          <cell r="G154" t="str">
            <v>3月份</v>
          </cell>
          <cell r="H154" t="e">
            <v>#REF!</v>
          </cell>
          <cell r="I154" t="e">
            <v>#REF!</v>
          </cell>
          <cell r="J154" t="e">
            <v>#REF!</v>
          </cell>
        </row>
        <row r="155">
          <cell r="B155" t="e">
            <v>#REF!</v>
          </cell>
          <cell r="C155" t="e">
            <v>#REF!</v>
          </cell>
          <cell r="D155" t="e">
            <v>#REF!</v>
          </cell>
          <cell r="E155">
            <v>30</v>
          </cell>
          <cell r="F155">
            <v>30</v>
          </cell>
          <cell r="G155" t="str">
            <v>3月份</v>
          </cell>
          <cell r="H155" t="e">
            <v>#REF!</v>
          </cell>
          <cell r="I155" t="e">
            <v>#REF!</v>
          </cell>
          <cell r="J155" t="e">
            <v>#REF!</v>
          </cell>
        </row>
        <row r="158">
          <cell r="B158" t="e">
            <v>#REF!</v>
          </cell>
          <cell r="C158" t="e">
            <v>#REF!</v>
          </cell>
          <cell r="D158" t="e">
            <v>#REF!</v>
          </cell>
          <cell r="E158">
            <v>30</v>
          </cell>
          <cell r="F158">
            <v>30</v>
          </cell>
          <cell r="G158" t="str">
            <v>3月份</v>
          </cell>
          <cell r="H158" t="e">
            <v>#REF!</v>
          </cell>
          <cell r="I158" t="e">
            <v>#REF!</v>
          </cell>
          <cell r="J158" t="e">
            <v>#REF!</v>
          </cell>
        </row>
        <row r="159">
          <cell r="B159" t="e">
            <v>#REF!</v>
          </cell>
          <cell r="C159" t="e">
            <v>#REF!</v>
          </cell>
          <cell r="D159" t="e">
            <v>#REF!</v>
          </cell>
          <cell r="E159">
            <v>30</v>
          </cell>
          <cell r="F159">
            <v>30</v>
          </cell>
          <cell r="G159" t="str">
            <v>3月份</v>
          </cell>
          <cell r="H159" t="e">
            <v>#REF!</v>
          </cell>
          <cell r="I159" t="e">
            <v>#REF!</v>
          </cell>
          <cell r="J159" t="e">
            <v>#REF!</v>
          </cell>
        </row>
        <row r="160">
          <cell r="B160" t="e">
            <v>#REF!</v>
          </cell>
          <cell r="C160" t="e">
            <v>#REF!</v>
          </cell>
          <cell r="D160" t="e">
            <v>#REF!</v>
          </cell>
          <cell r="E160">
            <v>30</v>
          </cell>
          <cell r="F160">
            <v>30</v>
          </cell>
          <cell r="G160" t="str">
            <v>3月份</v>
          </cell>
          <cell r="H160" t="e">
            <v>#REF!</v>
          </cell>
          <cell r="I160" t="e">
            <v>#REF!</v>
          </cell>
          <cell r="J160" t="e">
            <v>#REF!</v>
          </cell>
        </row>
        <row r="161">
          <cell r="B161" t="e">
            <v>#REF!</v>
          </cell>
          <cell r="C161" t="e">
            <v>#REF!</v>
          </cell>
          <cell r="D161" t="e">
            <v>#REF!</v>
          </cell>
          <cell r="E161">
            <v>30</v>
          </cell>
          <cell r="F161">
            <v>30</v>
          </cell>
          <cell r="G161" t="str">
            <v>3月份</v>
          </cell>
          <cell r="H161" t="e">
            <v>#REF!</v>
          </cell>
          <cell r="I161" t="e">
            <v>#REF!</v>
          </cell>
          <cell r="J161" t="e">
            <v>#REF!</v>
          </cell>
        </row>
        <row r="162">
          <cell r="B162" t="e">
            <v>#REF!</v>
          </cell>
          <cell r="C162" t="e">
            <v>#REF!</v>
          </cell>
          <cell r="D162" t="e">
            <v>#REF!</v>
          </cell>
          <cell r="E162">
            <v>30</v>
          </cell>
          <cell r="F162">
            <v>30</v>
          </cell>
          <cell r="G162" t="str">
            <v>3月份</v>
          </cell>
          <cell r="H162" t="e">
            <v>#REF!</v>
          </cell>
          <cell r="I162" t="e">
            <v>#REF!</v>
          </cell>
          <cell r="J162" t="e">
            <v>#REF!</v>
          </cell>
        </row>
        <row r="163">
          <cell r="B163" t="e">
            <v>#REF!</v>
          </cell>
          <cell r="C163" t="e">
            <v>#REF!</v>
          </cell>
          <cell r="D163" t="e">
            <v>#REF!</v>
          </cell>
          <cell r="E163">
            <v>30</v>
          </cell>
          <cell r="F163">
            <v>30</v>
          </cell>
          <cell r="G163" t="str">
            <v>3月份</v>
          </cell>
          <cell r="H163" t="e">
            <v>#REF!</v>
          </cell>
          <cell r="I163" t="e">
            <v>#REF!</v>
          </cell>
          <cell r="J163" t="e">
            <v>#REF!</v>
          </cell>
        </row>
        <row r="164">
          <cell r="B164" t="e">
            <v>#REF!</v>
          </cell>
          <cell r="C164" t="e">
            <v>#REF!</v>
          </cell>
          <cell r="D164" t="e">
            <v>#REF!</v>
          </cell>
          <cell r="E164">
            <v>30</v>
          </cell>
          <cell r="F164">
            <v>30</v>
          </cell>
          <cell r="G164" t="str">
            <v>3月份</v>
          </cell>
          <cell r="H164" t="e">
            <v>#REF!</v>
          </cell>
          <cell r="I164" t="e">
            <v>#REF!</v>
          </cell>
          <cell r="J164" t="e">
            <v>#REF!</v>
          </cell>
        </row>
        <row r="165">
          <cell r="B165" t="e">
            <v>#REF!</v>
          </cell>
          <cell r="C165" t="e">
            <v>#REF!</v>
          </cell>
          <cell r="D165" t="e">
            <v>#REF!</v>
          </cell>
          <cell r="E165">
            <v>30</v>
          </cell>
          <cell r="F165">
            <v>30</v>
          </cell>
          <cell r="G165" t="str">
            <v>3月份</v>
          </cell>
          <cell r="H165" t="e">
            <v>#REF!</v>
          </cell>
          <cell r="I165" t="e">
            <v>#REF!</v>
          </cell>
          <cell r="J165" t="e">
            <v>#REF!</v>
          </cell>
        </row>
        <row r="166">
          <cell r="B166" t="e">
            <v>#REF!</v>
          </cell>
          <cell r="C166" t="e">
            <v>#REF!</v>
          </cell>
          <cell r="D166" t="e">
            <v>#REF!</v>
          </cell>
          <cell r="E166">
            <v>30</v>
          </cell>
          <cell r="F166">
            <v>30</v>
          </cell>
          <cell r="G166" t="str">
            <v>3月份</v>
          </cell>
          <cell r="H166" t="e">
            <v>#REF!</v>
          </cell>
          <cell r="I166" t="e">
            <v>#REF!</v>
          </cell>
          <cell r="J166" t="e">
            <v>#REF!</v>
          </cell>
        </row>
        <row r="167">
          <cell r="B167" t="e">
            <v>#REF!</v>
          </cell>
          <cell r="C167" t="e">
            <v>#REF!</v>
          </cell>
          <cell r="D167" t="e">
            <v>#REF!</v>
          </cell>
          <cell r="E167">
            <v>30</v>
          </cell>
          <cell r="F167">
            <v>30</v>
          </cell>
          <cell r="G167" t="str">
            <v>3月份</v>
          </cell>
          <cell r="H167" t="e">
            <v>#REF!</v>
          </cell>
          <cell r="I167" t="e">
            <v>#REF!</v>
          </cell>
          <cell r="J167" t="e">
            <v>#REF!</v>
          </cell>
        </row>
        <row r="168">
          <cell r="B168" t="e">
            <v>#REF!</v>
          </cell>
          <cell r="C168" t="e">
            <v>#REF!</v>
          </cell>
          <cell r="D168" t="e">
            <v>#REF!</v>
          </cell>
          <cell r="E168">
            <v>30</v>
          </cell>
          <cell r="F168">
            <v>30</v>
          </cell>
          <cell r="G168" t="str">
            <v>3月份</v>
          </cell>
          <cell r="H168" t="e">
            <v>#REF!</v>
          </cell>
          <cell r="I168" t="e">
            <v>#REF!</v>
          </cell>
          <cell r="J168" t="e">
            <v>#REF!</v>
          </cell>
        </row>
        <row r="169">
          <cell r="B169" t="e">
            <v>#REF!</v>
          </cell>
          <cell r="C169" t="e">
            <v>#REF!</v>
          </cell>
          <cell r="D169" t="e">
            <v>#REF!</v>
          </cell>
          <cell r="E169">
            <v>30</v>
          </cell>
          <cell r="F169">
            <v>30</v>
          </cell>
          <cell r="G169" t="str">
            <v>3月份</v>
          </cell>
          <cell r="H169" t="e">
            <v>#REF!</v>
          </cell>
          <cell r="I169" t="e">
            <v>#REF!</v>
          </cell>
          <cell r="J169" t="e">
            <v>#REF!</v>
          </cell>
        </row>
        <row r="170">
          <cell r="B170" t="e">
            <v>#REF!</v>
          </cell>
          <cell r="C170" t="e">
            <v>#REF!</v>
          </cell>
          <cell r="D170" t="e">
            <v>#REF!</v>
          </cell>
          <cell r="E170">
            <v>30</v>
          </cell>
          <cell r="F170">
            <v>30</v>
          </cell>
          <cell r="G170" t="str">
            <v>3月份</v>
          </cell>
          <cell r="H170" t="e">
            <v>#REF!</v>
          </cell>
          <cell r="I170" t="e">
            <v>#REF!</v>
          </cell>
          <cell r="J170" t="e">
            <v>#REF!</v>
          </cell>
        </row>
      </sheetData>
      <sheetData sheetId="14">
        <row r="6">
          <cell r="B6" t="e">
            <v>#REF!</v>
          </cell>
          <cell r="C6" t="e">
            <v>#REF!</v>
          </cell>
          <cell r="D6" t="e">
            <v>#REF!</v>
          </cell>
          <cell r="E6">
            <v>30</v>
          </cell>
          <cell r="F6">
            <v>30</v>
          </cell>
          <cell r="G6" t="str">
            <v>3月份</v>
          </cell>
          <cell r="H6" t="e">
            <v>#REF!</v>
          </cell>
          <cell r="I6" t="e">
            <v>#REF!</v>
          </cell>
          <cell r="J6" t="e">
            <v>#REF!</v>
          </cell>
        </row>
        <row r="7">
          <cell r="B7" t="e">
            <v>#REF!</v>
          </cell>
          <cell r="C7" t="e">
            <v>#REF!</v>
          </cell>
          <cell r="D7" t="e">
            <v>#REF!</v>
          </cell>
          <cell r="E7">
            <v>30</v>
          </cell>
          <cell r="F7">
            <v>30</v>
          </cell>
          <cell r="G7" t="str">
            <v>3月份</v>
          </cell>
          <cell r="H7" t="e">
            <v>#REF!</v>
          </cell>
          <cell r="I7" t="e">
            <v>#REF!</v>
          </cell>
          <cell r="J7" t="e">
            <v>#REF!</v>
          </cell>
        </row>
        <row r="8">
          <cell r="B8" t="e">
            <v>#REF!</v>
          </cell>
          <cell r="C8" t="e">
            <v>#REF!</v>
          </cell>
          <cell r="D8" t="e">
            <v>#REF!</v>
          </cell>
          <cell r="E8">
            <v>30</v>
          </cell>
          <cell r="F8">
            <v>30</v>
          </cell>
          <cell r="G8" t="str">
            <v>3月份</v>
          </cell>
          <cell r="H8" t="e">
            <v>#REF!</v>
          </cell>
          <cell r="I8" t="e">
            <v>#REF!</v>
          </cell>
          <cell r="J8" t="e">
            <v>#REF!</v>
          </cell>
        </row>
        <row r="9">
          <cell r="B9" t="e">
            <v>#REF!</v>
          </cell>
          <cell r="C9" t="e">
            <v>#REF!</v>
          </cell>
          <cell r="D9" t="e">
            <v>#REF!</v>
          </cell>
          <cell r="E9">
            <v>30</v>
          </cell>
          <cell r="F9">
            <v>30</v>
          </cell>
          <cell r="G9" t="str">
            <v>3月份</v>
          </cell>
          <cell r="H9" t="e">
            <v>#REF!</v>
          </cell>
          <cell r="I9" t="e">
            <v>#REF!</v>
          </cell>
          <cell r="J9" t="e">
            <v>#REF!</v>
          </cell>
        </row>
        <row r="10">
          <cell r="B10" t="e">
            <v>#REF!</v>
          </cell>
          <cell r="C10" t="e">
            <v>#REF!</v>
          </cell>
          <cell r="D10" t="e">
            <v>#REF!</v>
          </cell>
          <cell r="E10">
            <v>30</v>
          </cell>
          <cell r="F10">
            <v>30</v>
          </cell>
          <cell r="G10" t="str">
            <v>3月份</v>
          </cell>
          <cell r="H10" t="e">
            <v>#REF!</v>
          </cell>
          <cell r="I10" t="e">
            <v>#REF!</v>
          </cell>
          <cell r="J10" t="e">
            <v>#REF!</v>
          </cell>
        </row>
        <row r="11">
          <cell r="B11" t="e">
            <v>#REF!</v>
          </cell>
          <cell r="C11" t="e">
            <v>#REF!</v>
          </cell>
          <cell r="D11" t="e">
            <v>#REF!</v>
          </cell>
          <cell r="E11">
            <v>30</v>
          </cell>
          <cell r="F11">
            <v>30</v>
          </cell>
          <cell r="G11" t="str">
            <v>3月份</v>
          </cell>
          <cell r="H11" t="e">
            <v>#REF!</v>
          </cell>
          <cell r="I11" t="e">
            <v>#REF!</v>
          </cell>
          <cell r="J11" t="e">
            <v>#REF!</v>
          </cell>
        </row>
        <row r="12">
          <cell r="B12" t="e">
            <v>#REF!</v>
          </cell>
          <cell r="C12" t="e">
            <v>#REF!</v>
          </cell>
          <cell r="D12" t="e">
            <v>#REF!</v>
          </cell>
          <cell r="E12">
            <v>30</v>
          </cell>
          <cell r="F12">
            <v>30</v>
          </cell>
          <cell r="G12" t="str">
            <v>3月份</v>
          </cell>
          <cell r="H12" t="e">
            <v>#REF!</v>
          </cell>
          <cell r="I12" t="e">
            <v>#REF!</v>
          </cell>
          <cell r="J12" t="e">
            <v>#REF!</v>
          </cell>
        </row>
        <row r="13">
          <cell r="B13" t="e">
            <v>#REF!</v>
          </cell>
          <cell r="C13" t="e">
            <v>#REF!</v>
          </cell>
          <cell r="D13" t="e">
            <v>#REF!</v>
          </cell>
          <cell r="E13">
            <v>30</v>
          </cell>
          <cell r="F13">
            <v>30</v>
          </cell>
          <cell r="G13" t="str">
            <v>3月份</v>
          </cell>
          <cell r="H13" t="e">
            <v>#REF!</v>
          </cell>
          <cell r="I13" t="e">
            <v>#REF!</v>
          </cell>
          <cell r="J13" t="e">
            <v>#REF!</v>
          </cell>
        </row>
        <row r="14">
          <cell r="B14" t="e">
            <v>#REF!</v>
          </cell>
          <cell r="C14" t="e">
            <v>#REF!</v>
          </cell>
          <cell r="D14" t="e">
            <v>#REF!</v>
          </cell>
          <cell r="E14">
            <v>30</v>
          </cell>
          <cell r="F14">
            <v>30</v>
          </cell>
          <cell r="G14" t="str">
            <v>3月份</v>
          </cell>
          <cell r="H14" t="e">
            <v>#REF!</v>
          </cell>
          <cell r="I14" t="e">
            <v>#REF!</v>
          </cell>
          <cell r="J14" t="e">
            <v>#REF!</v>
          </cell>
        </row>
        <row r="15">
          <cell r="B15" t="e">
            <v>#REF!</v>
          </cell>
          <cell r="C15" t="e">
            <v>#REF!</v>
          </cell>
          <cell r="D15" t="e">
            <v>#REF!</v>
          </cell>
          <cell r="E15">
            <v>30</v>
          </cell>
          <cell r="F15">
            <v>30</v>
          </cell>
          <cell r="G15" t="str">
            <v>3月份</v>
          </cell>
          <cell r="H15" t="e">
            <v>#REF!</v>
          </cell>
          <cell r="I15" t="e">
            <v>#REF!</v>
          </cell>
          <cell r="J15" t="e">
            <v>#REF!</v>
          </cell>
        </row>
        <row r="16">
          <cell r="B16" t="e">
            <v>#REF!</v>
          </cell>
          <cell r="C16" t="e">
            <v>#REF!</v>
          </cell>
          <cell r="D16" t="e">
            <v>#REF!</v>
          </cell>
          <cell r="E16">
            <v>30</v>
          </cell>
          <cell r="F16">
            <v>30</v>
          </cell>
          <cell r="G16" t="str">
            <v>3月份</v>
          </cell>
          <cell r="H16" t="e">
            <v>#REF!</v>
          </cell>
          <cell r="I16" t="e">
            <v>#REF!</v>
          </cell>
          <cell r="J16" t="e">
            <v>#REF!</v>
          </cell>
        </row>
        <row r="17">
          <cell r="B17" t="e">
            <v>#REF!</v>
          </cell>
          <cell r="C17" t="e">
            <v>#REF!</v>
          </cell>
          <cell r="D17" t="e">
            <v>#REF!</v>
          </cell>
          <cell r="E17">
            <v>30</v>
          </cell>
          <cell r="F17">
            <v>30</v>
          </cell>
          <cell r="G17" t="str">
            <v>3月份</v>
          </cell>
          <cell r="H17" t="e">
            <v>#REF!</v>
          </cell>
          <cell r="I17" t="e">
            <v>#REF!</v>
          </cell>
          <cell r="J17" t="e">
            <v>#REF!</v>
          </cell>
        </row>
        <row r="18">
          <cell r="B18" t="e">
            <v>#REF!</v>
          </cell>
          <cell r="C18" t="e">
            <v>#REF!</v>
          </cell>
          <cell r="D18" t="e">
            <v>#REF!</v>
          </cell>
          <cell r="E18">
            <v>30</v>
          </cell>
          <cell r="F18">
            <v>30</v>
          </cell>
          <cell r="G18" t="str">
            <v>3月份</v>
          </cell>
          <cell r="H18" t="e">
            <v>#REF!</v>
          </cell>
          <cell r="I18" t="e">
            <v>#REF!</v>
          </cell>
          <cell r="J18" t="e">
            <v>#REF!</v>
          </cell>
        </row>
        <row r="19">
          <cell r="B19" t="e">
            <v>#REF!</v>
          </cell>
          <cell r="C19" t="e">
            <v>#REF!</v>
          </cell>
          <cell r="D19" t="e">
            <v>#REF!</v>
          </cell>
          <cell r="E19">
            <v>30</v>
          </cell>
          <cell r="F19">
            <v>30</v>
          </cell>
          <cell r="G19" t="str">
            <v>3月份</v>
          </cell>
          <cell r="H19" t="e">
            <v>#REF!</v>
          </cell>
          <cell r="I19" t="e">
            <v>#REF!</v>
          </cell>
          <cell r="J19" t="e">
            <v>#REF!</v>
          </cell>
        </row>
        <row r="22">
          <cell r="B22" t="e">
            <v>#REF!</v>
          </cell>
          <cell r="C22" t="e">
            <v>#REF!</v>
          </cell>
          <cell r="D22" t="e">
            <v>#REF!</v>
          </cell>
          <cell r="E22">
            <v>30</v>
          </cell>
          <cell r="F22">
            <v>30</v>
          </cell>
          <cell r="G22" t="str">
            <v>3月份</v>
          </cell>
          <cell r="H22" t="e">
            <v>#REF!</v>
          </cell>
          <cell r="I22" t="e">
            <v>#REF!</v>
          </cell>
          <cell r="J22" t="e">
            <v>#REF!</v>
          </cell>
        </row>
        <row r="23">
          <cell r="B23" t="e">
            <v>#REF!</v>
          </cell>
          <cell r="C23" t="e">
            <v>#REF!</v>
          </cell>
          <cell r="D23" t="e">
            <v>#REF!</v>
          </cell>
          <cell r="E23">
            <v>30</v>
          </cell>
          <cell r="F23">
            <v>30</v>
          </cell>
          <cell r="G23" t="str">
            <v>3月份</v>
          </cell>
          <cell r="H23" t="e">
            <v>#REF!</v>
          </cell>
          <cell r="I23" t="e">
            <v>#REF!</v>
          </cell>
          <cell r="J23" t="e">
            <v>#REF!</v>
          </cell>
        </row>
        <row r="24">
          <cell r="B24" t="e">
            <v>#REF!</v>
          </cell>
          <cell r="C24" t="e">
            <v>#REF!</v>
          </cell>
          <cell r="D24" t="e">
            <v>#REF!</v>
          </cell>
          <cell r="E24">
            <v>30</v>
          </cell>
          <cell r="F24">
            <v>30</v>
          </cell>
          <cell r="G24" t="str">
            <v>3月份</v>
          </cell>
          <cell r="H24" t="e">
            <v>#REF!</v>
          </cell>
          <cell r="I24" t="e">
            <v>#REF!</v>
          </cell>
          <cell r="J24" t="e">
            <v>#REF!</v>
          </cell>
        </row>
        <row r="25">
          <cell r="B25" t="e">
            <v>#REF!</v>
          </cell>
          <cell r="C25" t="e">
            <v>#REF!</v>
          </cell>
          <cell r="D25" t="e">
            <v>#REF!</v>
          </cell>
          <cell r="E25">
            <v>30</v>
          </cell>
          <cell r="F25">
            <v>30</v>
          </cell>
          <cell r="G25" t="str">
            <v>3月份</v>
          </cell>
          <cell r="H25" t="e">
            <v>#REF!</v>
          </cell>
          <cell r="I25" t="e">
            <v>#REF!</v>
          </cell>
          <cell r="J25" t="e">
            <v>#REF!</v>
          </cell>
        </row>
        <row r="26">
          <cell r="B26" t="e">
            <v>#REF!</v>
          </cell>
          <cell r="C26" t="e">
            <v>#REF!</v>
          </cell>
          <cell r="D26" t="e">
            <v>#REF!</v>
          </cell>
          <cell r="E26">
            <v>30</v>
          </cell>
          <cell r="F26">
            <v>30</v>
          </cell>
          <cell r="G26" t="str">
            <v>3月份</v>
          </cell>
          <cell r="H26" t="e">
            <v>#REF!</v>
          </cell>
          <cell r="I26" t="e">
            <v>#REF!</v>
          </cell>
          <cell r="J26" t="e">
            <v>#REF!</v>
          </cell>
        </row>
        <row r="27">
          <cell r="B27" t="e">
            <v>#REF!</v>
          </cell>
          <cell r="C27" t="e">
            <v>#REF!</v>
          </cell>
          <cell r="D27" t="e">
            <v>#REF!</v>
          </cell>
          <cell r="E27">
            <v>30</v>
          </cell>
          <cell r="F27">
            <v>30</v>
          </cell>
          <cell r="G27" t="str">
            <v>3月份</v>
          </cell>
          <cell r="H27" t="e">
            <v>#REF!</v>
          </cell>
          <cell r="I27" t="e">
            <v>#REF!</v>
          </cell>
          <cell r="J27" t="e">
            <v>#REF!</v>
          </cell>
        </row>
        <row r="28">
          <cell r="B28" t="e">
            <v>#REF!</v>
          </cell>
          <cell r="C28" t="e">
            <v>#REF!</v>
          </cell>
          <cell r="D28" t="e">
            <v>#REF!</v>
          </cell>
          <cell r="E28">
            <v>30</v>
          </cell>
          <cell r="F28">
            <v>30</v>
          </cell>
          <cell r="G28" t="str">
            <v>3月份</v>
          </cell>
          <cell r="H28" t="e">
            <v>#REF!</v>
          </cell>
          <cell r="I28" t="e">
            <v>#REF!</v>
          </cell>
          <cell r="J28" t="e">
            <v>#REF!</v>
          </cell>
        </row>
        <row r="29">
          <cell r="B29" t="e">
            <v>#REF!</v>
          </cell>
          <cell r="C29" t="e">
            <v>#REF!</v>
          </cell>
          <cell r="D29" t="e">
            <v>#REF!</v>
          </cell>
          <cell r="E29">
            <v>30</v>
          </cell>
          <cell r="F29">
            <v>30</v>
          </cell>
          <cell r="G29" t="str">
            <v>3月份</v>
          </cell>
          <cell r="H29" t="e">
            <v>#REF!</v>
          </cell>
          <cell r="I29" t="e">
            <v>#REF!</v>
          </cell>
          <cell r="J29" t="e">
            <v>#REF!</v>
          </cell>
        </row>
        <row r="30">
          <cell r="B30" t="e">
            <v>#REF!</v>
          </cell>
          <cell r="C30" t="e">
            <v>#REF!</v>
          </cell>
          <cell r="D30" t="e">
            <v>#REF!</v>
          </cell>
          <cell r="E30">
            <v>30</v>
          </cell>
          <cell r="F30">
            <v>30</v>
          </cell>
          <cell r="G30" t="str">
            <v>3月份</v>
          </cell>
          <cell r="H30" t="e">
            <v>#REF!</v>
          </cell>
          <cell r="I30" t="e">
            <v>#REF!</v>
          </cell>
          <cell r="J30" t="e">
            <v>#REF!</v>
          </cell>
        </row>
        <row r="31">
          <cell r="B31" t="e">
            <v>#REF!</v>
          </cell>
          <cell r="C31" t="e">
            <v>#REF!</v>
          </cell>
          <cell r="D31" t="e">
            <v>#REF!</v>
          </cell>
          <cell r="E31">
            <v>30</v>
          </cell>
          <cell r="F31">
            <v>30</v>
          </cell>
          <cell r="G31" t="str">
            <v>3月份</v>
          </cell>
          <cell r="H31" t="e">
            <v>#REF!</v>
          </cell>
          <cell r="I31" t="e">
            <v>#REF!</v>
          </cell>
          <cell r="J31" t="e">
            <v>#REF!</v>
          </cell>
        </row>
        <row r="32">
          <cell r="B32" t="e">
            <v>#REF!</v>
          </cell>
          <cell r="C32" t="e">
            <v>#REF!</v>
          </cell>
          <cell r="D32" t="e">
            <v>#REF!</v>
          </cell>
          <cell r="E32">
            <v>30</v>
          </cell>
          <cell r="F32">
            <v>30</v>
          </cell>
          <cell r="G32" t="str">
            <v>3月份</v>
          </cell>
          <cell r="H32" t="e">
            <v>#REF!</v>
          </cell>
          <cell r="I32" t="e">
            <v>#REF!</v>
          </cell>
          <cell r="J32" t="e">
            <v>#REF!</v>
          </cell>
        </row>
        <row r="33">
          <cell r="B33" t="e">
            <v>#REF!</v>
          </cell>
          <cell r="C33" t="e">
            <v>#REF!</v>
          </cell>
          <cell r="D33" t="e">
            <v>#REF!</v>
          </cell>
          <cell r="E33">
            <v>30</v>
          </cell>
          <cell r="F33">
            <v>30</v>
          </cell>
          <cell r="G33" t="str">
            <v>3月份</v>
          </cell>
          <cell r="H33" t="e">
            <v>#REF!</v>
          </cell>
          <cell r="I33" t="e">
            <v>#REF!</v>
          </cell>
          <cell r="J33" t="e">
            <v>#REF!</v>
          </cell>
        </row>
        <row r="34">
          <cell r="B34" t="e">
            <v>#REF!</v>
          </cell>
          <cell r="C34" t="e">
            <v>#REF!</v>
          </cell>
          <cell r="D34" t="e">
            <v>#REF!</v>
          </cell>
          <cell r="E34">
            <v>30</v>
          </cell>
          <cell r="F34">
            <v>30</v>
          </cell>
          <cell r="G34" t="str">
            <v>3月份</v>
          </cell>
          <cell r="H34" t="e">
            <v>#REF!</v>
          </cell>
          <cell r="I34" t="e">
            <v>#REF!</v>
          </cell>
          <cell r="J34" t="e">
            <v>#REF!</v>
          </cell>
        </row>
        <row r="35">
          <cell r="B35" t="e">
            <v>#REF!</v>
          </cell>
          <cell r="C35" t="e">
            <v>#REF!</v>
          </cell>
          <cell r="D35" t="e">
            <v>#REF!</v>
          </cell>
          <cell r="E35">
            <v>30</v>
          </cell>
          <cell r="F35">
            <v>30</v>
          </cell>
          <cell r="G35" t="str">
            <v>3月份</v>
          </cell>
          <cell r="H35" t="e">
            <v>#REF!</v>
          </cell>
          <cell r="I35" t="e">
            <v>#REF!</v>
          </cell>
          <cell r="J35" t="e">
            <v>#REF!</v>
          </cell>
        </row>
        <row r="36">
          <cell r="B36" t="e">
            <v>#REF!</v>
          </cell>
          <cell r="C36" t="e">
            <v>#REF!</v>
          </cell>
          <cell r="D36" t="e">
            <v>#REF!</v>
          </cell>
          <cell r="E36">
            <v>30</v>
          </cell>
          <cell r="F36">
            <v>30</v>
          </cell>
          <cell r="G36" t="str">
            <v>3月份</v>
          </cell>
          <cell r="H36" t="e">
            <v>#REF!</v>
          </cell>
          <cell r="I36" t="e">
            <v>#REF!</v>
          </cell>
          <cell r="J36" t="e">
            <v>#REF!</v>
          </cell>
        </row>
        <row r="39">
          <cell r="B39" t="e">
            <v>#REF!</v>
          </cell>
          <cell r="C39" t="e">
            <v>#REF!</v>
          </cell>
          <cell r="D39" t="e">
            <v>#REF!</v>
          </cell>
          <cell r="E39">
            <v>30</v>
          </cell>
          <cell r="F39">
            <v>30</v>
          </cell>
          <cell r="G39" t="str">
            <v>3月份</v>
          </cell>
          <cell r="H39" t="e">
            <v>#REF!</v>
          </cell>
          <cell r="I39" t="e">
            <v>#REF!</v>
          </cell>
          <cell r="J39" t="e">
            <v>#REF!</v>
          </cell>
        </row>
        <row r="40">
          <cell r="B40" t="e">
            <v>#REF!</v>
          </cell>
          <cell r="C40" t="e">
            <v>#REF!</v>
          </cell>
          <cell r="D40" t="e">
            <v>#REF!</v>
          </cell>
          <cell r="E40">
            <v>30</v>
          </cell>
          <cell r="F40">
            <v>30</v>
          </cell>
          <cell r="G40" t="str">
            <v>3月份</v>
          </cell>
          <cell r="H40" t="e">
            <v>#REF!</v>
          </cell>
          <cell r="I40" t="e">
            <v>#REF!</v>
          </cell>
          <cell r="J40" t="e">
            <v>#REF!</v>
          </cell>
        </row>
        <row r="41">
          <cell r="B41" t="e">
            <v>#REF!</v>
          </cell>
          <cell r="C41" t="e">
            <v>#REF!</v>
          </cell>
          <cell r="D41" t="e">
            <v>#REF!</v>
          </cell>
          <cell r="E41">
            <v>30</v>
          </cell>
          <cell r="F41">
            <v>30</v>
          </cell>
          <cell r="G41" t="str">
            <v>3月份</v>
          </cell>
          <cell r="H41" t="e">
            <v>#REF!</v>
          </cell>
          <cell r="I41" t="e">
            <v>#REF!</v>
          </cell>
          <cell r="J41" t="e">
            <v>#REF!</v>
          </cell>
        </row>
        <row r="42">
          <cell r="B42" t="e">
            <v>#REF!</v>
          </cell>
          <cell r="C42" t="e">
            <v>#REF!</v>
          </cell>
          <cell r="D42" t="e">
            <v>#REF!</v>
          </cell>
          <cell r="E42">
            <v>30</v>
          </cell>
          <cell r="F42">
            <v>30</v>
          </cell>
          <cell r="G42" t="str">
            <v>3月份</v>
          </cell>
          <cell r="H42" t="e">
            <v>#REF!</v>
          </cell>
          <cell r="I42" t="e">
            <v>#REF!</v>
          </cell>
          <cell r="J42" t="e">
            <v>#REF!</v>
          </cell>
        </row>
        <row r="43">
          <cell r="B43" t="e">
            <v>#REF!</v>
          </cell>
          <cell r="C43" t="e">
            <v>#REF!</v>
          </cell>
          <cell r="D43" t="e">
            <v>#REF!</v>
          </cell>
          <cell r="E43">
            <v>30</v>
          </cell>
          <cell r="F43">
            <v>30</v>
          </cell>
          <cell r="G43" t="str">
            <v>3月份</v>
          </cell>
          <cell r="H43" t="e">
            <v>#REF!</v>
          </cell>
          <cell r="I43" t="e">
            <v>#REF!</v>
          </cell>
          <cell r="J43" t="e">
            <v>#REF!</v>
          </cell>
        </row>
        <row r="44">
          <cell r="B44" t="e">
            <v>#REF!</v>
          </cell>
          <cell r="C44" t="e">
            <v>#REF!</v>
          </cell>
          <cell r="D44" t="e">
            <v>#REF!</v>
          </cell>
          <cell r="E44">
            <v>30</v>
          </cell>
          <cell r="F44">
            <v>30</v>
          </cell>
          <cell r="G44" t="str">
            <v>3月份</v>
          </cell>
          <cell r="H44" t="e">
            <v>#REF!</v>
          </cell>
          <cell r="I44" t="e">
            <v>#REF!</v>
          </cell>
          <cell r="J44" t="e">
            <v>#REF!</v>
          </cell>
        </row>
        <row r="45">
          <cell r="B45" t="e">
            <v>#REF!</v>
          </cell>
          <cell r="C45" t="e">
            <v>#REF!</v>
          </cell>
          <cell r="D45" t="e">
            <v>#REF!</v>
          </cell>
          <cell r="E45">
            <v>30</v>
          </cell>
          <cell r="F45">
            <v>30</v>
          </cell>
          <cell r="G45" t="str">
            <v>3月份</v>
          </cell>
          <cell r="H45" t="e">
            <v>#REF!</v>
          </cell>
          <cell r="I45" t="e">
            <v>#REF!</v>
          </cell>
          <cell r="J45" t="e">
            <v>#REF!</v>
          </cell>
        </row>
        <row r="46">
          <cell r="B46" t="e">
            <v>#REF!</v>
          </cell>
          <cell r="C46" t="e">
            <v>#REF!</v>
          </cell>
          <cell r="D46" t="e">
            <v>#REF!</v>
          </cell>
          <cell r="E46">
            <v>30</v>
          </cell>
          <cell r="F46">
            <v>30</v>
          </cell>
          <cell r="G46" t="str">
            <v>3月份</v>
          </cell>
          <cell r="H46" t="e">
            <v>#REF!</v>
          </cell>
          <cell r="I46" t="e">
            <v>#REF!</v>
          </cell>
          <cell r="J46" t="e">
            <v>#REF!</v>
          </cell>
        </row>
        <row r="47">
          <cell r="B47" t="e">
            <v>#REF!</v>
          </cell>
          <cell r="C47" t="e">
            <v>#REF!</v>
          </cell>
          <cell r="D47" t="e">
            <v>#REF!</v>
          </cell>
          <cell r="E47">
            <v>30</v>
          </cell>
          <cell r="F47">
            <v>30</v>
          </cell>
          <cell r="G47" t="str">
            <v>3月份</v>
          </cell>
          <cell r="H47" t="e">
            <v>#REF!</v>
          </cell>
          <cell r="I47" t="e">
            <v>#REF!</v>
          </cell>
          <cell r="J47" t="e">
            <v>#REF!</v>
          </cell>
        </row>
        <row r="48">
          <cell r="B48" t="e">
            <v>#REF!</v>
          </cell>
          <cell r="C48" t="e">
            <v>#REF!</v>
          </cell>
          <cell r="D48" t="e">
            <v>#REF!</v>
          </cell>
          <cell r="E48">
            <v>30</v>
          </cell>
          <cell r="F48">
            <v>30</v>
          </cell>
          <cell r="G48" t="str">
            <v>3月份</v>
          </cell>
          <cell r="H48" t="e">
            <v>#REF!</v>
          </cell>
          <cell r="I48" t="e">
            <v>#REF!</v>
          </cell>
          <cell r="J48" t="e">
            <v>#REF!</v>
          </cell>
        </row>
        <row r="49">
          <cell r="B49" t="e">
            <v>#REF!</v>
          </cell>
          <cell r="C49" t="e">
            <v>#REF!</v>
          </cell>
          <cell r="D49" t="e">
            <v>#REF!</v>
          </cell>
          <cell r="E49">
            <v>30</v>
          </cell>
          <cell r="F49">
            <v>30</v>
          </cell>
          <cell r="G49" t="str">
            <v>3月份</v>
          </cell>
          <cell r="H49" t="e">
            <v>#REF!</v>
          </cell>
          <cell r="I49" t="e">
            <v>#REF!</v>
          </cell>
          <cell r="J49" t="e">
            <v>#REF!</v>
          </cell>
        </row>
        <row r="50">
          <cell r="B50" t="e">
            <v>#REF!</v>
          </cell>
          <cell r="C50" t="e">
            <v>#REF!</v>
          </cell>
          <cell r="D50" t="e">
            <v>#REF!</v>
          </cell>
          <cell r="E50">
            <v>30</v>
          </cell>
          <cell r="F50">
            <v>30</v>
          </cell>
          <cell r="G50" t="str">
            <v>3月份</v>
          </cell>
          <cell r="H50" t="e">
            <v>#REF!</v>
          </cell>
          <cell r="I50" t="e">
            <v>#REF!</v>
          </cell>
          <cell r="J50" t="e">
            <v>#REF!</v>
          </cell>
        </row>
        <row r="51">
          <cell r="B51" t="e">
            <v>#REF!</v>
          </cell>
          <cell r="C51" t="e">
            <v>#REF!</v>
          </cell>
          <cell r="D51" t="e">
            <v>#REF!</v>
          </cell>
          <cell r="E51">
            <v>30</v>
          </cell>
          <cell r="F51">
            <v>30</v>
          </cell>
          <cell r="G51" t="str">
            <v>3月份</v>
          </cell>
          <cell r="H51" t="e">
            <v>#REF!</v>
          </cell>
          <cell r="I51" t="e">
            <v>#REF!</v>
          </cell>
          <cell r="J51" t="e">
            <v>#REF!</v>
          </cell>
        </row>
        <row r="52">
          <cell r="B52" t="e">
            <v>#REF!</v>
          </cell>
          <cell r="C52" t="e">
            <v>#REF!</v>
          </cell>
          <cell r="D52" t="e">
            <v>#REF!</v>
          </cell>
          <cell r="E52">
            <v>30</v>
          </cell>
          <cell r="F52">
            <v>30</v>
          </cell>
          <cell r="G52" t="str">
            <v>3月份</v>
          </cell>
          <cell r="H52" t="e">
            <v>#REF!</v>
          </cell>
          <cell r="I52" t="e">
            <v>#REF!</v>
          </cell>
          <cell r="J52" t="e">
            <v>#REF!</v>
          </cell>
        </row>
        <row r="53">
          <cell r="B53" t="e">
            <v>#REF!</v>
          </cell>
          <cell r="C53" t="e">
            <v>#REF!</v>
          </cell>
          <cell r="D53" t="e">
            <v>#REF!</v>
          </cell>
          <cell r="E53">
            <v>30</v>
          </cell>
          <cell r="F53">
            <v>30</v>
          </cell>
          <cell r="G53" t="str">
            <v>3月份</v>
          </cell>
          <cell r="H53" t="e">
            <v>#REF!</v>
          </cell>
          <cell r="I53" t="e">
            <v>#REF!</v>
          </cell>
          <cell r="J53" t="e">
            <v>#REF!</v>
          </cell>
        </row>
        <row r="56">
          <cell r="B56" t="e">
            <v>#REF!</v>
          </cell>
          <cell r="C56" t="e">
            <v>#REF!</v>
          </cell>
          <cell r="D56" t="e">
            <v>#REF!</v>
          </cell>
          <cell r="E56">
            <v>30</v>
          </cell>
          <cell r="F56">
            <v>30</v>
          </cell>
          <cell r="G56" t="str">
            <v>3月份</v>
          </cell>
          <cell r="H56" t="e">
            <v>#REF!</v>
          </cell>
          <cell r="I56" t="e">
            <v>#REF!</v>
          </cell>
          <cell r="J56" t="e">
            <v>#REF!</v>
          </cell>
        </row>
        <row r="57">
          <cell r="B57" t="e">
            <v>#REF!</v>
          </cell>
          <cell r="C57" t="e">
            <v>#REF!</v>
          </cell>
          <cell r="D57" t="e">
            <v>#REF!</v>
          </cell>
          <cell r="E57">
            <v>30</v>
          </cell>
          <cell r="F57">
            <v>30</v>
          </cell>
          <cell r="G57" t="str">
            <v>3月份</v>
          </cell>
          <cell r="H57" t="e">
            <v>#REF!</v>
          </cell>
          <cell r="I57" t="e">
            <v>#REF!</v>
          </cell>
          <cell r="J57" t="e">
            <v>#REF!</v>
          </cell>
        </row>
        <row r="58">
          <cell r="B58" t="e">
            <v>#REF!</v>
          </cell>
          <cell r="C58" t="e">
            <v>#REF!</v>
          </cell>
          <cell r="D58" t="e">
            <v>#REF!</v>
          </cell>
          <cell r="E58">
            <v>30</v>
          </cell>
          <cell r="F58">
            <v>30</v>
          </cell>
          <cell r="G58" t="str">
            <v>3月份</v>
          </cell>
          <cell r="H58" t="e">
            <v>#REF!</v>
          </cell>
          <cell r="I58" t="e">
            <v>#REF!</v>
          </cell>
          <cell r="J58" t="e">
            <v>#REF!</v>
          </cell>
        </row>
        <row r="59">
          <cell r="B59" t="e">
            <v>#REF!</v>
          </cell>
          <cell r="C59" t="e">
            <v>#REF!</v>
          </cell>
          <cell r="D59" t="e">
            <v>#REF!</v>
          </cell>
          <cell r="E59">
            <v>30</v>
          </cell>
          <cell r="F59">
            <v>30</v>
          </cell>
          <cell r="G59" t="str">
            <v>3月份</v>
          </cell>
          <cell r="H59" t="e">
            <v>#REF!</v>
          </cell>
          <cell r="I59" t="e">
            <v>#REF!</v>
          </cell>
          <cell r="J59" t="e">
            <v>#REF!</v>
          </cell>
        </row>
        <row r="60">
          <cell r="B60" t="e">
            <v>#REF!</v>
          </cell>
          <cell r="C60" t="e">
            <v>#REF!</v>
          </cell>
          <cell r="D60" t="e">
            <v>#REF!</v>
          </cell>
          <cell r="E60">
            <v>30</v>
          </cell>
          <cell r="F60">
            <v>30</v>
          </cell>
          <cell r="G60" t="str">
            <v>3月份</v>
          </cell>
          <cell r="H60" t="e">
            <v>#REF!</v>
          </cell>
          <cell r="I60" t="e">
            <v>#REF!</v>
          </cell>
          <cell r="J60" t="e">
            <v>#REF!</v>
          </cell>
        </row>
        <row r="61">
          <cell r="B61" t="e">
            <v>#REF!</v>
          </cell>
          <cell r="C61" t="e">
            <v>#REF!</v>
          </cell>
          <cell r="D61" t="e">
            <v>#REF!</v>
          </cell>
          <cell r="E61">
            <v>30</v>
          </cell>
          <cell r="F61">
            <v>30</v>
          </cell>
          <cell r="G61" t="str">
            <v>3月份</v>
          </cell>
          <cell r="H61" t="e">
            <v>#REF!</v>
          </cell>
          <cell r="I61" t="e">
            <v>#REF!</v>
          </cell>
          <cell r="J61" t="e">
            <v>#REF!</v>
          </cell>
        </row>
        <row r="62">
          <cell r="B62" t="e">
            <v>#REF!</v>
          </cell>
          <cell r="C62" t="e">
            <v>#REF!</v>
          </cell>
          <cell r="D62" t="e">
            <v>#REF!</v>
          </cell>
          <cell r="E62">
            <v>30</v>
          </cell>
          <cell r="F62">
            <v>30</v>
          </cell>
          <cell r="G62" t="str">
            <v>3月份</v>
          </cell>
          <cell r="H62" t="e">
            <v>#REF!</v>
          </cell>
          <cell r="I62" t="e">
            <v>#REF!</v>
          </cell>
          <cell r="J62" t="e">
            <v>#REF!</v>
          </cell>
        </row>
        <row r="63">
          <cell r="B63" t="e">
            <v>#REF!</v>
          </cell>
          <cell r="C63" t="e">
            <v>#REF!</v>
          </cell>
          <cell r="D63" t="e">
            <v>#REF!</v>
          </cell>
          <cell r="E63">
            <v>30</v>
          </cell>
          <cell r="F63">
            <v>30</v>
          </cell>
          <cell r="G63" t="str">
            <v>3月份</v>
          </cell>
          <cell r="H63" t="e">
            <v>#REF!</v>
          </cell>
          <cell r="I63" t="e">
            <v>#REF!</v>
          </cell>
          <cell r="J63" t="e">
            <v>#REF!</v>
          </cell>
        </row>
        <row r="64">
          <cell r="B64" t="e">
            <v>#REF!</v>
          </cell>
          <cell r="C64" t="e">
            <v>#REF!</v>
          </cell>
          <cell r="D64" t="e">
            <v>#REF!</v>
          </cell>
          <cell r="E64">
            <v>30</v>
          </cell>
          <cell r="F64">
            <v>30</v>
          </cell>
          <cell r="G64" t="str">
            <v>3月份</v>
          </cell>
          <cell r="H64" t="e">
            <v>#REF!</v>
          </cell>
          <cell r="I64" t="e">
            <v>#REF!</v>
          </cell>
          <cell r="J64" t="e">
            <v>#REF!</v>
          </cell>
        </row>
        <row r="65">
          <cell r="B65" t="e">
            <v>#REF!</v>
          </cell>
          <cell r="C65" t="e">
            <v>#REF!</v>
          </cell>
          <cell r="D65" t="e">
            <v>#REF!</v>
          </cell>
          <cell r="E65">
            <v>30</v>
          </cell>
          <cell r="F65">
            <v>30</v>
          </cell>
          <cell r="G65" t="str">
            <v>3月份</v>
          </cell>
          <cell r="H65" t="e">
            <v>#REF!</v>
          </cell>
          <cell r="I65" t="e">
            <v>#REF!</v>
          </cell>
          <cell r="J65" t="e">
            <v>#REF!</v>
          </cell>
        </row>
        <row r="66">
          <cell r="B66" t="e">
            <v>#REF!</v>
          </cell>
          <cell r="C66" t="e">
            <v>#REF!</v>
          </cell>
          <cell r="D66" t="e">
            <v>#REF!</v>
          </cell>
          <cell r="E66">
            <v>30</v>
          </cell>
          <cell r="F66">
            <v>30</v>
          </cell>
          <cell r="G66" t="str">
            <v>3月份</v>
          </cell>
          <cell r="H66" t="e">
            <v>#REF!</v>
          </cell>
          <cell r="I66" t="e">
            <v>#REF!</v>
          </cell>
          <cell r="J66" t="e">
            <v>#REF!</v>
          </cell>
        </row>
        <row r="67">
          <cell r="B67" t="e">
            <v>#REF!</v>
          </cell>
          <cell r="C67" t="e">
            <v>#REF!</v>
          </cell>
          <cell r="D67" t="e">
            <v>#REF!</v>
          </cell>
          <cell r="E67">
            <v>30</v>
          </cell>
          <cell r="F67">
            <v>30</v>
          </cell>
          <cell r="G67" t="str">
            <v>3月份</v>
          </cell>
          <cell r="H67" t="e">
            <v>#REF!</v>
          </cell>
          <cell r="I67" t="e">
            <v>#REF!</v>
          </cell>
          <cell r="J67" t="e">
            <v>#REF!</v>
          </cell>
        </row>
        <row r="68">
          <cell r="B68" t="e">
            <v>#REF!</v>
          </cell>
          <cell r="C68" t="e">
            <v>#REF!</v>
          </cell>
          <cell r="D68" t="e">
            <v>#REF!</v>
          </cell>
          <cell r="E68">
            <v>30</v>
          </cell>
          <cell r="F68">
            <v>30</v>
          </cell>
          <cell r="G68" t="str">
            <v>3月份</v>
          </cell>
          <cell r="H68" t="e">
            <v>#REF!</v>
          </cell>
          <cell r="I68" t="e">
            <v>#REF!</v>
          </cell>
          <cell r="J68" t="e">
            <v>#REF!</v>
          </cell>
        </row>
        <row r="69">
          <cell r="B69" t="e">
            <v>#REF!</v>
          </cell>
          <cell r="C69" t="e">
            <v>#REF!</v>
          </cell>
          <cell r="D69" t="e">
            <v>#REF!</v>
          </cell>
          <cell r="E69">
            <v>30</v>
          </cell>
          <cell r="F69">
            <v>30</v>
          </cell>
          <cell r="G69" t="str">
            <v>3月份</v>
          </cell>
          <cell r="H69" t="e">
            <v>#REF!</v>
          </cell>
          <cell r="I69" t="e">
            <v>#REF!</v>
          </cell>
          <cell r="J69" t="e">
            <v>#REF!</v>
          </cell>
        </row>
        <row r="70">
          <cell r="B70" t="e">
            <v>#REF!</v>
          </cell>
          <cell r="C70" t="e">
            <v>#REF!</v>
          </cell>
          <cell r="D70" t="e">
            <v>#REF!</v>
          </cell>
          <cell r="E70">
            <v>30</v>
          </cell>
          <cell r="F70">
            <v>30</v>
          </cell>
          <cell r="G70" t="str">
            <v>3月份</v>
          </cell>
          <cell r="H70" t="e">
            <v>#REF!</v>
          </cell>
          <cell r="I70" t="e">
            <v>#REF!</v>
          </cell>
          <cell r="J70" t="e">
            <v>#REF!</v>
          </cell>
        </row>
        <row r="73">
          <cell r="B73" t="e">
            <v>#REF!</v>
          </cell>
          <cell r="C73" t="e">
            <v>#REF!</v>
          </cell>
          <cell r="D73" t="e">
            <v>#REF!</v>
          </cell>
          <cell r="E73">
            <v>30</v>
          </cell>
          <cell r="F73">
            <v>30</v>
          </cell>
          <cell r="G73" t="str">
            <v>3月份</v>
          </cell>
          <cell r="H73" t="e">
            <v>#REF!</v>
          </cell>
          <cell r="I73" t="e">
            <v>#REF!</v>
          </cell>
          <cell r="J73" t="e">
            <v>#REF!</v>
          </cell>
        </row>
        <row r="74">
          <cell r="B74" t="e">
            <v>#REF!</v>
          </cell>
          <cell r="C74" t="e">
            <v>#REF!</v>
          </cell>
          <cell r="D74" t="e">
            <v>#REF!</v>
          </cell>
          <cell r="E74">
            <v>30</v>
          </cell>
          <cell r="F74">
            <v>30</v>
          </cell>
          <cell r="G74" t="str">
            <v>3月份</v>
          </cell>
          <cell r="H74" t="e">
            <v>#REF!</v>
          </cell>
          <cell r="I74" t="e">
            <v>#REF!</v>
          </cell>
          <cell r="J74" t="e">
            <v>#REF!</v>
          </cell>
        </row>
        <row r="75">
          <cell r="B75" t="e">
            <v>#REF!</v>
          </cell>
          <cell r="C75" t="e">
            <v>#REF!</v>
          </cell>
          <cell r="D75" t="e">
            <v>#REF!</v>
          </cell>
          <cell r="E75">
            <v>30</v>
          </cell>
          <cell r="F75">
            <v>30</v>
          </cell>
          <cell r="G75" t="str">
            <v>3月份</v>
          </cell>
          <cell r="H75" t="e">
            <v>#REF!</v>
          </cell>
          <cell r="I75" t="e">
            <v>#REF!</v>
          </cell>
          <cell r="J75" t="e">
            <v>#REF!</v>
          </cell>
        </row>
        <row r="76">
          <cell r="B76" t="e">
            <v>#REF!</v>
          </cell>
          <cell r="C76" t="e">
            <v>#REF!</v>
          </cell>
          <cell r="D76" t="e">
            <v>#REF!</v>
          </cell>
          <cell r="E76">
            <v>30</v>
          </cell>
          <cell r="F76">
            <v>30</v>
          </cell>
          <cell r="G76" t="str">
            <v>3月份</v>
          </cell>
          <cell r="H76" t="e">
            <v>#REF!</v>
          </cell>
          <cell r="I76" t="e">
            <v>#REF!</v>
          </cell>
          <cell r="J76" t="e">
            <v>#REF!</v>
          </cell>
        </row>
        <row r="77">
          <cell r="B77" t="e">
            <v>#REF!</v>
          </cell>
          <cell r="C77" t="e">
            <v>#REF!</v>
          </cell>
          <cell r="D77" t="e">
            <v>#REF!</v>
          </cell>
          <cell r="E77">
            <v>30</v>
          </cell>
          <cell r="F77">
            <v>30</v>
          </cell>
          <cell r="G77" t="str">
            <v>3月份</v>
          </cell>
          <cell r="H77" t="e">
            <v>#REF!</v>
          </cell>
          <cell r="I77" t="e">
            <v>#REF!</v>
          </cell>
          <cell r="J77" t="e">
            <v>#REF!</v>
          </cell>
        </row>
        <row r="78">
          <cell r="B78" t="e">
            <v>#REF!</v>
          </cell>
          <cell r="C78" t="e">
            <v>#REF!</v>
          </cell>
          <cell r="D78" t="e">
            <v>#REF!</v>
          </cell>
          <cell r="E78">
            <v>30</v>
          </cell>
          <cell r="F78">
            <v>30</v>
          </cell>
          <cell r="G78" t="str">
            <v>3月份</v>
          </cell>
          <cell r="H78" t="e">
            <v>#REF!</v>
          </cell>
          <cell r="I78" t="e">
            <v>#REF!</v>
          </cell>
          <cell r="J78" t="e">
            <v>#REF!</v>
          </cell>
        </row>
        <row r="79">
          <cell r="B79" t="e">
            <v>#REF!</v>
          </cell>
          <cell r="C79" t="e">
            <v>#REF!</v>
          </cell>
          <cell r="D79" t="e">
            <v>#REF!</v>
          </cell>
          <cell r="E79">
            <v>30</v>
          </cell>
          <cell r="F79">
            <v>30</v>
          </cell>
          <cell r="G79" t="str">
            <v>3月份</v>
          </cell>
          <cell r="H79" t="e">
            <v>#REF!</v>
          </cell>
          <cell r="I79" t="e">
            <v>#REF!</v>
          </cell>
          <cell r="J79" t="e">
            <v>#REF!</v>
          </cell>
        </row>
        <row r="80">
          <cell r="B80" t="e">
            <v>#REF!</v>
          </cell>
          <cell r="C80" t="e">
            <v>#REF!</v>
          </cell>
          <cell r="D80" t="e">
            <v>#REF!</v>
          </cell>
          <cell r="E80">
            <v>30</v>
          </cell>
          <cell r="F80">
            <v>30</v>
          </cell>
          <cell r="G80" t="str">
            <v>3月份</v>
          </cell>
          <cell r="H80" t="e">
            <v>#REF!</v>
          </cell>
          <cell r="I80" t="e">
            <v>#REF!</v>
          </cell>
          <cell r="J80" t="e">
            <v>#REF!</v>
          </cell>
        </row>
        <row r="81">
          <cell r="B81" t="e">
            <v>#REF!</v>
          </cell>
          <cell r="C81" t="e">
            <v>#REF!</v>
          </cell>
          <cell r="D81" t="e">
            <v>#REF!</v>
          </cell>
          <cell r="E81">
            <v>30</v>
          </cell>
          <cell r="F81">
            <v>30</v>
          </cell>
          <cell r="G81" t="str">
            <v>3月份</v>
          </cell>
          <cell r="H81" t="e">
            <v>#REF!</v>
          </cell>
          <cell r="I81" t="e">
            <v>#REF!</v>
          </cell>
          <cell r="J81" t="e">
            <v>#REF!</v>
          </cell>
        </row>
        <row r="82">
          <cell r="B82" t="e">
            <v>#REF!</v>
          </cell>
          <cell r="C82" t="e">
            <v>#REF!</v>
          </cell>
          <cell r="D82" t="e">
            <v>#REF!</v>
          </cell>
          <cell r="E82">
            <v>30</v>
          </cell>
          <cell r="F82">
            <v>30</v>
          </cell>
          <cell r="G82" t="str">
            <v>3月份</v>
          </cell>
          <cell r="H82" t="e">
            <v>#REF!</v>
          </cell>
          <cell r="I82" t="e">
            <v>#REF!</v>
          </cell>
          <cell r="J82" t="e">
            <v>#REF!</v>
          </cell>
        </row>
        <row r="83">
          <cell r="B83" t="e">
            <v>#REF!</v>
          </cell>
          <cell r="C83" t="e">
            <v>#REF!</v>
          </cell>
          <cell r="D83" t="e">
            <v>#REF!</v>
          </cell>
          <cell r="E83">
            <v>30</v>
          </cell>
          <cell r="F83">
            <v>30</v>
          </cell>
          <cell r="G83" t="str">
            <v>3月份</v>
          </cell>
          <cell r="H83" t="e">
            <v>#REF!</v>
          </cell>
          <cell r="I83" t="e">
            <v>#REF!</v>
          </cell>
          <cell r="J83" t="e">
            <v>#REF!</v>
          </cell>
        </row>
        <row r="84">
          <cell r="B84" t="e">
            <v>#REF!</v>
          </cell>
          <cell r="C84" t="e">
            <v>#REF!</v>
          </cell>
          <cell r="D84" t="e">
            <v>#REF!</v>
          </cell>
          <cell r="E84">
            <v>30</v>
          </cell>
          <cell r="F84">
            <v>30</v>
          </cell>
          <cell r="G84" t="str">
            <v>3月份</v>
          </cell>
          <cell r="H84" t="e">
            <v>#REF!</v>
          </cell>
          <cell r="I84" t="e">
            <v>#REF!</v>
          </cell>
          <cell r="J84" t="e">
            <v>#REF!</v>
          </cell>
        </row>
        <row r="85">
          <cell r="B85" t="e">
            <v>#REF!</v>
          </cell>
          <cell r="C85" t="e">
            <v>#REF!</v>
          </cell>
          <cell r="D85" t="e">
            <v>#REF!</v>
          </cell>
          <cell r="E85">
            <v>30</v>
          </cell>
          <cell r="F85">
            <v>30</v>
          </cell>
          <cell r="G85" t="str">
            <v>3月份</v>
          </cell>
          <cell r="H85" t="e">
            <v>#REF!</v>
          </cell>
          <cell r="I85" t="e">
            <v>#REF!</v>
          </cell>
          <cell r="J85" t="e">
            <v>#REF!</v>
          </cell>
        </row>
        <row r="86">
          <cell r="B86" t="e">
            <v>#REF!</v>
          </cell>
          <cell r="C86" t="e">
            <v>#REF!</v>
          </cell>
          <cell r="D86" t="e">
            <v>#REF!</v>
          </cell>
          <cell r="E86">
            <v>30</v>
          </cell>
          <cell r="F86">
            <v>30</v>
          </cell>
          <cell r="G86" t="str">
            <v>3月份</v>
          </cell>
          <cell r="H86" t="e">
            <v>#REF!</v>
          </cell>
          <cell r="I86" t="e">
            <v>#REF!</v>
          </cell>
          <cell r="J86" t="e">
            <v>#REF!</v>
          </cell>
        </row>
        <row r="87">
          <cell r="B87" t="e">
            <v>#REF!</v>
          </cell>
          <cell r="C87" t="e">
            <v>#REF!</v>
          </cell>
          <cell r="D87" t="e">
            <v>#REF!</v>
          </cell>
          <cell r="E87">
            <v>30</v>
          </cell>
          <cell r="F87">
            <v>30</v>
          </cell>
          <cell r="G87" t="str">
            <v>3月份</v>
          </cell>
          <cell r="H87" t="e">
            <v>#REF!</v>
          </cell>
          <cell r="I87" t="e">
            <v>#REF!</v>
          </cell>
          <cell r="J87" t="e">
            <v>#REF!</v>
          </cell>
        </row>
        <row r="90">
          <cell r="B90" t="e">
            <v>#REF!</v>
          </cell>
          <cell r="C90" t="e">
            <v>#REF!</v>
          </cell>
          <cell r="D90" t="e">
            <v>#REF!</v>
          </cell>
          <cell r="E90">
            <v>30</v>
          </cell>
          <cell r="F90">
            <v>30</v>
          </cell>
          <cell r="G90" t="str">
            <v>3月份</v>
          </cell>
          <cell r="H90" t="e">
            <v>#REF!</v>
          </cell>
          <cell r="I90" t="e">
            <v>#REF!</v>
          </cell>
          <cell r="J90" t="e">
            <v>#REF!</v>
          </cell>
        </row>
        <row r="91">
          <cell r="B91" t="e">
            <v>#REF!</v>
          </cell>
          <cell r="C91" t="e">
            <v>#REF!</v>
          </cell>
          <cell r="D91" t="e">
            <v>#REF!</v>
          </cell>
          <cell r="E91">
            <v>30</v>
          </cell>
          <cell r="F91">
            <v>30</v>
          </cell>
          <cell r="G91" t="str">
            <v>3月份</v>
          </cell>
          <cell r="H91" t="e">
            <v>#REF!</v>
          </cell>
          <cell r="I91" t="e">
            <v>#REF!</v>
          </cell>
          <cell r="J91" t="e">
            <v>#REF!</v>
          </cell>
        </row>
        <row r="92">
          <cell r="B92" t="e">
            <v>#REF!</v>
          </cell>
          <cell r="C92" t="e">
            <v>#REF!</v>
          </cell>
          <cell r="D92" t="e">
            <v>#REF!</v>
          </cell>
          <cell r="E92">
            <v>30</v>
          </cell>
          <cell r="F92">
            <v>30</v>
          </cell>
          <cell r="G92" t="str">
            <v>3月份</v>
          </cell>
          <cell r="H92" t="e">
            <v>#REF!</v>
          </cell>
          <cell r="I92" t="e">
            <v>#REF!</v>
          </cell>
          <cell r="J92" t="e">
            <v>#REF!</v>
          </cell>
        </row>
        <row r="93">
          <cell r="B93" t="e">
            <v>#REF!</v>
          </cell>
          <cell r="C93" t="e">
            <v>#REF!</v>
          </cell>
          <cell r="D93" t="e">
            <v>#REF!</v>
          </cell>
          <cell r="E93">
            <v>30</v>
          </cell>
          <cell r="F93">
            <v>30</v>
          </cell>
          <cell r="G93" t="str">
            <v>3月份</v>
          </cell>
          <cell r="H93" t="e">
            <v>#REF!</v>
          </cell>
          <cell r="I93" t="e">
            <v>#REF!</v>
          </cell>
          <cell r="J93" t="e">
            <v>#REF!</v>
          </cell>
        </row>
        <row r="94">
          <cell r="B94" t="e">
            <v>#REF!</v>
          </cell>
          <cell r="C94" t="e">
            <v>#REF!</v>
          </cell>
          <cell r="D94" t="e">
            <v>#REF!</v>
          </cell>
          <cell r="E94">
            <v>30</v>
          </cell>
          <cell r="F94">
            <v>30</v>
          </cell>
          <cell r="G94" t="str">
            <v>3月份</v>
          </cell>
          <cell r="H94" t="e">
            <v>#REF!</v>
          </cell>
          <cell r="I94" t="e">
            <v>#REF!</v>
          </cell>
          <cell r="J94" t="e">
            <v>#REF!</v>
          </cell>
        </row>
        <row r="95">
          <cell r="B95" t="e">
            <v>#REF!</v>
          </cell>
          <cell r="C95" t="e">
            <v>#REF!</v>
          </cell>
          <cell r="D95" t="e">
            <v>#REF!</v>
          </cell>
          <cell r="E95">
            <v>30</v>
          </cell>
          <cell r="F95">
            <v>30</v>
          </cell>
          <cell r="G95" t="str">
            <v>3月份</v>
          </cell>
          <cell r="H95" t="e">
            <v>#REF!</v>
          </cell>
          <cell r="I95" t="e">
            <v>#REF!</v>
          </cell>
          <cell r="J95" t="e">
            <v>#REF!</v>
          </cell>
        </row>
        <row r="96">
          <cell r="B96" t="e">
            <v>#REF!</v>
          </cell>
          <cell r="C96" t="e">
            <v>#REF!</v>
          </cell>
          <cell r="D96" t="e">
            <v>#REF!</v>
          </cell>
          <cell r="E96">
            <v>30</v>
          </cell>
          <cell r="F96">
            <v>30</v>
          </cell>
          <cell r="G96" t="str">
            <v>3月份</v>
          </cell>
          <cell r="H96" t="e">
            <v>#REF!</v>
          </cell>
          <cell r="I96" t="e">
            <v>#REF!</v>
          </cell>
          <cell r="J96" t="e">
            <v>#REF!</v>
          </cell>
        </row>
        <row r="97">
          <cell r="B97" t="e">
            <v>#REF!</v>
          </cell>
          <cell r="C97" t="e">
            <v>#REF!</v>
          </cell>
          <cell r="D97" t="e">
            <v>#REF!</v>
          </cell>
          <cell r="E97">
            <v>30</v>
          </cell>
          <cell r="F97">
            <v>30</v>
          </cell>
          <cell r="G97" t="str">
            <v>3月份</v>
          </cell>
          <cell r="H97" t="e">
            <v>#REF!</v>
          </cell>
          <cell r="I97" t="e">
            <v>#REF!</v>
          </cell>
          <cell r="J97" t="e">
            <v>#REF!</v>
          </cell>
        </row>
        <row r="98">
          <cell r="B98" t="e">
            <v>#REF!</v>
          </cell>
          <cell r="C98" t="e">
            <v>#REF!</v>
          </cell>
          <cell r="D98" t="e">
            <v>#REF!</v>
          </cell>
          <cell r="E98">
            <v>30</v>
          </cell>
          <cell r="F98">
            <v>30</v>
          </cell>
          <cell r="G98" t="str">
            <v>3月份</v>
          </cell>
          <cell r="H98" t="e">
            <v>#REF!</v>
          </cell>
          <cell r="I98" t="e">
            <v>#REF!</v>
          </cell>
          <cell r="J98" t="e">
            <v>#REF!</v>
          </cell>
        </row>
        <row r="99">
          <cell r="B99" t="e">
            <v>#REF!</v>
          </cell>
          <cell r="C99" t="e">
            <v>#REF!</v>
          </cell>
          <cell r="D99" t="e">
            <v>#REF!</v>
          </cell>
          <cell r="E99">
            <v>30</v>
          </cell>
          <cell r="F99">
            <v>30</v>
          </cell>
          <cell r="G99" t="str">
            <v>3月份</v>
          </cell>
          <cell r="H99" t="e">
            <v>#REF!</v>
          </cell>
          <cell r="I99" t="e">
            <v>#REF!</v>
          </cell>
          <cell r="J99" t="e">
            <v>#REF!</v>
          </cell>
        </row>
        <row r="100">
          <cell r="B100" t="e">
            <v>#REF!</v>
          </cell>
          <cell r="C100" t="e">
            <v>#REF!</v>
          </cell>
          <cell r="D100" t="e">
            <v>#REF!</v>
          </cell>
          <cell r="E100">
            <v>30</v>
          </cell>
          <cell r="F100">
            <v>30</v>
          </cell>
          <cell r="G100" t="str">
            <v>3月份</v>
          </cell>
          <cell r="H100" t="e">
            <v>#REF!</v>
          </cell>
          <cell r="I100" t="e">
            <v>#REF!</v>
          </cell>
          <cell r="J100" t="e">
            <v>#REF!</v>
          </cell>
        </row>
        <row r="101">
          <cell r="B101" t="e">
            <v>#REF!</v>
          </cell>
          <cell r="C101" t="e">
            <v>#REF!</v>
          </cell>
          <cell r="D101" t="e">
            <v>#REF!</v>
          </cell>
          <cell r="E101">
            <v>30</v>
          </cell>
          <cell r="F101">
            <v>30</v>
          </cell>
          <cell r="G101" t="str">
            <v>3月份</v>
          </cell>
          <cell r="H101" t="e">
            <v>#REF!</v>
          </cell>
          <cell r="I101" t="e">
            <v>#REF!</v>
          </cell>
          <cell r="J101" t="e">
            <v>#REF!</v>
          </cell>
        </row>
        <row r="102">
          <cell r="B102" t="e">
            <v>#REF!</v>
          </cell>
          <cell r="C102" t="e">
            <v>#REF!</v>
          </cell>
          <cell r="D102" t="e">
            <v>#REF!</v>
          </cell>
          <cell r="E102">
            <v>30</v>
          </cell>
          <cell r="F102">
            <v>30</v>
          </cell>
          <cell r="G102" t="str">
            <v>3月份</v>
          </cell>
          <cell r="H102" t="e">
            <v>#REF!</v>
          </cell>
          <cell r="I102" t="e">
            <v>#REF!</v>
          </cell>
          <cell r="J102" t="e">
            <v>#REF!</v>
          </cell>
        </row>
        <row r="103">
          <cell r="B103" t="e">
            <v>#REF!</v>
          </cell>
          <cell r="C103" t="e">
            <v>#REF!</v>
          </cell>
          <cell r="D103" t="e">
            <v>#REF!</v>
          </cell>
          <cell r="E103">
            <v>30</v>
          </cell>
          <cell r="F103">
            <v>30</v>
          </cell>
          <cell r="G103" t="str">
            <v>3月份</v>
          </cell>
          <cell r="H103" t="e">
            <v>#REF!</v>
          </cell>
          <cell r="I103" t="e">
            <v>#REF!</v>
          </cell>
          <cell r="J103" t="e">
            <v>#REF!</v>
          </cell>
        </row>
        <row r="104">
          <cell r="B104" t="e">
            <v>#REF!</v>
          </cell>
          <cell r="C104" t="e">
            <v>#REF!</v>
          </cell>
          <cell r="D104" t="e">
            <v>#REF!</v>
          </cell>
          <cell r="E104">
            <v>30</v>
          </cell>
          <cell r="F104">
            <v>30</v>
          </cell>
          <cell r="G104" t="str">
            <v>3月份</v>
          </cell>
          <cell r="H104" t="e">
            <v>#REF!</v>
          </cell>
          <cell r="I104" t="e">
            <v>#REF!</v>
          </cell>
          <cell r="J104" t="e">
            <v>#REF!</v>
          </cell>
        </row>
        <row r="107">
          <cell r="B107" t="e">
            <v>#REF!</v>
          </cell>
          <cell r="C107" t="e">
            <v>#REF!</v>
          </cell>
          <cell r="D107" t="e">
            <v>#REF!</v>
          </cell>
          <cell r="E107">
            <v>30</v>
          </cell>
          <cell r="F107">
            <v>30</v>
          </cell>
          <cell r="G107" t="str">
            <v>3月份</v>
          </cell>
          <cell r="H107" t="e">
            <v>#REF!</v>
          </cell>
          <cell r="I107" t="e">
            <v>#REF!</v>
          </cell>
          <cell r="J107" t="e">
            <v>#REF!</v>
          </cell>
        </row>
        <row r="108">
          <cell r="B108" t="e">
            <v>#REF!</v>
          </cell>
          <cell r="C108" t="e">
            <v>#REF!</v>
          </cell>
          <cell r="D108" t="e">
            <v>#REF!</v>
          </cell>
          <cell r="E108">
            <v>30</v>
          </cell>
          <cell r="F108">
            <v>30</v>
          </cell>
          <cell r="G108" t="str">
            <v>3月份</v>
          </cell>
          <cell r="H108" t="e">
            <v>#REF!</v>
          </cell>
          <cell r="I108" t="e">
            <v>#REF!</v>
          </cell>
          <cell r="J108" t="e">
            <v>#REF!</v>
          </cell>
        </row>
        <row r="109">
          <cell r="B109" t="e">
            <v>#REF!</v>
          </cell>
          <cell r="C109" t="e">
            <v>#REF!</v>
          </cell>
          <cell r="D109" t="e">
            <v>#REF!</v>
          </cell>
          <cell r="E109">
            <v>30</v>
          </cell>
          <cell r="F109">
            <v>30</v>
          </cell>
          <cell r="G109" t="str">
            <v>3月份</v>
          </cell>
          <cell r="H109" t="e">
            <v>#REF!</v>
          </cell>
          <cell r="I109" t="e">
            <v>#REF!</v>
          </cell>
          <cell r="J109" t="e">
            <v>#REF!</v>
          </cell>
        </row>
        <row r="110">
          <cell r="B110" t="e">
            <v>#REF!</v>
          </cell>
          <cell r="C110" t="e">
            <v>#REF!</v>
          </cell>
          <cell r="D110" t="e">
            <v>#REF!</v>
          </cell>
          <cell r="E110">
            <v>30</v>
          </cell>
          <cell r="F110">
            <v>30</v>
          </cell>
          <cell r="G110" t="str">
            <v>3月份</v>
          </cell>
          <cell r="H110" t="e">
            <v>#REF!</v>
          </cell>
          <cell r="I110" t="e">
            <v>#REF!</v>
          </cell>
          <cell r="J110" t="e">
            <v>#REF!</v>
          </cell>
        </row>
        <row r="111">
          <cell r="B111" t="e">
            <v>#REF!</v>
          </cell>
          <cell r="C111" t="e">
            <v>#REF!</v>
          </cell>
          <cell r="D111" t="e">
            <v>#REF!</v>
          </cell>
          <cell r="E111">
            <v>30</v>
          </cell>
          <cell r="F111">
            <v>30</v>
          </cell>
          <cell r="G111" t="str">
            <v>3月份</v>
          </cell>
          <cell r="H111" t="e">
            <v>#REF!</v>
          </cell>
          <cell r="I111" t="e">
            <v>#REF!</v>
          </cell>
          <cell r="J111" t="e">
            <v>#REF!</v>
          </cell>
        </row>
        <row r="112">
          <cell r="B112" t="e">
            <v>#REF!</v>
          </cell>
          <cell r="C112" t="e">
            <v>#REF!</v>
          </cell>
          <cell r="D112" t="e">
            <v>#REF!</v>
          </cell>
          <cell r="E112">
            <v>30</v>
          </cell>
          <cell r="F112">
            <v>30</v>
          </cell>
          <cell r="G112" t="str">
            <v>3月份</v>
          </cell>
          <cell r="H112" t="e">
            <v>#REF!</v>
          </cell>
          <cell r="I112" t="e">
            <v>#REF!</v>
          </cell>
          <cell r="J112" t="e">
            <v>#REF!</v>
          </cell>
        </row>
        <row r="113">
          <cell r="B113" t="e">
            <v>#REF!</v>
          </cell>
          <cell r="C113" t="e">
            <v>#REF!</v>
          </cell>
          <cell r="D113" t="e">
            <v>#REF!</v>
          </cell>
          <cell r="E113">
            <v>30</v>
          </cell>
          <cell r="F113">
            <v>30</v>
          </cell>
          <cell r="G113" t="str">
            <v>3月份</v>
          </cell>
          <cell r="H113" t="e">
            <v>#REF!</v>
          </cell>
          <cell r="I113" t="e">
            <v>#REF!</v>
          </cell>
          <cell r="J113" t="e">
            <v>#REF!</v>
          </cell>
        </row>
        <row r="114">
          <cell r="B114" t="e">
            <v>#REF!</v>
          </cell>
          <cell r="C114" t="e">
            <v>#REF!</v>
          </cell>
          <cell r="D114" t="e">
            <v>#REF!</v>
          </cell>
          <cell r="E114">
            <v>30</v>
          </cell>
          <cell r="F114">
            <v>30</v>
          </cell>
          <cell r="G114" t="str">
            <v>3月份</v>
          </cell>
          <cell r="H114" t="e">
            <v>#REF!</v>
          </cell>
          <cell r="I114" t="e">
            <v>#REF!</v>
          </cell>
          <cell r="J114" t="e">
            <v>#REF!</v>
          </cell>
        </row>
        <row r="115">
          <cell r="B115" t="e">
            <v>#REF!</v>
          </cell>
          <cell r="C115" t="e">
            <v>#REF!</v>
          </cell>
          <cell r="D115" t="e">
            <v>#REF!</v>
          </cell>
          <cell r="E115">
            <v>30</v>
          </cell>
          <cell r="F115">
            <v>30</v>
          </cell>
          <cell r="G115" t="str">
            <v>3月份</v>
          </cell>
          <cell r="H115" t="e">
            <v>#REF!</v>
          </cell>
          <cell r="I115" t="e">
            <v>#REF!</v>
          </cell>
          <cell r="J115" t="e">
            <v>#REF!</v>
          </cell>
        </row>
        <row r="116">
          <cell r="B116" t="e">
            <v>#REF!</v>
          </cell>
          <cell r="C116" t="e">
            <v>#REF!</v>
          </cell>
          <cell r="D116" t="e">
            <v>#REF!</v>
          </cell>
          <cell r="E116">
            <v>30</v>
          </cell>
          <cell r="F116">
            <v>30</v>
          </cell>
          <cell r="G116" t="str">
            <v>3月份</v>
          </cell>
          <cell r="H116" t="e">
            <v>#REF!</v>
          </cell>
          <cell r="I116" t="e">
            <v>#REF!</v>
          </cell>
          <cell r="J116" t="e">
            <v>#REF!</v>
          </cell>
        </row>
        <row r="117">
          <cell r="B117" t="e">
            <v>#REF!</v>
          </cell>
          <cell r="C117" t="e">
            <v>#REF!</v>
          </cell>
          <cell r="D117" t="e">
            <v>#REF!</v>
          </cell>
          <cell r="E117">
            <v>30</v>
          </cell>
          <cell r="F117">
            <v>30</v>
          </cell>
          <cell r="G117" t="str">
            <v>3月份</v>
          </cell>
          <cell r="H117" t="e">
            <v>#REF!</v>
          </cell>
          <cell r="I117" t="e">
            <v>#REF!</v>
          </cell>
          <cell r="J117" t="e">
            <v>#REF!</v>
          </cell>
        </row>
        <row r="118">
          <cell r="B118" t="e">
            <v>#REF!</v>
          </cell>
          <cell r="C118" t="e">
            <v>#REF!</v>
          </cell>
          <cell r="D118" t="e">
            <v>#REF!</v>
          </cell>
          <cell r="E118">
            <v>30</v>
          </cell>
          <cell r="F118">
            <v>30</v>
          </cell>
          <cell r="G118" t="str">
            <v>3月份</v>
          </cell>
          <cell r="H118" t="e">
            <v>#REF!</v>
          </cell>
          <cell r="I118" t="e">
            <v>#REF!</v>
          </cell>
          <cell r="J118" t="e">
            <v>#REF!</v>
          </cell>
        </row>
        <row r="119">
          <cell r="B119" t="e">
            <v>#REF!</v>
          </cell>
          <cell r="C119" t="e">
            <v>#REF!</v>
          </cell>
          <cell r="D119" t="e">
            <v>#REF!</v>
          </cell>
          <cell r="E119">
            <v>30</v>
          </cell>
          <cell r="F119">
            <v>30</v>
          </cell>
          <cell r="G119" t="str">
            <v>3月份</v>
          </cell>
          <cell r="H119" t="e">
            <v>#REF!</v>
          </cell>
          <cell r="I119" t="e">
            <v>#REF!</v>
          </cell>
          <cell r="J119" t="e">
            <v>#REF!</v>
          </cell>
        </row>
        <row r="120">
          <cell r="B120" t="e">
            <v>#REF!</v>
          </cell>
          <cell r="C120" t="e">
            <v>#REF!</v>
          </cell>
          <cell r="D120" t="e">
            <v>#REF!</v>
          </cell>
          <cell r="E120">
            <v>30</v>
          </cell>
          <cell r="F120">
            <v>30</v>
          </cell>
          <cell r="G120" t="str">
            <v>3月份</v>
          </cell>
          <cell r="H120" t="e">
            <v>#REF!</v>
          </cell>
          <cell r="I120" t="e">
            <v>#REF!</v>
          </cell>
          <cell r="J120" t="e">
            <v>#REF!</v>
          </cell>
        </row>
        <row r="121">
          <cell r="B121" t="e">
            <v>#REF!</v>
          </cell>
          <cell r="C121" t="e">
            <v>#REF!</v>
          </cell>
          <cell r="D121" t="e">
            <v>#REF!</v>
          </cell>
          <cell r="E121">
            <v>30</v>
          </cell>
          <cell r="F121">
            <v>30</v>
          </cell>
          <cell r="G121" t="str">
            <v>3月份</v>
          </cell>
          <cell r="H121" t="e">
            <v>#REF!</v>
          </cell>
          <cell r="I121" t="e">
            <v>#REF!</v>
          </cell>
          <cell r="J121" t="e">
            <v>#REF!</v>
          </cell>
        </row>
        <row r="124">
          <cell r="B124" t="e">
            <v>#REF!</v>
          </cell>
          <cell r="C124" t="e">
            <v>#REF!</v>
          </cell>
          <cell r="D124" t="e">
            <v>#REF!</v>
          </cell>
          <cell r="E124">
            <v>30</v>
          </cell>
          <cell r="F124">
            <v>30</v>
          </cell>
          <cell r="G124" t="str">
            <v>3月份</v>
          </cell>
          <cell r="H124" t="e">
            <v>#REF!</v>
          </cell>
          <cell r="I124" t="e">
            <v>#REF!</v>
          </cell>
          <cell r="J124" t="e">
            <v>#REF!</v>
          </cell>
        </row>
        <row r="125">
          <cell r="B125" t="e">
            <v>#REF!</v>
          </cell>
          <cell r="C125" t="e">
            <v>#REF!</v>
          </cell>
          <cell r="D125" t="e">
            <v>#REF!</v>
          </cell>
          <cell r="E125">
            <v>30</v>
          </cell>
          <cell r="F125">
            <v>30</v>
          </cell>
          <cell r="G125" t="str">
            <v>3月份</v>
          </cell>
          <cell r="H125" t="e">
            <v>#REF!</v>
          </cell>
          <cell r="I125" t="e">
            <v>#REF!</v>
          </cell>
          <cell r="J125" t="e">
            <v>#REF!</v>
          </cell>
        </row>
        <row r="126">
          <cell r="B126" t="e">
            <v>#REF!</v>
          </cell>
          <cell r="C126" t="e">
            <v>#REF!</v>
          </cell>
          <cell r="D126" t="e">
            <v>#REF!</v>
          </cell>
          <cell r="E126">
            <v>30</v>
          </cell>
          <cell r="F126">
            <v>30</v>
          </cell>
          <cell r="G126" t="str">
            <v>3月份</v>
          </cell>
          <cell r="H126" t="e">
            <v>#REF!</v>
          </cell>
          <cell r="I126" t="e">
            <v>#REF!</v>
          </cell>
          <cell r="J126" t="e">
            <v>#REF!</v>
          </cell>
        </row>
        <row r="127">
          <cell r="B127" t="e">
            <v>#REF!</v>
          </cell>
          <cell r="C127" t="e">
            <v>#REF!</v>
          </cell>
          <cell r="D127" t="e">
            <v>#REF!</v>
          </cell>
          <cell r="E127">
            <v>30</v>
          </cell>
          <cell r="F127">
            <v>30</v>
          </cell>
          <cell r="G127" t="str">
            <v>3月份</v>
          </cell>
          <cell r="H127" t="e">
            <v>#REF!</v>
          </cell>
          <cell r="I127" t="e">
            <v>#REF!</v>
          </cell>
          <cell r="J127" t="e">
            <v>#REF!</v>
          </cell>
        </row>
        <row r="128">
          <cell r="B128" t="e">
            <v>#REF!</v>
          </cell>
          <cell r="C128" t="e">
            <v>#REF!</v>
          </cell>
          <cell r="D128" t="e">
            <v>#REF!</v>
          </cell>
          <cell r="E128">
            <v>30</v>
          </cell>
          <cell r="F128">
            <v>30</v>
          </cell>
          <cell r="G128" t="str">
            <v>3月份</v>
          </cell>
          <cell r="H128" t="e">
            <v>#REF!</v>
          </cell>
          <cell r="I128" t="e">
            <v>#REF!</v>
          </cell>
          <cell r="J128" t="e">
            <v>#REF!</v>
          </cell>
        </row>
        <row r="129">
          <cell r="B129" t="e">
            <v>#REF!</v>
          </cell>
          <cell r="C129" t="e">
            <v>#REF!</v>
          </cell>
          <cell r="D129" t="e">
            <v>#REF!</v>
          </cell>
          <cell r="E129">
            <v>30</v>
          </cell>
          <cell r="F129">
            <v>30</v>
          </cell>
          <cell r="G129" t="str">
            <v>3月份</v>
          </cell>
          <cell r="H129" t="e">
            <v>#REF!</v>
          </cell>
          <cell r="I129" t="e">
            <v>#REF!</v>
          </cell>
          <cell r="J129" t="e">
            <v>#REF!</v>
          </cell>
        </row>
        <row r="130">
          <cell r="B130" t="e">
            <v>#REF!</v>
          </cell>
          <cell r="C130" t="e">
            <v>#REF!</v>
          </cell>
          <cell r="D130" t="e">
            <v>#REF!</v>
          </cell>
          <cell r="E130">
            <v>30</v>
          </cell>
          <cell r="F130">
            <v>30</v>
          </cell>
          <cell r="G130" t="str">
            <v>3月份</v>
          </cell>
          <cell r="H130" t="e">
            <v>#REF!</v>
          </cell>
          <cell r="I130" t="e">
            <v>#REF!</v>
          </cell>
          <cell r="J130" t="e">
            <v>#REF!</v>
          </cell>
        </row>
        <row r="131">
          <cell r="B131" t="e">
            <v>#REF!</v>
          </cell>
          <cell r="C131" t="e">
            <v>#REF!</v>
          </cell>
          <cell r="D131" t="e">
            <v>#REF!</v>
          </cell>
          <cell r="E131">
            <v>30</v>
          </cell>
          <cell r="F131">
            <v>30</v>
          </cell>
          <cell r="G131" t="str">
            <v>3月份</v>
          </cell>
          <cell r="H131" t="e">
            <v>#REF!</v>
          </cell>
          <cell r="I131" t="e">
            <v>#REF!</v>
          </cell>
          <cell r="J131" t="e">
            <v>#REF!</v>
          </cell>
        </row>
        <row r="132">
          <cell r="B132" t="e">
            <v>#REF!</v>
          </cell>
          <cell r="C132" t="e">
            <v>#REF!</v>
          </cell>
          <cell r="D132" t="e">
            <v>#REF!</v>
          </cell>
          <cell r="E132">
            <v>30</v>
          </cell>
          <cell r="F132">
            <v>30</v>
          </cell>
          <cell r="G132" t="str">
            <v>3月份</v>
          </cell>
          <cell r="H132" t="e">
            <v>#REF!</v>
          </cell>
          <cell r="I132" t="e">
            <v>#REF!</v>
          </cell>
          <cell r="J132" t="e">
            <v>#REF!</v>
          </cell>
        </row>
        <row r="133">
          <cell r="B133" t="e">
            <v>#REF!</v>
          </cell>
          <cell r="C133" t="e">
            <v>#REF!</v>
          </cell>
          <cell r="D133" t="e">
            <v>#REF!</v>
          </cell>
          <cell r="E133">
            <v>30</v>
          </cell>
          <cell r="F133">
            <v>30</v>
          </cell>
          <cell r="G133" t="str">
            <v>3月份</v>
          </cell>
          <cell r="H133" t="e">
            <v>#REF!</v>
          </cell>
          <cell r="I133" t="e">
            <v>#REF!</v>
          </cell>
          <cell r="J133" t="e">
            <v>#REF!</v>
          </cell>
        </row>
        <row r="134">
          <cell r="B134" t="e">
            <v>#REF!</v>
          </cell>
          <cell r="C134" t="e">
            <v>#REF!</v>
          </cell>
          <cell r="D134" t="e">
            <v>#REF!</v>
          </cell>
          <cell r="E134">
            <v>30</v>
          </cell>
          <cell r="F134">
            <v>30</v>
          </cell>
          <cell r="G134" t="str">
            <v>3月份</v>
          </cell>
          <cell r="H134" t="e">
            <v>#REF!</v>
          </cell>
          <cell r="I134" t="e">
            <v>#REF!</v>
          </cell>
          <cell r="J134" t="e">
            <v>#REF!</v>
          </cell>
        </row>
        <row r="135">
          <cell r="B135" t="e">
            <v>#REF!</v>
          </cell>
          <cell r="C135" t="e">
            <v>#REF!</v>
          </cell>
          <cell r="D135" t="e">
            <v>#REF!</v>
          </cell>
          <cell r="E135">
            <v>30</v>
          </cell>
          <cell r="F135">
            <v>30</v>
          </cell>
          <cell r="G135" t="str">
            <v>3月份</v>
          </cell>
          <cell r="H135" t="e">
            <v>#REF!</v>
          </cell>
          <cell r="I135" t="e">
            <v>#REF!</v>
          </cell>
          <cell r="J135" t="e">
            <v>#REF!</v>
          </cell>
        </row>
        <row r="136">
          <cell r="B136" t="e">
            <v>#REF!</v>
          </cell>
          <cell r="C136" t="e">
            <v>#REF!</v>
          </cell>
          <cell r="D136" t="e">
            <v>#REF!</v>
          </cell>
          <cell r="E136">
            <v>30</v>
          </cell>
          <cell r="F136">
            <v>30</v>
          </cell>
          <cell r="G136" t="str">
            <v>3月份</v>
          </cell>
          <cell r="H136" t="e">
            <v>#REF!</v>
          </cell>
          <cell r="I136" t="e">
            <v>#REF!</v>
          </cell>
          <cell r="J136" t="e">
            <v>#REF!</v>
          </cell>
        </row>
        <row r="137">
          <cell r="B137" t="e">
            <v>#REF!</v>
          </cell>
          <cell r="C137" t="e">
            <v>#REF!</v>
          </cell>
          <cell r="D137" t="e">
            <v>#REF!</v>
          </cell>
          <cell r="E137">
            <v>30</v>
          </cell>
          <cell r="F137">
            <v>30</v>
          </cell>
          <cell r="G137" t="str">
            <v>3月份</v>
          </cell>
          <cell r="H137" t="e">
            <v>#REF!</v>
          </cell>
          <cell r="I137" t="e">
            <v>#REF!</v>
          </cell>
          <cell r="J137" t="e">
            <v>#REF!</v>
          </cell>
        </row>
        <row r="138">
          <cell r="B138" t="e">
            <v>#REF!</v>
          </cell>
          <cell r="C138" t="e">
            <v>#REF!</v>
          </cell>
          <cell r="D138" t="e">
            <v>#REF!</v>
          </cell>
          <cell r="E138">
            <v>30</v>
          </cell>
          <cell r="F138">
            <v>30</v>
          </cell>
          <cell r="G138" t="str">
            <v>3月份</v>
          </cell>
          <cell r="H138" t="e">
            <v>#REF!</v>
          </cell>
          <cell r="I138" t="e">
            <v>#REF!</v>
          </cell>
          <cell r="J138" t="e">
            <v>#REF!</v>
          </cell>
        </row>
        <row r="141">
          <cell r="B141" t="e">
            <v>#REF!</v>
          </cell>
          <cell r="C141" t="e">
            <v>#REF!</v>
          </cell>
          <cell r="D141" t="e">
            <v>#REF!</v>
          </cell>
          <cell r="E141">
            <v>30</v>
          </cell>
          <cell r="F141">
            <v>30</v>
          </cell>
          <cell r="G141" t="str">
            <v>3月份</v>
          </cell>
          <cell r="H141" t="e">
            <v>#REF!</v>
          </cell>
          <cell r="I141" t="e">
            <v>#REF!</v>
          </cell>
          <cell r="J141" t="e">
            <v>#REF!</v>
          </cell>
        </row>
        <row r="142">
          <cell r="B142" t="e">
            <v>#REF!</v>
          </cell>
          <cell r="C142" t="e">
            <v>#REF!</v>
          </cell>
          <cell r="D142" t="e">
            <v>#REF!</v>
          </cell>
          <cell r="E142">
            <v>30</v>
          </cell>
          <cell r="F142">
            <v>30</v>
          </cell>
          <cell r="G142" t="str">
            <v>3月份</v>
          </cell>
          <cell r="H142" t="e">
            <v>#REF!</v>
          </cell>
          <cell r="I142" t="e">
            <v>#REF!</v>
          </cell>
          <cell r="J142" t="e">
            <v>#REF!</v>
          </cell>
        </row>
        <row r="143">
          <cell r="B143" t="e">
            <v>#REF!</v>
          </cell>
          <cell r="C143" t="e">
            <v>#REF!</v>
          </cell>
          <cell r="D143" t="e">
            <v>#REF!</v>
          </cell>
          <cell r="E143">
            <v>30</v>
          </cell>
          <cell r="F143">
            <v>30</v>
          </cell>
          <cell r="G143" t="str">
            <v>3月份</v>
          </cell>
          <cell r="H143" t="e">
            <v>#REF!</v>
          </cell>
          <cell r="I143" t="e">
            <v>#REF!</v>
          </cell>
          <cell r="J143" t="e">
            <v>#REF!</v>
          </cell>
        </row>
        <row r="144">
          <cell r="B144" t="e">
            <v>#REF!</v>
          </cell>
          <cell r="C144" t="e">
            <v>#REF!</v>
          </cell>
          <cell r="D144" t="e">
            <v>#REF!</v>
          </cell>
          <cell r="E144">
            <v>30</v>
          </cell>
          <cell r="F144">
            <v>30</v>
          </cell>
          <cell r="G144" t="str">
            <v>3月份</v>
          </cell>
          <cell r="H144" t="e">
            <v>#REF!</v>
          </cell>
          <cell r="I144" t="e">
            <v>#REF!</v>
          </cell>
          <cell r="J144" t="e">
            <v>#REF!</v>
          </cell>
        </row>
        <row r="145">
          <cell r="B145" t="e">
            <v>#REF!</v>
          </cell>
          <cell r="C145" t="e">
            <v>#REF!</v>
          </cell>
          <cell r="D145" t="e">
            <v>#REF!</v>
          </cell>
          <cell r="E145">
            <v>30</v>
          </cell>
          <cell r="F145">
            <v>30</v>
          </cell>
          <cell r="G145" t="str">
            <v>3月份</v>
          </cell>
          <cell r="H145" t="e">
            <v>#REF!</v>
          </cell>
          <cell r="I145" t="e">
            <v>#REF!</v>
          </cell>
          <cell r="J145" t="e">
            <v>#REF!</v>
          </cell>
        </row>
        <row r="146">
          <cell r="B146" t="e">
            <v>#REF!</v>
          </cell>
          <cell r="C146" t="e">
            <v>#REF!</v>
          </cell>
          <cell r="D146" t="e">
            <v>#REF!</v>
          </cell>
          <cell r="E146">
            <v>30</v>
          </cell>
          <cell r="F146">
            <v>30</v>
          </cell>
          <cell r="G146" t="str">
            <v>3月份</v>
          </cell>
          <cell r="H146" t="e">
            <v>#REF!</v>
          </cell>
          <cell r="I146" t="e">
            <v>#REF!</v>
          </cell>
          <cell r="J146" t="e">
            <v>#REF!</v>
          </cell>
        </row>
        <row r="147">
          <cell r="B147" t="e">
            <v>#REF!</v>
          </cell>
          <cell r="C147" t="e">
            <v>#REF!</v>
          </cell>
          <cell r="D147" t="e">
            <v>#REF!</v>
          </cell>
          <cell r="E147">
            <v>30</v>
          </cell>
          <cell r="F147">
            <v>30</v>
          </cell>
          <cell r="G147" t="str">
            <v>3月份</v>
          </cell>
          <cell r="H147" t="e">
            <v>#REF!</v>
          </cell>
          <cell r="I147" t="e">
            <v>#REF!</v>
          </cell>
          <cell r="J147" t="e">
            <v>#REF!</v>
          </cell>
        </row>
        <row r="148">
          <cell r="B148" t="e">
            <v>#REF!</v>
          </cell>
          <cell r="C148" t="e">
            <v>#REF!</v>
          </cell>
          <cell r="D148" t="e">
            <v>#REF!</v>
          </cell>
          <cell r="E148">
            <v>30</v>
          </cell>
          <cell r="F148">
            <v>30</v>
          </cell>
          <cell r="G148" t="str">
            <v>3月份</v>
          </cell>
          <cell r="H148" t="e">
            <v>#REF!</v>
          </cell>
          <cell r="I148" t="e">
            <v>#REF!</v>
          </cell>
          <cell r="J148" t="e">
            <v>#REF!</v>
          </cell>
        </row>
        <row r="149">
          <cell r="B149" t="e">
            <v>#REF!</v>
          </cell>
          <cell r="C149" t="e">
            <v>#REF!</v>
          </cell>
          <cell r="D149" t="e">
            <v>#REF!</v>
          </cell>
          <cell r="E149">
            <v>30</v>
          </cell>
          <cell r="F149">
            <v>30</v>
          </cell>
          <cell r="G149" t="str">
            <v>3月份</v>
          </cell>
          <cell r="H149" t="e">
            <v>#REF!</v>
          </cell>
          <cell r="I149" t="e">
            <v>#REF!</v>
          </cell>
          <cell r="J149" t="e">
            <v>#REF!</v>
          </cell>
        </row>
        <row r="150">
          <cell r="B150" t="e">
            <v>#REF!</v>
          </cell>
          <cell r="C150" t="e">
            <v>#REF!</v>
          </cell>
          <cell r="D150" t="e">
            <v>#REF!</v>
          </cell>
          <cell r="E150">
            <v>30</v>
          </cell>
          <cell r="F150">
            <v>30</v>
          </cell>
          <cell r="G150" t="str">
            <v>3月份</v>
          </cell>
          <cell r="H150" t="e">
            <v>#REF!</v>
          </cell>
          <cell r="I150" t="e">
            <v>#REF!</v>
          </cell>
          <cell r="J150" t="e">
            <v>#REF!</v>
          </cell>
        </row>
        <row r="151">
          <cell r="B151" t="e">
            <v>#REF!</v>
          </cell>
          <cell r="C151" t="e">
            <v>#REF!</v>
          </cell>
          <cell r="D151" t="e">
            <v>#REF!</v>
          </cell>
          <cell r="E151">
            <v>30</v>
          </cell>
          <cell r="F151">
            <v>30</v>
          </cell>
          <cell r="G151" t="str">
            <v>3月份</v>
          </cell>
          <cell r="H151" t="e">
            <v>#REF!</v>
          </cell>
          <cell r="I151" t="e">
            <v>#REF!</v>
          </cell>
          <cell r="J151" t="e">
            <v>#REF!</v>
          </cell>
        </row>
        <row r="152">
          <cell r="B152" t="e">
            <v>#REF!</v>
          </cell>
          <cell r="C152" t="e">
            <v>#REF!</v>
          </cell>
          <cell r="D152" t="e">
            <v>#REF!</v>
          </cell>
          <cell r="E152">
            <v>30</v>
          </cell>
          <cell r="F152">
            <v>30</v>
          </cell>
          <cell r="G152" t="str">
            <v>3月份</v>
          </cell>
          <cell r="H152" t="e">
            <v>#REF!</v>
          </cell>
          <cell r="I152" t="e">
            <v>#REF!</v>
          </cell>
          <cell r="J152" t="e">
            <v>#REF!</v>
          </cell>
        </row>
        <row r="153">
          <cell r="B153" t="e">
            <v>#REF!</v>
          </cell>
          <cell r="C153" t="e">
            <v>#REF!</v>
          </cell>
          <cell r="D153" t="e">
            <v>#REF!</v>
          </cell>
          <cell r="E153">
            <v>30</v>
          </cell>
          <cell r="F153">
            <v>30</v>
          </cell>
          <cell r="G153" t="str">
            <v>3月份</v>
          </cell>
          <cell r="H153" t="e">
            <v>#REF!</v>
          </cell>
          <cell r="I153" t="e">
            <v>#REF!</v>
          </cell>
          <cell r="J153" t="e">
            <v>#REF!</v>
          </cell>
        </row>
        <row r="154">
          <cell r="B154" t="e">
            <v>#REF!</v>
          </cell>
          <cell r="C154" t="e">
            <v>#REF!</v>
          </cell>
          <cell r="D154" t="e">
            <v>#REF!</v>
          </cell>
          <cell r="E154">
            <v>30</v>
          </cell>
          <cell r="F154">
            <v>30</v>
          </cell>
          <cell r="G154" t="str">
            <v>3月份</v>
          </cell>
          <cell r="H154" t="e">
            <v>#REF!</v>
          </cell>
          <cell r="I154" t="e">
            <v>#REF!</v>
          </cell>
          <cell r="J154" t="e">
            <v>#REF!</v>
          </cell>
        </row>
        <row r="155">
          <cell r="B155" t="e">
            <v>#REF!</v>
          </cell>
          <cell r="C155" t="e">
            <v>#REF!</v>
          </cell>
          <cell r="D155" t="e">
            <v>#REF!</v>
          </cell>
          <cell r="E155">
            <v>30</v>
          </cell>
          <cell r="F155">
            <v>30</v>
          </cell>
          <cell r="G155" t="str">
            <v>3月份</v>
          </cell>
          <cell r="H155" t="e">
            <v>#REF!</v>
          </cell>
          <cell r="I155" t="e">
            <v>#REF!</v>
          </cell>
          <cell r="J155" t="e">
            <v>#REF!</v>
          </cell>
        </row>
        <row r="158">
          <cell r="B158" t="e">
            <v>#REF!</v>
          </cell>
          <cell r="C158" t="e">
            <v>#REF!</v>
          </cell>
          <cell r="D158" t="e">
            <v>#REF!</v>
          </cell>
          <cell r="E158">
            <v>30</v>
          </cell>
          <cell r="F158">
            <v>30</v>
          </cell>
          <cell r="G158" t="str">
            <v>3月份</v>
          </cell>
          <cell r="H158" t="e">
            <v>#REF!</v>
          </cell>
          <cell r="I158" t="e">
            <v>#REF!</v>
          </cell>
          <cell r="J158" t="e">
            <v>#REF!</v>
          </cell>
        </row>
        <row r="159">
          <cell r="B159" t="e">
            <v>#REF!</v>
          </cell>
          <cell r="C159" t="e">
            <v>#REF!</v>
          </cell>
          <cell r="D159" t="e">
            <v>#REF!</v>
          </cell>
          <cell r="E159">
            <v>30</v>
          </cell>
          <cell r="F159">
            <v>30</v>
          </cell>
          <cell r="G159" t="str">
            <v>3月份</v>
          </cell>
          <cell r="H159" t="e">
            <v>#REF!</v>
          </cell>
          <cell r="I159" t="e">
            <v>#REF!</v>
          </cell>
          <cell r="J159" t="e">
            <v>#REF!</v>
          </cell>
        </row>
        <row r="160">
          <cell r="B160" t="e">
            <v>#REF!</v>
          </cell>
          <cell r="C160" t="e">
            <v>#REF!</v>
          </cell>
          <cell r="D160" t="e">
            <v>#REF!</v>
          </cell>
          <cell r="E160">
            <v>30</v>
          </cell>
          <cell r="F160">
            <v>30</v>
          </cell>
          <cell r="G160" t="str">
            <v>3月份</v>
          </cell>
          <cell r="H160" t="e">
            <v>#REF!</v>
          </cell>
          <cell r="I160" t="e">
            <v>#REF!</v>
          </cell>
          <cell r="J160" t="e">
            <v>#REF!</v>
          </cell>
        </row>
        <row r="161">
          <cell r="B161" t="e">
            <v>#REF!</v>
          </cell>
          <cell r="C161" t="e">
            <v>#REF!</v>
          </cell>
          <cell r="D161" t="e">
            <v>#REF!</v>
          </cell>
          <cell r="E161">
            <v>30</v>
          </cell>
          <cell r="F161">
            <v>30</v>
          </cell>
          <cell r="G161" t="str">
            <v>3月份</v>
          </cell>
          <cell r="H161" t="e">
            <v>#REF!</v>
          </cell>
          <cell r="I161" t="e">
            <v>#REF!</v>
          </cell>
          <cell r="J161" t="e">
            <v>#REF!</v>
          </cell>
        </row>
        <row r="162">
          <cell r="B162" t="e">
            <v>#REF!</v>
          </cell>
          <cell r="C162" t="e">
            <v>#REF!</v>
          </cell>
          <cell r="D162" t="e">
            <v>#REF!</v>
          </cell>
          <cell r="E162">
            <v>30</v>
          </cell>
          <cell r="F162">
            <v>30</v>
          </cell>
          <cell r="G162" t="str">
            <v>3月份</v>
          </cell>
          <cell r="H162" t="e">
            <v>#REF!</v>
          </cell>
          <cell r="I162" t="e">
            <v>#REF!</v>
          </cell>
          <cell r="J162" t="e">
            <v>#REF!</v>
          </cell>
        </row>
        <row r="163">
          <cell r="B163" t="e">
            <v>#REF!</v>
          </cell>
          <cell r="C163" t="e">
            <v>#REF!</v>
          </cell>
          <cell r="D163" t="e">
            <v>#REF!</v>
          </cell>
          <cell r="E163">
            <v>30</v>
          </cell>
          <cell r="F163">
            <v>30</v>
          </cell>
          <cell r="G163" t="str">
            <v>3月份</v>
          </cell>
          <cell r="H163" t="e">
            <v>#REF!</v>
          </cell>
          <cell r="I163" t="e">
            <v>#REF!</v>
          </cell>
          <cell r="J163" t="e">
            <v>#REF!</v>
          </cell>
        </row>
        <row r="164">
          <cell r="B164" t="e">
            <v>#REF!</v>
          </cell>
          <cell r="C164" t="e">
            <v>#REF!</v>
          </cell>
          <cell r="D164" t="e">
            <v>#REF!</v>
          </cell>
          <cell r="E164">
            <v>30</v>
          </cell>
          <cell r="F164">
            <v>30</v>
          </cell>
          <cell r="G164" t="str">
            <v>3月份</v>
          </cell>
          <cell r="H164" t="e">
            <v>#REF!</v>
          </cell>
          <cell r="I164" t="e">
            <v>#REF!</v>
          </cell>
          <cell r="J164" t="e">
            <v>#REF!</v>
          </cell>
        </row>
        <row r="165">
          <cell r="B165" t="e">
            <v>#REF!</v>
          </cell>
          <cell r="C165" t="e">
            <v>#REF!</v>
          </cell>
          <cell r="D165" t="e">
            <v>#REF!</v>
          </cell>
          <cell r="E165">
            <v>30</v>
          </cell>
          <cell r="F165">
            <v>30</v>
          </cell>
          <cell r="G165" t="str">
            <v>3月份</v>
          </cell>
          <cell r="H165" t="e">
            <v>#REF!</v>
          </cell>
          <cell r="I165" t="e">
            <v>#REF!</v>
          </cell>
          <cell r="J165" t="e">
            <v>#REF!</v>
          </cell>
        </row>
        <row r="166">
          <cell r="B166" t="e">
            <v>#REF!</v>
          </cell>
          <cell r="C166" t="e">
            <v>#REF!</v>
          </cell>
          <cell r="D166" t="e">
            <v>#REF!</v>
          </cell>
          <cell r="E166">
            <v>30</v>
          </cell>
          <cell r="F166">
            <v>30</v>
          </cell>
          <cell r="G166" t="str">
            <v>3月份</v>
          </cell>
          <cell r="H166" t="e">
            <v>#REF!</v>
          </cell>
          <cell r="I166" t="e">
            <v>#REF!</v>
          </cell>
          <cell r="J166" t="e">
            <v>#REF!</v>
          </cell>
        </row>
        <row r="167">
          <cell r="B167" t="e">
            <v>#REF!</v>
          </cell>
          <cell r="C167" t="e">
            <v>#REF!</v>
          </cell>
          <cell r="D167" t="e">
            <v>#REF!</v>
          </cell>
          <cell r="E167">
            <v>30</v>
          </cell>
          <cell r="F167">
            <v>30</v>
          </cell>
          <cell r="G167" t="str">
            <v>3月份</v>
          </cell>
          <cell r="H167" t="e">
            <v>#REF!</v>
          </cell>
          <cell r="I167" t="e">
            <v>#REF!</v>
          </cell>
          <cell r="J167" t="e">
            <v>#REF!</v>
          </cell>
        </row>
        <row r="168">
          <cell r="B168" t="e">
            <v>#REF!</v>
          </cell>
          <cell r="C168" t="e">
            <v>#REF!</v>
          </cell>
          <cell r="D168" t="e">
            <v>#REF!</v>
          </cell>
          <cell r="E168">
            <v>30</v>
          </cell>
          <cell r="F168">
            <v>30</v>
          </cell>
          <cell r="G168" t="str">
            <v>3月份</v>
          </cell>
          <cell r="H168" t="e">
            <v>#REF!</v>
          </cell>
          <cell r="I168" t="e">
            <v>#REF!</v>
          </cell>
          <cell r="J168" t="e">
            <v>#REF!</v>
          </cell>
        </row>
        <row r="169">
          <cell r="B169" t="e">
            <v>#REF!</v>
          </cell>
          <cell r="C169" t="e">
            <v>#REF!</v>
          </cell>
          <cell r="D169" t="e">
            <v>#REF!</v>
          </cell>
          <cell r="E169">
            <v>30</v>
          </cell>
          <cell r="F169">
            <v>30</v>
          </cell>
          <cell r="G169" t="str">
            <v>3月份</v>
          </cell>
          <cell r="H169" t="e">
            <v>#REF!</v>
          </cell>
          <cell r="I169" t="e">
            <v>#REF!</v>
          </cell>
          <cell r="J169" t="e">
            <v>#REF!</v>
          </cell>
        </row>
        <row r="170">
          <cell r="B170" t="e">
            <v>#REF!</v>
          </cell>
          <cell r="C170" t="e">
            <v>#REF!</v>
          </cell>
          <cell r="D170" t="e">
            <v>#REF!</v>
          </cell>
          <cell r="E170">
            <v>30</v>
          </cell>
          <cell r="F170">
            <v>30</v>
          </cell>
          <cell r="G170" t="str">
            <v>3月份</v>
          </cell>
          <cell r="H170" t="e">
            <v>#REF!</v>
          </cell>
          <cell r="I170" t="e">
            <v>#REF!</v>
          </cell>
          <cell r="J170" t="e">
            <v>#REF!</v>
          </cell>
        </row>
      </sheetData>
      <sheetData sheetId="15"/>
      <sheetData sheetId="1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報表"/>
      <sheetName val="日報"/>
      <sheetName val="data"/>
      <sheetName val="IN-1"/>
      <sheetName val="IN-2"/>
      <sheetName val="IN-3"/>
      <sheetName val="IN-4"/>
      <sheetName val="IN-5"/>
      <sheetName val="篩選"/>
      <sheetName val="詳細表"/>
      <sheetName val="曲線"/>
      <sheetName val="曲線 (2)"/>
      <sheetName val="日進度"/>
      <sheetName val="日進度 (2)"/>
    </sheetNames>
    <sheetDataSet>
      <sheetData sheetId="0">
        <row r="1">
          <cell r="M1">
            <v>2351</v>
          </cell>
        </row>
      </sheetData>
      <sheetData sheetId="1" refreshError="1"/>
      <sheetData sheetId="2" refreshError="1"/>
      <sheetData sheetId="3" refreshError="1"/>
      <sheetData sheetId="4" refreshError="1"/>
      <sheetData sheetId="5" refreshError="1"/>
      <sheetData sheetId="6" refreshError="1"/>
      <sheetData sheetId="7" refreshError="1"/>
      <sheetData sheetId="8">
        <row r="1951">
          <cell r="A1951">
            <v>1</v>
          </cell>
          <cell r="B1951">
            <v>1</v>
          </cell>
          <cell r="C1951" t="str">
            <v>壹. 發包工程費</v>
          </cell>
          <cell r="E1951" t="str">
            <v>*</v>
          </cell>
          <cell r="F1951" t="str">
            <v>*</v>
          </cell>
          <cell r="G1951" t="str">
            <v>*</v>
          </cell>
        </row>
        <row r="1952">
          <cell r="A1952">
            <v>2</v>
          </cell>
          <cell r="B1952">
            <v>2</v>
          </cell>
          <cell r="C1952" t="str">
            <v>甲. 工程部分</v>
          </cell>
          <cell r="E1952" t="str">
            <v>*</v>
          </cell>
          <cell r="F1952" t="str">
            <v>*</v>
          </cell>
          <cell r="G1952" t="str">
            <v>*</v>
          </cell>
        </row>
        <row r="1953">
          <cell r="A1953">
            <v>3</v>
          </cell>
          <cell r="B1953">
            <v>3</v>
          </cell>
          <cell r="C1953" t="str">
            <v>一. 路工工程</v>
          </cell>
          <cell r="E1953" t="str">
            <v>*</v>
          </cell>
          <cell r="F1953" t="str">
            <v>*</v>
          </cell>
          <cell r="G1953" t="str">
            <v>*</v>
          </cell>
        </row>
        <row r="1954">
          <cell r="A1954">
            <v>4</v>
          </cell>
          <cell r="B1954">
            <v>4</v>
          </cell>
          <cell r="C1954" t="str">
            <v>1. 清除及掘除</v>
          </cell>
          <cell r="E1954" t="str">
            <v>式</v>
          </cell>
          <cell r="F1954">
            <v>0.02</v>
          </cell>
          <cell r="G1954">
            <v>0.19600000000000001</v>
          </cell>
        </row>
        <row r="1955">
          <cell r="A1955">
            <v>5</v>
          </cell>
          <cell r="B1955">
            <v>5</v>
          </cell>
          <cell r="C1955" t="str">
            <v>2. 拆除</v>
          </cell>
          <cell r="E1955" t="str">
            <v>式</v>
          </cell>
          <cell r="F1955">
            <v>0</v>
          </cell>
          <cell r="G1955">
            <v>1.2E-2</v>
          </cell>
        </row>
        <row r="1956">
          <cell r="A1956">
            <v>6</v>
          </cell>
          <cell r="B1956">
            <v>7</v>
          </cell>
          <cell r="C1956" t="str">
            <v>4. 基地及路堤填築</v>
          </cell>
          <cell r="E1956" t="str">
            <v>M3</v>
          </cell>
          <cell r="F1956">
            <v>0</v>
          </cell>
          <cell r="G1956">
            <v>180</v>
          </cell>
        </row>
        <row r="1957">
          <cell r="A1957">
            <v>7</v>
          </cell>
          <cell r="B1957">
            <v>21</v>
          </cell>
          <cell r="C1957" t="str">
            <v>二. 橋梁及結構工程</v>
          </cell>
          <cell r="E1957" t="str">
            <v>*</v>
          </cell>
          <cell r="F1957" t="str">
            <v>*</v>
          </cell>
          <cell r="G1957" t="str">
            <v>*</v>
          </cell>
        </row>
        <row r="1958">
          <cell r="A1958">
            <v>8</v>
          </cell>
          <cell r="B1958">
            <v>89</v>
          </cell>
          <cell r="C1958" t="str">
            <v>68. 混凝土表面打毛(高壓水刀處理，t&gt;6mm)</v>
          </cell>
          <cell r="E1958" t="str">
            <v>M2</v>
          </cell>
          <cell r="F1958">
            <v>0</v>
          </cell>
          <cell r="G1958">
            <v>612.48</v>
          </cell>
        </row>
        <row r="1959">
          <cell r="A1959">
            <v>9</v>
          </cell>
          <cell r="B1959">
            <v>100</v>
          </cell>
          <cell r="C1959" t="str">
            <v>三. 排水工程</v>
          </cell>
          <cell r="E1959" t="str">
            <v>*</v>
          </cell>
          <cell r="F1959" t="str">
            <v>*</v>
          </cell>
          <cell r="G1959" t="str">
            <v>*</v>
          </cell>
        </row>
        <row r="1960">
          <cell r="A1960">
            <v>10</v>
          </cell>
          <cell r="B1960">
            <v>101</v>
          </cell>
          <cell r="C1960" t="str">
            <v>1. 構造物開挖</v>
          </cell>
          <cell r="E1960" t="str">
            <v>M3</v>
          </cell>
          <cell r="F1960">
            <v>0</v>
          </cell>
          <cell r="G1960">
            <v>1330</v>
          </cell>
        </row>
        <row r="1961">
          <cell r="A1961">
            <v>11</v>
          </cell>
          <cell r="B1961">
            <v>103</v>
          </cell>
          <cell r="C1961" t="str">
            <v>3. 構造物回填</v>
          </cell>
          <cell r="E1961" t="str">
            <v>M3</v>
          </cell>
          <cell r="F1961">
            <v>0</v>
          </cell>
          <cell r="G1961">
            <v>72</v>
          </cell>
        </row>
        <row r="1962">
          <cell r="A1962">
            <v>12</v>
          </cell>
          <cell r="B1962">
            <v>105</v>
          </cell>
          <cell r="C1962" t="str">
            <v>5. 混凝土，80kgf/cm2</v>
          </cell>
          <cell r="E1962" t="str">
            <v>M3</v>
          </cell>
          <cell r="F1962">
            <v>0</v>
          </cell>
          <cell r="G1962">
            <v>486.5</v>
          </cell>
        </row>
        <row r="1963">
          <cell r="A1963">
            <v>13</v>
          </cell>
          <cell r="B1963">
            <v>109</v>
          </cell>
          <cell r="C1963" t="str">
            <v>9. 軀體模板(排水工程)</v>
          </cell>
          <cell r="E1963" t="str">
            <v>M2</v>
          </cell>
          <cell r="F1963">
            <v>0</v>
          </cell>
          <cell r="G1963">
            <v>1027.4000000000001</v>
          </cell>
        </row>
        <row r="1964">
          <cell r="A1964">
            <v>14</v>
          </cell>
          <cell r="B1964">
            <v>125</v>
          </cell>
          <cell r="C1964" t="str">
            <v>四. 交通工程</v>
          </cell>
          <cell r="E1964" t="str">
            <v>*</v>
          </cell>
          <cell r="F1964" t="str">
            <v>*</v>
          </cell>
          <cell r="G1964" t="str">
            <v>*</v>
          </cell>
        </row>
        <row r="1965">
          <cell r="A1965">
            <v>15</v>
          </cell>
          <cell r="B1965">
            <v>154</v>
          </cell>
          <cell r="C1965" t="str">
            <v>五. 公路照明系統工程</v>
          </cell>
          <cell r="E1965" t="str">
            <v>*</v>
          </cell>
          <cell r="F1965" t="str">
            <v>*</v>
          </cell>
          <cell r="G1965" t="str">
            <v>*</v>
          </cell>
        </row>
        <row r="1966">
          <cell r="A1966">
            <v>16</v>
          </cell>
          <cell r="B1966">
            <v>191</v>
          </cell>
          <cell r="C1966" t="str">
            <v>六. 交控工程</v>
          </cell>
          <cell r="E1966" t="str">
            <v>*</v>
          </cell>
          <cell r="F1966" t="str">
            <v>*</v>
          </cell>
          <cell r="G1966" t="str">
            <v>*</v>
          </cell>
        </row>
        <row r="1967">
          <cell r="A1967">
            <v>17</v>
          </cell>
          <cell r="B1967">
            <v>243</v>
          </cell>
          <cell r="C1967" t="str">
            <v>七. 號誌工程</v>
          </cell>
          <cell r="E1967" t="str">
            <v>*</v>
          </cell>
          <cell r="F1967" t="str">
            <v>*</v>
          </cell>
          <cell r="G1967" t="str">
            <v>*</v>
          </cell>
        </row>
        <row r="1968">
          <cell r="A1968">
            <v>18</v>
          </cell>
          <cell r="B1968">
            <v>260</v>
          </cell>
          <cell r="C1968" t="str">
            <v>八. 大地工程</v>
          </cell>
          <cell r="E1968" t="str">
            <v>*</v>
          </cell>
          <cell r="F1968" t="str">
            <v>*</v>
          </cell>
          <cell r="G1968" t="str">
            <v>*</v>
          </cell>
        </row>
        <row r="1969">
          <cell r="A1969">
            <v>19</v>
          </cell>
          <cell r="B1969">
            <v>261</v>
          </cell>
          <cell r="C1969" t="str">
            <v>1. 鋼軌樁(8m，無水平支撐，含接樁)</v>
          </cell>
          <cell r="E1969" t="str">
            <v>M</v>
          </cell>
          <cell r="F1969">
            <v>0</v>
          </cell>
          <cell r="G1969">
            <v>132</v>
          </cell>
        </row>
        <row r="1970">
          <cell r="A1970">
            <v>20</v>
          </cell>
          <cell r="B1970">
            <v>271</v>
          </cell>
          <cell r="C1970" t="str">
            <v>九. 植栽工程</v>
          </cell>
          <cell r="E1970" t="str">
            <v>*</v>
          </cell>
          <cell r="F1970" t="str">
            <v>*</v>
          </cell>
          <cell r="G1970" t="str">
            <v>*</v>
          </cell>
        </row>
        <row r="1971">
          <cell r="A1971">
            <v>21</v>
          </cell>
          <cell r="B1971">
            <v>273</v>
          </cell>
          <cell r="C1971" t="str">
            <v>十. 雜項工程</v>
          </cell>
          <cell r="E1971" t="str">
            <v>*</v>
          </cell>
          <cell r="F1971" t="str">
            <v>*</v>
          </cell>
          <cell r="G1971" t="str">
            <v>*</v>
          </cell>
        </row>
        <row r="1972">
          <cell r="A1972">
            <v>22</v>
          </cell>
          <cell r="B1972">
            <v>275</v>
          </cell>
          <cell r="C1972" t="str">
            <v>2. 試挖</v>
          </cell>
          <cell r="E1972" t="str">
            <v>處</v>
          </cell>
          <cell r="F1972">
            <v>0</v>
          </cell>
          <cell r="G1972">
            <v>6</v>
          </cell>
        </row>
        <row r="1973">
          <cell r="A1973">
            <v>23</v>
          </cell>
          <cell r="B1973">
            <v>279</v>
          </cell>
          <cell r="C1973" t="str">
            <v>6. 工程司使用車輛(含司機)</v>
          </cell>
          <cell r="E1973" t="str">
            <v>輛月</v>
          </cell>
          <cell r="F1973">
            <v>0</v>
          </cell>
          <cell r="G1973">
            <v>1</v>
          </cell>
        </row>
        <row r="1974">
          <cell r="A1974">
            <v>24</v>
          </cell>
          <cell r="B1974">
            <v>281</v>
          </cell>
          <cell r="C1974" t="str">
            <v>8. 工地房舍用地租金</v>
          </cell>
          <cell r="E1974" t="str">
            <v>M2</v>
          </cell>
          <cell r="F1974">
            <v>0</v>
          </cell>
          <cell r="G1974">
            <v>2.1000000000000001E-2</v>
          </cell>
        </row>
        <row r="1975">
          <cell r="A1975">
            <v>25</v>
          </cell>
          <cell r="B1975">
            <v>282</v>
          </cell>
          <cell r="C1975" t="str">
            <v>乙. 自主性品管及檢(試)驗費</v>
          </cell>
          <cell r="E1975" t="str">
            <v>*</v>
          </cell>
          <cell r="F1975" t="str">
            <v>*</v>
          </cell>
          <cell r="G1975" t="str">
            <v>*</v>
          </cell>
        </row>
        <row r="1976">
          <cell r="A1976">
            <v>26</v>
          </cell>
          <cell r="B1976">
            <v>283</v>
          </cell>
          <cell r="C1976" t="str">
            <v>一. 品質管理與組織</v>
          </cell>
          <cell r="E1976" t="str">
            <v>式</v>
          </cell>
          <cell r="F1976">
            <v>0.01</v>
          </cell>
          <cell r="G1976">
            <v>0.02</v>
          </cell>
        </row>
        <row r="1977">
          <cell r="A1977">
            <v>27</v>
          </cell>
          <cell r="B1977">
            <v>284</v>
          </cell>
          <cell r="C1977" t="str">
            <v>二. 品管作業配合人員</v>
          </cell>
          <cell r="E1977" t="str">
            <v>人月</v>
          </cell>
          <cell r="F1977">
            <v>5</v>
          </cell>
          <cell r="G1977">
            <v>15</v>
          </cell>
        </row>
        <row r="1978">
          <cell r="A1978">
            <v>28</v>
          </cell>
          <cell r="B1978">
            <v>285</v>
          </cell>
          <cell r="C1978" t="str">
            <v>三. 材料試驗與檢驗</v>
          </cell>
          <cell r="E1978" t="str">
            <v>式</v>
          </cell>
          <cell r="F1978">
            <v>0.01</v>
          </cell>
          <cell r="G1978">
            <v>0.02</v>
          </cell>
        </row>
        <row r="1979">
          <cell r="A1979">
            <v>29</v>
          </cell>
          <cell r="B1979">
            <v>286</v>
          </cell>
          <cell r="C1979" t="str">
            <v>丙. 工程安全衛生設施費</v>
          </cell>
          <cell r="E1979" t="str">
            <v>*</v>
          </cell>
          <cell r="F1979" t="str">
            <v>*</v>
          </cell>
          <cell r="G1979" t="str">
            <v>*</v>
          </cell>
        </row>
        <row r="1980">
          <cell r="A1980">
            <v>30</v>
          </cell>
          <cell r="B1980">
            <v>287</v>
          </cell>
          <cell r="C1980" t="str">
            <v>一. 安全護欄</v>
          </cell>
          <cell r="E1980" t="str">
            <v>M</v>
          </cell>
          <cell r="F1980">
            <v>0</v>
          </cell>
          <cell r="G1980">
            <v>77.3</v>
          </cell>
        </row>
        <row r="1981">
          <cell r="A1981">
            <v>31</v>
          </cell>
          <cell r="B1981">
            <v>289</v>
          </cell>
          <cell r="C1981" t="str">
            <v>三. 安全防護網</v>
          </cell>
          <cell r="E1981" t="str">
            <v>M2</v>
          </cell>
          <cell r="F1981">
            <v>0</v>
          </cell>
          <cell r="G1981">
            <v>20</v>
          </cell>
        </row>
        <row r="1982">
          <cell r="A1982">
            <v>32</v>
          </cell>
          <cell r="B1982">
            <v>291</v>
          </cell>
          <cell r="C1982" t="str">
            <v>五. 工地臨時用電設備</v>
          </cell>
          <cell r="E1982" t="str">
            <v>式</v>
          </cell>
          <cell r="F1982">
            <v>0.01</v>
          </cell>
          <cell r="G1982">
            <v>3.5999999999999997E-2</v>
          </cell>
        </row>
        <row r="1983">
          <cell r="A1983">
            <v>33</v>
          </cell>
          <cell r="B1983">
            <v>293</v>
          </cell>
          <cell r="C1983" t="str">
            <v>七. 個人防護具</v>
          </cell>
          <cell r="E1983" t="str">
            <v>式</v>
          </cell>
          <cell r="F1983">
            <v>0.01</v>
          </cell>
          <cell r="G1983">
            <v>3.5999999999999997E-2</v>
          </cell>
        </row>
        <row r="1984">
          <cell r="A1984">
            <v>34</v>
          </cell>
          <cell r="B1984">
            <v>294</v>
          </cell>
          <cell r="C1984" t="str">
            <v>八. 消防設備</v>
          </cell>
          <cell r="E1984" t="str">
            <v>式</v>
          </cell>
          <cell r="F1984">
            <v>0.01</v>
          </cell>
          <cell r="G1984">
            <v>3.5999999999999997E-2</v>
          </cell>
        </row>
        <row r="1985">
          <cell r="A1985">
            <v>35</v>
          </cell>
          <cell r="B1985">
            <v>295</v>
          </cell>
          <cell r="C1985" t="str">
            <v>九. 急救設備</v>
          </cell>
          <cell r="E1985" t="str">
            <v>式</v>
          </cell>
          <cell r="F1985">
            <v>0.01</v>
          </cell>
          <cell r="G1985">
            <v>3.5999999999999997E-2</v>
          </cell>
        </row>
        <row r="1986">
          <cell r="A1986">
            <v>36</v>
          </cell>
          <cell r="B1986">
            <v>296</v>
          </cell>
          <cell r="C1986" t="str">
            <v>十. 臨時活動廁所</v>
          </cell>
          <cell r="E1986" t="str">
            <v>座</v>
          </cell>
          <cell r="F1986">
            <v>0</v>
          </cell>
          <cell r="G1986">
            <v>2</v>
          </cell>
        </row>
        <row r="1987">
          <cell r="A1987">
            <v>37</v>
          </cell>
          <cell r="B1987">
            <v>297</v>
          </cell>
          <cell r="C1987" t="str">
            <v>十一. 防漏電及感電設施</v>
          </cell>
          <cell r="E1987" t="str">
            <v>式</v>
          </cell>
          <cell r="F1987">
            <v>0.01</v>
          </cell>
          <cell r="G1987">
            <v>3.5999999999999997E-2</v>
          </cell>
        </row>
        <row r="1988">
          <cell r="A1988">
            <v>38</v>
          </cell>
          <cell r="B1988">
            <v>298</v>
          </cell>
          <cell r="C1988" t="str">
            <v>十二. 安衛管理及其他安衛措施</v>
          </cell>
          <cell r="E1988" t="str">
            <v>式</v>
          </cell>
          <cell r="F1988">
            <v>0.01</v>
          </cell>
          <cell r="G1988">
            <v>3.5999999999999997E-2</v>
          </cell>
        </row>
        <row r="1989">
          <cell r="A1989">
            <v>39</v>
          </cell>
          <cell r="B1989">
            <v>299</v>
          </cell>
          <cell r="C1989" t="str">
            <v>丁. 交通維持設施費</v>
          </cell>
          <cell r="E1989" t="str">
            <v>*</v>
          </cell>
          <cell r="F1989" t="str">
            <v>*</v>
          </cell>
          <cell r="G1989" t="str">
            <v>*</v>
          </cell>
        </row>
        <row r="1990">
          <cell r="A1990">
            <v>40</v>
          </cell>
          <cell r="B1990">
            <v>301</v>
          </cell>
          <cell r="C1990" t="str">
            <v>二. 施工標誌</v>
          </cell>
          <cell r="E1990" t="str">
            <v>處</v>
          </cell>
          <cell r="F1990">
            <v>0</v>
          </cell>
          <cell r="G1990">
            <v>1</v>
          </cell>
        </row>
        <row r="1991">
          <cell r="A1991">
            <v>41</v>
          </cell>
          <cell r="B1991">
            <v>302</v>
          </cell>
          <cell r="C1991" t="str">
            <v>三. 標誌車</v>
          </cell>
          <cell r="E1991" t="str">
            <v>月</v>
          </cell>
          <cell r="F1991">
            <v>4</v>
          </cell>
          <cell r="G1991">
            <v>7</v>
          </cell>
        </row>
        <row r="1992">
          <cell r="A1992">
            <v>42</v>
          </cell>
          <cell r="B1992">
            <v>303</v>
          </cell>
          <cell r="C1992" t="str">
            <v>四. 交通錐</v>
          </cell>
          <cell r="E1992" t="str">
            <v>個</v>
          </cell>
          <cell r="F1992">
            <v>0</v>
          </cell>
          <cell r="G1992">
            <v>500</v>
          </cell>
        </row>
        <row r="1993">
          <cell r="A1993">
            <v>43</v>
          </cell>
          <cell r="B1993">
            <v>305</v>
          </cell>
          <cell r="C1993" t="str">
            <v>六. 旗手</v>
          </cell>
          <cell r="E1993" t="str">
            <v>人月</v>
          </cell>
          <cell r="F1993">
            <v>2</v>
          </cell>
          <cell r="G1993">
            <v>5</v>
          </cell>
        </row>
        <row r="1994">
          <cell r="A1994">
            <v>44</v>
          </cell>
          <cell r="B1994">
            <v>306</v>
          </cell>
          <cell r="C1994" t="str">
            <v>七. 活動型拒馬(附警告燈)</v>
          </cell>
          <cell r="E1994" t="str">
            <v>座</v>
          </cell>
          <cell r="F1994">
            <v>0</v>
          </cell>
          <cell r="G1994">
            <v>1</v>
          </cell>
        </row>
        <row r="1995">
          <cell r="A1995">
            <v>45</v>
          </cell>
          <cell r="B1995">
            <v>316</v>
          </cell>
          <cell r="C1995" t="str">
            <v>十七. 施工護欄移位</v>
          </cell>
          <cell r="E1995" t="str">
            <v>塊次</v>
          </cell>
          <cell r="F1995">
            <v>0</v>
          </cell>
          <cell r="G1995">
            <v>12</v>
          </cell>
        </row>
        <row r="1996">
          <cell r="A1996">
            <v>46</v>
          </cell>
          <cell r="B1996">
            <v>322</v>
          </cell>
          <cell r="C1996" t="str">
            <v>二十三. 鐵扇門</v>
          </cell>
          <cell r="E1996" t="str">
            <v>組</v>
          </cell>
          <cell r="F1996">
            <v>0</v>
          </cell>
          <cell r="G1996">
            <v>2</v>
          </cell>
        </row>
        <row r="1997">
          <cell r="A1997">
            <v>47</v>
          </cell>
          <cell r="B1997">
            <v>323</v>
          </cell>
          <cell r="C1997" t="str">
            <v>二十四. 鋼板圍籬(H=2.4m)</v>
          </cell>
          <cell r="E1997" t="str">
            <v>M</v>
          </cell>
          <cell r="F1997">
            <v>0</v>
          </cell>
          <cell r="G1997">
            <v>1190.75</v>
          </cell>
        </row>
        <row r="1998">
          <cell r="A1998">
            <v>48</v>
          </cell>
          <cell r="B1998">
            <v>324</v>
          </cell>
          <cell r="C1998" t="str">
            <v>二十五. 鐵絲網圍籬(H=2.4m)</v>
          </cell>
          <cell r="E1998" t="str">
            <v>M</v>
          </cell>
          <cell r="F1998">
            <v>0</v>
          </cell>
          <cell r="G1998">
            <v>594</v>
          </cell>
        </row>
        <row r="1999">
          <cell r="A1999">
            <v>49</v>
          </cell>
          <cell r="B1999">
            <v>325</v>
          </cell>
          <cell r="C1999" t="str">
            <v>二十六. 臨時標誌牌面</v>
          </cell>
          <cell r="E1999" t="str">
            <v>M2</v>
          </cell>
          <cell r="F1999">
            <v>0</v>
          </cell>
          <cell r="G1999">
            <v>12.07</v>
          </cell>
        </row>
        <row r="2000">
          <cell r="A2000">
            <v>50</v>
          </cell>
          <cell r="B2000">
            <v>326</v>
          </cell>
          <cell r="C2000" t="str">
            <v>二十七. 臨時標誌柱桿</v>
          </cell>
          <cell r="E2000" t="str">
            <v>M</v>
          </cell>
          <cell r="F2000">
            <v>0</v>
          </cell>
          <cell r="G2000">
            <v>15</v>
          </cell>
        </row>
        <row r="2001">
          <cell r="A2001">
            <v>51</v>
          </cell>
          <cell r="B2001">
            <v>337</v>
          </cell>
          <cell r="C2001" t="str">
            <v>戊. 環境保護措施費</v>
          </cell>
          <cell r="E2001" t="str">
            <v>*</v>
          </cell>
          <cell r="F2001" t="str">
            <v>*</v>
          </cell>
          <cell r="G2001" t="str">
            <v>*</v>
          </cell>
        </row>
        <row r="2002">
          <cell r="A2002">
            <v>52</v>
          </cell>
          <cell r="B2002">
            <v>338</v>
          </cell>
          <cell r="C2002" t="str">
            <v>一. 施工便道及運輸道路灑水</v>
          </cell>
          <cell r="E2002" t="str">
            <v>式</v>
          </cell>
          <cell r="F2002">
            <v>0.01</v>
          </cell>
          <cell r="G2002">
            <v>3.5999999999999997E-2</v>
          </cell>
        </row>
        <row r="2003">
          <cell r="A2003">
            <v>53</v>
          </cell>
          <cell r="B2003">
            <v>339</v>
          </cell>
          <cell r="C2003" t="str">
            <v>二. 工區臨近道路維護清理</v>
          </cell>
          <cell r="E2003" t="str">
            <v>式</v>
          </cell>
          <cell r="F2003">
            <v>0.01</v>
          </cell>
          <cell r="G2003">
            <v>3.5999999999999997E-2</v>
          </cell>
        </row>
        <row r="2004">
          <cell r="A2004">
            <v>54</v>
          </cell>
          <cell r="B2004">
            <v>341</v>
          </cell>
          <cell r="C2004" t="str">
            <v>四. 工區鄰近既有灌排水路清理</v>
          </cell>
          <cell r="E2004" t="str">
            <v>式</v>
          </cell>
          <cell r="F2004">
            <v>0.01</v>
          </cell>
          <cell r="G2004">
            <v>3.5999999999999997E-2</v>
          </cell>
        </row>
        <row r="2005">
          <cell r="A2005">
            <v>55</v>
          </cell>
          <cell r="B2005">
            <v>343</v>
          </cell>
          <cell r="C2005" t="str">
            <v>六. 環境管理監視費</v>
          </cell>
          <cell r="E2005" t="str">
            <v>式</v>
          </cell>
          <cell r="F2005">
            <v>0.01</v>
          </cell>
          <cell r="G2005">
            <v>3.5999999999999997E-2</v>
          </cell>
        </row>
        <row r="2006">
          <cell r="A2006">
            <v>56</v>
          </cell>
          <cell r="B2006">
            <v>344</v>
          </cell>
          <cell r="C2006" t="str">
            <v>七. 其他環境保護措施</v>
          </cell>
          <cell r="E2006" t="str">
            <v>式</v>
          </cell>
          <cell r="F2006">
            <v>0.01</v>
          </cell>
          <cell r="G2006">
            <v>3.5999999999999997E-2</v>
          </cell>
        </row>
        <row r="2007">
          <cell r="A2007">
            <v>57</v>
          </cell>
          <cell r="B2007">
            <v>345</v>
          </cell>
          <cell r="C2007" t="str">
            <v>己. 運輸道路維護費</v>
          </cell>
          <cell r="E2007" t="str">
            <v>*</v>
          </cell>
          <cell r="F2007" t="str">
            <v>*</v>
          </cell>
          <cell r="G2007" t="str">
            <v>*</v>
          </cell>
        </row>
        <row r="2008">
          <cell r="A2008">
            <v>58</v>
          </cell>
          <cell r="B2008">
            <v>349</v>
          </cell>
          <cell r="C2008" t="str">
            <v>庚. 按日計酬部分(按實際數量計價)</v>
          </cell>
          <cell r="E2008" t="str">
            <v>*</v>
          </cell>
          <cell r="F2008" t="str">
            <v>*</v>
          </cell>
          <cell r="G2008" t="str">
            <v>*</v>
          </cell>
        </row>
        <row r="2009">
          <cell r="A2009">
            <v>59</v>
          </cell>
          <cell r="B2009">
            <v>350</v>
          </cell>
          <cell r="C2009" t="str">
            <v>一. 按日計酬人工費</v>
          </cell>
          <cell r="E2009" t="str">
            <v>*</v>
          </cell>
          <cell r="F2009" t="str">
            <v>*</v>
          </cell>
          <cell r="G2009" t="str">
            <v>*</v>
          </cell>
        </row>
        <row r="2010">
          <cell r="A2010">
            <v>60</v>
          </cell>
          <cell r="B2010">
            <v>359</v>
          </cell>
          <cell r="C2010" t="str">
            <v>二. 按日計酬材料費</v>
          </cell>
          <cell r="E2010" t="str">
            <v>*</v>
          </cell>
          <cell r="F2010" t="str">
            <v>*</v>
          </cell>
          <cell r="G2010" t="str">
            <v>*</v>
          </cell>
        </row>
        <row r="2011">
          <cell r="A2011">
            <v>61</v>
          </cell>
          <cell r="B2011">
            <v>374</v>
          </cell>
          <cell r="C2011" t="str">
            <v>三. 按日計酬機具費</v>
          </cell>
          <cell r="E2011" t="str">
            <v>*</v>
          </cell>
          <cell r="F2011" t="str">
            <v>*</v>
          </cell>
          <cell r="G2011" t="str">
            <v>*</v>
          </cell>
        </row>
        <row r="2012">
          <cell r="A2012">
            <v>62</v>
          </cell>
        </row>
        <row r="2013">
          <cell r="A2013">
            <v>63</v>
          </cell>
        </row>
        <row r="2014">
          <cell r="A2014">
            <v>64</v>
          </cell>
        </row>
        <row r="2015">
          <cell r="A2015">
            <v>65</v>
          </cell>
        </row>
        <row r="2016">
          <cell r="A2016">
            <v>66</v>
          </cell>
        </row>
        <row r="2017">
          <cell r="A2017">
            <v>67</v>
          </cell>
        </row>
        <row r="2018">
          <cell r="A2018">
            <v>68</v>
          </cell>
        </row>
        <row r="2019">
          <cell r="A2019">
            <v>69</v>
          </cell>
        </row>
        <row r="2020">
          <cell r="A2020">
            <v>70</v>
          </cell>
        </row>
        <row r="2021">
          <cell r="A2021">
            <v>71</v>
          </cell>
        </row>
        <row r="2022">
          <cell r="A2022">
            <v>72</v>
          </cell>
        </row>
        <row r="2023">
          <cell r="A2023">
            <v>73</v>
          </cell>
        </row>
        <row r="2024">
          <cell r="A2024">
            <v>74</v>
          </cell>
        </row>
        <row r="2025">
          <cell r="A2025">
            <v>75</v>
          </cell>
        </row>
        <row r="2026">
          <cell r="A2026">
            <v>76</v>
          </cell>
        </row>
        <row r="2027">
          <cell r="A2027">
            <v>77</v>
          </cell>
        </row>
        <row r="2028">
          <cell r="A2028">
            <v>78</v>
          </cell>
        </row>
        <row r="2029">
          <cell r="A2029">
            <v>79</v>
          </cell>
        </row>
        <row r="2030">
          <cell r="A2030">
            <v>80</v>
          </cell>
        </row>
        <row r="2031">
          <cell r="A2031">
            <v>81</v>
          </cell>
        </row>
        <row r="2032">
          <cell r="A2032">
            <v>82</v>
          </cell>
        </row>
        <row r="2033">
          <cell r="A2033">
            <v>83</v>
          </cell>
        </row>
        <row r="2034">
          <cell r="A2034">
            <v>84</v>
          </cell>
        </row>
        <row r="2035">
          <cell r="A2035">
            <v>85</v>
          </cell>
        </row>
        <row r="2036">
          <cell r="A2036">
            <v>86</v>
          </cell>
        </row>
        <row r="2037">
          <cell r="A2037">
            <v>87</v>
          </cell>
        </row>
        <row r="2038">
          <cell r="A2038">
            <v>88</v>
          </cell>
        </row>
        <row r="2039">
          <cell r="A2039">
            <v>89</v>
          </cell>
        </row>
        <row r="2040">
          <cell r="A2040">
            <v>90</v>
          </cell>
        </row>
        <row r="2041">
          <cell r="A2041">
            <v>91</v>
          </cell>
        </row>
        <row r="2042">
          <cell r="A2042">
            <v>92</v>
          </cell>
        </row>
        <row r="2043">
          <cell r="A2043">
            <v>93</v>
          </cell>
        </row>
        <row r="2044">
          <cell r="A2044">
            <v>94</v>
          </cell>
        </row>
        <row r="2045">
          <cell r="A2045">
            <v>95</v>
          </cell>
        </row>
        <row r="2046">
          <cell r="A2046">
            <v>96</v>
          </cell>
        </row>
        <row r="2047">
          <cell r="A2047">
            <v>97</v>
          </cell>
        </row>
        <row r="2048">
          <cell r="A2048">
            <v>98</v>
          </cell>
        </row>
        <row r="2049">
          <cell r="A2049">
            <v>99</v>
          </cell>
        </row>
        <row r="2050">
          <cell r="A2050">
            <v>100</v>
          </cell>
        </row>
        <row r="2051">
          <cell r="A2051">
            <v>101</v>
          </cell>
        </row>
        <row r="2052">
          <cell r="A2052">
            <v>102</v>
          </cell>
        </row>
        <row r="2053">
          <cell r="A2053">
            <v>103</v>
          </cell>
        </row>
        <row r="2054">
          <cell r="A2054">
            <v>104</v>
          </cell>
        </row>
        <row r="2055">
          <cell r="A2055">
            <v>105</v>
          </cell>
        </row>
        <row r="2056">
          <cell r="A2056">
            <v>106</v>
          </cell>
        </row>
        <row r="2057">
          <cell r="A2057">
            <v>107</v>
          </cell>
        </row>
        <row r="2058">
          <cell r="A2058">
            <v>108</v>
          </cell>
        </row>
        <row r="2059">
          <cell r="A2059">
            <v>109</v>
          </cell>
        </row>
        <row r="2060">
          <cell r="A2060">
            <v>110</v>
          </cell>
        </row>
        <row r="2061">
          <cell r="A2061">
            <v>111</v>
          </cell>
        </row>
        <row r="2062">
          <cell r="A2062">
            <v>112</v>
          </cell>
        </row>
        <row r="2063">
          <cell r="A2063">
            <v>113</v>
          </cell>
        </row>
        <row r="2064">
          <cell r="A2064">
            <v>114</v>
          </cell>
        </row>
        <row r="2065">
          <cell r="A2065">
            <v>115</v>
          </cell>
        </row>
        <row r="2066">
          <cell r="A2066">
            <v>116</v>
          </cell>
        </row>
        <row r="2067">
          <cell r="A2067">
            <v>117</v>
          </cell>
        </row>
        <row r="2068">
          <cell r="A2068">
            <v>118</v>
          </cell>
        </row>
        <row r="2069">
          <cell r="A2069">
            <v>119</v>
          </cell>
        </row>
        <row r="2070">
          <cell r="A2070">
            <v>120</v>
          </cell>
        </row>
        <row r="2071">
          <cell r="A2071">
            <v>121</v>
          </cell>
        </row>
        <row r="2072">
          <cell r="A2072">
            <v>122</v>
          </cell>
        </row>
        <row r="2073">
          <cell r="A2073">
            <v>123</v>
          </cell>
        </row>
        <row r="2074">
          <cell r="A2074">
            <v>124</v>
          </cell>
        </row>
        <row r="2075">
          <cell r="A2075">
            <v>125</v>
          </cell>
        </row>
        <row r="2076">
          <cell r="A2076">
            <v>126</v>
          </cell>
        </row>
        <row r="2077">
          <cell r="A2077">
            <v>127</v>
          </cell>
        </row>
        <row r="2078">
          <cell r="A2078">
            <v>128</v>
          </cell>
        </row>
        <row r="2079">
          <cell r="A2079">
            <v>129</v>
          </cell>
        </row>
        <row r="2080">
          <cell r="A2080">
            <v>130</v>
          </cell>
        </row>
        <row r="2081">
          <cell r="A2081">
            <v>131</v>
          </cell>
        </row>
        <row r="2082">
          <cell r="A2082">
            <v>132</v>
          </cell>
        </row>
        <row r="2083">
          <cell r="A2083">
            <v>133</v>
          </cell>
        </row>
        <row r="2084">
          <cell r="A2084">
            <v>134</v>
          </cell>
        </row>
        <row r="2085">
          <cell r="A2085">
            <v>135</v>
          </cell>
        </row>
        <row r="2086">
          <cell r="A2086">
            <v>136</v>
          </cell>
        </row>
        <row r="2087">
          <cell r="A2087">
            <v>137</v>
          </cell>
        </row>
        <row r="2088">
          <cell r="A2088">
            <v>138</v>
          </cell>
        </row>
        <row r="2089">
          <cell r="A2089">
            <v>139</v>
          </cell>
        </row>
        <row r="2090">
          <cell r="A2090">
            <v>140</v>
          </cell>
        </row>
        <row r="2091">
          <cell r="A2091">
            <v>141</v>
          </cell>
        </row>
        <row r="2092">
          <cell r="A2092">
            <v>142</v>
          </cell>
        </row>
        <row r="2093">
          <cell r="A2093">
            <v>143</v>
          </cell>
        </row>
        <row r="2094">
          <cell r="A2094">
            <v>144</v>
          </cell>
        </row>
        <row r="2095">
          <cell r="A2095">
            <v>145</v>
          </cell>
        </row>
        <row r="2096">
          <cell r="A2096">
            <v>146</v>
          </cell>
        </row>
        <row r="2097">
          <cell r="A2097">
            <v>147</v>
          </cell>
        </row>
        <row r="2098">
          <cell r="A2098">
            <v>148</v>
          </cell>
        </row>
        <row r="2099">
          <cell r="A2099">
            <v>149</v>
          </cell>
        </row>
        <row r="2100">
          <cell r="A2100">
            <v>150</v>
          </cell>
        </row>
        <row r="2101">
          <cell r="A2101">
            <v>151</v>
          </cell>
        </row>
        <row r="2102">
          <cell r="A2102">
            <v>152</v>
          </cell>
        </row>
        <row r="2103">
          <cell r="A2103">
            <v>153</v>
          </cell>
        </row>
        <row r="2104">
          <cell r="A2104">
            <v>154</v>
          </cell>
        </row>
        <row r="2105">
          <cell r="A2105">
            <v>155</v>
          </cell>
        </row>
        <row r="2106">
          <cell r="A2106">
            <v>156</v>
          </cell>
        </row>
        <row r="2107">
          <cell r="A2107">
            <v>157</v>
          </cell>
        </row>
        <row r="2108">
          <cell r="A2108">
            <v>158</v>
          </cell>
        </row>
        <row r="2109">
          <cell r="A2109">
            <v>159</v>
          </cell>
        </row>
        <row r="2110">
          <cell r="A2110">
            <v>160</v>
          </cell>
        </row>
        <row r="2111">
          <cell r="A2111">
            <v>161</v>
          </cell>
        </row>
        <row r="2112">
          <cell r="A2112">
            <v>162</v>
          </cell>
        </row>
        <row r="2113">
          <cell r="A2113">
            <v>163</v>
          </cell>
        </row>
        <row r="2114">
          <cell r="A2114">
            <v>164</v>
          </cell>
        </row>
        <row r="2115">
          <cell r="A2115">
            <v>165</v>
          </cell>
        </row>
        <row r="2116">
          <cell r="A2116">
            <v>166</v>
          </cell>
        </row>
        <row r="2117">
          <cell r="A2117">
            <v>167</v>
          </cell>
        </row>
        <row r="2118">
          <cell r="A2118">
            <v>168</v>
          </cell>
        </row>
        <row r="2119">
          <cell r="A2119">
            <v>169</v>
          </cell>
        </row>
        <row r="2120">
          <cell r="A2120">
            <v>170</v>
          </cell>
        </row>
        <row r="2121">
          <cell r="A2121">
            <v>171</v>
          </cell>
        </row>
        <row r="2122">
          <cell r="A2122">
            <v>172</v>
          </cell>
        </row>
        <row r="2123">
          <cell r="A2123">
            <v>173</v>
          </cell>
        </row>
        <row r="2124">
          <cell r="A2124">
            <v>174</v>
          </cell>
        </row>
        <row r="2125">
          <cell r="A2125">
            <v>175</v>
          </cell>
        </row>
        <row r="2126">
          <cell r="A2126">
            <v>176</v>
          </cell>
        </row>
        <row r="2127">
          <cell r="A2127">
            <v>177</v>
          </cell>
        </row>
        <row r="2128">
          <cell r="A2128">
            <v>178</v>
          </cell>
        </row>
        <row r="2129">
          <cell r="A2129">
            <v>179</v>
          </cell>
        </row>
        <row r="2130">
          <cell r="A2130">
            <v>180</v>
          </cell>
        </row>
        <row r="2131">
          <cell r="A2131">
            <v>181</v>
          </cell>
        </row>
        <row r="2132">
          <cell r="A2132">
            <v>182</v>
          </cell>
        </row>
        <row r="2133">
          <cell r="A2133">
            <v>183</v>
          </cell>
        </row>
        <row r="2134">
          <cell r="A2134">
            <v>184</v>
          </cell>
        </row>
        <row r="2135">
          <cell r="A2135">
            <v>185</v>
          </cell>
        </row>
        <row r="2136">
          <cell r="A2136">
            <v>186</v>
          </cell>
        </row>
        <row r="2137">
          <cell r="A2137">
            <v>187</v>
          </cell>
        </row>
        <row r="2138">
          <cell r="A2138">
            <v>188</v>
          </cell>
        </row>
        <row r="2139">
          <cell r="A2139">
            <v>189</v>
          </cell>
        </row>
        <row r="2140">
          <cell r="A2140">
            <v>190</v>
          </cell>
        </row>
        <row r="2141">
          <cell r="A2141">
            <v>191</v>
          </cell>
        </row>
        <row r="2142">
          <cell r="A2142">
            <v>192</v>
          </cell>
        </row>
        <row r="2143">
          <cell r="A2143">
            <v>193</v>
          </cell>
        </row>
        <row r="2144">
          <cell r="A2144">
            <v>194</v>
          </cell>
        </row>
        <row r="2145">
          <cell r="A2145">
            <v>195</v>
          </cell>
        </row>
        <row r="2146">
          <cell r="A2146">
            <v>196</v>
          </cell>
        </row>
        <row r="2147">
          <cell r="A2147">
            <v>197</v>
          </cell>
        </row>
        <row r="2148">
          <cell r="A2148">
            <v>198</v>
          </cell>
        </row>
        <row r="2149">
          <cell r="A2149">
            <v>199</v>
          </cell>
        </row>
        <row r="2150">
          <cell r="A2150">
            <v>200</v>
          </cell>
        </row>
        <row r="2151">
          <cell r="A2151">
            <v>201</v>
          </cell>
        </row>
        <row r="2152">
          <cell r="A2152">
            <v>202</v>
          </cell>
        </row>
        <row r="2153">
          <cell r="A2153">
            <v>203</v>
          </cell>
        </row>
        <row r="2154">
          <cell r="A2154">
            <v>204</v>
          </cell>
        </row>
        <row r="2155">
          <cell r="A2155">
            <v>205</v>
          </cell>
        </row>
        <row r="2156">
          <cell r="A2156">
            <v>206</v>
          </cell>
        </row>
        <row r="2157">
          <cell r="A2157">
            <v>207</v>
          </cell>
        </row>
        <row r="2158">
          <cell r="A2158">
            <v>208</v>
          </cell>
        </row>
        <row r="2159">
          <cell r="A2159">
            <v>209</v>
          </cell>
        </row>
        <row r="2160">
          <cell r="A2160">
            <v>210</v>
          </cell>
        </row>
        <row r="2161">
          <cell r="A2161">
            <v>211</v>
          </cell>
        </row>
        <row r="2162">
          <cell r="A2162">
            <v>212</v>
          </cell>
        </row>
        <row r="2163">
          <cell r="A2163">
            <v>213</v>
          </cell>
        </row>
        <row r="2164">
          <cell r="A2164">
            <v>214</v>
          </cell>
        </row>
        <row r="2165">
          <cell r="A2165">
            <v>215</v>
          </cell>
        </row>
        <row r="2166">
          <cell r="A2166">
            <v>216</v>
          </cell>
        </row>
        <row r="2167">
          <cell r="A2167">
            <v>217</v>
          </cell>
        </row>
        <row r="2168">
          <cell r="A2168">
            <v>218</v>
          </cell>
        </row>
        <row r="2169">
          <cell r="A2169">
            <v>219</v>
          </cell>
        </row>
        <row r="2170">
          <cell r="A2170">
            <v>220</v>
          </cell>
        </row>
        <row r="2171">
          <cell r="A2171">
            <v>221</v>
          </cell>
        </row>
        <row r="2172">
          <cell r="A2172">
            <v>222</v>
          </cell>
        </row>
        <row r="2173">
          <cell r="A2173">
            <v>223</v>
          </cell>
        </row>
        <row r="2174">
          <cell r="A2174">
            <v>224</v>
          </cell>
        </row>
        <row r="2175">
          <cell r="A2175">
            <v>225</v>
          </cell>
        </row>
        <row r="2176">
          <cell r="A2176">
            <v>226</v>
          </cell>
        </row>
        <row r="2177">
          <cell r="A2177">
            <v>227</v>
          </cell>
        </row>
        <row r="2178">
          <cell r="A2178">
            <v>228</v>
          </cell>
        </row>
        <row r="2179">
          <cell r="A2179">
            <v>229</v>
          </cell>
        </row>
        <row r="2180">
          <cell r="A2180">
            <v>230</v>
          </cell>
        </row>
        <row r="2181">
          <cell r="A2181">
            <v>231</v>
          </cell>
        </row>
        <row r="2182">
          <cell r="A2182">
            <v>232</v>
          </cell>
        </row>
        <row r="2183">
          <cell r="A2183">
            <v>233</v>
          </cell>
        </row>
        <row r="2184">
          <cell r="A2184">
            <v>234</v>
          </cell>
        </row>
        <row r="2185">
          <cell r="A2185">
            <v>235</v>
          </cell>
        </row>
        <row r="2186">
          <cell r="A2186">
            <v>236</v>
          </cell>
        </row>
        <row r="2187">
          <cell r="A2187">
            <v>237</v>
          </cell>
        </row>
        <row r="2188">
          <cell r="A2188">
            <v>238</v>
          </cell>
        </row>
        <row r="2189">
          <cell r="A2189">
            <v>239</v>
          </cell>
        </row>
        <row r="2190">
          <cell r="A2190">
            <v>240</v>
          </cell>
        </row>
        <row r="2191">
          <cell r="A2191">
            <v>241</v>
          </cell>
        </row>
        <row r="2192">
          <cell r="A2192">
            <v>242</v>
          </cell>
        </row>
        <row r="2193">
          <cell r="A2193">
            <v>243</v>
          </cell>
        </row>
        <row r="2194">
          <cell r="A2194">
            <v>244</v>
          </cell>
        </row>
        <row r="2195">
          <cell r="A2195">
            <v>245</v>
          </cell>
        </row>
        <row r="2196">
          <cell r="A2196">
            <v>246</v>
          </cell>
        </row>
        <row r="2197">
          <cell r="A2197">
            <v>247</v>
          </cell>
        </row>
        <row r="2198">
          <cell r="A2198">
            <v>248</v>
          </cell>
        </row>
        <row r="2199">
          <cell r="A2199">
            <v>249</v>
          </cell>
        </row>
        <row r="2200">
          <cell r="A2200">
            <v>250</v>
          </cell>
        </row>
        <row r="2201">
          <cell r="A2201">
            <v>251</v>
          </cell>
        </row>
        <row r="2202">
          <cell r="A2202">
            <v>252</v>
          </cell>
        </row>
        <row r="2203">
          <cell r="A2203">
            <v>253</v>
          </cell>
        </row>
        <row r="2204">
          <cell r="A2204">
            <v>254</v>
          </cell>
        </row>
        <row r="2205">
          <cell r="A2205">
            <v>255</v>
          </cell>
        </row>
        <row r="2206">
          <cell r="A2206">
            <v>256</v>
          </cell>
        </row>
        <row r="2207">
          <cell r="A2207">
            <v>257</v>
          </cell>
        </row>
        <row r="2208">
          <cell r="A2208">
            <v>258</v>
          </cell>
        </row>
        <row r="2209">
          <cell r="A2209">
            <v>259</v>
          </cell>
        </row>
        <row r="2210">
          <cell r="A2210">
            <v>260</v>
          </cell>
        </row>
        <row r="2211">
          <cell r="A2211">
            <v>261</v>
          </cell>
        </row>
        <row r="2212">
          <cell r="A2212">
            <v>262</v>
          </cell>
        </row>
        <row r="2213">
          <cell r="A2213">
            <v>263</v>
          </cell>
        </row>
        <row r="2214">
          <cell r="A2214">
            <v>264</v>
          </cell>
        </row>
        <row r="2215">
          <cell r="A2215">
            <v>265</v>
          </cell>
        </row>
        <row r="2216">
          <cell r="A2216">
            <v>266</v>
          </cell>
        </row>
        <row r="2217">
          <cell r="A2217">
            <v>267</v>
          </cell>
        </row>
        <row r="2218">
          <cell r="A2218">
            <v>268</v>
          </cell>
        </row>
        <row r="2219">
          <cell r="A2219">
            <v>269</v>
          </cell>
        </row>
        <row r="2220">
          <cell r="A2220">
            <v>270</v>
          </cell>
        </row>
        <row r="2221">
          <cell r="A2221">
            <v>271</v>
          </cell>
        </row>
        <row r="2222">
          <cell r="A2222">
            <v>272</v>
          </cell>
        </row>
        <row r="2223">
          <cell r="A2223">
            <v>273</v>
          </cell>
        </row>
        <row r="2224">
          <cell r="A2224">
            <v>274</v>
          </cell>
        </row>
        <row r="2225">
          <cell r="A2225">
            <v>275</v>
          </cell>
        </row>
        <row r="2226">
          <cell r="A2226">
            <v>276</v>
          </cell>
        </row>
        <row r="2227">
          <cell r="A2227">
            <v>277</v>
          </cell>
        </row>
        <row r="2228">
          <cell r="A2228">
            <v>278</v>
          </cell>
        </row>
        <row r="2229">
          <cell r="A2229">
            <v>279</v>
          </cell>
        </row>
        <row r="2230">
          <cell r="A2230">
            <v>280</v>
          </cell>
        </row>
        <row r="2231">
          <cell r="A2231">
            <v>281</v>
          </cell>
        </row>
        <row r="2232">
          <cell r="A2232">
            <v>282</v>
          </cell>
        </row>
        <row r="2233">
          <cell r="A2233">
            <v>283</v>
          </cell>
        </row>
        <row r="2234">
          <cell r="A2234">
            <v>284</v>
          </cell>
        </row>
        <row r="2235">
          <cell r="A2235">
            <v>285</v>
          </cell>
        </row>
        <row r="2236">
          <cell r="A2236">
            <v>286</v>
          </cell>
        </row>
        <row r="2237">
          <cell r="A2237">
            <v>287</v>
          </cell>
        </row>
        <row r="2238">
          <cell r="A2238">
            <v>288</v>
          </cell>
        </row>
        <row r="2239">
          <cell r="A2239">
            <v>289</v>
          </cell>
        </row>
        <row r="2240">
          <cell r="A2240">
            <v>290</v>
          </cell>
        </row>
        <row r="2241">
          <cell r="A2241">
            <v>291</v>
          </cell>
        </row>
        <row r="2242">
          <cell r="A2242">
            <v>292</v>
          </cell>
        </row>
        <row r="2243">
          <cell r="A2243">
            <v>293</v>
          </cell>
        </row>
        <row r="2244">
          <cell r="A2244">
            <v>294</v>
          </cell>
        </row>
        <row r="2245">
          <cell r="A2245">
            <v>295</v>
          </cell>
        </row>
        <row r="2246">
          <cell r="A2246">
            <v>296</v>
          </cell>
        </row>
        <row r="2247">
          <cell r="A2247">
            <v>297</v>
          </cell>
        </row>
        <row r="2248">
          <cell r="A2248">
            <v>298</v>
          </cell>
        </row>
        <row r="2249">
          <cell r="A2249">
            <v>299</v>
          </cell>
        </row>
        <row r="2250">
          <cell r="A2250">
            <v>300</v>
          </cell>
        </row>
        <row r="2251">
          <cell r="A2251">
            <v>301</v>
          </cell>
        </row>
        <row r="2252">
          <cell r="A2252">
            <v>302</v>
          </cell>
        </row>
        <row r="2253">
          <cell r="A2253">
            <v>303</v>
          </cell>
        </row>
        <row r="2254">
          <cell r="A2254">
            <v>304</v>
          </cell>
        </row>
        <row r="2255">
          <cell r="A2255">
            <v>305</v>
          </cell>
        </row>
        <row r="2256">
          <cell r="A2256">
            <v>306</v>
          </cell>
        </row>
        <row r="2257">
          <cell r="A2257">
            <v>307</v>
          </cell>
        </row>
        <row r="2258">
          <cell r="A2258">
            <v>308</v>
          </cell>
        </row>
        <row r="2259">
          <cell r="A2259">
            <v>309</v>
          </cell>
        </row>
        <row r="2260">
          <cell r="A2260">
            <v>310</v>
          </cell>
        </row>
        <row r="2261">
          <cell r="A2261">
            <v>311</v>
          </cell>
        </row>
        <row r="2262">
          <cell r="A2262">
            <v>312</v>
          </cell>
        </row>
        <row r="2263">
          <cell r="A2263">
            <v>313</v>
          </cell>
        </row>
        <row r="2264">
          <cell r="A2264">
            <v>314</v>
          </cell>
        </row>
        <row r="2265">
          <cell r="A2265">
            <v>315</v>
          </cell>
        </row>
        <row r="2266">
          <cell r="A2266">
            <v>316</v>
          </cell>
        </row>
        <row r="2267">
          <cell r="A2267">
            <v>317</v>
          </cell>
        </row>
        <row r="2268">
          <cell r="A2268">
            <v>318</v>
          </cell>
        </row>
        <row r="2269">
          <cell r="A2269">
            <v>319</v>
          </cell>
        </row>
        <row r="2270">
          <cell r="A2270">
            <v>320</v>
          </cell>
        </row>
        <row r="2271">
          <cell r="A2271">
            <v>321</v>
          </cell>
        </row>
        <row r="2272">
          <cell r="A2272">
            <v>322</v>
          </cell>
        </row>
        <row r="2273">
          <cell r="A2273">
            <v>323</v>
          </cell>
        </row>
        <row r="2274">
          <cell r="A2274">
            <v>324</v>
          </cell>
        </row>
        <row r="2275">
          <cell r="A2275">
            <v>325</v>
          </cell>
        </row>
        <row r="2276">
          <cell r="A2276">
            <v>326</v>
          </cell>
        </row>
        <row r="2277">
          <cell r="A2277">
            <v>327</v>
          </cell>
        </row>
        <row r="2278">
          <cell r="A2278">
            <v>328</v>
          </cell>
        </row>
        <row r="2279">
          <cell r="A2279">
            <v>329</v>
          </cell>
        </row>
        <row r="2280">
          <cell r="A2280">
            <v>330</v>
          </cell>
        </row>
        <row r="2281">
          <cell r="A2281">
            <v>331</v>
          </cell>
        </row>
        <row r="2282">
          <cell r="A2282">
            <v>332</v>
          </cell>
        </row>
        <row r="2283">
          <cell r="A2283">
            <v>333</v>
          </cell>
        </row>
        <row r="2284">
          <cell r="A2284">
            <v>334</v>
          </cell>
        </row>
        <row r="2285">
          <cell r="A2285">
            <v>335</v>
          </cell>
        </row>
        <row r="2286">
          <cell r="A2286">
            <v>336</v>
          </cell>
        </row>
        <row r="2287">
          <cell r="A2287">
            <v>337</v>
          </cell>
        </row>
        <row r="2288">
          <cell r="A2288">
            <v>338</v>
          </cell>
        </row>
        <row r="2289">
          <cell r="A2289">
            <v>339</v>
          </cell>
        </row>
        <row r="2290">
          <cell r="A2290">
            <v>340</v>
          </cell>
        </row>
        <row r="2291">
          <cell r="A2291">
            <v>341</v>
          </cell>
        </row>
        <row r="2292">
          <cell r="A2292">
            <v>342</v>
          </cell>
        </row>
        <row r="2293">
          <cell r="A2293">
            <v>343</v>
          </cell>
        </row>
        <row r="2294">
          <cell r="A2294">
            <v>344</v>
          </cell>
        </row>
        <row r="2295">
          <cell r="A2295">
            <v>345</v>
          </cell>
        </row>
        <row r="2296">
          <cell r="A2296">
            <v>346</v>
          </cell>
        </row>
        <row r="2297">
          <cell r="A2297">
            <v>347</v>
          </cell>
        </row>
        <row r="2298">
          <cell r="A2298">
            <v>348</v>
          </cell>
        </row>
        <row r="2299">
          <cell r="A2299">
            <v>349</v>
          </cell>
        </row>
        <row r="2300">
          <cell r="A2300">
            <v>350</v>
          </cell>
        </row>
        <row r="2301">
          <cell r="A2301">
            <v>351</v>
          </cell>
        </row>
        <row r="2302">
          <cell r="A2302">
            <v>352</v>
          </cell>
        </row>
        <row r="2303">
          <cell r="A2303">
            <v>353</v>
          </cell>
        </row>
        <row r="2304">
          <cell r="A2304">
            <v>354</v>
          </cell>
        </row>
        <row r="2305">
          <cell r="A2305">
            <v>355</v>
          </cell>
        </row>
        <row r="2306">
          <cell r="A2306">
            <v>356</v>
          </cell>
        </row>
        <row r="2307">
          <cell r="A2307">
            <v>357</v>
          </cell>
        </row>
        <row r="2308">
          <cell r="A2308">
            <v>358</v>
          </cell>
        </row>
        <row r="2309">
          <cell r="A2309">
            <v>359</v>
          </cell>
        </row>
        <row r="2310">
          <cell r="A2310">
            <v>360</v>
          </cell>
        </row>
        <row r="2311">
          <cell r="A2311">
            <v>361</v>
          </cell>
        </row>
        <row r="2312">
          <cell r="A2312">
            <v>362</v>
          </cell>
        </row>
        <row r="2313">
          <cell r="A2313">
            <v>363</v>
          </cell>
        </row>
        <row r="2314">
          <cell r="A2314">
            <v>364</v>
          </cell>
        </row>
        <row r="2315">
          <cell r="A2315">
            <v>365</v>
          </cell>
        </row>
        <row r="2316">
          <cell r="A2316">
            <v>366</v>
          </cell>
        </row>
        <row r="2317">
          <cell r="A2317">
            <v>367</v>
          </cell>
        </row>
        <row r="2318">
          <cell r="A2318">
            <v>368</v>
          </cell>
        </row>
        <row r="2319">
          <cell r="A2319">
            <v>369</v>
          </cell>
        </row>
        <row r="2320">
          <cell r="A2320">
            <v>370</v>
          </cell>
        </row>
        <row r="2321">
          <cell r="A2321">
            <v>371</v>
          </cell>
        </row>
        <row r="2322">
          <cell r="A2322">
            <v>372</v>
          </cell>
        </row>
        <row r="2323">
          <cell r="A2323">
            <v>373</v>
          </cell>
        </row>
        <row r="2324">
          <cell r="A2324">
            <v>374</v>
          </cell>
        </row>
        <row r="2325">
          <cell r="A2325">
            <v>375</v>
          </cell>
        </row>
        <row r="2326">
          <cell r="A2326">
            <v>376</v>
          </cell>
        </row>
        <row r="2327">
          <cell r="A2327">
            <v>377</v>
          </cell>
        </row>
        <row r="2328">
          <cell r="A2328">
            <v>378</v>
          </cell>
        </row>
        <row r="2329">
          <cell r="A2329">
            <v>379</v>
          </cell>
        </row>
        <row r="2330">
          <cell r="A2330">
            <v>380</v>
          </cell>
        </row>
        <row r="2331">
          <cell r="A2331">
            <v>381</v>
          </cell>
        </row>
        <row r="2332">
          <cell r="A2332">
            <v>382</v>
          </cell>
        </row>
        <row r="2333">
          <cell r="A2333">
            <v>383</v>
          </cell>
        </row>
        <row r="2334">
          <cell r="A2334">
            <v>384</v>
          </cell>
        </row>
        <row r="2335">
          <cell r="A2335">
            <v>385</v>
          </cell>
        </row>
        <row r="2336">
          <cell r="A2336">
            <v>386</v>
          </cell>
        </row>
        <row r="2337">
          <cell r="A2337">
            <v>387</v>
          </cell>
        </row>
        <row r="2338">
          <cell r="A2338">
            <v>388</v>
          </cell>
        </row>
        <row r="2339">
          <cell r="A2339">
            <v>389</v>
          </cell>
        </row>
        <row r="2340">
          <cell r="A2340">
            <v>390</v>
          </cell>
        </row>
        <row r="2341">
          <cell r="A2341">
            <v>391</v>
          </cell>
        </row>
        <row r="2342">
          <cell r="A2342">
            <v>392</v>
          </cell>
        </row>
        <row r="2343">
          <cell r="A2343">
            <v>393</v>
          </cell>
        </row>
        <row r="2344">
          <cell r="A2344">
            <v>394</v>
          </cell>
        </row>
        <row r="2345">
          <cell r="A2345">
            <v>395</v>
          </cell>
        </row>
        <row r="2346">
          <cell r="A2346">
            <v>396</v>
          </cell>
        </row>
        <row r="2347">
          <cell r="A2347">
            <v>397</v>
          </cell>
        </row>
        <row r="2348">
          <cell r="A2348">
            <v>398</v>
          </cell>
        </row>
        <row r="2349">
          <cell r="A2349">
            <v>399</v>
          </cell>
        </row>
        <row r="2350">
          <cell r="A2350">
            <v>400</v>
          </cell>
        </row>
        <row r="2351">
          <cell r="A2351">
            <v>401</v>
          </cell>
        </row>
        <row r="2352">
          <cell r="A2352">
            <v>402</v>
          </cell>
        </row>
        <row r="2353">
          <cell r="A2353">
            <v>403</v>
          </cell>
        </row>
        <row r="2354">
          <cell r="A2354">
            <v>404</v>
          </cell>
        </row>
        <row r="2355">
          <cell r="A2355">
            <v>405</v>
          </cell>
        </row>
        <row r="2356">
          <cell r="A2356">
            <v>406</v>
          </cell>
        </row>
        <row r="2357">
          <cell r="A2357">
            <v>407</v>
          </cell>
        </row>
        <row r="2358">
          <cell r="A2358">
            <v>408</v>
          </cell>
        </row>
        <row r="2359">
          <cell r="A2359">
            <v>409</v>
          </cell>
        </row>
        <row r="2360">
          <cell r="A2360">
            <v>410</v>
          </cell>
        </row>
        <row r="2361">
          <cell r="A2361">
            <v>411</v>
          </cell>
        </row>
        <row r="2362">
          <cell r="A2362">
            <v>412</v>
          </cell>
        </row>
        <row r="2363">
          <cell r="A2363">
            <v>413</v>
          </cell>
        </row>
      </sheetData>
      <sheetData sheetId="9" refreshError="1"/>
      <sheetData sheetId="10" refreshError="1"/>
      <sheetData sheetId="11" refreshError="1"/>
      <sheetData sheetId="12" refreshError="1"/>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圖形"/>
      <sheetName val="介面"/>
      <sheetName val="分月金額"/>
      <sheetName val="分項實際資料"/>
      <sheetName val="分月進度"/>
      <sheetName val="分項分月金額"/>
      <sheetName val="BAR"/>
      <sheetName val="Sheet1"/>
      <sheetName val="基本資料"/>
      <sheetName val="金額調整"/>
      <sheetName val="金額調整 (2)"/>
      <sheetName val="預定進度"/>
      <sheetName val="主要模組"/>
      <sheetName val="呼叫模組"/>
      <sheetName val="起始模組"/>
      <sheetName val="金額調整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資料輸入"/>
      <sheetName val="240混凝土"/>
      <sheetName val="280混凝土"/>
      <sheetName val="80混凝土"/>
      <sheetName val="基礎模版"/>
      <sheetName val="軀體模版"/>
      <sheetName val="構造物開挖"/>
      <sheetName val="構造物回填"/>
      <sheetName val="PVC管"/>
      <sheetName val="透水材料 "/>
      <sheetName val="廢方"/>
    </sheetNames>
    <sheetDataSet>
      <sheetData sheetId="0" refreshError="1">
        <row r="3">
          <cell r="O3" t="str">
            <v xml:space="preserve">   90  年  4  月    日</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邊坡植草"/>
      <sheetName val="植物種植"/>
      <sheetName val="Sheet3"/>
      <sheetName val="工程進度"/>
      <sheetName val="數量完成表"/>
      <sheetName val="數量統計表"/>
      <sheetName val="數量統計表(手 寫)"/>
      <sheetName val="百分比"/>
      <sheetName val="工程進度報告表"/>
      <sheetName val="完工日走勢圖"/>
      <sheetName val="進度差異檢討"/>
      <sheetName val="數量完成報告"/>
      <sheetName val="要徑報告表"/>
      <sheetName val="工作數量統計表"/>
      <sheetName val="隧道數量統計表"/>
      <sheetName val="完成作業項目"/>
      <sheetName val="材料管制表"/>
      <sheetName val="基本資料輸入"/>
      <sheetName val="Database"/>
      <sheetName val="designer"/>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人事管理費說明"/>
      <sheetName val="假設貼貼"/>
      <sheetName val="假設編列原則"/>
      <sheetName val="地坪"/>
      <sheetName val="坪頂"/>
      <sheetName val="內牆"/>
      <sheetName val="外牆"/>
      <sheetName val="整理"/>
      <sheetName val="結構"/>
      <sheetName val="單價分析"/>
      <sheetName val="單價分析 (2)"/>
      <sheetName val="人事管理費明細"/>
      <sheetName val="預算成本分析"/>
      <sheetName val="工料單價"/>
      <sheetName val="外勞鋼筋工程"/>
      <sheetName val="外勞傳模"/>
      <sheetName val="外勞系模"/>
      <sheetName val="工程預算施工進度表"/>
      <sheetName val="模板成本分析"/>
      <sheetName val="模板"/>
      <sheetName val="塔吊攤提原則"/>
      <sheetName val="塔吊分析"/>
      <sheetName val="塔吊預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1">
          <cell r="F71" t="str">
            <v>地坪1:3粉刷</v>
          </cell>
        </row>
        <row r="76">
          <cell r="F76" t="str">
            <v>平頂1:2防水粉刷</v>
          </cell>
        </row>
        <row r="84">
          <cell r="F84" t="str">
            <v>平頂1:3粉刷</v>
          </cell>
        </row>
        <row r="321">
          <cell r="F321" t="str">
            <v>外牆貼方塊磚</v>
          </cell>
        </row>
        <row r="359">
          <cell r="F359" t="str">
            <v>外牆貼二丁掛</v>
          </cell>
        </row>
        <row r="606">
          <cell r="F606" t="str">
            <v>內牆防水貼20*20磁磚</v>
          </cell>
        </row>
        <row r="772">
          <cell r="F772" t="str">
            <v>地坪貼20*20磁磚(軟底)</v>
          </cell>
        </row>
        <row r="787">
          <cell r="F787" t="str">
            <v>地坪貼20*20石英磚(軟底)</v>
          </cell>
        </row>
        <row r="794">
          <cell r="F794" t="str">
            <v>地坪防水貼20*20石英磚(軟底)</v>
          </cell>
        </row>
        <row r="960">
          <cell r="F960" t="str">
            <v>地坪防水貼50*50石英磚(軟底)</v>
          </cell>
        </row>
        <row r="1069">
          <cell r="F1069" t="str">
            <v>平頂粉刷刷漆</v>
          </cell>
        </row>
        <row r="1077">
          <cell r="F1077" t="str">
            <v>平頂批土刷刷漆</v>
          </cell>
        </row>
        <row r="1146">
          <cell r="F1146" t="str">
            <v>外部鷹架</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看這裡"/>
      <sheetName val="假設工程明細"/>
      <sheetName val="單價分析"/>
      <sheetName val="工料單價"/>
      <sheetName val="預算書"/>
      <sheetName val="鋁門窗&amp;其他"/>
      <sheetName val="捲門"/>
      <sheetName val="架構說明"/>
      <sheetName val="工程要徑進度表"/>
      <sheetName val="塔吊成本分析表"/>
      <sheetName val="結構施工流程表-傳模"/>
      <sheetName val="結構施工流程表-系模"/>
      <sheetName val="土方分析表"/>
      <sheetName val="自辦混凝土分析表"/>
      <sheetName val="勞務需求時程表"/>
      <sheetName val="分層勞務統計表"/>
      <sheetName val="外勞工率分析表"/>
      <sheetName val="工程概況"/>
      <sheetName val="假設工程"/>
      <sheetName val="鐵捲門工程"/>
      <sheetName val="鋁門窗工程"/>
      <sheetName val="不鏽鋼門窗工程"/>
      <sheetName val="鋼板門及木門工程"/>
      <sheetName val="標單單項比例"/>
      <sheetName val="實算單項比例"/>
      <sheetName val="ck"/>
    </sheetNames>
    <sheetDataSet>
      <sheetData sheetId="0"/>
      <sheetData sheetId="1"/>
      <sheetData sheetId="2"/>
      <sheetData sheetId="3" refreshError="1">
        <row r="26">
          <cell r="L26">
            <v>35</v>
          </cell>
        </row>
        <row r="27">
          <cell r="G27">
            <v>384</v>
          </cell>
        </row>
        <row r="28">
          <cell r="G28">
            <v>349</v>
          </cell>
        </row>
        <row r="32">
          <cell r="G32">
            <v>152</v>
          </cell>
        </row>
        <row r="33">
          <cell r="G33">
            <v>268</v>
          </cell>
        </row>
        <row r="51">
          <cell r="G51">
            <v>3450</v>
          </cell>
        </row>
        <row r="52">
          <cell r="G52">
            <v>210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總表"/>
      <sheetName val="電信"/>
      <sheetName val="預算"/>
      <sheetName val="單價1"/>
      <sheetName val="單價2"/>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說明"/>
      <sheetName val="封面"/>
      <sheetName val="估驗總表"/>
      <sheetName val="估驗表(一)"/>
      <sheetName val="估驗表"/>
    </sheetNames>
    <sheetDataSet>
      <sheetData sheetId="0"/>
      <sheetData sheetId="1" refreshError="1"/>
      <sheetData sheetId="2">
        <row r="13">
          <cell r="C13">
            <v>0</v>
          </cell>
        </row>
      </sheetData>
      <sheetData sheetId="3"/>
      <sheetData sheetId="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2"/>
      <sheetName val="TYPE1"/>
      <sheetName val="STEEL TABLE"/>
      <sheetName val="Sheet1"/>
      <sheetName val="LT-1"/>
      <sheetName val="LT-2"/>
      <sheetName val="LT-3"/>
      <sheetName val="LT-4"/>
      <sheetName val="LT-5"/>
      <sheetName val="LT-6"/>
      <sheetName val="LT-7"/>
      <sheetName val="LT-8"/>
      <sheetName val="LT-9"/>
      <sheetName val="LT-10"/>
      <sheetName val="LT-11"/>
      <sheetName val="LT-12"/>
      <sheetName val="LT-13"/>
      <sheetName val="LT-14"/>
      <sheetName val="LT-15"/>
      <sheetName val="LT-16"/>
      <sheetName val="LT-17"/>
      <sheetName val="LT-18"/>
      <sheetName val="LT-19"/>
      <sheetName val="LT-20"/>
      <sheetName val="LT-21"/>
      <sheetName val="LT-22"/>
      <sheetName val="LT-23"/>
      <sheetName val="LT-24"/>
      <sheetName val="LT-25"/>
      <sheetName val="LT-26"/>
      <sheetName val="LT-27"/>
      <sheetName val="LT-28"/>
      <sheetName val="LT-29"/>
      <sheetName val="LT-30"/>
      <sheetName val="LT-31"/>
      <sheetName val="LT-32"/>
      <sheetName val="LT-33"/>
      <sheetName val="LT-34"/>
      <sheetName val="LT-35"/>
      <sheetName val="LT-36"/>
      <sheetName val="LT-37"/>
      <sheetName val="LT-38"/>
      <sheetName val="LT-39"/>
      <sheetName val="LT-40"/>
      <sheetName val="LT-41"/>
      <sheetName val="LT-42"/>
      <sheetName val="LT-43"/>
      <sheetName val="LT-44"/>
      <sheetName val="LT-45"/>
      <sheetName val="LT-46"/>
      <sheetName val="LT-47"/>
      <sheetName val="LT-48"/>
      <sheetName val="LT-49"/>
      <sheetName val="LT-50"/>
      <sheetName val="LT-51"/>
      <sheetName val="LT-52"/>
      <sheetName val="LT-53"/>
      <sheetName val="LT-54"/>
      <sheetName val="LT-55"/>
      <sheetName val="LT-56"/>
      <sheetName val="LT-57"/>
      <sheetName val="LT-58"/>
      <sheetName val="LT-59"/>
      <sheetName val="LT-60"/>
      <sheetName val="LT-61"/>
      <sheetName val="LT-62"/>
      <sheetName val="LT-63"/>
      <sheetName val="LT-64"/>
      <sheetName val="LT-65"/>
      <sheetName val="Module1"/>
      <sheetName val="北上永久擋土牆0414-TYL-3"/>
    </sheetNames>
    <sheetDataSet>
      <sheetData sheetId="0" refreshError="1"/>
      <sheetData sheetId="1" refreshError="1"/>
      <sheetData sheetId="2" refreshError="1"/>
      <sheetData sheetId="3" refreshError="1">
        <row r="2">
          <cell r="A2" t="str">
            <v>D10</v>
          </cell>
          <cell r="B2">
            <v>0.55900000000000005</v>
          </cell>
          <cell r="C2">
            <v>0.15</v>
          </cell>
          <cell r="D2">
            <v>0.3</v>
          </cell>
          <cell r="E2">
            <v>0.12</v>
          </cell>
          <cell r="F2">
            <v>0.13</v>
          </cell>
          <cell r="G2">
            <v>0.3</v>
          </cell>
          <cell r="H2">
            <v>0.3</v>
          </cell>
          <cell r="I2">
            <v>0.3</v>
          </cell>
          <cell r="J2">
            <v>0.3</v>
          </cell>
        </row>
        <row r="3">
          <cell r="A3" t="str">
            <v>D13</v>
          </cell>
          <cell r="B3">
            <v>0.99399999999999999</v>
          </cell>
          <cell r="C3">
            <v>0.21000000000000002</v>
          </cell>
          <cell r="D3">
            <v>0.3</v>
          </cell>
          <cell r="E3">
            <v>0.12</v>
          </cell>
          <cell r="F3">
            <v>0.15</v>
          </cell>
          <cell r="G3">
            <v>0.3</v>
          </cell>
          <cell r="H3">
            <v>0.4</v>
          </cell>
          <cell r="I3">
            <v>0.3</v>
          </cell>
          <cell r="J3">
            <v>0.4</v>
          </cell>
        </row>
        <row r="4">
          <cell r="A4" t="str">
            <v>D16</v>
          </cell>
          <cell r="B4">
            <v>1.55</v>
          </cell>
          <cell r="C4">
            <v>0.26</v>
          </cell>
          <cell r="D4">
            <v>0.35</v>
          </cell>
          <cell r="E4">
            <v>0.14000000000000001</v>
          </cell>
          <cell r="F4">
            <v>0.18</v>
          </cell>
          <cell r="G4">
            <v>0.35</v>
          </cell>
          <cell r="H4">
            <v>0.61</v>
          </cell>
          <cell r="I4">
            <v>0.35</v>
          </cell>
          <cell r="J4">
            <v>0.5</v>
          </cell>
          <cell r="K4">
            <v>3.2</v>
          </cell>
        </row>
        <row r="5">
          <cell r="A5" t="str">
            <v>D19</v>
          </cell>
          <cell r="B5">
            <v>2.2400000000000002</v>
          </cell>
          <cell r="C5">
            <v>0.31</v>
          </cell>
          <cell r="D5">
            <v>0.6</v>
          </cell>
          <cell r="E5">
            <v>0.2</v>
          </cell>
          <cell r="F5">
            <v>0.2</v>
          </cell>
          <cell r="G5">
            <v>0.65</v>
          </cell>
          <cell r="H5">
            <v>1.0900000000000001</v>
          </cell>
          <cell r="I5">
            <v>0.6</v>
          </cell>
          <cell r="J5">
            <v>0.85</v>
          </cell>
          <cell r="K5">
            <v>3.5</v>
          </cell>
        </row>
        <row r="6">
          <cell r="A6" t="str">
            <v>D22</v>
          </cell>
          <cell r="B6">
            <v>3.05</v>
          </cell>
          <cell r="C6">
            <v>0.36</v>
          </cell>
          <cell r="D6">
            <v>0.7</v>
          </cell>
          <cell r="E6">
            <v>0.23</v>
          </cell>
          <cell r="F6">
            <v>0.25</v>
          </cell>
          <cell r="G6">
            <v>0.85</v>
          </cell>
          <cell r="H6">
            <v>1.1499999999999999</v>
          </cell>
          <cell r="I6">
            <v>0.8</v>
          </cell>
          <cell r="J6">
            <v>1</v>
          </cell>
          <cell r="K6">
            <v>4.0999999999999996</v>
          </cell>
        </row>
        <row r="7">
          <cell r="A7" t="str">
            <v>D25</v>
          </cell>
          <cell r="B7">
            <v>3.98</v>
          </cell>
          <cell r="C7">
            <v>0.41</v>
          </cell>
          <cell r="D7">
            <v>0.8</v>
          </cell>
          <cell r="E7">
            <v>0.27</v>
          </cell>
          <cell r="F7">
            <v>0.28000000000000003</v>
          </cell>
          <cell r="G7">
            <v>1.1000000000000001</v>
          </cell>
          <cell r="H7">
            <v>1.55</v>
          </cell>
          <cell r="I7">
            <v>1</v>
          </cell>
          <cell r="J7">
            <v>1.25</v>
          </cell>
          <cell r="K7">
            <v>5.2</v>
          </cell>
        </row>
        <row r="8">
          <cell r="A8" t="str">
            <v>D29</v>
          </cell>
          <cell r="B8">
            <v>5.08</v>
          </cell>
          <cell r="C8">
            <v>0.49</v>
          </cell>
          <cell r="D8">
            <v>0.9</v>
          </cell>
          <cell r="E8">
            <v>0</v>
          </cell>
          <cell r="F8">
            <v>0.38</v>
          </cell>
          <cell r="G8">
            <v>1.4</v>
          </cell>
          <cell r="H8">
            <v>1.95</v>
          </cell>
          <cell r="I8">
            <v>1.3</v>
          </cell>
          <cell r="J8">
            <v>1.6</v>
          </cell>
        </row>
        <row r="9">
          <cell r="A9" t="str">
            <v>D32</v>
          </cell>
          <cell r="B9">
            <v>6.41</v>
          </cell>
          <cell r="C9">
            <v>0.56000000000000005</v>
          </cell>
          <cell r="D9">
            <v>1</v>
          </cell>
          <cell r="E9">
            <v>0</v>
          </cell>
          <cell r="F9">
            <v>0.43</v>
          </cell>
          <cell r="G9">
            <v>1.75</v>
          </cell>
          <cell r="H9">
            <v>2.4500000000000002</v>
          </cell>
          <cell r="I9">
            <v>1.6</v>
          </cell>
          <cell r="J9">
            <v>2</v>
          </cell>
        </row>
        <row r="10">
          <cell r="A10" t="str">
            <v>D36</v>
          </cell>
          <cell r="B10">
            <v>7.91</v>
          </cell>
          <cell r="C10">
            <v>0.61</v>
          </cell>
          <cell r="D10">
            <v>1.1000000000000001</v>
          </cell>
          <cell r="E10">
            <v>0</v>
          </cell>
          <cell r="F10">
            <v>0.48</v>
          </cell>
          <cell r="G10">
            <v>2.15</v>
          </cell>
          <cell r="H10">
            <v>3</v>
          </cell>
          <cell r="I10">
            <v>2</v>
          </cell>
          <cell r="J10">
            <v>2.5</v>
          </cell>
        </row>
        <row r="19">
          <cell r="A19" t="str">
            <v>TYPE 1</v>
          </cell>
          <cell r="B19" t="str">
            <v>&gt;=2</v>
          </cell>
          <cell r="C19">
            <v>2</v>
          </cell>
          <cell r="D19">
            <v>0.6</v>
          </cell>
          <cell r="E19">
            <v>0.5</v>
          </cell>
          <cell r="F19">
            <v>0.05</v>
          </cell>
          <cell r="G19">
            <v>2</v>
          </cell>
          <cell r="H19">
            <v>0.4</v>
          </cell>
          <cell r="I19">
            <v>0.3</v>
          </cell>
          <cell r="J19">
            <v>1.3</v>
          </cell>
          <cell r="K19">
            <v>0.7</v>
          </cell>
          <cell r="L19">
            <v>0.5</v>
          </cell>
          <cell r="M19">
            <v>0.5</v>
          </cell>
        </row>
        <row r="20">
          <cell r="A20" t="str">
            <v>TYPE 2</v>
          </cell>
          <cell r="B20" t="str">
            <v>&gt;=2</v>
          </cell>
          <cell r="C20">
            <v>3</v>
          </cell>
          <cell r="D20">
            <v>0.7</v>
          </cell>
          <cell r="E20">
            <v>0.7</v>
          </cell>
          <cell r="F20">
            <v>0.05</v>
          </cell>
          <cell r="G20">
            <v>3</v>
          </cell>
          <cell r="H20">
            <v>0.5</v>
          </cell>
          <cell r="I20">
            <v>0.3</v>
          </cell>
          <cell r="J20">
            <v>2.2000000000000002</v>
          </cell>
          <cell r="K20">
            <v>0.8</v>
          </cell>
          <cell r="L20">
            <v>0.8</v>
          </cell>
          <cell r="M20">
            <v>0.7</v>
          </cell>
        </row>
        <row r="21">
          <cell r="A21" t="str">
            <v>TYPE 3</v>
          </cell>
          <cell r="B21" t="str">
            <v>&gt;=2</v>
          </cell>
          <cell r="C21">
            <v>4</v>
          </cell>
          <cell r="D21">
            <v>0.8</v>
          </cell>
          <cell r="E21">
            <v>0.9</v>
          </cell>
          <cell r="F21">
            <v>0.05</v>
          </cell>
          <cell r="G21">
            <v>3.8</v>
          </cell>
          <cell r="H21">
            <v>0.94</v>
          </cell>
          <cell r="I21">
            <v>0.3</v>
          </cell>
          <cell r="J21">
            <v>2.56</v>
          </cell>
          <cell r="K21">
            <v>1.2</v>
          </cell>
          <cell r="L21">
            <v>1.1000000000000001</v>
          </cell>
          <cell r="M21">
            <v>1</v>
          </cell>
        </row>
        <row r="22">
          <cell r="A22" t="str">
            <v>TYPE 4</v>
          </cell>
          <cell r="B22" t="str">
            <v>&gt;=2</v>
          </cell>
          <cell r="C22">
            <v>5</v>
          </cell>
          <cell r="D22">
            <v>1</v>
          </cell>
          <cell r="E22">
            <v>1</v>
          </cell>
          <cell r="F22">
            <v>0.05</v>
          </cell>
          <cell r="G22">
            <v>4.5</v>
          </cell>
          <cell r="H22">
            <v>1</v>
          </cell>
          <cell r="I22">
            <v>0.3</v>
          </cell>
          <cell r="J22">
            <v>3.2</v>
          </cell>
          <cell r="K22">
            <v>1.6</v>
          </cell>
          <cell r="L22">
            <v>1.2</v>
          </cell>
          <cell r="M22">
            <v>1</v>
          </cell>
        </row>
        <row r="23">
          <cell r="A23" t="str">
            <v>TYPE 5</v>
          </cell>
          <cell r="B23">
            <v>0</v>
          </cell>
          <cell r="C23">
            <v>7</v>
          </cell>
          <cell r="D23">
            <v>1</v>
          </cell>
          <cell r="E23">
            <v>1</v>
          </cell>
          <cell r="F23">
            <v>0.05</v>
          </cell>
          <cell r="G23">
            <v>4.5999999999999996</v>
          </cell>
          <cell r="H23">
            <v>1.3</v>
          </cell>
          <cell r="I23">
            <v>0.3</v>
          </cell>
          <cell r="J23">
            <v>3</v>
          </cell>
          <cell r="K23">
            <v>1.7</v>
          </cell>
          <cell r="L23">
            <v>1</v>
          </cell>
          <cell r="M23">
            <v>1</v>
          </cell>
        </row>
        <row r="24">
          <cell r="A24" t="str">
            <v>TYPE 5a</v>
          </cell>
          <cell r="B24">
            <v>0</v>
          </cell>
          <cell r="C24">
            <v>8</v>
          </cell>
          <cell r="D24">
            <v>1</v>
          </cell>
          <cell r="E24">
            <v>1</v>
          </cell>
          <cell r="F24">
            <v>0.05</v>
          </cell>
          <cell r="G24">
            <v>4.5999999999999996</v>
          </cell>
          <cell r="H24">
            <v>1.3</v>
          </cell>
          <cell r="I24">
            <v>0.3</v>
          </cell>
          <cell r="J24">
            <v>3</v>
          </cell>
          <cell r="K24">
            <v>1.7</v>
          </cell>
          <cell r="L24">
            <v>1</v>
          </cell>
          <cell r="M24">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進度資料"/>
      <sheetName val="基本資料"/>
      <sheetName val="8807"/>
    </sheetNames>
    <sheetDataSet>
      <sheetData sheetId="0" refreshError="1">
        <row r="2">
          <cell r="A2">
            <v>36250</v>
          </cell>
          <cell r="B2">
            <v>0</v>
          </cell>
          <cell r="C2">
            <v>0</v>
          </cell>
          <cell r="D2">
            <v>0</v>
          </cell>
          <cell r="E2">
            <v>0</v>
          </cell>
          <cell r="F2">
            <v>0</v>
          </cell>
          <cell r="G2">
            <v>0</v>
          </cell>
          <cell r="H2">
            <v>0</v>
          </cell>
        </row>
        <row r="3">
          <cell r="A3">
            <v>36280</v>
          </cell>
          <cell r="B3">
            <v>0</v>
          </cell>
          <cell r="C3">
            <v>0</v>
          </cell>
          <cell r="D3">
            <v>0</v>
          </cell>
          <cell r="E3">
            <v>0</v>
          </cell>
          <cell r="F3">
            <v>0</v>
          </cell>
          <cell r="G3">
            <v>0</v>
          </cell>
          <cell r="H3">
            <v>0</v>
          </cell>
          <cell r="I3">
            <v>0</v>
          </cell>
        </row>
        <row r="4">
          <cell r="A4">
            <v>36311</v>
          </cell>
          <cell r="B4">
            <v>0</v>
          </cell>
          <cell r="C4">
            <v>0</v>
          </cell>
          <cell r="D4">
            <v>0</v>
          </cell>
          <cell r="E4">
            <v>0</v>
          </cell>
          <cell r="F4">
            <v>0</v>
          </cell>
          <cell r="G4">
            <v>0</v>
          </cell>
          <cell r="H4">
            <v>596401</v>
          </cell>
          <cell r="I4">
            <v>596401</v>
          </cell>
        </row>
        <row r="5">
          <cell r="A5">
            <v>36341</v>
          </cell>
          <cell r="B5">
            <v>0</v>
          </cell>
          <cell r="C5">
            <v>0</v>
          </cell>
          <cell r="D5">
            <v>0</v>
          </cell>
          <cell r="E5">
            <v>0</v>
          </cell>
          <cell r="F5">
            <v>0</v>
          </cell>
          <cell r="G5">
            <v>0</v>
          </cell>
          <cell r="H5">
            <v>247345</v>
          </cell>
          <cell r="I5">
            <v>843746</v>
          </cell>
        </row>
        <row r="6">
          <cell r="A6">
            <v>36372</v>
          </cell>
          <cell r="B6">
            <v>6671019</v>
          </cell>
          <cell r="C6">
            <v>6353351.4285714282</v>
          </cell>
          <cell r="D6">
            <v>6671019</v>
          </cell>
          <cell r="E6">
            <v>6353351.4285714282</v>
          </cell>
          <cell r="F6">
            <v>2E-3</v>
          </cell>
          <cell r="G6">
            <v>2E-3</v>
          </cell>
          <cell r="H6">
            <v>1306396</v>
          </cell>
          <cell r="I6">
            <v>2150142</v>
          </cell>
        </row>
        <row r="7">
          <cell r="A7">
            <v>36403</v>
          </cell>
          <cell r="B7">
            <v>8271652</v>
          </cell>
          <cell r="C7">
            <v>7877763.8095238088</v>
          </cell>
          <cell r="D7">
            <v>14942671</v>
          </cell>
          <cell r="E7">
            <v>14231115.238095237</v>
          </cell>
          <cell r="F7">
            <v>8.9999999999999993E-3</v>
          </cell>
          <cell r="G7">
            <v>1.0999999999999999E-2</v>
          </cell>
          <cell r="H7">
            <v>10117558</v>
          </cell>
          <cell r="I7">
            <v>12267700</v>
          </cell>
        </row>
        <row r="8">
          <cell r="A8">
            <v>36433</v>
          </cell>
          <cell r="B8">
            <v>17140650</v>
          </cell>
          <cell r="C8">
            <v>16324428.571428571</v>
          </cell>
          <cell r="D8">
            <v>32083321</v>
          </cell>
          <cell r="E8">
            <v>30555543.80952381</v>
          </cell>
          <cell r="F8">
            <v>1.35E-2</v>
          </cell>
          <cell r="G8">
            <v>2.4500000000000001E-2</v>
          </cell>
          <cell r="H8">
            <v>26078437</v>
          </cell>
          <cell r="I8">
            <v>38346137</v>
          </cell>
        </row>
        <row r="9">
          <cell r="A9">
            <v>36464</v>
          </cell>
          <cell r="B9">
            <v>46201000</v>
          </cell>
          <cell r="C9">
            <v>44000952.380952381</v>
          </cell>
          <cell r="D9">
            <v>78284321</v>
          </cell>
          <cell r="E9">
            <v>74556496.190476194</v>
          </cell>
          <cell r="F9">
            <v>2.47E-2</v>
          </cell>
          <cell r="G9">
            <v>4.9200000000000001E-2</v>
          </cell>
          <cell r="H9">
            <v>25664539</v>
          </cell>
          <cell r="I9">
            <v>64010676</v>
          </cell>
        </row>
        <row r="10">
          <cell r="A10">
            <v>36494</v>
          </cell>
          <cell r="B10">
            <v>42750969</v>
          </cell>
          <cell r="C10">
            <v>40715208.571428567</v>
          </cell>
          <cell r="D10">
            <v>121035290</v>
          </cell>
          <cell r="E10">
            <v>115271704.76190476</v>
          </cell>
          <cell r="F10">
            <v>3.6200000000000003E-2</v>
          </cell>
          <cell r="G10">
            <v>8.5400000000000004E-2</v>
          </cell>
          <cell r="H10">
            <v>57114987</v>
          </cell>
          <cell r="I10">
            <v>121125663</v>
          </cell>
        </row>
        <row r="11">
          <cell r="A11">
            <v>36525</v>
          </cell>
          <cell r="B11">
            <v>47470810</v>
          </cell>
          <cell r="C11">
            <v>45210295.238095239</v>
          </cell>
          <cell r="D11">
            <v>168506100</v>
          </cell>
          <cell r="E11">
            <v>160482000</v>
          </cell>
          <cell r="F11">
            <v>3.7600000000000001E-2</v>
          </cell>
          <cell r="G11">
            <v>0.123</v>
          </cell>
          <cell r="H11">
            <v>1783186</v>
          </cell>
          <cell r="I11">
            <v>122908849</v>
          </cell>
        </row>
        <row r="12">
          <cell r="A12">
            <v>36556</v>
          </cell>
        </row>
        <row r="13">
          <cell r="A13">
            <v>36585</v>
          </cell>
        </row>
        <row r="14">
          <cell r="A14">
            <v>36616</v>
          </cell>
        </row>
        <row r="18">
          <cell r="B18">
            <v>168506100</v>
          </cell>
          <cell r="C18">
            <v>160482000</v>
          </cell>
        </row>
      </sheetData>
      <sheetData sheetId="1"/>
      <sheetData sheetId="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1)"/>
      <sheetName val="鋼筋L(1)"/>
      <sheetName val="L(2)"/>
      <sheetName val="鋼筋L(2)"/>
      <sheetName val="L(3)"/>
      <sheetName val="鋼筋L(3)"/>
      <sheetName val="L(4)"/>
      <sheetName val="鋼筋L(4)"/>
      <sheetName val="L(5)"/>
      <sheetName val="鋼筋L(5)"/>
      <sheetName val="L(6)"/>
      <sheetName val="鋼筋L(6)"/>
      <sheetName val="L(7)"/>
      <sheetName val="鋼筋L(7)"/>
      <sheetName val="L(8)"/>
      <sheetName val="鋼筋L(8)"/>
      <sheetName val="L(9)"/>
      <sheetName val="鋼筋L(9)"/>
      <sheetName val="L(10)"/>
      <sheetName val="鋼筋L(10)"/>
      <sheetName val="L(11)"/>
      <sheetName val="鋼筋L(11)"/>
      <sheetName val="LN 11"/>
      <sheetName val="鋼筋LN 11"/>
      <sheetName val="323K+000~323K+100"/>
      <sheetName val="Sheet2"/>
      <sheetName val="TYPE  C1~PC2"/>
      <sheetName val="C2R1"/>
      <sheetName val="C2R2"/>
      <sheetName val="C2R3"/>
      <sheetName val="C2R4"/>
      <sheetName val="LS17"/>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概況"/>
      <sheetName val="看這裡"/>
      <sheetName val="人事管理費明細"/>
      <sheetName val="工料單價"/>
      <sheetName val="單價分析 (2)"/>
      <sheetName val="木門"/>
      <sheetName val="不鏽鋼門"/>
      <sheetName val="鋁窗"/>
      <sheetName val="捲門"/>
      <sheetName val="總表"/>
      <sheetName val="預算書"/>
      <sheetName val="假設工程"/>
      <sheetName val="指定材料"/>
      <sheetName val="單價分析"/>
      <sheetName val="污水場"/>
      <sheetName val="帷幕"/>
      <sheetName val="天花"/>
      <sheetName val="儲油槽"/>
      <sheetName val="詢價分配"/>
      <sheetName val="進度表"/>
    </sheetNames>
    <sheetDataSet>
      <sheetData sheetId="0" refreshError="1"/>
      <sheetData sheetId="1" refreshError="1"/>
      <sheetData sheetId="2" refreshError="1"/>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概況"/>
      <sheetName val="看這裡"/>
      <sheetName val="人事管理費明細"/>
      <sheetName val="工料單價"/>
      <sheetName val="單價分析 (2)"/>
      <sheetName val="木門"/>
      <sheetName val="不鏽鋼門"/>
      <sheetName val="鋁窗"/>
      <sheetName val="捲門"/>
      <sheetName val="總表"/>
      <sheetName val="預算書"/>
      <sheetName val="假設工程"/>
      <sheetName val="指定材料"/>
      <sheetName val="單價分析"/>
      <sheetName val="污水場"/>
      <sheetName val="帷幕"/>
      <sheetName val="天花"/>
      <sheetName val="儲油槽"/>
      <sheetName val="詢價分配"/>
      <sheetName val="進度表"/>
    </sheetNames>
    <sheetDataSet>
      <sheetData sheetId="0" refreshError="1"/>
      <sheetData sheetId="1" refreshError="1"/>
      <sheetData sheetId="2" refreshError="1"/>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人事管理費說明"/>
      <sheetName val="假設貼貼"/>
      <sheetName val="假設編列原則"/>
      <sheetName val="地坪"/>
      <sheetName val="坪頂"/>
      <sheetName val="內牆"/>
      <sheetName val="外牆"/>
      <sheetName val="整理"/>
      <sheetName val="結構"/>
      <sheetName val="單價分析"/>
      <sheetName val="單價分析 (2)"/>
      <sheetName val="人事管理費明細"/>
      <sheetName val="預算成本分析"/>
      <sheetName val="工料單價"/>
      <sheetName val="外勞鋼筋工程"/>
      <sheetName val="外勞傳模"/>
      <sheetName val="外勞系模"/>
      <sheetName val="工程預算施工進度表"/>
      <sheetName val="模板成本分析"/>
      <sheetName val="模板"/>
      <sheetName val="塔吊攤提原則"/>
      <sheetName val="塔吊分析"/>
      <sheetName val="塔吊預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50">
          <cell r="F50" t="str">
            <v>內牆1:2防水粉刷</v>
          </cell>
        </row>
        <row r="58">
          <cell r="F58" t="str">
            <v>內牆1:3粉刷</v>
          </cell>
        </row>
        <row r="65">
          <cell r="F65" t="str">
            <v>地坪1:2防水粉刷</v>
          </cell>
        </row>
        <row r="131">
          <cell r="F131" t="str">
            <v>外牆洗石子</v>
          </cell>
        </row>
        <row r="292">
          <cell r="F292" t="str">
            <v>內牆貼花崗石(溼式)</v>
          </cell>
        </row>
        <row r="310">
          <cell r="F310" t="str">
            <v>地坪貼花崗石</v>
          </cell>
        </row>
        <row r="315">
          <cell r="F315" t="str">
            <v>樓梯貼花崗石</v>
          </cell>
        </row>
        <row r="530">
          <cell r="F530" t="str">
            <v>內牆貼馬賽克</v>
          </cell>
        </row>
        <row r="616">
          <cell r="F616" t="str">
            <v>內牆貼20*25磁磚</v>
          </cell>
        </row>
        <row r="662">
          <cell r="F662" t="str">
            <v>地坪貼馬賽克</v>
          </cell>
        </row>
        <row r="671">
          <cell r="F671" t="str">
            <v>地坪防水貼馬賽克</v>
          </cell>
        </row>
        <row r="753">
          <cell r="F753" t="str">
            <v>地坪貼10*10磁磚(硬底)</v>
          </cell>
        </row>
        <row r="855">
          <cell r="F855" t="str">
            <v>樓梯貼20*25石英磚(軟底)</v>
          </cell>
        </row>
        <row r="945">
          <cell r="F945" t="str">
            <v>地坪貼40*40石英磚(軟底)</v>
          </cell>
        </row>
        <row r="983">
          <cell r="F983" t="str">
            <v>地坪貼40*40磨石子地磚</v>
          </cell>
        </row>
        <row r="1013">
          <cell r="F1013" t="str">
            <v>地坪貼H13~20其他類磚</v>
          </cell>
        </row>
        <row r="1043">
          <cell r="F1043" t="str">
            <v>內牆1:2防水粉刷刷漆</v>
          </cell>
        </row>
        <row r="1052">
          <cell r="F1052" t="str">
            <v>內牆粉刷刷漆</v>
          </cell>
        </row>
        <row r="1060">
          <cell r="F1060" t="str">
            <v>平頂1:2防水粉刷刷漆</v>
          </cell>
        </row>
        <row r="1083">
          <cell r="F1083" t="str">
            <v>地坪1:2MT鋪H:50高架地板</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看這裡"/>
      <sheetName val="其他門窗"/>
      <sheetName val="捲門"/>
      <sheetName val="預算書"/>
      <sheetName val="工料單價"/>
      <sheetName val="假設工程"/>
      <sheetName val="單價分析"/>
      <sheetName val="成本分析"/>
      <sheetName val="工料價"/>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Point"/>
      <sheetName val="Data"/>
      <sheetName val="估算成本分析總表"/>
      <sheetName val="Cash Flow"/>
      <sheetName val="百分比"/>
      <sheetName val="成本分析"/>
    </sheetNames>
    <sheetDataSet>
      <sheetData sheetId="0"/>
      <sheetData sheetId="1">
        <row r="2">
          <cell r="C2">
            <v>1101883137.4000001</v>
          </cell>
          <cell r="E2" t="str">
            <v>月份</v>
          </cell>
          <cell r="F2" t="str">
            <v>工程進度</v>
          </cell>
          <cell r="H2" t="str">
            <v>直接費用</v>
          </cell>
        </row>
        <row r="3">
          <cell r="C3">
            <v>0</v>
          </cell>
          <cell r="E3">
            <v>1</v>
          </cell>
          <cell r="F3">
            <v>5.0000000000000002E-5</v>
          </cell>
          <cell r="H3">
            <v>5.0000000000000002E-5</v>
          </cell>
        </row>
        <row r="4">
          <cell r="C4">
            <v>61299440</v>
          </cell>
          <cell r="E4">
            <v>2</v>
          </cell>
          <cell r="F4">
            <v>4.4999999999999999E-4</v>
          </cell>
          <cell r="H4">
            <v>4.4999999999999999E-4</v>
          </cell>
        </row>
        <row r="5">
          <cell r="B5">
            <v>0.03</v>
          </cell>
          <cell r="E5">
            <v>3</v>
          </cell>
          <cell r="F5">
            <v>1.15E-2</v>
          </cell>
          <cell r="H5">
            <v>1.15E-2</v>
          </cell>
        </row>
        <row r="6">
          <cell r="B6">
            <v>0.02</v>
          </cell>
          <cell r="E6">
            <v>4</v>
          </cell>
          <cell r="F6">
            <v>1.6500000000000001E-2</v>
          </cell>
          <cell r="H6">
            <v>1.6500000000000001E-2</v>
          </cell>
        </row>
        <row r="7">
          <cell r="B7">
            <v>0.05</v>
          </cell>
          <cell r="E7">
            <v>5</v>
          </cell>
          <cell r="F7">
            <v>2.1499999999999998E-2</v>
          </cell>
          <cell r="H7">
            <v>2.1499999999999998E-2</v>
          </cell>
        </row>
        <row r="8">
          <cell r="C8">
            <v>1285622848.7052631</v>
          </cell>
          <cell r="E8">
            <v>6</v>
          </cell>
          <cell r="F8">
            <v>2.8500000000000001E-2</v>
          </cell>
          <cell r="H8">
            <v>2.8500000000000001E-2</v>
          </cell>
        </row>
        <row r="9">
          <cell r="B9">
            <v>0.1</v>
          </cell>
          <cell r="E9">
            <v>7</v>
          </cell>
          <cell r="F9">
            <v>2.5499999999999998E-2</v>
          </cell>
          <cell r="H9">
            <v>2.5499999999999998E-2</v>
          </cell>
        </row>
        <row r="10">
          <cell r="B10">
            <v>0.05</v>
          </cell>
          <cell r="E10">
            <v>8</v>
          </cell>
          <cell r="F10">
            <v>2.35E-2</v>
          </cell>
          <cell r="H10">
            <v>2.35E-2</v>
          </cell>
        </row>
        <row r="11">
          <cell r="B11">
            <v>0.02</v>
          </cell>
          <cell r="E11">
            <v>9</v>
          </cell>
          <cell r="F11">
            <v>2.75E-2</v>
          </cell>
          <cell r="H11">
            <v>2.75E-2</v>
          </cell>
        </row>
        <row r="12">
          <cell r="B12">
            <v>6.0000000000000001E-3</v>
          </cell>
          <cell r="E12">
            <v>10</v>
          </cell>
          <cell r="F12">
            <v>2.5499999999999998E-2</v>
          </cell>
          <cell r="H12">
            <v>2.5499999999999998E-2</v>
          </cell>
        </row>
        <row r="13">
          <cell r="B13">
            <v>44</v>
          </cell>
          <cell r="E13">
            <v>11</v>
          </cell>
          <cell r="F13">
            <v>1.95E-2</v>
          </cell>
          <cell r="H13">
            <v>1.95E-2</v>
          </cell>
        </row>
        <row r="14">
          <cell r="B14">
            <v>0.1</v>
          </cell>
          <cell r="E14">
            <v>12</v>
          </cell>
          <cell r="F14">
            <v>0.02</v>
          </cell>
          <cell r="H14">
            <v>0.02</v>
          </cell>
        </row>
        <row r="15">
          <cell r="B15">
            <v>0.05</v>
          </cell>
          <cell r="E15">
            <v>13</v>
          </cell>
          <cell r="F15">
            <v>2.1499999999999998E-2</v>
          </cell>
          <cell r="H15">
            <v>2.1499999999999998E-2</v>
          </cell>
        </row>
        <row r="16">
          <cell r="B16">
            <v>0.05</v>
          </cell>
          <cell r="E16">
            <v>14</v>
          </cell>
          <cell r="F16">
            <v>2.2499999999999999E-2</v>
          </cell>
          <cell r="H16">
            <v>2.2499999999999999E-2</v>
          </cell>
        </row>
        <row r="17">
          <cell r="B17">
            <v>0.16666666666666666</v>
          </cell>
          <cell r="E17">
            <v>15</v>
          </cell>
          <cell r="F17">
            <v>2.35E-2</v>
          </cell>
          <cell r="H17">
            <v>2.35E-2</v>
          </cell>
        </row>
        <row r="18">
          <cell r="B18">
            <v>0.2</v>
          </cell>
          <cell r="E18">
            <v>16</v>
          </cell>
          <cell r="F18">
            <v>2.5499999999999998E-2</v>
          </cell>
          <cell r="H18">
            <v>2.5499999999999998E-2</v>
          </cell>
        </row>
        <row r="19">
          <cell r="B19">
            <v>0.8</v>
          </cell>
          <cell r="E19">
            <v>17</v>
          </cell>
          <cell r="F19">
            <v>2.75E-2</v>
          </cell>
          <cell r="H19">
            <v>2.75E-2</v>
          </cell>
        </row>
        <row r="20">
          <cell r="B20">
            <v>1</v>
          </cell>
          <cell r="E20">
            <v>18</v>
          </cell>
          <cell r="F20">
            <v>2.9499999999999998E-2</v>
          </cell>
          <cell r="H20">
            <v>2.9499999999999998E-2</v>
          </cell>
        </row>
        <row r="21">
          <cell r="B21">
            <v>500000</v>
          </cell>
          <cell r="E21">
            <v>19</v>
          </cell>
          <cell r="F21">
            <v>3.15E-2</v>
          </cell>
          <cell r="H21">
            <v>3.15E-2</v>
          </cell>
        </row>
        <row r="22">
          <cell r="E22">
            <v>20</v>
          </cell>
          <cell r="F22">
            <v>2.8500000000000001E-2</v>
          </cell>
          <cell r="H22">
            <v>2.8500000000000001E-2</v>
          </cell>
        </row>
        <row r="23">
          <cell r="E23">
            <v>21</v>
          </cell>
          <cell r="F23">
            <v>3.0499999999999999E-2</v>
          </cell>
          <cell r="H23">
            <v>3.0499999999999999E-2</v>
          </cell>
        </row>
        <row r="24">
          <cell r="B24">
            <v>0.05</v>
          </cell>
          <cell r="E24">
            <v>22</v>
          </cell>
          <cell r="F24">
            <v>3.2500000000000001E-2</v>
          </cell>
          <cell r="H24">
            <v>3.2500000000000001E-2</v>
          </cell>
        </row>
        <row r="25">
          <cell r="E25">
            <v>23</v>
          </cell>
          <cell r="F25">
            <v>2.8500000000000001E-2</v>
          </cell>
          <cell r="H25">
            <v>2.8500000000000001E-2</v>
          </cell>
        </row>
        <row r="26">
          <cell r="E26">
            <v>24</v>
          </cell>
          <cell r="F26">
            <v>2.75E-2</v>
          </cell>
          <cell r="H26">
            <v>2.75E-2</v>
          </cell>
        </row>
        <row r="27">
          <cell r="E27">
            <v>25</v>
          </cell>
          <cell r="F27">
            <v>2.4E-2</v>
          </cell>
          <cell r="H27">
            <v>2.4E-2</v>
          </cell>
        </row>
        <row r="28">
          <cell r="E28">
            <v>26</v>
          </cell>
          <cell r="F28">
            <v>2.35E-2</v>
          </cell>
          <cell r="H28">
            <v>2.35E-2</v>
          </cell>
        </row>
        <row r="29">
          <cell r="B29">
            <v>0</v>
          </cell>
          <cell r="E29">
            <v>27</v>
          </cell>
          <cell r="F29">
            <v>2.1499999999999998E-2</v>
          </cell>
          <cell r="H29">
            <v>2.1499999999999998E-2</v>
          </cell>
        </row>
        <row r="30">
          <cell r="E30">
            <v>28</v>
          </cell>
          <cell r="F30">
            <v>2.1499999999999998E-2</v>
          </cell>
          <cell r="H30">
            <v>2.1499999999999998E-2</v>
          </cell>
        </row>
        <row r="31">
          <cell r="E31">
            <v>29</v>
          </cell>
          <cell r="F31">
            <v>0.02</v>
          </cell>
          <cell r="H31">
            <v>0.02</v>
          </cell>
        </row>
        <row r="32">
          <cell r="E32">
            <v>30</v>
          </cell>
          <cell r="F32">
            <v>1.95E-2</v>
          </cell>
          <cell r="H32">
            <v>1.95E-2</v>
          </cell>
        </row>
        <row r="33">
          <cell r="E33">
            <v>31</v>
          </cell>
          <cell r="F33">
            <v>2.6499999999999999E-2</v>
          </cell>
          <cell r="H33">
            <v>2.6499999999999999E-2</v>
          </cell>
        </row>
        <row r="34">
          <cell r="E34">
            <v>32</v>
          </cell>
          <cell r="F34">
            <v>2.75E-2</v>
          </cell>
          <cell r="H34">
            <v>2.75E-2</v>
          </cell>
        </row>
        <row r="35">
          <cell r="E35">
            <v>33</v>
          </cell>
          <cell r="F35">
            <v>3.15E-2</v>
          </cell>
          <cell r="H35">
            <v>3.15E-2</v>
          </cell>
        </row>
        <row r="36">
          <cell r="E36">
            <v>34</v>
          </cell>
          <cell r="F36">
            <v>2.9499999999999998E-2</v>
          </cell>
          <cell r="H36">
            <v>2.9499999999999998E-2</v>
          </cell>
        </row>
        <row r="37">
          <cell r="E37">
            <v>35</v>
          </cell>
          <cell r="F37">
            <v>3.0499999999999999E-2</v>
          </cell>
          <cell r="H37">
            <v>3.0499999999999999E-2</v>
          </cell>
        </row>
        <row r="38">
          <cell r="E38">
            <v>36</v>
          </cell>
          <cell r="F38">
            <v>2.9499999999999998E-2</v>
          </cell>
          <cell r="H38">
            <v>2.9499999999999998E-2</v>
          </cell>
        </row>
        <row r="39">
          <cell r="E39">
            <v>37</v>
          </cell>
          <cell r="F39">
            <v>2.8500000000000001E-2</v>
          </cell>
          <cell r="H39">
            <v>2.8500000000000001E-2</v>
          </cell>
        </row>
        <row r="40">
          <cell r="E40">
            <v>38</v>
          </cell>
          <cell r="F40">
            <v>2.75E-2</v>
          </cell>
          <cell r="H40">
            <v>2.75E-2</v>
          </cell>
        </row>
        <row r="41">
          <cell r="E41">
            <v>39</v>
          </cell>
          <cell r="F41">
            <v>1.6500000000000001E-2</v>
          </cell>
          <cell r="H41">
            <v>1.6500000000000001E-2</v>
          </cell>
        </row>
        <row r="42">
          <cell r="E42">
            <v>40</v>
          </cell>
          <cell r="F42">
            <v>1.4500000000000001E-2</v>
          </cell>
          <cell r="H42">
            <v>1.4500000000000001E-2</v>
          </cell>
        </row>
        <row r="43">
          <cell r="E43">
            <v>41</v>
          </cell>
          <cell r="F43">
            <v>1.6500000000000001E-2</v>
          </cell>
          <cell r="H43">
            <v>1.6500000000000001E-2</v>
          </cell>
        </row>
        <row r="44">
          <cell r="E44">
            <v>42</v>
          </cell>
          <cell r="F44">
            <v>1.55E-2</v>
          </cell>
          <cell r="H44">
            <v>1.55E-2</v>
          </cell>
        </row>
        <row r="45">
          <cell r="E45">
            <v>43</v>
          </cell>
          <cell r="F45">
            <v>1.35E-2</v>
          </cell>
          <cell r="H45">
            <v>1.35E-2</v>
          </cell>
        </row>
        <row r="46">
          <cell r="E46">
            <v>44</v>
          </cell>
          <cell r="F46">
            <v>1.35E-2</v>
          </cell>
          <cell r="H46">
            <v>1.35E-2</v>
          </cell>
        </row>
        <row r="47">
          <cell r="E47">
            <v>45</v>
          </cell>
        </row>
        <row r="48">
          <cell r="E48">
            <v>46</v>
          </cell>
        </row>
        <row r="49">
          <cell r="E49">
            <v>47</v>
          </cell>
        </row>
        <row r="50">
          <cell r="E50">
            <v>48</v>
          </cell>
        </row>
        <row r="51">
          <cell r="E51">
            <v>49</v>
          </cell>
        </row>
        <row r="52">
          <cell r="E52">
            <v>50</v>
          </cell>
        </row>
        <row r="53">
          <cell r="E53">
            <v>51</v>
          </cell>
        </row>
        <row r="54">
          <cell r="E54">
            <v>52</v>
          </cell>
        </row>
        <row r="55">
          <cell r="E55">
            <v>53</v>
          </cell>
        </row>
        <row r="56">
          <cell r="E56">
            <v>54</v>
          </cell>
        </row>
        <row r="57">
          <cell r="E57">
            <v>55</v>
          </cell>
        </row>
        <row r="58">
          <cell r="E58">
            <v>56</v>
          </cell>
        </row>
      </sheetData>
      <sheetData sheetId="2">
        <row r="13">
          <cell r="H13">
            <v>464794558.50999999</v>
          </cell>
        </row>
      </sheetData>
      <sheetData sheetId="3"/>
      <sheetData sheetId="4"/>
      <sheetData sheetId="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人事管理費說明"/>
      <sheetName val="假設貼貼"/>
      <sheetName val="假設編列原則"/>
      <sheetName val="地坪"/>
      <sheetName val="平頂"/>
      <sheetName val="內牆"/>
      <sheetName val="外牆"/>
      <sheetName val="結構"/>
      <sheetName val="單價分析"/>
      <sheetName val="單價分析 (2)"/>
      <sheetName val="人事管理費明細"/>
      <sheetName val="預算成本分析"/>
      <sheetName val="工料單價"/>
      <sheetName val="外勞鋼筋工程"/>
      <sheetName val="外勞傳模"/>
      <sheetName val="外勞系模"/>
      <sheetName val="工程預算施工進度表"/>
      <sheetName val="模板成本分析"/>
      <sheetName val="模板"/>
      <sheetName val="塔吊攤提原則"/>
      <sheetName val="塔吊分析"/>
      <sheetName val="塔吊預算"/>
    </sheetNames>
    <sheetDataSet>
      <sheetData sheetId="0"/>
      <sheetData sheetId="1"/>
      <sheetData sheetId="2"/>
      <sheetData sheetId="3"/>
      <sheetData sheetId="4"/>
      <sheetData sheetId="5"/>
      <sheetData sheetId="6"/>
      <sheetData sheetId="7"/>
      <sheetData sheetId="8" refreshError="1">
        <row r="681">
          <cell r="F681" t="str">
            <v>地坪貼20*20磁磚(硬底)</v>
          </cell>
        </row>
        <row r="690">
          <cell r="F690" t="str">
            <v>地坪防水貼20*20磁磚(硬底)</v>
          </cell>
        </row>
        <row r="708">
          <cell r="F708" t="str">
            <v>樓梯貼20*20石英磚(硬底)</v>
          </cell>
        </row>
        <row r="832">
          <cell r="F832" t="str">
            <v>地坪防水貼20*25磁磚(軟底)</v>
          </cell>
        </row>
        <row r="915">
          <cell r="F915" t="str">
            <v>地坪貼30*30石英磚(軟底)</v>
          </cell>
        </row>
        <row r="930">
          <cell r="F930" t="str">
            <v>地坪貼40*40磁磚(軟底)</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預算書"/>
      <sheetName val="門窗"/>
      <sheetName val="鋁窗分析"/>
      <sheetName val="五金"/>
      <sheetName val="玻璃"/>
      <sheetName val="鐵捲門"/>
      <sheetName val="看這裡"/>
      <sheetName val="模板成本分析"/>
      <sheetName val="塔吊"/>
      <sheetName val="模板"/>
      <sheetName val="追加減帳"/>
      <sheetName val="工料單價"/>
      <sheetName val="成本分析"/>
      <sheetName val="假設工程"/>
      <sheetName val="鋁門窗及其他"/>
      <sheetName val="捲門"/>
      <sheetName val="假設編列原則"/>
      <sheetName val="Sheet1"/>
      <sheetName val="工務所"/>
      <sheetName val="單價分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街廓一、街廓二總表"/>
      <sheetName val="街廓一總表 "/>
      <sheetName val="街廓二總表 "/>
      <sheetName val="看這裡"/>
      <sheetName val="鋁門窗&amp;其他"/>
      <sheetName val="捲門"/>
      <sheetName val="工料單價"/>
      <sheetName val="單價分析"/>
      <sheetName val="預算書"/>
      <sheetName val="成本分析 "/>
      <sheetName val="模板及鋼筋分析"/>
      <sheetName val="預算書乙"/>
      <sheetName val="門窗"/>
      <sheetName val="磁磚"/>
      <sheetName val="天花板"/>
      <sheetName val="欄杆"/>
      <sheetName val="連續壁"/>
      <sheetName val="金屬門"/>
      <sheetName val="電動鐵捲門"/>
      <sheetName val="五金"/>
      <sheetName val="假設工程"/>
      <sheetName val="成本分析  (2)"/>
      <sheetName val="防水材料"/>
      <sheetName val="水平支撐"/>
      <sheetName val="雨水"/>
      <sheetName val="雜項鐵件"/>
      <sheetName val="鋼筋模板"/>
      <sheetName val="成本"/>
    </sheetNames>
    <sheetDataSet>
      <sheetData sheetId="0" refreshError="1"/>
      <sheetData sheetId="1" refreshError="1"/>
      <sheetData sheetId="2" refreshError="1"/>
      <sheetData sheetId="3" refreshError="1"/>
      <sheetData sheetId="4" refreshError="1"/>
      <sheetData sheetId="5" refreshError="1"/>
      <sheetData sheetId="6">
        <row r="7">
          <cell r="J7">
            <v>150</v>
          </cell>
        </row>
        <row r="11">
          <cell r="B11">
            <v>110</v>
          </cell>
        </row>
        <row r="26">
          <cell r="J26">
            <v>200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報表( SOP)"/>
      <sheetName val="日報表( SOP) (2)"/>
      <sheetName val="承商日報表(1)"/>
      <sheetName val="承商日報表(2)"/>
      <sheetName val="數量"/>
      <sheetName val="天機工"/>
      <sheetName val="記事"/>
      <sheetName val="累計數量"/>
    </sheetNames>
    <sheetDataSet>
      <sheetData sheetId="0"/>
      <sheetData sheetId="1"/>
      <sheetData sheetId="2"/>
      <sheetData sheetId="3"/>
      <sheetData sheetId="4">
        <row r="3">
          <cell r="A3">
            <v>1</v>
          </cell>
          <cell r="B3">
            <v>1</v>
          </cell>
          <cell r="C3">
            <v>3</v>
          </cell>
        </row>
        <row r="4">
          <cell r="A4">
            <v>0</v>
          </cell>
          <cell r="B4">
            <v>0</v>
          </cell>
          <cell r="C4">
            <v>4</v>
          </cell>
        </row>
        <row r="5">
          <cell r="A5">
            <v>2</v>
          </cell>
          <cell r="B5">
            <v>1</v>
          </cell>
          <cell r="C5">
            <v>5</v>
          </cell>
        </row>
        <row r="6">
          <cell r="A6">
            <v>0</v>
          </cell>
          <cell r="B6">
            <v>0</v>
          </cell>
          <cell r="C6">
            <v>6</v>
          </cell>
        </row>
        <row r="7">
          <cell r="A7">
            <v>0</v>
          </cell>
          <cell r="B7">
            <v>0</v>
          </cell>
          <cell r="C7">
            <v>7</v>
          </cell>
        </row>
        <row r="8">
          <cell r="A8">
            <v>0</v>
          </cell>
          <cell r="B8">
            <v>0</v>
          </cell>
          <cell r="C8">
            <v>8</v>
          </cell>
        </row>
        <row r="9">
          <cell r="A9">
            <v>0</v>
          </cell>
          <cell r="B9">
            <v>0</v>
          </cell>
          <cell r="C9">
            <v>9</v>
          </cell>
        </row>
        <row r="10">
          <cell r="A10">
            <v>0</v>
          </cell>
          <cell r="B10">
            <v>0</v>
          </cell>
          <cell r="C10">
            <v>10</v>
          </cell>
        </row>
        <row r="11">
          <cell r="A11">
            <v>0</v>
          </cell>
          <cell r="B11">
            <v>0</v>
          </cell>
          <cell r="C11">
            <v>11</v>
          </cell>
        </row>
        <row r="12">
          <cell r="A12">
            <v>0</v>
          </cell>
          <cell r="B12">
            <v>0</v>
          </cell>
          <cell r="C12">
            <v>12</v>
          </cell>
        </row>
        <row r="13">
          <cell r="A13">
            <v>0</v>
          </cell>
          <cell r="B13">
            <v>0</v>
          </cell>
          <cell r="C13">
            <v>13</v>
          </cell>
        </row>
        <row r="14">
          <cell r="A14">
            <v>0</v>
          </cell>
          <cell r="B14">
            <v>0</v>
          </cell>
          <cell r="C14">
            <v>14</v>
          </cell>
        </row>
        <row r="15">
          <cell r="A15">
            <v>0</v>
          </cell>
          <cell r="B15">
            <v>0</v>
          </cell>
          <cell r="C15">
            <v>15</v>
          </cell>
        </row>
        <row r="16">
          <cell r="A16">
            <v>0</v>
          </cell>
          <cell r="B16">
            <v>0</v>
          </cell>
          <cell r="C16">
            <v>16</v>
          </cell>
        </row>
        <row r="17">
          <cell r="A17">
            <v>0</v>
          </cell>
          <cell r="B17">
            <v>0</v>
          </cell>
          <cell r="C17">
            <v>17</v>
          </cell>
        </row>
        <row r="18">
          <cell r="A18">
            <v>0</v>
          </cell>
          <cell r="B18">
            <v>0</v>
          </cell>
          <cell r="C18">
            <v>18</v>
          </cell>
        </row>
        <row r="19">
          <cell r="A19">
            <v>0</v>
          </cell>
          <cell r="B19">
            <v>0</v>
          </cell>
          <cell r="C19">
            <v>19</v>
          </cell>
        </row>
        <row r="20">
          <cell r="A20">
            <v>0</v>
          </cell>
          <cell r="B20">
            <v>0</v>
          </cell>
          <cell r="C20">
            <v>20</v>
          </cell>
        </row>
        <row r="21">
          <cell r="A21">
            <v>0</v>
          </cell>
          <cell r="B21">
            <v>0</v>
          </cell>
          <cell r="C21">
            <v>21</v>
          </cell>
        </row>
        <row r="22">
          <cell r="A22">
            <v>0</v>
          </cell>
          <cell r="B22">
            <v>0</v>
          </cell>
          <cell r="C22">
            <v>22</v>
          </cell>
        </row>
        <row r="23">
          <cell r="A23">
            <v>0</v>
          </cell>
          <cell r="B23">
            <v>0</v>
          </cell>
          <cell r="C23">
            <v>23</v>
          </cell>
        </row>
        <row r="24">
          <cell r="A24">
            <v>3</v>
          </cell>
          <cell r="B24">
            <v>1</v>
          </cell>
          <cell r="C24">
            <v>24</v>
          </cell>
        </row>
        <row r="25">
          <cell r="A25">
            <v>0</v>
          </cell>
          <cell r="B25">
            <v>0</v>
          </cell>
          <cell r="C25">
            <v>25</v>
          </cell>
        </row>
        <row r="26">
          <cell r="A26">
            <v>4</v>
          </cell>
          <cell r="B26">
            <v>1</v>
          </cell>
          <cell r="C26">
            <v>26</v>
          </cell>
        </row>
        <row r="27">
          <cell r="C27">
            <v>27</v>
          </cell>
        </row>
        <row r="28">
          <cell r="A28">
            <v>0</v>
          </cell>
          <cell r="C28">
            <v>28</v>
          </cell>
        </row>
        <row r="29">
          <cell r="A29">
            <v>5</v>
          </cell>
          <cell r="B29">
            <v>1</v>
          </cell>
          <cell r="C29">
            <v>29</v>
          </cell>
        </row>
        <row r="30">
          <cell r="A30">
            <v>6</v>
          </cell>
          <cell r="B30">
            <v>1</v>
          </cell>
          <cell r="C30">
            <v>30</v>
          </cell>
        </row>
        <row r="31">
          <cell r="A31">
            <v>7</v>
          </cell>
          <cell r="B31">
            <v>1</v>
          </cell>
          <cell r="C31">
            <v>31</v>
          </cell>
        </row>
        <row r="32">
          <cell r="A32">
            <v>0</v>
          </cell>
          <cell r="C32">
            <v>32</v>
          </cell>
        </row>
      </sheetData>
      <sheetData sheetId="5"/>
      <sheetData sheetId="6"/>
      <sheetData sheetId="7"/>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各工地攤提"/>
      <sheetName val="各月成本"/>
      <sheetName val="建築編碼"/>
      <sheetName val="預算書"/>
      <sheetName val="差異分析明細"/>
      <sheetName val="工程差異分析表"/>
    </sheetNames>
    <sheetDataSet>
      <sheetData sheetId="0"/>
      <sheetData sheetId="1"/>
      <sheetData sheetId="2"/>
      <sheetData sheetId="3"/>
      <sheetData sheetId="4">
        <row r="2">
          <cell r="B2" t="str">
            <v>預算工期</v>
          </cell>
        </row>
        <row r="3">
          <cell r="B3" t="str">
            <v>合約金額</v>
          </cell>
        </row>
        <row r="4">
          <cell r="B4" t="str">
            <v>出標毛利</v>
          </cell>
        </row>
        <row r="5">
          <cell r="B5" t="str">
            <v>預算金額</v>
          </cell>
          <cell r="H5" t="str">
            <v/>
          </cell>
        </row>
        <row r="6">
          <cell r="B6" t="str">
            <v>預算毛利</v>
          </cell>
        </row>
        <row r="8">
          <cell r="B8" t="str">
            <v>工程預算</v>
          </cell>
          <cell r="AG8" t="str">
            <v>估驗成控</v>
          </cell>
        </row>
        <row r="9">
          <cell r="B9" t="str">
            <v>編號</v>
          </cell>
          <cell r="H9" t="str">
            <v>預算複價</v>
          </cell>
          <cell r="AG9" t="str">
            <v>累計估驗</v>
          </cell>
        </row>
        <row r="10">
          <cell r="B10" t="str">
            <v>1H000000</v>
          </cell>
          <cell r="H10">
            <v>398350000</v>
          </cell>
          <cell r="AG10">
            <v>8775540</v>
          </cell>
        </row>
        <row r="11">
          <cell r="B11" t="str">
            <v>1K000000</v>
          </cell>
          <cell r="AG11">
            <v>0</v>
          </cell>
        </row>
        <row r="12">
          <cell r="B12" t="str">
            <v>1A010000</v>
          </cell>
          <cell r="H12">
            <v>36000000</v>
          </cell>
          <cell r="AG12">
            <v>19795530</v>
          </cell>
        </row>
        <row r="13">
          <cell r="B13" t="str">
            <v>1A020000</v>
          </cell>
          <cell r="H13">
            <v>140380</v>
          </cell>
          <cell r="AG13">
            <v>163464</v>
          </cell>
        </row>
        <row r="14">
          <cell r="B14" t="str">
            <v>1A030000</v>
          </cell>
          <cell r="H14">
            <v>0</v>
          </cell>
          <cell r="AG14">
            <v>37977</v>
          </cell>
        </row>
        <row r="15">
          <cell r="B15" t="str">
            <v>1A040000</v>
          </cell>
          <cell r="H15">
            <v>420000</v>
          </cell>
          <cell r="AG15">
            <v>29280</v>
          </cell>
        </row>
        <row r="16">
          <cell r="B16" t="str">
            <v>1A050000</v>
          </cell>
          <cell r="H16">
            <v>1036000</v>
          </cell>
          <cell r="AG16">
            <v>475710</v>
          </cell>
        </row>
        <row r="17">
          <cell r="B17" t="str">
            <v>1A060000</v>
          </cell>
          <cell r="H17">
            <v>380160</v>
          </cell>
          <cell r="AG17">
            <v>13851</v>
          </cell>
        </row>
        <row r="18">
          <cell r="B18" t="str">
            <v>1A070000</v>
          </cell>
          <cell r="H18">
            <v>2792734.2240000004</v>
          </cell>
          <cell r="AG18">
            <v>2767988</v>
          </cell>
        </row>
        <row r="19">
          <cell r="B19" t="str">
            <v>1A080000</v>
          </cell>
          <cell r="H19">
            <v>0</v>
          </cell>
          <cell r="AG19">
            <v>6353294</v>
          </cell>
        </row>
        <row r="20">
          <cell r="B20" t="str">
            <v>1A090000</v>
          </cell>
          <cell r="H20">
            <v>38100</v>
          </cell>
          <cell r="AG20">
            <v>0</v>
          </cell>
        </row>
        <row r="21">
          <cell r="B21" t="str">
            <v>1A100000</v>
          </cell>
          <cell r="H21">
            <v>535500</v>
          </cell>
          <cell r="AG21">
            <v>381976</v>
          </cell>
        </row>
        <row r="22">
          <cell r="B22" t="str">
            <v>1A110000</v>
          </cell>
          <cell r="H22">
            <v>2910000</v>
          </cell>
          <cell r="AG22">
            <v>952817</v>
          </cell>
        </row>
        <row r="23">
          <cell r="B23" t="str">
            <v>1A120000</v>
          </cell>
          <cell r="H23">
            <v>2286500</v>
          </cell>
          <cell r="AG23">
            <v>3368937</v>
          </cell>
        </row>
        <row r="24">
          <cell r="B24" t="str">
            <v>1A130000</v>
          </cell>
          <cell r="H24">
            <v>8607917.0127999987</v>
          </cell>
          <cell r="AG24">
            <v>10892696</v>
          </cell>
        </row>
        <row r="25">
          <cell r="B25" t="str">
            <v>1A140000</v>
          </cell>
          <cell r="H25">
            <v>182000</v>
          </cell>
          <cell r="AG25">
            <v>1726422</v>
          </cell>
        </row>
        <row r="26">
          <cell r="B26" t="str">
            <v>1A150000</v>
          </cell>
          <cell r="H26">
            <v>12000</v>
          </cell>
          <cell r="AG26">
            <v>148953</v>
          </cell>
        </row>
        <row r="27">
          <cell r="B27" t="str">
            <v>1A160000</v>
          </cell>
          <cell r="H27">
            <v>51700</v>
          </cell>
          <cell r="AG27">
            <v>0</v>
          </cell>
        </row>
        <row r="28">
          <cell r="B28" t="str">
            <v>1A170000</v>
          </cell>
          <cell r="H28">
            <v>234678.55291970802</v>
          </cell>
          <cell r="AG28">
            <v>322457</v>
          </cell>
        </row>
        <row r="29">
          <cell r="B29" t="str">
            <v>1A180000</v>
          </cell>
          <cell r="H29">
            <v>330660</v>
          </cell>
          <cell r="AG29">
            <v>560320</v>
          </cell>
        </row>
        <row r="30">
          <cell r="B30" t="str">
            <v>1A190000</v>
          </cell>
          <cell r="H30">
            <v>0</v>
          </cell>
          <cell r="AG30">
            <v>0</v>
          </cell>
        </row>
        <row r="31">
          <cell r="B31" t="str">
            <v>1A200000</v>
          </cell>
          <cell r="H31">
            <v>907716</v>
          </cell>
          <cell r="AG31">
            <v>257933</v>
          </cell>
        </row>
        <row r="32">
          <cell r="B32" t="str">
            <v>1A210000</v>
          </cell>
          <cell r="H32">
            <v>1508235</v>
          </cell>
          <cell r="AG32">
            <v>3099831</v>
          </cell>
        </row>
        <row r="33">
          <cell r="B33" t="str">
            <v>1A220000</v>
          </cell>
          <cell r="H33">
            <v>760000</v>
          </cell>
          <cell r="AG33">
            <v>317000</v>
          </cell>
        </row>
        <row r="34">
          <cell r="B34" t="str">
            <v>1A230000</v>
          </cell>
          <cell r="H34">
            <v>2500000</v>
          </cell>
          <cell r="AG34">
            <v>1119300</v>
          </cell>
        </row>
        <row r="35">
          <cell r="B35" t="str">
            <v>1A260000</v>
          </cell>
          <cell r="H35">
            <v>17602740.476190478</v>
          </cell>
          <cell r="AG35">
            <v>4821132</v>
          </cell>
        </row>
        <row r="36">
          <cell r="B36" t="str">
            <v>1A250000</v>
          </cell>
          <cell r="H36">
            <v>2370000</v>
          </cell>
          <cell r="AG36">
            <v>86738</v>
          </cell>
        </row>
        <row r="37">
          <cell r="B37" t="str">
            <v>1B21F02A</v>
          </cell>
          <cell r="H37">
            <v>8571428.5714285709</v>
          </cell>
          <cell r="AG37">
            <v>5200007</v>
          </cell>
        </row>
        <row r="38">
          <cell r="B38" t="str">
            <v>1C01G20A</v>
          </cell>
          <cell r="H38">
            <v>14374850</v>
          </cell>
          <cell r="AG38">
            <v>5043922</v>
          </cell>
        </row>
        <row r="39">
          <cell r="B39" t="str">
            <v>1C01G21A</v>
          </cell>
          <cell r="H39">
            <v>4107100</v>
          </cell>
          <cell r="AG39">
            <v>2846724</v>
          </cell>
        </row>
        <row r="40">
          <cell r="B40" t="str">
            <v>1C01G22A</v>
          </cell>
          <cell r="H40">
            <v>0</v>
          </cell>
          <cell r="AG40">
            <v>0</v>
          </cell>
        </row>
        <row r="41">
          <cell r="B41" t="str">
            <v>1C01G23A</v>
          </cell>
          <cell r="H41">
            <v>0</v>
          </cell>
          <cell r="AG41">
            <v>0</v>
          </cell>
        </row>
        <row r="42">
          <cell r="B42" t="str">
            <v>1C01G20A</v>
          </cell>
          <cell r="H42">
            <v>560074.11764705891</v>
          </cell>
          <cell r="AG42">
            <v>405120</v>
          </cell>
        </row>
        <row r="43">
          <cell r="B43" t="str">
            <v>1A19000C</v>
          </cell>
          <cell r="H43">
            <v>41616.699999999997</v>
          </cell>
          <cell r="AG43">
            <v>0</v>
          </cell>
        </row>
        <row r="44">
          <cell r="B44" t="str">
            <v>1A19000E</v>
          </cell>
          <cell r="H44">
            <v>1244339.33</v>
          </cell>
          <cell r="AG44">
            <v>390827</v>
          </cell>
        </row>
        <row r="45">
          <cell r="B45" t="str">
            <v>1A19000E</v>
          </cell>
          <cell r="H45">
            <v>189355.98500000004</v>
          </cell>
          <cell r="AG45">
            <v>0</v>
          </cell>
        </row>
        <row r="46">
          <cell r="B46" t="str">
            <v>1A19000A</v>
          </cell>
          <cell r="H46">
            <v>41616.699999999997</v>
          </cell>
          <cell r="AG46">
            <v>0</v>
          </cell>
        </row>
        <row r="47">
          <cell r="B47" t="str">
            <v>1A19000A</v>
          </cell>
          <cell r="H47">
            <v>832334</v>
          </cell>
          <cell r="AG47">
            <v>432761</v>
          </cell>
        </row>
        <row r="48">
          <cell r="B48" t="str">
            <v>1B81F62A</v>
          </cell>
          <cell r="H48">
            <v>102000</v>
          </cell>
          <cell r="AG48">
            <v>0</v>
          </cell>
        </row>
        <row r="49">
          <cell r="B49" t="str">
            <v>1B81F66A</v>
          </cell>
          <cell r="H49">
            <v>22000</v>
          </cell>
          <cell r="AG49">
            <v>103600</v>
          </cell>
        </row>
        <row r="50">
          <cell r="B50" t="str">
            <v>1B81F61A</v>
          </cell>
          <cell r="H50">
            <v>18234</v>
          </cell>
          <cell r="AG50">
            <v>0</v>
          </cell>
        </row>
        <row r="51">
          <cell r="B51" t="str">
            <v>1B81F61A</v>
          </cell>
          <cell r="H51">
            <v>7976</v>
          </cell>
          <cell r="AG51">
            <v>0</v>
          </cell>
        </row>
        <row r="52">
          <cell r="B52" t="str">
            <v>1B81F61A</v>
          </cell>
          <cell r="H52">
            <v>7536</v>
          </cell>
          <cell r="AG52">
            <v>0</v>
          </cell>
        </row>
        <row r="53">
          <cell r="B53" t="str">
            <v>1B81F68A</v>
          </cell>
          <cell r="H53">
            <v>180000</v>
          </cell>
          <cell r="AG53">
            <v>0</v>
          </cell>
        </row>
        <row r="54">
          <cell r="B54" t="str">
            <v>1B01E01G</v>
          </cell>
          <cell r="H54">
            <v>786000</v>
          </cell>
          <cell r="AG54">
            <v>3268685</v>
          </cell>
        </row>
        <row r="55">
          <cell r="B55" t="str">
            <v>1B01E01G</v>
          </cell>
          <cell r="H55">
            <v>480000</v>
          </cell>
          <cell r="AG55">
            <v>572699</v>
          </cell>
        </row>
        <row r="56">
          <cell r="B56" t="str">
            <v>1B01E01G</v>
          </cell>
          <cell r="H56">
            <v>280800</v>
          </cell>
          <cell r="AG56">
            <v>8400</v>
          </cell>
        </row>
        <row r="57">
          <cell r="B57" t="str">
            <v>1B01E01A</v>
          </cell>
          <cell r="H57">
            <v>711480</v>
          </cell>
          <cell r="AG57">
            <v>976496</v>
          </cell>
        </row>
        <row r="58">
          <cell r="B58" t="str">
            <v>1B01E01A</v>
          </cell>
          <cell r="H58">
            <v>367560</v>
          </cell>
          <cell r="AG58">
            <v>503044</v>
          </cell>
        </row>
        <row r="59">
          <cell r="B59" t="str">
            <v>1B71E58A</v>
          </cell>
          <cell r="H59">
            <v>0</v>
          </cell>
          <cell r="AG59">
            <v>0</v>
          </cell>
        </row>
        <row r="60">
          <cell r="B60" t="str">
            <v>1B71E58A</v>
          </cell>
          <cell r="H60">
            <v>0</v>
          </cell>
          <cell r="AG60">
            <v>0</v>
          </cell>
        </row>
        <row r="61">
          <cell r="B61" t="str">
            <v>1B71E93A</v>
          </cell>
          <cell r="H61">
            <v>0</v>
          </cell>
          <cell r="AG61">
            <v>0</v>
          </cell>
        </row>
        <row r="62">
          <cell r="B62" t="str">
            <v>1B71E91A</v>
          </cell>
          <cell r="H62">
            <v>0</v>
          </cell>
          <cell r="AG62">
            <v>650000</v>
          </cell>
        </row>
        <row r="63">
          <cell r="B63" t="str">
            <v>1B71E94A</v>
          </cell>
          <cell r="H63">
            <v>0</v>
          </cell>
          <cell r="AG63">
            <v>0</v>
          </cell>
        </row>
        <row r="64">
          <cell r="B64" t="str">
            <v>1B41E71B</v>
          </cell>
          <cell r="H64">
            <v>538016</v>
          </cell>
          <cell r="AG64">
            <v>0</v>
          </cell>
        </row>
        <row r="65">
          <cell r="B65" t="str">
            <v>1B41A20A</v>
          </cell>
          <cell r="H65">
            <v>85036.800000000003</v>
          </cell>
          <cell r="AG65">
            <v>0</v>
          </cell>
        </row>
        <row r="66">
          <cell r="B66" t="str">
            <v>1B41A21A</v>
          </cell>
          <cell r="H66">
            <v>467702.4</v>
          </cell>
          <cell r="AG66">
            <v>0</v>
          </cell>
        </row>
        <row r="67">
          <cell r="B67" t="str">
            <v>1B41C24A</v>
          </cell>
          <cell r="H67">
            <v>791084.02285714273</v>
          </cell>
          <cell r="AG67">
            <v>0</v>
          </cell>
        </row>
        <row r="68">
          <cell r="B68" t="str">
            <v>1B41E73A</v>
          </cell>
          <cell r="H68">
            <v>215740</v>
          </cell>
          <cell r="AG68">
            <v>0</v>
          </cell>
        </row>
        <row r="69">
          <cell r="B69" t="str">
            <v>1B41E71B</v>
          </cell>
          <cell r="H69">
            <v>138142</v>
          </cell>
          <cell r="AG69">
            <v>0</v>
          </cell>
        </row>
        <row r="70">
          <cell r="B70" t="str">
            <v>1B41A20A</v>
          </cell>
          <cell r="H70">
            <v>23533.439999999999</v>
          </cell>
          <cell r="AG70">
            <v>0</v>
          </cell>
        </row>
        <row r="71">
          <cell r="B71" t="str">
            <v>1B41A21A</v>
          </cell>
          <cell r="H71">
            <v>127752.96000000001</v>
          </cell>
          <cell r="AG71">
            <v>0</v>
          </cell>
        </row>
        <row r="72">
          <cell r="B72" t="str">
            <v>1B41C24A</v>
          </cell>
          <cell r="H72">
            <v>141477.88571428569</v>
          </cell>
          <cell r="AG72">
            <v>0</v>
          </cell>
        </row>
        <row r="73">
          <cell r="B73" t="str">
            <v>1B41E71B</v>
          </cell>
          <cell r="H73">
            <v>130628</v>
          </cell>
          <cell r="AG73">
            <v>0</v>
          </cell>
        </row>
        <row r="74">
          <cell r="B74" t="str">
            <v>1B41A20A</v>
          </cell>
          <cell r="H74">
            <v>20171.52</v>
          </cell>
          <cell r="AG74">
            <v>0</v>
          </cell>
        </row>
        <row r="75">
          <cell r="B75" t="str">
            <v>1B41A21A</v>
          </cell>
          <cell r="H75">
            <v>121029.12</v>
          </cell>
          <cell r="AG75">
            <v>0</v>
          </cell>
        </row>
        <row r="76">
          <cell r="B76" t="str">
            <v>1B41C24A</v>
          </cell>
          <cell r="H76">
            <v>136325.42857142852</v>
          </cell>
          <cell r="AG76">
            <v>0</v>
          </cell>
        </row>
        <row r="77">
          <cell r="B77" t="str">
            <v>1B41A20A</v>
          </cell>
          <cell r="H77">
            <v>33504</v>
          </cell>
          <cell r="AG77">
            <v>0</v>
          </cell>
        </row>
        <row r="78">
          <cell r="B78" t="str">
            <v>1B41A21A</v>
          </cell>
          <cell r="H78">
            <v>67008</v>
          </cell>
          <cell r="AG78">
            <v>0</v>
          </cell>
        </row>
        <row r="79">
          <cell r="B79" t="str">
            <v>1B41C24A</v>
          </cell>
          <cell r="H79">
            <v>81366.85714285713</v>
          </cell>
          <cell r="AG79">
            <v>0</v>
          </cell>
        </row>
        <row r="80">
          <cell r="B80" t="str">
            <v>1B71B00A</v>
          </cell>
          <cell r="H80">
            <v>0</v>
          </cell>
          <cell r="AG80">
            <v>0</v>
          </cell>
        </row>
        <row r="81">
          <cell r="B81" t="str">
            <v>1B71A20A</v>
          </cell>
          <cell r="H81">
            <v>0</v>
          </cell>
          <cell r="AG81">
            <v>0</v>
          </cell>
        </row>
        <row r="82">
          <cell r="B82" t="str">
            <v>1B71A21A</v>
          </cell>
          <cell r="H82">
            <v>0</v>
          </cell>
          <cell r="AG82">
            <v>0</v>
          </cell>
        </row>
        <row r="83">
          <cell r="B83" t="str">
            <v>1B71D43A</v>
          </cell>
          <cell r="H83">
            <v>0</v>
          </cell>
          <cell r="AG83">
            <v>0</v>
          </cell>
        </row>
        <row r="84">
          <cell r="B84" t="str">
            <v>1B71C24A</v>
          </cell>
          <cell r="H84">
            <v>0</v>
          </cell>
          <cell r="AG84">
            <v>0</v>
          </cell>
        </row>
        <row r="85">
          <cell r="B85" t="str">
            <v>1B71E59A</v>
          </cell>
          <cell r="H85">
            <v>0</v>
          </cell>
          <cell r="AG85">
            <v>0</v>
          </cell>
        </row>
        <row r="86">
          <cell r="B86" t="str">
            <v>1B31E73A</v>
          </cell>
          <cell r="H86">
            <v>15900</v>
          </cell>
          <cell r="AG86">
            <v>62700</v>
          </cell>
        </row>
        <row r="87">
          <cell r="B87" t="str">
            <v>1B31E73A</v>
          </cell>
          <cell r="H87">
            <v>33125</v>
          </cell>
          <cell r="AG87">
            <v>0</v>
          </cell>
        </row>
        <row r="88">
          <cell r="B88" t="str">
            <v>1B31E73A</v>
          </cell>
          <cell r="H88">
            <v>6625</v>
          </cell>
          <cell r="AG88">
            <v>0</v>
          </cell>
        </row>
        <row r="89">
          <cell r="B89" t="str">
            <v>1B21F05A</v>
          </cell>
          <cell r="H89">
            <v>1049695.7142857143</v>
          </cell>
          <cell r="AG89">
            <v>546905</v>
          </cell>
        </row>
        <row r="90">
          <cell r="B90" t="str">
            <v>1B21F03A</v>
          </cell>
          <cell r="H90">
            <v>0</v>
          </cell>
          <cell r="AG90">
            <v>0</v>
          </cell>
        </row>
        <row r="91">
          <cell r="B91" t="str">
            <v>1B21F06A</v>
          </cell>
          <cell r="H91">
            <v>0</v>
          </cell>
          <cell r="AG91">
            <v>0</v>
          </cell>
        </row>
        <row r="92">
          <cell r="B92" t="str">
            <v>1B21F07A</v>
          </cell>
          <cell r="H92">
            <v>0</v>
          </cell>
          <cell r="AG92">
            <v>-45240</v>
          </cell>
        </row>
        <row r="93">
          <cell r="B93" t="str">
            <v>1B71E89A</v>
          </cell>
          <cell r="AG93">
            <v>800000</v>
          </cell>
        </row>
        <row r="94">
          <cell r="B94" t="str">
            <v>1C01C01B</v>
          </cell>
          <cell r="H94">
            <v>494400</v>
          </cell>
          <cell r="AG94">
            <v>127788</v>
          </cell>
        </row>
        <row r="95">
          <cell r="B95" t="str">
            <v>1C01C22E</v>
          </cell>
          <cell r="H95">
            <v>4124708.5714285709</v>
          </cell>
          <cell r="AG95">
            <v>3773940</v>
          </cell>
        </row>
        <row r="96">
          <cell r="B96" t="str">
            <v>1C01C01B</v>
          </cell>
          <cell r="H96">
            <v>3760300</v>
          </cell>
          <cell r="AG96">
            <v>0</v>
          </cell>
        </row>
        <row r="97">
          <cell r="B97" t="str">
            <v>1C01C24E</v>
          </cell>
          <cell r="H97">
            <v>36528628.571428567</v>
          </cell>
          <cell r="AG97">
            <v>1480838</v>
          </cell>
        </row>
        <row r="98">
          <cell r="B98" t="str">
            <v>1C01C01B</v>
          </cell>
          <cell r="H98">
            <v>3746900</v>
          </cell>
          <cell r="AG98">
            <v>11734402</v>
          </cell>
        </row>
        <row r="99">
          <cell r="B99" t="str">
            <v>1C01C26E</v>
          </cell>
          <cell r="H99">
            <v>39610085.714285716</v>
          </cell>
          <cell r="AG99">
            <v>12966889</v>
          </cell>
        </row>
        <row r="100">
          <cell r="B100" t="str">
            <v>1C01C01B</v>
          </cell>
          <cell r="H100">
            <v>9302300</v>
          </cell>
          <cell r="AG100">
            <v>8704276</v>
          </cell>
        </row>
        <row r="101">
          <cell r="B101" t="str">
            <v>1C01C26E</v>
          </cell>
          <cell r="H101">
            <v>106312000</v>
          </cell>
          <cell r="AG101">
            <v>91361004</v>
          </cell>
        </row>
        <row r="102">
          <cell r="B102" t="str">
            <v>1C01C01B</v>
          </cell>
          <cell r="H102">
            <v>1073100</v>
          </cell>
          <cell r="AG102">
            <v>0</v>
          </cell>
        </row>
        <row r="103">
          <cell r="B103" t="str">
            <v>1C01C26E</v>
          </cell>
          <cell r="H103">
            <v>14103600</v>
          </cell>
          <cell r="AG103">
            <v>0</v>
          </cell>
        </row>
        <row r="104">
          <cell r="B104" t="str">
            <v>1C01C43E</v>
          </cell>
          <cell r="H104">
            <v>0</v>
          </cell>
          <cell r="AG104">
            <v>4881324</v>
          </cell>
        </row>
        <row r="105">
          <cell r="B105" t="str">
            <v>1C01A02B</v>
          </cell>
          <cell r="H105">
            <v>12538582.857142858</v>
          </cell>
          <cell r="AG105">
            <v>7989983</v>
          </cell>
        </row>
        <row r="106">
          <cell r="B106" t="str">
            <v>1C01A02C</v>
          </cell>
          <cell r="H106">
            <v>2222222.222222222</v>
          </cell>
          <cell r="AG106">
            <v>313120</v>
          </cell>
        </row>
        <row r="107">
          <cell r="B107" t="str">
            <v>1C01A06C</v>
          </cell>
          <cell r="H107">
            <v>106000</v>
          </cell>
          <cell r="AG107">
            <v>1638390</v>
          </cell>
        </row>
        <row r="108">
          <cell r="B108" t="str">
            <v>1C01A05C</v>
          </cell>
          <cell r="H108">
            <v>30000</v>
          </cell>
          <cell r="AG108">
            <v>0</v>
          </cell>
        </row>
        <row r="109">
          <cell r="B109" t="str">
            <v>1C01A010</v>
          </cell>
          <cell r="H109">
            <v>142500</v>
          </cell>
          <cell r="AG109">
            <v>847213</v>
          </cell>
        </row>
        <row r="110">
          <cell r="B110" t="str">
            <v>1C01A42B</v>
          </cell>
          <cell r="H110">
            <v>80000</v>
          </cell>
          <cell r="AG110">
            <v>0</v>
          </cell>
        </row>
        <row r="111">
          <cell r="B111" t="str">
            <v>1C01A42B</v>
          </cell>
          <cell r="H111">
            <v>120000</v>
          </cell>
          <cell r="AG111">
            <v>316300</v>
          </cell>
        </row>
        <row r="112">
          <cell r="B112" t="str">
            <v>1C01A41B</v>
          </cell>
          <cell r="H112">
            <v>22600</v>
          </cell>
          <cell r="AG112">
            <v>80575</v>
          </cell>
        </row>
        <row r="113">
          <cell r="B113" t="str">
            <v>1C01A02C</v>
          </cell>
          <cell r="H113">
            <v>30224338.624338616</v>
          </cell>
          <cell r="AG113">
            <v>0</v>
          </cell>
        </row>
        <row r="114">
          <cell r="B114" t="str">
            <v>1C01A06C</v>
          </cell>
          <cell r="H114">
            <v>1441700.952380952</v>
          </cell>
          <cell r="AG114">
            <v>997860</v>
          </cell>
        </row>
        <row r="115">
          <cell r="B115" t="str">
            <v>1C01A05C</v>
          </cell>
          <cell r="H115">
            <v>408028.57142857136</v>
          </cell>
          <cell r="AG115">
            <v>0</v>
          </cell>
        </row>
        <row r="116">
          <cell r="B116" t="str">
            <v>1C01A010</v>
          </cell>
          <cell r="H116">
            <v>1938135.7142857139</v>
          </cell>
          <cell r="AG116">
            <v>886674</v>
          </cell>
        </row>
        <row r="117">
          <cell r="B117" t="str">
            <v>1C01A42B</v>
          </cell>
          <cell r="H117">
            <v>1088076.1904761903</v>
          </cell>
          <cell r="AG117">
            <v>281752</v>
          </cell>
        </row>
        <row r="118">
          <cell r="B118" t="str">
            <v>1C01A42B</v>
          </cell>
          <cell r="H118">
            <v>1632114.2857142854</v>
          </cell>
          <cell r="AG118">
            <v>79856</v>
          </cell>
        </row>
        <row r="119">
          <cell r="B119" t="str">
            <v>1C01A41B</v>
          </cell>
          <cell r="H119">
            <v>307381.52380952379</v>
          </cell>
          <cell r="AG119">
            <v>0</v>
          </cell>
        </row>
        <row r="120">
          <cell r="B120" t="str">
            <v>1C01A20E</v>
          </cell>
          <cell r="H120">
            <v>156949100</v>
          </cell>
          <cell r="AG120">
            <v>146438916</v>
          </cell>
        </row>
        <row r="121">
          <cell r="B121" t="str">
            <v>1C01A02B</v>
          </cell>
          <cell r="H121">
            <v>14680466.666666666</v>
          </cell>
          <cell r="AG121">
            <v>8815078</v>
          </cell>
        </row>
        <row r="122">
          <cell r="B122" t="str">
            <v>1C01A02C</v>
          </cell>
          <cell r="H122">
            <v>2222222.222222222</v>
          </cell>
          <cell r="AG122">
            <v>0</v>
          </cell>
        </row>
        <row r="123">
          <cell r="B123" t="str">
            <v>1C01A06C</v>
          </cell>
          <cell r="H123">
            <v>106000</v>
          </cell>
          <cell r="AG123">
            <v>604000</v>
          </cell>
        </row>
        <row r="124">
          <cell r="B124" t="str">
            <v>1C01A05C</v>
          </cell>
          <cell r="H124">
            <v>30000</v>
          </cell>
          <cell r="AG124">
            <v>0</v>
          </cell>
        </row>
        <row r="125">
          <cell r="B125" t="str">
            <v>1C01A010</v>
          </cell>
          <cell r="H125">
            <v>142500</v>
          </cell>
          <cell r="AG125">
            <v>0</v>
          </cell>
        </row>
        <row r="126">
          <cell r="B126" t="str">
            <v>1C01A42B</v>
          </cell>
          <cell r="H126">
            <v>80000</v>
          </cell>
          <cell r="AG126">
            <v>110714</v>
          </cell>
        </row>
        <row r="127">
          <cell r="B127" t="str">
            <v>1C01A42B</v>
          </cell>
          <cell r="H127">
            <v>120000</v>
          </cell>
          <cell r="AG127">
            <v>55060</v>
          </cell>
        </row>
        <row r="128">
          <cell r="B128" t="str">
            <v>1C01A41B</v>
          </cell>
          <cell r="H128">
            <v>22600</v>
          </cell>
          <cell r="AG128">
            <v>22360</v>
          </cell>
        </row>
        <row r="129">
          <cell r="B129" t="str">
            <v>1C01A02C</v>
          </cell>
          <cell r="H129">
            <v>24040211.640211646</v>
          </cell>
          <cell r="AG129">
            <v>0</v>
          </cell>
        </row>
        <row r="130">
          <cell r="B130" t="str">
            <v>1C01A06C</v>
          </cell>
          <cell r="H130">
            <v>1146718.0952380954</v>
          </cell>
          <cell r="AG130">
            <v>3145265</v>
          </cell>
        </row>
        <row r="131">
          <cell r="B131" t="str">
            <v>1C01A05C</v>
          </cell>
          <cell r="H131">
            <v>324542.85714285722</v>
          </cell>
          <cell r="AG131">
            <v>0</v>
          </cell>
        </row>
        <row r="132">
          <cell r="B132" t="str">
            <v>1C01A010</v>
          </cell>
          <cell r="H132">
            <v>1541578.5714285718</v>
          </cell>
          <cell r="AG132">
            <v>0</v>
          </cell>
        </row>
        <row r="133">
          <cell r="B133" t="str">
            <v>1C01A42B</v>
          </cell>
          <cell r="H133">
            <v>865447.61904761917</v>
          </cell>
          <cell r="AG133">
            <v>841119</v>
          </cell>
        </row>
        <row r="134">
          <cell r="B134" t="str">
            <v>1C01A42B</v>
          </cell>
          <cell r="H134">
            <v>1298171.4285714289</v>
          </cell>
          <cell r="AG134">
            <v>0</v>
          </cell>
        </row>
        <row r="135">
          <cell r="B135" t="str">
            <v>1C01A41B</v>
          </cell>
          <cell r="H135">
            <v>244488.95238095245</v>
          </cell>
          <cell r="AG135">
            <v>0</v>
          </cell>
        </row>
        <row r="136">
          <cell r="B136" t="str">
            <v>1C01A21E</v>
          </cell>
          <cell r="H136">
            <v>148424400</v>
          </cell>
          <cell r="AG136">
            <v>77613704</v>
          </cell>
        </row>
        <row r="137">
          <cell r="B137" t="str">
            <v>1C01B00B</v>
          </cell>
          <cell r="H137">
            <v>7128540</v>
          </cell>
          <cell r="AG137">
            <v>4037503</v>
          </cell>
        </row>
        <row r="138">
          <cell r="B138" t="str">
            <v>1C01B04C</v>
          </cell>
          <cell r="H138">
            <v>1250000</v>
          </cell>
          <cell r="AG138">
            <v>0</v>
          </cell>
        </row>
        <row r="139">
          <cell r="B139" t="str">
            <v>1C01B21E</v>
          </cell>
          <cell r="H139">
            <v>640000</v>
          </cell>
          <cell r="AG139">
            <v>0</v>
          </cell>
        </row>
        <row r="140">
          <cell r="B140" t="str">
            <v>1C01B40E</v>
          </cell>
          <cell r="H140">
            <v>150000</v>
          </cell>
          <cell r="AG140">
            <v>0</v>
          </cell>
        </row>
        <row r="141">
          <cell r="B141" t="str">
            <v>1C01B020</v>
          </cell>
          <cell r="H141">
            <v>168530.87486272134</v>
          </cell>
          <cell r="AG141">
            <v>34037</v>
          </cell>
        </row>
        <row r="142">
          <cell r="B142" t="str">
            <v>1C01B04C</v>
          </cell>
          <cell r="H142">
            <v>18170500</v>
          </cell>
          <cell r="AG142">
            <v>0</v>
          </cell>
        </row>
        <row r="143">
          <cell r="B143" t="str">
            <v>1C01B21E</v>
          </cell>
          <cell r="H143">
            <v>9303296</v>
          </cell>
          <cell r="AG143">
            <v>5290788</v>
          </cell>
        </row>
        <row r="144">
          <cell r="B144" t="str">
            <v>1C01B40E</v>
          </cell>
          <cell r="H144">
            <v>2180460</v>
          </cell>
          <cell r="AG144">
            <v>2709336</v>
          </cell>
        </row>
        <row r="145">
          <cell r="B145" t="str">
            <v>1C01B020</v>
          </cell>
          <cell r="H145">
            <v>2449832.2093544626</v>
          </cell>
          <cell r="AG145">
            <v>1449621</v>
          </cell>
        </row>
        <row r="146">
          <cell r="B146" t="str">
            <v>1C01B42E</v>
          </cell>
          <cell r="H146">
            <v>0</v>
          </cell>
          <cell r="AG146">
            <v>0</v>
          </cell>
        </row>
        <row r="147">
          <cell r="B147" t="str">
            <v>1C01B04C</v>
          </cell>
          <cell r="H147">
            <v>30334625.000000004</v>
          </cell>
          <cell r="AG147">
            <v>0</v>
          </cell>
        </row>
        <row r="148">
          <cell r="B148" t="str">
            <v>1C01B20E</v>
          </cell>
          <cell r="H148">
            <v>15531328</v>
          </cell>
          <cell r="AG148">
            <v>16141088</v>
          </cell>
        </row>
        <row r="149">
          <cell r="B149" t="str">
            <v>1C01B40E</v>
          </cell>
          <cell r="H149">
            <v>3640155</v>
          </cell>
          <cell r="AG149">
            <v>3100216</v>
          </cell>
        </row>
        <row r="150">
          <cell r="B150" t="str">
            <v>1C01B020</v>
          </cell>
          <cell r="H150">
            <v>4089856.7119060629</v>
          </cell>
          <cell r="AG150">
            <v>115327</v>
          </cell>
        </row>
        <row r="151">
          <cell r="B151" t="str">
            <v>1C01B42E</v>
          </cell>
          <cell r="H151">
            <v>0</v>
          </cell>
          <cell r="AG151">
            <v>0</v>
          </cell>
        </row>
        <row r="152">
          <cell r="B152" t="str">
            <v>1C01B00B</v>
          </cell>
          <cell r="H152">
            <v>24678990</v>
          </cell>
          <cell r="AG152">
            <v>7051328</v>
          </cell>
        </row>
        <row r="153">
          <cell r="B153" t="str">
            <v>1C01B04C</v>
          </cell>
          <cell r="H153">
            <v>4375000</v>
          </cell>
          <cell r="AG153">
            <v>0</v>
          </cell>
        </row>
        <row r="154">
          <cell r="B154" t="str">
            <v>1C01B20E</v>
          </cell>
          <cell r="H154">
            <v>2240000</v>
          </cell>
          <cell r="AG154">
            <v>3023089</v>
          </cell>
        </row>
        <row r="155">
          <cell r="B155" t="str">
            <v>1C01B40E</v>
          </cell>
          <cell r="H155">
            <v>525000</v>
          </cell>
          <cell r="AG155">
            <v>1554394</v>
          </cell>
        </row>
        <row r="156">
          <cell r="B156" t="str">
            <v>1C01B020</v>
          </cell>
          <cell r="H156">
            <v>589858.06201952475</v>
          </cell>
          <cell r="AG156">
            <v>366171</v>
          </cell>
        </row>
        <row r="157">
          <cell r="B157" t="str">
            <v>1C01B42E</v>
          </cell>
          <cell r="H157">
            <v>0</v>
          </cell>
          <cell r="AG157">
            <v>0</v>
          </cell>
        </row>
        <row r="158">
          <cell r="B158" t="str">
            <v>1C01B00C</v>
          </cell>
          <cell r="H158">
            <v>33848916.666666664</v>
          </cell>
          <cell r="AG158">
            <v>0</v>
          </cell>
        </row>
        <row r="159">
          <cell r="B159" t="str">
            <v>1C01B22E</v>
          </cell>
          <cell r="H159">
            <v>18580075.933333334</v>
          </cell>
          <cell r="AG159">
            <v>16494572</v>
          </cell>
        </row>
        <row r="160">
          <cell r="B160" t="str">
            <v>1C01B41E</v>
          </cell>
          <cell r="H160">
            <v>4468057</v>
          </cell>
          <cell r="AG160">
            <v>2612978</v>
          </cell>
        </row>
        <row r="161">
          <cell r="B161" t="str">
            <v>1C01B07C</v>
          </cell>
          <cell r="H161">
            <v>1624748</v>
          </cell>
          <cell r="AG161">
            <v>315700</v>
          </cell>
        </row>
        <row r="162">
          <cell r="B162" t="str">
            <v>1C01B06C</v>
          </cell>
          <cell r="H162">
            <v>37134593.000000007</v>
          </cell>
          <cell r="AG162">
            <v>7204611</v>
          </cell>
        </row>
        <row r="163">
          <cell r="B163" t="str">
            <v>1C010000</v>
          </cell>
          <cell r="AG163">
            <v>149421076</v>
          </cell>
        </row>
        <row r="164">
          <cell r="B164" t="str">
            <v>1C01R51A</v>
          </cell>
          <cell r="H164">
            <v>5850</v>
          </cell>
          <cell r="AG164">
            <v>0</v>
          </cell>
        </row>
        <row r="165">
          <cell r="B165" t="str">
            <v>1C01B23A</v>
          </cell>
          <cell r="H165">
            <v>24723</v>
          </cell>
          <cell r="AG165">
            <v>336050</v>
          </cell>
        </row>
        <row r="166">
          <cell r="B166" t="str">
            <v>1C01C35A</v>
          </cell>
          <cell r="H166">
            <v>784125</v>
          </cell>
          <cell r="AG166">
            <v>0</v>
          </cell>
        </row>
        <row r="167">
          <cell r="B167" t="str">
            <v>1J00R50A</v>
          </cell>
          <cell r="H167">
            <v>290400</v>
          </cell>
          <cell r="AG167">
            <v>0</v>
          </cell>
        </row>
        <row r="168">
          <cell r="B168" t="str">
            <v>1J00R51A</v>
          </cell>
          <cell r="H168">
            <v>8776.7999999999993</v>
          </cell>
          <cell r="AG168">
            <v>0</v>
          </cell>
        </row>
        <row r="169">
          <cell r="B169" t="str">
            <v>1C01B23A</v>
          </cell>
          <cell r="H169">
            <v>36654</v>
          </cell>
          <cell r="AG169">
            <v>0</v>
          </cell>
        </row>
        <row r="170">
          <cell r="B170" t="str">
            <v>1C01C35A</v>
          </cell>
          <cell r="H170">
            <v>1179482.142857143</v>
          </cell>
          <cell r="AG170">
            <v>0</v>
          </cell>
        </row>
        <row r="171">
          <cell r="B171" t="str">
            <v>1J00R50A</v>
          </cell>
          <cell r="H171">
            <v>421080</v>
          </cell>
          <cell r="AG171">
            <v>881600</v>
          </cell>
        </row>
        <row r="172">
          <cell r="B172" t="str">
            <v>1J00R51A</v>
          </cell>
          <cell r="H172">
            <v>2340</v>
          </cell>
          <cell r="AG172">
            <v>0</v>
          </cell>
        </row>
        <row r="173">
          <cell r="B173" t="str">
            <v>1C01B23A</v>
          </cell>
          <cell r="H173">
            <v>9840</v>
          </cell>
          <cell r="AG173">
            <v>0</v>
          </cell>
        </row>
        <row r="174">
          <cell r="B174" t="str">
            <v>1C01C35A</v>
          </cell>
          <cell r="H174">
            <v>316285.71428571432</v>
          </cell>
          <cell r="AG174">
            <v>0</v>
          </cell>
        </row>
        <row r="175">
          <cell r="B175" t="str">
            <v>1J00R50A</v>
          </cell>
          <cell r="H175">
            <v>222816</v>
          </cell>
          <cell r="AG175">
            <v>0</v>
          </cell>
        </row>
        <row r="176">
          <cell r="B176" t="str">
            <v>1J00R51A</v>
          </cell>
          <cell r="H176">
            <v>286.5</v>
          </cell>
          <cell r="AG176">
            <v>0</v>
          </cell>
        </row>
        <row r="177">
          <cell r="B177" t="str">
            <v>1C01B23A</v>
          </cell>
          <cell r="H177">
            <v>1198.02</v>
          </cell>
          <cell r="AG177">
            <v>0</v>
          </cell>
        </row>
        <row r="178">
          <cell r="B178" t="str">
            <v>1C01C35A</v>
          </cell>
          <cell r="H178">
            <v>38481.428571428572</v>
          </cell>
          <cell r="AG178">
            <v>0</v>
          </cell>
        </row>
        <row r="179">
          <cell r="B179" t="str">
            <v>1J00R50A</v>
          </cell>
          <cell r="H179">
            <v>12982.2</v>
          </cell>
          <cell r="AG179">
            <v>0</v>
          </cell>
        </row>
        <row r="180">
          <cell r="B180" t="str">
            <v>1J00R51A</v>
          </cell>
          <cell r="H180">
            <v>115687.14285714284</v>
          </cell>
          <cell r="AG180">
            <v>0</v>
          </cell>
        </row>
        <row r="181">
          <cell r="B181" t="str">
            <v>1J00R50A</v>
          </cell>
          <cell r="H181">
            <v>725580</v>
          </cell>
          <cell r="AG181">
            <v>539400</v>
          </cell>
        </row>
        <row r="182">
          <cell r="B182" t="str">
            <v>1J00R51A</v>
          </cell>
          <cell r="H182">
            <v>592200</v>
          </cell>
          <cell r="AG182">
            <v>0</v>
          </cell>
        </row>
        <row r="183">
          <cell r="B183" t="str">
            <v>1J00R51A</v>
          </cell>
          <cell r="H183">
            <v>801780</v>
          </cell>
          <cell r="AG183">
            <v>0</v>
          </cell>
        </row>
        <row r="184">
          <cell r="B184" t="str">
            <v>1J00R51A</v>
          </cell>
          <cell r="H184">
            <v>37240</v>
          </cell>
          <cell r="AG184">
            <v>0</v>
          </cell>
        </row>
        <row r="185">
          <cell r="B185" t="str">
            <v>1J00R51A</v>
          </cell>
          <cell r="H185">
            <v>20580</v>
          </cell>
          <cell r="AG185">
            <v>0</v>
          </cell>
        </row>
        <row r="186">
          <cell r="B186" t="str">
            <v>1J00R51A</v>
          </cell>
          <cell r="H186">
            <v>71400</v>
          </cell>
          <cell r="AG186">
            <v>0</v>
          </cell>
        </row>
        <row r="187">
          <cell r="B187" t="str">
            <v>1J00R51A</v>
          </cell>
          <cell r="H187">
            <v>140400</v>
          </cell>
          <cell r="AG187">
            <v>0</v>
          </cell>
        </row>
        <row r="188">
          <cell r="B188" t="str">
            <v>1J00R51A</v>
          </cell>
          <cell r="H188">
            <v>538560</v>
          </cell>
          <cell r="AG188">
            <v>0</v>
          </cell>
        </row>
        <row r="189">
          <cell r="B189" t="str">
            <v>1C01C20A</v>
          </cell>
          <cell r="H189">
            <v>1476377.1428571427</v>
          </cell>
          <cell r="AG189">
            <v>1210724</v>
          </cell>
        </row>
        <row r="190">
          <cell r="B190" t="str">
            <v>1B21F06A</v>
          </cell>
          <cell r="H190">
            <v>499800</v>
          </cell>
          <cell r="AG190">
            <v>0</v>
          </cell>
        </row>
        <row r="191">
          <cell r="B191" t="str">
            <v>1E51H23B</v>
          </cell>
          <cell r="H191">
            <v>0</v>
          </cell>
          <cell r="AG191">
            <v>0</v>
          </cell>
        </row>
        <row r="192">
          <cell r="B192" t="str">
            <v>1E51H71E</v>
          </cell>
          <cell r="H192">
            <v>0</v>
          </cell>
          <cell r="AG192">
            <v>0</v>
          </cell>
        </row>
        <row r="193">
          <cell r="B193" t="str">
            <v>1E51H76E</v>
          </cell>
          <cell r="H193">
            <v>0</v>
          </cell>
          <cell r="AG193">
            <v>0</v>
          </cell>
        </row>
        <row r="194">
          <cell r="B194" t="str">
            <v>1E51H78E</v>
          </cell>
          <cell r="H194">
            <v>0</v>
          </cell>
          <cell r="AG194">
            <v>0</v>
          </cell>
        </row>
        <row r="195">
          <cell r="B195" t="str">
            <v>1E51H24B</v>
          </cell>
          <cell r="H195">
            <v>157000</v>
          </cell>
          <cell r="AG195">
            <v>0</v>
          </cell>
        </row>
        <row r="196">
          <cell r="B196" t="str">
            <v>1E51H71E</v>
          </cell>
          <cell r="H196">
            <v>49596.3</v>
          </cell>
          <cell r="AG196">
            <v>0</v>
          </cell>
        </row>
        <row r="197">
          <cell r="B197" t="str">
            <v>1E51H76E</v>
          </cell>
          <cell r="H197">
            <v>21854.400000000001</v>
          </cell>
          <cell r="AG197">
            <v>0</v>
          </cell>
        </row>
        <row r="198">
          <cell r="B198" t="str">
            <v>1E51H22B</v>
          </cell>
          <cell r="H198">
            <v>740500</v>
          </cell>
          <cell r="AG198">
            <v>0</v>
          </cell>
        </row>
        <row r="199">
          <cell r="B199" t="str">
            <v>1E51H34B</v>
          </cell>
          <cell r="H199">
            <v>1184800</v>
          </cell>
          <cell r="AG199">
            <v>0</v>
          </cell>
        </row>
        <row r="200">
          <cell r="B200" t="str">
            <v>1E51H96E</v>
          </cell>
          <cell r="H200">
            <v>1318734.2349999999</v>
          </cell>
          <cell r="AG200">
            <v>0</v>
          </cell>
        </row>
        <row r="201">
          <cell r="B201" t="str">
            <v>1E51H71E</v>
          </cell>
          <cell r="H201">
            <v>337890.15</v>
          </cell>
          <cell r="AG201">
            <v>0</v>
          </cell>
        </row>
        <row r="202">
          <cell r="B202" t="str">
            <v>1E51H76E</v>
          </cell>
          <cell r="H202">
            <v>85305.600000000006</v>
          </cell>
          <cell r="AG202">
            <v>0</v>
          </cell>
        </row>
        <row r="203">
          <cell r="B203" t="str">
            <v>1E51H77E</v>
          </cell>
          <cell r="H203">
            <v>71088</v>
          </cell>
          <cell r="AG203">
            <v>0</v>
          </cell>
        </row>
        <row r="204">
          <cell r="B204" t="str">
            <v>1E51H80E</v>
          </cell>
          <cell r="H204">
            <v>14810</v>
          </cell>
          <cell r="AG204">
            <v>0</v>
          </cell>
        </row>
        <row r="205">
          <cell r="B205" t="str">
            <v>1E51H78E</v>
          </cell>
          <cell r="H205">
            <v>44430</v>
          </cell>
          <cell r="AG205">
            <v>0</v>
          </cell>
        </row>
        <row r="206">
          <cell r="B206" t="str">
            <v>1E51H22B</v>
          </cell>
          <cell r="H206">
            <v>78100</v>
          </cell>
          <cell r="AG206">
            <v>0</v>
          </cell>
        </row>
        <row r="207">
          <cell r="B207" t="str">
            <v>1E51H34B</v>
          </cell>
          <cell r="H207">
            <v>124960</v>
          </cell>
          <cell r="AG207">
            <v>0</v>
          </cell>
        </row>
        <row r="208">
          <cell r="B208" t="str">
            <v>1E51H96E</v>
          </cell>
          <cell r="H208">
            <v>139085.94699999999</v>
          </cell>
          <cell r="AG208">
            <v>0</v>
          </cell>
        </row>
        <row r="209">
          <cell r="B209" t="str">
            <v>1E51H71E</v>
          </cell>
          <cell r="H209">
            <v>35637.03</v>
          </cell>
          <cell r="AG209">
            <v>0</v>
          </cell>
        </row>
        <row r="210">
          <cell r="B210" t="str">
            <v>1E51H76E</v>
          </cell>
          <cell r="H210">
            <v>8997.1200000000008</v>
          </cell>
          <cell r="AG210">
            <v>0</v>
          </cell>
        </row>
        <row r="211">
          <cell r="B211" t="str">
            <v>1E51H77E</v>
          </cell>
          <cell r="H211">
            <v>7497.6</v>
          </cell>
          <cell r="AG211">
            <v>0</v>
          </cell>
        </row>
        <row r="212">
          <cell r="B212" t="str">
            <v>1E51H80E</v>
          </cell>
          <cell r="H212">
            <v>1562</v>
          </cell>
          <cell r="AG212">
            <v>0</v>
          </cell>
        </row>
        <row r="213">
          <cell r="B213" t="str">
            <v>1E51H78E</v>
          </cell>
          <cell r="H213">
            <v>4686</v>
          </cell>
          <cell r="AG213">
            <v>0</v>
          </cell>
        </row>
        <row r="214">
          <cell r="B214" t="str">
            <v>1E51H38B</v>
          </cell>
          <cell r="H214">
            <v>3619000</v>
          </cell>
          <cell r="AG214">
            <v>0</v>
          </cell>
        </row>
        <row r="215">
          <cell r="B215" t="str">
            <v>1E51H96E</v>
          </cell>
          <cell r="H215">
            <v>4187700</v>
          </cell>
          <cell r="AG215">
            <v>0</v>
          </cell>
        </row>
        <row r="216">
          <cell r="B216" t="str">
            <v>1E51H71E</v>
          </cell>
          <cell r="H216">
            <v>1376124.75</v>
          </cell>
          <cell r="AG216">
            <v>0</v>
          </cell>
        </row>
        <row r="217">
          <cell r="B217" t="str">
            <v>1E51H76E</v>
          </cell>
          <cell r="H217">
            <v>347424</v>
          </cell>
          <cell r="AG217">
            <v>0</v>
          </cell>
        </row>
        <row r="218">
          <cell r="B218" t="str">
            <v>1E51H80E</v>
          </cell>
          <cell r="H218">
            <v>51700</v>
          </cell>
          <cell r="AG218">
            <v>0</v>
          </cell>
        </row>
        <row r="219">
          <cell r="B219" t="str">
            <v>1E51H78E</v>
          </cell>
          <cell r="H219">
            <v>155100</v>
          </cell>
          <cell r="AG219">
            <v>0</v>
          </cell>
        </row>
        <row r="220">
          <cell r="B220" t="str">
            <v>1E51H38B</v>
          </cell>
          <cell r="H220">
            <v>14436520</v>
          </cell>
          <cell r="AG220">
            <v>0</v>
          </cell>
        </row>
        <row r="221">
          <cell r="B221" t="str">
            <v>1E51H96E</v>
          </cell>
          <cell r="H221">
            <v>11745140.200000001</v>
          </cell>
          <cell r="AG221">
            <v>0</v>
          </cell>
        </row>
        <row r="222">
          <cell r="B222" t="str">
            <v>1E51H71E</v>
          </cell>
          <cell r="H222">
            <v>3800413.89</v>
          </cell>
          <cell r="AG222">
            <v>0</v>
          </cell>
        </row>
        <row r="223">
          <cell r="B223" t="str">
            <v>1E51H76E</v>
          </cell>
          <cell r="H223">
            <v>1138422.72</v>
          </cell>
          <cell r="AG223">
            <v>0</v>
          </cell>
        </row>
        <row r="224">
          <cell r="B224" t="str">
            <v>1E51H80E</v>
          </cell>
          <cell r="H224">
            <v>206236</v>
          </cell>
          <cell r="AG224">
            <v>0</v>
          </cell>
        </row>
        <row r="225">
          <cell r="B225" t="str">
            <v>1D31H38B</v>
          </cell>
          <cell r="H225">
            <v>1605800</v>
          </cell>
          <cell r="AG225">
            <v>0</v>
          </cell>
        </row>
        <row r="226">
          <cell r="B226" t="str">
            <v>1D31H38B</v>
          </cell>
          <cell r="H226">
            <v>229400</v>
          </cell>
          <cell r="AG226">
            <v>0</v>
          </cell>
        </row>
        <row r="227">
          <cell r="B227" t="str">
            <v>1D31H38B</v>
          </cell>
          <cell r="H227">
            <v>1730927.2727272727</v>
          </cell>
          <cell r="AG227">
            <v>0</v>
          </cell>
        </row>
        <row r="228">
          <cell r="B228" t="str">
            <v>1D31H38B</v>
          </cell>
          <cell r="H228">
            <v>536796</v>
          </cell>
          <cell r="AG228">
            <v>0</v>
          </cell>
        </row>
        <row r="229">
          <cell r="B229" t="str">
            <v>1D31H38B</v>
          </cell>
          <cell r="H229">
            <v>344100</v>
          </cell>
          <cell r="AG229">
            <v>0</v>
          </cell>
        </row>
        <row r="230">
          <cell r="B230" t="str">
            <v>1D31H96E</v>
          </cell>
          <cell r="H230">
            <v>2339880</v>
          </cell>
          <cell r="AG230">
            <v>0</v>
          </cell>
        </row>
        <row r="231">
          <cell r="B231" t="str">
            <v>1D31H71E</v>
          </cell>
          <cell r="H231">
            <v>422726.85</v>
          </cell>
          <cell r="AG231">
            <v>0</v>
          </cell>
        </row>
        <row r="232">
          <cell r="B232" t="str">
            <v>1D31H76E</v>
          </cell>
          <cell r="H232">
            <v>126628.8</v>
          </cell>
          <cell r="AG232">
            <v>0</v>
          </cell>
        </row>
        <row r="233">
          <cell r="B233" t="str">
            <v>1D31H80E</v>
          </cell>
          <cell r="H233">
            <v>22940</v>
          </cell>
          <cell r="AG233">
            <v>0</v>
          </cell>
        </row>
        <row r="234">
          <cell r="B234" t="str">
            <v>1E59L01A</v>
          </cell>
          <cell r="H234">
            <v>15125490</v>
          </cell>
          <cell r="AG234">
            <v>1068130</v>
          </cell>
        </row>
        <row r="235">
          <cell r="B235" t="str">
            <v>1E59L62A</v>
          </cell>
          <cell r="H235">
            <v>442200</v>
          </cell>
          <cell r="AG235">
            <v>0</v>
          </cell>
        </row>
        <row r="236">
          <cell r="B236" t="str">
            <v>1E59C24A</v>
          </cell>
          <cell r="H236">
            <v>195041.78571428571</v>
          </cell>
          <cell r="AG236">
            <v>0</v>
          </cell>
        </row>
        <row r="237">
          <cell r="B237" t="str">
            <v>1E59A23A</v>
          </cell>
          <cell r="H237">
            <v>50501.25</v>
          </cell>
          <cell r="AG237">
            <v>0</v>
          </cell>
        </row>
        <row r="238">
          <cell r="B238" t="str">
            <v>1E59R59A</v>
          </cell>
          <cell r="H238">
            <v>26800</v>
          </cell>
          <cell r="AG238">
            <v>0</v>
          </cell>
        </row>
        <row r="239">
          <cell r="B239" t="str">
            <v>1D37Q14A</v>
          </cell>
          <cell r="H239">
            <v>375403.18181818182</v>
          </cell>
          <cell r="AG239">
            <v>0</v>
          </cell>
        </row>
        <row r="240">
          <cell r="B240" t="str">
            <v>1E51H38B</v>
          </cell>
          <cell r="H240">
            <v>1702820</v>
          </cell>
          <cell r="AG240">
            <v>0</v>
          </cell>
        </row>
        <row r="241">
          <cell r="B241" t="str">
            <v>1E51H96E</v>
          </cell>
          <cell r="H241">
            <v>7832972</v>
          </cell>
          <cell r="AG241">
            <v>0</v>
          </cell>
        </row>
        <row r="242">
          <cell r="B242" t="str">
            <v>1E51H71E</v>
          </cell>
          <cell r="H242">
            <v>448267.36499999999</v>
          </cell>
          <cell r="AG242">
            <v>0</v>
          </cell>
        </row>
        <row r="243">
          <cell r="B243" t="str">
            <v>1E51H76E</v>
          </cell>
          <cell r="H243">
            <v>134279.51999999999</v>
          </cell>
          <cell r="AG243">
            <v>0</v>
          </cell>
        </row>
        <row r="244">
          <cell r="B244" t="str">
            <v>1E51H80E</v>
          </cell>
          <cell r="H244">
            <v>24326</v>
          </cell>
          <cell r="AG244">
            <v>0</v>
          </cell>
        </row>
        <row r="245">
          <cell r="B245" t="str">
            <v>1E51H41A</v>
          </cell>
          <cell r="H245">
            <v>6257593.1040000012</v>
          </cell>
          <cell r="AG245">
            <v>0</v>
          </cell>
        </row>
        <row r="246">
          <cell r="B246" t="str">
            <v>1E51H71E</v>
          </cell>
          <cell r="H246">
            <v>0</v>
          </cell>
          <cell r="AG246">
            <v>0</v>
          </cell>
        </row>
        <row r="247">
          <cell r="B247" t="str">
            <v>1E51H76E</v>
          </cell>
          <cell r="H247">
            <v>0</v>
          </cell>
          <cell r="AG247">
            <v>0</v>
          </cell>
        </row>
        <row r="248">
          <cell r="B248" t="str">
            <v>1E51H22B</v>
          </cell>
          <cell r="H248">
            <v>0</v>
          </cell>
          <cell r="AG248">
            <v>0</v>
          </cell>
        </row>
        <row r="249">
          <cell r="B249" t="str">
            <v>1E51H32B</v>
          </cell>
          <cell r="H249">
            <v>6975650</v>
          </cell>
          <cell r="AG249">
            <v>0</v>
          </cell>
        </row>
        <row r="250">
          <cell r="B250" t="str">
            <v>1E51H71E</v>
          </cell>
          <cell r="H250">
            <v>400655.97</v>
          </cell>
          <cell r="AG250">
            <v>0</v>
          </cell>
        </row>
        <row r="251">
          <cell r="B251" t="str">
            <v>1E51H76E</v>
          </cell>
          <cell r="H251">
            <v>176547.36</v>
          </cell>
          <cell r="AG251">
            <v>0</v>
          </cell>
        </row>
        <row r="252">
          <cell r="B252" t="str">
            <v>1E51H86E</v>
          </cell>
          <cell r="H252">
            <v>388099.8</v>
          </cell>
          <cell r="AG252">
            <v>0</v>
          </cell>
        </row>
        <row r="253">
          <cell r="B253" t="str">
            <v>1E51H87E</v>
          </cell>
          <cell r="H253">
            <v>3234.165</v>
          </cell>
          <cell r="AG253">
            <v>0</v>
          </cell>
        </row>
        <row r="254">
          <cell r="B254" t="str">
            <v>1E51H90E</v>
          </cell>
          <cell r="H254">
            <v>101464</v>
          </cell>
          <cell r="AG254">
            <v>0</v>
          </cell>
        </row>
        <row r="255">
          <cell r="B255" t="str">
            <v>1E51H89E</v>
          </cell>
          <cell r="H255">
            <v>976591</v>
          </cell>
          <cell r="AG255">
            <v>0</v>
          </cell>
        </row>
        <row r="256">
          <cell r="B256" t="str">
            <v>1D37Q01A</v>
          </cell>
          <cell r="H256">
            <v>3260935</v>
          </cell>
          <cell r="AG256">
            <v>0</v>
          </cell>
        </row>
        <row r="257">
          <cell r="B257" t="str">
            <v>1E57Q02A</v>
          </cell>
          <cell r="H257">
            <v>6249320</v>
          </cell>
          <cell r="AG257">
            <v>0</v>
          </cell>
        </row>
        <row r="258">
          <cell r="B258" t="str">
            <v>1E51H23B</v>
          </cell>
          <cell r="H258">
            <v>107680</v>
          </cell>
          <cell r="AG258">
            <v>0</v>
          </cell>
        </row>
        <row r="259">
          <cell r="B259" t="str">
            <v>1E51H71E</v>
          </cell>
          <cell r="H259">
            <v>20472.66</v>
          </cell>
          <cell r="AG259">
            <v>0</v>
          </cell>
        </row>
        <row r="260">
          <cell r="B260" t="str">
            <v>1E51H76E</v>
          </cell>
          <cell r="H260">
            <v>5168.6400000000003</v>
          </cell>
          <cell r="AG260">
            <v>0</v>
          </cell>
        </row>
        <row r="261">
          <cell r="B261" t="str">
            <v>1E51H77E</v>
          </cell>
          <cell r="H261">
            <v>2153.6</v>
          </cell>
          <cell r="AG261">
            <v>0</v>
          </cell>
        </row>
        <row r="262">
          <cell r="B262" t="str">
            <v>1E51H78E</v>
          </cell>
          <cell r="H262">
            <v>4038</v>
          </cell>
          <cell r="AG262">
            <v>0</v>
          </cell>
        </row>
        <row r="263">
          <cell r="B263" t="str">
            <v>1E51H24B</v>
          </cell>
          <cell r="H263">
            <v>737600</v>
          </cell>
          <cell r="AG263">
            <v>0</v>
          </cell>
        </row>
        <row r="264">
          <cell r="B264" t="str">
            <v>1E51H71E</v>
          </cell>
          <cell r="H264">
            <v>97086.6</v>
          </cell>
          <cell r="AG264">
            <v>0</v>
          </cell>
        </row>
        <row r="265">
          <cell r="B265" t="str">
            <v>1E51H76E</v>
          </cell>
          <cell r="H265">
            <v>42043.199999999997</v>
          </cell>
          <cell r="AG265">
            <v>0</v>
          </cell>
        </row>
        <row r="266">
          <cell r="B266" t="str">
            <v>1E51H77E</v>
          </cell>
          <cell r="H266">
            <v>14752</v>
          </cell>
          <cell r="AG266">
            <v>0</v>
          </cell>
        </row>
        <row r="267">
          <cell r="B267" t="str">
            <v>1E51H24B</v>
          </cell>
          <cell r="H267">
            <v>0</v>
          </cell>
          <cell r="AG267">
            <v>0</v>
          </cell>
        </row>
        <row r="268">
          <cell r="B268" t="str">
            <v>1E51H71E</v>
          </cell>
          <cell r="H268">
            <v>0</v>
          </cell>
          <cell r="AG268">
            <v>0</v>
          </cell>
        </row>
        <row r="269">
          <cell r="B269" t="str">
            <v>1E51H76E</v>
          </cell>
          <cell r="H269">
            <v>0</v>
          </cell>
          <cell r="AG269">
            <v>0</v>
          </cell>
        </row>
        <row r="270">
          <cell r="B270" t="str">
            <v>1E51H77E</v>
          </cell>
          <cell r="H270">
            <v>0</v>
          </cell>
          <cell r="AG270">
            <v>0</v>
          </cell>
        </row>
        <row r="271">
          <cell r="B271" t="str">
            <v>1E51H21B</v>
          </cell>
          <cell r="H271">
            <v>8619815</v>
          </cell>
          <cell r="AG271">
            <v>0</v>
          </cell>
        </row>
        <row r="272">
          <cell r="B272" t="str">
            <v>1E51H34B</v>
          </cell>
          <cell r="H272">
            <v>10997695</v>
          </cell>
          <cell r="AG272">
            <v>0</v>
          </cell>
        </row>
        <row r="273">
          <cell r="B273" t="str">
            <v>1E51H95E</v>
          </cell>
          <cell r="H273">
            <v>7490322</v>
          </cell>
          <cell r="AG273">
            <v>0</v>
          </cell>
        </row>
        <row r="274">
          <cell r="B274" t="str">
            <v>1E51H71E</v>
          </cell>
          <cell r="H274">
            <v>2712566.61</v>
          </cell>
          <cell r="AG274">
            <v>0</v>
          </cell>
        </row>
        <row r="275">
          <cell r="B275" t="str">
            <v>1E51H76E</v>
          </cell>
          <cell r="H275">
            <v>684829.44</v>
          </cell>
          <cell r="AG275">
            <v>0</v>
          </cell>
        </row>
        <row r="276">
          <cell r="B276" t="str">
            <v>1E51H77E</v>
          </cell>
          <cell r="H276">
            <v>570691.19999999995</v>
          </cell>
          <cell r="AG276">
            <v>0</v>
          </cell>
        </row>
        <row r="277">
          <cell r="B277" t="str">
            <v>1E51H80E</v>
          </cell>
          <cell r="H277">
            <v>118894</v>
          </cell>
          <cell r="AG277">
            <v>0</v>
          </cell>
        </row>
        <row r="278">
          <cell r="B278" t="str">
            <v>1E51H78E</v>
          </cell>
          <cell r="H278">
            <v>356682</v>
          </cell>
          <cell r="AG278">
            <v>0</v>
          </cell>
        </row>
        <row r="279">
          <cell r="B279" t="str">
            <v>1E51H21B</v>
          </cell>
          <cell r="H279">
            <v>1363770</v>
          </cell>
          <cell r="AG279">
            <v>0</v>
          </cell>
        </row>
        <row r="280">
          <cell r="B280" t="str">
            <v>1E51H34B</v>
          </cell>
          <cell r="H280">
            <v>2803305</v>
          </cell>
          <cell r="AG280">
            <v>0</v>
          </cell>
        </row>
        <row r="281">
          <cell r="B281" t="str">
            <v>1E51H95E</v>
          </cell>
          <cell r="H281">
            <v>1909278</v>
          </cell>
          <cell r="AG281">
            <v>0</v>
          </cell>
        </row>
        <row r="282">
          <cell r="B282" t="str">
            <v>1E51H71E</v>
          </cell>
          <cell r="H282">
            <v>80666.995500000005</v>
          </cell>
          <cell r="AG282">
            <v>0</v>
          </cell>
        </row>
        <row r="283">
          <cell r="B283" t="str">
            <v>1E51H76E</v>
          </cell>
          <cell r="H283">
            <v>20365.632000000005</v>
          </cell>
          <cell r="AG283">
            <v>0</v>
          </cell>
        </row>
        <row r="284">
          <cell r="B284" t="str">
            <v>1E51H77E</v>
          </cell>
          <cell r="H284">
            <v>145468.79999999999</v>
          </cell>
          <cell r="AG284">
            <v>0</v>
          </cell>
        </row>
        <row r="285">
          <cell r="B285" t="str">
            <v>1E51H80E</v>
          </cell>
          <cell r="H285">
            <v>30306</v>
          </cell>
          <cell r="AG285">
            <v>0</v>
          </cell>
        </row>
        <row r="286">
          <cell r="B286" t="str">
            <v>1E51H78E</v>
          </cell>
          <cell r="H286">
            <v>90918</v>
          </cell>
          <cell r="AG286">
            <v>0</v>
          </cell>
        </row>
        <row r="287">
          <cell r="B287" t="str">
            <v>1E51H21B</v>
          </cell>
          <cell r="H287">
            <v>259985</v>
          </cell>
          <cell r="AG287">
            <v>0</v>
          </cell>
        </row>
        <row r="288">
          <cell r="B288" t="str">
            <v>1E51H34B</v>
          </cell>
          <cell r="H288">
            <v>331705</v>
          </cell>
          <cell r="AG288">
            <v>0</v>
          </cell>
        </row>
        <row r="289">
          <cell r="B289" t="str">
            <v>1E51H95E</v>
          </cell>
          <cell r="H289">
            <v>337263.3</v>
          </cell>
          <cell r="AG289">
            <v>0</v>
          </cell>
        </row>
        <row r="290">
          <cell r="B290" t="str">
            <v>1E51H71E</v>
          </cell>
          <cell r="H290">
            <v>81814.59</v>
          </cell>
          <cell r="AG290">
            <v>0</v>
          </cell>
        </row>
        <row r="291">
          <cell r="B291" t="str">
            <v>1E51H76E</v>
          </cell>
          <cell r="H291">
            <v>20655.36</v>
          </cell>
          <cell r="AG291">
            <v>0</v>
          </cell>
        </row>
        <row r="292">
          <cell r="B292" t="str">
            <v>1E51H77E</v>
          </cell>
          <cell r="H292">
            <v>17212.8</v>
          </cell>
          <cell r="AG292">
            <v>0</v>
          </cell>
        </row>
        <row r="293">
          <cell r="B293" t="str">
            <v>1E51H78E</v>
          </cell>
          <cell r="H293">
            <v>10758</v>
          </cell>
          <cell r="AG293">
            <v>0</v>
          </cell>
        </row>
        <row r="294">
          <cell r="B294" t="str">
            <v>1E51H80E</v>
          </cell>
          <cell r="H294">
            <v>3586</v>
          </cell>
          <cell r="AG294">
            <v>0</v>
          </cell>
        </row>
        <row r="295">
          <cell r="B295" t="str">
            <v>1E51H21B</v>
          </cell>
          <cell r="H295">
            <v>0</v>
          </cell>
          <cell r="AG295">
            <v>0</v>
          </cell>
        </row>
        <row r="296">
          <cell r="B296" t="str">
            <v>1E51H34B</v>
          </cell>
          <cell r="H296">
            <v>0</v>
          </cell>
          <cell r="AG296">
            <v>0</v>
          </cell>
        </row>
        <row r="297">
          <cell r="B297" t="str">
            <v>1E51H95E</v>
          </cell>
          <cell r="H297">
            <v>0</v>
          </cell>
          <cell r="AG297">
            <v>0</v>
          </cell>
        </row>
        <row r="298">
          <cell r="B298" t="str">
            <v>1E51H71E</v>
          </cell>
          <cell r="H298">
            <v>0</v>
          </cell>
          <cell r="AG298">
            <v>0</v>
          </cell>
        </row>
        <row r="299">
          <cell r="B299" t="str">
            <v>1E51H76E</v>
          </cell>
          <cell r="H299">
            <v>0</v>
          </cell>
          <cell r="AG299">
            <v>0</v>
          </cell>
        </row>
        <row r="300">
          <cell r="B300" t="str">
            <v>1E51H77E</v>
          </cell>
          <cell r="H300">
            <v>0</v>
          </cell>
          <cell r="AG300">
            <v>0</v>
          </cell>
        </row>
        <row r="301">
          <cell r="B301" t="str">
            <v>1E51H80E</v>
          </cell>
          <cell r="H301">
            <v>0</v>
          </cell>
          <cell r="AG301">
            <v>0</v>
          </cell>
        </row>
        <row r="302">
          <cell r="B302" t="str">
            <v>1E51H78E</v>
          </cell>
          <cell r="H302">
            <v>0</v>
          </cell>
          <cell r="AG302">
            <v>0</v>
          </cell>
        </row>
        <row r="303">
          <cell r="B303" t="str">
            <v>1E51H22B</v>
          </cell>
          <cell r="H303">
            <v>923940</v>
          </cell>
          <cell r="AG303">
            <v>0</v>
          </cell>
        </row>
        <row r="304">
          <cell r="B304" t="str">
            <v>1E51H34B</v>
          </cell>
          <cell r="H304">
            <v>1178820</v>
          </cell>
          <cell r="AG304">
            <v>0</v>
          </cell>
        </row>
        <row r="305">
          <cell r="B305" t="str">
            <v>1E51H95E</v>
          </cell>
          <cell r="H305">
            <v>4970160</v>
          </cell>
          <cell r="AG305">
            <v>0</v>
          </cell>
        </row>
        <row r="306">
          <cell r="B306" t="str">
            <v>1E51H71E</v>
          </cell>
          <cell r="H306">
            <v>201291.48</v>
          </cell>
          <cell r="AG306">
            <v>0</v>
          </cell>
        </row>
        <row r="307">
          <cell r="B307" t="str">
            <v>1E51H76E</v>
          </cell>
          <cell r="H307">
            <v>88698.240000000005</v>
          </cell>
          <cell r="AG307">
            <v>0</v>
          </cell>
        </row>
        <row r="308">
          <cell r="B308" t="str">
            <v>1E51H77E</v>
          </cell>
          <cell r="H308">
            <v>61171.199999999997</v>
          </cell>
          <cell r="AG308">
            <v>0</v>
          </cell>
        </row>
        <row r="309">
          <cell r="B309" t="str">
            <v>1E51H80E</v>
          </cell>
          <cell r="H309">
            <v>12744</v>
          </cell>
          <cell r="AG309">
            <v>0</v>
          </cell>
        </row>
        <row r="310">
          <cell r="B310" t="str">
            <v>1E51H22B</v>
          </cell>
          <cell r="H310">
            <v>1411830</v>
          </cell>
          <cell r="AG310">
            <v>0</v>
          </cell>
        </row>
        <row r="311">
          <cell r="B311" t="str">
            <v>1E51H34B</v>
          </cell>
          <cell r="H311">
            <v>2902095</v>
          </cell>
          <cell r="AG311">
            <v>0</v>
          </cell>
        </row>
        <row r="312">
          <cell r="B312" t="str">
            <v>1E51H95E</v>
          </cell>
          <cell r="H312">
            <v>12235860</v>
          </cell>
          <cell r="AG312">
            <v>0</v>
          </cell>
        </row>
        <row r="313">
          <cell r="B313" t="str">
            <v>1E51H71E</v>
          </cell>
          <cell r="H313">
            <v>57814.438500000004</v>
          </cell>
          <cell r="AG313">
            <v>0</v>
          </cell>
        </row>
        <row r="314">
          <cell r="B314" t="str">
            <v>1E51H76E</v>
          </cell>
          <cell r="H314">
            <v>25036.451999999997</v>
          </cell>
          <cell r="AG314">
            <v>0</v>
          </cell>
        </row>
        <row r="315">
          <cell r="B315" t="str">
            <v>1E51H77E</v>
          </cell>
          <cell r="H315">
            <v>150595.20000000001</v>
          </cell>
          <cell r="AG315">
            <v>0</v>
          </cell>
        </row>
        <row r="316">
          <cell r="B316" t="str">
            <v>1E51H80E</v>
          </cell>
          <cell r="H316">
            <v>31374</v>
          </cell>
          <cell r="AG316">
            <v>0</v>
          </cell>
        </row>
        <row r="317">
          <cell r="B317" t="str">
            <v>1E51H41A</v>
          </cell>
          <cell r="H317">
            <v>752752.52</v>
          </cell>
          <cell r="AG317">
            <v>0</v>
          </cell>
        </row>
        <row r="318">
          <cell r="B318" t="str">
            <v>1E51H71E</v>
          </cell>
          <cell r="H318">
            <v>0</v>
          </cell>
          <cell r="AG318">
            <v>0</v>
          </cell>
        </row>
        <row r="319">
          <cell r="B319" t="str">
            <v>1E51H76E</v>
          </cell>
          <cell r="H319">
            <v>0</v>
          </cell>
          <cell r="AG319">
            <v>0</v>
          </cell>
        </row>
        <row r="320">
          <cell r="B320" t="str">
            <v>1E51H77E</v>
          </cell>
          <cell r="H320">
            <v>0</v>
          </cell>
          <cell r="AG320">
            <v>0</v>
          </cell>
        </row>
        <row r="321">
          <cell r="B321" t="str">
            <v>1E51H41A</v>
          </cell>
          <cell r="H321">
            <v>6235603.9200000009</v>
          </cell>
          <cell r="AG321">
            <v>0</v>
          </cell>
        </row>
        <row r="322">
          <cell r="B322" t="str">
            <v>1E51H71E</v>
          </cell>
          <cell r="H322">
            <v>0</v>
          </cell>
          <cell r="AG322">
            <v>0</v>
          </cell>
        </row>
        <row r="323">
          <cell r="B323" t="str">
            <v>1E51H76E</v>
          </cell>
          <cell r="H323">
            <v>0</v>
          </cell>
          <cell r="AG323">
            <v>0</v>
          </cell>
        </row>
        <row r="324">
          <cell r="B324" t="str">
            <v>1E51H77E</v>
          </cell>
          <cell r="H324">
            <v>0</v>
          </cell>
          <cell r="AG324">
            <v>0</v>
          </cell>
        </row>
        <row r="325">
          <cell r="B325" t="str">
            <v>1E51H22B</v>
          </cell>
          <cell r="H325">
            <v>32335</v>
          </cell>
          <cell r="AG325">
            <v>0</v>
          </cell>
        </row>
        <row r="326">
          <cell r="B326" t="str">
            <v>1E51H34B</v>
          </cell>
          <cell r="H326">
            <v>41255</v>
          </cell>
          <cell r="AG326">
            <v>0</v>
          </cell>
        </row>
        <row r="327">
          <cell r="B327" t="str">
            <v>1E51H95E</v>
          </cell>
          <cell r="H327">
            <v>36233.040000000001</v>
          </cell>
          <cell r="AG327">
            <v>0</v>
          </cell>
        </row>
        <row r="328">
          <cell r="B328" t="str">
            <v>1E51H71E</v>
          </cell>
          <cell r="H328">
            <v>7044.57</v>
          </cell>
          <cell r="AG328">
            <v>0</v>
          </cell>
        </row>
        <row r="329">
          <cell r="B329" t="str">
            <v>1E51H76E</v>
          </cell>
          <cell r="H329">
            <v>3104.16</v>
          </cell>
          <cell r="AG329">
            <v>0</v>
          </cell>
        </row>
        <row r="330">
          <cell r="B330" t="str">
            <v>1E51H77E</v>
          </cell>
          <cell r="H330">
            <v>2140.8000000000002</v>
          </cell>
          <cell r="AG330">
            <v>0</v>
          </cell>
        </row>
        <row r="331">
          <cell r="B331" t="str">
            <v>1E51H80E</v>
          </cell>
          <cell r="H331">
            <v>446</v>
          </cell>
          <cell r="AG331">
            <v>0</v>
          </cell>
        </row>
        <row r="332">
          <cell r="B332" t="str">
            <v>1E51H24B</v>
          </cell>
          <cell r="H332">
            <v>4103040</v>
          </cell>
          <cell r="AG332">
            <v>1500000</v>
          </cell>
        </row>
        <row r="333">
          <cell r="B333" t="str">
            <v>1E52I12A</v>
          </cell>
          <cell r="H333">
            <v>897540</v>
          </cell>
          <cell r="AG333">
            <v>1389600</v>
          </cell>
        </row>
        <row r="334">
          <cell r="B334" t="str">
            <v>1E51H71E</v>
          </cell>
          <cell r="H334">
            <v>540062.64</v>
          </cell>
          <cell r="AG334">
            <v>236780</v>
          </cell>
        </row>
        <row r="335">
          <cell r="B335" t="str">
            <v>1E51H76E</v>
          </cell>
          <cell r="H335">
            <v>233873.28</v>
          </cell>
          <cell r="AG335">
            <v>0</v>
          </cell>
        </row>
        <row r="336">
          <cell r="B336" t="str">
            <v>1E51H77E</v>
          </cell>
          <cell r="H336">
            <v>82060.800000000003</v>
          </cell>
          <cell r="AG336">
            <v>9048</v>
          </cell>
        </row>
        <row r="337">
          <cell r="B337" t="str">
            <v>1E51H24B</v>
          </cell>
          <cell r="H337">
            <v>2678400</v>
          </cell>
          <cell r="AG337">
            <v>0</v>
          </cell>
        </row>
        <row r="338">
          <cell r="B338" t="str">
            <v>1E52I12A</v>
          </cell>
          <cell r="H338">
            <v>585900</v>
          </cell>
          <cell r="AG338">
            <v>0</v>
          </cell>
        </row>
        <row r="339">
          <cell r="B339" t="str">
            <v>1E51H71E</v>
          </cell>
          <cell r="H339">
            <v>352544.4</v>
          </cell>
          <cell r="AG339">
            <v>0</v>
          </cell>
        </row>
        <row r="340">
          <cell r="B340" t="str">
            <v>1E51H76E</v>
          </cell>
          <cell r="H340">
            <v>152668.79999999999</v>
          </cell>
          <cell r="AG340">
            <v>0</v>
          </cell>
        </row>
        <row r="341">
          <cell r="B341" t="str">
            <v>1E51H77E</v>
          </cell>
          <cell r="H341">
            <v>53568</v>
          </cell>
          <cell r="AG341">
            <v>0</v>
          </cell>
        </row>
        <row r="342">
          <cell r="B342" t="str">
            <v>1E51H24B</v>
          </cell>
          <cell r="H342">
            <v>1920000</v>
          </cell>
          <cell r="AG342">
            <v>0</v>
          </cell>
        </row>
        <row r="343">
          <cell r="B343" t="str">
            <v>1E52I12A</v>
          </cell>
          <cell r="H343">
            <v>896000</v>
          </cell>
          <cell r="AG343">
            <v>0</v>
          </cell>
        </row>
        <row r="344">
          <cell r="B344" t="str">
            <v>1E51H71E</v>
          </cell>
          <cell r="H344">
            <v>94348.800000000003</v>
          </cell>
          <cell r="AG344">
            <v>0</v>
          </cell>
        </row>
        <row r="345">
          <cell r="B345" t="str">
            <v>1E51H76E</v>
          </cell>
          <cell r="H345">
            <v>40857.599999999999</v>
          </cell>
          <cell r="AG345">
            <v>0</v>
          </cell>
        </row>
        <row r="346">
          <cell r="B346" t="str">
            <v>1E51H77E</v>
          </cell>
          <cell r="H346">
            <v>81920</v>
          </cell>
          <cell r="AG346">
            <v>0</v>
          </cell>
        </row>
        <row r="347">
          <cell r="B347" t="str">
            <v>1E51H24B</v>
          </cell>
          <cell r="H347">
            <v>25394560</v>
          </cell>
          <cell r="AG347">
            <v>5070726</v>
          </cell>
        </row>
        <row r="348">
          <cell r="B348" t="str">
            <v>1E52I12A</v>
          </cell>
          <cell r="H348">
            <v>8729380</v>
          </cell>
          <cell r="AG348">
            <v>246400</v>
          </cell>
        </row>
        <row r="349">
          <cell r="B349" t="str">
            <v>1E51H71E</v>
          </cell>
          <cell r="H349">
            <v>3342558.96</v>
          </cell>
          <cell r="AG349">
            <v>1740192</v>
          </cell>
        </row>
        <row r="350">
          <cell r="B350" t="str">
            <v>1E51H76E</v>
          </cell>
          <cell r="H350">
            <v>1447489.92</v>
          </cell>
          <cell r="AG350">
            <v>6886356</v>
          </cell>
        </row>
        <row r="351">
          <cell r="B351" t="str">
            <v>1E51H77E</v>
          </cell>
          <cell r="H351">
            <v>507891.20000000001</v>
          </cell>
          <cell r="AG351">
            <v>150668</v>
          </cell>
        </row>
        <row r="352">
          <cell r="B352" t="str">
            <v>1E51H24B</v>
          </cell>
          <cell r="H352">
            <v>7690950</v>
          </cell>
          <cell r="AG352">
            <v>0</v>
          </cell>
        </row>
        <row r="353">
          <cell r="B353" t="str">
            <v>1E52I12A</v>
          </cell>
          <cell r="H353">
            <v>5640030</v>
          </cell>
          <cell r="AG353">
            <v>0</v>
          </cell>
        </row>
        <row r="354">
          <cell r="B354" t="str">
            <v>1E51H71E</v>
          </cell>
          <cell r="H354">
            <v>377933.283</v>
          </cell>
          <cell r="AG354">
            <v>0</v>
          </cell>
        </row>
        <row r="355">
          <cell r="B355" t="str">
            <v>1E51H76E</v>
          </cell>
          <cell r="H355">
            <v>163663.416</v>
          </cell>
          <cell r="AG355">
            <v>0</v>
          </cell>
        </row>
        <row r="356">
          <cell r="B356" t="str">
            <v>1E51H77E</v>
          </cell>
          <cell r="H356">
            <v>328147.20000000001</v>
          </cell>
          <cell r="AG356">
            <v>0</v>
          </cell>
        </row>
        <row r="357">
          <cell r="B357" t="str">
            <v>1E51H24B</v>
          </cell>
          <cell r="H357">
            <v>1580160</v>
          </cell>
          <cell r="AG357">
            <v>0</v>
          </cell>
        </row>
        <row r="358">
          <cell r="B358" t="str">
            <v>1E52I12A</v>
          </cell>
          <cell r="H358">
            <v>711072</v>
          </cell>
          <cell r="AG358">
            <v>0</v>
          </cell>
        </row>
        <row r="359">
          <cell r="B359" t="str">
            <v>1E51H71E</v>
          </cell>
          <cell r="H359">
            <v>207988.56</v>
          </cell>
          <cell r="AG359">
            <v>43930</v>
          </cell>
        </row>
        <row r="360">
          <cell r="B360" t="str">
            <v>1E51H76E</v>
          </cell>
          <cell r="H360">
            <v>90069.119999999995</v>
          </cell>
          <cell r="AG360">
            <v>27143</v>
          </cell>
        </row>
        <row r="361">
          <cell r="B361" t="str">
            <v>1E51H77E</v>
          </cell>
          <cell r="H361">
            <v>31603.200000000001</v>
          </cell>
          <cell r="AG361">
            <v>0</v>
          </cell>
        </row>
        <row r="362">
          <cell r="B362" t="str">
            <v>1D31H23B</v>
          </cell>
          <cell r="H362">
            <v>106260</v>
          </cell>
          <cell r="AG362">
            <v>0</v>
          </cell>
        </row>
        <row r="363">
          <cell r="B363" t="str">
            <v>1D31H71E</v>
          </cell>
          <cell r="H363">
            <v>22039.29</v>
          </cell>
          <cell r="AG363">
            <v>0</v>
          </cell>
        </row>
        <row r="364">
          <cell r="B364" t="str">
            <v>1D31H76E</v>
          </cell>
          <cell r="H364">
            <v>5564.16</v>
          </cell>
          <cell r="AG364">
            <v>0</v>
          </cell>
        </row>
        <row r="365">
          <cell r="B365" t="str">
            <v>1D31H77E</v>
          </cell>
          <cell r="H365">
            <v>1545.6</v>
          </cell>
          <cell r="AG365">
            <v>0</v>
          </cell>
        </row>
        <row r="366">
          <cell r="B366" t="str">
            <v>1D31H78E</v>
          </cell>
          <cell r="H366">
            <v>2898</v>
          </cell>
          <cell r="AG366">
            <v>81428</v>
          </cell>
        </row>
        <row r="367">
          <cell r="B367" t="str">
            <v>1D31H23B</v>
          </cell>
          <cell r="H367">
            <v>3072160</v>
          </cell>
          <cell r="AG367">
            <v>0</v>
          </cell>
        </row>
        <row r="368">
          <cell r="B368" t="str">
            <v>1D31H71E</v>
          </cell>
          <cell r="H368">
            <v>1078328.1599999999</v>
          </cell>
          <cell r="AG368">
            <v>0</v>
          </cell>
        </row>
        <row r="369">
          <cell r="B369" t="str">
            <v>1D31H76E</v>
          </cell>
          <cell r="H369">
            <v>272240.64000000001</v>
          </cell>
          <cell r="AG369">
            <v>0</v>
          </cell>
        </row>
        <row r="370">
          <cell r="B370" t="str">
            <v>1D31H77E</v>
          </cell>
          <cell r="H370">
            <v>75622.399999999994</v>
          </cell>
          <cell r="AG370">
            <v>0</v>
          </cell>
        </row>
        <row r="371">
          <cell r="B371" t="str">
            <v>1D31H78E</v>
          </cell>
          <cell r="H371">
            <v>141792</v>
          </cell>
          <cell r="AG371">
            <v>0</v>
          </cell>
        </row>
        <row r="372">
          <cell r="B372" t="str">
            <v>1D31H23B</v>
          </cell>
          <cell r="H372">
            <v>509745</v>
          </cell>
          <cell r="AG372">
            <v>0</v>
          </cell>
        </row>
        <row r="373">
          <cell r="B373" t="str">
            <v>1D31H71E</v>
          </cell>
          <cell r="H373">
            <v>63850.059000000001</v>
          </cell>
          <cell r="AG373">
            <v>0</v>
          </cell>
        </row>
        <row r="374">
          <cell r="B374" t="str">
            <v>1D31H76E</v>
          </cell>
          <cell r="H374">
            <v>16119.936000000003</v>
          </cell>
          <cell r="AG374">
            <v>0</v>
          </cell>
        </row>
        <row r="375">
          <cell r="B375" t="str">
            <v>1D31H77E</v>
          </cell>
          <cell r="H375">
            <v>95952</v>
          </cell>
          <cell r="AG375">
            <v>0</v>
          </cell>
        </row>
        <row r="376">
          <cell r="B376" t="str">
            <v>1D31H78E</v>
          </cell>
          <cell r="H376">
            <v>5997</v>
          </cell>
          <cell r="AG376">
            <v>0</v>
          </cell>
        </row>
        <row r="377">
          <cell r="B377" t="str">
            <v>1D31H22B</v>
          </cell>
          <cell r="H377">
            <v>13704460</v>
          </cell>
          <cell r="AG377">
            <v>0</v>
          </cell>
        </row>
        <row r="378">
          <cell r="B378" t="str">
            <v>1D31H34B</v>
          </cell>
          <cell r="H378">
            <v>13704460</v>
          </cell>
          <cell r="AG378">
            <v>0</v>
          </cell>
        </row>
        <row r="379">
          <cell r="B379" t="str">
            <v>1D31H94E</v>
          </cell>
          <cell r="H379">
            <v>16075331.58</v>
          </cell>
          <cell r="AG379">
            <v>0</v>
          </cell>
        </row>
        <row r="380">
          <cell r="B380" t="str">
            <v>1D31H71E</v>
          </cell>
          <cell r="H380">
            <v>2295808.5150000001</v>
          </cell>
          <cell r="AG380">
            <v>189580</v>
          </cell>
        </row>
        <row r="381">
          <cell r="B381" t="str">
            <v>1D31H76E</v>
          </cell>
          <cell r="H381">
            <v>994196.28</v>
          </cell>
          <cell r="AG381">
            <v>0</v>
          </cell>
        </row>
        <row r="382">
          <cell r="B382" t="str">
            <v>1D31H81E</v>
          </cell>
          <cell r="H382">
            <v>778662.5</v>
          </cell>
          <cell r="AG382">
            <v>0</v>
          </cell>
        </row>
        <row r="383">
          <cell r="B383" t="str">
            <v>1D31H80E</v>
          </cell>
          <cell r="H383">
            <v>311465</v>
          </cell>
          <cell r="AG383">
            <v>0</v>
          </cell>
        </row>
        <row r="384">
          <cell r="B384" t="str">
            <v>1D31H22B</v>
          </cell>
          <cell r="H384">
            <v>14291300</v>
          </cell>
          <cell r="AG384">
            <v>0</v>
          </cell>
        </row>
        <row r="385">
          <cell r="B385" t="str">
            <v>1D31H34B</v>
          </cell>
          <cell r="H385">
            <v>31440860</v>
          </cell>
          <cell r="AG385">
            <v>0</v>
          </cell>
        </row>
        <row r="386">
          <cell r="B386" t="str">
            <v>1D31H94E</v>
          </cell>
          <cell r="H386">
            <v>36880128.780000001</v>
          </cell>
          <cell r="AG386">
            <v>0</v>
          </cell>
        </row>
        <row r="387">
          <cell r="B387" t="str">
            <v>1D31H71E</v>
          </cell>
          <cell r="H387">
            <v>1053411.723</v>
          </cell>
          <cell r="AG387">
            <v>0</v>
          </cell>
        </row>
        <row r="388">
          <cell r="B388" t="str">
            <v>1D31H76E</v>
          </cell>
          <cell r="H388">
            <v>456178.29599999997</v>
          </cell>
          <cell r="AG388">
            <v>0</v>
          </cell>
        </row>
        <row r="389">
          <cell r="B389" t="str">
            <v>1D31H81E</v>
          </cell>
          <cell r="H389">
            <v>1786412.5</v>
          </cell>
          <cell r="AG389">
            <v>0</v>
          </cell>
        </row>
        <row r="390">
          <cell r="B390" t="str">
            <v>1D31H80E</v>
          </cell>
          <cell r="H390">
            <v>714565</v>
          </cell>
          <cell r="AG390">
            <v>0</v>
          </cell>
        </row>
        <row r="391">
          <cell r="B391" t="str">
            <v>1D31H22B</v>
          </cell>
          <cell r="H391">
            <v>95260</v>
          </cell>
          <cell r="AG391">
            <v>0</v>
          </cell>
        </row>
        <row r="392">
          <cell r="B392" t="str">
            <v>1D31H34B</v>
          </cell>
          <cell r="H392">
            <v>95260</v>
          </cell>
          <cell r="AG392">
            <v>0</v>
          </cell>
        </row>
        <row r="393">
          <cell r="B393" t="str">
            <v>1D31H94E</v>
          </cell>
          <cell r="H393">
            <v>113930.96</v>
          </cell>
          <cell r="AG393">
            <v>0</v>
          </cell>
        </row>
        <row r="394">
          <cell r="B394" t="str">
            <v>1D31H71E</v>
          </cell>
          <cell r="H394">
            <v>15958.215000000002</v>
          </cell>
          <cell r="AG394">
            <v>0</v>
          </cell>
        </row>
        <row r="395">
          <cell r="B395" t="str">
            <v>1D31H76E</v>
          </cell>
          <cell r="H395">
            <v>6910.68</v>
          </cell>
          <cell r="AG395">
            <v>0</v>
          </cell>
        </row>
        <row r="396">
          <cell r="B396" t="str">
            <v>1D31H81E</v>
          </cell>
          <cell r="H396">
            <v>5412.5</v>
          </cell>
          <cell r="AG396">
            <v>0</v>
          </cell>
        </row>
        <row r="397">
          <cell r="B397" t="str">
            <v>1D31H80E</v>
          </cell>
          <cell r="H397">
            <v>2165</v>
          </cell>
          <cell r="AG397">
            <v>0</v>
          </cell>
        </row>
        <row r="398">
          <cell r="B398" t="str">
            <v>1D31H22B</v>
          </cell>
          <cell r="H398">
            <v>635300</v>
          </cell>
          <cell r="AG398">
            <v>0</v>
          </cell>
        </row>
        <row r="399">
          <cell r="B399" t="str">
            <v>1D31H34B</v>
          </cell>
          <cell r="H399">
            <v>1397660</v>
          </cell>
          <cell r="AG399">
            <v>0</v>
          </cell>
        </row>
        <row r="400">
          <cell r="B400" t="str">
            <v>1D31H94E</v>
          </cell>
          <cell r="H400">
            <v>1694980.4</v>
          </cell>
          <cell r="AG400">
            <v>0</v>
          </cell>
        </row>
        <row r="401">
          <cell r="B401" t="str">
            <v>1D31H71E</v>
          </cell>
          <cell r="H401">
            <v>50019.606</v>
          </cell>
          <cell r="AG401">
            <v>0</v>
          </cell>
        </row>
        <row r="402">
          <cell r="B402" t="str">
            <v>1D31H76E</v>
          </cell>
          <cell r="H402">
            <v>21660.911999999997</v>
          </cell>
          <cell r="AG402">
            <v>0</v>
          </cell>
        </row>
        <row r="403">
          <cell r="B403" t="str">
            <v>1D31H81E</v>
          </cell>
          <cell r="H403">
            <v>84825</v>
          </cell>
          <cell r="AG403">
            <v>0</v>
          </cell>
        </row>
        <row r="404">
          <cell r="B404" t="str">
            <v>1D31H80E</v>
          </cell>
          <cell r="H404">
            <v>33930</v>
          </cell>
          <cell r="AG404">
            <v>0</v>
          </cell>
        </row>
        <row r="405">
          <cell r="B405" t="str">
            <v>1D31H22B</v>
          </cell>
          <cell r="H405">
            <v>1453100</v>
          </cell>
          <cell r="AG405">
            <v>0</v>
          </cell>
        </row>
        <row r="406">
          <cell r="B406" t="str">
            <v>1D31H34B</v>
          </cell>
          <cell r="H406">
            <v>1453100</v>
          </cell>
          <cell r="AG406">
            <v>0</v>
          </cell>
        </row>
        <row r="407">
          <cell r="B407" t="str">
            <v>1D31H94E</v>
          </cell>
          <cell r="H407">
            <v>1813468.8</v>
          </cell>
          <cell r="AG407">
            <v>0</v>
          </cell>
        </row>
        <row r="408">
          <cell r="B408" t="str">
            <v>1D31H71E</v>
          </cell>
          <cell r="H408">
            <v>243427.27500000002</v>
          </cell>
          <cell r="AG408">
            <v>0</v>
          </cell>
        </row>
        <row r="409">
          <cell r="B409" t="str">
            <v>1D31H76E</v>
          </cell>
          <cell r="H409">
            <v>105415.8</v>
          </cell>
          <cell r="AG409">
            <v>0</v>
          </cell>
        </row>
        <row r="410">
          <cell r="B410" t="str">
            <v>1D31H81E</v>
          </cell>
          <cell r="H410">
            <v>82562.5</v>
          </cell>
          <cell r="AG410">
            <v>0</v>
          </cell>
        </row>
        <row r="411">
          <cell r="B411" t="str">
            <v>1D31H80E</v>
          </cell>
          <cell r="H411">
            <v>33025</v>
          </cell>
          <cell r="AG411">
            <v>0</v>
          </cell>
        </row>
        <row r="412">
          <cell r="B412" t="str">
            <v>1D31H22B</v>
          </cell>
          <cell r="H412">
            <v>594100</v>
          </cell>
          <cell r="AG412">
            <v>0</v>
          </cell>
        </row>
        <row r="413">
          <cell r="B413" t="str">
            <v>1D31H34B</v>
          </cell>
          <cell r="H413">
            <v>1307020</v>
          </cell>
          <cell r="AG413">
            <v>0</v>
          </cell>
        </row>
        <row r="414">
          <cell r="B414" t="str">
            <v>1D31H94E</v>
          </cell>
          <cell r="H414">
            <v>1653974.4</v>
          </cell>
          <cell r="AG414">
            <v>0</v>
          </cell>
        </row>
        <row r="415">
          <cell r="B415" t="str">
            <v>1D31H71E</v>
          </cell>
          <cell r="H415">
            <v>48685.455000000002</v>
          </cell>
          <cell r="AG415">
            <v>0</v>
          </cell>
        </row>
        <row r="416">
          <cell r="B416" t="str">
            <v>1D31H76E</v>
          </cell>
          <cell r="H416">
            <v>21083.16</v>
          </cell>
          <cell r="AG416">
            <v>0</v>
          </cell>
        </row>
        <row r="417">
          <cell r="B417" t="str">
            <v>1D31H81E</v>
          </cell>
          <cell r="H417">
            <v>82562.5</v>
          </cell>
          <cell r="AG417">
            <v>0</v>
          </cell>
        </row>
        <row r="418">
          <cell r="B418" t="str">
            <v>1D31H80E</v>
          </cell>
          <cell r="H418">
            <v>33025</v>
          </cell>
          <cell r="AG418">
            <v>0</v>
          </cell>
        </row>
        <row r="419">
          <cell r="B419" t="str">
            <v>1D31H22B</v>
          </cell>
          <cell r="H419">
            <v>2678500</v>
          </cell>
          <cell r="AG419">
            <v>0</v>
          </cell>
        </row>
        <row r="420">
          <cell r="B420" t="str">
            <v>1D31H34B</v>
          </cell>
          <cell r="H420">
            <v>2678500</v>
          </cell>
          <cell r="AG420">
            <v>0</v>
          </cell>
        </row>
        <row r="421">
          <cell r="B421" t="str">
            <v>1D31H94E</v>
          </cell>
          <cell r="H421">
            <v>5117152.5</v>
          </cell>
          <cell r="AG421">
            <v>0</v>
          </cell>
        </row>
        <row r="422">
          <cell r="B422" t="str">
            <v>1D31H71E</v>
          </cell>
          <cell r="H422">
            <v>448709.62500000006</v>
          </cell>
          <cell r="AG422">
            <v>0</v>
          </cell>
        </row>
        <row r="423">
          <cell r="B423" t="str">
            <v>1D31H76E</v>
          </cell>
          <cell r="H423">
            <v>194313</v>
          </cell>
          <cell r="AG423">
            <v>0</v>
          </cell>
        </row>
        <row r="424">
          <cell r="B424" t="str">
            <v>1D31H81E</v>
          </cell>
          <cell r="H424">
            <v>152187.5</v>
          </cell>
          <cell r="AG424">
            <v>0</v>
          </cell>
        </row>
        <row r="425">
          <cell r="B425" t="str">
            <v>1D31H80E</v>
          </cell>
          <cell r="H425">
            <v>60875</v>
          </cell>
          <cell r="AG425">
            <v>0</v>
          </cell>
        </row>
        <row r="426">
          <cell r="B426" t="str">
            <v>1D31H22B</v>
          </cell>
          <cell r="H426">
            <v>2593200</v>
          </cell>
          <cell r="AG426">
            <v>0</v>
          </cell>
        </row>
        <row r="427">
          <cell r="B427" t="str">
            <v>1D31H34B</v>
          </cell>
          <cell r="H427">
            <v>5705040</v>
          </cell>
          <cell r="AG427">
            <v>0</v>
          </cell>
        </row>
        <row r="428">
          <cell r="B428" t="str">
            <v>1D31H94E</v>
          </cell>
          <cell r="H428">
            <v>10899219.6</v>
          </cell>
          <cell r="AG428">
            <v>0</v>
          </cell>
        </row>
        <row r="429">
          <cell r="B429" t="str">
            <v>1D31H71E</v>
          </cell>
          <cell r="H429">
            <v>191144.772</v>
          </cell>
          <cell r="AG429">
            <v>0</v>
          </cell>
        </row>
        <row r="430">
          <cell r="B430" t="str">
            <v>1D31H76E</v>
          </cell>
          <cell r="H430">
            <v>82774.943999999989</v>
          </cell>
          <cell r="AG430">
            <v>0</v>
          </cell>
        </row>
        <row r="431">
          <cell r="B431" t="str">
            <v>1D31H81E</v>
          </cell>
          <cell r="H431">
            <v>324150</v>
          </cell>
          <cell r="AG431">
            <v>0</v>
          </cell>
        </row>
        <row r="432">
          <cell r="B432" t="str">
            <v>1D31H80E</v>
          </cell>
          <cell r="H432">
            <v>129660</v>
          </cell>
          <cell r="AG432">
            <v>0</v>
          </cell>
        </row>
        <row r="433">
          <cell r="B433" t="str">
            <v>1D31H22B</v>
          </cell>
          <cell r="H433">
            <v>3936240</v>
          </cell>
          <cell r="AG433">
            <v>0</v>
          </cell>
        </row>
        <row r="434">
          <cell r="B434" t="str">
            <v>1D31H31B</v>
          </cell>
          <cell r="H434">
            <v>7872480</v>
          </cell>
          <cell r="AG434">
            <v>0</v>
          </cell>
        </row>
        <row r="435">
          <cell r="B435" t="str">
            <v>1D31H71E</v>
          </cell>
          <cell r="H435">
            <v>565208.28</v>
          </cell>
          <cell r="AG435">
            <v>0</v>
          </cell>
        </row>
        <row r="436">
          <cell r="B436" t="str">
            <v>1D31H76E</v>
          </cell>
          <cell r="H436">
            <v>244762.56</v>
          </cell>
          <cell r="AG436">
            <v>0</v>
          </cell>
        </row>
        <row r="437">
          <cell r="B437" t="str">
            <v>1D31H77E</v>
          </cell>
          <cell r="H437">
            <v>57254.400000000001</v>
          </cell>
          <cell r="AG437">
            <v>0</v>
          </cell>
        </row>
        <row r="438">
          <cell r="B438" t="str">
            <v>1D31H86E</v>
          </cell>
          <cell r="H438">
            <v>364996.8</v>
          </cell>
          <cell r="AG438">
            <v>0</v>
          </cell>
        </row>
        <row r="439">
          <cell r="B439" t="str">
            <v>1D31H87E</v>
          </cell>
          <cell r="H439">
            <v>91249.2</v>
          </cell>
          <cell r="AG439">
            <v>0</v>
          </cell>
        </row>
        <row r="440">
          <cell r="B440" t="str">
            <v>1D31H22B</v>
          </cell>
          <cell r="H440">
            <v>676200</v>
          </cell>
          <cell r="AG440">
            <v>0</v>
          </cell>
        </row>
        <row r="441">
          <cell r="B441" t="str">
            <v>1D31H31B</v>
          </cell>
          <cell r="H441">
            <v>2975280</v>
          </cell>
          <cell r="AG441">
            <v>0</v>
          </cell>
        </row>
        <row r="442">
          <cell r="B442" t="str">
            <v>1D31H71E</v>
          </cell>
          <cell r="H442">
            <v>49842.702000000005</v>
          </cell>
          <cell r="AG442">
            <v>0</v>
          </cell>
        </row>
        <row r="443">
          <cell r="B443" t="str">
            <v>1D31H76E</v>
          </cell>
          <cell r="H443">
            <v>21584.303999999996</v>
          </cell>
          <cell r="AG443">
            <v>0</v>
          </cell>
        </row>
        <row r="444">
          <cell r="B444" t="str">
            <v>1D31H77E</v>
          </cell>
          <cell r="H444">
            <v>21638.400000000001</v>
          </cell>
          <cell r="AG444">
            <v>0</v>
          </cell>
        </row>
        <row r="445">
          <cell r="B445" t="str">
            <v>1D31H86E</v>
          </cell>
          <cell r="H445">
            <v>137944.79999999999</v>
          </cell>
          <cell r="AG445">
            <v>0</v>
          </cell>
        </row>
        <row r="446">
          <cell r="B446" t="str">
            <v>1D31H87E</v>
          </cell>
          <cell r="H446">
            <v>34486.199999999997</v>
          </cell>
          <cell r="AG446">
            <v>0</v>
          </cell>
        </row>
        <row r="447">
          <cell r="B447" t="str">
            <v>1D36P10A</v>
          </cell>
          <cell r="H447">
            <v>2832900</v>
          </cell>
          <cell r="AG447">
            <v>0</v>
          </cell>
        </row>
        <row r="448">
          <cell r="B448" t="str">
            <v>1D31H41A</v>
          </cell>
          <cell r="H448">
            <v>580530</v>
          </cell>
          <cell r="AG448">
            <v>0</v>
          </cell>
        </row>
        <row r="449">
          <cell r="B449" t="str">
            <v>1D37Q03A</v>
          </cell>
          <cell r="H449">
            <v>2810000</v>
          </cell>
          <cell r="AG449">
            <v>1583150</v>
          </cell>
        </row>
        <row r="450">
          <cell r="B450" t="str">
            <v>1D37Q05A</v>
          </cell>
          <cell r="H450">
            <v>6983760</v>
          </cell>
          <cell r="AG450">
            <v>0</v>
          </cell>
        </row>
        <row r="451">
          <cell r="B451" t="str">
            <v>1E51H22B</v>
          </cell>
          <cell r="H451">
            <v>71328</v>
          </cell>
          <cell r="AG451">
            <v>0</v>
          </cell>
        </row>
        <row r="452">
          <cell r="B452" t="str">
            <v>1E51H32B</v>
          </cell>
          <cell r="H452">
            <v>544515.723</v>
          </cell>
          <cell r="AG452">
            <v>0</v>
          </cell>
        </row>
        <row r="453">
          <cell r="B453" t="str">
            <v>1E51H71E</v>
          </cell>
          <cell r="H453">
            <v>7823.79</v>
          </cell>
          <cell r="AG453">
            <v>0</v>
          </cell>
        </row>
        <row r="454">
          <cell r="B454" t="str">
            <v>1E51H86E</v>
          </cell>
          <cell r="H454">
            <v>10913.183999999999</v>
          </cell>
          <cell r="AG454">
            <v>0</v>
          </cell>
        </row>
        <row r="455">
          <cell r="B455" t="str">
            <v>1E51H87E</v>
          </cell>
          <cell r="H455">
            <v>1136.79</v>
          </cell>
          <cell r="AG455">
            <v>0</v>
          </cell>
        </row>
        <row r="456">
          <cell r="B456" t="str">
            <v>1E51H22B</v>
          </cell>
          <cell r="H456">
            <v>78363</v>
          </cell>
          <cell r="AG456">
            <v>0</v>
          </cell>
        </row>
        <row r="457">
          <cell r="B457" t="str">
            <v>1E51H32B</v>
          </cell>
          <cell r="H457">
            <v>1063503.4545</v>
          </cell>
          <cell r="AG457">
            <v>0</v>
          </cell>
        </row>
        <row r="458">
          <cell r="B458" t="str">
            <v>1E51H71E</v>
          </cell>
          <cell r="H458">
            <v>15280.785</v>
          </cell>
          <cell r="AG458">
            <v>0</v>
          </cell>
        </row>
        <row r="459">
          <cell r="B459" t="str">
            <v>1E51H86E</v>
          </cell>
          <cell r="H459">
            <v>21314.736000000001</v>
          </cell>
          <cell r="AG459">
            <v>0</v>
          </cell>
        </row>
        <row r="460">
          <cell r="B460" t="str">
            <v>1E51H87E</v>
          </cell>
          <cell r="H460">
            <v>2220.2849999999999</v>
          </cell>
          <cell r="AG460">
            <v>0</v>
          </cell>
        </row>
        <row r="461">
          <cell r="B461" t="str">
            <v>1E51I20A</v>
          </cell>
          <cell r="H461">
            <v>203140</v>
          </cell>
          <cell r="AG461">
            <v>0</v>
          </cell>
        </row>
        <row r="462">
          <cell r="B462" t="str">
            <v>1E51H95A</v>
          </cell>
          <cell r="H462">
            <v>453024</v>
          </cell>
          <cell r="AG462">
            <v>0</v>
          </cell>
        </row>
        <row r="463">
          <cell r="B463" t="str">
            <v>1E62K36A</v>
          </cell>
          <cell r="H463">
            <v>2884192</v>
          </cell>
          <cell r="AG463">
            <v>0</v>
          </cell>
        </row>
        <row r="464">
          <cell r="B464" t="str">
            <v>1D31H42A</v>
          </cell>
          <cell r="H464">
            <v>302505</v>
          </cell>
          <cell r="AG464">
            <v>0</v>
          </cell>
        </row>
        <row r="465">
          <cell r="B465" t="str">
            <v>1E51I01A</v>
          </cell>
          <cell r="H465">
            <v>1881360</v>
          </cell>
          <cell r="AG465">
            <v>609600</v>
          </cell>
        </row>
        <row r="466">
          <cell r="B466" t="str">
            <v>1E51H24B</v>
          </cell>
          <cell r="H466">
            <v>4646306</v>
          </cell>
          <cell r="AG466">
            <v>1226400</v>
          </cell>
        </row>
        <row r="467">
          <cell r="B467" t="str">
            <v>1E51H71E</v>
          </cell>
          <cell r="H467">
            <v>619311.42000000004</v>
          </cell>
          <cell r="AG467">
            <v>0</v>
          </cell>
        </row>
        <row r="468">
          <cell r="B468" t="str">
            <v>1E51H76E</v>
          </cell>
          <cell r="H468">
            <v>268191.84000000003</v>
          </cell>
          <cell r="AG468">
            <v>0</v>
          </cell>
        </row>
        <row r="469">
          <cell r="B469" t="str">
            <v>1E51H77E</v>
          </cell>
          <cell r="H469">
            <v>94102.399999999994</v>
          </cell>
          <cell r="AG469">
            <v>0</v>
          </cell>
        </row>
        <row r="470">
          <cell r="B470" t="str">
            <v>1E51I01A</v>
          </cell>
          <cell r="H470">
            <v>5306675.5</v>
          </cell>
          <cell r="AG470">
            <v>0</v>
          </cell>
        </row>
        <row r="471">
          <cell r="B471" t="str">
            <v>1E51H24B</v>
          </cell>
          <cell r="H471">
            <v>400560</v>
          </cell>
          <cell r="AG471">
            <v>0</v>
          </cell>
        </row>
        <row r="472">
          <cell r="B472" t="str">
            <v>1E52I12A</v>
          </cell>
          <cell r="H472">
            <v>550770</v>
          </cell>
          <cell r="AG472">
            <v>0</v>
          </cell>
        </row>
        <row r="473">
          <cell r="B473" t="str">
            <v>1E51H71E</v>
          </cell>
          <cell r="H473">
            <v>52723.71</v>
          </cell>
          <cell r="AG473">
            <v>0</v>
          </cell>
        </row>
        <row r="474">
          <cell r="B474" t="str">
            <v>1E51H77E</v>
          </cell>
          <cell r="H474">
            <v>32044.799999999999</v>
          </cell>
          <cell r="AG474">
            <v>0</v>
          </cell>
        </row>
        <row r="475">
          <cell r="B475" t="str">
            <v>1E51H24B</v>
          </cell>
          <cell r="H475">
            <v>3509480</v>
          </cell>
          <cell r="AG475">
            <v>0</v>
          </cell>
        </row>
        <row r="476">
          <cell r="B476" t="str">
            <v>1E52I12A</v>
          </cell>
          <cell r="H476">
            <v>4825535</v>
          </cell>
          <cell r="AG476">
            <v>0</v>
          </cell>
        </row>
        <row r="477">
          <cell r="B477" t="str">
            <v>1E51H71E</v>
          </cell>
          <cell r="H477">
            <v>461935.30499999999</v>
          </cell>
          <cell r="AG477">
            <v>0</v>
          </cell>
        </row>
        <row r="478">
          <cell r="B478" t="str">
            <v>1E51H77E</v>
          </cell>
          <cell r="H478">
            <v>280758.40000000002</v>
          </cell>
          <cell r="AG478">
            <v>0</v>
          </cell>
        </row>
        <row r="479">
          <cell r="B479" t="str">
            <v>1E51H23B</v>
          </cell>
          <cell r="H479">
            <v>1955724</v>
          </cell>
          <cell r="AG479">
            <v>0</v>
          </cell>
        </row>
        <row r="480">
          <cell r="B480" t="str">
            <v>1E52I12A</v>
          </cell>
          <cell r="H480">
            <v>433230</v>
          </cell>
          <cell r="AG480">
            <v>0</v>
          </cell>
        </row>
        <row r="481">
          <cell r="B481" t="str">
            <v>1E51H71E</v>
          </cell>
          <cell r="H481">
            <v>260680.68</v>
          </cell>
          <cell r="AG481">
            <v>0</v>
          </cell>
        </row>
        <row r="482">
          <cell r="B482" t="str">
            <v>1E51H76E</v>
          </cell>
          <cell r="H482">
            <v>112887.36</v>
          </cell>
          <cell r="AG482">
            <v>0</v>
          </cell>
        </row>
        <row r="483">
          <cell r="B483" t="str">
            <v>1E51H77E</v>
          </cell>
          <cell r="H483">
            <v>39609.599999999999</v>
          </cell>
          <cell r="AG483">
            <v>0</v>
          </cell>
        </row>
        <row r="484">
          <cell r="B484" t="str">
            <v>1E51H23B</v>
          </cell>
          <cell r="H484">
            <v>2631016</v>
          </cell>
          <cell r="AG484">
            <v>0</v>
          </cell>
        </row>
        <row r="485">
          <cell r="B485" t="str">
            <v>1E52I12A</v>
          </cell>
          <cell r="H485">
            <v>915860</v>
          </cell>
          <cell r="AG485">
            <v>0</v>
          </cell>
        </row>
        <row r="486">
          <cell r="B486" t="str">
            <v>1E51H71E</v>
          </cell>
          <cell r="H486">
            <v>350691.12</v>
          </cell>
          <cell r="AG486">
            <v>0</v>
          </cell>
        </row>
        <row r="487">
          <cell r="B487" t="str">
            <v>1E51H76E</v>
          </cell>
          <cell r="H487">
            <v>151866.23999999999</v>
          </cell>
          <cell r="AG487">
            <v>0</v>
          </cell>
        </row>
        <row r="488">
          <cell r="B488" t="str">
            <v>1E51H77E</v>
          </cell>
          <cell r="H488">
            <v>53286.400000000001</v>
          </cell>
          <cell r="AG488">
            <v>0</v>
          </cell>
        </row>
        <row r="489">
          <cell r="B489" t="str">
            <v>1E58J42A</v>
          </cell>
          <cell r="H489">
            <v>12862880</v>
          </cell>
          <cell r="AG489">
            <v>0</v>
          </cell>
        </row>
        <row r="490">
          <cell r="B490" t="str">
            <v>1E58J01A</v>
          </cell>
          <cell r="H490">
            <v>84000</v>
          </cell>
          <cell r="AG490">
            <v>0</v>
          </cell>
        </row>
        <row r="491">
          <cell r="B491" t="str">
            <v>1E58J11A</v>
          </cell>
          <cell r="H491">
            <v>4870918</v>
          </cell>
          <cell r="AG491">
            <v>0</v>
          </cell>
        </row>
        <row r="492">
          <cell r="B492" t="str">
            <v>1E58J44A</v>
          </cell>
          <cell r="H492">
            <v>9465600</v>
          </cell>
          <cell r="AG492">
            <v>0</v>
          </cell>
        </row>
        <row r="493">
          <cell r="B493" t="str">
            <v>1E51H03B</v>
          </cell>
          <cell r="H493">
            <v>21118636.799999997</v>
          </cell>
          <cell r="AG493">
            <v>2379300</v>
          </cell>
        </row>
        <row r="494">
          <cell r="B494" t="str">
            <v>1E51H01E</v>
          </cell>
          <cell r="H494">
            <v>11966537.142857144</v>
          </cell>
          <cell r="AG494">
            <v>2934954</v>
          </cell>
        </row>
        <row r="495">
          <cell r="B495" t="str">
            <v>1E51H71E</v>
          </cell>
          <cell r="H495">
            <v>1978966.08</v>
          </cell>
          <cell r="AG495">
            <v>0</v>
          </cell>
        </row>
        <row r="496">
          <cell r="B496" t="str">
            <v>1E51H76E</v>
          </cell>
          <cell r="H496">
            <v>811883.52000000002</v>
          </cell>
          <cell r="AG496">
            <v>0</v>
          </cell>
        </row>
        <row r="497">
          <cell r="B497" t="str">
            <v>1E51H06B</v>
          </cell>
          <cell r="H497">
            <v>129108</v>
          </cell>
          <cell r="AG497">
            <v>0</v>
          </cell>
        </row>
        <row r="498">
          <cell r="B498" t="str">
            <v>1E51H06E</v>
          </cell>
          <cell r="H498">
            <v>93960</v>
          </cell>
          <cell r="AG498">
            <v>0</v>
          </cell>
        </row>
        <row r="499">
          <cell r="B499" t="str">
            <v>1E51H71E</v>
          </cell>
          <cell r="H499">
            <v>1357.2</v>
          </cell>
          <cell r="AG499">
            <v>0</v>
          </cell>
        </row>
        <row r="500">
          <cell r="B500" t="str">
            <v>1E51H76E</v>
          </cell>
          <cell r="H500">
            <v>222.72</v>
          </cell>
          <cell r="AG500">
            <v>0</v>
          </cell>
        </row>
        <row r="501">
          <cell r="B501" t="str">
            <v>1E51H06A</v>
          </cell>
          <cell r="H501">
            <v>0</v>
          </cell>
          <cell r="AG501">
            <v>0</v>
          </cell>
        </row>
        <row r="502">
          <cell r="B502" t="str">
            <v>1E51H06A</v>
          </cell>
          <cell r="H502">
            <v>0</v>
          </cell>
          <cell r="AG502">
            <v>0</v>
          </cell>
        </row>
        <row r="503">
          <cell r="B503" t="str">
            <v>1E51H06A</v>
          </cell>
          <cell r="H503">
            <v>0</v>
          </cell>
          <cell r="AG503">
            <v>0</v>
          </cell>
        </row>
        <row r="504">
          <cell r="B504" t="str">
            <v>1E51H03B</v>
          </cell>
          <cell r="H504">
            <v>14858</v>
          </cell>
          <cell r="AG504">
            <v>0</v>
          </cell>
        </row>
        <row r="505">
          <cell r="B505" t="str">
            <v>1E51H01E</v>
          </cell>
          <cell r="H505">
            <v>8419.0476190476202</v>
          </cell>
          <cell r="AG505">
            <v>0</v>
          </cell>
        </row>
        <row r="506">
          <cell r="B506" t="str">
            <v>1E51H71E</v>
          </cell>
          <cell r="H506">
            <v>1392.3</v>
          </cell>
          <cell r="AG506">
            <v>0</v>
          </cell>
        </row>
        <row r="507">
          <cell r="B507" t="str">
            <v>1E51H76E</v>
          </cell>
          <cell r="H507">
            <v>571.20000000000005</v>
          </cell>
          <cell r="AG507">
            <v>0</v>
          </cell>
        </row>
        <row r="508">
          <cell r="B508" t="str">
            <v>1J00K28A</v>
          </cell>
          <cell r="H508">
            <v>524400</v>
          </cell>
          <cell r="AG508">
            <v>0</v>
          </cell>
        </row>
        <row r="509">
          <cell r="B509" t="str">
            <v>1J00R59A</v>
          </cell>
          <cell r="H509">
            <v>804988.8</v>
          </cell>
          <cell r="AG509">
            <v>0</v>
          </cell>
        </row>
        <row r="510">
          <cell r="B510" t="str">
            <v>1J00R59A</v>
          </cell>
          <cell r="H510">
            <v>384267.50208000001</v>
          </cell>
          <cell r="AG510">
            <v>0</v>
          </cell>
        </row>
        <row r="511">
          <cell r="B511" t="str">
            <v>1J00R59A</v>
          </cell>
          <cell r="H511">
            <v>6342.3360000000002</v>
          </cell>
          <cell r="AG511">
            <v>0</v>
          </cell>
        </row>
        <row r="512">
          <cell r="B512" t="str">
            <v>1J00R59A</v>
          </cell>
          <cell r="H512">
            <v>20685.772799999999</v>
          </cell>
          <cell r="AG512">
            <v>0</v>
          </cell>
        </row>
        <row r="513">
          <cell r="B513" t="str">
            <v>1J00R59A</v>
          </cell>
          <cell r="H513">
            <v>910800</v>
          </cell>
          <cell r="AG513">
            <v>0</v>
          </cell>
        </row>
        <row r="514">
          <cell r="B514" t="str">
            <v>1J00R59A</v>
          </cell>
          <cell r="H514">
            <v>1550060</v>
          </cell>
          <cell r="AG514">
            <v>0</v>
          </cell>
        </row>
        <row r="515">
          <cell r="B515" t="str">
            <v>1J00R59A</v>
          </cell>
          <cell r="H515">
            <v>10174.5</v>
          </cell>
          <cell r="AG515">
            <v>0</v>
          </cell>
        </row>
        <row r="516">
          <cell r="B516" t="str">
            <v>1D36P80A</v>
          </cell>
          <cell r="H516">
            <v>3154327.02</v>
          </cell>
          <cell r="AG516">
            <v>0</v>
          </cell>
        </row>
        <row r="517">
          <cell r="B517" t="str">
            <v>1D36P80A</v>
          </cell>
          <cell r="H517">
            <v>1772167.26</v>
          </cell>
          <cell r="AG517">
            <v>0</v>
          </cell>
        </row>
        <row r="518">
          <cell r="B518" t="str">
            <v>1E56K38A</v>
          </cell>
          <cell r="H518">
            <v>4082160</v>
          </cell>
          <cell r="AG518">
            <v>0</v>
          </cell>
        </row>
        <row r="519">
          <cell r="B519" t="str">
            <v>1E51H03A</v>
          </cell>
          <cell r="H519">
            <v>4068672.0639999998</v>
          </cell>
          <cell r="AG519">
            <v>0</v>
          </cell>
        </row>
        <row r="520">
          <cell r="B520" t="str">
            <v>1D36P21A</v>
          </cell>
          <cell r="H520">
            <v>16121458.200000001</v>
          </cell>
          <cell r="AG520">
            <v>0</v>
          </cell>
        </row>
        <row r="521">
          <cell r="B521" t="str">
            <v>1D36P21A</v>
          </cell>
          <cell r="H521">
            <v>4817241</v>
          </cell>
          <cell r="AG521">
            <v>0</v>
          </cell>
        </row>
        <row r="522">
          <cell r="B522" t="str">
            <v>1D36P21A</v>
          </cell>
          <cell r="H522">
            <v>1365300</v>
          </cell>
          <cell r="AG522">
            <v>0</v>
          </cell>
        </row>
        <row r="523">
          <cell r="B523" t="str">
            <v>1D36P31A</v>
          </cell>
          <cell r="H523">
            <v>76320</v>
          </cell>
          <cell r="AG523">
            <v>0</v>
          </cell>
        </row>
        <row r="524">
          <cell r="B524" t="str">
            <v>1D36P31A</v>
          </cell>
          <cell r="H524">
            <v>769230</v>
          </cell>
          <cell r="AG524">
            <v>0</v>
          </cell>
        </row>
        <row r="525">
          <cell r="B525" t="str">
            <v>1D36P31A</v>
          </cell>
          <cell r="H525">
            <v>139162.5</v>
          </cell>
          <cell r="AG525">
            <v>0</v>
          </cell>
        </row>
        <row r="526">
          <cell r="B526" t="str">
            <v>1D36P31A</v>
          </cell>
          <cell r="H526">
            <v>76320</v>
          </cell>
          <cell r="AG526">
            <v>0</v>
          </cell>
        </row>
        <row r="527">
          <cell r="B527" t="str">
            <v>1D36P31A</v>
          </cell>
          <cell r="H527">
            <v>290160</v>
          </cell>
          <cell r="AG527">
            <v>0</v>
          </cell>
        </row>
        <row r="528">
          <cell r="B528" t="str">
            <v>1D36P31A</v>
          </cell>
          <cell r="H528">
            <v>67860</v>
          </cell>
          <cell r="AG528">
            <v>0</v>
          </cell>
        </row>
        <row r="529">
          <cell r="B529" t="str">
            <v>1D36P40A</v>
          </cell>
          <cell r="H529">
            <v>319500</v>
          </cell>
          <cell r="AG529">
            <v>0</v>
          </cell>
        </row>
        <row r="530">
          <cell r="B530" t="str">
            <v>1D36P42A</v>
          </cell>
          <cell r="H530">
            <v>817525.8</v>
          </cell>
          <cell r="AG530">
            <v>0</v>
          </cell>
        </row>
        <row r="531">
          <cell r="B531" t="str">
            <v>1D36P40A</v>
          </cell>
          <cell r="H531">
            <v>1370880</v>
          </cell>
          <cell r="AG531">
            <v>0</v>
          </cell>
        </row>
        <row r="532">
          <cell r="B532" t="str">
            <v>1E51H89A</v>
          </cell>
          <cell r="H532">
            <v>1194256</v>
          </cell>
          <cell r="AG532">
            <v>0</v>
          </cell>
        </row>
        <row r="533">
          <cell r="B533" t="str">
            <v>1D36P44A</v>
          </cell>
          <cell r="H533">
            <v>151351.87359999999</v>
          </cell>
          <cell r="AG533">
            <v>0</v>
          </cell>
        </row>
        <row r="534">
          <cell r="B534" t="str">
            <v>1E62K32A</v>
          </cell>
          <cell r="H534">
            <v>1040760</v>
          </cell>
          <cell r="AG534">
            <v>0</v>
          </cell>
        </row>
        <row r="535">
          <cell r="B535" t="str">
            <v>1J00R53A</v>
          </cell>
          <cell r="H535">
            <v>2317800</v>
          </cell>
          <cell r="AG535">
            <v>0</v>
          </cell>
        </row>
        <row r="536">
          <cell r="B536" t="str">
            <v>1J00R53A</v>
          </cell>
          <cell r="H536">
            <v>513600</v>
          </cell>
          <cell r="AG536">
            <v>561777</v>
          </cell>
        </row>
        <row r="537">
          <cell r="B537" t="str">
            <v>1J00R53A</v>
          </cell>
          <cell r="H537">
            <v>2880570</v>
          </cell>
          <cell r="AG537">
            <v>1057850</v>
          </cell>
        </row>
        <row r="538">
          <cell r="B538" t="str">
            <v>1J00R53A</v>
          </cell>
          <cell r="H538">
            <v>1030000</v>
          </cell>
          <cell r="AG538">
            <v>16510</v>
          </cell>
        </row>
        <row r="539">
          <cell r="B539" t="str">
            <v>1J00R59A</v>
          </cell>
          <cell r="H539">
            <v>1742832</v>
          </cell>
          <cell r="AG539">
            <v>0</v>
          </cell>
        </row>
        <row r="540">
          <cell r="B540" t="str">
            <v>1J00R59A</v>
          </cell>
          <cell r="H540">
            <v>28000</v>
          </cell>
          <cell r="AG540">
            <v>0</v>
          </cell>
        </row>
        <row r="541">
          <cell r="B541" t="str">
            <v>1J00R59A</v>
          </cell>
          <cell r="H541">
            <v>15000</v>
          </cell>
          <cell r="AG541">
            <v>0</v>
          </cell>
        </row>
        <row r="542">
          <cell r="B542" t="str">
            <v>1J00R57A</v>
          </cell>
          <cell r="H542">
            <v>666120</v>
          </cell>
          <cell r="AG542">
            <v>0</v>
          </cell>
        </row>
        <row r="543">
          <cell r="B543" t="str">
            <v>1J00R57A</v>
          </cell>
          <cell r="H543">
            <v>417200</v>
          </cell>
          <cell r="AG543">
            <v>0</v>
          </cell>
        </row>
        <row r="544">
          <cell r="B544" t="str">
            <v>1E56P40A</v>
          </cell>
          <cell r="H544">
            <v>72500</v>
          </cell>
          <cell r="AG544">
            <v>0</v>
          </cell>
        </row>
        <row r="545">
          <cell r="B545" t="str">
            <v>1J00R52A</v>
          </cell>
          <cell r="H545">
            <v>460800</v>
          </cell>
          <cell r="AG545">
            <v>0</v>
          </cell>
        </row>
        <row r="546">
          <cell r="B546" t="str">
            <v>1E51H23B</v>
          </cell>
          <cell r="H546">
            <v>417600</v>
          </cell>
          <cell r="AG546">
            <v>0</v>
          </cell>
        </row>
        <row r="547">
          <cell r="B547" t="str">
            <v>1E51H71E</v>
          </cell>
          <cell r="H547">
            <v>44056.800000000003</v>
          </cell>
          <cell r="AG547">
            <v>0</v>
          </cell>
        </row>
        <row r="548">
          <cell r="B548" t="str">
            <v>1E51H76E</v>
          </cell>
          <cell r="H548">
            <v>20044.8</v>
          </cell>
          <cell r="AG548">
            <v>0</v>
          </cell>
        </row>
        <row r="549">
          <cell r="B549" t="str">
            <v>1E51H77E</v>
          </cell>
          <cell r="H549">
            <v>8352</v>
          </cell>
          <cell r="AG549">
            <v>0</v>
          </cell>
        </row>
        <row r="550">
          <cell r="B550" t="str">
            <v>1E51H78E</v>
          </cell>
          <cell r="H550">
            <v>15660</v>
          </cell>
          <cell r="AG550">
            <v>0</v>
          </cell>
        </row>
        <row r="551">
          <cell r="B551" t="str">
            <v>1J00P21A</v>
          </cell>
          <cell r="H551">
            <v>21000</v>
          </cell>
          <cell r="AG551">
            <v>0</v>
          </cell>
        </row>
        <row r="552">
          <cell r="B552" t="str">
            <v>1J00P21A</v>
          </cell>
          <cell r="H552">
            <v>10680</v>
          </cell>
          <cell r="AG552">
            <v>0</v>
          </cell>
        </row>
        <row r="553">
          <cell r="B553" t="str">
            <v>1G62R02A</v>
          </cell>
          <cell r="H553">
            <v>427320</v>
          </cell>
          <cell r="AG553">
            <v>0</v>
          </cell>
        </row>
        <row r="554">
          <cell r="B554" t="str">
            <v>1G62R02A</v>
          </cell>
          <cell r="H554">
            <v>883440</v>
          </cell>
          <cell r="AG554">
            <v>0</v>
          </cell>
        </row>
        <row r="555">
          <cell r="B555" t="str">
            <v>1G62R02A</v>
          </cell>
          <cell r="H555">
            <v>189200</v>
          </cell>
          <cell r="AG555">
            <v>0</v>
          </cell>
        </row>
        <row r="556">
          <cell r="B556" t="str">
            <v>1G62R02A</v>
          </cell>
          <cell r="H556">
            <v>134000</v>
          </cell>
          <cell r="AG556">
            <v>0</v>
          </cell>
        </row>
        <row r="557">
          <cell r="B557" t="str">
            <v>1G62R02A</v>
          </cell>
          <cell r="H557">
            <v>579600</v>
          </cell>
          <cell r="AG557">
            <v>0</v>
          </cell>
        </row>
        <row r="558">
          <cell r="B558" t="str">
            <v>1G62R02A</v>
          </cell>
          <cell r="H558">
            <v>205000</v>
          </cell>
          <cell r="AG558">
            <v>0</v>
          </cell>
        </row>
        <row r="559">
          <cell r="B559" t="str">
            <v>1G62R02A</v>
          </cell>
          <cell r="H559">
            <v>100000</v>
          </cell>
          <cell r="AG559">
            <v>0</v>
          </cell>
        </row>
        <row r="560">
          <cell r="B560" t="str">
            <v>1G62R02A</v>
          </cell>
          <cell r="H560">
            <v>115200</v>
          </cell>
          <cell r="AG560">
            <v>0</v>
          </cell>
        </row>
        <row r="561">
          <cell r="B561" t="str">
            <v>1G62R02A</v>
          </cell>
          <cell r="H561">
            <v>395500</v>
          </cell>
          <cell r="AG561">
            <v>0</v>
          </cell>
        </row>
        <row r="562">
          <cell r="B562" t="str">
            <v>1G62R02A</v>
          </cell>
          <cell r="H562">
            <v>320000</v>
          </cell>
          <cell r="AG562">
            <v>0</v>
          </cell>
        </row>
        <row r="563">
          <cell r="B563" t="str">
            <v>1G62R02A</v>
          </cell>
          <cell r="H563">
            <v>500400</v>
          </cell>
          <cell r="AG563">
            <v>0</v>
          </cell>
        </row>
        <row r="564">
          <cell r="B564" t="str">
            <v>1G62R02A</v>
          </cell>
          <cell r="H564">
            <v>476420</v>
          </cell>
          <cell r="AG564">
            <v>0</v>
          </cell>
        </row>
        <row r="565">
          <cell r="B565" t="str">
            <v>1G62R02A</v>
          </cell>
          <cell r="H565">
            <v>1106370</v>
          </cell>
          <cell r="AG565">
            <v>0</v>
          </cell>
        </row>
        <row r="566">
          <cell r="B566" t="str">
            <v>1G62R02A</v>
          </cell>
          <cell r="H566">
            <v>56250</v>
          </cell>
          <cell r="AG566">
            <v>0</v>
          </cell>
        </row>
        <row r="567">
          <cell r="B567" t="str">
            <v>1G62R02A</v>
          </cell>
          <cell r="H567">
            <v>370600</v>
          </cell>
          <cell r="AG567">
            <v>0</v>
          </cell>
        </row>
        <row r="568">
          <cell r="B568" t="str">
            <v>1G62R02A</v>
          </cell>
          <cell r="H568">
            <v>77970</v>
          </cell>
          <cell r="AG568">
            <v>0</v>
          </cell>
        </row>
        <row r="569">
          <cell r="B569" t="str">
            <v>1G62R02A</v>
          </cell>
          <cell r="H569">
            <v>25700</v>
          </cell>
          <cell r="AG569">
            <v>0</v>
          </cell>
        </row>
        <row r="570">
          <cell r="B570" t="str">
            <v>1G62R02A</v>
          </cell>
          <cell r="H570">
            <v>325035</v>
          </cell>
          <cell r="AG570">
            <v>0</v>
          </cell>
        </row>
        <row r="571">
          <cell r="B571" t="str">
            <v>1G62R02A</v>
          </cell>
          <cell r="H571">
            <v>7500</v>
          </cell>
          <cell r="AG571">
            <v>0</v>
          </cell>
        </row>
        <row r="572">
          <cell r="B572" t="str">
            <v>1G62R02A</v>
          </cell>
          <cell r="H572">
            <v>14140</v>
          </cell>
          <cell r="AG572">
            <v>0</v>
          </cell>
        </row>
        <row r="573">
          <cell r="B573" t="str">
            <v>1G62R02A</v>
          </cell>
          <cell r="H573">
            <v>31180</v>
          </cell>
          <cell r="AG573">
            <v>0</v>
          </cell>
        </row>
        <row r="574">
          <cell r="B574" t="str">
            <v>1G62R02A</v>
          </cell>
          <cell r="H574">
            <v>71100</v>
          </cell>
          <cell r="AG574">
            <v>0</v>
          </cell>
        </row>
        <row r="575">
          <cell r="B575" t="str">
            <v>1G62R02A</v>
          </cell>
          <cell r="H575">
            <v>122840</v>
          </cell>
          <cell r="AG575">
            <v>0</v>
          </cell>
        </row>
        <row r="576">
          <cell r="B576" t="str">
            <v>1G62R02A</v>
          </cell>
          <cell r="H576">
            <v>390960</v>
          </cell>
          <cell r="AG576">
            <v>0</v>
          </cell>
        </row>
        <row r="577">
          <cell r="B577" t="str">
            <v>1G62R02A</v>
          </cell>
          <cell r="H577">
            <v>283300</v>
          </cell>
          <cell r="AG577">
            <v>0</v>
          </cell>
        </row>
        <row r="578">
          <cell r="B578" t="str">
            <v>1G62R02A</v>
          </cell>
          <cell r="H578">
            <v>37500</v>
          </cell>
          <cell r="AG578">
            <v>0</v>
          </cell>
        </row>
        <row r="579">
          <cell r="B579" t="str">
            <v>1G62R02A</v>
          </cell>
          <cell r="H579">
            <v>99220</v>
          </cell>
          <cell r="AG579">
            <v>0</v>
          </cell>
        </row>
        <row r="580">
          <cell r="B580" t="str">
            <v>1G62R02A</v>
          </cell>
          <cell r="H580">
            <v>27380</v>
          </cell>
          <cell r="AG580">
            <v>0</v>
          </cell>
        </row>
        <row r="581">
          <cell r="B581" t="str">
            <v>1G16R01A</v>
          </cell>
          <cell r="H581">
            <v>402400</v>
          </cell>
          <cell r="AG581">
            <v>0</v>
          </cell>
        </row>
        <row r="582">
          <cell r="B582" t="str">
            <v>1G16R01A</v>
          </cell>
          <cell r="H582">
            <v>434300</v>
          </cell>
          <cell r="AG582">
            <v>0</v>
          </cell>
        </row>
        <row r="583">
          <cell r="B583" t="str">
            <v>1G11L32A</v>
          </cell>
          <cell r="H583">
            <v>454080</v>
          </cell>
          <cell r="AG583">
            <v>0</v>
          </cell>
        </row>
        <row r="584">
          <cell r="B584" t="str">
            <v>1G41R52A</v>
          </cell>
          <cell r="H584">
            <v>1931904</v>
          </cell>
          <cell r="AG584">
            <v>0</v>
          </cell>
        </row>
        <row r="585">
          <cell r="B585" t="str">
            <v>1G41R52A</v>
          </cell>
          <cell r="H585">
            <v>111750</v>
          </cell>
          <cell r="AG585">
            <v>0</v>
          </cell>
        </row>
        <row r="586">
          <cell r="B586" t="str">
            <v>1G11Q20A</v>
          </cell>
          <cell r="H586">
            <v>1071000</v>
          </cell>
          <cell r="AG586">
            <v>0</v>
          </cell>
        </row>
        <row r="587">
          <cell r="B587" t="str">
            <v>1G11A23A</v>
          </cell>
          <cell r="H587">
            <v>249900</v>
          </cell>
          <cell r="AG587">
            <v>0</v>
          </cell>
        </row>
        <row r="588">
          <cell r="B588" t="str">
            <v>1G11C22A</v>
          </cell>
          <cell r="H588">
            <v>1667700</v>
          </cell>
          <cell r="AG588">
            <v>0</v>
          </cell>
        </row>
        <row r="589">
          <cell r="B589" t="str">
            <v>1G11H42A</v>
          </cell>
          <cell r="H589">
            <v>14892850</v>
          </cell>
          <cell r="AG589">
            <v>0</v>
          </cell>
        </row>
        <row r="590">
          <cell r="B590" t="str">
            <v>1G11Q20A</v>
          </cell>
          <cell r="H590">
            <v>94500</v>
          </cell>
          <cell r="AG590">
            <v>0</v>
          </cell>
        </row>
        <row r="591">
          <cell r="B591" t="str">
            <v>1G11A23A</v>
          </cell>
          <cell r="H591">
            <v>22050</v>
          </cell>
          <cell r="AG591">
            <v>0</v>
          </cell>
        </row>
        <row r="592">
          <cell r="B592" t="str">
            <v>1G11C22A</v>
          </cell>
          <cell r="H592">
            <v>147150</v>
          </cell>
          <cell r="AG592">
            <v>0</v>
          </cell>
        </row>
        <row r="593">
          <cell r="B593" t="str">
            <v>1G11H42A</v>
          </cell>
          <cell r="H593">
            <v>1957200</v>
          </cell>
          <cell r="AG593">
            <v>0</v>
          </cell>
        </row>
        <row r="594">
          <cell r="B594" t="str">
            <v>1G11Q20A</v>
          </cell>
          <cell r="H594">
            <v>521460</v>
          </cell>
          <cell r="AG594">
            <v>0</v>
          </cell>
        </row>
        <row r="595">
          <cell r="B595" t="str">
            <v>1G11A23A</v>
          </cell>
          <cell r="H595">
            <v>121674</v>
          </cell>
          <cell r="AG595">
            <v>0</v>
          </cell>
        </row>
        <row r="596">
          <cell r="B596" t="str">
            <v>1G11C22A</v>
          </cell>
          <cell r="H596">
            <v>811987.71428571432</v>
          </cell>
          <cell r="AG596">
            <v>0</v>
          </cell>
        </row>
        <row r="597">
          <cell r="B597" t="str">
            <v>1G11H42A</v>
          </cell>
          <cell r="H597">
            <v>5214600</v>
          </cell>
          <cell r="AG597">
            <v>0</v>
          </cell>
        </row>
        <row r="598">
          <cell r="B598" t="str">
            <v>1G11Q20A</v>
          </cell>
          <cell r="H598">
            <v>162360</v>
          </cell>
          <cell r="AG598">
            <v>0</v>
          </cell>
        </row>
        <row r="599">
          <cell r="B599" t="str">
            <v>1G11A23A</v>
          </cell>
          <cell r="H599">
            <v>37884</v>
          </cell>
          <cell r="AG599">
            <v>0</v>
          </cell>
        </row>
        <row r="600">
          <cell r="B600" t="str">
            <v>1G11C22A</v>
          </cell>
          <cell r="H600">
            <v>252817.71428571429</v>
          </cell>
          <cell r="AG600">
            <v>0</v>
          </cell>
        </row>
        <row r="601">
          <cell r="B601" t="str">
            <v>1G11H42A</v>
          </cell>
          <cell r="H601">
            <v>3362656</v>
          </cell>
          <cell r="AG601">
            <v>0</v>
          </cell>
        </row>
        <row r="602">
          <cell r="B602" t="str">
            <v>1G61Q20A</v>
          </cell>
          <cell r="H602">
            <v>212760</v>
          </cell>
          <cell r="AG602">
            <v>0</v>
          </cell>
        </row>
        <row r="603">
          <cell r="B603" t="str">
            <v>1G61A23A</v>
          </cell>
          <cell r="H603">
            <v>49644</v>
          </cell>
          <cell r="AG603">
            <v>0</v>
          </cell>
        </row>
        <row r="604">
          <cell r="B604" t="str">
            <v>1G61C22A</v>
          </cell>
          <cell r="H604">
            <v>110432.57142857143</v>
          </cell>
          <cell r="AG604">
            <v>0</v>
          </cell>
        </row>
        <row r="605">
          <cell r="B605" t="str">
            <v>1G61H21A</v>
          </cell>
          <cell r="H605">
            <v>118200</v>
          </cell>
          <cell r="AG605">
            <v>0</v>
          </cell>
        </row>
        <row r="606">
          <cell r="B606" t="str">
            <v>1G61F09A</v>
          </cell>
          <cell r="H606">
            <v>76830</v>
          </cell>
          <cell r="AG606">
            <v>0</v>
          </cell>
        </row>
        <row r="607">
          <cell r="B607" t="str">
            <v>1G61Q22A</v>
          </cell>
          <cell r="H607">
            <v>17730</v>
          </cell>
          <cell r="AG607">
            <v>0</v>
          </cell>
        </row>
        <row r="608">
          <cell r="B608" t="str">
            <v>1G61F09A</v>
          </cell>
          <cell r="H608">
            <v>20685</v>
          </cell>
          <cell r="AG608">
            <v>0</v>
          </cell>
        </row>
        <row r="609">
          <cell r="B609" t="str">
            <v>1G61H97A</v>
          </cell>
          <cell r="H609">
            <v>626460</v>
          </cell>
          <cell r="AG609">
            <v>0</v>
          </cell>
        </row>
        <row r="610">
          <cell r="B610" t="str">
            <v>1G31F02A</v>
          </cell>
          <cell r="H610">
            <v>568990</v>
          </cell>
          <cell r="AG610">
            <v>0</v>
          </cell>
        </row>
        <row r="611">
          <cell r="B611" t="str">
            <v>1G31F09A</v>
          </cell>
          <cell r="H611">
            <v>435110</v>
          </cell>
          <cell r="AG611">
            <v>0</v>
          </cell>
        </row>
        <row r="612">
          <cell r="B612" t="str">
            <v>1G31A23A</v>
          </cell>
          <cell r="H612">
            <v>348088</v>
          </cell>
          <cell r="AG612">
            <v>0</v>
          </cell>
        </row>
        <row r="613">
          <cell r="B613" t="str">
            <v>1G31C24A</v>
          </cell>
          <cell r="H613">
            <v>975411.42857142841</v>
          </cell>
          <cell r="AG613">
            <v>0</v>
          </cell>
        </row>
        <row r="614">
          <cell r="B614" t="str">
            <v>1G31H22A</v>
          </cell>
          <cell r="H614">
            <v>669400</v>
          </cell>
          <cell r="AG614">
            <v>0</v>
          </cell>
        </row>
        <row r="615">
          <cell r="B615" t="str">
            <v>1G31H97A</v>
          </cell>
          <cell r="H615">
            <v>3547820</v>
          </cell>
          <cell r="AG615">
            <v>0</v>
          </cell>
        </row>
        <row r="616">
          <cell r="B616" t="str">
            <v>1G11Q20A</v>
          </cell>
          <cell r="H616">
            <v>1010520</v>
          </cell>
          <cell r="AG616">
            <v>0</v>
          </cell>
        </row>
        <row r="617">
          <cell r="B617" t="str">
            <v>1G11H21A</v>
          </cell>
          <cell r="H617">
            <v>561400</v>
          </cell>
          <cell r="AG617">
            <v>0</v>
          </cell>
        </row>
        <row r="618">
          <cell r="B618" t="str">
            <v>1G11H42A</v>
          </cell>
          <cell r="H618">
            <v>20928992</v>
          </cell>
          <cell r="AG618">
            <v>0</v>
          </cell>
        </row>
        <row r="619">
          <cell r="B619" t="str">
            <v>1G11Q20A</v>
          </cell>
          <cell r="H619">
            <v>163260</v>
          </cell>
          <cell r="AG619">
            <v>0</v>
          </cell>
        </row>
        <row r="620">
          <cell r="B620" t="str">
            <v>1G11H21A</v>
          </cell>
          <cell r="H620">
            <v>90700</v>
          </cell>
          <cell r="AG620">
            <v>0</v>
          </cell>
        </row>
        <row r="621">
          <cell r="B621" t="str">
            <v>1G11H42A</v>
          </cell>
          <cell r="H621">
            <v>3381296</v>
          </cell>
          <cell r="AG621">
            <v>0</v>
          </cell>
        </row>
        <row r="622">
          <cell r="B622" t="str">
            <v>1G31H97A</v>
          </cell>
          <cell r="H622">
            <v>171405</v>
          </cell>
          <cell r="AG622">
            <v>0</v>
          </cell>
        </row>
        <row r="623">
          <cell r="B623" t="str">
            <v>1G31R22A</v>
          </cell>
          <cell r="H623">
            <v>619480</v>
          </cell>
          <cell r="AG623">
            <v>0</v>
          </cell>
        </row>
        <row r="624">
          <cell r="B624" t="str">
            <v>1G61R01A</v>
          </cell>
          <cell r="H624">
            <v>1300000</v>
          </cell>
          <cell r="AG624">
            <v>0</v>
          </cell>
        </row>
        <row r="625">
          <cell r="B625" t="str">
            <v>1G11H42A</v>
          </cell>
          <cell r="H625">
            <v>260183</v>
          </cell>
          <cell r="AG625">
            <v>0</v>
          </cell>
        </row>
        <row r="626">
          <cell r="B626" t="str">
            <v>1G11H42A</v>
          </cell>
          <cell r="H626">
            <v>19792224</v>
          </cell>
          <cell r="AG626">
            <v>0</v>
          </cell>
        </row>
        <row r="627">
          <cell r="B627" t="str">
            <v>1G11H42A</v>
          </cell>
          <cell r="H627">
            <v>9939148</v>
          </cell>
          <cell r="AG627">
            <v>0</v>
          </cell>
        </row>
        <row r="628">
          <cell r="B628" t="str">
            <v>1G11H42A</v>
          </cell>
          <cell r="H628">
            <v>537752.4</v>
          </cell>
          <cell r="AG628">
            <v>0</v>
          </cell>
        </row>
        <row r="629">
          <cell r="B629" t="str">
            <v>1G11H42A</v>
          </cell>
          <cell r="H629">
            <v>877809</v>
          </cell>
          <cell r="AG629">
            <v>0</v>
          </cell>
        </row>
        <row r="630">
          <cell r="B630" t="str">
            <v>1G11H31A</v>
          </cell>
          <cell r="H630">
            <v>240092</v>
          </cell>
          <cell r="AG630">
            <v>0</v>
          </cell>
        </row>
        <row r="631">
          <cell r="B631" t="str">
            <v>1G11H31A</v>
          </cell>
          <cell r="H631">
            <v>1408188</v>
          </cell>
          <cell r="AG631">
            <v>0</v>
          </cell>
        </row>
        <row r="632">
          <cell r="B632" t="str">
            <v>1G11H31A</v>
          </cell>
          <cell r="H632">
            <v>387076.32</v>
          </cell>
          <cell r="AG632">
            <v>0</v>
          </cell>
        </row>
        <row r="633">
          <cell r="B633" t="str">
            <v>1G11H30A</v>
          </cell>
          <cell r="H633">
            <v>247229.1</v>
          </cell>
          <cell r="AG633">
            <v>0</v>
          </cell>
        </row>
        <row r="634">
          <cell r="B634" t="str">
            <v>1G11H31A</v>
          </cell>
          <cell r="H634">
            <v>491071.5</v>
          </cell>
          <cell r="AG634">
            <v>0</v>
          </cell>
        </row>
        <row r="635">
          <cell r="B635" t="str">
            <v>1G41R26A</v>
          </cell>
          <cell r="H635">
            <v>567871.57142857148</v>
          </cell>
          <cell r="AG635">
            <v>0</v>
          </cell>
        </row>
        <row r="636">
          <cell r="B636" t="str">
            <v>1G41R26A</v>
          </cell>
          <cell r="H636">
            <v>1763406.7857142857</v>
          </cell>
          <cell r="AG636">
            <v>0</v>
          </cell>
        </row>
        <row r="637">
          <cell r="B637" t="str">
            <v>1G41R26A</v>
          </cell>
          <cell r="H637">
            <v>2318085.7999999998</v>
          </cell>
          <cell r="AG637">
            <v>0</v>
          </cell>
        </row>
        <row r="638">
          <cell r="B638" t="str">
            <v>1G41R26A</v>
          </cell>
          <cell r="H638">
            <v>734832.5</v>
          </cell>
          <cell r="AG638">
            <v>0</v>
          </cell>
        </row>
        <row r="639">
          <cell r="B639" t="str">
            <v>1G41R26A</v>
          </cell>
          <cell r="H639">
            <v>4219864.666666666</v>
          </cell>
          <cell r="AG639">
            <v>0</v>
          </cell>
        </row>
        <row r="640">
          <cell r="B640" t="str">
            <v>1G41R24A</v>
          </cell>
          <cell r="H640">
            <v>118409.4</v>
          </cell>
          <cell r="AG640">
            <v>0</v>
          </cell>
        </row>
        <row r="641">
          <cell r="B641" t="str">
            <v>1G41R24A</v>
          </cell>
          <cell r="H641">
            <v>110662.85714285713</v>
          </cell>
          <cell r="AG641">
            <v>0</v>
          </cell>
        </row>
        <row r="642">
          <cell r="B642" t="str">
            <v>1G41R26A</v>
          </cell>
          <cell r="H642">
            <v>1964495.2428571428</v>
          </cell>
          <cell r="AG642">
            <v>0</v>
          </cell>
        </row>
        <row r="643">
          <cell r="B643" t="str">
            <v>1G41R27A</v>
          </cell>
          <cell r="H643">
            <v>141789.6</v>
          </cell>
          <cell r="AG643">
            <v>0</v>
          </cell>
        </row>
        <row r="644">
          <cell r="B644" t="str">
            <v>1G41R24A</v>
          </cell>
          <cell r="H644">
            <v>122000.57142857142</v>
          </cell>
          <cell r="AG644">
            <v>0</v>
          </cell>
        </row>
        <row r="645">
          <cell r="B645" t="str">
            <v>1G41R26A</v>
          </cell>
          <cell r="H645">
            <v>32665.5</v>
          </cell>
          <cell r="AG645">
            <v>0</v>
          </cell>
        </row>
        <row r="646">
          <cell r="B646" t="str">
            <v>1G41R26A</v>
          </cell>
          <cell r="H646">
            <v>145224.24</v>
          </cell>
          <cell r="AG646">
            <v>0</v>
          </cell>
        </row>
        <row r="647">
          <cell r="B647" t="str">
            <v>1G16R11A</v>
          </cell>
          <cell r="H647">
            <v>13000</v>
          </cell>
          <cell r="AG647">
            <v>0</v>
          </cell>
        </row>
        <row r="648">
          <cell r="B648" t="str">
            <v>1G16R11A</v>
          </cell>
          <cell r="H648">
            <v>13000</v>
          </cell>
          <cell r="AG648">
            <v>0</v>
          </cell>
        </row>
        <row r="649">
          <cell r="B649" t="str">
            <v>1G16P21A</v>
          </cell>
          <cell r="H649">
            <v>1226779.8400000001</v>
          </cell>
          <cell r="AG649">
            <v>0</v>
          </cell>
        </row>
        <row r="650">
          <cell r="B650" t="str">
            <v>1G16P21A</v>
          </cell>
          <cell r="H650">
            <v>482755.8</v>
          </cell>
          <cell r="AG650">
            <v>0</v>
          </cell>
        </row>
        <row r="651">
          <cell r="B651" t="str">
            <v>1G16P44A</v>
          </cell>
          <cell r="H651">
            <v>15600</v>
          </cell>
          <cell r="AG651">
            <v>0</v>
          </cell>
        </row>
        <row r="652">
          <cell r="B652" t="str">
            <v>1G16P50A</v>
          </cell>
          <cell r="H652">
            <v>4138200</v>
          </cell>
          <cell r="AG652">
            <v>0</v>
          </cell>
        </row>
        <row r="653">
          <cell r="B653" t="str">
            <v>1G16P50A</v>
          </cell>
          <cell r="H653">
            <v>2050100</v>
          </cell>
          <cell r="AG653">
            <v>0</v>
          </cell>
        </row>
        <row r="654">
          <cell r="B654" t="str">
            <v>1G16R32A</v>
          </cell>
          <cell r="H654">
            <v>219700</v>
          </cell>
          <cell r="AG654">
            <v>0</v>
          </cell>
        </row>
        <row r="655">
          <cell r="B655" t="str">
            <v>1G16R32A</v>
          </cell>
          <cell r="H655">
            <v>354900</v>
          </cell>
          <cell r="AG655">
            <v>0</v>
          </cell>
        </row>
        <row r="656">
          <cell r="B656" t="str">
            <v>1G16R32A</v>
          </cell>
          <cell r="H656">
            <v>278850</v>
          </cell>
          <cell r="AG656">
            <v>0</v>
          </cell>
        </row>
        <row r="657">
          <cell r="B657" t="str">
            <v>1G16R32A</v>
          </cell>
          <cell r="H657">
            <v>77740</v>
          </cell>
          <cell r="AG657">
            <v>0</v>
          </cell>
        </row>
        <row r="658">
          <cell r="B658" t="str">
            <v>1G16P22A</v>
          </cell>
          <cell r="H658">
            <v>1422473</v>
          </cell>
          <cell r="AG658">
            <v>0</v>
          </cell>
        </row>
        <row r="659">
          <cell r="B659" t="str">
            <v>1G62R02A</v>
          </cell>
          <cell r="H659">
            <v>9900</v>
          </cell>
          <cell r="AG659">
            <v>0</v>
          </cell>
        </row>
        <row r="660">
          <cell r="B660" t="str">
            <v>1G61R02A</v>
          </cell>
          <cell r="H660">
            <v>1626040</v>
          </cell>
          <cell r="AG660">
            <v>0</v>
          </cell>
        </row>
        <row r="661">
          <cell r="B661" t="str">
            <v>1G41R53A</v>
          </cell>
          <cell r="H661">
            <v>126000</v>
          </cell>
          <cell r="AG661">
            <v>0</v>
          </cell>
        </row>
        <row r="662">
          <cell r="B662" t="str">
            <v>1G41R53A</v>
          </cell>
          <cell r="H662">
            <v>12600</v>
          </cell>
          <cell r="AG662">
            <v>0</v>
          </cell>
        </row>
        <row r="663">
          <cell r="B663" t="str">
            <v>1G41R52A</v>
          </cell>
          <cell r="H663">
            <v>351036</v>
          </cell>
          <cell r="AG663">
            <v>0</v>
          </cell>
        </row>
        <row r="664">
          <cell r="B664" t="str">
            <v>1G41R52A</v>
          </cell>
          <cell r="H664">
            <v>317634</v>
          </cell>
          <cell r="AG664">
            <v>0</v>
          </cell>
        </row>
        <row r="665">
          <cell r="B665" t="str">
            <v>1G41R52A</v>
          </cell>
          <cell r="H665">
            <v>59724</v>
          </cell>
          <cell r="AG665">
            <v>0</v>
          </cell>
        </row>
        <row r="666">
          <cell r="B666" t="str">
            <v>1G41R52A</v>
          </cell>
          <cell r="H666">
            <v>18703</v>
          </cell>
          <cell r="AG666">
            <v>0</v>
          </cell>
        </row>
        <row r="667">
          <cell r="B667" t="str">
            <v>1D33M05A</v>
          </cell>
          <cell r="H667">
            <v>48776766</v>
          </cell>
          <cell r="AG667">
            <v>4839965</v>
          </cell>
        </row>
        <row r="668">
          <cell r="B668" t="str">
            <v>1D33N10E</v>
          </cell>
          <cell r="H668">
            <v>19132957.870000001</v>
          </cell>
          <cell r="AG668">
            <v>0</v>
          </cell>
        </row>
        <row r="669">
          <cell r="B669" t="str">
            <v>1D35N60A</v>
          </cell>
          <cell r="H669">
            <v>5389412</v>
          </cell>
          <cell r="AG669">
            <v>0</v>
          </cell>
        </row>
        <row r="670">
          <cell r="B670" t="str">
            <v>1D33M02A</v>
          </cell>
          <cell r="H670">
            <v>6169855.242474</v>
          </cell>
          <cell r="AG670">
            <v>0</v>
          </cell>
        </row>
        <row r="671">
          <cell r="B671" t="str">
            <v>1D33M09A</v>
          </cell>
          <cell r="H671">
            <v>3539211.9</v>
          </cell>
          <cell r="AG671">
            <v>0</v>
          </cell>
        </row>
        <row r="672">
          <cell r="B672" t="str">
            <v>1D33M08A</v>
          </cell>
          <cell r="H672">
            <v>1921286.46</v>
          </cell>
          <cell r="AG672">
            <v>0</v>
          </cell>
        </row>
        <row r="673">
          <cell r="B673" t="str">
            <v>1D33H71E</v>
          </cell>
          <cell r="H673">
            <v>236621.59559999994</v>
          </cell>
          <cell r="AG673">
            <v>0</v>
          </cell>
        </row>
        <row r="674">
          <cell r="B674" t="str">
            <v>1D33H76E</v>
          </cell>
          <cell r="H674">
            <v>97075.526400000046</v>
          </cell>
          <cell r="AG674">
            <v>0</v>
          </cell>
        </row>
        <row r="675">
          <cell r="B675" t="str">
            <v>1E53M25A</v>
          </cell>
          <cell r="H675">
            <v>30037932</v>
          </cell>
          <cell r="AG675">
            <v>0</v>
          </cell>
        </row>
        <row r="676">
          <cell r="B676" t="str">
            <v>1E53N10A</v>
          </cell>
          <cell r="H676">
            <v>192654</v>
          </cell>
          <cell r="AG676">
            <v>0</v>
          </cell>
        </row>
        <row r="677">
          <cell r="B677" t="str">
            <v>1E55N60A</v>
          </cell>
          <cell r="H677">
            <v>2130162</v>
          </cell>
          <cell r="AG677">
            <v>0</v>
          </cell>
        </row>
        <row r="678">
          <cell r="B678" t="str">
            <v>1E53M22A</v>
          </cell>
          <cell r="H678">
            <v>0</v>
          </cell>
          <cell r="AG678">
            <v>0</v>
          </cell>
        </row>
        <row r="679">
          <cell r="B679" t="str">
            <v>1E53M28A</v>
          </cell>
          <cell r="H679">
            <v>0</v>
          </cell>
          <cell r="AG679">
            <v>0</v>
          </cell>
        </row>
        <row r="680">
          <cell r="B680" t="str">
            <v>1E53M28A</v>
          </cell>
          <cell r="H680">
            <v>1002664.2</v>
          </cell>
          <cell r="AG680">
            <v>0</v>
          </cell>
        </row>
        <row r="681">
          <cell r="B681" t="str">
            <v>1E53H71E</v>
          </cell>
          <cell r="H681">
            <v>123486.01199999999</v>
          </cell>
          <cell r="AG681">
            <v>0</v>
          </cell>
        </row>
        <row r="682">
          <cell r="B682" t="str">
            <v>1E53H76E</v>
          </cell>
          <cell r="H682">
            <v>50660.927999999993</v>
          </cell>
          <cell r="AG682">
            <v>0</v>
          </cell>
        </row>
        <row r="683">
          <cell r="B683" t="str">
            <v>1E53M33A</v>
          </cell>
          <cell r="H683">
            <v>20656800</v>
          </cell>
          <cell r="AG683">
            <v>0</v>
          </cell>
        </row>
        <row r="684">
          <cell r="B684" t="str">
            <v>1E53N10A</v>
          </cell>
          <cell r="H684">
            <v>0</v>
          </cell>
          <cell r="AG684">
            <v>0</v>
          </cell>
        </row>
        <row r="685">
          <cell r="B685" t="str">
            <v>1E55N60A</v>
          </cell>
          <cell r="H685">
            <v>1954148</v>
          </cell>
          <cell r="AG685">
            <v>0</v>
          </cell>
        </row>
        <row r="686">
          <cell r="B686" t="str">
            <v>1E53M33A</v>
          </cell>
          <cell r="H686">
            <v>0</v>
          </cell>
          <cell r="AG686">
            <v>0</v>
          </cell>
        </row>
        <row r="687">
          <cell r="B687" t="str">
            <v>1E53M33A</v>
          </cell>
          <cell r="H687">
            <v>0</v>
          </cell>
          <cell r="AG687">
            <v>0</v>
          </cell>
        </row>
        <row r="688">
          <cell r="B688" t="str">
            <v>1E53M36A</v>
          </cell>
          <cell r="H688">
            <v>239960.5</v>
          </cell>
          <cell r="AG688">
            <v>0</v>
          </cell>
        </row>
        <row r="689">
          <cell r="B689" t="str">
            <v>1E53H71E</v>
          </cell>
          <cell r="H689">
            <v>29553.03</v>
          </cell>
          <cell r="AG689">
            <v>0</v>
          </cell>
        </row>
        <row r="690">
          <cell r="B690" t="str">
            <v>1E53H76E</v>
          </cell>
          <cell r="H690">
            <v>12124.32</v>
          </cell>
          <cell r="AG690">
            <v>0</v>
          </cell>
        </row>
        <row r="691">
          <cell r="B691" t="str">
            <v>1E53M41A</v>
          </cell>
          <cell r="H691">
            <v>12217600</v>
          </cell>
          <cell r="AG691">
            <v>0</v>
          </cell>
        </row>
        <row r="692">
          <cell r="B692" t="str">
            <v>1E53N10A</v>
          </cell>
          <cell r="H692">
            <v>140700</v>
          </cell>
          <cell r="AG692">
            <v>0</v>
          </cell>
        </row>
        <row r="693">
          <cell r="B693" t="str">
            <v>1E55N60A</v>
          </cell>
          <cell r="H693">
            <v>1076838</v>
          </cell>
          <cell r="AG693">
            <v>0</v>
          </cell>
        </row>
        <row r="694">
          <cell r="B694" t="str">
            <v>1E53M41A</v>
          </cell>
          <cell r="H694">
            <v>0</v>
          </cell>
          <cell r="AG694">
            <v>0</v>
          </cell>
        </row>
        <row r="695">
          <cell r="B695" t="str">
            <v>1E53M47A</v>
          </cell>
          <cell r="H695">
            <v>0</v>
          </cell>
          <cell r="AG695">
            <v>0</v>
          </cell>
        </row>
        <row r="696">
          <cell r="B696" t="str">
            <v>1E53M47A</v>
          </cell>
          <cell r="H696">
            <v>161752.70000000001</v>
          </cell>
          <cell r="AG696">
            <v>0</v>
          </cell>
        </row>
        <row r="697">
          <cell r="B697" t="str">
            <v>1E53H71E</v>
          </cell>
          <cell r="H697">
            <v>19921.121999999999</v>
          </cell>
          <cell r="AG697">
            <v>0</v>
          </cell>
        </row>
        <row r="698">
          <cell r="B698" t="str">
            <v>1E53H76E</v>
          </cell>
          <cell r="H698">
            <v>8172.7679999999991</v>
          </cell>
          <cell r="AG698">
            <v>0</v>
          </cell>
        </row>
        <row r="699">
          <cell r="B699" t="str">
            <v>1E53M51A</v>
          </cell>
          <cell r="H699">
            <v>3518809</v>
          </cell>
          <cell r="AG699">
            <v>0</v>
          </cell>
        </row>
        <row r="700">
          <cell r="B700" t="str">
            <v>1E55N60A</v>
          </cell>
          <cell r="H700">
            <v>0</v>
          </cell>
          <cell r="AG700">
            <v>0</v>
          </cell>
        </row>
        <row r="701">
          <cell r="B701" t="str">
            <v>1E53M61A</v>
          </cell>
          <cell r="H701">
            <v>24688.6</v>
          </cell>
          <cell r="AG701">
            <v>0</v>
          </cell>
        </row>
        <row r="702">
          <cell r="B702" t="str">
            <v>1E53N71E</v>
          </cell>
          <cell r="H702">
            <v>3040.596</v>
          </cell>
          <cell r="AG702">
            <v>0</v>
          </cell>
        </row>
        <row r="703">
          <cell r="B703" t="str">
            <v>1E53N76E</v>
          </cell>
          <cell r="H703">
            <v>1247.424</v>
          </cell>
          <cell r="AG703">
            <v>0</v>
          </cell>
        </row>
        <row r="704">
          <cell r="B704" t="str">
            <v>1F12000E</v>
          </cell>
          <cell r="H704">
            <v>8160000</v>
          </cell>
          <cell r="AG704">
            <v>0</v>
          </cell>
        </row>
        <row r="705">
          <cell r="B705" t="str">
            <v>1F12000E</v>
          </cell>
          <cell r="H705">
            <v>3960000</v>
          </cell>
          <cell r="AG705">
            <v>0</v>
          </cell>
        </row>
        <row r="706">
          <cell r="B706" t="str">
            <v>1F12000E</v>
          </cell>
          <cell r="H706">
            <v>3600000</v>
          </cell>
          <cell r="AG706">
            <v>0</v>
          </cell>
        </row>
        <row r="707">
          <cell r="B707" t="str">
            <v>1F12000E</v>
          </cell>
          <cell r="H707">
            <v>1170000</v>
          </cell>
          <cell r="AG707">
            <v>0</v>
          </cell>
        </row>
        <row r="708">
          <cell r="B708" t="str">
            <v>1F12000E</v>
          </cell>
          <cell r="H708">
            <v>1140000</v>
          </cell>
          <cell r="AG708">
            <v>0</v>
          </cell>
        </row>
        <row r="709">
          <cell r="B709" t="str">
            <v>1F12000E</v>
          </cell>
          <cell r="H709">
            <v>1170000</v>
          </cell>
          <cell r="AG709">
            <v>0</v>
          </cell>
        </row>
        <row r="710">
          <cell r="B710" t="str">
            <v>1F12000E</v>
          </cell>
          <cell r="H710">
            <v>1110000</v>
          </cell>
          <cell r="AG710">
            <v>0</v>
          </cell>
        </row>
        <row r="711">
          <cell r="B711" t="str">
            <v>1F12000E</v>
          </cell>
          <cell r="H711">
            <v>1110000</v>
          </cell>
          <cell r="AG711">
            <v>0</v>
          </cell>
        </row>
        <row r="712">
          <cell r="B712" t="str">
            <v>1F12000E</v>
          </cell>
          <cell r="H712">
            <v>1080000</v>
          </cell>
          <cell r="AG712">
            <v>0</v>
          </cell>
        </row>
        <row r="713">
          <cell r="B713" t="str">
            <v>1F12000E</v>
          </cell>
          <cell r="H713">
            <v>5250000</v>
          </cell>
          <cell r="AG713">
            <v>0</v>
          </cell>
        </row>
        <row r="714">
          <cell r="B714" t="str">
            <v>1F12000E</v>
          </cell>
          <cell r="H714">
            <v>1020000</v>
          </cell>
          <cell r="AG714">
            <v>0</v>
          </cell>
        </row>
        <row r="715">
          <cell r="B715" t="str">
            <v>1F12000E</v>
          </cell>
          <cell r="H715">
            <v>1050000</v>
          </cell>
          <cell r="AG715">
            <v>0</v>
          </cell>
        </row>
        <row r="716">
          <cell r="B716" t="str">
            <v>1F12000E</v>
          </cell>
          <cell r="H716">
            <v>1920000</v>
          </cell>
          <cell r="AG716">
            <v>0</v>
          </cell>
        </row>
        <row r="717">
          <cell r="B717" t="str">
            <v>1F12000E</v>
          </cell>
          <cell r="H717">
            <v>1860000</v>
          </cell>
          <cell r="AG717">
            <v>0</v>
          </cell>
        </row>
        <row r="718">
          <cell r="B718" t="str">
            <v>1F12000E</v>
          </cell>
          <cell r="H718">
            <v>2400000</v>
          </cell>
          <cell r="AG718">
            <v>0</v>
          </cell>
        </row>
        <row r="719">
          <cell r="B719" t="str">
            <v>1F12000E</v>
          </cell>
          <cell r="H719">
            <v>2340000</v>
          </cell>
          <cell r="AG719">
            <v>0</v>
          </cell>
        </row>
        <row r="720">
          <cell r="B720" t="str">
            <v>1F12000E</v>
          </cell>
          <cell r="H720">
            <v>2280000</v>
          </cell>
          <cell r="AG720">
            <v>0</v>
          </cell>
        </row>
        <row r="721">
          <cell r="B721" t="str">
            <v>1F12000E</v>
          </cell>
          <cell r="H721">
            <v>5600000</v>
          </cell>
          <cell r="AG721">
            <v>0</v>
          </cell>
        </row>
        <row r="722">
          <cell r="B722" t="str">
            <v>1F12000E</v>
          </cell>
          <cell r="H722">
            <v>2160000</v>
          </cell>
          <cell r="AG722">
            <v>0</v>
          </cell>
        </row>
        <row r="723">
          <cell r="B723" t="str">
            <v>1F12000E</v>
          </cell>
          <cell r="H723">
            <v>1920000</v>
          </cell>
          <cell r="AG723">
            <v>0</v>
          </cell>
        </row>
        <row r="724">
          <cell r="B724" t="str">
            <v>1F12000E</v>
          </cell>
          <cell r="H724">
            <v>2040000</v>
          </cell>
          <cell r="AG724">
            <v>0</v>
          </cell>
        </row>
        <row r="725">
          <cell r="B725" t="str">
            <v>1F12000E</v>
          </cell>
          <cell r="H725">
            <v>5760000</v>
          </cell>
          <cell r="AG725">
            <v>0</v>
          </cell>
        </row>
        <row r="726">
          <cell r="B726" t="str">
            <v>1J00R59A</v>
          </cell>
          <cell r="H726">
            <v>5400</v>
          </cell>
          <cell r="AG726">
            <v>0</v>
          </cell>
        </row>
        <row r="727">
          <cell r="B727" t="str">
            <v>1J00R59A</v>
          </cell>
          <cell r="H727">
            <v>21000</v>
          </cell>
          <cell r="AG727">
            <v>0</v>
          </cell>
        </row>
        <row r="728">
          <cell r="B728" t="str">
            <v>1J00R59A</v>
          </cell>
          <cell r="H728">
            <v>150000</v>
          </cell>
          <cell r="AG728">
            <v>0</v>
          </cell>
        </row>
        <row r="729">
          <cell r="B729" t="str">
            <v>1J00R59A</v>
          </cell>
          <cell r="H729">
            <v>32500</v>
          </cell>
          <cell r="AG729">
            <v>0</v>
          </cell>
        </row>
        <row r="730">
          <cell r="B730" t="str">
            <v>1J00R59A</v>
          </cell>
          <cell r="H730">
            <v>70000</v>
          </cell>
          <cell r="AG730">
            <v>0</v>
          </cell>
        </row>
        <row r="731">
          <cell r="B731" t="str">
            <v>1J00R59A</v>
          </cell>
          <cell r="H731">
            <v>9000</v>
          </cell>
          <cell r="AG731">
            <v>0</v>
          </cell>
        </row>
        <row r="732">
          <cell r="B732" t="str">
            <v>1J00R59A</v>
          </cell>
          <cell r="H732">
            <v>16500</v>
          </cell>
          <cell r="AG732">
            <v>0</v>
          </cell>
        </row>
        <row r="733">
          <cell r="B733" t="str">
            <v>1J00R59A</v>
          </cell>
          <cell r="H733">
            <v>22500</v>
          </cell>
          <cell r="AG733">
            <v>0</v>
          </cell>
        </row>
        <row r="734">
          <cell r="B734" t="str">
            <v>1J00R59A</v>
          </cell>
          <cell r="H734">
            <v>149800</v>
          </cell>
          <cell r="AG734">
            <v>0</v>
          </cell>
        </row>
        <row r="735">
          <cell r="B735" t="str">
            <v>1J00I25A</v>
          </cell>
          <cell r="H735">
            <v>269150</v>
          </cell>
          <cell r="AG735">
            <v>0</v>
          </cell>
        </row>
        <row r="736">
          <cell r="B736" t="str">
            <v>1J00I25A</v>
          </cell>
          <cell r="H736">
            <v>198100</v>
          </cell>
          <cell r="AG736">
            <v>0</v>
          </cell>
        </row>
        <row r="737">
          <cell r="B737" t="str">
            <v>1J00I25A</v>
          </cell>
          <cell r="H737">
            <v>185850</v>
          </cell>
          <cell r="AG737">
            <v>0</v>
          </cell>
        </row>
        <row r="738">
          <cell r="B738" t="str">
            <v>1J00I21A</v>
          </cell>
          <cell r="H738">
            <v>16296</v>
          </cell>
          <cell r="AG738">
            <v>0</v>
          </cell>
        </row>
        <row r="739">
          <cell r="B739" t="str">
            <v>1J00I21A</v>
          </cell>
          <cell r="H739">
            <v>77250</v>
          </cell>
          <cell r="AG739">
            <v>0</v>
          </cell>
        </row>
        <row r="740">
          <cell r="B740" t="str">
            <v>1J00I21A</v>
          </cell>
          <cell r="H740">
            <v>58500</v>
          </cell>
          <cell r="AG740">
            <v>0</v>
          </cell>
        </row>
        <row r="741">
          <cell r="B741" t="str">
            <v>1J00I21A</v>
          </cell>
          <cell r="H741">
            <v>16500</v>
          </cell>
          <cell r="AG741">
            <v>0</v>
          </cell>
        </row>
        <row r="742">
          <cell r="B742" t="str">
            <v>1J00R28A</v>
          </cell>
          <cell r="H742">
            <v>55055.71428571429</v>
          </cell>
          <cell r="AG742">
            <v>0</v>
          </cell>
        </row>
        <row r="743">
          <cell r="B743" t="str">
            <v>1J00R59A</v>
          </cell>
          <cell r="H743">
            <v>119205.6</v>
          </cell>
          <cell r="AG743">
            <v>0</v>
          </cell>
        </row>
        <row r="744">
          <cell r="H744" t="str">
            <v>總合計</v>
          </cell>
          <cell r="AG744">
            <v>732083292</v>
          </cell>
        </row>
        <row r="745">
          <cell r="H745" t="str">
            <v>單月成本</v>
          </cell>
          <cell r="AG745">
            <v>732083292</v>
          </cell>
        </row>
        <row r="746">
          <cell r="H746" t="str">
            <v>差異金額</v>
          </cell>
          <cell r="AG746">
            <v>0</v>
          </cell>
        </row>
      </sheetData>
      <sheetData sheetId="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報銷明細"/>
      <sheetName val="預算編號及計算"/>
      <sheetName val="成本月報"/>
      <sheetName val="成本總表"/>
      <sheetName val="總計"/>
    </sheetNames>
    <sheetDataSet>
      <sheetData sheetId="0">
        <row r="1">
          <cell r="F1" t="str">
            <v>成本金額</v>
          </cell>
          <cell r="H1" t="str">
            <v>預算編號</v>
          </cell>
        </row>
        <row r="2">
          <cell r="F2">
            <v>381914</v>
          </cell>
          <cell r="H2" t="str">
            <v>B-3</v>
          </cell>
        </row>
        <row r="3">
          <cell r="F3">
            <v>4500</v>
          </cell>
          <cell r="H3" t="str">
            <v>B-1</v>
          </cell>
        </row>
        <row r="4">
          <cell r="F4">
            <v>76</v>
          </cell>
          <cell r="H4" t="str">
            <v>B-7</v>
          </cell>
        </row>
        <row r="5">
          <cell r="F5">
            <v>930</v>
          </cell>
          <cell r="H5" t="str">
            <v>B-2</v>
          </cell>
        </row>
        <row r="6">
          <cell r="F6">
            <v>2500</v>
          </cell>
          <cell r="H6" t="str">
            <v>DR210</v>
          </cell>
        </row>
        <row r="7">
          <cell r="F7">
            <v>49600</v>
          </cell>
          <cell r="H7" t="str">
            <v>B-1</v>
          </cell>
        </row>
        <row r="8">
          <cell r="F8">
            <v>10816</v>
          </cell>
          <cell r="H8" t="str">
            <v>B-3</v>
          </cell>
        </row>
        <row r="9">
          <cell r="F9">
            <v>20654</v>
          </cell>
          <cell r="H9" t="str">
            <v>DR215</v>
          </cell>
        </row>
        <row r="10">
          <cell r="F10">
            <v>134400</v>
          </cell>
          <cell r="H10" t="str">
            <v>B-3</v>
          </cell>
        </row>
        <row r="11">
          <cell r="F11">
            <v>550</v>
          </cell>
          <cell r="H11" t="str">
            <v>B211</v>
          </cell>
        </row>
        <row r="12">
          <cell r="F12">
            <v>29299</v>
          </cell>
          <cell r="H12" t="str">
            <v>B209</v>
          </cell>
        </row>
        <row r="13">
          <cell r="F13">
            <v>3000</v>
          </cell>
          <cell r="H13" t="str">
            <v>B203</v>
          </cell>
        </row>
        <row r="14">
          <cell r="F14">
            <v>3500</v>
          </cell>
          <cell r="H14" t="str">
            <v>B-1</v>
          </cell>
        </row>
        <row r="15">
          <cell r="F15">
            <v>1000</v>
          </cell>
          <cell r="H15" t="str">
            <v>B-12</v>
          </cell>
        </row>
        <row r="16">
          <cell r="F16">
            <v>1200</v>
          </cell>
          <cell r="H16" t="str">
            <v>B-14</v>
          </cell>
        </row>
        <row r="17">
          <cell r="F17">
            <v>4000</v>
          </cell>
          <cell r="H17" t="str">
            <v>B-3</v>
          </cell>
        </row>
        <row r="18">
          <cell r="F18">
            <v>500</v>
          </cell>
          <cell r="H18" t="str">
            <v>B-2</v>
          </cell>
        </row>
        <row r="19">
          <cell r="F19">
            <v>1200</v>
          </cell>
          <cell r="H19" t="str">
            <v>B-9-1</v>
          </cell>
        </row>
        <row r="20">
          <cell r="F20">
            <v>200</v>
          </cell>
          <cell r="H20" t="str">
            <v>B-9-2</v>
          </cell>
        </row>
        <row r="21">
          <cell r="F21">
            <v>1200</v>
          </cell>
          <cell r="H21" t="str">
            <v>B-9-3</v>
          </cell>
        </row>
        <row r="22">
          <cell r="F22">
            <v>1200</v>
          </cell>
          <cell r="H22" t="str">
            <v>B-9-5</v>
          </cell>
        </row>
        <row r="23">
          <cell r="F23">
            <v>20500</v>
          </cell>
          <cell r="H23" t="str">
            <v>ID301</v>
          </cell>
        </row>
        <row r="24">
          <cell r="F24">
            <v>457</v>
          </cell>
          <cell r="H24" t="str">
            <v>B203</v>
          </cell>
        </row>
        <row r="25">
          <cell r="F25">
            <v>3810</v>
          </cell>
          <cell r="H25" t="str">
            <v>B201</v>
          </cell>
        </row>
        <row r="26">
          <cell r="F26">
            <v>286</v>
          </cell>
          <cell r="H26" t="str">
            <v>B201</v>
          </cell>
        </row>
        <row r="27">
          <cell r="F27">
            <v>5038</v>
          </cell>
          <cell r="H27" t="str">
            <v>B201</v>
          </cell>
        </row>
        <row r="28">
          <cell r="F28">
            <v>5381</v>
          </cell>
          <cell r="H28" t="str">
            <v>B210</v>
          </cell>
        </row>
        <row r="29">
          <cell r="F29">
            <v>18100</v>
          </cell>
          <cell r="H29" t="str">
            <v>B210</v>
          </cell>
        </row>
        <row r="30">
          <cell r="F30">
            <v>5714</v>
          </cell>
          <cell r="H30" t="str">
            <v>B201</v>
          </cell>
        </row>
        <row r="31">
          <cell r="F31">
            <v>10350</v>
          </cell>
          <cell r="H31" t="str">
            <v>B209</v>
          </cell>
        </row>
        <row r="32">
          <cell r="F32">
            <v>33850</v>
          </cell>
          <cell r="H32" t="str">
            <v>B210</v>
          </cell>
        </row>
        <row r="33">
          <cell r="F33">
            <v>24100</v>
          </cell>
          <cell r="H33" t="str">
            <v>B-1</v>
          </cell>
        </row>
        <row r="34">
          <cell r="F34">
            <v>44991</v>
          </cell>
          <cell r="H34" t="str">
            <v>B-3</v>
          </cell>
        </row>
        <row r="35">
          <cell r="F35">
            <v>7835</v>
          </cell>
          <cell r="H35" t="str">
            <v>B-5</v>
          </cell>
        </row>
        <row r="36">
          <cell r="F36">
            <v>9050</v>
          </cell>
          <cell r="H36" t="str">
            <v>B-4</v>
          </cell>
        </row>
        <row r="37">
          <cell r="F37">
            <v>12468</v>
          </cell>
          <cell r="H37" t="str">
            <v>B-9-1</v>
          </cell>
        </row>
        <row r="38">
          <cell r="F38">
            <v>15525</v>
          </cell>
          <cell r="H38" t="str">
            <v>B-9-4</v>
          </cell>
        </row>
        <row r="39">
          <cell r="F39">
            <v>17173</v>
          </cell>
          <cell r="H39" t="str">
            <v>B-9-5</v>
          </cell>
        </row>
        <row r="40">
          <cell r="F40">
            <v>24807</v>
          </cell>
          <cell r="H40" t="str">
            <v>B-3</v>
          </cell>
        </row>
        <row r="41">
          <cell r="F41">
            <v>12701</v>
          </cell>
          <cell r="H41" t="str">
            <v>B-9-1</v>
          </cell>
        </row>
        <row r="42">
          <cell r="F42">
            <v>4698</v>
          </cell>
          <cell r="H42" t="str">
            <v>B-9-4</v>
          </cell>
        </row>
        <row r="43">
          <cell r="F43">
            <v>3100</v>
          </cell>
          <cell r="H43" t="str">
            <v>B-9-5</v>
          </cell>
        </row>
        <row r="44">
          <cell r="F44">
            <v>5431</v>
          </cell>
          <cell r="H44" t="str">
            <v>B-12</v>
          </cell>
        </row>
        <row r="45">
          <cell r="F45">
            <v>10000</v>
          </cell>
          <cell r="H45" t="str">
            <v>B-1</v>
          </cell>
        </row>
        <row r="46">
          <cell r="F46">
            <v>12300</v>
          </cell>
          <cell r="H46" t="str">
            <v>B-3</v>
          </cell>
        </row>
        <row r="47">
          <cell r="F47">
            <v>2000</v>
          </cell>
          <cell r="H47" t="str">
            <v>B-9-5</v>
          </cell>
        </row>
        <row r="48">
          <cell r="F48">
            <v>2700</v>
          </cell>
          <cell r="H48" t="str">
            <v>B-9-1</v>
          </cell>
        </row>
        <row r="49">
          <cell r="F49">
            <v>3000</v>
          </cell>
          <cell r="H49" t="str">
            <v>B-2</v>
          </cell>
        </row>
        <row r="50">
          <cell r="F50">
            <v>16360</v>
          </cell>
          <cell r="H50" t="str">
            <v>B-9-1</v>
          </cell>
        </row>
        <row r="51">
          <cell r="F51">
            <v>16360</v>
          </cell>
          <cell r="H51" t="str">
            <v>B-9-4</v>
          </cell>
        </row>
        <row r="52">
          <cell r="F52">
            <v>16360</v>
          </cell>
          <cell r="H52" t="str">
            <v>B-9-5</v>
          </cell>
        </row>
        <row r="53">
          <cell r="F53">
            <v>600</v>
          </cell>
          <cell r="H53" t="str">
            <v>3A-7</v>
          </cell>
        </row>
        <row r="54">
          <cell r="F54">
            <v>4470</v>
          </cell>
          <cell r="H54" t="str">
            <v>B-9-2</v>
          </cell>
        </row>
        <row r="55">
          <cell r="F55">
            <v>4470</v>
          </cell>
          <cell r="H55" t="str">
            <v>B-9-3</v>
          </cell>
        </row>
        <row r="56">
          <cell r="F56">
            <v>2500</v>
          </cell>
          <cell r="H56" t="str">
            <v>DR210</v>
          </cell>
        </row>
        <row r="57">
          <cell r="F57">
            <v>3500</v>
          </cell>
          <cell r="H57" t="str">
            <v>DR210</v>
          </cell>
        </row>
        <row r="58">
          <cell r="F58">
            <v>22840</v>
          </cell>
          <cell r="H58" t="str">
            <v>B-3</v>
          </cell>
        </row>
        <row r="59">
          <cell r="F59">
            <v>38220</v>
          </cell>
          <cell r="H59" t="str">
            <v>DR218</v>
          </cell>
        </row>
        <row r="60">
          <cell r="F60">
            <v>62000</v>
          </cell>
          <cell r="H60" t="str">
            <v>B-3</v>
          </cell>
        </row>
        <row r="61">
          <cell r="F61">
            <v>18700</v>
          </cell>
          <cell r="H61" t="str">
            <v>B-1</v>
          </cell>
        </row>
        <row r="62">
          <cell r="F62">
            <v>18700</v>
          </cell>
          <cell r="H62" t="str">
            <v>B-3</v>
          </cell>
        </row>
        <row r="63">
          <cell r="F63">
            <v>18700</v>
          </cell>
          <cell r="H63" t="str">
            <v>B-2</v>
          </cell>
        </row>
        <row r="64">
          <cell r="F64">
            <v>251370</v>
          </cell>
          <cell r="H64" t="str">
            <v>B-26</v>
          </cell>
        </row>
        <row r="65">
          <cell r="F65">
            <v>99180</v>
          </cell>
          <cell r="H65" t="str">
            <v>B-28</v>
          </cell>
        </row>
        <row r="66">
          <cell r="F66">
            <v>127110</v>
          </cell>
          <cell r="H66" t="str">
            <v>B-29</v>
          </cell>
        </row>
        <row r="67">
          <cell r="F67">
            <v>39140</v>
          </cell>
          <cell r="H67" t="str">
            <v>B-30</v>
          </cell>
        </row>
        <row r="68">
          <cell r="F68">
            <v>247380</v>
          </cell>
          <cell r="H68" t="str">
            <v>B-31</v>
          </cell>
        </row>
        <row r="69">
          <cell r="F69">
            <v>247760</v>
          </cell>
          <cell r="H69" t="str">
            <v>B-32</v>
          </cell>
        </row>
        <row r="70">
          <cell r="F70">
            <v>195510</v>
          </cell>
          <cell r="H70" t="str">
            <v>B-34</v>
          </cell>
        </row>
        <row r="71">
          <cell r="F71">
            <v>63460</v>
          </cell>
          <cell r="H71" t="str">
            <v>B-35</v>
          </cell>
        </row>
        <row r="72">
          <cell r="F72">
            <v>175560</v>
          </cell>
          <cell r="H72" t="str">
            <v>B-36</v>
          </cell>
        </row>
        <row r="73">
          <cell r="F73">
            <v>509580</v>
          </cell>
          <cell r="H73" t="str">
            <v>B-37</v>
          </cell>
        </row>
        <row r="74">
          <cell r="F74">
            <v>202920</v>
          </cell>
          <cell r="H74" t="str">
            <v>B-38</v>
          </cell>
        </row>
        <row r="75">
          <cell r="F75">
            <v>102153</v>
          </cell>
          <cell r="H75" t="str">
            <v>B-12</v>
          </cell>
        </row>
        <row r="76">
          <cell r="F76">
            <v>3081200</v>
          </cell>
          <cell r="H76" t="str">
            <v>B-12</v>
          </cell>
        </row>
        <row r="77">
          <cell r="F77">
            <v>143250</v>
          </cell>
          <cell r="H77" t="str">
            <v>B-42</v>
          </cell>
        </row>
        <row r="78">
          <cell r="F78">
            <v>442800</v>
          </cell>
          <cell r="H78" t="str">
            <v>B-42</v>
          </cell>
        </row>
        <row r="79">
          <cell r="F79">
            <v>13388</v>
          </cell>
          <cell r="H79" t="str">
            <v>B-42</v>
          </cell>
        </row>
        <row r="80">
          <cell r="F80">
            <v>475</v>
          </cell>
          <cell r="H80" t="str">
            <v>B-7</v>
          </cell>
        </row>
        <row r="81">
          <cell r="F81">
            <v>5143</v>
          </cell>
          <cell r="H81" t="str">
            <v>B-3</v>
          </cell>
        </row>
        <row r="82">
          <cell r="F82">
            <v>22000</v>
          </cell>
          <cell r="H82" t="str">
            <v>DR210</v>
          </cell>
        </row>
        <row r="83">
          <cell r="F83">
            <v>76440</v>
          </cell>
          <cell r="H83" t="str">
            <v>B-12</v>
          </cell>
        </row>
        <row r="84">
          <cell r="F84">
            <v>1050</v>
          </cell>
          <cell r="H84" t="str">
            <v>A-3</v>
          </cell>
        </row>
        <row r="85">
          <cell r="F85">
            <v>116</v>
          </cell>
          <cell r="H85" t="str">
            <v>A-3</v>
          </cell>
        </row>
        <row r="86">
          <cell r="F86">
            <v>4381</v>
          </cell>
          <cell r="H86" t="str">
            <v>B-3</v>
          </cell>
        </row>
        <row r="87">
          <cell r="F87">
            <v>1429</v>
          </cell>
          <cell r="H87" t="str">
            <v>B109</v>
          </cell>
        </row>
        <row r="88">
          <cell r="F88">
            <v>900</v>
          </cell>
          <cell r="H88" t="str">
            <v>B211</v>
          </cell>
        </row>
        <row r="89">
          <cell r="F89">
            <v>750</v>
          </cell>
          <cell r="H89" t="str">
            <v>B211</v>
          </cell>
        </row>
        <row r="90">
          <cell r="F90">
            <v>725</v>
          </cell>
          <cell r="H90" t="str">
            <v>B211</v>
          </cell>
        </row>
        <row r="91">
          <cell r="F91">
            <v>138</v>
          </cell>
          <cell r="H91" t="str">
            <v>B211</v>
          </cell>
        </row>
        <row r="92">
          <cell r="F92">
            <v>22571</v>
          </cell>
          <cell r="H92" t="str">
            <v>B210</v>
          </cell>
        </row>
        <row r="93">
          <cell r="F93">
            <v>1429</v>
          </cell>
          <cell r="H93" t="str">
            <v>B-1</v>
          </cell>
        </row>
        <row r="94">
          <cell r="F94">
            <v>476</v>
          </cell>
          <cell r="H94" t="str">
            <v>B-2</v>
          </cell>
        </row>
        <row r="95">
          <cell r="F95">
            <v>1048</v>
          </cell>
          <cell r="H95" t="str">
            <v>B-3</v>
          </cell>
        </row>
        <row r="96">
          <cell r="F96">
            <v>2524</v>
          </cell>
          <cell r="H96" t="str">
            <v>B-5</v>
          </cell>
        </row>
        <row r="97">
          <cell r="F97">
            <v>190</v>
          </cell>
          <cell r="H97" t="str">
            <v>B-4</v>
          </cell>
        </row>
        <row r="98">
          <cell r="F98">
            <v>143</v>
          </cell>
          <cell r="H98" t="str">
            <v>B-7</v>
          </cell>
        </row>
        <row r="99">
          <cell r="F99">
            <v>190</v>
          </cell>
          <cell r="H99" t="str">
            <v>B-9-1</v>
          </cell>
        </row>
        <row r="100">
          <cell r="F100">
            <v>1980</v>
          </cell>
          <cell r="H100" t="str">
            <v>B201</v>
          </cell>
        </row>
        <row r="101">
          <cell r="F101">
            <v>1786</v>
          </cell>
          <cell r="H101" t="str">
            <v>B211</v>
          </cell>
        </row>
        <row r="102">
          <cell r="F102">
            <v>2571</v>
          </cell>
          <cell r="H102" t="str">
            <v>B202</v>
          </cell>
        </row>
        <row r="103">
          <cell r="F103">
            <v>16000</v>
          </cell>
          <cell r="H103" t="str">
            <v>3A-7</v>
          </cell>
        </row>
        <row r="104">
          <cell r="F104">
            <v>34000</v>
          </cell>
          <cell r="H104" t="str">
            <v>A-3</v>
          </cell>
        </row>
        <row r="105">
          <cell r="F105">
            <v>226120</v>
          </cell>
          <cell r="H105" t="str">
            <v>B-1</v>
          </cell>
        </row>
        <row r="106">
          <cell r="F106">
            <v>124373</v>
          </cell>
          <cell r="H106" t="str">
            <v>B-12</v>
          </cell>
        </row>
        <row r="107">
          <cell r="F107">
            <v>95413</v>
          </cell>
          <cell r="H107" t="str">
            <v>B-14</v>
          </cell>
        </row>
        <row r="108">
          <cell r="F108">
            <v>69173</v>
          </cell>
          <cell r="H108" t="str">
            <v>B-2</v>
          </cell>
        </row>
        <row r="109">
          <cell r="F109">
            <v>277237</v>
          </cell>
          <cell r="H109" t="str">
            <v>B-3</v>
          </cell>
        </row>
        <row r="110">
          <cell r="F110">
            <v>56456</v>
          </cell>
          <cell r="H110" t="str">
            <v>B-7</v>
          </cell>
        </row>
        <row r="111">
          <cell r="F111">
            <v>20000</v>
          </cell>
          <cell r="H111" t="str">
            <v>B-9-1</v>
          </cell>
        </row>
        <row r="112">
          <cell r="F112">
            <v>105074</v>
          </cell>
          <cell r="H112" t="str">
            <v>B-5</v>
          </cell>
        </row>
        <row r="113">
          <cell r="F113">
            <v>35000</v>
          </cell>
          <cell r="H113" t="str">
            <v>B-4</v>
          </cell>
        </row>
        <row r="114">
          <cell r="F114">
            <v>279193</v>
          </cell>
          <cell r="H114" t="str">
            <v>B-9-1</v>
          </cell>
        </row>
        <row r="115">
          <cell r="F115">
            <v>52314</v>
          </cell>
          <cell r="H115" t="str">
            <v>B-9-2</v>
          </cell>
        </row>
        <row r="116">
          <cell r="F116">
            <v>10682</v>
          </cell>
          <cell r="H116" t="str">
            <v>B-9-4</v>
          </cell>
        </row>
        <row r="117">
          <cell r="F117">
            <v>129802</v>
          </cell>
          <cell r="H117" t="str">
            <v>B-9-5</v>
          </cell>
        </row>
        <row r="118">
          <cell r="F118">
            <v>16000</v>
          </cell>
          <cell r="H118" t="str">
            <v>DR201</v>
          </cell>
        </row>
        <row r="119">
          <cell r="F119">
            <v>4079</v>
          </cell>
          <cell r="H119" t="str">
            <v>3A-7</v>
          </cell>
        </row>
        <row r="120">
          <cell r="F120">
            <v>8645</v>
          </cell>
          <cell r="H120" t="str">
            <v>A-3</v>
          </cell>
        </row>
        <row r="121">
          <cell r="F121">
            <v>58915</v>
          </cell>
          <cell r="H121" t="str">
            <v>B-1</v>
          </cell>
        </row>
        <row r="122">
          <cell r="F122">
            <v>33501</v>
          </cell>
          <cell r="H122" t="str">
            <v>B-12</v>
          </cell>
        </row>
        <row r="123">
          <cell r="F123">
            <v>26169</v>
          </cell>
          <cell r="H123" t="str">
            <v>B-14</v>
          </cell>
        </row>
        <row r="124">
          <cell r="F124">
            <v>4759</v>
          </cell>
          <cell r="H124" t="str">
            <v>B-2</v>
          </cell>
        </row>
        <row r="125">
          <cell r="F125">
            <v>74176</v>
          </cell>
          <cell r="H125" t="str">
            <v>B-3</v>
          </cell>
        </row>
        <row r="126">
          <cell r="F126">
            <v>8008</v>
          </cell>
          <cell r="H126" t="str">
            <v>B-4</v>
          </cell>
        </row>
        <row r="127">
          <cell r="F127">
            <v>21681</v>
          </cell>
          <cell r="H127" t="str">
            <v>B-5</v>
          </cell>
        </row>
        <row r="128">
          <cell r="F128">
            <v>4795</v>
          </cell>
          <cell r="H128" t="str">
            <v>B-7</v>
          </cell>
        </row>
        <row r="129">
          <cell r="F129">
            <v>70104</v>
          </cell>
          <cell r="H129" t="str">
            <v>B-9-1</v>
          </cell>
        </row>
        <row r="130">
          <cell r="F130">
            <v>22719</v>
          </cell>
          <cell r="H130" t="str">
            <v>B-9-2</v>
          </cell>
        </row>
        <row r="131">
          <cell r="F131">
            <v>40988</v>
          </cell>
          <cell r="H131" t="str">
            <v>B-9-3</v>
          </cell>
        </row>
        <row r="132">
          <cell r="F132">
            <v>35468</v>
          </cell>
          <cell r="H132" t="str">
            <v>B-9-5</v>
          </cell>
        </row>
        <row r="133">
          <cell r="F133">
            <v>4079</v>
          </cell>
          <cell r="H133" t="str">
            <v>DR201</v>
          </cell>
        </row>
        <row r="134">
          <cell r="F134">
            <v>1800</v>
          </cell>
          <cell r="H134" t="str">
            <v>3A-7</v>
          </cell>
        </row>
        <row r="135">
          <cell r="F135">
            <v>3600</v>
          </cell>
          <cell r="H135" t="str">
            <v>A-3</v>
          </cell>
        </row>
        <row r="136">
          <cell r="F136">
            <v>25500</v>
          </cell>
          <cell r="H136" t="str">
            <v>B-1</v>
          </cell>
        </row>
        <row r="137">
          <cell r="F137">
            <v>14100</v>
          </cell>
          <cell r="H137" t="str">
            <v>B-12</v>
          </cell>
        </row>
        <row r="138">
          <cell r="F138">
            <v>10800</v>
          </cell>
          <cell r="H138" t="str">
            <v>B-14</v>
          </cell>
        </row>
        <row r="139">
          <cell r="F139">
            <v>7800</v>
          </cell>
          <cell r="H139" t="str">
            <v>B-2</v>
          </cell>
        </row>
        <row r="140">
          <cell r="F140">
            <v>30960</v>
          </cell>
          <cell r="H140" t="str">
            <v>B-3</v>
          </cell>
        </row>
        <row r="141">
          <cell r="F141">
            <v>9900</v>
          </cell>
          <cell r="H141" t="str">
            <v>B-4</v>
          </cell>
        </row>
        <row r="142">
          <cell r="F142">
            <v>10800</v>
          </cell>
          <cell r="H142" t="str">
            <v>B-5</v>
          </cell>
        </row>
        <row r="143">
          <cell r="F143">
            <v>2700</v>
          </cell>
          <cell r="H143" t="str">
            <v>B-7</v>
          </cell>
        </row>
        <row r="144">
          <cell r="F144">
            <v>31500</v>
          </cell>
          <cell r="H144" t="str">
            <v>B-9-1</v>
          </cell>
        </row>
        <row r="145">
          <cell r="F145">
            <v>10200</v>
          </cell>
          <cell r="H145" t="str">
            <v>B-9-2</v>
          </cell>
        </row>
        <row r="146">
          <cell r="F146">
            <v>1200</v>
          </cell>
          <cell r="H146" t="str">
            <v>B-9-3</v>
          </cell>
        </row>
        <row r="147">
          <cell r="F147">
            <v>14700</v>
          </cell>
          <cell r="H147" t="str">
            <v>B-9-5</v>
          </cell>
        </row>
        <row r="148">
          <cell r="F148">
            <v>1800</v>
          </cell>
          <cell r="H148" t="str">
            <v>DR201</v>
          </cell>
        </row>
        <row r="149">
          <cell r="F149">
            <v>7918</v>
          </cell>
          <cell r="H149" t="str">
            <v>3A-7</v>
          </cell>
        </row>
        <row r="150">
          <cell r="F150">
            <v>7355</v>
          </cell>
          <cell r="H150" t="str">
            <v>A-3</v>
          </cell>
        </row>
        <row r="151">
          <cell r="F151">
            <v>57252</v>
          </cell>
          <cell r="H151" t="str">
            <v>B-1</v>
          </cell>
        </row>
        <row r="152">
          <cell r="F152">
            <v>29803</v>
          </cell>
          <cell r="H152" t="str">
            <v>B-12</v>
          </cell>
        </row>
        <row r="153">
          <cell r="F153">
            <v>19082</v>
          </cell>
          <cell r="H153" t="str">
            <v>B-14</v>
          </cell>
        </row>
        <row r="154">
          <cell r="F154">
            <v>2612</v>
          </cell>
          <cell r="H154" t="str">
            <v>B-2</v>
          </cell>
        </row>
        <row r="155">
          <cell r="F155">
            <v>65535</v>
          </cell>
          <cell r="H155" t="str">
            <v>B-3</v>
          </cell>
        </row>
        <row r="156">
          <cell r="F156">
            <v>4912</v>
          </cell>
          <cell r="H156" t="str">
            <v>B-2</v>
          </cell>
        </row>
        <row r="157">
          <cell r="F157">
            <v>10060</v>
          </cell>
          <cell r="H157" t="str">
            <v>B-5</v>
          </cell>
        </row>
        <row r="158">
          <cell r="F158">
            <v>2558</v>
          </cell>
          <cell r="H158" t="str">
            <v>B-7</v>
          </cell>
        </row>
        <row r="159">
          <cell r="F159">
            <v>28565</v>
          </cell>
          <cell r="H159" t="str">
            <v>B-9-1</v>
          </cell>
        </row>
        <row r="160">
          <cell r="F160">
            <v>5254</v>
          </cell>
          <cell r="H160" t="str">
            <v>B-9-2</v>
          </cell>
        </row>
        <row r="161">
          <cell r="F161">
            <v>3987</v>
          </cell>
          <cell r="H161" t="str">
            <v>B-9-4</v>
          </cell>
        </row>
        <row r="162">
          <cell r="F162">
            <v>25968</v>
          </cell>
          <cell r="H162" t="str">
            <v>B-9-5</v>
          </cell>
        </row>
        <row r="163">
          <cell r="F163">
            <v>2985</v>
          </cell>
          <cell r="H163" t="str">
            <v>DR201</v>
          </cell>
        </row>
        <row r="164">
          <cell r="F164">
            <v>164234</v>
          </cell>
          <cell r="H164" t="str">
            <v>B-1</v>
          </cell>
        </row>
        <row r="165">
          <cell r="F165">
            <v>32000</v>
          </cell>
          <cell r="H165" t="str">
            <v>B-2</v>
          </cell>
        </row>
        <row r="166">
          <cell r="F166">
            <v>186000</v>
          </cell>
          <cell r="H166" t="str">
            <v>B-3</v>
          </cell>
        </row>
        <row r="167">
          <cell r="F167">
            <v>11000</v>
          </cell>
          <cell r="H167" t="str">
            <v>B-2</v>
          </cell>
        </row>
        <row r="168">
          <cell r="F168">
            <v>11000</v>
          </cell>
          <cell r="H168" t="str">
            <v>B-7</v>
          </cell>
        </row>
        <row r="169">
          <cell r="F169">
            <v>16000</v>
          </cell>
          <cell r="H169" t="str">
            <v>B-5</v>
          </cell>
        </row>
        <row r="170">
          <cell r="F170">
            <v>12000</v>
          </cell>
          <cell r="H170" t="str">
            <v>B-6</v>
          </cell>
        </row>
        <row r="171">
          <cell r="F171">
            <v>69000</v>
          </cell>
          <cell r="H171" t="str">
            <v>B-9-1</v>
          </cell>
        </row>
        <row r="172">
          <cell r="F172">
            <v>20000</v>
          </cell>
          <cell r="H172" t="str">
            <v>B-9-3</v>
          </cell>
        </row>
        <row r="173">
          <cell r="F173">
            <v>55000</v>
          </cell>
          <cell r="H173" t="str">
            <v>B-9-5</v>
          </cell>
        </row>
        <row r="174">
          <cell r="F174">
            <v>74903</v>
          </cell>
          <cell r="H174" t="str">
            <v>B-12</v>
          </cell>
        </row>
        <row r="175">
          <cell r="F175">
            <v>48000</v>
          </cell>
          <cell r="H175" t="str">
            <v>B-14</v>
          </cell>
        </row>
        <row r="176">
          <cell r="F176">
            <v>48000</v>
          </cell>
          <cell r="H176" t="str">
            <v>ID301</v>
          </cell>
        </row>
        <row r="177">
          <cell r="F177">
            <v>13800</v>
          </cell>
          <cell r="H177" t="str">
            <v>B209</v>
          </cell>
        </row>
        <row r="178">
          <cell r="F178">
            <v>48360</v>
          </cell>
          <cell r="H178" t="str">
            <v>B206</v>
          </cell>
        </row>
        <row r="179">
          <cell r="F179">
            <v>8220</v>
          </cell>
          <cell r="H179" t="str">
            <v>B-1</v>
          </cell>
        </row>
        <row r="180">
          <cell r="F180">
            <v>7200</v>
          </cell>
          <cell r="H180" t="str">
            <v>B-3</v>
          </cell>
        </row>
        <row r="181">
          <cell r="F181">
            <v>1800</v>
          </cell>
          <cell r="H181" t="str">
            <v>B-2</v>
          </cell>
        </row>
        <row r="182">
          <cell r="F182">
            <v>2000</v>
          </cell>
          <cell r="H182" t="str">
            <v>B-9-1</v>
          </cell>
        </row>
        <row r="183">
          <cell r="F183">
            <v>200</v>
          </cell>
          <cell r="H183" t="str">
            <v>B-9-2</v>
          </cell>
        </row>
        <row r="184">
          <cell r="F184">
            <v>1800</v>
          </cell>
          <cell r="H184" t="str">
            <v>B-9-5</v>
          </cell>
        </row>
        <row r="185">
          <cell r="F185">
            <v>2000</v>
          </cell>
          <cell r="H185" t="str">
            <v>B-14</v>
          </cell>
        </row>
        <row r="186">
          <cell r="F186">
            <v>1800</v>
          </cell>
          <cell r="H186" t="str">
            <v>B-12</v>
          </cell>
        </row>
        <row r="187">
          <cell r="F187">
            <v>1800</v>
          </cell>
          <cell r="H187" t="str">
            <v>B-9-3</v>
          </cell>
        </row>
        <row r="188">
          <cell r="F188">
            <v>3840</v>
          </cell>
          <cell r="H188" t="str">
            <v>B-1</v>
          </cell>
        </row>
        <row r="189">
          <cell r="F189">
            <v>700</v>
          </cell>
          <cell r="H189" t="str">
            <v>B-12</v>
          </cell>
        </row>
        <row r="190">
          <cell r="F190">
            <v>700</v>
          </cell>
          <cell r="H190" t="str">
            <v>B-14</v>
          </cell>
        </row>
        <row r="191">
          <cell r="F191">
            <v>2100</v>
          </cell>
          <cell r="H191" t="str">
            <v>B-3</v>
          </cell>
        </row>
        <row r="192">
          <cell r="F192">
            <v>700</v>
          </cell>
          <cell r="H192" t="str">
            <v>B-2</v>
          </cell>
        </row>
        <row r="193">
          <cell r="F193">
            <v>700</v>
          </cell>
          <cell r="H193" t="str">
            <v>B-9-1</v>
          </cell>
        </row>
        <row r="194">
          <cell r="F194">
            <v>700</v>
          </cell>
          <cell r="H194" t="str">
            <v>B-9-3</v>
          </cell>
        </row>
        <row r="195">
          <cell r="F195">
            <v>700</v>
          </cell>
          <cell r="H195" t="str">
            <v>B-9-5</v>
          </cell>
        </row>
        <row r="196">
          <cell r="F196">
            <v>18920</v>
          </cell>
          <cell r="H196" t="str">
            <v>B206</v>
          </cell>
        </row>
        <row r="197">
          <cell r="F197">
            <v>25436</v>
          </cell>
          <cell r="H197" t="str">
            <v>B-9-1</v>
          </cell>
        </row>
        <row r="198">
          <cell r="F198">
            <v>1637454</v>
          </cell>
          <cell r="H198" t="str">
            <v>B-12</v>
          </cell>
        </row>
        <row r="199">
          <cell r="F199">
            <v>562050</v>
          </cell>
          <cell r="H199" t="str">
            <v>B-9-1</v>
          </cell>
        </row>
        <row r="200">
          <cell r="F200">
            <v>1714932</v>
          </cell>
          <cell r="H200" t="str">
            <v>B-9-3</v>
          </cell>
        </row>
        <row r="201">
          <cell r="F201">
            <v>759543</v>
          </cell>
          <cell r="H201" t="str">
            <v>B-2</v>
          </cell>
        </row>
        <row r="202">
          <cell r="F202">
            <v>16920</v>
          </cell>
          <cell r="H202" t="str">
            <v>B-15</v>
          </cell>
        </row>
        <row r="203">
          <cell r="F203">
            <v>54800</v>
          </cell>
          <cell r="H203" t="str">
            <v>B-1</v>
          </cell>
        </row>
        <row r="204">
          <cell r="F204">
            <v>29040</v>
          </cell>
          <cell r="H204" t="str">
            <v>B-2</v>
          </cell>
        </row>
        <row r="205">
          <cell r="F205">
            <v>66130</v>
          </cell>
          <cell r="H205" t="str">
            <v>B-3</v>
          </cell>
        </row>
        <row r="206">
          <cell r="F206">
            <v>55388</v>
          </cell>
          <cell r="H206" t="str">
            <v>B-5</v>
          </cell>
        </row>
        <row r="207">
          <cell r="F207">
            <v>4350</v>
          </cell>
          <cell r="H207" t="str">
            <v>B-7</v>
          </cell>
        </row>
        <row r="208">
          <cell r="F208">
            <v>35150</v>
          </cell>
          <cell r="H208" t="str">
            <v>B-9-1</v>
          </cell>
        </row>
        <row r="209">
          <cell r="F209">
            <v>29450</v>
          </cell>
          <cell r="H209" t="str">
            <v>B-14</v>
          </cell>
        </row>
        <row r="210">
          <cell r="F210">
            <v>87400</v>
          </cell>
          <cell r="H210" t="str">
            <v>B-3</v>
          </cell>
        </row>
        <row r="211">
          <cell r="F211">
            <v>46550</v>
          </cell>
          <cell r="H211" t="str">
            <v>B-1</v>
          </cell>
        </row>
        <row r="212">
          <cell r="F212">
            <v>3800</v>
          </cell>
          <cell r="H212" t="str">
            <v>B-9-2</v>
          </cell>
        </row>
        <row r="213">
          <cell r="F213">
            <v>11400</v>
          </cell>
          <cell r="H213" t="str">
            <v>B-9-3</v>
          </cell>
        </row>
        <row r="214">
          <cell r="F214">
            <v>9500</v>
          </cell>
          <cell r="H214" t="str">
            <v>B-9-5</v>
          </cell>
        </row>
        <row r="215">
          <cell r="F215">
            <v>2375</v>
          </cell>
          <cell r="H215" t="str">
            <v>B-12</v>
          </cell>
        </row>
        <row r="216">
          <cell r="F216">
            <v>12650</v>
          </cell>
          <cell r="H216" t="str">
            <v>B-5</v>
          </cell>
        </row>
        <row r="217">
          <cell r="F217">
            <v>52900</v>
          </cell>
          <cell r="H217" t="str">
            <v>B-12</v>
          </cell>
        </row>
        <row r="218">
          <cell r="F218">
            <v>30000</v>
          </cell>
          <cell r="H218" t="str">
            <v>B-1</v>
          </cell>
        </row>
        <row r="219">
          <cell r="F219">
            <v>50</v>
          </cell>
          <cell r="H219" t="str">
            <v>3A-7</v>
          </cell>
        </row>
        <row r="220">
          <cell r="F220">
            <v>12337</v>
          </cell>
          <cell r="H220" t="str">
            <v>D-20</v>
          </cell>
        </row>
        <row r="221">
          <cell r="F221">
            <v>450</v>
          </cell>
          <cell r="H221" t="str">
            <v>D-21</v>
          </cell>
        </row>
        <row r="222">
          <cell r="F222">
            <v>21600</v>
          </cell>
          <cell r="H222" t="str">
            <v>B-12</v>
          </cell>
        </row>
        <row r="223">
          <cell r="F223">
            <v>4875</v>
          </cell>
          <cell r="H223" t="str">
            <v>B-9-1</v>
          </cell>
        </row>
        <row r="224">
          <cell r="F224">
            <v>4875</v>
          </cell>
          <cell r="H224" t="str">
            <v>B-9-2</v>
          </cell>
        </row>
        <row r="225">
          <cell r="F225">
            <v>4875</v>
          </cell>
          <cell r="H225" t="str">
            <v>B-9-3</v>
          </cell>
        </row>
        <row r="226">
          <cell r="F226">
            <v>4875</v>
          </cell>
          <cell r="H226" t="str">
            <v>B-9-5</v>
          </cell>
        </row>
        <row r="227">
          <cell r="F227">
            <v>10000</v>
          </cell>
          <cell r="H227" t="str">
            <v>B-3</v>
          </cell>
        </row>
        <row r="228">
          <cell r="F228">
            <v>10000</v>
          </cell>
          <cell r="H228" t="str">
            <v>B-9-5</v>
          </cell>
        </row>
        <row r="229">
          <cell r="F229">
            <v>5000</v>
          </cell>
          <cell r="H229" t="str">
            <v>B-12</v>
          </cell>
        </row>
        <row r="230">
          <cell r="F230">
            <v>1960</v>
          </cell>
          <cell r="H230" t="str">
            <v>B-1</v>
          </cell>
        </row>
        <row r="231">
          <cell r="F231">
            <v>290</v>
          </cell>
          <cell r="H231" t="str">
            <v>B-2</v>
          </cell>
        </row>
        <row r="232">
          <cell r="F232">
            <v>2805</v>
          </cell>
          <cell r="H232" t="str">
            <v>B-3</v>
          </cell>
        </row>
        <row r="233">
          <cell r="F233">
            <v>60</v>
          </cell>
          <cell r="H233" t="str">
            <v>B-4</v>
          </cell>
        </row>
        <row r="234">
          <cell r="F234">
            <v>50</v>
          </cell>
          <cell r="H234" t="str">
            <v>B-5</v>
          </cell>
        </row>
        <row r="235">
          <cell r="F235">
            <v>1070</v>
          </cell>
          <cell r="H235" t="str">
            <v>B-9-1</v>
          </cell>
        </row>
        <row r="236">
          <cell r="F236">
            <v>350</v>
          </cell>
          <cell r="H236" t="str">
            <v>B-9-2</v>
          </cell>
        </row>
        <row r="237">
          <cell r="F237">
            <v>852</v>
          </cell>
          <cell r="H237" t="str">
            <v>B-9-5</v>
          </cell>
        </row>
        <row r="238">
          <cell r="F238">
            <v>2724</v>
          </cell>
          <cell r="H238" t="str">
            <v>B210</v>
          </cell>
        </row>
        <row r="239">
          <cell r="F239">
            <v>665</v>
          </cell>
          <cell r="H239" t="str">
            <v>B211</v>
          </cell>
        </row>
        <row r="240">
          <cell r="F240">
            <v>810</v>
          </cell>
          <cell r="H240" t="str">
            <v>B209</v>
          </cell>
        </row>
        <row r="241">
          <cell r="F241">
            <v>210</v>
          </cell>
          <cell r="H241" t="str">
            <v>B201</v>
          </cell>
        </row>
        <row r="242">
          <cell r="F242">
            <v>747</v>
          </cell>
          <cell r="H242" t="str">
            <v>B211</v>
          </cell>
        </row>
        <row r="243">
          <cell r="F243">
            <v>1369</v>
          </cell>
          <cell r="H243" t="str">
            <v>B211</v>
          </cell>
        </row>
        <row r="244">
          <cell r="F244">
            <v>4774</v>
          </cell>
          <cell r="H244" t="str">
            <v>B202</v>
          </cell>
        </row>
        <row r="245">
          <cell r="F245">
            <v>40000</v>
          </cell>
          <cell r="H245" t="str">
            <v>B209</v>
          </cell>
        </row>
        <row r="246">
          <cell r="F246">
            <v>1144634</v>
          </cell>
          <cell r="H246" t="str">
            <v>B-1</v>
          </cell>
        </row>
        <row r="247">
          <cell r="F247">
            <v>553456</v>
          </cell>
          <cell r="H247" t="str">
            <v>B-2</v>
          </cell>
        </row>
        <row r="248">
          <cell r="F248">
            <v>518394</v>
          </cell>
          <cell r="H248" t="str">
            <v>B-3</v>
          </cell>
        </row>
        <row r="249">
          <cell r="F249">
            <v>6372</v>
          </cell>
          <cell r="H249" t="str">
            <v>B-4</v>
          </cell>
        </row>
        <row r="250">
          <cell r="F250">
            <v>1158860</v>
          </cell>
          <cell r="H250" t="str">
            <v>B-5</v>
          </cell>
        </row>
        <row r="251">
          <cell r="F251">
            <v>73604</v>
          </cell>
          <cell r="H251" t="str">
            <v>B-7</v>
          </cell>
        </row>
        <row r="252">
          <cell r="F252">
            <v>36580</v>
          </cell>
          <cell r="H252" t="str">
            <v>B-1</v>
          </cell>
        </row>
        <row r="253">
          <cell r="F253">
            <v>24156</v>
          </cell>
          <cell r="H253" t="str">
            <v>B-2</v>
          </cell>
        </row>
        <row r="254">
          <cell r="F254">
            <v>9238</v>
          </cell>
          <cell r="H254" t="str">
            <v>B-3</v>
          </cell>
        </row>
        <row r="255">
          <cell r="F255">
            <v>4928</v>
          </cell>
          <cell r="H255" t="str">
            <v>B-5</v>
          </cell>
        </row>
        <row r="256">
          <cell r="F256">
            <v>2705</v>
          </cell>
          <cell r="H256" t="str">
            <v>B-9-1</v>
          </cell>
        </row>
        <row r="257">
          <cell r="F257">
            <v>18350</v>
          </cell>
          <cell r="H257" t="str">
            <v>B-9-2</v>
          </cell>
        </row>
        <row r="258">
          <cell r="F258">
            <v>25885</v>
          </cell>
          <cell r="H258" t="str">
            <v>B-9-3</v>
          </cell>
        </row>
        <row r="259">
          <cell r="F259">
            <v>11394</v>
          </cell>
          <cell r="H259" t="str">
            <v>B-9-5</v>
          </cell>
        </row>
        <row r="260">
          <cell r="F260">
            <v>2705</v>
          </cell>
          <cell r="H260" t="str">
            <v>B-14</v>
          </cell>
        </row>
        <row r="261">
          <cell r="F261">
            <v>111702</v>
          </cell>
          <cell r="H261" t="str">
            <v>A-3</v>
          </cell>
        </row>
        <row r="262">
          <cell r="F262">
            <v>1771</v>
          </cell>
          <cell r="H262" t="str">
            <v>B210</v>
          </cell>
        </row>
        <row r="263">
          <cell r="F263">
            <v>3564</v>
          </cell>
          <cell r="H263" t="str">
            <v>4A-3</v>
          </cell>
        </row>
        <row r="264">
          <cell r="F264">
            <v>119313</v>
          </cell>
          <cell r="H264" t="str">
            <v>B-1</v>
          </cell>
        </row>
        <row r="265">
          <cell r="F265">
            <v>5315</v>
          </cell>
          <cell r="H265" t="str">
            <v>B-12</v>
          </cell>
        </row>
        <row r="266">
          <cell r="F266">
            <v>149193</v>
          </cell>
          <cell r="H266" t="str">
            <v>B-14</v>
          </cell>
        </row>
        <row r="267">
          <cell r="F267">
            <v>3500</v>
          </cell>
          <cell r="H267" t="str">
            <v>B-2</v>
          </cell>
        </row>
        <row r="268">
          <cell r="F268">
            <v>40500</v>
          </cell>
          <cell r="H268" t="str">
            <v>B-3</v>
          </cell>
        </row>
        <row r="269">
          <cell r="F269">
            <v>3500</v>
          </cell>
          <cell r="H269" t="str">
            <v>B-31</v>
          </cell>
        </row>
        <row r="270">
          <cell r="F270">
            <v>3500</v>
          </cell>
          <cell r="H270" t="str">
            <v>B-37</v>
          </cell>
        </row>
        <row r="271">
          <cell r="F271">
            <v>29470</v>
          </cell>
          <cell r="H271" t="str">
            <v>B-9-1</v>
          </cell>
        </row>
        <row r="272">
          <cell r="F272">
            <v>29469</v>
          </cell>
          <cell r="H272" t="str">
            <v>B-9-2</v>
          </cell>
        </row>
        <row r="273">
          <cell r="F273">
            <v>46189</v>
          </cell>
          <cell r="H273" t="str">
            <v>B-9-3</v>
          </cell>
        </row>
        <row r="274">
          <cell r="F274">
            <v>29750</v>
          </cell>
          <cell r="H274" t="str">
            <v>B-9-5</v>
          </cell>
        </row>
        <row r="275">
          <cell r="F275">
            <v>107189</v>
          </cell>
          <cell r="H275" t="str">
            <v>B-1</v>
          </cell>
        </row>
        <row r="276">
          <cell r="F276">
            <v>211625</v>
          </cell>
          <cell r="H276" t="str">
            <v>B-3</v>
          </cell>
        </row>
        <row r="277">
          <cell r="F277">
            <v>2376</v>
          </cell>
          <cell r="H277" t="str">
            <v>B-1</v>
          </cell>
        </row>
        <row r="278">
          <cell r="F278">
            <v>2376</v>
          </cell>
          <cell r="H278" t="str">
            <v>B-3</v>
          </cell>
        </row>
        <row r="279">
          <cell r="F279">
            <v>1940</v>
          </cell>
          <cell r="H279" t="str">
            <v>DR205</v>
          </cell>
        </row>
        <row r="280">
          <cell r="F280">
            <v>10175</v>
          </cell>
          <cell r="H280" t="str">
            <v>3A-7</v>
          </cell>
        </row>
        <row r="281">
          <cell r="F281">
            <v>14046</v>
          </cell>
          <cell r="H281" t="str">
            <v>B-1</v>
          </cell>
        </row>
        <row r="282">
          <cell r="F282">
            <v>29595</v>
          </cell>
          <cell r="H282" t="str">
            <v>B-3</v>
          </cell>
        </row>
        <row r="283">
          <cell r="F283">
            <v>9578</v>
          </cell>
          <cell r="H283" t="str">
            <v>B-4</v>
          </cell>
        </row>
        <row r="284">
          <cell r="F284">
            <v>31041</v>
          </cell>
          <cell r="H284" t="str">
            <v>B-5</v>
          </cell>
        </row>
        <row r="285">
          <cell r="F285">
            <v>13251</v>
          </cell>
          <cell r="H285" t="str">
            <v>B-9-1</v>
          </cell>
        </row>
        <row r="286">
          <cell r="F286">
            <v>17694</v>
          </cell>
          <cell r="H286" t="str">
            <v>B-9-2</v>
          </cell>
        </row>
        <row r="287">
          <cell r="F287">
            <v>12878</v>
          </cell>
          <cell r="H287" t="str">
            <v>B-9-4</v>
          </cell>
        </row>
        <row r="288">
          <cell r="F288">
            <v>13449</v>
          </cell>
          <cell r="H288" t="str">
            <v>B-9-5</v>
          </cell>
        </row>
        <row r="289">
          <cell r="F289">
            <v>26116</v>
          </cell>
          <cell r="H289" t="str">
            <v>B-12</v>
          </cell>
        </row>
        <row r="290">
          <cell r="F290">
            <v>2902</v>
          </cell>
          <cell r="H290" t="str">
            <v>B-14</v>
          </cell>
        </row>
        <row r="291">
          <cell r="F291">
            <v>660</v>
          </cell>
          <cell r="H291" t="str">
            <v>A-3</v>
          </cell>
        </row>
        <row r="292">
          <cell r="F292">
            <v>2338</v>
          </cell>
          <cell r="H292" t="str">
            <v>4A-4</v>
          </cell>
        </row>
        <row r="293">
          <cell r="F293">
            <v>291</v>
          </cell>
          <cell r="H293" t="str">
            <v>DR201</v>
          </cell>
        </row>
        <row r="294">
          <cell r="F294">
            <v>698</v>
          </cell>
          <cell r="H294" t="str">
            <v>B210</v>
          </cell>
        </row>
        <row r="295">
          <cell r="F295">
            <v>57600</v>
          </cell>
          <cell r="H295" t="str">
            <v>B-3</v>
          </cell>
        </row>
        <row r="296">
          <cell r="F296">
            <v>330000</v>
          </cell>
          <cell r="H296" t="str">
            <v>B-1</v>
          </cell>
        </row>
        <row r="297">
          <cell r="F297">
            <v>56000</v>
          </cell>
          <cell r="H297" t="str">
            <v>A-3</v>
          </cell>
        </row>
        <row r="298">
          <cell r="F298">
            <v>80806</v>
          </cell>
          <cell r="H298" t="str">
            <v>B-9-2</v>
          </cell>
        </row>
        <row r="299">
          <cell r="F299">
            <v>57078</v>
          </cell>
          <cell r="H299" t="str">
            <v>B-9-3</v>
          </cell>
        </row>
        <row r="300">
          <cell r="F300">
            <v>20000</v>
          </cell>
          <cell r="H300" t="str">
            <v>B-17</v>
          </cell>
        </row>
        <row r="301">
          <cell r="F301">
            <v>9000</v>
          </cell>
          <cell r="H301" t="str">
            <v>4A-6</v>
          </cell>
        </row>
        <row r="302">
          <cell r="F302">
            <v>102568</v>
          </cell>
          <cell r="H302" t="str">
            <v>A-3</v>
          </cell>
        </row>
        <row r="303">
          <cell r="F303">
            <v>28000</v>
          </cell>
          <cell r="H303" t="str">
            <v>B-1</v>
          </cell>
        </row>
        <row r="304">
          <cell r="F304">
            <v>1001500</v>
          </cell>
          <cell r="H304" t="str">
            <v>ID301</v>
          </cell>
        </row>
        <row r="305">
          <cell r="F305">
            <v>446710</v>
          </cell>
          <cell r="H305" t="str">
            <v>B-4</v>
          </cell>
        </row>
        <row r="309">
          <cell r="F309">
            <v>22835274</v>
          </cell>
        </row>
        <row r="400">
          <cell r="F400">
            <v>22835274</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成本總表"/>
      <sheetName val="成本月報"/>
      <sheetName val="成本月報調整表"/>
      <sheetName val="報銷明細"/>
    </sheetNames>
    <sheetDataSet>
      <sheetData sheetId="0"/>
      <sheetData sheetId="1"/>
      <sheetData sheetId="2"/>
      <sheetData sheetId="3"/>
      <sheetData sheetId="4"/>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總表"/>
      <sheetName val="電信"/>
      <sheetName val="預算"/>
      <sheetName val="單價1"/>
      <sheetName val="單價2"/>
    </sheetNames>
    <sheetDataSet>
      <sheetData sheetId="0"/>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封面"/>
      <sheetName val="進度概況表"/>
      <sheetName val="進度SCurve"/>
      <sheetName val="進度表(拓建處)"/>
      <sheetName val="各標進度"/>
      <sheetName val="已過工期"/>
      <sheetName val="監造人月"/>
      <sheetName val="封面 "/>
      <sheetName val="進度預估J100"/>
      <sheetName val="J101"/>
      <sheetName val="預算總表J102"/>
      <sheetName val="預算分項J102A"/>
      <sheetName val="人時預算表J103"/>
      <sheetName val="人時預算表J103A"/>
      <sheetName val="列示表J109A"/>
      <sheetName val="列示表J109"/>
      <sheetName val="複委託J111"/>
      <sheetName val="預算說明J112"/>
      <sheetName val="電腦設備J113J114"/>
      <sheetName val="人時比例"/>
      <sheetName val="工作項目"/>
      <sheetName val="預算分析表"/>
      <sheetName val="100000"/>
      <sheetName val="封面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預定執行金額2"/>
      <sheetName val="預定執行金額1"/>
      <sheetName val="實際預定_查詢"/>
      <sheetName val="實際預定_查詢_查詢_查詢"/>
    </sheetNames>
    <sheetDataSet>
      <sheetData sheetId="0" refreshError="1"/>
      <sheetData sheetId="1" refreshError="1"/>
      <sheetData sheetId="2" refreshError="1">
        <row r="1">
          <cell r="A1" t="str">
            <v>實際預定工作項目</v>
          </cell>
          <cell r="B1" t="str">
            <v>預估數量</v>
          </cell>
          <cell r="C1" t="str">
            <v>開始日期</v>
          </cell>
          <cell r="D1" t="str">
            <v>結束日期</v>
          </cell>
          <cell r="E1" t="str">
            <v>日</v>
          </cell>
          <cell r="F1" t="str">
            <v>工程屬性</v>
          </cell>
          <cell r="G1" t="str">
            <v>金額之總計</v>
          </cell>
          <cell r="H1" t="str">
            <v>單位</v>
          </cell>
          <cell r="I1" t="str">
            <v>預定完成金額</v>
          </cell>
          <cell r="J1" t="str">
            <v>完成數量</v>
          </cell>
          <cell r="K1" t="str">
            <v>實際完成金額</v>
          </cell>
        </row>
        <row r="2">
          <cell r="A2" t="str">
            <v>P29施打全套管基樁</v>
          </cell>
          <cell r="B2">
            <v>6</v>
          </cell>
          <cell r="C2">
            <v>38047</v>
          </cell>
          <cell r="D2">
            <v>38074</v>
          </cell>
          <cell r="E2">
            <v>28</v>
          </cell>
          <cell r="F2" t="str">
            <v>基樁(150)</v>
          </cell>
          <cell r="G2">
            <v>333443.8</v>
          </cell>
          <cell r="H2" t="str">
            <v>支</v>
          </cell>
          <cell r="I2">
            <v>2000662.8</v>
          </cell>
          <cell r="J2">
            <v>6</v>
          </cell>
          <cell r="K2">
            <v>2000662.8</v>
          </cell>
        </row>
        <row r="3">
          <cell r="A3" t="str">
            <v>P28施打全套管基樁</v>
          </cell>
          <cell r="B3">
            <v>12</v>
          </cell>
          <cell r="C3">
            <v>38047</v>
          </cell>
          <cell r="D3">
            <v>38074</v>
          </cell>
          <cell r="E3">
            <v>28</v>
          </cell>
          <cell r="F3" t="str">
            <v>基樁(150)</v>
          </cell>
          <cell r="G3">
            <v>333443.8</v>
          </cell>
          <cell r="H3" t="str">
            <v>支</v>
          </cell>
          <cell r="I3">
            <v>4001325.6</v>
          </cell>
          <cell r="J3">
            <v>7</v>
          </cell>
          <cell r="K3">
            <v>2334106.6</v>
          </cell>
        </row>
        <row r="4">
          <cell r="A4" t="str">
            <v>P27施打全套管基樁</v>
          </cell>
          <cell r="B4">
            <v>12</v>
          </cell>
          <cell r="C4">
            <v>38047</v>
          </cell>
          <cell r="D4">
            <v>38074</v>
          </cell>
          <cell r="E4">
            <v>28</v>
          </cell>
          <cell r="F4" t="str">
            <v>基樁(150)</v>
          </cell>
          <cell r="G4">
            <v>333443.8</v>
          </cell>
          <cell r="H4" t="str">
            <v>支</v>
          </cell>
          <cell r="I4">
            <v>4001325.6</v>
          </cell>
          <cell r="J4">
            <v>12</v>
          </cell>
          <cell r="K4">
            <v>4001325.6</v>
          </cell>
        </row>
        <row r="5">
          <cell r="A5" t="str">
            <v>P26施打全套管基樁</v>
          </cell>
          <cell r="B5">
            <v>12</v>
          </cell>
          <cell r="C5">
            <v>38047</v>
          </cell>
          <cell r="D5">
            <v>38074</v>
          </cell>
          <cell r="E5">
            <v>28</v>
          </cell>
          <cell r="F5" t="str">
            <v>基樁(150)</v>
          </cell>
          <cell r="G5">
            <v>333443.8</v>
          </cell>
          <cell r="H5" t="str">
            <v>支</v>
          </cell>
          <cell r="I5">
            <v>4001325.6</v>
          </cell>
          <cell r="J5">
            <v>12</v>
          </cell>
          <cell r="K5">
            <v>4001325.6</v>
          </cell>
        </row>
        <row r="6">
          <cell r="A6" t="str">
            <v>P25施打全套管基樁</v>
          </cell>
          <cell r="B6">
            <v>12</v>
          </cell>
          <cell r="C6">
            <v>38047</v>
          </cell>
          <cell r="D6">
            <v>38074</v>
          </cell>
          <cell r="E6">
            <v>28</v>
          </cell>
          <cell r="F6" t="str">
            <v>基樁(150)</v>
          </cell>
          <cell r="G6">
            <v>333443.8</v>
          </cell>
          <cell r="H6" t="str">
            <v>支</v>
          </cell>
          <cell r="I6">
            <v>4001325.6</v>
          </cell>
          <cell r="J6">
            <v>12</v>
          </cell>
          <cell r="K6">
            <v>4001325.6</v>
          </cell>
        </row>
        <row r="7">
          <cell r="A7" t="str">
            <v>P28~P29  I型梁施作</v>
          </cell>
          <cell r="B7">
            <v>1</v>
          </cell>
          <cell r="C7">
            <v>38047</v>
          </cell>
          <cell r="D7">
            <v>38074</v>
          </cell>
          <cell r="E7">
            <v>28</v>
          </cell>
          <cell r="F7" t="str">
            <v xml:space="preserve"> I型梁施作</v>
          </cell>
          <cell r="J7">
            <v>0</v>
          </cell>
        </row>
        <row r="8">
          <cell r="A8" t="str">
            <v>管線調查及遷移</v>
          </cell>
          <cell r="B8">
            <v>1</v>
          </cell>
          <cell r="C8">
            <v>38047</v>
          </cell>
          <cell r="D8">
            <v>38074</v>
          </cell>
          <cell r="E8">
            <v>28</v>
          </cell>
          <cell r="F8" t="str">
            <v>其他</v>
          </cell>
          <cell r="G8">
            <v>0</v>
          </cell>
          <cell r="H8" t="str">
            <v>式</v>
          </cell>
          <cell r="I8">
            <v>0</v>
          </cell>
          <cell r="J8">
            <v>1</v>
          </cell>
          <cell r="K8">
            <v>0</v>
          </cell>
        </row>
        <row r="9">
          <cell r="A9" t="str">
            <v>P23施打全套管基樁</v>
          </cell>
          <cell r="B9">
            <v>0</v>
          </cell>
          <cell r="C9">
            <v>38047</v>
          </cell>
          <cell r="D9">
            <v>38074</v>
          </cell>
          <cell r="E9">
            <v>28</v>
          </cell>
          <cell r="F9" t="str">
            <v>基樁(150)</v>
          </cell>
          <cell r="G9">
            <v>333443.8</v>
          </cell>
          <cell r="H9" t="str">
            <v>支</v>
          </cell>
          <cell r="I9">
            <v>0</v>
          </cell>
          <cell r="J9">
            <v>12</v>
          </cell>
          <cell r="K9">
            <v>4001325.6</v>
          </cell>
        </row>
        <row r="10">
          <cell r="A10" t="str">
            <v>P20施打全套管基樁</v>
          </cell>
          <cell r="B10">
            <v>0</v>
          </cell>
          <cell r="C10">
            <v>38047</v>
          </cell>
          <cell r="D10">
            <v>38074</v>
          </cell>
          <cell r="E10">
            <v>28</v>
          </cell>
          <cell r="F10" t="str">
            <v>基樁(150)</v>
          </cell>
          <cell r="G10">
            <v>333443.8</v>
          </cell>
          <cell r="H10" t="str">
            <v>支</v>
          </cell>
          <cell r="I10">
            <v>0</v>
          </cell>
          <cell r="J10">
            <v>1</v>
          </cell>
          <cell r="K10">
            <v>333443.8</v>
          </cell>
        </row>
        <row r="11">
          <cell r="A11" t="str">
            <v>P31施打全套管基樁</v>
          </cell>
          <cell r="B11">
            <v>0</v>
          </cell>
          <cell r="C11">
            <v>38047</v>
          </cell>
          <cell r="D11">
            <v>38074</v>
          </cell>
          <cell r="E11">
            <v>28</v>
          </cell>
          <cell r="F11" t="str">
            <v>基樁(150)</v>
          </cell>
          <cell r="G11">
            <v>333443.8</v>
          </cell>
          <cell r="H11" t="str">
            <v>支</v>
          </cell>
          <cell r="I11">
            <v>0</v>
          </cell>
          <cell r="J11">
            <v>12</v>
          </cell>
          <cell r="K11">
            <v>4001325.6</v>
          </cell>
        </row>
        <row r="12">
          <cell r="A12" t="str">
            <v>P22施打全套管基樁</v>
          </cell>
          <cell r="B12">
            <v>0</v>
          </cell>
          <cell r="C12">
            <v>38047</v>
          </cell>
          <cell r="D12">
            <v>38074</v>
          </cell>
          <cell r="E12">
            <v>28</v>
          </cell>
          <cell r="F12" t="str">
            <v>基樁(150)</v>
          </cell>
          <cell r="G12">
            <v>333443.8</v>
          </cell>
          <cell r="H12" t="str">
            <v>支</v>
          </cell>
          <cell r="I12">
            <v>0</v>
          </cell>
          <cell r="J12">
            <v>12</v>
          </cell>
          <cell r="K12">
            <v>4001325.6</v>
          </cell>
        </row>
        <row r="13">
          <cell r="A13" t="str">
            <v>P30施打全套管基樁</v>
          </cell>
          <cell r="B13">
            <v>0</v>
          </cell>
          <cell r="C13">
            <v>38047</v>
          </cell>
          <cell r="D13">
            <v>38074</v>
          </cell>
          <cell r="E13">
            <v>28</v>
          </cell>
          <cell r="F13" t="str">
            <v>基樁(150)</v>
          </cell>
          <cell r="G13">
            <v>333443.8</v>
          </cell>
          <cell r="H13" t="str">
            <v>支</v>
          </cell>
          <cell r="I13">
            <v>0</v>
          </cell>
          <cell r="J13">
            <v>6</v>
          </cell>
          <cell r="K13">
            <v>2000662.8</v>
          </cell>
        </row>
        <row r="14">
          <cell r="A14" t="str">
            <v>P32施打全套管基樁</v>
          </cell>
          <cell r="B14">
            <v>0</v>
          </cell>
          <cell r="C14">
            <v>38047</v>
          </cell>
          <cell r="D14">
            <v>38074</v>
          </cell>
          <cell r="E14">
            <v>28</v>
          </cell>
          <cell r="F14" t="str">
            <v>基樁(150)</v>
          </cell>
          <cell r="G14">
            <v>333443.8</v>
          </cell>
          <cell r="H14" t="str">
            <v>支</v>
          </cell>
          <cell r="I14">
            <v>0</v>
          </cell>
          <cell r="J14">
            <v>7</v>
          </cell>
          <cell r="K14">
            <v>2334106.6</v>
          </cell>
        </row>
        <row r="15">
          <cell r="A15" t="str">
            <v>P21施打全套管基樁</v>
          </cell>
          <cell r="B15">
            <v>0</v>
          </cell>
          <cell r="C15">
            <v>38047</v>
          </cell>
          <cell r="D15">
            <v>38074</v>
          </cell>
          <cell r="E15">
            <v>28</v>
          </cell>
          <cell r="F15" t="str">
            <v>基樁(150)</v>
          </cell>
          <cell r="G15">
            <v>333443.8</v>
          </cell>
          <cell r="H15" t="str">
            <v>支</v>
          </cell>
          <cell r="I15">
            <v>0</v>
          </cell>
          <cell r="J15">
            <v>4</v>
          </cell>
          <cell r="K15">
            <v>1333775.2</v>
          </cell>
        </row>
        <row r="16">
          <cell r="A16" t="str">
            <v>P33施打全套管基樁</v>
          </cell>
          <cell r="B16">
            <v>0</v>
          </cell>
          <cell r="C16">
            <v>38047</v>
          </cell>
          <cell r="D16">
            <v>38074</v>
          </cell>
          <cell r="E16">
            <v>28</v>
          </cell>
          <cell r="F16" t="str">
            <v>基樁(150)</v>
          </cell>
          <cell r="G16">
            <v>333443.8</v>
          </cell>
          <cell r="H16" t="str">
            <v>支</v>
          </cell>
          <cell r="I16">
            <v>0</v>
          </cell>
          <cell r="J16">
            <v>5</v>
          </cell>
          <cell r="K16">
            <v>1667219</v>
          </cell>
        </row>
      </sheetData>
      <sheetData sheetId="3" refreshError="1">
        <row r="1">
          <cell r="A1" t="str">
            <v>預定完成金額之總計</v>
          </cell>
          <cell r="B1" t="str">
            <v>金額之總計</v>
          </cell>
          <cell r="C1" t="str">
            <v>進度</v>
          </cell>
          <cell r="D1" t="str">
            <v>工程名稱</v>
          </cell>
          <cell r="E1" t="str">
            <v>主辦單位</v>
          </cell>
          <cell r="F1" t="str">
            <v>設計單位</v>
          </cell>
          <cell r="G1" t="str">
            <v>承造廠商</v>
          </cell>
          <cell r="H1" t="str">
            <v>工程總價</v>
          </cell>
          <cell r="I1" t="str">
            <v>工程範圍</v>
          </cell>
          <cell r="J1" t="str">
            <v>工期展延</v>
          </cell>
          <cell r="K1" t="str">
            <v>案號及契約編號</v>
          </cell>
          <cell r="L1" t="str">
            <v>承造單位</v>
          </cell>
          <cell r="M1" t="str">
            <v>承造單位代號</v>
          </cell>
          <cell r="N1" t="str">
            <v>承造單位統編</v>
          </cell>
          <cell r="O1" t="str">
            <v>承造單位部門</v>
          </cell>
          <cell r="P1" t="str">
            <v>展延後完工日期</v>
          </cell>
          <cell r="Q1" t="str">
            <v>執行單位</v>
          </cell>
          <cell r="R1" t="str">
            <v>單位代號</v>
          </cell>
          <cell r="S1" t="str">
            <v>工程簡號</v>
          </cell>
          <cell r="T1" t="str">
            <v>營業稅</v>
          </cell>
          <cell r="U1" t="str">
            <v>業主管理費百分比</v>
          </cell>
          <cell r="V1" t="str">
            <v>實際完成金額之總計</v>
          </cell>
          <cell r="W1" t="str">
            <v>實際進度</v>
          </cell>
        </row>
        <row r="2">
          <cell r="A2">
            <v>18005965.199999999</v>
          </cell>
          <cell r="B2">
            <v>1108800000</v>
          </cell>
          <cell r="C2">
            <v>1.6239146103896103E-2</v>
          </cell>
          <cell r="D2" t="str">
            <v>中山高速公路員林至高雄拓寬中沙大橋拓建工程（第512標）</v>
          </cell>
          <cell r="E2" t="str">
            <v>交通部台灣區國道高速公路局</v>
          </cell>
          <cell r="F2" t="str">
            <v>財團法人中央營建公司技術顧問研究社</v>
          </cell>
          <cell r="G2" t="str">
            <v>榮民工程股份有限公司</v>
          </cell>
          <cell r="H2">
            <v>1108800000</v>
          </cell>
          <cell r="I2" t="str">
            <v>中山高速公路里程226k+300~228k+900</v>
          </cell>
          <cell r="J2">
            <v>0</v>
          </cell>
          <cell r="K2" t="str">
            <v>092A11008</v>
          </cell>
          <cell r="L2" t="str">
            <v>榮工公司營建施工處</v>
          </cell>
          <cell r="M2" t="str">
            <v>390</v>
          </cell>
          <cell r="N2" t="str">
            <v>04880745</v>
          </cell>
          <cell r="O2" t="str">
            <v>營建施工處中部分處</v>
          </cell>
          <cell r="P2">
            <v>38835</v>
          </cell>
          <cell r="Q2" t="str">
            <v>西螺施工所</v>
          </cell>
          <cell r="R2" t="str">
            <v>B19</v>
          </cell>
          <cell r="S2" t="str">
            <v>92C01</v>
          </cell>
          <cell r="T2">
            <v>0.05</v>
          </cell>
          <cell r="U2">
            <v>0.08</v>
          </cell>
          <cell r="V2">
            <v>36011930.399999999</v>
          </cell>
          <cell r="W2">
            <v>3.2478292207792206E-2</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鋼筋"/>
      <sheetName val="位置資料"/>
      <sheetName val="數量計算"/>
      <sheetName val="﹡TYPE 數量計算 (兩側均背牆)"/>
      <sheetName val="計算所得"/>
      <sheetName val="位置進度"/>
    </sheetNames>
    <sheetDataSet>
      <sheetData sheetId="0" refreshError="1">
        <row r="3">
          <cell r="H3" t="str">
            <v>0</v>
          </cell>
          <cell r="I3">
            <v>0</v>
          </cell>
          <cell r="J3">
            <v>80</v>
          </cell>
          <cell r="K3">
            <v>20</v>
          </cell>
          <cell r="L3">
            <v>0</v>
          </cell>
          <cell r="M3">
            <v>13</v>
          </cell>
          <cell r="N3" t="str">
            <v>∮@</v>
          </cell>
          <cell r="O3">
            <v>30</v>
          </cell>
          <cell r="P3">
            <v>13</v>
          </cell>
          <cell r="Q3" t="str">
            <v>∮@</v>
          </cell>
          <cell r="R3">
            <v>45</v>
          </cell>
        </row>
        <row r="4">
          <cell r="H4" t="str">
            <v>1</v>
          </cell>
          <cell r="I4">
            <v>1</v>
          </cell>
          <cell r="J4" t="str">
            <v>80或200</v>
          </cell>
          <cell r="K4">
            <v>20</v>
          </cell>
          <cell r="L4" t="str">
            <v>0~100</v>
          </cell>
          <cell r="M4">
            <v>19</v>
          </cell>
          <cell r="N4" t="str">
            <v>∮@</v>
          </cell>
          <cell r="O4">
            <v>30</v>
          </cell>
          <cell r="P4">
            <v>19</v>
          </cell>
          <cell r="Q4" t="str">
            <v>∮@</v>
          </cell>
          <cell r="R4">
            <v>30</v>
          </cell>
          <cell r="S4">
            <v>16</v>
          </cell>
          <cell r="T4" t="str">
            <v>∮@</v>
          </cell>
          <cell r="U4">
            <v>30</v>
          </cell>
          <cell r="V4">
            <v>19</v>
          </cell>
          <cell r="W4" t="str">
            <v>∮@</v>
          </cell>
          <cell r="X4">
            <v>30</v>
          </cell>
          <cell r="Y4">
            <v>16</v>
          </cell>
          <cell r="Z4" t="str">
            <v>∮@</v>
          </cell>
          <cell r="AA4">
            <v>30</v>
          </cell>
          <cell r="AB4">
            <v>13</v>
          </cell>
          <cell r="AC4" t="str">
            <v>∮@</v>
          </cell>
          <cell r="AD4">
            <v>30</v>
          </cell>
          <cell r="AE4">
            <v>13</v>
          </cell>
          <cell r="AF4" t="str">
            <v>∮@</v>
          </cell>
          <cell r="AG4">
            <v>45</v>
          </cell>
        </row>
        <row r="5">
          <cell r="H5" t="str">
            <v>2</v>
          </cell>
          <cell r="I5">
            <v>1.5</v>
          </cell>
          <cell r="J5" t="str">
            <v>80或200</v>
          </cell>
          <cell r="K5">
            <v>25</v>
          </cell>
          <cell r="L5" t="str">
            <v>100~150</v>
          </cell>
          <cell r="M5">
            <v>19</v>
          </cell>
          <cell r="N5" t="str">
            <v>∮@</v>
          </cell>
          <cell r="O5">
            <v>30</v>
          </cell>
          <cell r="P5">
            <v>19</v>
          </cell>
          <cell r="Q5" t="str">
            <v>∮@</v>
          </cell>
          <cell r="R5">
            <v>30</v>
          </cell>
          <cell r="S5">
            <v>16</v>
          </cell>
          <cell r="T5" t="str">
            <v>∮@</v>
          </cell>
          <cell r="U5">
            <v>30</v>
          </cell>
          <cell r="V5">
            <v>19</v>
          </cell>
          <cell r="W5" t="str">
            <v>∮@</v>
          </cell>
          <cell r="X5">
            <v>15</v>
          </cell>
          <cell r="Y5">
            <v>16</v>
          </cell>
          <cell r="Z5" t="str">
            <v>∮@</v>
          </cell>
          <cell r="AA5">
            <v>30</v>
          </cell>
          <cell r="AB5">
            <v>13</v>
          </cell>
          <cell r="AC5" t="str">
            <v>∮@</v>
          </cell>
          <cell r="AD5">
            <v>30</v>
          </cell>
          <cell r="AE5">
            <v>13</v>
          </cell>
          <cell r="AF5" t="str">
            <v>∮@</v>
          </cell>
          <cell r="AG5">
            <v>45</v>
          </cell>
        </row>
        <row r="6">
          <cell r="H6" t="str">
            <v>3</v>
          </cell>
          <cell r="I6">
            <v>2</v>
          </cell>
          <cell r="J6" t="str">
            <v>80或200</v>
          </cell>
          <cell r="K6">
            <v>30</v>
          </cell>
          <cell r="L6" t="str">
            <v>150~200</v>
          </cell>
          <cell r="M6">
            <v>19</v>
          </cell>
          <cell r="N6" t="str">
            <v>∮@</v>
          </cell>
          <cell r="O6">
            <v>25</v>
          </cell>
          <cell r="P6">
            <v>19</v>
          </cell>
          <cell r="Q6" t="str">
            <v>∮@</v>
          </cell>
          <cell r="R6">
            <v>25</v>
          </cell>
          <cell r="S6">
            <v>16</v>
          </cell>
          <cell r="T6" t="str">
            <v>∮@</v>
          </cell>
          <cell r="U6">
            <v>25</v>
          </cell>
          <cell r="V6">
            <v>19</v>
          </cell>
          <cell r="W6" t="str">
            <v>∮@</v>
          </cell>
          <cell r="X6">
            <v>12</v>
          </cell>
          <cell r="Y6">
            <v>16</v>
          </cell>
          <cell r="Z6" t="str">
            <v>∮@</v>
          </cell>
          <cell r="AA6">
            <v>30</v>
          </cell>
          <cell r="AB6">
            <v>13</v>
          </cell>
          <cell r="AC6" t="str">
            <v>∮@</v>
          </cell>
          <cell r="AD6">
            <v>30</v>
          </cell>
          <cell r="AE6">
            <v>13</v>
          </cell>
          <cell r="AF6" t="str">
            <v>∮@</v>
          </cell>
          <cell r="AG6">
            <v>45</v>
          </cell>
        </row>
        <row r="7">
          <cell r="H7" t="str">
            <v>4</v>
          </cell>
          <cell r="I7">
            <v>2.5</v>
          </cell>
          <cell r="J7" t="str">
            <v>80或200</v>
          </cell>
          <cell r="K7">
            <v>35</v>
          </cell>
          <cell r="L7" t="str">
            <v>200~250</v>
          </cell>
          <cell r="M7">
            <v>19</v>
          </cell>
          <cell r="N7" t="str">
            <v>∮@</v>
          </cell>
          <cell r="O7">
            <v>20</v>
          </cell>
          <cell r="P7">
            <v>19</v>
          </cell>
          <cell r="Q7" t="str">
            <v>∮@</v>
          </cell>
          <cell r="R7">
            <v>20</v>
          </cell>
          <cell r="S7">
            <v>16</v>
          </cell>
          <cell r="T7" t="str">
            <v>∮@</v>
          </cell>
          <cell r="U7">
            <v>25</v>
          </cell>
          <cell r="V7">
            <v>22</v>
          </cell>
          <cell r="W7" t="str">
            <v>∮@</v>
          </cell>
          <cell r="X7">
            <v>15</v>
          </cell>
          <cell r="Y7">
            <v>16</v>
          </cell>
          <cell r="Z7" t="str">
            <v>∮@</v>
          </cell>
          <cell r="AA7">
            <v>25</v>
          </cell>
          <cell r="AB7">
            <v>13</v>
          </cell>
          <cell r="AC7" t="str">
            <v>∮@</v>
          </cell>
          <cell r="AD7">
            <v>30</v>
          </cell>
          <cell r="AE7">
            <v>13</v>
          </cell>
          <cell r="AF7" t="str">
            <v>∮@</v>
          </cell>
          <cell r="AG7">
            <v>45</v>
          </cell>
        </row>
        <row r="8">
          <cell r="H8" t="str">
            <v>5</v>
          </cell>
          <cell r="I8">
            <v>3</v>
          </cell>
          <cell r="J8" t="str">
            <v>80或200</v>
          </cell>
          <cell r="K8">
            <v>40</v>
          </cell>
          <cell r="L8" t="str">
            <v>250~300</v>
          </cell>
          <cell r="M8">
            <v>19</v>
          </cell>
          <cell r="N8" t="str">
            <v>∮@</v>
          </cell>
          <cell r="O8">
            <v>15</v>
          </cell>
          <cell r="P8">
            <v>19</v>
          </cell>
          <cell r="Q8" t="str">
            <v>∮@</v>
          </cell>
          <cell r="R8">
            <v>15</v>
          </cell>
          <cell r="S8">
            <v>16</v>
          </cell>
          <cell r="T8" t="str">
            <v>∮@</v>
          </cell>
          <cell r="U8">
            <v>20</v>
          </cell>
          <cell r="V8">
            <v>22</v>
          </cell>
          <cell r="W8" t="str">
            <v>∮@</v>
          </cell>
          <cell r="X8">
            <v>15</v>
          </cell>
          <cell r="Y8">
            <v>16</v>
          </cell>
          <cell r="Z8" t="str">
            <v>∮@</v>
          </cell>
          <cell r="AA8">
            <v>25</v>
          </cell>
          <cell r="AB8">
            <v>13</v>
          </cell>
          <cell r="AC8" t="str">
            <v>∮@</v>
          </cell>
          <cell r="AD8">
            <v>30</v>
          </cell>
          <cell r="AE8">
            <v>13</v>
          </cell>
          <cell r="AF8" t="str">
            <v>∮@</v>
          </cell>
          <cell r="AG8">
            <v>45</v>
          </cell>
        </row>
        <row r="9">
          <cell r="H9" t="str">
            <v>6</v>
          </cell>
          <cell r="I9">
            <v>3.5</v>
          </cell>
          <cell r="J9" t="str">
            <v>80或200</v>
          </cell>
          <cell r="K9">
            <v>40</v>
          </cell>
          <cell r="L9" t="str">
            <v>300~350</v>
          </cell>
          <cell r="M9">
            <v>19</v>
          </cell>
          <cell r="N9" t="str">
            <v>∮@</v>
          </cell>
          <cell r="O9">
            <v>15</v>
          </cell>
          <cell r="P9">
            <v>19</v>
          </cell>
          <cell r="Q9" t="str">
            <v>∮@</v>
          </cell>
          <cell r="R9">
            <v>15</v>
          </cell>
          <cell r="S9">
            <v>16</v>
          </cell>
          <cell r="T9" t="str">
            <v>∮@</v>
          </cell>
          <cell r="U9">
            <v>20</v>
          </cell>
          <cell r="V9">
            <v>22</v>
          </cell>
          <cell r="W9" t="str">
            <v>∮@</v>
          </cell>
          <cell r="X9">
            <v>12</v>
          </cell>
          <cell r="Y9">
            <v>16</v>
          </cell>
          <cell r="Z9" t="str">
            <v>∮@</v>
          </cell>
          <cell r="AA9">
            <v>20</v>
          </cell>
          <cell r="AB9">
            <v>13</v>
          </cell>
          <cell r="AC9" t="str">
            <v>∮@</v>
          </cell>
          <cell r="AD9">
            <v>30</v>
          </cell>
          <cell r="AE9">
            <v>13</v>
          </cell>
          <cell r="AF9" t="str">
            <v>∮@</v>
          </cell>
          <cell r="AG9">
            <v>45</v>
          </cell>
        </row>
        <row r="10">
          <cell r="H10" t="str">
            <v>7</v>
          </cell>
          <cell r="I10">
            <v>4.5</v>
          </cell>
          <cell r="J10" t="str">
            <v>80或200</v>
          </cell>
          <cell r="K10">
            <v>50</v>
          </cell>
          <cell r="L10" t="str">
            <v>350~450</v>
          </cell>
          <cell r="M10">
            <v>19</v>
          </cell>
          <cell r="N10" t="str">
            <v>∮@</v>
          </cell>
          <cell r="O10">
            <v>15</v>
          </cell>
          <cell r="P10">
            <v>22</v>
          </cell>
          <cell r="Q10" t="str">
            <v>∮@</v>
          </cell>
          <cell r="R10">
            <v>12</v>
          </cell>
          <cell r="S10">
            <v>16</v>
          </cell>
          <cell r="T10" t="str">
            <v>∮@</v>
          </cell>
          <cell r="U10">
            <v>20</v>
          </cell>
          <cell r="V10">
            <v>22</v>
          </cell>
          <cell r="W10" t="str">
            <v>∮@</v>
          </cell>
          <cell r="X10">
            <v>12</v>
          </cell>
          <cell r="Y10">
            <v>16</v>
          </cell>
          <cell r="Z10" t="str">
            <v>∮@</v>
          </cell>
          <cell r="AA10">
            <v>20</v>
          </cell>
          <cell r="AB10">
            <v>13</v>
          </cell>
          <cell r="AC10" t="str">
            <v>∮@</v>
          </cell>
          <cell r="AD10">
            <v>30</v>
          </cell>
          <cell r="AE10">
            <v>13</v>
          </cell>
          <cell r="AF10" t="str">
            <v>∮@</v>
          </cell>
          <cell r="AG10">
            <v>45</v>
          </cell>
        </row>
      </sheetData>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O139"/>
  <sheetViews>
    <sheetView view="pageBreakPreview" topLeftCell="A31" zoomScale="85" zoomScaleNormal="100" zoomScaleSheetLayoutView="85" workbookViewId="0">
      <selection activeCell="B89" sqref="A88:XFD89"/>
    </sheetView>
  </sheetViews>
  <sheetFormatPr defaultColWidth="9" defaultRowHeight="16.5"/>
  <cols>
    <col min="1" max="1" width="6" style="350" customWidth="1"/>
    <col min="2" max="2" width="47.125" style="350" customWidth="1"/>
    <col min="3" max="3" width="12.625" style="350" customWidth="1"/>
    <col min="4" max="5" width="8.625" style="350" customWidth="1"/>
    <col min="6" max="6" width="15.125" style="352" customWidth="1"/>
    <col min="7" max="7" width="12.625" style="352" customWidth="1"/>
    <col min="8" max="12" width="8.625" style="350" customWidth="1"/>
    <col min="13" max="13" width="14" style="353" customWidth="1"/>
    <col min="14" max="14" width="28.5" style="355" customWidth="1"/>
    <col min="15" max="16384" width="9" style="350"/>
  </cols>
  <sheetData>
    <row r="1" spans="1:15" ht="62.25" customHeight="1">
      <c r="A1" s="794" t="s">
        <v>2033</v>
      </c>
      <c r="B1" s="795"/>
      <c r="C1" s="795"/>
      <c r="D1" s="795"/>
      <c r="E1" s="795"/>
      <c r="F1" s="795"/>
      <c r="G1" s="795"/>
      <c r="H1" s="795"/>
      <c r="I1" s="795"/>
      <c r="J1" s="795"/>
      <c r="K1" s="795"/>
      <c r="L1" s="795"/>
      <c r="M1" s="795"/>
      <c r="N1" s="795"/>
    </row>
    <row r="2" spans="1:15" ht="18" customHeight="1">
      <c r="A2" s="773" t="s">
        <v>248</v>
      </c>
      <c r="B2" s="773" t="s">
        <v>250</v>
      </c>
      <c r="C2" s="773" t="s">
        <v>251</v>
      </c>
      <c r="D2" s="773"/>
      <c r="E2" s="796" t="s">
        <v>252</v>
      </c>
      <c r="F2" s="796" t="s">
        <v>1163</v>
      </c>
      <c r="G2" s="773" t="s">
        <v>253</v>
      </c>
      <c r="H2" s="773" t="s">
        <v>3010</v>
      </c>
      <c r="I2" s="773"/>
      <c r="J2" s="773"/>
      <c r="K2" s="773"/>
      <c r="L2" s="773"/>
      <c r="M2" s="797" t="s">
        <v>254</v>
      </c>
      <c r="N2" s="796" t="s">
        <v>428</v>
      </c>
      <c r="O2" s="351"/>
    </row>
    <row r="3" spans="1:15" ht="18" customHeight="1">
      <c r="A3" s="773"/>
      <c r="B3" s="773"/>
      <c r="C3" s="773"/>
      <c r="D3" s="773"/>
      <c r="E3" s="796"/>
      <c r="F3" s="796"/>
      <c r="G3" s="773"/>
      <c r="H3" s="796" t="s">
        <v>255</v>
      </c>
      <c r="I3" s="773" t="s">
        <v>256</v>
      </c>
      <c r="J3" s="796" t="s">
        <v>257</v>
      </c>
      <c r="K3" s="773" t="s">
        <v>258</v>
      </c>
      <c r="L3" s="773" t="s">
        <v>259</v>
      </c>
      <c r="M3" s="797"/>
      <c r="N3" s="796"/>
      <c r="O3" s="351"/>
    </row>
    <row r="4" spans="1:15" ht="18" customHeight="1">
      <c r="A4" s="773"/>
      <c r="B4" s="773" t="s">
        <v>260</v>
      </c>
      <c r="C4" s="773"/>
      <c r="D4" s="773"/>
      <c r="E4" s="796"/>
      <c r="F4" s="796" t="s">
        <v>1164</v>
      </c>
      <c r="G4" s="773" t="s">
        <v>261</v>
      </c>
      <c r="H4" s="796"/>
      <c r="I4" s="773"/>
      <c r="J4" s="796"/>
      <c r="K4" s="773"/>
      <c r="L4" s="773"/>
      <c r="M4" s="797" t="s">
        <v>262</v>
      </c>
      <c r="N4" s="796"/>
      <c r="O4" s="351"/>
    </row>
    <row r="5" spans="1:15" ht="18" customHeight="1">
      <c r="A5" s="773"/>
      <c r="B5" s="773"/>
      <c r="C5" s="773"/>
      <c r="D5" s="773"/>
      <c r="E5" s="796"/>
      <c r="F5" s="796"/>
      <c r="G5" s="773"/>
      <c r="H5" s="796"/>
      <c r="I5" s="773"/>
      <c r="J5" s="796"/>
      <c r="K5" s="773"/>
      <c r="L5" s="773"/>
      <c r="M5" s="797"/>
      <c r="N5" s="796"/>
      <c r="O5" s="351"/>
    </row>
    <row r="6" spans="1:15" ht="18" customHeight="1">
      <c r="A6" s="757">
        <v>1</v>
      </c>
      <c r="B6" s="385" t="s">
        <v>3412</v>
      </c>
      <c r="C6" s="761">
        <f>1412+116</f>
        <v>1528</v>
      </c>
      <c r="D6" s="761" t="s">
        <v>2359</v>
      </c>
      <c r="E6" s="761" t="s">
        <v>264</v>
      </c>
      <c r="F6" s="387" t="s">
        <v>265</v>
      </c>
      <c r="G6" s="386" t="s">
        <v>264</v>
      </c>
      <c r="H6" s="756" t="s">
        <v>266</v>
      </c>
      <c r="I6" s="792"/>
      <c r="J6" s="793" t="s">
        <v>266</v>
      </c>
      <c r="K6" s="757"/>
      <c r="L6" s="757"/>
      <c r="M6" s="788" t="s">
        <v>1629</v>
      </c>
      <c r="N6" s="790" t="s">
        <v>3388</v>
      </c>
      <c r="O6" s="351"/>
    </row>
    <row r="7" spans="1:15" ht="18" customHeight="1">
      <c r="A7" s="757"/>
      <c r="B7" s="385" t="s">
        <v>3011</v>
      </c>
      <c r="C7" s="761"/>
      <c r="D7" s="761"/>
      <c r="E7" s="761"/>
      <c r="F7" s="387" t="s">
        <v>268</v>
      </c>
      <c r="G7" s="387" t="s">
        <v>269</v>
      </c>
      <c r="H7" s="756"/>
      <c r="I7" s="757"/>
      <c r="J7" s="756"/>
      <c r="K7" s="757"/>
      <c r="L7" s="757"/>
      <c r="M7" s="789"/>
      <c r="N7" s="790"/>
      <c r="O7" s="351"/>
    </row>
    <row r="8" spans="1:15" ht="18" customHeight="1">
      <c r="A8" s="757"/>
      <c r="B8" s="385" t="s">
        <v>271</v>
      </c>
      <c r="C8" s="761">
        <v>955</v>
      </c>
      <c r="D8" s="761" t="s">
        <v>2359</v>
      </c>
      <c r="E8" s="761" t="s">
        <v>264</v>
      </c>
      <c r="F8" s="387" t="s">
        <v>265</v>
      </c>
      <c r="G8" s="386" t="s">
        <v>3824</v>
      </c>
      <c r="H8" s="756" t="s">
        <v>266</v>
      </c>
      <c r="I8" s="757"/>
      <c r="J8" s="756" t="s">
        <v>266</v>
      </c>
      <c r="K8" s="757"/>
      <c r="L8" s="757"/>
      <c r="M8" s="789"/>
      <c r="N8" s="791"/>
      <c r="O8" s="351"/>
    </row>
    <row r="9" spans="1:15" ht="18" customHeight="1">
      <c r="A9" s="757"/>
      <c r="B9" s="385" t="s">
        <v>3012</v>
      </c>
      <c r="C9" s="761"/>
      <c r="D9" s="761"/>
      <c r="E9" s="761"/>
      <c r="F9" s="387" t="s">
        <v>268</v>
      </c>
      <c r="G9" s="387" t="s">
        <v>269</v>
      </c>
      <c r="H9" s="756"/>
      <c r="I9" s="757"/>
      <c r="J9" s="756"/>
      <c r="K9" s="757"/>
      <c r="L9" s="757"/>
      <c r="M9" s="789"/>
      <c r="N9" s="791"/>
      <c r="O9" s="351"/>
    </row>
    <row r="10" spans="1:15" ht="18" customHeight="1">
      <c r="A10" s="757"/>
      <c r="B10" s="385" t="s">
        <v>429</v>
      </c>
      <c r="C10" s="761">
        <v>4450</v>
      </c>
      <c r="D10" s="761" t="s">
        <v>2359</v>
      </c>
      <c r="E10" s="761" t="s">
        <v>264</v>
      </c>
      <c r="F10" s="387" t="s">
        <v>265</v>
      </c>
      <c r="G10" s="386" t="s">
        <v>264</v>
      </c>
      <c r="H10" s="756" t="s">
        <v>266</v>
      </c>
      <c r="I10" s="757"/>
      <c r="J10" s="756" t="s">
        <v>266</v>
      </c>
      <c r="K10" s="757"/>
      <c r="L10" s="757"/>
      <c r="M10" s="789"/>
      <c r="N10" s="791"/>
      <c r="O10" s="351"/>
    </row>
    <row r="11" spans="1:15" ht="18" customHeight="1">
      <c r="A11" s="757"/>
      <c r="B11" s="385" t="s">
        <v>3013</v>
      </c>
      <c r="C11" s="761"/>
      <c r="D11" s="761"/>
      <c r="E11" s="761"/>
      <c r="F11" s="387" t="s">
        <v>268</v>
      </c>
      <c r="G11" s="387" t="s">
        <v>269</v>
      </c>
      <c r="H11" s="756"/>
      <c r="I11" s="757"/>
      <c r="J11" s="756"/>
      <c r="K11" s="757"/>
      <c r="L11" s="757"/>
      <c r="M11" s="789"/>
      <c r="N11" s="791"/>
      <c r="O11" s="351"/>
    </row>
    <row r="12" spans="1:15" ht="18" customHeight="1">
      <c r="A12" s="757"/>
      <c r="B12" s="385" t="s">
        <v>272</v>
      </c>
      <c r="C12" s="761">
        <v>38313</v>
      </c>
      <c r="D12" s="761" t="s">
        <v>2359</v>
      </c>
      <c r="E12" s="761" t="s">
        <v>264</v>
      </c>
      <c r="F12" s="387" t="s">
        <v>265</v>
      </c>
      <c r="G12" s="386" t="s">
        <v>264</v>
      </c>
      <c r="H12" s="756" t="s">
        <v>266</v>
      </c>
      <c r="I12" s="757"/>
      <c r="J12" s="756" t="s">
        <v>266</v>
      </c>
      <c r="K12" s="757"/>
      <c r="L12" s="757"/>
      <c r="M12" s="763" t="s">
        <v>286</v>
      </c>
      <c r="N12" s="791"/>
      <c r="O12" s="351"/>
    </row>
    <row r="13" spans="1:15" ht="18" customHeight="1">
      <c r="A13" s="757"/>
      <c r="B13" s="385" t="s">
        <v>3014</v>
      </c>
      <c r="C13" s="761"/>
      <c r="D13" s="761"/>
      <c r="E13" s="761"/>
      <c r="F13" s="387" t="s">
        <v>268</v>
      </c>
      <c r="G13" s="387" t="s">
        <v>269</v>
      </c>
      <c r="H13" s="756"/>
      <c r="I13" s="757"/>
      <c r="J13" s="756"/>
      <c r="K13" s="757"/>
      <c r="L13" s="757"/>
      <c r="M13" s="763" t="s">
        <v>270</v>
      </c>
      <c r="N13" s="791"/>
      <c r="O13" s="351"/>
    </row>
    <row r="14" spans="1:15" ht="18" customHeight="1">
      <c r="A14" s="757"/>
      <c r="B14" s="385" t="s">
        <v>273</v>
      </c>
      <c r="C14" s="761">
        <v>116</v>
      </c>
      <c r="D14" s="761" t="s">
        <v>2359</v>
      </c>
      <c r="E14" s="761" t="s">
        <v>264</v>
      </c>
      <c r="F14" s="387" t="s">
        <v>265</v>
      </c>
      <c r="G14" s="386" t="s">
        <v>264</v>
      </c>
      <c r="H14" s="756" t="s">
        <v>266</v>
      </c>
      <c r="I14" s="757"/>
      <c r="J14" s="756" t="s">
        <v>266</v>
      </c>
      <c r="K14" s="757"/>
      <c r="L14" s="757"/>
      <c r="M14" s="763" t="s">
        <v>267</v>
      </c>
      <c r="N14" s="791"/>
      <c r="O14" s="351"/>
    </row>
    <row r="15" spans="1:15" ht="18" customHeight="1">
      <c r="A15" s="757"/>
      <c r="B15" s="385" t="s">
        <v>3011</v>
      </c>
      <c r="C15" s="761"/>
      <c r="D15" s="761"/>
      <c r="E15" s="761"/>
      <c r="F15" s="387" t="s">
        <v>268</v>
      </c>
      <c r="G15" s="387" t="s">
        <v>269</v>
      </c>
      <c r="H15" s="756"/>
      <c r="I15" s="757"/>
      <c r="J15" s="756"/>
      <c r="K15" s="757"/>
      <c r="L15" s="757"/>
      <c r="M15" s="763" t="s">
        <v>270</v>
      </c>
      <c r="N15" s="791"/>
      <c r="O15" s="351"/>
    </row>
    <row r="16" spans="1:15" ht="18" customHeight="1">
      <c r="A16" s="757"/>
      <c r="B16" s="385" t="s">
        <v>274</v>
      </c>
      <c r="C16" s="761">
        <v>1921</v>
      </c>
      <c r="D16" s="761" t="s">
        <v>2359</v>
      </c>
      <c r="E16" s="761" t="s">
        <v>264</v>
      </c>
      <c r="F16" s="387" t="s">
        <v>265</v>
      </c>
      <c r="G16" s="386" t="s">
        <v>264</v>
      </c>
      <c r="H16" s="756" t="s">
        <v>266</v>
      </c>
      <c r="I16" s="757"/>
      <c r="J16" s="756" t="s">
        <v>2910</v>
      </c>
      <c r="K16" s="757"/>
      <c r="L16" s="757"/>
      <c r="M16" s="763" t="s">
        <v>267</v>
      </c>
      <c r="N16" s="791"/>
      <c r="O16" s="351"/>
    </row>
    <row r="17" spans="1:15" ht="18" customHeight="1">
      <c r="A17" s="757"/>
      <c r="B17" s="385" t="s">
        <v>3015</v>
      </c>
      <c r="C17" s="761"/>
      <c r="D17" s="761"/>
      <c r="E17" s="761"/>
      <c r="F17" s="387" t="s">
        <v>268</v>
      </c>
      <c r="G17" s="387" t="s">
        <v>269</v>
      </c>
      <c r="H17" s="756"/>
      <c r="I17" s="757"/>
      <c r="J17" s="756"/>
      <c r="K17" s="757"/>
      <c r="L17" s="757"/>
      <c r="M17" s="763" t="s">
        <v>270</v>
      </c>
      <c r="N17" s="791"/>
      <c r="O17" s="351"/>
    </row>
    <row r="18" spans="1:15" ht="30" customHeight="1">
      <c r="A18" s="757">
        <v>2</v>
      </c>
      <c r="B18" s="385" t="s">
        <v>430</v>
      </c>
      <c r="C18" s="761">
        <v>2066</v>
      </c>
      <c r="D18" s="761" t="s">
        <v>2359</v>
      </c>
      <c r="E18" s="761" t="s">
        <v>264</v>
      </c>
      <c r="F18" s="387" t="s">
        <v>275</v>
      </c>
      <c r="G18" s="386" t="s">
        <v>438</v>
      </c>
      <c r="H18" s="756" t="s">
        <v>266</v>
      </c>
      <c r="I18" s="757"/>
      <c r="J18" s="756" t="s">
        <v>266</v>
      </c>
      <c r="K18" s="757"/>
      <c r="L18" s="757"/>
      <c r="M18" s="786" t="s">
        <v>1637</v>
      </c>
      <c r="N18" s="764" t="s">
        <v>3389</v>
      </c>
      <c r="O18" s="351"/>
    </row>
    <row r="19" spans="1:15" ht="30" customHeight="1">
      <c r="A19" s="757"/>
      <c r="B19" s="385" t="s">
        <v>276</v>
      </c>
      <c r="C19" s="761"/>
      <c r="D19" s="761"/>
      <c r="E19" s="761"/>
      <c r="F19" s="388" t="s">
        <v>1634</v>
      </c>
      <c r="G19" s="388" t="s">
        <v>1635</v>
      </c>
      <c r="H19" s="756"/>
      <c r="I19" s="757"/>
      <c r="J19" s="756"/>
      <c r="K19" s="757"/>
      <c r="L19" s="757"/>
      <c r="M19" s="787"/>
      <c r="N19" s="764"/>
      <c r="O19" s="351"/>
    </row>
    <row r="20" spans="1:15" ht="30" customHeight="1">
      <c r="A20" s="757"/>
      <c r="B20" s="385" t="s">
        <v>277</v>
      </c>
      <c r="C20" s="761">
        <v>5</v>
      </c>
      <c r="D20" s="761" t="s">
        <v>2077</v>
      </c>
      <c r="E20" s="761" t="s">
        <v>264</v>
      </c>
      <c r="F20" s="387" t="s">
        <v>275</v>
      </c>
      <c r="G20" s="386" t="s">
        <v>264</v>
      </c>
      <c r="H20" s="756" t="s">
        <v>266</v>
      </c>
      <c r="I20" s="757"/>
      <c r="J20" s="756" t="s">
        <v>266</v>
      </c>
      <c r="K20" s="757"/>
      <c r="L20" s="757"/>
      <c r="M20" s="763" t="s">
        <v>286</v>
      </c>
      <c r="N20" s="765"/>
      <c r="O20" s="351"/>
    </row>
    <row r="21" spans="1:15" ht="30" customHeight="1">
      <c r="A21" s="757"/>
      <c r="B21" s="385" t="s">
        <v>3390</v>
      </c>
      <c r="C21" s="761"/>
      <c r="D21" s="761"/>
      <c r="E21" s="761"/>
      <c r="F21" s="388" t="s">
        <v>1634</v>
      </c>
      <c r="G21" s="388" t="s">
        <v>1635</v>
      </c>
      <c r="H21" s="756"/>
      <c r="I21" s="757"/>
      <c r="J21" s="756"/>
      <c r="K21" s="757"/>
      <c r="L21" s="757"/>
      <c r="M21" s="763"/>
      <c r="N21" s="765"/>
      <c r="O21" s="351"/>
    </row>
    <row r="22" spans="1:15" ht="18" customHeight="1">
      <c r="A22" s="757">
        <v>3</v>
      </c>
      <c r="B22" s="385" t="s">
        <v>278</v>
      </c>
      <c r="C22" s="761">
        <v>15</v>
      </c>
      <c r="D22" s="761" t="s">
        <v>2359</v>
      </c>
      <c r="E22" s="761" t="s">
        <v>264</v>
      </c>
      <c r="F22" s="387" t="s">
        <v>279</v>
      </c>
      <c r="G22" s="386" t="s">
        <v>280</v>
      </c>
      <c r="H22" s="756" t="s">
        <v>266</v>
      </c>
      <c r="I22" s="757"/>
      <c r="J22" s="756" t="s">
        <v>266</v>
      </c>
      <c r="K22" s="757"/>
      <c r="L22" s="757"/>
      <c r="M22" s="387" t="s">
        <v>1639</v>
      </c>
      <c r="N22" s="762" t="s">
        <v>3391</v>
      </c>
      <c r="O22" s="351"/>
    </row>
    <row r="23" spans="1:15" ht="18" customHeight="1">
      <c r="A23" s="757"/>
      <c r="B23" s="385" t="s">
        <v>3016</v>
      </c>
      <c r="C23" s="761"/>
      <c r="D23" s="761"/>
      <c r="E23" s="761"/>
      <c r="F23" s="387" t="s">
        <v>913</v>
      </c>
      <c r="G23" s="386"/>
      <c r="H23" s="756"/>
      <c r="I23" s="757"/>
      <c r="J23" s="756"/>
      <c r="K23" s="757"/>
      <c r="L23" s="757"/>
      <c r="M23" s="387" t="s">
        <v>286</v>
      </c>
      <c r="N23" s="762"/>
      <c r="O23" s="351"/>
    </row>
    <row r="24" spans="1:15" ht="30" customHeight="1">
      <c r="A24" s="757">
        <v>4</v>
      </c>
      <c r="B24" s="385" t="s">
        <v>281</v>
      </c>
      <c r="C24" s="761">
        <v>3178</v>
      </c>
      <c r="D24" s="757" t="s">
        <v>3006</v>
      </c>
      <c r="E24" s="761" t="s">
        <v>264</v>
      </c>
      <c r="F24" s="387" t="s">
        <v>283</v>
      </c>
      <c r="G24" s="386" t="s">
        <v>3007</v>
      </c>
      <c r="H24" s="756" t="s">
        <v>266</v>
      </c>
      <c r="I24" s="757"/>
      <c r="J24" s="756" t="s">
        <v>266</v>
      </c>
      <c r="K24" s="757"/>
      <c r="L24" s="757"/>
      <c r="M24" s="785" t="s">
        <v>3392</v>
      </c>
      <c r="N24" s="764" t="s">
        <v>3393</v>
      </c>
      <c r="O24" s="351"/>
    </row>
    <row r="25" spans="1:15" ht="30" customHeight="1">
      <c r="A25" s="757"/>
      <c r="B25" s="385" t="s">
        <v>284</v>
      </c>
      <c r="C25" s="761"/>
      <c r="D25" s="757"/>
      <c r="E25" s="761"/>
      <c r="F25" s="387" t="s">
        <v>2970</v>
      </c>
      <c r="G25" s="387" t="s">
        <v>285</v>
      </c>
      <c r="H25" s="756"/>
      <c r="I25" s="757"/>
      <c r="J25" s="756"/>
      <c r="K25" s="757"/>
      <c r="L25" s="757"/>
      <c r="M25" s="784"/>
      <c r="N25" s="764"/>
      <c r="O25" s="351"/>
    </row>
    <row r="26" spans="1:15" ht="30" customHeight="1">
      <c r="A26" s="757"/>
      <c r="B26" s="385" t="s">
        <v>287</v>
      </c>
      <c r="C26" s="761">
        <v>79</v>
      </c>
      <c r="D26" s="757" t="s">
        <v>2034</v>
      </c>
      <c r="E26" s="761" t="s">
        <v>264</v>
      </c>
      <c r="F26" s="387" t="s">
        <v>283</v>
      </c>
      <c r="G26" s="386" t="s">
        <v>264</v>
      </c>
      <c r="H26" s="756" t="s">
        <v>266</v>
      </c>
      <c r="I26" s="757"/>
      <c r="J26" s="756" t="s">
        <v>266</v>
      </c>
      <c r="K26" s="757"/>
      <c r="L26" s="757"/>
      <c r="M26" s="763" t="s">
        <v>3180</v>
      </c>
      <c r="N26" s="765"/>
      <c r="O26" s="351"/>
    </row>
    <row r="27" spans="1:15" ht="30" customHeight="1">
      <c r="A27" s="757"/>
      <c r="B27" s="385" t="s">
        <v>3174</v>
      </c>
      <c r="C27" s="761"/>
      <c r="D27" s="757"/>
      <c r="E27" s="761"/>
      <c r="F27" s="387" t="s">
        <v>268</v>
      </c>
      <c r="G27" s="387" t="s">
        <v>285</v>
      </c>
      <c r="H27" s="756"/>
      <c r="I27" s="757"/>
      <c r="J27" s="756"/>
      <c r="K27" s="757"/>
      <c r="L27" s="757"/>
      <c r="M27" s="763"/>
      <c r="N27" s="765"/>
      <c r="O27" s="351"/>
    </row>
    <row r="28" spans="1:15" ht="18" customHeight="1">
      <c r="A28" s="757">
        <v>5</v>
      </c>
      <c r="B28" s="385" t="s">
        <v>288</v>
      </c>
      <c r="C28" s="761">
        <v>70</v>
      </c>
      <c r="D28" s="761" t="s">
        <v>282</v>
      </c>
      <c r="E28" s="761" t="s">
        <v>264</v>
      </c>
      <c r="F28" s="387" t="s">
        <v>3163</v>
      </c>
      <c r="G28" s="386" t="s">
        <v>280</v>
      </c>
      <c r="H28" s="756" t="s">
        <v>266</v>
      </c>
      <c r="I28" s="757"/>
      <c r="J28" s="756" t="s">
        <v>266</v>
      </c>
      <c r="K28" s="757"/>
      <c r="L28" s="757"/>
      <c r="M28" s="387" t="s">
        <v>3182</v>
      </c>
      <c r="N28" s="762" t="s">
        <v>3550</v>
      </c>
      <c r="O28" s="351"/>
    </row>
    <row r="29" spans="1:15" ht="18" customHeight="1">
      <c r="A29" s="757"/>
      <c r="B29" s="385" t="s">
        <v>289</v>
      </c>
      <c r="C29" s="761"/>
      <c r="D29" s="761"/>
      <c r="E29" s="761"/>
      <c r="F29" s="387" t="s">
        <v>3179</v>
      </c>
      <c r="G29" s="386"/>
      <c r="H29" s="756"/>
      <c r="I29" s="757"/>
      <c r="J29" s="756"/>
      <c r="K29" s="757"/>
      <c r="L29" s="757"/>
      <c r="M29" s="387" t="s">
        <v>3181</v>
      </c>
      <c r="N29" s="762"/>
      <c r="O29" s="351"/>
    </row>
    <row r="30" spans="1:15" ht="18" customHeight="1">
      <c r="A30" s="757">
        <v>6</v>
      </c>
      <c r="B30" s="385" t="s">
        <v>290</v>
      </c>
      <c r="C30" s="761">
        <v>105</v>
      </c>
      <c r="D30" s="761" t="s">
        <v>282</v>
      </c>
      <c r="E30" s="761" t="s">
        <v>264</v>
      </c>
      <c r="F30" s="387" t="s">
        <v>4209</v>
      </c>
      <c r="G30" s="386" t="s">
        <v>280</v>
      </c>
      <c r="H30" s="756" t="s">
        <v>3008</v>
      </c>
      <c r="I30" s="757"/>
      <c r="J30" s="756" t="s">
        <v>266</v>
      </c>
      <c r="K30" s="757"/>
      <c r="L30" s="757"/>
      <c r="M30" s="387"/>
      <c r="N30" s="762"/>
      <c r="O30" s="351"/>
    </row>
    <row r="31" spans="1:15" ht="18" customHeight="1">
      <c r="A31" s="757"/>
      <c r="B31" s="385" t="s">
        <v>291</v>
      </c>
      <c r="C31" s="761"/>
      <c r="D31" s="761"/>
      <c r="E31" s="761"/>
      <c r="F31" s="387"/>
      <c r="G31" s="386"/>
      <c r="H31" s="756"/>
      <c r="I31" s="757"/>
      <c r="J31" s="756"/>
      <c r="K31" s="757"/>
      <c r="L31" s="757"/>
      <c r="M31" s="387"/>
      <c r="N31" s="762"/>
      <c r="O31" s="351"/>
    </row>
    <row r="32" spans="1:15" ht="18" customHeight="1">
      <c r="A32" s="757">
        <v>7</v>
      </c>
      <c r="B32" s="385" t="s">
        <v>292</v>
      </c>
      <c r="C32" s="761">
        <v>438</v>
      </c>
      <c r="D32" s="761" t="s">
        <v>3017</v>
      </c>
      <c r="E32" s="761" t="s">
        <v>264</v>
      </c>
      <c r="F32" s="387" t="s">
        <v>3381</v>
      </c>
      <c r="G32" s="386" t="s">
        <v>280</v>
      </c>
      <c r="H32" s="756" t="s">
        <v>266</v>
      </c>
      <c r="I32" s="756" t="s">
        <v>3008</v>
      </c>
      <c r="J32" s="756" t="s">
        <v>266</v>
      </c>
      <c r="K32" s="757"/>
      <c r="L32" s="757"/>
      <c r="M32" s="387" t="s">
        <v>3548</v>
      </c>
      <c r="N32" s="778" t="s">
        <v>3551</v>
      </c>
      <c r="O32" s="351"/>
    </row>
    <row r="33" spans="1:15" ht="18" customHeight="1">
      <c r="A33" s="757"/>
      <c r="B33" s="385" t="s">
        <v>4210</v>
      </c>
      <c r="C33" s="761"/>
      <c r="D33" s="761"/>
      <c r="E33" s="761"/>
      <c r="F33" s="387" t="s">
        <v>3435</v>
      </c>
      <c r="G33" s="386"/>
      <c r="H33" s="756"/>
      <c r="I33" s="756"/>
      <c r="J33" s="756"/>
      <c r="K33" s="757"/>
      <c r="L33" s="757"/>
      <c r="M33" s="387" t="s">
        <v>3549</v>
      </c>
      <c r="N33" s="779"/>
      <c r="O33" s="351"/>
    </row>
    <row r="34" spans="1:15" ht="18" customHeight="1">
      <c r="A34" s="757"/>
      <c r="B34" s="385" t="s">
        <v>4214</v>
      </c>
      <c r="C34" s="761">
        <v>437</v>
      </c>
      <c r="D34" s="761" t="s">
        <v>4212</v>
      </c>
      <c r="E34" s="761" t="s">
        <v>264</v>
      </c>
      <c r="F34" s="387" t="s">
        <v>3381</v>
      </c>
      <c r="G34" s="386" t="s">
        <v>280</v>
      </c>
      <c r="H34" s="756" t="s">
        <v>266</v>
      </c>
      <c r="I34" s="756" t="s">
        <v>2201</v>
      </c>
      <c r="J34" s="756" t="s">
        <v>266</v>
      </c>
      <c r="K34" s="757"/>
      <c r="L34" s="757"/>
      <c r="M34" s="387" t="s">
        <v>3548</v>
      </c>
      <c r="N34" s="779"/>
      <c r="O34" s="351"/>
    </row>
    <row r="35" spans="1:15" ht="18" customHeight="1">
      <c r="A35" s="757"/>
      <c r="B35" s="385" t="s">
        <v>294</v>
      </c>
      <c r="C35" s="761"/>
      <c r="D35" s="761"/>
      <c r="E35" s="761"/>
      <c r="F35" s="387" t="s">
        <v>3547</v>
      </c>
      <c r="G35" s="386"/>
      <c r="H35" s="756"/>
      <c r="I35" s="756"/>
      <c r="J35" s="756"/>
      <c r="K35" s="757"/>
      <c r="L35" s="757"/>
      <c r="M35" s="387" t="s">
        <v>3549</v>
      </c>
      <c r="N35" s="780"/>
      <c r="O35" s="351"/>
    </row>
    <row r="36" spans="1:15" ht="18" customHeight="1">
      <c r="A36" s="757">
        <v>8</v>
      </c>
      <c r="B36" s="385" t="s">
        <v>2971</v>
      </c>
      <c r="C36" s="761">
        <v>175438</v>
      </c>
      <c r="D36" s="761" t="s">
        <v>296</v>
      </c>
      <c r="E36" s="761" t="s">
        <v>264</v>
      </c>
      <c r="F36" s="387" t="s">
        <v>297</v>
      </c>
      <c r="G36" s="386" t="s">
        <v>280</v>
      </c>
      <c r="H36" s="756" t="s">
        <v>2201</v>
      </c>
      <c r="I36" s="756" t="s">
        <v>266</v>
      </c>
      <c r="J36" s="756" t="s">
        <v>266</v>
      </c>
      <c r="K36" s="757"/>
      <c r="L36" s="757"/>
      <c r="M36" s="763" t="s">
        <v>1167</v>
      </c>
      <c r="N36" s="782" t="s">
        <v>3394</v>
      </c>
      <c r="O36" s="351"/>
    </row>
    <row r="37" spans="1:15" ht="18" customHeight="1">
      <c r="A37" s="757"/>
      <c r="B37" s="385" t="s">
        <v>3175</v>
      </c>
      <c r="C37" s="761"/>
      <c r="D37" s="761"/>
      <c r="E37" s="761"/>
      <c r="F37" s="387" t="s">
        <v>1631</v>
      </c>
      <c r="G37" s="386"/>
      <c r="H37" s="756"/>
      <c r="I37" s="756"/>
      <c r="J37" s="756"/>
      <c r="K37" s="757"/>
      <c r="L37" s="757"/>
      <c r="M37" s="763"/>
      <c r="N37" s="782"/>
      <c r="O37" s="351"/>
    </row>
    <row r="38" spans="1:15" ht="18" customHeight="1">
      <c r="A38" s="757"/>
      <c r="B38" s="385" t="s">
        <v>2321</v>
      </c>
      <c r="C38" s="761">
        <v>52992</v>
      </c>
      <c r="D38" s="761" t="s">
        <v>296</v>
      </c>
      <c r="E38" s="761" t="s">
        <v>264</v>
      </c>
      <c r="F38" s="387" t="s">
        <v>297</v>
      </c>
      <c r="G38" s="386" t="s">
        <v>280</v>
      </c>
      <c r="H38" s="756" t="s">
        <v>266</v>
      </c>
      <c r="I38" s="756" t="s">
        <v>266</v>
      </c>
      <c r="J38" s="756" t="s">
        <v>266</v>
      </c>
      <c r="K38" s="757"/>
      <c r="L38" s="757"/>
      <c r="M38" s="763"/>
      <c r="N38" s="783"/>
      <c r="O38" s="351"/>
    </row>
    <row r="39" spans="1:15" ht="18" customHeight="1">
      <c r="A39" s="757"/>
      <c r="B39" s="385" t="s">
        <v>300</v>
      </c>
      <c r="C39" s="761"/>
      <c r="D39" s="761"/>
      <c r="E39" s="761"/>
      <c r="F39" s="387" t="s">
        <v>1631</v>
      </c>
      <c r="G39" s="386"/>
      <c r="H39" s="756"/>
      <c r="I39" s="756"/>
      <c r="J39" s="756"/>
      <c r="K39" s="757"/>
      <c r="L39" s="757"/>
      <c r="M39" s="784" t="s">
        <v>1630</v>
      </c>
      <c r="N39" s="783"/>
      <c r="O39" s="351"/>
    </row>
    <row r="40" spans="1:15" ht="18" customHeight="1">
      <c r="A40" s="757"/>
      <c r="B40" s="385" t="s">
        <v>301</v>
      </c>
      <c r="C40" s="761">
        <v>30452</v>
      </c>
      <c r="D40" s="761" t="s">
        <v>296</v>
      </c>
      <c r="E40" s="761" t="s">
        <v>264</v>
      </c>
      <c r="F40" s="387" t="s">
        <v>297</v>
      </c>
      <c r="G40" s="386" t="s">
        <v>280</v>
      </c>
      <c r="H40" s="756" t="s">
        <v>266</v>
      </c>
      <c r="I40" s="756" t="s">
        <v>266</v>
      </c>
      <c r="J40" s="756" t="s">
        <v>266</v>
      </c>
      <c r="K40" s="757"/>
      <c r="L40" s="757"/>
      <c r="M40" s="784"/>
      <c r="N40" s="783"/>
      <c r="O40" s="351"/>
    </row>
    <row r="41" spans="1:15" ht="18" customHeight="1">
      <c r="A41" s="757"/>
      <c r="B41" s="385" t="s">
        <v>302</v>
      </c>
      <c r="C41" s="761"/>
      <c r="D41" s="761"/>
      <c r="E41" s="761"/>
      <c r="F41" s="387" t="s">
        <v>1631</v>
      </c>
      <c r="G41" s="386"/>
      <c r="H41" s="756"/>
      <c r="I41" s="756"/>
      <c r="J41" s="756"/>
      <c r="K41" s="757"/>
      <c r="L41" s="757"/>
      <c r="M41" s="784"/>
      <c r="N41" s="783"/>
      <c r="O41" s="351"/>
    </row>
    <row r="42" spans="1:15" ht="18" customHeight="1">
      <c r="A42" s="757"/>
      <c r="B42" s="385" t="s">
        <v>303</v>
      </c>
      <c r="C42" s="761">
        <v>4004</v>
      </c>
      <c r="D42" s="761" t="s">
        <v>296</v>
      </c>
      <c r="E42" s="761" t="s">
        <v>264</v>
      </c>
      <c r="F42" s="387" t="s">
        <v>297</v>
      </c>
      <c r="G42" s="386" t="s">
        <v>280</v>
      </c>
      <c r="H42" s="756" t="s">
        <v>266</v>
      </c>
      <c r="I42" s="756" t="s">
        <v>266</v>
      </c>
      <c r="J42" s="756" t="s">
        <v>266</v>
      </c>
      <c r="K42" s="757"/>
      <c r="L42" s="757"/>
      <c r="M42" s="763" t="s">
        <v>1168</v>
      </c>
      <c r="N42" s="783"/>
      <c r="O42" s="351"/>
    </row>
    <row r="43" spans="1:15" ht="18" customHeight="1">
      <c r="A43" s="757"/>
      <c r="B43" s="385" t="s">
        <v>3176</v>
      </c>
      <c r="C43" s="761"/>
      <c r="D43" s="761"/>
      <c r="E43" s="761"/>
      <c r="F43" s="387" t="s">
        <v>1631</v>
      </c>
      <c r="G43" s="386"/>
      <c r="H43" s="756"/>
      <c r="I43" s="756"/>
      <c r="J43" s="756"/>
      <c r="K43" s="757"/>
      <c r="L43" s="757"/>
      <c r="M43" s="763"/>
      <c r="N43" s="783"/>
      <c r="O43" s="351"/>
    </row>
    <row r="44" spans="1:15" ht="18" customHeight="1">
      <c r="A44" s="757"/>
      <c r="B44" s="385" t="s">
        <v>305</v>
      </c>
      <c r="C44" s="761">
        <v>16</v>
      </c>
      <c r="D44" s="761" t="s">
        <v>296</v>
      </c>
      <c r="E44" s="761" t="s">
        <v>264</v>
      </c>
      <c r="F44" s="387" t="s">
        <v>297</v>
      </c>
      <c r="G44" s="386" t="s">
        <v>280</v>
      </c>
      <c r="H44" s="756" t="s">
        <v>266</v>
      </c>
      <c r="I44" s="756" t="s">
        <v>266</v>
      </c>
      <c r="J44" s="756" t="s">
        <v>266</v>
      </c>
      <c r="K44" s="757"/>
      <c r="L44" s="757"/>
      <c r="M44" s="763"/>
      <c r="N44" s="783"/>
      <c r="O44" s="351"/>
    </row>
    <row r="45" spans="1:15" ht="18" customHeight="1">
      <c r="A45" s="757"/>
      <c r="B45" s="385" t="s">
        <v>306</v>
      </c>
      <c r="C45" s="761"/>
      <c r="D45" s="761"/>
      <c r="E45" s="761"/>
      <c r="F45" s="387" t="s">
        <v>1631</v>
      </c>
      <c r="G45" s="386"/>
      <c r="H45" s="756"/>
      <c r="I45" s="756"/>
      <c r="J45" s="756"/>
      <c r="K45" s="757"/>
      <c r="L45" s="757"/>
      <c r="M45" s="785" t="s">
        <v>1632</v>
      </c>
      <c r="N45" s="783"/>
      <c r="O45" s="351"/>
    </row>
    <row r="46" spans="1:15" ht="18" customHeight="1">
      <c r="A46" s="757"/>
      <c r="B46" s="385" t="s">
        <v>307</v>
      </c>
      <c r="C46" s="774">
        <v>48</v>
      </c>
      <c r="D46" s="774" t="s">
        <v>296</v>
      </c>
      <c r="E46" s="774" t="s">
        <v>264</v>
      </c>
      <c r="F46" s="387" t="s">
        <v>297</v>
      </c>
      <c r="G46" s="386" t="s">
        <v>280</v>
      </c>
      <c r="H46" s="775" t="s">
        <v>2042</v>
      </c>
      <c r="I46" s="775" t="s">
        <v>266</v>
      </c>
      <c r="J46" s="775" t="s">
        <v>266</v>
      </c>
      <c r="K46" s="777"/>
      <c r="L46" s="777"/>
      <c r="M46" s="785"/>
      <c r="N46" s="783"/>
      <c r="O46" s="351"/>
    </row>
    <row r="47" spans="1:15" ht="18" customHeight="1">
      <c r="A47" s="757"/>
      <c r="B47" s="385" t="s">
        <v>308</v>
      </c>
      <c r="C47" s="774"/>
      <c r="D47" s="774"/>
      <c r="E47" s="774"/>
      <c r="F47" s="387" t="s">
        <v>3009</v>
      </c>
      <c r="G47" s="386"/>
      <c r="H47" s="775"/>
      <c r="I47" s="775"/>
      <c r="J47" s="775"/>
      <c r="K47" s="777"/>
      <c r="L47" s="777"/>
      <c r="M47" s="785"/>
      <c r="N47" s="783"/>
      <c r="O47" s="351"/>
    </row>
    <row r="48" spans="1:15" ht="18" customHeight="1">
      <c r="A48" s="757">
        <v>9</v>
      </c>
      <c r="B48" s="385" t="s">
        <v>309</v>
      </c>
      <c r="C48" s="761">
        <v>1600</v>
      </c>
      <c r="D48" s="761" t="s">
        <v>310</v>
      </c>
      <c r="E48" s="761" t="s">
        <v>264</v>
      </c>
      <c r="F48" s="387" t="s">
        <v>432</v>
      </c>
      <c r="G48" s="386" t="s">
        <v>433</v>
      </c>
      <c r="H48" s="756" t="s">
        <v>266</v>
      </c>
      <c r="I48" s="756" t="s">
        <v>266</v>
      </c>
      <c r="J48" s="756" t="s">
        <v>266</v>
      </c>
      <c r="K48" s="757"/>
      <c r="L48" s="757"/>
      <c r="M48" s="387" t="s">
        <v>2041</v>
      </c>
      <c r="N48" s="770" t="s">
        <v>3395</v>
      </c>
      <c r="O48" s="351"/>
    </row>
    <row r="49" spans="1:15" ht="18" customHeight="1">
      <c r="A49" s="757"/>
      <c r="B49" s="385" t="s">
        <v>311</v>
      </c>
      <c r="C49" s="761"/>
      <c r="D49" s="761"/>
      <c r="E49" s="761"/>
      <c r="F49" s="387" t="s">
        <v>1165</v>
      </c>
      <c r="G49" s="386"/>
      <c r="H49" s="756"/>
      <c r="I49" s="756"/>
      <c r="J49" s="756"/>
      <c r="K49" s="757"/>
      <c r="L49" s="757"/>
      <c r="M49" s="387" t="s">
        <v>286</v>
      </c>
      <c r="N49" s="770"/>
      <c r="O49" s="351"/>
    </row>
    <row r="50" spans="1:15" ht="18" customHeight="1">
      <c r="A50" s="757"/>
      <c r="B50" s="385" t="s">
        <v>312</v>
      </c>
      <c r="C50" s="774">
        <v>720</v>
      </c>
      <c r="D50" s="774" t="s">
        <v>310</v>
      </c>
      <c r="E50" s="774" t="s">
        <v>264</v>
      </c>
      <c r="F50" s="387" t="s">
        <v>432</v>
      </c>
      <c r="G50" s="386" t="s">
        <v>433</v>
      </c>
      <c r="H50" s="775" t="s">
        <v>266</v>
      </c>
      <c r="I50" s="775" t="s">
        <v>266</v>
      </c>
      <c r="J50" s="775" t="s">
        <v>266</v>
      </c>
      <c r="K50" s="777"/>
      <c r="L50" s="777"/>
      <c r="M50" s="387" t="s">
        <v>328</v>
      </c>
      <c r="N50" s="770" t="s">
        <v>3396</v>
      </c>
      <c r="O50" s="351"/>
    </row>
    <row r="51" spans="1:15" ht="18" customHeight="1">
      <c r="A51" s="757"/>
      <c r="B51" s="385" t="s">
        <v>313</v>
      </c>
      <c r="C51" s="774"/>
      <c r="D51" s="774"/>
      <c r="E51" s="774"/>
      <c r="F51" s="387" t="s">
        <v>1165</v>
      </c>
      <c r="G51" s="386"/>
      <c r="H51" s="775"/>
      <c r="I51" s="775"/>
      <c r="J51" s="775"/>
      <c r="K51" s="777"/>
      <c r="L51" s="777"/>
      <c r="M51" s="387" t="s">
        <v>286</v>
      </c>
      <c r="N51" s="770"/>
      <c r="O51" s="351"/>
    </row>
    <row r="52" spans="1:15" ht="18" customHeight="1">
      <c r="A52" s="757">
        <v>10</v>
      </c>
      <c r="B52" s="385" t="s">
        <v>314</v>
      </c>
      <c r="C52" s="761">
        <v>32</v>
      </c>
      <c r="D52" s="761" t="s">
        <v>315</v>
      </c>
      <c r="E52" s="761" t="s">
        <v>264</v>
      </c>
      <c r="F52" s="387" t="s">
        <v>2637</v>
      </c>
      <c r="G52" s="386" t="s">
        <v>433</v>
      </c>
      <c r="H52" s="756" t="s">
        <v>266</v>
      </c>
      <c r="I52" s="756" t="s">
        <v>266</v>
      </c>
      <c r="J52" s="756" t="s">
        <v>266</v>
      </c>
      <c r="K52" s="757"/>
      <c r="L52" s="757"/>
      <c r="M52" s="387" t="s">
        <v>3004</v>
      </c>
      <c r="N52" s="770" t="s">
        <v>3397</v>
      </c>
      <c r="O52" s="351"/>
    </row>
    <row r="53" spans="1:15" ht="18" customHeight="1">
      <c r="A53" s="757"/>
      <c r="B53" s="385" t="s">
        <v>316</v>
      </c>
      <c r="C53" s="761"/>
      <c r="D53" s="761"/>
      <c r="E53" s="761"/>
      <c r="F53" s="387" t="s">
        <v>3003</v>
      </c>
      <c r="G53" s="386"/>
      <c r="H53" s="756"/>
      <c r="I53" s="756"/>
      <c r="J53" s="756"/>
      <c r="K53" s="757"/>
      <c r="L53" s="757"/>
      <c r="M53" s="387" t="s">
        <v>286</v>
      </c>
      <c r="N53" s="770"/>
      <c r="O53" s="351"/>
    </row>
    <row r="54" spans="1:15" ht="18" customHeight="1">
      <c r="A54" s="757"/>
      <c r="B54" s="385" t="s">
        <v>317</v>
      </c>
      <c r="C54" s="761">
        <v>1924</v>
      </c>
      <c r="D54" s="761" t="s">
        <v>315</v>
      </c>
      <c r="E54" s="761" t="s">
        <v>264</v>
      </c>
      <c r="F54" s="387" t="s">
        <v>2637</v>
      </c>
      <c r="G54" s="386" t="s">
        <v>280</v>
      </c>
      <c r="H54" s="756" t="s">
        <v>266</v>
      </c>
      <c r="I54" s="756" t="s">
        <v>266</v>
      </c>
      <c r="J54" s="756" t="s">
        <v>266</v>
      </c>
      <c r="K54" s="757"/>
      <c r="L54" s="757"/>
      <c r="M54" s="387" t="s">
        <v>3004</v>
      </c>
      <c r="N54" s="770" t="s">
        <v>3398</v>
      </c>
      <c r="O54" s="351"/>
    </row>
    <row r="55" spans="1:15" ht="18" customHeight="1">
      <c r="A55" s="757"/>
      <c r="B55" s="385" t="s">
        <v>318</v>
      </c>
      <c r="C55" s="761"/>
      <c r="D55" s="761"/>
      <c r="E55" s="761"/>
      <c r="F55" s="387" t="s">
        <v>3003</v>
      </c>
      <c r="G55" s="386"/>
      <c r="H55" s="756"/>
      <c r="I55" s="756"/>
      <c r="J55" s="756"/>
      <c r="K55" s="757"/>
      <c r="L55" s="757"/>
      <c r="M55" s="387" t="s">
        <v>3543</v>
      </c>
      <c r="N55" s="770"/>
      <c r="O55" s="351"/>
    </row>
    <row r="56" spans="1:15" ht="18" customHeight="1">
      <c r="A56" s="757">
        <v>11</v>
      </c>
      <c r="B56" s="385" t="s">
        <v>319</v>
      </c>
      <c r="C56" s="761">
        <v>20</v>
      </c>
      <c r="D56" s="761" t="s">
        <v>320</v>
      </c>
      <c r="E56" s="761" t="s">
        <v>264</v>
      </c>
      <c r="F56" s="387" t="s">
        <v>737</v>
      </c>
      <c r="G56" s="386" t="s">
        <v>280</v>
      </c>
      <c r="H56" s="756" t="s">
        <v>266</v>
      </c>
      <c r="I56" s="756" t="s">
        <v>2410</v>
      </c>
      <c r="J56" s="756" t="s">
        <v>266</v>
      </c>
      <c r="K56" s="757"/>
      <c r="L56" s="757"/>
      <c r="M56" s="387"/>
      <c r="N56" s="762"/>
      <c r="O56" s="351"/>
    </row>
    <row r="57" spans="1:15" ht="18" customHeight="1">
      <c r="A57" s="757"/>
      <c r="B57" s="385" t="s">
        <v>321</v>
      </c>
      <c r="C57" s="761"/>
      <c r="D57" s="761"/>
      <c r="E57" s="761"/>
      <c r="F57" s="387"/>
      <c r="G57" s="386"/>
      <c r="H57" s="756"/>
      <c r="I57" s="756"/>
      <c r="J57" s="756"/>
      <c r="K57" s="757"/>
      <c r="L57" s="757"/>
      <c r="M57" s="387"/>
      <c r="N57" s="762"/>
      <c r="O57" s="351"/>
    </row>
    <row r="58" spans="1:15" ht="18" customHeight="1">
      <c r="A58" s="757">
        <v>12</v>
      </c>
      <c r="B58" s="385" t="s">
        <v>322</v>
      </c>
      <c r="C58" s="761">
        <v>4</v>
      </c>
      <c r="D58" s="761" t="s">
        <v>282</v>
      </c>
      <c r="E58" s="761" t="s">
        <v>264</v>
      </c>
      <c r="F58" s="387" t="s">
        <v>3172</v>
      </c>
      <c r="G58" s="386" t="s">
        <v>280</v>
      </c>
      <c r="H58" s="756" t="s">
        <v>266</v>
      </c>
      <c r="I58" s="757"/>
      <c r="J58" s="756" t="s">
        <v>3173</v>
      </c>
      <c r="K58" s="757"/>
      <c r="L58" s="757"/>
      <c r="M58" s="387" t="s">
        <v>3542</v>
      </c>
      <c r="N58" s="778" t="s">
        <v>3546</v>
      </c>
      <c r="O58" s="351"/>
    </row>
    <row r="59" spans="1:15" ht="18" customHeight="1">
      <c r="A59" s="757"/>
      <c r="B59" s="385" t="s">
        <v>323</v>
      </c>
      <c r="C59" s="761"/>
      <c r="D59" s="761"/>
      <c r="E59" s="761"/>
      <c r="F59" s="387" t="s">
        <v>3540</v>
      </c>
      <c r="G59" s="386"/>
      <c r="H59" s="756"/>
      <c r="I59" s="757"/>
      <c r="J59" s="756"/>
      <c r="K59" s="757"/>
      <c r="L59" s="757"/>
      <c r="M59" s="387" t="s">
        <v>3544</v>
      </c>
      <c r="N59" s="779"/>
      <c r="O59" s="351"/>
    </row>
    <row r="60" spans="1:15" ht="18" customHeight="1">
      <c r="A60" s="757"/>
      <c r="B60" s="385" t="s">
        <v>324</v>
      </c>
      <c r="C60" s="774">
        <v>47</v>
      </c>
      <c r="D60" s="774" t="s">
        <v>282</v>
      </c>
      <c r="E60" s="774" t="s">
        <v>264</v>
      </c>
      <c r="F60" s="387" t="s">
        <v>3172</v>
      </c>
      <c r="G60" s="386" t="s">
        <v>280</v>
      </c>
      <c r="H60" s="775" t="s">
        <v>266</v>
      </c>
      <c r="I60" s="781"/>
      <c r="J60" s="775" t="s">
        <v>266</v>
      </c>
      <c r="K60" s="777"/>
      <c r="L60" s="777"/>
      <c r="M60" s="387" t="s">
        <v>3542</v>
      </c>
      <c r="N60" s="779"/>
      <c r="O60" s="351"/>
    </row>
    <row r="61" spans="1:15" ht="18" customHeight="1">
      <c r="A61" s="757"/>
      <c r="B61" s="385" t="s">
        <v>325</v>
      </c>
      <c r="C61" s="774"/>
      <c r="D61" s="774"/>
      <c r="E61" s="774"/>
      <c r="F61" s="387" t="s">
        <v>3541</v>
      </c>
      <c r="G61" s="386"/>
      <c r="H61" s="775"/>
      <c r="I61" s="781"/>
      <c r="J61" s="775"/>
      <c r="K61" s="777"/>
      <c r="L61" s="777"/>
      <c r="M61" s="387" t="s">
        <v>3544</v>
      </c>
      <c r="N61" s="779"/>
      <c r="O61" s="351"/>
    </row>
    <row r="62" spans="1:15" ht="18" customHeight="1">
      <c r="A62" s="757"/>
      <c r="B62" s="385" t="s">
        <v>326</v>
      </c>
      <c r="C62" s="774">
        <v>41</v>
      </c>
      <c r="D62" s="774" t="s">
        <v>282</v>
      </c>
      <c r="E62" s="774" t="s">
        <v>264</v>
      </c>
      <c r="F62" s="387" t="s">
        <v>3172</v>
      </c>
      <c r="G62" s="386" t="s">
        <v>280</v>
      </c>
      <c r="H62" s="775" t="s">
        <v>266</v>
      </c>
      <c r="I62" s="781"/>
      <c r="J62" s="775" t="s">
        <v>266</v>
      </c>
      <c r="K62" s="777"/>
      <c r="L62" s="777"/>
      <c r="M62" s="387" t="s">
        <v>3542</v>
      </c>
      <c r="N62" s="779"/>
      <c r="O62" s="351"/>
    </row>
    <row r="63" spans="1:15" ht="18" customHeight="1">
      <c r="A63" s="757"/>
      <c r="B63" s="385" t="s">
        <v>327</v>
      </c>
      <c r="C63" s="774"/>
      <c r="D63" s="774"/>
      <c r="E63" s="774"/>
      <c r="F63" s="387" t="s">
        <v>3541</v>
      </c>
      <c r="G63" s="386"/>
      <c r="H63" s="775"/>
      <c r="I63" s="781"/>
      <c r="J63" s="775"/>
      <c r="K63" s="777"/>
      <c r="L63" s="777"/>
      <c r="M63" s="387" t="s">
        <v>3544</v>
      </c>
      <c r="N63" s="780"/>
      <c r="O63" s="351"/>
    </row>
    <row r="64" spans="1:15" ht="18" customHeight="1">
      <c r="A64" s="757">
        <v>13</v>
      </c>
      <c r="B64" s="385" t="s">
        <v>3167</v>
      </c>
      <c r="C64" s="761">
        <v>8763</v>
      </c>
      <c r="D64" s="761" t="s">
        <v>310</v>
      </c>
      <c r="E64" s="761" t="s">
        <v>264</v>
      </c>
      <c r="F64" s="387" t="s">
        <v>434</v>
      </c>
      <c r="G64" s="386" t="s">
        <v>280</v>
      </c>
      <c r="H64" s="756" t="s">
        <v>266</v>
      </c>
      <c r="I64" s="757"/>
      <c r="J64" s="756" t="s">
        <v>266</v>
      </c>
      <c r="K64" s="757"/>
      <c r="L64" s="757"/>
      <c r="M64" s="387" t="s">
        <v>1633</v>
      </c>
      <c r="N64" s="770" t="s">
        <v>3545</v>
      </c>
      <c r="O64" s="351"/>
    </row>
    <row r="65" spans="1:15" ht="18" customHeight="1">
      <c r="A65" s="757"/>
      <c r="B65" s="385" t="s">
        <v>3399</v>
      </c>
      <c r="C65" s="761"/>
      <c r="D65" s="761"/>
      <c r="E65" s="761"/>
      <c r="F65" s="387" t="s">
        <v>1169</v>
      </c>
      <c r="G65" s="386"/>
      <c r="H65" s="756"/>
      <c r="I65" s="757"/>
      <c r="J65" s="756"/>
      <c r="K65" s="757"/>
      <c r="L65" s="757"/>
      <c r="M65" s="387" t="s">
        <v>286</v>
      </c>
      <c r="N65" s="770"/>
      <c r="O65" s="351"/>
    </row>
    <row r="66" spans="1:15" ht="18" customHeight="1">
      <c r="A66" s="757">
        <v>14</v>
      </c>
      <c r="B66" s="385" t="s">
        <v>329</v>
      </c>
      <c r="C66" s="761">
        <v>838</v>
      </c>
      <c r="D66" s="761" t="s">
        <v>310</v>
      </c>
      <c r="E66" s="761" t="s">
        <v>264</v>
      </c>
      <c r="F66" s="387" t="s">
        <v>328</v>
      </c>
      <c r="G66" s="386" t="s">
        <v>280</v>
      </c>
      <c r="H66" s="756" t="s">
        <v>266</v>
      </c>
      <c r="I66" s="757"/>
      <c r="J66" s="756" t="s">
        <v>266</v>
      </c>
      <c r="K66" s="757"/>
      <c r="L66" s="757"/>
      <c r="M66" s="387" t="s">
        <v>328</v>
      </c>
      <c r="N66" s="770" t="s">
        <v>3400</v>
      </c>
      <c r="O66" s="351"/>
    </row>
    <row r="67" spans="1:15" ht="18" customHeight="1">
      <c r="A67" s="757"/>
      <c r="B67" s="385" t="s">
        <v>330</v>
      </c>
      <c r="C67" s="761"/>
      <c r="D67" s="761"/>
      <c r="E67" s="761"/>
      <c r="F67" s="387" t="s">
        <v>1165</v>
      </c>
      <c r="G67" s="386"/>
      <c r="H67" s="756"/>
      <c r="I67" s="757"/>
      <c r="J67" s="756"/>
      <c r="K67" s="757"/>
      <c r="L67" s="757"/>
      <c r="M67" s="387" t="s">
        <v>286</v>
      </c>
      <c r="N67" s="770"/>
      <c r="O67" s="351"/>
    </row>
    <row r="68" spans="1:15" ht="18" customHeight="1">
      <c r="A68" s="757">
        <v>15</v>
      </c>
      <c r="B68" s="759" t="s">
        <v>331</v>
      </c>
      <c r="C68" s="761">
        <v>2193</v>
      </c>
      <c r="D68" s="761" t="s">
        <v>3017</v>
      </c>
      <c r="E68" s="761" t="s">
        <v>264</v>
      </c>
      <c r="F68" s="387" t="s">
        <v>332</v>
      </c>
      <c r="G68" s="386" t="s">
        <v>280</v>
      </c>
      <c r="H68" s="756" t="s">
        <v>266</v>
      </c>
      <c r="I68" s="756" t="s">
        <v>266</v>
      </c>
      <c r="J68" s="756" t="s">
        <v>266</v>
      </c>
      <c r="K68" s="757"/>
      <c r="L68" s="757"/>
      <c r="M68" s="387" t="s">
        <v>1628</v>
      </c>
      <c r="N68" s="770" t="s">
        <v>1924</v>
      </c>
      <c r="O68" s="351"/>
    </row>
    <row r="69" spans="1:15" ht="18" customHeight="1">
      <c r="A69" s="757"/>
      <c r="B69" s="760"/>
      <c r="C69" s="761"/>
      <c r="D69" s="761"/>
      <c r="E69" s="761"/>
      <c r="F69" s="387" t="s">
        <v>1170</v>
      </c>
      <c r="G69" s="386"/>
      <c r="H69" s="756"/>
      <c r="I69" s="756"/>
      <c r="J69" s="756"/>
      <c r="K69" s="757"/>
      <c r="L69" s="757"/>
      <c r="M69" s="387" t="s">
        <v>286</v>
      </c>
      <c r="N69" s="770"/>
      <c r="O69" s="351"/>
    </row>
    <row r="70" spans="1:15" ht="18" customHeight="1">
      <c r="A70" s="758"/>
      <c r="B70" s="759" t="s">
        <v>333</v>
      </c>
      <c r="C70" s="758"/>
      <c r="D70" s="758"/>
      <c r="E70" s="758"/>
      <c r="F70" s="387" t="s">
        <v>332</v>
      </c>
      <c r="G70" s="386" t="s">
        <v>280</v>
      </c>
      <c r="H70" s="756" t="s">
        <v>266</v>
      </c>
      <c r="I70" s="756" t="s">
        <v>266</v>
      </c>
      <c r="J70" s="756" t="s">
        <v>266</v>
      </c>
      <c r="K70" s="757"/>
      <c r="L70" s="757"/>
      <c r="M70" s="387" t="s">
        <v>1923</v>
      </c>
      <c r="N70" s="776"/>
      <c r="O70" s="351"/>
    </row>
    <row r="71" spans="1:15" ht="18" customHeight="1">
      <c r="A71" s="758"/>
      <c r="B71" s="760"/>
      <c r="C71" s="758"/>
      <c r="D71" s="758"/>
      <c r="E71" s="758"/>
      <c r="F71" s="387" t="s">
        <v>1923</v>
      </c>
      <c r="G71" s="386"/>
      <c r="H71" s="756"/>
      <c r="I71" s="756"/>
      <c r="J71" s="756"/>
      <c r="K71" s="757"/>
      <c r="L71" s="757"/>
      <c r="M71" s="387" t="s">
        <v>286</v>
      </c>
      <c r="N71" s="776"/>
      <c r="O71" s="351"/>
    </row>
    <row r="72" spans="1:15" ht="18" customHeight="1">
      <c r="A72" s="757">
        <v>16</v>
      </c>
      <c r="B72" s="385" t="s">
        <v>2445</v>
      </c>
      <c r="C72" s="761">
        <v>2</v>
      </c>
      <c r="D72" s="761" t="s">
        <v>2394</v>
      </c>
      <c r="E72" s="761" t="s">
        <v>2393</v>
      </c>
      <c r="F72" s="387" t="s">
        <v>3164</v>
      </c>
      <c r="G72" s="386" t="s">
        <v>280</v>
      </c>
      <c r="H72" s="756" t="s">
        <v>266</v>
      </c>
      <c r="I72" s="757"/>
      <c r="J72" s="756" t="s">
        <v>266</v>
      </c>
      <c r="K72" s="757"/>
      <c r="L72" s="757"/>
      <c r="M72" s="387"/>
      <c r="N72" s="770"/>
      <c r="O72" s="351"/>
    </row>
    <row r="73" spans="1:15" ht="18" customHeight="1">
      <c r="A73" s="757"/>
      <c r="B73" s="385" t="s">
        <v>2444</v>
      </c>
      <c r="C73" s="761"/>
      <c r="D73" s="761"/>
      <c r="E73" s="761"/>
      <c r="F73" s="387"/>
      <c r="G73" s="386"/>
      <c r="H73" s="756"/>
      <c r="I73" s="757"/>
      <c r="J73" s="756"/>
      <c r="K73" s="757"/>
      <c r="L73" s="757"/>
      <c r="M73" s="387"/>
      <c r="N73" s="770"/>
      <c r="O73" s="351"/>
    </row>
    <row r="74" spans="1:15" ht="18" customHeight="1">
      <c r="A74" s="757">
        <v>17</v>
      </c>
      <c r="B74" s="385" t="s">
        <v>334</v>
      </c>
      <c r="C74" s="761">
        <v>4592</v>
      </c>
      <c r="D74" s="761" t="s">
        <v>2395</v>
      </c>
      <c r="E74" s="761" t="s">
        <v>264</v>
      </c>
      <c r="F74" s="387" t="s">
        <v>328</v>
      </c>
      <c r="G74" s="386" t="s">
        <v>280</v>
      </c>
      <c r="H74" s="756" t="s">
        <v>266</v>
      </c>
      <c r="I74" s="757"/>
      <c r="J74" s="756" t="s">
        <v>266</v>
      </c>
      <c r="K74" s="757"/>
      <c r="L74" s="757"/>
      <c r="M74" s="387" t="s">
        <v>328</v>
      </c>
      <c r="N74" s="770" t="s">
        <v>3395</v>
      </c>
      <c r="O74" s="351"/>
    </row>
    <row r="75" spans="1:15" ht="18" customHeight="1">
      <c r="A75" s="757"/>
      <c r="B75" s="385" t="s">
        <v>335</v>
      </c>
      <c r="C75" s="761"/>
      <c r="D75" s="761"/>
      <c r="E75" s="761"/>
      <c r="F75" s="387" t="s">
        <v>1165</v>
      </c>
      <c r="G75" s="386"/>
      <c r="H75" s="756"/>
      <c r="I75" s="757"/>
      <c r="J75" s="756"/>
      <c r="K75" s="757"/>
      <c r="L75" s="757"/>
      <c r="M75" s="387" t="s">
        <v>286</v>
      </c>
      <c r="N75" s="770"/>
      <c r="O75" s="351"/>
    </row>
    <row r="76" spans="1:15" ht="18" customHeight="1">
      <c r="A76" s="757"/>
      <c r="B76" s="385" t="s">
        <v>336</v>
      </c>
      <c r="C76" s="774">
        <v>795</v>
      </c>
      <c r="D76" s="774" t="s">
        <v>310</v>
      </c>
      <c r="E76" s="774" t="s">
        <v>264</v>
      </c>
      <c r="F76" s="387" t="s">
        <v>328</v>
      </c>
      <c r="G76" s="386" t="s">
        <v>280</v>
      </c>
      <c r="H76" s="775" t="s">
        <v>266</v>
      </c>
      <c r="I76" s="775"/>
      <c r="J76" s="775" t="s">
        <v>266</v>
      </c>
      <c r="K76" s="777"/>
      <c r="L76" s="777"/>
      <c r="M76" s="387" t="s">
        <v>328</v>
      </c>
      <c r="N76" s="770" t="s">
        <v>3395</v>
      </c>
      <c r="O76" s="351"/>
    </row>
    <row r="77" spans="1:15" ht="18" customHeight="1">
      <c r="A77" s="757"/>
      <c r="B77" s="385" t="s">
        <v>2402</v>
      </c>
      <c r="C77" s="774"/>
      <c r="D77" s="774"/>
      <c r="E77" s="774"/>
      <c r="F77" s="387" t="s">
        <v>1165</v>
      </c>
      <c r="G77" s="386"/>
      <c r="H77" s="775"/>
      <c r="I77" s="775"/>
      <c r="J77" s="775"/>
      <c r="K77" s="777"/>
      <c r="L77" s="777"/>
      <c r="M77" s="387" t="s">
        <v>286</v>
      </c>
      <c r="N77" s="770"/>
      <c r="O77" s="351"/>
    </row>
    <row r="78" spans="1:15" ht="18" customHeight="1">
      <c r="A78" s="757">
        <v>18</v>
      </c>
      <c r="B78" s="385" t="s">
        <v>3168</v>
      </c>
      <c r="C78" s="761">
        <v>1</v>
      </c>
      <c r="D78" s="761" t="s">
        <v>3170</v>
      </c>
      <c r="E78" s="761" t="s">
        <v>264</v>
      </c>
      <c r="F78" s="387" t="s">
        <v>3005</v>
      </c>
      <c r="G78" s="386" t="s">
        <v>264</v>
      </c>
      <c r="H78" s="756" t="s">
        <v>266</v>
      </c>
      <c r="I78" s="756" t="s">
        <v>266</v>
      </c>
      <c r="J78" s="756" t="s">
        <v>266</v>
      </c>
      <c r="K78" s="757"/>
      <c r="L78" s="757"/>
      <c r="M78" s="387" t="s">
        <v>3384</v>
      </c>
      <c r="N78" s="770" t="s">
        <v>3386</v>
      </c>
      <c r="O78" s="351"/>
    </row>
    <row r="79" spans="1:15" ht="18" customHeight="1">
      <c r="A79" s="757"/>
      <c r="B79" s="385" t="s">
        <v>3169</v>
      </c>
      <c r="C79" s="761"/>
      <c r="D79" s="761"/>
      <c r="E79" s="761"/>
      <c r="F79" s="387" t="s">
        <v>3382</v>
      </c>
      <c r="G79" s="387" t="s">
        <v>3383</v>
      </c>
      <c r="H79" s="756"/>
      <c r="I79" s="756"/>
      <c r="J79" s="756"/>
      <c r="K79" s="757"/>
      <c r="L79" s="757"/>
      <c r="M79" s="387" t="s">
        <v>286</v>
      </c>
      <c r="N79" s="770"/>
      <c r="O79" s="351"/>
    </row>
    <row r="80" spans="1:15" ht="18" customHeight="1">
      <c r="A80" s="757">
        <v>19</v>
      </c>
      <c r="B80" s="385" t="s">
        <v>340</v>
      </c>
      <c r="C80" s="761">
        <v>13398</v>
      </c>
      <c r="D80" s="773" t="s">
        <v>3401</v>
      </c>
      <c r="E80" s="761" t="s">
        <v>264</v>
      </c>
      <c r="F80" s="387" t="s">
        <v>435</v>
      </c>
      <c r="G80" s="386" t="s">
        <v>2411</v>
      </c>
      <c r="H80" s="756" t="s">
        <v>266</v>
      </c>
      <c r="I80" s="757"/>
      <c r="J80" s="756" t="s">
        <v>266</v>
      </c>
      <c r="K80" s="757"/>
      <c r="L80" s="757"/>
      <c r="M80" s="387" t="s">
        <v>1633</v>
      </c>
      <c r="N80" s="770" t="s">
        <v>3385</v>
      </c>
      <c r="O80" s="351"/>
    </row>
    <row r="81" spans="1:15" ht="18" customHeight="1">
      <c r="A81" s="757"/>
      <c r="B81" s="385" t="s">
        <v>2399</v>
      </c>
      <c r="C81" s="761"/>
      <c r="D81" s="773"/>
      <c r="E81" s="761"/>
      <c r="F81" s="387" t="s">
        <v>1169</v>
      </c>
      <c r="G81" s="386"/>
      <c r="H81" s="756"/>
      <c r="I81" s="757"/>
      <c r="J81" s="756"/>
      <c r="K81" s="757"/>
      <c r="L81" s="757"/>
      <c r="M81" s="387" t="s">
        <v>286</v>
      </c>
      <c r="N81" s="770"/>
      <c r="O81" s="351"/>
    </row>
    <row r="82" spans="1:15" ht="18" customHeight="1">
      <c r="A82" s="757">
        <v>20</v>
      </c>
      <c r="B82" s="385" t="s">
        <v>341</v>
      </c>
      <c r="C82" s="761">
        <v>4</v>
      </c>
      <c r="D82" s="761" t="s">
        <v>2397</v>
      </c>
      <c r="E82" s="761" t="s">
        <v>280</v>
      </c>
      <c r="F82" s="387" t="s">
        <v>2011</v>
      </c>
      <c r="G82" s="386" t="s">
        <v>2412</v>
      </c>
      <c r="H82" s="756" t="s">
        <v>266</v>
      </c>
      <c r="I82" s="757"/>
      <c r="J82" s="756" t="s">
        <v>266</v>
      </c>
      <c r="K82" s="757"/>
      <c r="L82" s="757"/>
      <c r="M82" s="387"/>
      <c r="N82" s="772"/>
      <c r="O82" s="351"/>
    </row>
    <row r="83" spans="1:15" ht="18" customHeight="1">
      <c r="A83" s="757"/>
      <c r="B83" s="385" t="s">
        <v>342</v>
      </c>
      <c r="C83" s="761"/>
      <c r="D83" s="761"/>
      <c r="E83" s="761"/>
      <c r="F83" s="387"/>
      <c r="G83" s="386"/>
      <c r="H83" s="756"/>
      <c r="I83" s="757"/>
      <c r="J83" s="756"/>
      <c r="K83" s="757"/>
      <c r="L83" s="757"/>
      <c r="M83" s="387"/>
      <c r="N83" s="772"/>
      <c r="O83" s="351"/>
    </row>
    <row r="84" spans="1:15" ht="18" customHeight="1">
      <c r="A84" s="757">
        <v>21</v>
      </c>
      <c r="B84" s="385" t="s">
        <v>343</v>
      </c>
      <c r="C84" s="761">
        <v>162</v>
      </c>
      <c r="D84" s="761" t="s">
        <v>3402</v>
      </c>
      <c r="E84" s="761" t="s">
        <v>264</v>
      </c>
      <c r="F84" s="387" t="s">
        <v>2008</v>
      </c>
      <c r="G84" s="386" t="s">
        <v>2412</v>
      </c>
      <c r="H84" s="756" t="s">
        <v>266</v>
      </c>
      <c r="I84" s="757"/>
      <c r="J84" s="756" t="s">
        <v>266</v>
      </c>
      <c r="K84" s="757"/>
      <c r="L84" s="757"/>
      <c r="M84" s="387"/>
      <c r="N84" s="772"/>
      <c r="O84" s="351"/>
    </row>
    <row r="85" spans="1:15" ht="18" customHeight="1">
      <c r="A85" s="757"/>
      <c r="B85" s="385" t="s">
        <v>344</v>
      </c>
      <c r="C85" s="761"/>
      <c r="D85" s="761"/>
      <c r="E85" s="761"/>
      <c r="F85" s="387"/>
      <c r="G85" s="386"/>
      <c r="H85" s="756"/>
      <c r="I85" s="757"/>
      <c r="J85" s="756"/>
      <c r="K85" s="757"/>
      <c r="L85" s="757"/>
      <c r="M85" s="387"/>
      <c r="N85" s="772"/>
      <c r="O85" s="351"/>
    </row>
    <row r="86" spans="1:15" ht="18" customHeight="1">
      <c r="A86" s="757">
        <v>22</v>
      </c>
      <c r="B86" s="385" t="s">
        <v>345</v>
      </c>
      <c r="C86" s="761">
        <v>4</v>
      </c>
      <c r="D86" s="761" t="s">
        <v>2398</v>
      </c>
      <c r="E86" s="761" t="s">
        <v>264</v>
      </c>
      <c r="F86" s="387" t="s">
        <v>2009</v>
      </c>
      <c r="G86" s="386" t="s">
        <v>2411</v>
      </c>
      <c r="H86" s="756" t="s">
        <v>266</v>
      </c>
      <c r="I86" s="756" t="s">
        <v>266</v>
      </c>
      <c r="J86" s="756" t="s">
        <v>266</v>
      </c>
      <c r="K86" s="757"/>
      <c r="L86" s="757"/>
      <c r="M86" s="387"/>
      <c r="N86" s="772"/>
      <c r="O86" s="351"/>
    </row>
    <row r="87" spans="1:15" ht="18" customHeight="1">
      <c r="A87" s="757"/>
      <c r="B87" s="385" t="s">
        <v>347</v>
      </c>
      <c r="C87" s="761"/>
      <c r="D87" s="761"/>
      <c r="E87" s="761"/>
      <c r="F87" s="387"/>
      <c r="G87" s="386"/>
      <c r="H87" s="756"/>
      <c r="I87" s="756"/>
      <c r="J87" s="756"/>
      <c r="K87" s="757"/>
      <c r="L87" s="757"/>
      <c r="M87" s="387"/>
      <c r="N87" s="772"/>
      <c r="O87" s="351"/>
    </row>
    <row r="88" spans="1:15" ht="18" customHeight="1">
      <c r="A88" s="767">
        <v>23</v>
      </c>
      <c r="B88" s="385" t="s">
        <v>458</v>
      </c>
      <c r="C88" s="800">
        <v>30000</v>
      </c>
      <c r="D88" s="800" t="s">
        <v>3403</v>
      </c>
      <c r="E88" s="800" t="s">
        <v>264</v>
      </c>
      <c r="F88" s="387" t="s">
        <v>633</v>
      </c>
      <c r="G88" s="386" t="s">
        <v>2411</v>
      </c>
      <c r="H88" s="798" t="s">
        <v>266</v>
      </c>
      <c r="I88" s="798"/>
      <c r="J88" s="798" t="s">
        <v>266</v>
      </c>
      <c r="K88" s="767"/>
      <c r="L88" s="767"/>
      <c r="M88" s="387" t="s">
        <v>456</v>
      </c>
      <c r="N88" s="778" t="s">
        <v>457</v>
      </c>
      <c r="O88" s="351"/>
    </row>
    <row r="89" spans="1:15" ht="18" customHeight="1">
      <c r="A89" s="768"/>
      <c r="B89" s="385" t="s">
        <v>2400</v>
      </c>
      <c r="C89" s="801"/>
      <c r="D89" s="801"/>
      <c r="E89" s="801"/>
      <c r="F89" s="387" t="s">
        <v>1636</v>
      </c>
      <c r="G89" s="386"/>
      <c r="H89" s="799"/>
      <c r="I89" s="799"/>
      <c r="J89" s="799"/>
      <c r="K89" s="768"/>
      <c r="L89" s="768"/>
      <c r="M89" s="387" t="s">
        <v>286</v>
      </c>
      <c r="N89" s="780"/>
      <c r="O89" s="351"/>
    </row>
    <row r="90" spans="1:15" ht="18" customHeight="1">
      <c r="A90" s="757">
        <v>24</v>
      </c>
      <c r="B90" s="385" t="s">
        <v>455</v>
      </c>
      <c r="C90" s="761">
        <v>10000</v>
      </c>
      <c r="D90" s="761" t="s">
        <v>3404</v>
      </c>
      <c r="E90" s="761" t="s">
        <v>264</v>
      </c>
      <c r="F90" s="387" t="s">
        <v>349</v>
      </c>
      <c r="G90" s="386" t="s">
        <v>2411</v>
      </c>
      <c r="H90" s="756" t="s">
        <v>266</v>
      </c>
      <c r="I90" s="757"/>
      <c r="J90" s="756" t="s">
        <v>266</v>
      </c>
      <c r="K90" s="757"/>
      <c r="L90" s="757"/>
      <c r="M90" s="387" t="s">
        <v>621</v>
      </c>
      <c r="N90" s="770" t="s">
        <v>453</v>
      </c>
      <c r="O90" s="351"/>
    </row>
    <row r="91" spans="1:15" ht="18" customHeight="1">
      <c r="A91" s="757"/>
      <c r="B91" s="385" t="s">
        <v>452</v>
      </c>
      <c r="C91" s="761"/>
      <c r="D91" s="761"/>
      <c r="E91" s="761"/>
      <c r="F91" s="387" t="s">
        <v>451</v>
      </c>
      <c r="G91" s="386"/>
      <c r="H91" s="756"/>
      <c r="I91" s="757"/>
      <c r="J91" s="756"/>
      <c r="K91" s="757"/>
      <c r="L91" s="757"/>
      <c r="M91" s="387" t="s">
        <v>286</v>
      </c>
      <c r="N91" s="771"/>
      <c r="O91" s="351"/>
    </row>
    <row r="92" spans="1:15" ht="18" customHeight="1">
      <c r="A92" s="757">
        <v>25</v>
      </c>
      <c r="B92" s="385" t="s">
        <v>436</v>
      </c>
      <c r="C92" s="761">
        <v>4470</v>
      </c>
      <c r="D92" s="761" t="s">
        <v>310</v>
      </c>
      <c r="E92" s="761" t="s">
        <v>264</v>
      </c>
      <c r="F92" s="387" t="s">
        <v>349</v>
      </c>
      <c r="G92" s="386" t="s">
        <v>280</v>
      </c>
      <c r="H92" s="756" t="s">
        <v>266</v>
      </c>
      <c r="I92" s="757"/>
      <c r="J92" s="756" t="s">
        <v>266</v>
      </c>
      <c r="K92" s="757"/>
      <c r="L92" s="757"/>
      <c r="M92" s="387" t="s">
        <v>1640</v>
      </c>
      <c r="N92" s="770" t="s">
        <v>1641</v>
      </c>
      <c r="O92" s="351"/>
    </row>
    <row r="93" spans="1:15" ht="18" customHeight="1">
      <c r="A93" s="757"/>
      <c r="B93" s="385" t="s">
        <v>437</v>
      </c>
      <c r="C93" s="761"/>
      <c r="D93" s="761"/>
      <c r="E93" s="761"/>
      <c r="F93" s="387" t="s">
        <v>938</v>
      </c>
      <c r="G93" s="386"/>
      <c r="H93" s="756"/>
      <c r="I93" s="757"/>
      <c r="J93" s="756"/>
      <c r="K93" s="757"/>
      <c r="L93" s="757"/>
      <c r="M93" s="387" t="s">
        <v>286</v>
      </c>
      <c r="N93" s="771"/>
      <c r="O93" s="351"/>
    </row>
    <row r="94" spans="1:15" ht="18" customHeight="1">
      <c r="A94" s="757">
        <v>26</v>
      </c>
      <c r="B94" s="385" t="s">
        <v>351</v>
      </c>
      <c r="C94" s="761">
        <v>10</v>
      </c>
      <c r="D94" s="761" t="s">
        <v>3402</v>
      </c>
      <c r="E94" s="761" t="s">
        <v>264</v>
      </c>
      <c r="F94" s="387" t="s">
        <v>3826</v>
      </c>
      <c r="G94" s="386" t="s">
        <v>433</v>
      </c>
      <c r="H94" s="756" t="s">
        <v>266</v>
      </c>
      <c r="I94" s="756" t="s">
        <v>266</v>
      </c>
      <c r="J94" s="756" t="s">
        <v>266</v>
      </c>
      <c r="K94" s="757"/>
      <c r="L94" s="757"/>
      <c r="M94" s="387"/>
      <c r="N94" s="770"/>
      <c r="O94" s="351"/>
    </row>
    <row r="95" spans="1:15" ht="18" customHeight="1">
      <c r="A95" s="757"/>
      <c r="B95" s="385" t="s">
        <v>352</v>
      </c>
      <c r="C95" s="761"/>
      <c r="D95" s="761"/>
      <c r="E95" s="761"/>
      <c r="F95" s="387"/>
      <c r="G95" s="386"/>
      <c r="H95" s="756"/>
      <c r="I95" s="756"/>
      <c r="J95" s="756"/>
      <c r="K95" s="757"/>
      <c r="L95" s="757"/>
      <c r="M95" s="387"/>
      <c r="N95" s="770"/>
      <c r="O95" s="351"/>
    </row>
    <row r="96" spans="1:15" ht="18" customHeight="1">
      <c r="A96" s="757">
        <v>27</v>
      </c>
      <c r="B96" s="385" t="s">
        <v>353</v>
      </c>
      <c r="C96" s="761">
        <v>10</v>
      </c>
      <c r="D96" s="761" t="s">
        <v>310</v>
      </c>
      <c r="E96" s="761" t="s">
        <v>264</v>
      </c>
      <c r="F96" s="387" t="s">
        <v>2014</v>
      </c>
      <c r="G96" s="386" t="s">
        <v>280</v>
      </c>
      <c r="H96" s="756" t="s">
        <v>266</v>
      </c>
      <c r="I96" s="756" t="s">
        <v>266</v>
      </c>
      <c r="J96" s="756" t="s">
        <v>266</v>
      </c>
      <c r="K96" s="757"/>
      <c r="L96" s="757"/>
      <c r="M96" s="387"/>
      <c r="N96" s="770"/>
      <c r="O96" s="351"/>
    </row>
    <row r="97" spans="1:15" ht="18" customHeight="1">
      <c r="A97" s="757"/>
      <c r="B97" s="385" t="s">
        <v>354</v>
      </c>
      <c r="C97" s="761"/>
      <c r="D97" s="761"/>
      <c r="E97" s="761"/>
      <c r="F97" s="387"/>
      <c r="G97" s="386"/>
      <c r="H97" s="756"/>
      <c r="I97" s="756"/>
      <c r="J97" s="756"/>
      <c r="K97" s="757"/>
      <c r="L97" s="757"/>
      <c r="M97" s="387"/>
      <c r="N97" s="770"/>
      <c r="O97" s="351"/>
    </row>
    <row r="98" spans="1:15" ht="18" customHeight="1">
      <c r="A98" s="757"/>
      <c r="B98" s="385" t="s">
        <v>355</v>
      </c>
      <c r="C98" s="761">
        <v>1600</v>
      </c>
      <c r="D98" s="761" t="s">
        <v>310</v>
      </c>
      <c r="E98" s="761" t="s">
        <v>264</v>
      </c>
      <c r="F98" s="387" t="s">
        <v>2014</v>
      </c>
      <c r="G98" s="386" t="s">
        <v>280</v>
      </c>
      <c r="H98" s="756" t="s">
        <v>266</v>
      </c>
      <c r="I98" s="756" t="s">
        <v>266</v>
      </c>
      <c r="J98" s="756" t="s">
        <v>266</v>
      </c>
      <c r="K98" s="757"/>
      <c r="L98" s="757"/>
      <c r="M98" s="387"/>
      <c r="N98" s="770"/>
      <c r="O98" s="351"/>
    </row>
    <row r="99" spans="1:15" ht="18" customHeight="1">
      <c r="A99" s="757"/>
      <c r="B99" s="385" t="s">
        <v>354</v>
      </c>
      <c r="C99" s="761"/>
      <c r="D99" s="761"/>
      <c r="E99" s="761"/>
      <c r="F99" s="387"/>
      <c r="G99" s="386"/>
      <c r="H99" s="756"/>
      <c r="I99" s="756"/>
      <c r="J99" s="756"/>
      <c r="K99" s="757"/>
      <c r="L99" s="757"/>
      <c r="M99" s="387"/>
      <c r="N99" s="770"/>
      <c r="O99" s="351"/>
    </row>
    <row r="100" spans="1:15" ht="18" customHeight="1">
      <c r="A100" s="767">
        <v>28</v>
      </c>
      <c r="B100" s="385" t="s">
        <v>356</v>
      </c>
      <c r="C100" s="761">
        <v>868</v>
      </c>
      <c r="D100" s="761" t="s">
        <v>310</v>
      </c>
      <c r="E100" s="761" t="s">
        <v>264</v>
      </c>
      <c r="F100" s="387" t="s">
        <v>2014</v>
      </c>
      <c r="G100" s="386" t="s">
        <v>280</v>
      </c>
      <c r="H100" s="756" t="s">
        <v>266</v>
      </c>
      <c r="I100" s="756" t="s">
        <v>266</v>
      </c>
      <c r="J100" s="756" t="s">
        <v>266</v>
      </c>
      <c r="K100" s="757"/>
      <c r="L100" s="757"/>
      <c r="M100" s="387"/>
      <c r="N100" s="762"/>
      <c r="O100" s="351"/>
    </row>
    <row r="101" spans="1:15" ht="18" customHeight="1">
      <c r="A101" s="768"/>
      <c r="B101" s="385" t="s">
        <v>358</v>
      </c>
      <c r="C101" s="761"/>
      <c r="D101" s="761"/>
      <c r="E101" s="761"/>
      <c r="F101" s="387"/>
      <c r="G101" s="386"/>
      <c r="H101" s="756"/>
      <c r="I101" s="756"/>
      <c r="J101" s="756"/>
      <c r="K101" s="757"/>
      <c r="L101" s="757"/>
      <c r="M101" s="387"/>
      <c r="N101" s="762"/>
      <c r="O101" s="351"/>
    </row>
    <row r="102" spans="1:15" ht="18" customHeight="1">
      <c r="A102" s="769">
        <v>29</v>
      </c>
      <c r="B102" s="385" t="s">
        <v>2396</v>
      </c>
      <c r="C102" s="761">
        <v>97</v>
      </c>
      <c r="D102" s="761" t="s">
        <v>360</v>
      </c>
      <c r="E102" s="761" t="s">
        <v>264</v>
      </c>
      <c r="F102" s="387" t="s">
        <v>2014</v>
      </c>
      <c r="G102" s="386" t="s">
        <v>280</v>
      </c>
      <c r="H102" s="756" t="s">
        <v>266</v>
      </c>
      <c r="I102" s="756" t="s">
        <v>266</v>
      </c>
      <c r="J102" s="756" t="s">
        <v>266</v>
      </c>
      <c r="K102" s="757"/>
      <c r="L102" s="757"/>
      <c r="M102" s="387"/>
      <c r="N102" s="762"/>
      <c r="O102" s="351"/>
    </row>
    <row r="103" spans="1:15" ht="18" customHeight="1">
      <c r="A103" s="768"/>
      <c r="B103" s="385" t="s">
        <v>361</v>
      </c>
      <c r="C103" s="761"/>
      <c r="D103" s="761"/>
      <c r="E103" s="761"/>
      <c r="F103" s="387"/>
      <c r="G103" s="386"/>
      <c r="H103" s="756"/>
      <c r="I103" s="756"/>
      <c r="J103" s="756"/>
      <c r="K103" s="757"/>
      <c r="L103" s="757"/>
      <c r="M103" s="387"/>
      <c r="N103" s="762"/>
      <c r="O103" s="351"/>
    </row>
    <row r="104" spans="1:15" ht="18" customHeight="1">
      <c r="A104" s="757">
        <v>30</v>
      </c>
      <c r="B104" s="385" t="s">
        <v>362</v>
      </c>
      <c r="C104" s="761">
        <v>410</v>
      </c>
      <c r="D104" s="761" t="s">
        <v>3017</v>
      </c>
      <c r="E104" s="761" t="s">
        <v>264</v>
      </c>
      <c r="F104" s="387" t="s">
        <v>2014</v>
      </c>
      <c r="G104" s="386" t="s">
        <v>433</v>
      </c>
      <c r="H104" s="756" t="s">
        <v>266</v>
      </c>
      <c r="I104" s="757"/>
      <c r="J104" s="756" t="s">
        <v>266</v>
      </c>
      <c r="K104" s="757"/>
      <c r="L104" s="757"/>
      <c r="M104" s="387"/>
      <c r="N104" s="762"/>
      <c r="O104" s="351"/>
    </row>
    <row r="105" spans="1:15" ht="18" customHeight="1">
      <c r="A105" s="757"/>
      <c r="B105" s="385" t="s">
        <v>363</v>
      </c>
      <c r="C105" s="761"/>
      <c r="D105" s="761"/>
      <c r="E105" s="761"/>
      <c r="F105" s="387"/>
      <c r="G105" s="386"/>
      <c r="H105" s="756"/>
      <c r="I105" s="757"/>
      <c r="J105" s="756"/>
      <c r="K105" s="757"/>
      <c r="L105" s="757"/>
      <c r="M105" s="387"/>
      <c r="N105" s="762"/>
      <c r="O105" s="351"/>
    </row>
    <row r="106" spans="1:15" ht="18" customHeight="1">
      <c r="A106" s="757"/>
      <c r="B106" s="385" t="s">
        <v>364</v>
      </c>
      <c r="C106" s="761">
        <v>100</v>
      </c>
      <c r="D106" s="761" t="s">
        <v>3017</v>
      </c>
      <c r="E106" s="761" t="s">
        <v>264</v>
      </c>
      <c r="F106" s="387" t="s">
        <v>2014</v>
      </c>
      <c r="G106" s="386" t="s">
        <v>433</v>
      </c>
      <c r="H106" s="756" t="s">
        <v>266</v>
      </c>
      <c r="I106" s="757"/>
      <c r="J106" s="756" t="s">
        <v>266</v>
      </c>
      <c r="K106" s="757"/>
      <c r="L106" s="757"/>
      <c r="M106" s="387"/>
      <c r="N106" s="762"/>
      <c r="O106" s="351"/>
    </row>
    <row r="107" spans="1:15" ht="18" customHeight="1">
      <c r="A107" s="757"/>
      <c r="B107" s="385" t="s">
        <v>365</v>
      </c>
      <c r="C107" s="761"/>
      <c r="D107" s="761"/>
      <c r="E107" s="761"/>
      <c r="F107" s="387"/>
      <c r="G107" s="386"/>
      <c r="H107" s="756"/>
      <c r="I107" s="757"/>
      <c r="J107" s="756"/>
      <c r="K107" s="757"/>
      <c r="L107" s="757"/>
      <c r="M107" s="387"/>
      <c r="N107" s="762"/>
      <c r="O107" s="351"/>
    </row>
    <row r="108" spans="1:15" ht="18" customHeight="1">
      <c r="A108" s="757">
        <v>31</v>
      </c>
      <c r="B108" s="385" t="s">
        <v>366</v>
      </c>
      <c r="C108" s="761">
        <v>553</v>
      </c>
      <c r="D108" s="761" t="s">
        <v>2359</v>
      </c>
      <c r="E108" s="761" t="s">
        <v>264</v>
      </c>
      <c r="F108" s="387" t="s">
        <v>357</v>
      </c>
      <c r="G108" s="386" t="s">
        <v>264</v>
      </c>
      <c r="H108" s="756" t="s">
        <v>2006</v>
      </c>
      <c r="I108" s="757"/>
      <c r="J108" s="756" t="s">
        <v>266</v>
      </c>
      <c r="K108" s="757"/>
      <c r="L108" s="757"/>
      <c r="M108" s="387" t="s">
        <v>1171</v>
      </c>
      <c r="N108" s="762" t="s">
        <v>1638</v>
      </c>
      <c r="O108" s="351"/>
    </row>
    <row r="109" spans="1:15" ht="18" customHeight="1">
      <c r="A109" s="757"/>
      <c r="B109" s="385" t="s">
        <v>367</v>
      </c>
      <c r="C109" s="761"/>
      <c r="D109" s="761"/>
      <c r="E109" s="761"/>
      <c r="F109" s="387" t="s">
        <v>1172</v>
      </c>
      <c r="G109" s="387" t="s">
        <v>3825</v>
      </c>
      <c r="H109" s="756"/>
      <c r="I109" s="757"/>
      <c r="J109" s="756"/>
      <c r="K109" s="757"/>
      <c r="L109" s="757"/>
      <c r="M109" s="387" t="s">
        <v>286</v>
      </c>
      <c r="N109" s="762"/>
      <c r="O109" s="351"/>
    </row>
    <row r="110" spans="1:15" ht="18" customHeight="1">
      <c r="A110" s="757"/>
      <c r="B110" s="385" t="s">
        <v>368</v>
      </c>
      <c r="C110" s="761">
        <v>50</v>
      </c>
      <c r="D110" s="761" t="s">
        <v>3405</v>
      </c>
      <c r="E110" s="761" t="s">
        <v>264</v>
      </c>
      <c r="F110" s="387" t="s">
        <v>357</v>
      </c>
      <c r="G110" s="387" t="s">
        <v>264</v>
      </c>
      <c r="H110" s="756" t="s">
        <v>2005</v>
      </c>
      <c r="I110" s="757"/>
      <c r="J110" s="756" t="s">
        <v>266</v>
      </c>
      <c r="K110" s="757"/>
      <c r="L110" s="757"/>
      <c r="M110" s="387" t="s">
        <v>1171</v>
      </c>
      <c r="N110" s="762" t="s">
        <v>1638</v>
      </c>
      <c r="O110" s="351"/>
    </row>
    <row r="111" spans="1:15" ht="18" customHeight="1">
      <c r="A111" s="757"/>
      <c r="B111" s="385" t="s">
        <v>367</v>
      </c>
      <c r="C111" s="761"/>
      <c r="D111" s="761"/>
      <c r="E111" s="761"/>
      <c r="F111" s="387" t="s">
        <v>1172</v>
      </c>
      <c r="G111" s="387" t="s">
        <v>3825</v>
      </c>
      <c r="H111" s="756"/>
      <c r="I111" s="757"/>
      <c r="J111" s="756"/>
      <c r="K111" s="757"/>
      <c r="L111" s="757"/>
      <c r="M111" s="387" t="s">
        <v>286</v>
      </c>
      <c r="N111" s="762"/>
      <c r="O111" s="351"/>
    </row>
    <row r="112" spans="1:15" ht="18" customHeight="1">
      <c r="A112" s="757"/>
      <c r="B112" s="385" t="s">
        <v>369</v>
      </c>
      <c r="C112" s="761">
        <v>166</v>
      </c>
      <c r="D112" s="761" t="s">
        <v>2359</v>
      </c>
      <c r="E112" s="761" t="s">
        <v>264</v>
      </c>
      <c r="F112" s="387" t="s">
        <v>357</v>
      </c>
      <c r="G112" s="386" t="s">
        <v>264</v>
      </c>
      <c r="H112" s="756" t="s">
        <v>266</v>
      </c>
      <c r="I112" s="757"/>
      <c r="J112" s="756" t="s">
        <v>266</v>
      </c>
      <c r="K112" s="757"/>
      <c r="L112" s="757"/>
      <c r="M112" s="387" t="s">
        <v>1171</v>
      </c>
      <c r="N112" s="762" t="s">
        <v>1638</v>
      </c>
      <c r="O112" s="351"/>
    </row>
    <row r="113" spans="1:15" ht="18" customHeight="1">
      <c r="A113" s="757"/>
      <c r="B113" s="385" t="s">
        <v>370</v>
      </c>
      <c r="C113" s="761"/>
      <c r="D113" s="761"/>
      <c r="E113" s="761"/>
      <c r="F113" s="387" t="s">
        <v>1172</v>
      </c>
      <c r="G113" s="387" t="s">
        <v>3825</v>
      </c>
      <c r="H113" s="756"/>
      <c r="I113" s="757"/>
      <c r="J113" s="756"/>
      <c r="K113" s="757"/>
      <c r="L113" s="757"/>
      <c r="M113" s="387" t="s">
        <v>286</v>
      </c>
      <c r="N113" s="762"/>
      <c r="O113" s="351"/>
    </row>
    <row r="114" spans="1:15" ht="18" customHeight="1">
      <c r="A114" s="757"/>
      <c r="B114" s="385" t="s">
        <v>371</v>
      </c>
      <c r="C114" s="761">
        <v>3319</v>
      </c>
      <c r="D114" s="761" t="s">
        <v>372</v>
      </c>
      <c r="E114" s="761" t="s">
        <v>264</v>
      </c>
      <c r="F114" s="387" t="s">
        <v>357</v>
      </c>
      <c r="G114" s="386" t="s">
        <v>280</v>
      </c>
      <c r="H114" s="756" t="s">
        <v>266</v>
      </c>
      <c r="I114" s="757"/>
      <c r="J114" s="756" t="s">
        <v>266</v>
      </c>
      <c r="K114" s="757"/>
      <c r="L114" s="757"/>
      <c r="M114" s="387" t="s">
        <v>1171</v>
      </c>
      <c r="N114" s="762" t="s">
        <v>1638</v>
      </c>
      <c r="O114" s="351"/>
    </row>
    <row r="115" spans="1:15" ht="18" customHeight="1">
      <c r="A115" s="757"/>
      <c r="B115" s="385" t="s">
        <v>373</v>
      </c>
      <c r="C115" s="761"/>
      <c r="D115" s="761"/>
      <c r="E115" s="761"/>
      <c r="F115" s="387" t="s">
        <v>1172</v>
      </c>
      <c r="G115" s="386"/>
      <c r="H115" s="756"/>
      <c r="I115" s="757"/>
      <c r="J115" s="756"/>
      <c r="K115" s="757"/>
      <c r="L115" s="757"/>
      <c r="M115" s="387" t="s">
        <v>286</v>
      </c>
      <c r="N115" s="762"/>
      <c r="O115" s="351"/>
    </row>
    <row r="116" spans="1:15" ht="18" customHeight="1">
      <c r="A116" s="757"/>
      <c r="B116" s="385" t="s">
        <v>374</v>
      </c>
      <c r="C116" s="761">
        <v>1000</v>
      </c>
      <c r="D116" s="761" t="s">
        <v>372</v>
      </c>
      <c r="E116" s="761" t="s">
        <v>264</v>
      </c>
      <c r="F116" s="387" t="s">
        <v>357</v>
      </c>
      <c r="G116" s="386" t="s">
        <v>280</v>
      </c>
      <c r="H116" s="756" t="s">
        <v>266</v>
      </c>
      <c r="I116" s="757"/>
      <c r="J116" s="756" t="s">
        <v>266</v>
      </c>
      <c r="K116" s="757"/>
      <c r="L116" s="757"/>
      <c r="M116" s="387" t="s">
        <v>1171</v>
      </c>
      <c r="N116" s="762" t="s">
        <v>1638</v>
      </c>
      <c r="O116" s="351"/>
    </row>
    <row r="117" spans="1:15" ht="18" customHeight="1">
      <c r="A117" s="757"/>
      <c r="B117" s="385" t="s">
        <v>375</v>
      </c>
      <c r="C117" s="761"/>
      <c r="D117" s="761"/>
      <c r="E117" s="761"/>
      <c r="F117" s="387" t="s">
        <v>1172</v>
      </c>
      <c r="G117" s="386"/>
      <c r="H117" s="756"/>
      <c r="I117" s="757"/>
      <c r="J117" s="756"/>
      <c r="K117" s="757"/>
      <c r="L117" s="757"/>
      <c r="M117" s="387" t="s">
        <v>286</v>
      </c>
      <c r="N117" s="762"/>
      <c r="O117" s="351"/>
    </row>
    <row r="118" spans="1:15" ht="18" customHeight="1">
      <c r="A118" s="757"/>
      <c r="B118" s="385" t="s">
        <v>376</v>
      </c>
      <c r="C118" s="761">
        <v>1000</v>
      </c>
      <c r="D118" s="761" t="s">
        <v>372</v>
      </c>
      <c r="E118" s="761" t="s">
        <v>264</v>
      </c>
      <c r="F118" s="387" t="s">
        <v>357</v>
      </c>
      <c r="G118" s="386" t="s">
        <v>280</v>
      </c>
      <c r="H118" s="756" t="s">
        <v>266</v>
      </c>
      <c r="I118" s="757"/>
      <c r="J118" s="756" t="s">
        <v>266</v>
      </c>
      <c r="K118" s="757"/>
      <c r="L118" s="757"/>
      <c r="M118" s="387" t="s">
        <v>1171</v>
      </c>
      <c r="N118" s="762" t="s">
        <v>1638</v>
      </c>
      <c r="O118" s="351"/>
    </row>
    <row r="119" spans="1:15" ht="18" customHeight="1">
      <c r="A119" s="757"/>
      <c r="B119" s="385" t="s">
        <v>377</v>
      </c>
      <c r="C119" s="761"/>
      <c r="D119" s="761"/>
      <c r="E119" s="761"/>
      <c r="F119" s="387" t="s">
        <v>1172</v>
      </c>
      <c r="G119" s="386"/>
      <c r="H119" s="756"/>
      <c r="I119" s="757"/>
      <c r="J119" s="756"/>
      <c r="K119" s="757"/>
      <c r="L119" s="757"/>
      <c r="M119" s="387" t="s">
        <v>286</v>
      </c>
      <c r="N119" s="762"/>
      <c r="O119" s="351"/>
    </row>
    <row r="120" spans="1:15" ht="18" customHeight="1">
      <c r="A120" s="757">
        <v>32</v>
      </c>
      <c r="B120" s="385" t="s">
        <v>378</v>
      </c>
      <c r="C120" s="761">
        <v>9295</v>
      </c>
      <c r="D120" s="761" t="s">
        <v>2359</v>
      </c>
      <c r="E120" s="761" t="s">
        <v>264</v>
      </c>
      <c r="F120" s="387" t="s">
        <v>357</v>
      </c>
      <c r="G120" s="386" t="s">
        <v>433</v>
      </c>
      <c r="H120" s="756" t="s">
        <v>266</v>
      </c>
      <c r="I120" s="757"/>
      <c r="J120" s="756" t="s">
        <v>266</v>
      </c>
      <c r="K120" s="757"/>
      <c r="L120" s="757"/>
      <c r="M120" s="387" t="s">
        <v>1171</v>
      </c>
      <c r="N120" s="762" t="s">
        <v>1642</v>
      </c>
      <c r="O120" s="351"/>
    </row>
    <row r="121" spans="1:15" ht="18" customHeight="1">
      <c r="A121" s="757"/>
      <c r="B121" s="385" t="s">
        <v>379</v>
      </c>
      <c r="C121" s="761"/>
      <c r="D121" s="761"/>
      <c r="E121" s="761"/>
      <c r="F121" s="387" t="s">
        <v>863</v>
      </c>
      <c r="G121" s="386"/>
      <c r="H121" s="756"/>
      <c r="I121" s="757"/>
      <c r="J121" s="756"/>
      <c r="K121" s="757"/>
      <c r="L121" s="757"/>
      <c r="M121" s="387" t="s">
        <v>286</v>
      </c>
      <c r="N121" s="762"/>
      <c r="O121" s="351"/>
    </row>
    <row r="122" spans="1:15" ht="18" customHeight="1">
      <c r="A122" s="757"/>
      <c r="B122" s="385" t="s">
        <v>380</v>
      </c>
      <c r="C122" s="761">
        <v>300</v>
      </c>
      <c r="D122" s="761" t="s">
        <v>2359</v>
      </c>
      <c r="E122" s="761" t="s">
        <v>264</v>
      </c>
      <c r="F122" s="387" t="s">
        <v>357</v>
      </c>
      <c r="G122" s="386" t="s">
        <v>433</v>
      </c>
      <c r="H122" s="756" t="s">
        <v>266</v>
      </c>
      <c r="I122" s="757"/>
      <c r="J122" s="756" t="s">
        <v>266</v>
      </c>
      <c r="K122" s="757"/>
      <c r="L122" s="757"/>
      <c r="M122" s="387" t="s">
        <v>1171</v>
      </c>
      <c r="N122" s="762" t="s">
        <v>3166</v>
      </c>
      <c r="O122" s="351"/>
    </row>
    <row r="123" spans="1:15" ht="18" customHeight="1">
      <c r="A123" s="757"/>
      <c r="B123" s="385" t="s">
        <v>381</v>
      </c>
      <c r="C123" s="761"/>
      <c r="D123" s="761"/>
      <c r="E123" s="761"/>
      <c r="F123" s="387" t="s">
        <v>863</v>
      </c>
      <c r="G123" s="386"/>
      <c r="H123" s="756"/>
      <c r="I123" s="757"/>
      <c r="J123" s="756"/>
      <c r="K123" s="757"/>
      <c r="L123" s="757"/>
      <c r="M123" s="387" t="s">
        <v>286</v>
      </c>
      <c r="N123" s="762"/>
      <c r="O123" s="351"/>
    </row>
    <row r="124" spans="1:15" ht="18" customHeight="1">
      <c r="A124" s="757">
        <v>33</v>
      </c>
      <c r="B124" s="385" t="s">
        <v>382</v>
      </c>
      <c r="C124" s="761">
        <v>95</v>
      </c>
      <c r="D124" s="761" t="s">
        <v>315</v>
      </c>
      <c r="E124" s="761" t="s">
        <v>264</v>
      </c>
      <c r="F124" s="387" t="s">
        <v>2017</v>
      </c>
      <c r="G124" s="386" t="s">
        <v>280</v>
      </c>
      <c r="H124" s="756" t="s">
        <v>3558</v>
      </c>
      <c r="I124" s="756" t="s">
        <v>3557</v>
      </c>
      <c r="J124" s="756" t="s">
        <v>3557</v>
      </c>
      <c r="K124" s="757"/>
      <c r="L124" s="757"/>
      <c r="M124" s="387"/>
      <c r="N124" s="762"/>
      <c r="O124" s="351"/>
    </row>
    <row r="125" spans="1:15" ht="18" customHeight="1">
      <c r="A125" s="757"/>
      <c r="B125" s="385" t="s">
        <v>383</v>
      </c>
      <c r="C125" s="761"/>
      <c r="D125" s="761"/>
      <c r="E125" s="761"/>
      <c r="F125" s="387"/>
      <c r="G125" s="386"/>
      <c r="H125" s="756"/>
      <c r="I125" s="756"/>
      <c r="J125" s="756"/>
      <c r="K125" s="757"/>
      <c r="L125" s="757"/>
      <c r="M125" s="387"/>
      <c r="N125" s="762"/>
      <c r="O125" s="351"/>
    </row>
    <row r="126" spans="1:15" ht="18" customHeight="1">
      <c r="A126" s="757">
        <v>34</v>
      </c>
      <c r="B126" s="385" t="s">
        <v>2695</v>
      </c>
      <c r="C126" s="761">
        <v>800</v>
      </c>
      <c r="D126" s="761" t="s">
        <v>384</v>
      </c>
      <c r="E126" s="761" t="s">
        <v>264</v>
      </c>
      <c r="F126" s="387" t="s">
        <v>2017</v>
      </c>
      <c r="G126" s="386" t="s">
        <v>280</v>
      </c>
      <c r="H126" s="756" t="s">
        <v>266</v>
      </c>
      <c r="I126" s="757"/>
      <c r="J126" s="756" t="s">
        <v>266</v>
      </c>
      <c r="K126" s="756" t="s">
        <v>266</v>
      </c>
      <c r="L126" s="757"/>
      <c r="M126" s="387"/>
      <c r="N126" s="766"/>
      <c r="O126" s="351"/>
    </row>
    <row r="127" spans="1:15" ht="18" customHeight="1">
      <c r="A127" s="757"/>
      <c r="B127" s="385" t="s">
        <v>2697</v>
      </c>
      <c r="C127" s="761"/>
      <c r="D127" s="761"/>
      <c r="E127" s="761"/>
      <c r="F127" s="387"/>
      <c r="G127" s="386"/>
      <c r="H127" s="756"/>
      <c r="I127" s="757"/>
      <c r="J127" s="756"/>
      <c r="K127" s="756"/>
      <c r="L127" s="757"/>
      <c r="M127" s="387"/>
      <c r="N127" s="766"/>
      <c r="O127" s="351"/>
    </row>
    <row r="128" spans="1:15" ht="18" customHeight="1">
      <c r="A128" s="757">
        <v>35</v>
      </c>
      <c r="B128" s="385" t="s">
        <v>385</v>
      </c>
      <c r="C128" s="761">
        <v>1037</v>
      </c>
      <c r="D128" s="761" t="s">
        <v>3017</v>
      </c>
      <c r="E128" s="761" t="s">
        <v>264</v>
      </c>
      <c r="F128" s="387" t="s">
        <v>2018</v>
      </c>
      <c r="G128" s="386" t="s">
        <v>280</v>
      </c>
      <c r="H128" s="756" t="s">
        <v>266</v>
      </c>
      <c r="I128" s="756" t="s">
        <v>266</v>
      </c>
      <c r="J128" s="756" t="s">
        <v>266</v>
      </c>
      <c r="K128" s="757"/>
      <c r="L128" s="757"/>
      <c r="M128" s="387"/>
      <c r="N128" s="762"/>
      <c r="O128" s="351"/>
    </row>
    <row r="129" spans="1:15" ht="18" customHeight="1">
      <c r="A129" s="757"/>
      <c r="B129" s="385" t="s">
        <v>2401</v>
      </c>
      <c r="C129" s="761"/>
      <c r="D129" s="761"/>
      <c r="E129" s="761"/>
      <c r="F129" s="387"/>
      <c r="G129" s="386"/>
      <c r="H129" s="756"/>
      <c r="I129" s="756"/>
      <c r="J129" s="756"/>
      <c r="K129" s="757"/>
      <c r="L129" s="757"/>
      <c r="M129" s="387"/>
      <c r="N129" s="762"/>
      <c r="O129" s="351"/>
    </row>
    <row r="130" spans="1:15" ht="18" customHeight="1">
      <c r="A130" s="757">
        <v>36</v>
      </c>
      <c r="B130" s="385" t="s">
        <v>387</v>
      </c>
      <c r="C130" s="761">
        <v>2048</v>
      </c>
      <c r="D130" s="761" t="s">
        <v>310</v>
      </c>
      <c r="E130" s="761" t="s">
        <v>264</v>
      </c>
      <c r="F130" s="387" t="s">
        <v>328</v>
      </c>
      <c r="G130" s="386" t="s">
        <v>280</v>
      </c>
      <c r="H130" s="756" t="s">
        <v>266</v>
      </c>
      <c r="I130" s="756" t="s">
        <v>266</v>
      </c>
      <c r="J130" s="756" t="s">
        <v>266</v>
      </c>
      <c r="K130" s="757"/>
      <c r="L130" s="757"/>
      <c r="M130" s="763" t="s">
        <v>1166</v>
      </c>
      <c r="N130" s="764" t="s">
        <v>3406</v>
      </c>
      <c r="O130" s="351"/>
    </row>
    <row r="131" spans="1:15" ht="18" customHeight="1">
      <c r="A131" s="757"/>
      <c r="B131" s="385" t="s">
        <v>388</v>
      </c>
      <c r="C131" s="761"/>
      <c r="D131" s="761"/>
      <c r="E131" s="761"/>
      <c r="F131" s="387" t="s">
        <v>938</v>
      </c>
      <c r="G131" s="386"/>
      <c r="H131" s="756"/>
      <c r="I131" s="756"/>
      <c r="J131" s="756"/>
      <c r="K131" s="757"/>
      <c r="L131" s="757"/>
      <c r="M131" s="763"/>
      <c r="N131" s="764"/>
      <c r="O131" s="351"/>
    </row>
    <row r="132" spans="1:15" ht="18" customHeight="1">
      <c r="A132" s="757"/>
      <c r="B132" s="385" t="s">
        <v>389</v>
      </c>
      <c r="C132" s="761">
        <v>448</v>
      </c>
      <c r="D132" s="761" t="s">
        <v>310</v>
      </c>
      <c r="E132" s="761" t="s">
        <v>264</v>
      </c>
      <c r="F132" s="387" t="s">
        <v>328</v>
      </c>
      <c r="G132" s="386" t="s">
        <v>280</v>
      </c>
      <c r="H132" s="756" t="s">
        <v>266</v>
      </c>
      <c r="I132" s="756" t="s">
        <v>266</v>
      </c>
      <c r="J132" s="756" t="s">
        <v>266</v>
      </c>
      <c r="K132" s="757"/>
      <c r="L132" s="757"/>
      <c r="M132" s="763"/>
      <c r="N132" s="765"/>
      <c r="O132" s="351"/>
    </row>
    <row r="133" spans="1:15" ht="18" customHeight="1">
      <c r="A133" s="757"/>
      <c r="B133" s="385" t="s">
        <v>390</v>
      </c>
      <c r="C133" s="761"/>
      <c r="D133" s="761"/>
      <c r="E133" s="761"/>
      <c r="F133" s="387" t="s">
        <v>938</v>
      </c>
      <c r="G133" s="386"/>
      <c r="H133" s="756"/>
      <c r="I133" s="756"/>
      <c r="J133" s="756"/>
      <c r="K133" s="757"/>
      <c r="L133" s="757"/>
      <c r="M133" s="763" t="s">
        <v>286</v>
      </c>
      <c r="N133" s="765"/>
      <c r="O133" s="351"/>
    </row>
    <row r="134" spans="1:15" ht="18" customHeight="1">
      <c r="A134" s="757"/>
      <c r="B134" s="385" t="s">
        <v>391</v>
      </c>
      <c r="C134" s="761">
        <v>6</v>
      </c>
      <c r="D134" s="761" t="s">
        <v>320</v>
      </c>
      <c r="E134" s="761" t="s">
        <v>438</v>
      </c>
      <c r="F134" s="387" t="s">
        <v>328</v>
      </c>
      <c r="G134" s="386" t="s">
        <v>280</v>
      </c>
      <c r="H134" s="756" t="s">
        <v>266</v>
      </c>
      <c r="I134" s="756" t="s">
        <v>266</v>
      </c>
      <c r="J134" s="756" t="s">
        <v>266</v>
      </c>
      <c r="K134" s="757"/>
      <c r="L134" s="757"/>
      <c r="M134" s="763"/>
      <c r="N134" s="765"/>
      <c r="O134" s="351"/>
    </row>
    <row r="135" spans="1:15" ht="18" customHeight="1">
      <c r="A135" s="757"/>
      <c r="B135" s="385" t="s">
        <v>392</v>
      </c>
      <c r="C135" s="761"/>
      <c r="D135" s="761"/>
      <c r="E135" s="761"/>
      <c r="F135" s="387" t="s">
        <v>938</v>
      </c>
      <c r="G135" s="386"/>
      <c r="H135" s="756"/>
      <c r="I135" s="756"/>
      <c r="J135" s="756"/>
      <c r="K135" s="757"/>
      <c r="L135" s="757"/>
      <c r="M135" s="763"/>
      <c r="N135" s="765"/>
      <c r="O135" s="351"/>
    </row>
    <row r="136" spans="1:15">
      <c r="N136" s="354"/>
    </row>
    <row r="137" spans="1:15">
      <c r="N137" s="354"/>
    </row>
    <row r="138" spans="1:15">
      <c r="N138" s="354"/>
    </row>
    <row r="139" spans="1:15">
      <c r="N139" s="354"/>
    </row>
  </sheetData>
  <mergeCells count="633">
    <mergeCell ref="A88:A89"/>
    <mergeCell ref="N88:N89"/>
    <mergeCell ref="L88:L89"/>
    <mergeCell ref="K88:K89"/>
    <mergeCell ref="J88:J89"/>
    <mergeCell ref="I88:I89"/>
    <mergeCell ref="H88:H89"/>
    <mergeCell ref="E88:E89"/>
    <mergeCell ref="D88:D89"/>
    <mergeCell ref="C88:C89"/>
    <mergeCell ref="A90:A91"/>
    <mergeCell ref="C90:C91"/>
    <mergeCell ref="D90:D91"/>
    <mergeCell ref="E90:E91"/>
    <mergeCell ref="H90:H91"/>
    <mergeCell ref="I90:I91"/>
    <mergeCell ref="A1:N1"/>
    <mergeCell ref="A2:A5"/>
    <mergeCell ref="B2:B3"/>
    <mergeCell ref="C2:D5"/>
    <mergeCell ref="E2:E5"/>
    <mergeCell ref="F2:F3"/>
    <mergeCell ref="G2:G3"/>
    <mergeCell ref="H2:L2"/>
    <mergeCell ref="M2:M3"/>
    <mergeCell ref="N2:N5"/>
    <mergeCell ref="M4:M5"/>
    <mergeCell ref="H3:H5"/>
    <mergeCell ref="I3:I5"/>
    <mergeCell ref="J3:J5"/>
    <mergeCell ref="K3:K5"/>
    <mergeCell ref="L3:L5"/>
    <mergeCell ref="B4:B5"/>
    <mergeCell ref="F4:F5"/>
    <mergeCell ref="G4:G5"/>
    <mergeCell ref="A6:A17"/>
    <mergeCell ref="C6:C7"/>
    <mergeCell ref="D6:D7"/>
    <mergeCell ref="E6:E7"/>
    <mergeCell ref="C12:C13"/>
    <mergeCell ref="D12:D13"/>
    <mergeCell ref="E12:E13"/>
    <mergeCell ref="C10:C11"/>
    <mergeCell ref="D10:D11"/>
    <mergeCell ref="E10:E11"/>
    <mergeCell ref="H10:H11"/>
    <mergeCell ref="M6:M11"/>
    <mergeCell ref="N6:N17"/>
    <mergeCell ref="C8:C9"/>
    <mergeCell ref="D8:D9"/>
    <mergeCell ref="E8:E9"/>
    <mergeCell ref="H8:H9"/>
    <mergeCell ref="I8:I9"/>
    <mergeCell ref="J8:J9"/>
    <mergeCell ref="K8:K9"/>
    <mergeCell ref="L8:L9"/>
    <mergeCell ref="H6:H7"/>
    <mergeCell ref="I6:I7"/>
    <mergeCell ref="J6:J7"/>
    <mergeCell ref="K6:K7"/>
    <mergeCell ref="L6:L7"/>
    <mergeCell ref="I10:I11"/>
    <mergeCell ref="J10:J11"/>
    <mergeCell ref="K10:K11"/>
    <mergeCell ref="L10:L11"/>
    <mergeCell ref="L16:L17"/>
    <mergeCell ref="D16:D17"/>
    <mergeCell ref="E16:E17"/>
    <mergeCell ref="H16:H17"/>
    <mergeCell ref="I16:I17"/>
    <mergeCell ref="J16:J17"/>
    <mergeCell ref="K16:K17"/>
    <mergeCell ref="M12:M17"/>
    <mergeCell ref="C14:C15"/>
    <mergeCell ref="D14:D15"/>
    <mergeCell ref="E14:E15"/>
    <mergeCell ref="H14:H15"/>
    <mergeCell ref="I14:I15"/>
    <mergeCell ref="J14:J15"/>
    <mergeCell ref="K14:K15"/>
    <mergeCell ref="L14:L15"/>
    <mergeCell ref="C16:C17"/>
    <mergeCell ref="H12:H13"/>
    <mergeCell ref="I12:I13"/>
    <mergeCell ref="J12:J13"/>
    <mergeCell ref="K12:K13"/>
    <mergeCell ref="L12:L13"/>
    <mergeCell ref="M18:M19"/>
    <mergeCell ref="N18:N21"/>
    <mergeCell ref="C20:C21"/>
    <mergeCell ref="D20:D21"/>
    <mergeCell ref="E20:E21"/>
    <mergeCell ref="H20:H21"/>
    <mergeCell ref="I20:I21"/>
    <mergeCell ref="J20:J21"/>
    <mergeCell ref="K20:K21"/>
    <mergeCell ref="L20:L21"/>
    <mergeCell ref="J18:J19"/>
    <mergeCell ref="K18:K19"/>
    <mergeCell ref="L18:L19"/>
    <mergeCell ref="C18:C19"/>
    <mergeCell ref="D18:D19"/>
    <mergeCell ref="E18:E19"/>
    <mergeCell ref="H18:H19"/>
    <mergeCell ref="I18:I19"/>
    <mergeCell ref="M20:M21"/>
    <mergeCell ref="N22:N23"/>
    <mergeCell ref="A24:A27"/>
    <mergeCell ref="C24:C25"/>
    <mergeCell ref="D24:D25"/>
    <mergeCell ref="E24:E25"/>
    <mergeCell ref="H24:H25"/>
    <mergeCell ref="I24:I25"/>
    <mergeCell ref="J24:J25"/>
    <mergeCell ref="K24:K25"/>
    <mergeCell ref="E22:E23"/>
    <mergeCell ref="H22:H23"/>
    <mergeCell ref="I22:I23"/>
    <mergeCell ref="J22:J23"/>
    <mergeCell ref="K22:K23"/>
    <mergeCell ref="L22:L23"/>
    <mergeCell ref="J26:J27"/>
    <mergeCell ref="A18:A21"/>
    <mergeCell ref="N30:N31"/>
    <mergeCell ref="A28:A29"/>
    <mergeCell ref="C28:C29"/>
    <mergeCell ref="D28:D29"/>
    <mergeCell ref="E28:E29"/>
    <mergeCell ref="H28:H29"/>
    <mergeCell ref="M26:M27"/>
    <mergeCell ref="A22:A23"/>
    <mergeCell ref="C22:C23"/>
    <mergeCell ref="D22:D23"/>
    <mergeCell ref="N28:N29"/>
    <mergeCell ref="A30:A31"/>
    <mergeCell ref="C30:C31"/>
    <mergeCell ref="D30:D31"/>
    <mergeCell ref="E30:E31"/>
    <mergeCell ref="H30:H31"/>
    <mergeCell ref="L24:L25"/>
    <mergeCell ref="N24:N27"/>
    <mergeCell ref="C26:C27"/>
    <mergeCell ref="D26:D27"/>
    <mergeCell ref="E26:E27"/>
    <mergeCell ref="H26:H27"/>
    <mergeCell ref="I26:I27"/>
    <mergeCell ref="N32:N35"/>
    <mergeCell ref="I28:I29"/>
    <mergeCell ref="J28:J29"/>
    <mergeCell ref="K28:K29"/>
    <mergeCell ref="L28:L29"/>
    <mergeCell ref="M24:M25"/>
    <mergeCell ref="A32:A35"/>
    <mergeCell ref="C32:C33"/>
    <mergeCell ref="D32:D33"/>
    <mergeCell ref="E32:E33"/>
    <mergeCell ref="H32:H33"/>
    <mergeCell ref="I30:I31"/>
    <mergeCell ref="J30:J31"/>
    <mergeCell ref="K30:K31"/>
    <mergeCell ref="L30:L31"/>
    <mergeCell ref="K26:K27"/>
    <mergeCell ref="L26:L27"/>
    <mergeCell ref="I32:I33"/>
    <mergeCell ref="J32:J33"/>
    <mergeCell ref="K32:K33"/>
    <mergeCell ref="L32:L33"/>
    <mergeCell ref="K36:K37"/>
    <mergeCell ref="C34:C35"/>
    <mergeCell ref="D34:D35"/>
    <mergeCell ref="E34:E35"/>
    <mergeCell ref="H34:H35"/>
    <mergeCell ref="I34:I35"/>
    <mergeCell ref="J34:J35"/>
    <mergeCell ref="K34:K35"/>
    <mergeCell ref="L34:L35"/>
    <mergeCell ref="H42:H43"/>
    <mergeCell ref="M36:M38"/>
    <mergeCell ref="N36:N47"/>
    <mergeCell ref="L38:L39"/>
    <mergeCell ref="M39:M41"/>
    <mergeCell ref="L40:L41"/>
    <mergeCell ref="L42:L43"/>
    <mergeCell ref="M42:M44"/>
    <mergeCell ref="C44:C45"/>
    <mergeCell ref="D44:D45"/>
    <mergeCell ref="E44:E45"/>
    <mergeCell ref="H44:H45"/>
    <mergeCell ref="I44:I45"/>
    <mergeCell ref="J44:J45"/>
    <mergeCell ref="K44:K45"/>
    <mergeCell ref="L44:L45"/>
    <mergeCell ref="C42:C43"/>
    <mergeCell ref="M45:M47"/>
    <mergeCell ref="I46:I47"/>
    <mergeCell ref="J46:J47"/>
    <mergeCell ref="K46:K47"/>
    <mergeCell ref="L46:L47"/>
    <mergeCell ref="I36:I37"/>
    <mergeCell ref="J36:J37"/>
    <mergeCell ref="D40:D41"/>
    <mergeCell ref="E40:E41"/>
    <mergeCell ref="H40:H41"/>
    <mergeCell ref="I40:I41"/>
    <mergeCell ref="J40:J41"/>
    <mergeCell ref="K40:K41"/>
    <mergeCell ref="A48:A51"/>
    <mergeCell ref="C48:C49"/>
    <mergeCell ref="D48:D49"/>
    <mergeCell ref="E48:E49"/>
    <mergeCell ref="H48:H49"/>
    <mergeCell ref="C46:C47"/>
    <mergeCell ref="D46:D47"/>
    <mergeCell ref="E46:E47"/>
    <mergeCell ref="H46:H47"/>
    <mergeCell ref="A36:A47"/>
    <mergeCell ref="C40:C41"/>
    <mergeCell ref="C38:C39"/>
    <mergeCell ref="C36:C37"/>
    <mergeCell ref="D36:D37"/>
    <mergeCell ref="E36:E37"/>
    <mergeCell ref="H36:H37"/>
    <mergeCell ref="D42:D43"/>
    <mergeCell ref="E42:E43"/>
    <mergeCell ref="J38:J39"/>
    <mergeCell ref="K38:K39"/>
    <mergeCell ref="D38:D39"/>
    <mergeCell ref="E38:E39"/>
    <mergeCell ref="H38:H39"/>
    <mergeCell ref="I38:I39"/>
    <mergeCell ref="L36:L37"/>
    <mergeCell ref="N48:N49"/>
    <mergeCell ref="C50:C51"/>
    <mergeCell ref="D50:D51"/>
    <mergeCell ref="E50:E51"/>
    <mergeCell ref="H50:H51"/>
    <mergeCell ref="I50:I51"/>
    <mergeCell ref="J50:J51"/>
    <mergeCell ref="K50:K51"/>
    <mergeCell ref="L50:L51"/>
    <mergeCell ref="N50:N51"/>
    <mergeCell ref="I42:I43"/>
    <mergeCell ref="J42:J43"/>
    <mergeCell ref="K42:K43"/>
    <mergeCell ref="I48:I49"/>
    <mergeCell ref="L48:L49"/>
    <mergeCell ref="J48:J49"/>
    <mergeCell ref="K48:K49"/>
    <mergeCell ref="A52:A55"/>
    <mergeCell ref="C52:C53"/>
    <mergeCell ref="D52:D53"/>
    <mergeCell ref="E52:E53"/>
    <mergeCell ref="H52:H53"/>
    <mergeCell ref="I52:I53"/>
    <mergeCell ref="J52:J53"/>
    <mergeCell ref="K52:K53"/>
    <mergeCell ref="L52:L53"/>
    <mergeCell ref="N52:N53"/>
    <mergeCell ref="C54:C55"/>
    <mergeCell ref="D54:D55"/>
    <mergeCell ref="E54:E55"/>
    <mergeCell ref="H54:H55"/>
    <mergeCell ref="I54:I55"/>
    <mergeCell ref="J54:J55"/>
    <mergeCell ref="K54:K55"/>
    <mergeCell ref="L54:L55"/>
    <mergeCell ref="N54:N55"/>
    <mergeCell ref="A58:A63"/>
    <mergeCell ref="C58:C59"/>
    <mergeCell ref="D58:D59"/>
    <mergeCell ref="E58:E59"/>
    <mergeCell ref="H58:H59"/>
    <mergeCell ref="I58:I59"/>
    <mergeCell ref="A56:A57"/>
    <mergeCell ref="C56:C57"/>
    <mergeCell ref="D56:D57"/>
    <mergeCell ref="E56:E57"/>
    <mergeCell ref="H56:H57"/>
    <mergeCell ref="I56:I57"/>
    <mergeCell ref="C62:C63"/>
    <mergeCell ref="D62:D63"/>
    <mergeCell ref="E62:E63"/>
    <mergeCell ref="H62:H63"/>
    <mergeCell ref="I62:I63"/>
    <mergeCell ref="C60:C61"/>
    <mergeCell ref="D60:D61"/>
    <mergeCell ref="E60:E61"/>
    <mergeCell ref="H60:H61"/>
    <mergeCell ref="I60:I61"/>
    <mergeCell ref="L66:L67"/>
    <mergeCell ref="N64:N65"/>
    <mergeCell ref="K60:K61"/>
    <mergeCell ref="L60:L61"/>
    <mergeCell ref="N66:N67"/>
    <mergeCell ref="L58:L59"/>
    <mergeCell ref="J56:J57"/>
    <mergeCell ref="K56:K57"/>
    <mergeCell ref="L56:L57"/>
    <mergeCell ref="J62:J63"/>
    <mergeCell ref="K62:K63"/>
    <mergeCell ref="J58:J59"/>
    <mergeCell ref="K58:K59"/>
    <mergeCell ref="L62:L63"/>
    <mergeCell ref="N56:N57"/>
    <mergeCell ref="J60:J61"/>
    <mergeCell ref="N58:N63"/>
    <mergeCell ref="N68:N71"/>
    <mergeCell ref="K76:K77"/>
    <mergeCell ref="L76:L77"/>
    <mergeCell ref="N76:N77"/>
    <mergeCell ref="J72:J73"/>
    <mergeCell ref="K72:K73"/>
    <mergeCell ref="L72:L73"/>
    <mergeCell ref="A64:A65"/>
    <mergeCell ref="C64:C65"/>
    <mergeCell ref="D64:D65"/>
    <mergeCell ref="E64:E65"/>
    <mergeCell ref="H64:H65"/>
    <mergeCell ref="I64:I65"/>
    <mergeCell ref="A66:A67"/>
    <mergeCell ref="C66:C67"/>
    <mergeCell ref="D66:D67"/>
    <mergeCell ref="E66:E67"/>
    <mergeCell ref="H66:H67"/>
    <mergeCell ref="I66:I67"/>
    <mergeCell ref="J64:J65"/>
    <mergeCell ref="K64:K65"/>
    <mergeCell ref="L64:L65"/>
    <mergeCell ref="J66:J67"/>
    <mergeCell ref="K66:K67"/>
    <mergeCell ref="A72:A73"/>
    <mergeCell ref="C72:C73"/>
    <mergeCell ref="D72:D73"/>
    <mergeCell ref="E72:E73"/>
    <mergeCell ref="J74:J75"/>
    <mergeCell ref="K74:K75"/>
    <mergeCell ref="L74:L75"/>
    <mergeCell ref="N74:N75"/>
    <mergeCell ref="C76:C77"/>
    <mergeCell ref="D76:D77"/>
    <mergeCell ref="E76:E77"/>
    <mergeCell ref="H76:H77"/>
    <mergeCell ref="I76:I77"/>
    <mergeCell ref="J76:J77"/>
    <mergeCell ref="A74:A77"/>
    <mergeCell ref="C74:C75"/>
    <mergeCell ref="D74:D75"/>
    <mergeCell ref="E74:E75"/>
    <mergeCell ref="H74:H75"/>
    <mergeCell ref="I74:I75"/>
    <mergeCell ref="H72:H73"/>
    <mergeCell ref="I72:I73"/>
    <mergeCell ref="N72:N73"/>
    <mergeCell ref="N80:N81"/>
    <mergeCell ref="A78:A79"/>
    <mergeCell ref="C78:C79"/>
    <mergeCell ref="D78:D79"/>
    <mergeCell ref="E78:E79"/>
    <mergeCell ref="H78:H79"/>
    <mergeCell ref="I78:I79"/>
    <mergeCell ref="J78:J79"/>
    <mergeCell ref="K78:K79"/>
    <mergeCell ref="L78:L79"/>
    <mergeCell ref="N78:N79"/>
    <mergeCell ref="A80:A81"/>
    <mergeCell ref="C80:C81"/>
    <mergeCell ref="D80:D81"/>
    <mergeCell ref="E80:E81"/>
    <mergeCell ref="H80:H81"/>
    <mergeCell ref="I80:I81"/>
    <mergeCell ref="J80:J81"/>
    <mergeCell ref="K80:K81"/>
    <mergeCell ref="L80:L81"/>
    <mergeCell ref="N84:N85"/>
    <mergeCell ref="A82:A83"/>
    <mergeCell ref="C82:C83"/>
    <mergeCell ref="D82:D83"/>
    <mergeCell ref="E82:E83"/>
    <mergeCell ref="H82:H83"/>
    <mergeCell ref="I82:I83"/>
    <mergeCell ref="J82:J83"/>
    <mergeCell ref="K82:K83"/>
    <mergeCell ref="L82:L83"/>
    <mergeCell ref="N82:N83"/>
    <mergeCell ref="A84:A85"/>
    <mergeCell ref="C84:C85"/>
    <mergeCell ref="D84:D85"/>
    <mergeCell ref="E84:E85"/>
    <mergeCell ref="H84:H85"/>
    <mergeCell ref="I84:I85"/>
    <mergeCell ref="J84:J85"/>
    <mergeCell ref="K84:K85"/>
    <mergeCell ref="L84:L85"/>
    <mergeCell ref="N92:N93"/>
    <mergeCell ref="A86:A87"/>
    <mergeCell ref="C86:C87"/>
    <mergeCell ref="D86:D87"/>
    <mergeCell ref="E86:E87"/>
    <mergeCell ref="H86:H87"/>
    <mergeCell ref="I86:I87"/>
    <mergeCell ref="J86:J87"/>
    <mergeCell ref="K86:K87"/>
    <mergeCell ref="L86:L87"/>
    <mergeCell ref="N86:N87"/>
    <mergeCell ref="A92:A93"/>
    <mergeCell ref="C92:C93"/>
    <mergeCell ref="D92:D93"/>
    <mergeCell ref="E92:E93"/>
    <mergeCell ref="H92:H93"/>
    <mergeCell ref="I92:I93"/>
    <mergeCell ref="J92:J93"/>
    <mergeCell ref="K92:K93"/>
    <mergeCell ref="L92:L93"/>
    <mergeCell ref="J90:J91"/>
    <mergeCell ref="K90:K91"/>
    <mergeCell ref="L90:L91"/>
    <mergeCell ref="N90:N91"/>
    <mergeCell ref="N94:N95"/>
    <mergeCell ref="A94:A95"/>
    <mergeCell ref="C94:C95"/>
    <mergeCell ref="D94:D95"/>
    <mergeCell ref="E94:E95"/>
    <mergeCell ref="H94:H95"/>
    <mergeCell ref="I94:I95"/>
    <mergeCell ref="J94:J95"/>
    <mergeCell ref="K94:K95"/>
    <mergeCell ref="L94:L95"/>
    <mergeCell ref="L96:L97"/>
    <mergeCell ref="N96:N97"/>
    <mergeCell ref="C98:C99"/>
    <mergeCell ref="D98:D99"/>
    <mergeCell ref="E98:E99"/>
    <mergeCell ref="H98:H99"/>
    <mergeCell ref="I98:I99"/>
    <mergeCell ref="J98:J99"/>
    <mergeCell ref="C96:C97"/>
    <mergeCell ref="D96:D97"/>
    <mergeCell ref="E96:E97"/>
    <mergeCell ref="H96:H97"/>
    <mergeCell ref="I96:I97"/>
    <mergeCell ref="L98:L99"/>
    <mergeCell ref="N98:N99"/>
    <mergeCell ref="C102:C103"/>
    <mergeCell ref="D102:D103"/>
    <mergeCell ref="E102:E103"/>
    <mergeCell ref="H102:H103"/>
    <mergeCell ref="I102:I103"/>
    <mergeCell ref="A96:A99"/>
    <mergeCell ref="J100:J101"/>
    <mergeCell ref="K100:K101"/>
    <mergeCell ref="J96:J97"/>
    <mergeCell ref="K96:K97"/>
    <mergeCell ref="C100:C101"/>
    <mergeCell ref="D100:D101"/>
    <mergeCell ref="E100:E101"/>
    <mergeCell ref="H100:H101"/>
    <mergeCell ref="I100:I101"/>
    <mergeCell ref="K98:K99"/>
    <mergeCell ref="A100:A101"/>
    <mergeCell ref="A102:A103"/>
    <mergeCell ref="N100:N101"/>
    <mergeCell ref="L100:L101"/>
    <mergeCell ref="N104:N105"/>
    <mergeCell ref="N110:N111"/>
    <mergeCell ref="N112:N113"/>
    <mergeCell ref="C114:C115"/>
    <mergeCell ref="D114:D115"/>
    <mergeCell ref="E114:E115"/>
    <mergeCell ref="H114:H115"/>
    <mergeCell ref="I114:I115"/>
    <mergeCell ref="J102:J103"/>
    <mergeCell ref="K102:K103"/>
    <mergeCell ref="K104:K105"/>
    <mergeCell ref="C106:C107"/>
    <mergeCell ref="D106:D107"/>
    <mergeCell ref="E106:E107"/>
    <mergeCell ref="H106:H107"/>
    <mergeCell ref="I106:I107"/>
    <mergeCell ref="J106:J107"/>
    <mergeCell ref="K106:K107"/>
    <mergeCell ref="N102:N103"/>
    <mergeCell ref="L102:L103"/>
    <mergeCell ref="D112:D113"/>
    <mergeCell ref="E112:E113"/>
    <mergeCell ref="J112:J113"/>
    <mergeCell ref="L114:L115"/>
    <mergeCell ref="A104:A107"/>
    <mergeCell ref="C104:C105"/>
    <mergeCell ref="D104:D105"/>
    <mergeCell ref="E104:E105"/>
    <mergeCell ref="H104:H105"/>
    <mergeCell ref="I104:I105"/>
    <mergeCell ref="J104:J105"/>
    <mergeCell ref="L104:L105"/>
    <mergeCell ref="C110:C111"/>
    <mergeCell ref="D110:D111"/>
    <mergeCell ref="E110:E111"/>
    <mergeCell ref="H110:H111"/>
    <mergeCell ref="I110:I111"/>
    <mergeCell ref="J110:J111"/>
    <mergeCell ref="K110:K111"/>
    <mergeCell ref="L110:L111"/>
    <mergeCell ref="L112:L113"/>
    <mergeCell ref="N106:N107"/>
    <mergeCell ref="L108:L109"/>
    <mergeCell ref="L106:L107"/>
    <mergeCell ref="N116:N117"/>
    <mergeCell ref="C118:C119"/>
    <mergeCell ref="D118:D119"/>
    <mergeCell ref="E118:E119"/>
    <mergeCell ref="H118:H119"/>
    <mergeCell ref="I118:I119"/>
    <mergeCell ref="J118:J119"/>
    <mergeCell ref="K118:K119"/>
    <mergeCell ref="L118:L119"/>
    <mergeCell ref="L116:L117"/>
    <mergeCell ref="C116:C117"/>
    <mergeCell ref="D116:D117"/>
    <mergeCell ref="E116:E117"/>
    <mergeCell ref="H116:H117"/>
    <mergeCell ref="I116:I117"/>
    <mergeCell ref="J116:J117"/>
    <mergeCell ref="K116:K117"/>
    <mergeCell ref="J114:J115"/>
    <mergeCell ref="K114:K115"/>
    <mergeCell ref="C112:C113"/>
    <mergeCell ref="K112:K113"/>
    <mergeCell ref="D120:D121"/>
    <mergeCell ref="E120:E121"/>
    <mergeCell ref="H120:H121"/>
    <mergeCell ref="I120:I121"/>
    <mergeCell ref="N118:N119"/>
    <mergeCell ref="A120:A123"/>
    <mergeCell ref="K124:K125"/>
    <mergeCell ref="J120:J121"/>
    <mergeCell ref="K120:K121"/>
    <mergeCell ref="L120:L121"/>
    <mergeCell ref="N120:N121"/>
    <mergeCell ref="C122:C123"/>
    <mergeCell ref="D122:D123"/>
    <mergeCell ref="E122:E123"/>
    <mergeCell ref="A108:A119"/>
    <mergeCell ref="C108:C109"/>
    <mergeCell ref="D108:D109"/>
    <mergeCell ref="E108:E109"/>
    <mergeCell ref="H108:H109"/>
    <mergeCell ref="I108:I109"/>
    <mergeCell ref="J108:J109"/>
    <mergeCell ref="K108:K109"/>
    <mergeCell ref="H112:H113"/>
    <mergeCell ref="I112:I113"/>
    <mergeCell ref="N108:N109"/>
    <mergeCell ref="N126:N127"/>
    <mergeCell ref="A124:A125"/>
    <mergeCell ref="C124:C125"/>
    <mergeCell ref="D124:D125"/>
    <mergeCell ref="E124:E125"/>
    <mergeCell ref="H124:H125"/>
    <mergeCell ref="K122:K123"/>
    <mergeCell ref="L122:L123"/>
    <mergeCell ref="N122:N123"/>
    <mergeCell ref="L124:L125"/>
    <mergeCell ref="N124:N125"/>
    <mergeCell ref="A126:A127"/>
    <mergeCell ref="C126:C127"/>
    <mergeCell ref="D126:D127"/>
    <mergeCell ref="E126:E127"/>
    <mergeCell ref="H126:H127"/>
    <mergeCell ref="H122:H123"/>
    <mergeCell ref="I122:I123"/>
    <mergeCell ref="J122:J123"/>
    <mergeCell ref="I124:I125"/>
    <mergeCell ref="J124:J125"/>
    <mergeCell ref="N114:N115"/>
    <mergeCell ref="C120:C121"/>
    <mergeCell ref="K132:K133"/>
    <mergeCell ref="L132:L133"/>
    <mergeCell ref="M133:M135"/>
    <mergeCell ref="C134:C135"/>
    <mergeCell ref="D134:D135"/>
    <mergeCell ref="J128:J129"/>
    <mergeCell ref="K128:K129"/>
    <mergeCell ref="L128:L129"/>
    <mergeCell ref="I126:I127"/>
    <mergeCell ref="J126:J127"/>
    <mergeCell ref="K126:K127"/>
    <mergeCell ref="L126:L127"/>
    <mergeCell ref="I130:I131"/>
    <mergeCell ref="E134:E135"/>
    <mergeCell ref="H134:H135"/>
    <mergeCell ref="I134:I135"/>
    <mergeCell ref="J134:J135"/>
    <mergeCell ref="K134:K135"/>
    <mergeCell ref="N128:N129"/>
    <mergeCell ref="J130:J131"/>
    <mergeCell ref="K130:K131"/>
    <mergeCell ref="L130:L131"/>
    <mergeCell ref="M130:M132"/>
    <mergeCell ref="A128:A129"/>
    <mergeCell ref="C128:C129"/>
    <mergeCell ref="D128:D129"/>
    <mergeCell ref="E128:E129"/>
    <mergeCell ref="H128:H129"/>
    <mergeCell ref="I128:I129"/>
    <mergeCell ref="N130:N135"/>
    <mergeCell ref="C132:C133"/>
    <mergeCell ref="D132:D133"/>
    <mergeCell ref="E132:E133"/>
    <mergeCell ref="H132:H133"/>
    <mergeCell ref="I132:I133"/>
    <mergeCell ref="J132:J133"/>
    <mergeCell ref="L134:L135"/>
    <mergeCell ref="A130:A135"/>
    <mergeCell ref="C130:C131"/>
    <mergeCell ref="D130:D131"/>
    <mergeCell ref="E130:E131"/>
    <mergeCell ref="H130:H131"/>
    <mergeCell ref="H68:H69"/>
    <mergeCell ref="I68:I69"/>
    <mergeCell ref="J68:J69"/>
    <mergeCell ref="K68:K69"/>
    <mergeCell ref="L68:L69"/>
    <mergeCell ref="A68:A71"/>
    <mergeCell ref="B68:B69"/>
    <mergeCell ref="B70:B71"/>
    <mergeCell ref="C68:C71"/>
    <mergeCell ref="D68:D71"/>
    <mergeCell ref="E68:E71"/>
    <mergeCell ref="H70:H71"/>
    <mergeCell ref="I70:I71"/>
    <mergeCell ref="J70:J71"/>
    <mergeCell ref="K70:K71"/>
    <mergeCell ref="L70:L71"/>
  </mergeCells>
  <phoneticPr fontId="37" type="noConversion"/>
  <printOptions horizontalCentered="1"/>
  <pageMargins left="0.23622047244094491" right="0.23622047244094491" top="0.59055118110236227" bottom="0.59055118110236227" header="0.31496062992125984" footer="0.31496062992125984"/>
  <pageSetup paperSize="9" scale="70" fitToHeight="0" orientation="landscape" r:id="rId1"/>
  <headerFooter>
    <oddHeader>&amp;R統計截止月:110年12月</oddHeader>
    <oddFooter>&amp;C第&amp;P頁 共&amp;N頁</oddFooter>
  </headerFooter>
  <rowBreaks count="3" manualBreakCount="3">
    <brk id="35" max="13" man="1"/>
    <brk id="67" max="13" man="1"/>
    <brk id="101" max="1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S321"/>
  <sheetViews>
    <sheetView view="pageBreakPreview" topLeftCell="A52" zoomScale="115" zoomScaleNormal="100" zoomScaleSheetLayoutView="115" workbookViewId="0">
      <selection activeCell="K107" sqref="K107"/>
    </sheetView>
  </sheetViews>
  <sheetFormatPr defaultColWidth="9" defaultRowHeight="16.5"/>
  <cols>
    <col min="1" max="1" width="4.75" style="394" customWidth="1"/>
    <col min="2" max="2" width="29.5" style="395" customWidth="1"/>
    <col min="3" max="3" width="13.875" style="364" customWidth="1"/>
    <col min="4" max="4" width="6.75" style="364" customWidth="1"/>
    <col min="5" max="5" width="5.125" style="372" customWidth="1"/>
    <col min="6" max="8" width="4.5" style="373" customWidth="1"/>
    <col min="9" max="9" width="2.875" style="373" customWidth="1"/>
    <col min="10" max="10" width="15" style="374" customWidth="1"/>
    <col min="11" max="11" width="14.25" style="373" customWidth="1"/>
    <col min="12" max="12" width="8.25" style="373" customWidth="1"/>
    <col min="13" max="13" width="16" style="374" customWidth="1"/>
    <col min="14" max="14" width="19.875" style="376" customWidth="1"/>
    <col min="15" max="15" width="19.875" style="353" customWidth="1"/>
    <col min="16" max="16" width="9" style="356"/>
    <col min="17" max="17" width="10.5" style="356" customWidth="1"/>
    <col min="18" max="18" width="18.875" style="356" customWidth="1"/>
    <col min="19" max="16384" width="9" style="356"/>
  </cols>
  <sheetData>
    <row r="1" spans="1:15" ht="50.1" customHeight="1">
      <c r="A1" s="834" t="s">
        <v>1714</v>
      </c>
      <c r="B1" s="835"/>
      <c r="C1" s="835"/>
      <c r="D1" s="835"/>
      <c r="E1" s="835"/>
      <c r="F1" s="835"/>
      <c r="G1" s="835"/>
      <c r="H1" s="835"/>
      <c r="I1" s="835"/>
      <c r="J1" s="835"/>
      <c r="K1" s="835"/>
      <c r="L1" s="835"/>
      <c r="M1" s="835"/>
      <c r="N1" s="836"/>
      <c r="O1" s="419"/>
    </row>
    <row r="2" spans="1:15" ht="16.5" customHeight="1">
      <c r="A2" s="763" t="s">
        <v>248</v>
      </c>
      <c r="B2" s="387" t="s">
        <v>250</v>
      </c>
      <c r="C2" s="391" t="s">
        <v>393</v>
      </c>
      <c r="D2" s="797" t="s">
        <v>1175</v>
      </c>
      <c r="E2" s="763"/>
      <c r="F2" s="805" t="s">
        <v>394</v>
      </c>
      <c r="G2" s="837"/>
      <c r="H2" s="837"/>
      <c r="I2" s="837"/>
      <c r="J2" s="797" t="s">
        <v>1176</v>
      </c>
      <c r="K2" s="391" t="s">
        <v>395</v>
      </c>
      <c r="L2" s="797" t="s">
        <v>1177</v>
      </c>
      <c r="M2" s="357" t="s">
        <v>1178</v>
      </c>
      <c r="N2" s="387" t="s">
        <v>249</v>
      </c>
      <c r="O2" s="420"/>
    </row>
    <row r="3" spans="1:15">
      <c r="A3" s="763"/>
      <c r="B3" s="387" t="s">
        <v>260</v>
      </c>
      <c r="C3" s="391" t="s">
        <v>1179</v>
      </c>
      <c r="D3" s="763"/>
      <c r="E3" s="763"/>
      <c r="F3" s="805" t="s">
        <v>396</v>
      </c>
      <c r="G3" s="837"/>
      <c r="H3" s="837"/>
      <c r="I3" s="837"/>
      <c r="J3" s="797"/>
      <c r="K3" s="391" t="s">
        <v>397</v>
      </c>
      <c r="L3" s="763"/>
      <c r="M3" s="358" t="s">
        <v>1180</v>
      </c>
      <c r="N3" s="387" t="s">
        <v>439</v>
      </c>
      <c r="O3" s="420"/>
    </row>
    <row r="4" spans="1:15" ht="27" customHeight="1">
      <c r="A4" s="804">
        <v>1</v>
      </c>
      <c r="B4" s="395" t="s">
        <v>1181</v>
      </c>
      <c r="C4" s="322" t="s">
        <v>269</v>
      </c>
      <c r="D4" s="838">
        <v>1</v>
      </c>
      <c r="E4" s="825" t="s">
        <v>129</v>
      </c>
      <c r="F4" s="841" t="s">
        <v>1619</v>
      </c>
      <c r="G4" s="859"/>
      <c r="H4" s="859"/>
      <c r="I4" s="860"/>
      <c r="J4" s="785" t="s">
        <v>128</v>
      </c>
      <c r="K4" s="399" t="s">
        <v>128</v>
      </c>
      <c r="L4" s="804" t="s">
        <v>444</v>
      </c>
      <c r="M4" s="359" t="s">
        <v>1182</v>
      </c>
      <c r="N4" s="845" t="s">
        <v>3035</v>
      </c>
      <c r="O4" s="421"/>
    </row>
    <row r="5" spans="1:15" ht="27" customHeight="1">
      <c r="A5" s="804"/>
      <c r="B5" s="395" t="s">
        <v>1183</v>
      </c>
      <c r="C5" s="360" t="s">
        <v>3018</v>
      </c>
      <c r="D5" s="839"/>
      <c r="E5" s="840"/>
      <c r="F5" s="844" t="s">
        <v>449</v>
      </c>
      <c r="G5" s="832"/>
      <c r="H5" s="832"/>
      <c r="I5" s="833"/>
      <c r="J5" s="785"/>
      <c r="K5" s="399" t="s">
        <v>128</v>
      </c>
      <c r="L5" s="804"/>
      <c r="M5" s="399" t="s">
        <v>1184</v>
      </c>
      <c r="N5" s="846"/>
      <c r="O5" s="421"/>
    </row>
    <row r="6" spans="1:15" ht="27" customHeight="1">
      <c r="A6" s="804"/>
      <c r="B6" s="395" t="s">
        <v>1181</v>
      </c>
      <c r="C6" s="322" t="s">
        <v>269</v>
      </c>
      <c r="D6" s="838">
        <v>1</v>
      </c>
      <c r="E6" s="825" t="s">
        <v>129</v>
      </c>
      <c r="F6" s="841" t="s">
        <v>1619</v>
      </c>
      <c r="G6" s="859"/>
      <c r="H6" s="859"/>
      <c r="I6" s="860"/>
      <c r="J6" s="785" t="s">
        <v>128</v>
      </c>
      <c r="K6" s="399" t="s">
        <v>128</v>
      </c>
      <c r="L6" s="804" t="s">
        <v>444</v>
      </c>
      <c r="M6" s="359" t="s">
        <v>1182</v>
      </c>
      <c r="N6" s="845" t="s">
        <v>1622</v>
      </c>
      <c r="O6" s="421"/>
    </row>
    <row r="7" spans="1:15" ht="27" customHeight="1">
      <c r="A7" s="804"/>
      <c r="B7" s="395" t="s">
        <v>1185</v>
      </c>
      <c r="C7" s="360" t="s">
        <v>3018</v>
      </c>
      <c r="D7" s="839"/>
      <c r="E7" s="840"/>
      <c r="F7" s="844" t="s">
        <v>449</v>
      </c>
      <c r="G7" s="832"/>
      <c r="H7" s="832"/>
      <c r="I7" s="833"/>
      <c r="J7" s="785"/>
      <c r="K7" s="399" t="s">
        <v>128</v>
      </c>
      <c r="L7" s="804"/>
      <c r="M7" s="399" t="s">
        <v>1184</v>
      </c>
      <c r="N7" s="846"/>
      <c r="O7" s="421"/>
    </row>
    <row r="8" spans="1:15" ht="27" customHeight="1">
      <c r="A8" s="804"/>
      <c r="B8" s="395" t="s">
        <v>1181</v>
      </c>
      <c r="C8" s="322" t="s">
        <v>2022</v>
      </c>
      <c r="D8" s="838">
        <v>1</v>
      </c>
      <c r="E8" s="825" t="s">
        <v>129</v>
      </c>
      <c r="F8" s="841" t="s">
        <v>1619</v>
      </c>
      <c r="G8" s="859"/>
      <c r="H8" s="859"/>
      <c r="I8" s="860"/>
      <c r="J8" s="785" t="s">
        <v>128</v>
      </c>
      <c r="K8" s="399" t="s">
        <v>128</v>
      </c>
      <c r="L8" s="804" t="s">
        <v>444</v>
      </c>
      <c r="M8" s="359" t="s">
        <v>1182</v>
      </c>
      <c r="N8" s="845" t="s">
        <v>1622</v>
      </c>
      <c r="O8" s="421"/>
    </row>
    <row r="9" spans="1:15" ht="27" customHeight="1">
      <c r="A9" s="804"/>
      <c r="B9" s="395" t="s">
        <v>1186</v>
      </c>
      <c r="C9" s="360" t="s">
        <v>3018</v>
      </c>
      <c r="D9" s="839"/>
      <c r="E9" s="840"/>
      <c r="F9" s="844" t="s">
        <v>449</v>
      </c>
      <c r="G9" s="832"/>
      <c r="H9" s="832"/>
      <c r="I9" s="833"/>
      <c r="J9" s="785"/>
      <c r="K9" s="399" t="s">
        <v>128</v>
      </c>
      <c r="L9" s="804"/>
      <c r="M9" s="399" t="s">
        <v>1184</v>
      </c>
      <c r="N9" s="846"/>
      <c r="O9" s="421"/>
    </row>
    <row r="10" spans="1:15" ht="27" customHeight="1">
      <c r="A10" s="804"/>
      <c r="B10" s="395" t="s">
        <v>1181</v>
      </c>
      <c r="C10" s="322" t="s">
        <v>269</v>
      </c>
      <c r="D10" s="838">
        <v>1</v>
      </c>
      <c r="E10" s="825" t="s">
        <v>129</v>
      </c>
      <c r="F10" s="841" t="s">
        <v>1619</v>
      </c>
      <c r="G10" s="859"/>
      <c r="H10" s="859"/>
      <c r="I10" s="860"/>
      <c r="J10" s="785" t="s">
        <v>128</v>
      </c>
      <c r="K10" s="399" t="s">
        <v>128</v>
      </c>
      <c r="L10" s="804" t="s">
        <v>444</v>
      </c>
      <c r="M10" s="359" t="s">
        <v>1182</v>
      </c>
      <c r="N10" s="845" t="s">
        <v>1622</v>
      </c>
      <c r="O10" s="421"/>
    </row>
    <row r="11" spans="1:15" ht="27" customHeight="1">
      <c r="A11" s="804"/>
      <c r="B11" s="395" t="s">
        <v>1187</v>
      </c>
      <c r="C11" s="360" t="s">
        <v>3018</v>
      </c>
      <c r="D11" s="839"/>
      <c r="E11" s="840"/>
      <c r="F11" s="844" t="s">
        <v>449</v>
      </c>
      <c r="G11" s="832"/>
      <c r="H11" s="832"/>
      <c r="I11" s="833"/>
      <c r="J11" s="785"/>
      <c r="K11" s="399" t="s">
        <v>128</v>
      </c>
      <c r="L11" s="804"/>
      <c r="M11" s="399" t="s">
        <v>1184</v>
      </c>
      <c r="N11" s="846"/>
      <c r="O11" s="421"/>
    </row>
    <row r="12" spans="1:15" ht="27" customHeight="1">
      <c r="A12" s="804"/>
      <c r="B12" s="395" t="s">
        <v>1181</v>
      </c>
      <c r="C12" s="322" t="s">
        <v>269</v>
      </c>
      <c r="D12" s="838">
        <v>1</v>
      </c>
      <c r="E12" s="825" t="s">
        <v>129</v>
      </c>
      <c r="F12" s="841" t="s">
        <v>1619</v>
      </c>
      <c r="G12" s="859"/>
      <c r="H12" s="859"/>
      <c r="I12" s="860"/>
      <c r="J12" s="785" t="s">
        <v>128</v>
      </c>
      <c r="K12" s="399" t="s">
        <v>2407</v>
      </c>
      <c r="L12" s="804" t="s">
        <v>444</v>
      </c>
      <c r="M12" s="359" t="s">
        <v>2413</v>
      </c>
      <c r="N12" s="845" t="s">
        <v>1622</v>
      </c>
      <c r="O12" s="421"/>
    </row>
    <row r="13" spans="1:15" ht="27" customHeight="1">
      <c r="A13" s="804"/>
      <c r="B13" s="395" t="s">
        <v>1188</v>
      </c>
      <c r="C13" s="360" t="s">
        <v>3018</v>
      </c>
      <c r="D13" s="839"/>
      <c r="E13" s="840"/>
      <c r="F13" s="844" t="s">
        <v>449</v>
      </c>
      <c r="G13" s="832"/>
      <c r="H13" s="832"/>
      <c r="I13" s="833"/>
      <c r="J13" s="785"/>
      <c r="K13" s="399" t="s">
        <v>2408</v>
      </c>
      <c r="L13" s="804"/>
      <c r="M13" s="399" t="s">
        <v>1184</v>
      </c>
      <c r="N13" s="846"/>
      <c r="O13" s="421"/>
    </row>
    <row r="14" spans="1:15" ht="27" customHeight="1">
      <c r="A14" s="804"/>
      <c r="B14" s="395" t="s">
        <v>1181</v>
      </c>
      <c r="C14" s="322" t="s">
        <v>1162</v>
      </c>
      <c r="D14" s="838">
        <v>1</v>
      </c>
      <c r="E14" s="825" t="s">
        <v>129</v>
      </c>
      <c r="F14" s="861" t="s">
        <v>1623</v>
      </c>
      <c r="G14" s="862"/>
      <c r="H14" s="862"/>
      <c r="I14" s="863"/>
      <c r="J14" s="785" t="s">
        <v>2408</v>
      </c>
      <c r="K14" s="399" t="s">
        <v>2408</v>
      </c>
      <c r="L14" s="804" t="s">
        <v>3002</v>
      </c>
      <c r="M14" s="359" t="s">
        <v>1182</v>
      </c>
      <c r="N14" s="845" t="s">
        <v>3019</v>
      </c>
      <c r="O14" s="421"/>
    </row>
    <row r="15" spans="1:15" ht="27" customHeight="1">
      <c r="A15" s="804"/>
      <c r="B15" s="395" t="s">
        <v>1189</v>
      </c>
      <c r="C15" s="360" t="s">
        <v>3020</v>
      </c>
      <c r="D15" s="839"/>
      <c r="E15" s="840"/>
      <c r="F15" s="844" t="s">
        <v>449</v>
      </c>
      <c r="G15" s="832"/>
      <c r="H15" s="832"/>
      <c r="I15" s="833"/>
      <c r="J15" s="785"/>
      <c r="K15" s="399" t="s">
        <v>2408</v>
      </c>
      <c r="L15" s="804"/>
      <c r="M15" s="399" t="s">
        <v>1184</v>
      </c>
      <c r="N15" s="846"/>
      <c r="O15" s="421"/>
    </row>
    <row r="16" spans="1:15" ht="27" customHeight="1">
      <c r="A16" s="804"/>
      <c r="B16" s="395" t="s">
        <v>1181</v>
      </c>
      <c r="C16" s="322" t="s">
        <v>1162</v>
      </c>
      <c r="D16" s="838">
        <v>1</v>
      </c>
      <c r="E16" s="825" t="s">
        <v>129</v>
      </c>
      <c r="F16" s="861" t="s">
        <v>1623</v>
      </c>
      <c r="G16" s="862"/>
      <c r="H16" s="862"/>
      <c r="I16" s="863"/>
      <c r="J16" s="785" t="s">
        <v>128</v>
      </c>
      <c r="K16" s="399" t="s">
        <v>128</v>
      </c>
      <c r="L16" s="804" t="s">
        <v>444</v>
      </c>
      <c r="M16" s="359" t="s">
        <v>1182</v>
      </c>
      <c r="N16" s="845" t="s">
        <v>3021</v>
      </c>
      <c r="O16" s="421"/>
    </row>
    <row r="17" spans="1:15" ht="27" customHeight="1">
      <c r="A17" s="804"/>
      <c r="B17" s="395" t="s">
        <v>1190</v>
      </c>
      <c r="C17" s="360" t="s">
        <v>3020</v>
      </c>
      <c r="D17" s="839"/>
      <c r="E17" s="840"/>
      <c r="F17" s="844" t="s">
        <v>449</v>
      </c>
      <c r="G17" s="832"/>
      <c r="H17" s="832"/>
      <c r="I17" s="833"/>
      <c r="J17" s="785"/>
      <c r="K17" s="399" t="s">
        <v>128</v>
      </c>
      <c r="L17" s="804"/>
      <c r="M17" s="399" t="s">
        <v>1184</v>
      </c>
      <c r="N17" s="846"/>
      <c r="O17" s="421"/>
    </row>
    <row r="18" spans="1:15" ht="27" customHeight="1">
      <c r="A18" s="804"/>
      <c r="B18" s="395" t="s">
        <v>1181</v>
      </c>
      <c r="C18" s="322" t="s">
        <v>1162</v>
      </c>
      <c r="D18" s="838">
        <v>1</v>
      </c>
      <c r="E18" s="825" t="s">
        <v>129</v>
      </c>
      <c r="F18" s="861" t="s">
        <v>1623</v>
      </c>
      <c r="G18" s="862"/>
      <c r="H18" s="862"/>
      <c r="I18" s="863"/>
      <c r="J18" s="785" t="s">
        <v>128</v>
      </c>
      <c r="K18" s="399" t="s">
        <v>128</v>
      </c>
      <c r="L18" s="804" t="s">
        <v>444</v>
      </c>
      <c r="M18" s="359" t="s">
        <v>1182</v>
      </c>
      <c r="N18" s="845" t="s">
        <v>3019</v>
      </c>
      <c r="O18" s="421"/>
    </row>
    <row r="19" spans="1:15" ht="27" customHeight="1">
      <c r="A19" s="804"/>
      <c r="B19" s="395" t="s">
        <v>1191</v>
      </c>
      <c r="C19" s="360" t="s">
        <v>3020</v>
      </c>
      <c r="D19" s="839"/>
      <c r="E19" s="840"/>
      <c r="F19" s="844" t="s">
        <v>449</v>
      </c>
      <c r="G19" s="832"/>
      <c r="H19" s="832"/>
      <c r="I19" s="833"/>
      <c r="J19" s="785"/>
      <c r="K19" s="399" t="s">
        <v>128</v>
      </c>
      <c r="L19" s="804"/>
      <c r="M19" s="399" t="s">
        <v>1184</v>
      </c>
      <c r="N19" s="846"/>
      <c r="O19" s="421"/>
    </row>
    <row r="20" spans="1:15" ht="27" customHeight="1">
      <c r="A20" s="804"/>
      <c r="B20" s="395" t="s">
        <v>1181</v>
      </c>
      <c r="C20" s="322" t="s">
        <v>1162</v>
      </c>
      <c r="D20" s="838">
        <v>1</v>
      </c>
      <c r="E20" s="825" t="s">
        <v>129</v>
      </c>
      <c r="F20" s="841" t="s">
        <v>1619</v>
      </c>
      <c r="G20" s="842"/>
      <c r="H20" s="842"/>
      <c r="I20" s="843"/>
      <c r="J20" s="785" t="s">
        <v>128</v>
      </c>
      <c r="K20" s="399" t="s">
        <v>128</v>
      </c>
      <c r="L20" s="804" t="s">
        <v>444</v>
      </c>
      <c r="M20" s="359" t="s">
        <v>1182</v>
      </c>
      <c r="N20" s="845" t="s">
        <v>1620</v>
      </c>
      <c r="O20" s="421"/>
    </row>
    <row r="21" spans="1:15" ht="27" customHeight="1">
      <c r="A21" s="804"/>
      <c r="B21" s="395" t="s">
        <v>1192</v>
      </c>
      <c r="C21" s="360" t="s">
        <v>3018</v>
      </c>
      <c r="D21" s="839"/>
      <c r="E21" s="840"/>
      <c r="F21" s="844" t="s">
        <v>449</v>
      </c>
      <c r="G21" s="832"/>
      <c r="H21" s="832"/>
      <c r="I21" s="833"/>
      <c r="J21" s="785"/>
      <c r="K21" s="399" t="s">
        <v>128</v>
      </c>
      <c r="L21" s="804"/>
      <c r="M21" s="399" t="s">
        <v>1184</v>
      </c>
      <c r="N21" s="846"/>
      <c r="O21" s="421"/>
    </row>
    <row r="22" spans="1:15" ht="27" customHeight="1">
      <c r="A22" s="804">
        <v>1</v>
      </c>
      <c r="B22" s="395" t="s">
        <v>1181</v>
      </c>
      <c r="C22" s="322" t="s">
        <v>1162</v>
      </c>
      <c r="D22" s="838">
        <v>1</v>
      </c>
      <c r="E22" s="825" t="s">
        <v>129</v>
      </c>
      <c r="F22" s="861" t="s">
        <v>1623</v>
      </c>
      <c r="G22" s="862"/>
      <c r="H22" s="862"/>
      <c r="I22" s="863"/>
      <c r="J22" s="785" t="s">
        <v>128</v>
      </c>
      <c r="K22" s="399" t="s">
        <v>128</v>
      </c>
      <c r="L22" s="804" t="s">
        <v>444</v>
      </c>
      <c r="M22" s="359" t="s">
        <v>1182</v>
      </c>
      <c r="N22" s="845" t="s">
        <v>3019</v>
      </c>
      <c r="O22" s="421"/>
    </row>
    <row r="23" spans="1:15" ht="27" customHeight="1">
      <c r="A23" s="804"/>
      <c r="B23" s="395" t="s">
        <v>1193</v>
      </c>
      <c r="C23" s="361" t="s">
        <v>3020</v>
      </c>
      <c r="D23" s="839"/>
      <c r="E23" s="840"/>
      <c r="F23" s="844" t="s">
        <v>449</v>
      </c>
      <c r="G23" s="832"/>
      <c r="H23" s="832"/>
      <c r="I23" s="833"/>
      <c r="J23" s="785"/>
      <c r="K23" s="399" t="s">
        <v>128</v>
      </c>
      <c r="L23" s="804"/>
      <c r="M23" s="399" t="s">
        <v>1184</v>
      </c>
      <c r="N23" s="846"/>
      <c r="O23" s="421"/>
    </row>
    <row r="24" spans="1:15" ht="27" customHeight="1">
      <c r="A24" s="804"/>
      <c r="B24" s="395" t="s">
        <v>1181</v>
      </c>
      <c r="C24" s="322" t="s">
        <v>1162</v>
      </c>
      <c r="D24" s="838">
        <v>1</v>
      </c>
      <c r="E24" s="825" t="s">
        <v>129</v>
      </c>
      <c r="F24" s="861" t="s">
        <v>1623</v>
      </c>
      <c r="G24" s="862"/>
      <c r="H24" s="862"/>
      <c r="I24" s="863"/>
      <c r="J24" s="785" t="s">
        <v>128</v>
      </c>
      <c r="K24" s="399" t="s">
        <v>128</v>
      </c>
      <c r="L24" s="804" t="s">
        <v>444</v>
      </c>
      <c r="M24" s="359" t="s">
        <v>1182</v>
      </c>
      <c r="N24" s="845" t="s">
        <v>3019</v>
      </c>
      <c r="O24" s="421"/>
    </row>
    <row r="25" spans="1:15" ht="27" customHeight="1">
      <c r="A25" s="804"/>
      <c r="B25" s="395" t="s">
        <v>1194</v>
      </c>
      <c r="C25" s="361" t="s">
        <v>3020</v>
      </c>
      <c r="D25" s="839"/>
      <c r="E25" s="840"/>
      <c r="F25" s="844" t="s">
        <v>449</v>
      </c>
      <c r="G25" s="832"/>
      <c r="H25" s="832"/>
      <c r="I25" s="833"/>
      <c r="J25" s="785"/>
      <c r="K25" s="399" t="s">
        <v>128</v>
      </c>
      <c r="L25" s="804"/>
      <c r="M25" s="399" t="s">
        <v>1184</v>
      </c>
      <c r="N25" s="846"/>
      <c r="O25" s="421"/>
    </row>
    <row r="26" spans="1:15" ht="27" customHeight="1">
      <c r="A26" s="804"/>
      <c r="B26" s="395" t="s">
        <v>1181</v>
      </c>
      <c r="C26" s="322" t="s">
        <v>1162</v>
      </c>
      <c r="D26" s="838">
        <v>1</v>
      </c>
      <c r="E26" s="825" t="s">
        <v>129</v>
      </c>
      <c r="F26" s="861" t="s">
        <v>1623</v>
      </c>
      <c r="G26" s="862"/>
      <c r="H26" s="862"/>
      <c r="I26" s="863"/>
      <c r="J26" s="785" t="s">
        <v>128</v>
      </c>
      <c r="K26" s="399" t="s">
        <v>128</v>
      </c>
      <c r="L26" s="804" t="s">
        <v>444</v>
      </c>
      <c r="M26" s="359" t="s">
        <v>1182</v>
      </c>
      <c r="N26" s="845" t="s">
        <v>3019</v>
      </c>
      <c r="O26" s="421"/>
    </row>
    <row r="27" spans="1:15" ht="27" customHeight="1">
      <c r="A27" s="804"/>
      <c r="B27" s="395" t="s">
        <v>1195</v>
      </c>
      <c r="C27" s="361" t="s">
        <v>3020</v>
      </c>
      <c r="D27" s="839"/>
      <c r="E27" s="840"/>
      <c r="F27" s="844" t="s">
        <v>449</v>
      </c>
      <c r="G27" s="832"/>
      <c r="H27" s="832"/>
      <c r="I27" s="833"/>
      <c r="J27" s="785"/>
      <c r="K27" s="399" t="s">
        <v>128</v>
      </c>
      <c r="L27" s="804"/>
      <c r="M27" s="399" t="s">
        <v>1184</v>
      </c>
      <c r="N27" s="846"/>
      <c r="O27" s="421"/>
    </row>
    <row r="28" spans="1:15" ht="27" customHeight="1">
      <c r="A28" s="804"/>
      <c r="B28" s="395" t="s">
        <v>1181</v>
      </c>
      <c r="C28" s="322" t="s">
        <v>1162</v>
      </c>
      <c r="D28" s="838">
        <v>1</v>
      </c>
      <c r="E28" s="825" t="s">
        <v>129</v>
      </c>
      <c r="F28" s="861" t="s">
        <v>1623</v>
      </c>
      <c r="G28" s="862"/>
      <c r="H28" s="862"/>
      <c r="I28" s="863"/>
      <c r="J28" s="785" t="s">
        <v>128</v>
      </c>
      <c r="K28" s="399" t="s">
        <v>128</v>
      </c>
      <c r="L28" s="804" t="s">
        <v>444</v>
      </c>
      <c r="M28" s="359" t="s">
        <v>1182</v>
      </c>
      <c r="N28" s="845" t="s">
        <v>3019</v>
      </c>
      <c r="O28" s="421"/>
    </row>
    <row r="29" spans="1:15" ht="27" customHeight="1">
      <c r="A29" s="804"/>
      <c r="B29" s="395" t="s">
        <v>1196</v>
      </c>
      <c r="C29" s="361" t="s">
        <v>3020</v>
      </c>
      <c r="D29" s="839"/>
      <c r="E29" s="840"/>
      <c r="F29" s="844" t="s">
        <v>449</v>
      </c>
      <c r="G29" s="832"/>
      <c r="H29" s="832"/>
      <c r="I29" s="833"/>
      <c r="J29" s="785"/>
      <c r="K29" s="399" t="s">
        <v>128</v>
      </c>
      <c r="L29" s="804"/>
      <c r="M29" s="399" t="s">
        <v>1184</v>
      </c>
      <c r="N29" s="846"/>
      <c r="O29" s="421"/>
    </row>
    <row r="30" spans="1:15" ht="27" customHeight="1">
      <c r="A30" s="804"/>
      <c r="B30" s="395" t="s">
        <v>1181</v>
      </c>
      <c r="C30" s="322" t="s">
        <v>1162</v>
      </c>
      <c r="D30" s="838">
        <v>1</v>
      </c>
      <c r="E30" s="825" t="s">
        <v>129</v>
      </c>
      <c r="F30" s="841" t="s">
        <v>1625</v>
      </c>
      <c r="G30" s="842"/>
      <c r="H30" s="842"/>
      <c r="I30" s="843"/>
      <c r="J30" s="764" t="s">
        <v>3022</v>
      </c>
      <c r="K30" s="399" t="s">
        <v>128</v>
      </c>
      <c r="L30" s="804" t="s">
        <v>444</v>
      </c>
      <c r="M30" s="359" t="s">
        <v>1182</v>
      </c>
      <c r="N30" s="845" t="s">
        <v>3023</v>
      </c>
      <c r="O30" s="421"/>
    </row>
    <row r="31" spans="1:15" ht="27" customHeight="1">
      <c r="A31" s="804"/>
      <c r="B31" s="395" t="s">
        <v>1197</v>
      </c>
      <c r="C31" s="360" t="s">
        <v>1624</v>
      </c>
      <c r="D31" s="839"/>
      <c r="E31" s="840"/>
      <c r="F31" s="844" t="s">
        <v>449</v>
      </c>
      <c r="G31" s="832"/>
      <c r="H31" s="832"/>
      <c r="I31" s="833"/>
      <c r="J31" s="764"/>
      <c r="K31" s="399" t="s">
        <v>128</v>
      </c>
      <c r="L31" s="804"/>
      <c r="M31" s="399" t="s">
        <v>1184</v>
      </c>
      <c r="N31" s="846"/>
      <c r="O31" s="421"/>
    </row>
    <row r="32" spans="1:15" ht="27" customHeight="1">
      <c r="A32" s="804"/>
      <c r="B32" s="395" t="s">
        <v>1181</v>
      </c>
      <c r="C32" s="322" t="s">
        <v>1162</v>
      </c>
      <c r="D32" s="838">
        <v>1</v>
      </c>
      <c r="E32" s="825" t="s">
        <v>129</v>
      </c>
      <c r="F32" s="841" t="s">
        <v>2001</v>
      </c>
      <c r="G32" s="842"/>
      <c r="H32" s="842"/>
      <c r="I32" s="843"/>
      <c r="J32" s="764" t="s">
        <v>3022</v>
      </c>
      <c r="K32" s="399" t="s">
        <v>128</v>
      </c>
      <c r="L32" s="804" t="s">
        <v>444</v>
      </c>
      <c r="M32" s="359" t="s">
        <v>1182</v>
      </c>
      <c r="N32" s="845" t="s">
        <v>3023</v>
      </c>
      <c r="O32" s="421"/>
    </row>
    <row r="33" spans="1:15" ht="27" customHeight="1">
      <c r="A33" s="804"/>
      <c r="B33" s="395" t="s">
        <v>1198</v>
      </c>
      <c r="C33" s="360" t="s">
        <v>3024</v>
      </c>
      <c r="D33" s="839"/>
      <c r="E33" s="840"/>
      <c r="F33" s="844" t="s">
        <v>449</v>
      </c>
      <c r="G33" s="832"/>
      <c r="H33" s="832"/>
      <c r="I33" s="833"/>
      <c r="J33" s="764"/>
      <c r="K33" s="399" t="s">
        <v>128</v>
      </c>
      <c r="L33" s="804"/>
      <c r="M33" s="399" t="s">
        <v>1184</v>
      </c>
      <c r="N33" s="846"/>
      <c r="O33" s="421"/>
    </row>
    <row r="34" spans="1:15" ht="27" customHeight="1">
      <c r="A34" s="804"/>
      <c r="B34" s="395" t="s">
        <v>1181</v>
      </c>
      <c r="C34" s="322" t="s">
        <v>1162</v>
      </c>
      <c r="D34" s="838">
        <v>1</v>
      </c>
      <c r="E34" s="825" t="s">
        <v>129</v>
      </c>
      <c r="F34" s="841" t="s">
        <v>2001</v>
      </c>
      <c r="G34" s="842"/>
      <c r="H34" s="842"/>
      <c r="I34" s="843"/>
      <c r="J34" s="764" t="s">
        <v>3022</v>
      </c>
      <c r="K34" s="399" t="s">
        <v>128</v>
      </c>
      <c r="L34" s="804" t="s">
        <v>444</v>
      </c>
      <c r="M34" s="359" t="s">
        <v>1182</v>
      </c>
      <c r="N34" s="845" t="s">
        <v>3023</v>
      </c>
      <c r="O34" s="421"/>
    </row>
    <row r="35" spans="1:15" ht="27" customHeight="1">
      <c r="A35" s="804"/>
      <c r="B35" s="395" t="s">
        <v>1199</v>
      </c>
      <c r="C35" s="360" t="s">
        <v>3025</v>
      </c>
      <c r="D35" s="839"/>
      <c r="E35" s="840"/>
      <c r="F35" s="844" t="s">
        <v>449</v>
      </c>
      <c r="G35" s="832"/>
      <c r="H35" s="832"/>
      <c r="I35" s="833"/>
      <c r="J35" s="764"/>
      <c r="K35" s="399" t="s">
        <v>128</v>
      </c>
      <c r="L35" s="804"/>
      <c r="M35" s="399" t="s">
        <v>1184</v>
      </c>
      <c r="N35" s="846"/>
      <c r="O35" s="421"/>
    </row>
    <row r="36" spans="1:15" ht="27" customHeight="1">
      <c r="A36" s="804"/>
      <c r="B36" s="395" t="s">
        <v>1181</v>
      </c>
      <c r="C36" s="322" t="s">
        <v>1162</v>
      </c>
      <c r="D36" s="838">
        <v>1</v>
      </c>
      <c r="E36" s="825" t="s">
        <v>129</v>
      </c>
      <c r="F36" s="841" t="s">
        <v>1626</v>
      </c>
      <c r="G36" s="842"/>
      <c r="H36" s="842"/>
      <c r="I36" s="843"/>
      <c r="J36" s="764" t="s">
        <v>3022</v>
      </c>
      <c r="K36" s="399" t="s">
        <v>128</v>
      </c>
      <c r="L36" s="804" t="s">
        <v>444</v>
      </c>
      <c r="M36" s="359" t="s">
        <v>1182</v>
      </c>
      <c r="N36" s="845" t="s">
        <v>3026</v>
      </c>
      <c r="O36" s="421"/>
    </row>
    <row r="37" spans="1:15" ht="27" customHeight="1">
      <c r="A37" s="804"/>
      <c r="B37" s="395" t="s">
        <v>1200</v>
      </c>
      <c r="C37" s="360" t="s">
        <v>3027</v>
      </c>
      <c r="D37" s="839"/>
      <c r="E37" s="840"/>
      <c r="F37" s="844" t="s">
        <v>449</v>
      </c>
      <c r="G37" s="832"/>
      <c r="H37" s="832"/>
      <c r="I37" s="833"/>
      <c r="J37" s="764"/>
      <c r="K37" s="399" t="s">
        <v>128</v>
      </c>
      <c r="L37" s="804"/>
      <c r="M37" s="399" t="s">
        <v>1184</v>
      </c>
      <c r="N37" s="846"/>
      <c r="O37" s="421"/>
    </row>
    <row r="38" spans="1:15" ht="27" customHeight="1">
      <c r="A38" s="804"/>
      <c r="B38" s="395" t="s">
        <v>1181</v>
      </c>
      <c r="C38" s="322" t="s">
        <v>473</v>
      </c>
      <c r="D38" s="838">
        <v>1</v>
      </c>
      <c r="E38" s="825" t="s">
        <v>129</v>
      </c>
      <c r="F38" s="841" t="s">
        <v>1627</v>
      </c>
      <c r="G38" s="842"/>
      <c r="H38" s="842"/>
      <c r="I38" s="843"/>
      <c r="J38" s="764" t="s">
        <v>3022</v>
      </c>
      <c r="K38" s="399" t="s">
        <v>128</v>
      </c>
      <c r="L38" s="804" t="s">
        <v>444</v>
      </c>
      <c r="M38" s="359" t="s">
        <v>1182</v>
      </c>
      <c r="N38" s="845" t="s">
        <v>3028</v>
      </c>
      <c r="O38" s="421"/>
    </row>
    <row r="39" spans="1:15" ht="27" customHeight="1">
      <c r="A39" s="804"/>
      <c r="B39" s="395" t="s">
        <v>1201</v>
      </c>
      <c r="C39" s="360" t="s">
        <v>3029</v>
      </c>
      <c r="D39" s="839"/>
      <c r="E39" s="840"/>
      <c r="F39" s="844" t="s">
        <v>449</v>
      </c>
      <c r="G39" s="832"/>
      <c r="H39" s="832"/>
      <c r="I39" s="833"/>
      <c r="J39" s="764"/>
      <c r="K39" s="399" t="s">
        <v>128</v>
      </c>
      <c r="L39" s="804"/>
      <c r="M39" s="399" t="s">
        <v>1184</v>
      </c>
      <c r="N39" s="846"/>
      <c r="O39" s="421"/>
    </row>
    <row r="40" spans="1:15" ht="27" customHeight="1">
      <c r="A40" s="804"/>
      <c r="B40" s="399" t="s">
        <v>1202</v>
      </c>
      <c r="C40" s="322" t="s">
        <v>1162</v>
      </c>
      <c r="D40" s="805">
        <v>1528</v>
      </c>
      <c r="E40" s="810" t="s">
        <v>2020</v>
      </c>
      <c r="F40" s="831" t="s">
        <v>4146</v>
      </c>
      <c r="G40" s="832"/>
      <c r="H40" s="832"/>
      <c r="I40" s="832"/>
      <c r="J40" s="764" t="s">
        <v>3022</v>
      </c>
      <c r="K40" s="292">
        <f>298+234</f>
        <v>532</v>
      </c>
      <c r="L40" s="804" t="s">
        <v>444</v>
      </c>
      <c r="M40" s="430" t="s">
        <v>3356</v>
      </c>
      <c r="N40" s="786" t="s">
        <v>4148</v>
      </c>
      <c r="O40" s="421"/>
    </row>
    <row r="41" spans="1:15" ht="27" customHeight="1">
      <c r="A41" s="804"/>
      <c r="B41" s="399" t="s">
        <v>1204</v>
      </c>
      <c r="C41" s="361" t="s">
        <v>2202</v>
      </c>
      <c r="D41" s="805"/>
      <c r="E41" s="810"/>
      <c r="F41" s="293"/>
      <c r="G41" s="396" t="s">
        <v>443</v>
      </c>
      <c r="H41" s="396"/>
      <c r="I41" s="397" t="s">
        <v>2203</v>
      </c>
      <c r="J41" s="764"/>
      <c r="K41" s="362">
        <f>14+17</f>
        <v>31</v>
      </c>
      <c r="L41" s="804"/>
      <c r="M41" s="430" t="s">
        <v>3355</v>
      </c>
      <c r="N41" s="786"/>
      <c r="O41" s="421"/>
    </row>
    <row r="42" spans="1:15" ht="27" customHeight="1">
      <c r="A42" s="804">
        <v>1</v>
      </c>
      <c r="B42" s="399" t="s">
        <v>1206</v>
      </c>
      <c r="C42" s="322" t="s">
        <v>1162</v>
      </c>
      <c r="D42" s="805">
        <v>1921</v>
      </c>
      <c r="E42" s="810" t="s">
        <v>2020</v>
      </c>
      <c r="F42" s="831" t="s">
        <v>3794</v>
      </c>
      <c r="G42" s="832"/>
      <c r="H42" s="832"/>
      <c r="I42" s="833"/>
      <c r="J42" s="764" t="s">
        <v>3022</v>
      </c>
      <c r="K42" s="292">
        <f>761.5+180.5</f>
        <v>942</v>
      </c>
      <c r="L42" s="804" t="s">
        <v>444</v>
      </c>
      <c r="M42" s="320" t="s">
        <v>3145</v>
      </c>
      <c r="N42" s="786" t="s">
        <v>3796</v>
      </c>
      <c r="O42" s="421"/>
    </row>
    <row r="43" spans="1:15" ht="27" customHeight="1">
      <c r="A43" s="804"/>
      <c r="B43" s="399" t="s">
        <v>2954</v>
      </c>
      <c r="C43" s="361" t="s">
        <v>2000</v>
      </c>
      <c r="D43" s="805"/>
      <c r="E43" s="810"/>
      <c r="F43" s="293"/>
      <c r="G43" s="396" t="s">
        <v>443</v>
      </c>
      <c r="H43" s="396"/>
      <c r="I43" s="397" t="s">
        <v>1205</v>
      </c>
      <c r="J43" s="764"/>
      <c r="K43" s="362">
        <f>35+12</f>
        <v>47</v>
      </c>
      <c r="L43" s="804"/>
      <c r="M43" s="320" t="s">
        <v>3795</v>
      </c>
      <c r="N43" s="786"/>
      <c r="O43" s="421"/>
    </row>
    <row r="44" spans="1:15" ht="27" customHeight="1">
      <c r="A44" s="804"/>
      <c r="B44" s="399" t="s">
        <v>1207</v>
      </c>
      <c r="C44" s="322" t="s">
        <v>1162</v>
      </c>
      <c r="D44" s="805">
        <v>5405</v>
      </c>
      <c r="E44" s="810" t="s">
        <v>2020</v>
      </c>
      <c r="F44" s="831" t="s">
        <v>4149</v>
      </c>
      <c r="G44" s="832"/>
      <c r="H44" s="832"/>
      <c r="I44" s="833"/>
      <c r="J44" s="764" t="s">
        <v>3030</v>
      </c>
      <c r="K44" s="292">
        <f>684+500.5</f>
        <v>1184.5</v>
      </c>
      <c r="L44" s="804" t="s">
        <v>444</v>
      </c>
      <c r="M44" s="320" t="s">
        <v>3798</v>
      </c>
      <c r="N44" s="785" t="s">
        <v>4151</v>
      </c>
      <c r="O44" s="423"/>
    </row>
    <row r="45" spans="1:15" ht="27" customHeight="1">
      <c r="A45" s="804"/>
      <c r="B45" s="399" t="s">
        <v>1208</v>
      </c>
      <c r="C45" s="361" t="s">
        <v>1618</v>
      </c>
      <c r="D45" s="805"/>
      <c r="E45" s="810"/>
      <c r="F45" s="293"/>
      <c r="G45" s="396" t="s">
        <v>443</v>
      </c>
      <c r="H45" s="396"/>
      <c r="I45" s="397" t="s">
        <v>1205</v>
      </c>
      <c r="J45" s="764"/>
      <c r="K45" s="362">
        <f>65+61</f>
        <v>126</v>
      </c>
      <c r="L45" s="804"/>
      <c r="M45" s="320" t="s">
        <v>3799</v>
      </c>
      <c r="N45" s="785"/>
      <c r="O45" s="423"/>
    </row>
    <row r="46" spans="1:15" ht="27" customHeight="1">
      <c r="A46" s="804"/>
      <c r="B46" s="393" t="s">
        <v>1209</v>
      </c>
      <c r="C46" s="322" t="s">
        <v>473</v>
      </c>
      <c r="D46" s="805">
        <v>16482</v>
      </c>
      <c r="E46" s="810" t="s">
        <v>2020</v>
      </c>
      <c r="F46" s="831" t="s">
        <v>3357</v>
      </c>
      <c r="G46" s="832"/>
      <c r="H46" s="832"/>
      <c r="I46" s="833"/>
      <c r="J46" s="764" t="s">
        <v>3031</v>
      </c>
      <c r="K46" s="292">
        <f>9960+4386</f>
        <v>14346</v>
      </c>
      <c r="L46" s="804" t="s">
        <v>444</v>
      </c>
      <c r="M46" s="320" t="s">
        <v>3360</v>
      </c>
      <c r="N46" s="786" t="s">
        <v>3358</v>
      </c>
      <c r="O46" s="421"/>
    </row>
    <row r="47" spans="1:15" ht="27" customHeight="1">
      <c r="A47" s="804"/>
      <c r="B47" s="399" t="s">
        <v>2019</v>
      </c>
      <c r="C47" s="431" t="s">
        <v>1621</v>
      </c>
      <c r="D47" s="805"/>
      <c r="E47" s="810"/>
      <c r="F47" s="293"/>
      <c r="G47" s="396" t="s">
        <v>443</v>
      </c>
      <c r="H47" s="396"/>
      <c r="I47" s="397" t="s">
        <v>1205</v>
      </c>
      <c r="J47" s="764"/>
      <c r="K47" s="362">
        <f>558+296</f>
        <v>854</v>
      </c>
      <c r="L47" s="804"/>
      <c r="M47" s="320" t="s">
        <v>3361</v>
      </c>
      <c r="N47" s="786"/>
      <c r="O47" s="421"/>
    </row>
    <row r="48" spans="1:15" ht="27" customHeight="1">
      <c r="A48" s="804"/>
      <c r="B48" s="399" t="s">
        <v>1210</v>
      </c>
      <c r="C48" s="322" t="s">
        <v>1162</v>
      </c>
      <c r="D48" s="805">
        <v>38313</v>
      </c>
      <c r="E48" s="810" t="s">
        <v>2020</v>
      </c>
      <c r="F48" s="830" t="s">
        <v>4153</v>
      </c>
      <c r="G48" s="809"/>
      <c r="H48" s="809"/>
      <c r="I48" s="811"/>
      <c r="J48" s="764" t="s">
        <v>3022</v>
      </c>
      <c r="K48" s="292">
        <f>8221.5+4660</f>
        <v>12881.5</v>
      </c>
      <c r="L48" s="804" t="s">
        <v>2288</v>
      </c>
      <c r="M48" s="320" t="s">
        <v>3145</v>
      </c>
      <c r="N48" s="785" t="s">
        <v>4152</v>
      </c>
      <c r="O48" s="423"/>
    </row>
    <row r="49" spans="1:17" ht="27" customHeight="1">
      <c r="A49" s="804"/>
      <c r="B49" s="399" t="s">
        <v>398</v>
      </c>
      <c r="C49" s="361" t="s">
        <v>1618</v>
      </c>
      <c r="D49" s="805"/>
      <c r="E49" s="810"/>
      <c r="F49" s="293"/>
      <c r="G49" s="396" t="s">
        <v>443</v>
      </c>
      <c r="H49" s="396"/>
      <c r="I49" s="397" t="s">
        <v>1205</v>
      </c>
      <c r="J49" s="764"/>
      <c r="K49" s="362">
        <f>189+76</f>
        <v>265</v>
      </c>
      <c r="L49" s="804"/>
      <c r="M49" s="320" t="s">
        <v>3795</v>
      </c>
      <c r="N49" s="785"/>
      <c r="O49" s="423"/>
    </row>
    <row r="50" spans="1:17" ht="27" customHeight="1">
      <c r="A50" s="804"/>
      <c r="B50" s="399" t="s">
        <v>1262</v>
      </c>
      <c r="C50" s="291" t="s">
        <v>913</v>
      </c>
      <c r="D50" s="805">
        <v>52</v>
      </c>
      <c r="E50" s="810" t="s">
        <v>889</v>
      </c>
      <c r="F50" s="808" t="s">
        <v>3352</v>
      </c>
      <c r="G50" s="809"/>
      <c r="H50" s="809"/>
      <c r="I50" s="811"/>
      <c r="J50" s="828" t="s">
        <v>914</v>
      </c>
      <c r="K50" s="395" t="s">
        <v>917</v>
      </c>
      <c r="L50" s="804" t="s">
        <v>3344</v>
      </c>
      <c r="M50" s="399" t="s">
        <v>2427</v>
      </c>
      <c r="N50" s="829" t="s">
        <v>3345</v>
      </c>
      <c r="O50" s="422"/>
    </row>
    <row r="51" spans="1:17" ht="35.25" customHeight="1">
      <c r="A51" s="804"/>
      <c r="B51" s="399" t="s">
        <v>916</v>
      </c>
      <c r="C51" s="291" t="s">
        <v>913</v>
      </c>
      <c r="D51" s="805"/>
      <c r="E51" s="810"/>
      <c r="F51" s="808">
        <v>52</v>
      </c>
      <c r="G51" s="809"/>
      <c r="H51" s="809" t="s">
        <v>889</v>
      </c>
      <c r="I51" s="811"/>
      <c r="J51" s="828"/>
      <c r="K51" s="395" t="s">
        <v>917</v>
      </c>
      <c r="L51" s="804"/>
      <c r="M51" s="399" t="s">
        <v>1184</v>
      </c>
      <c r="N51" s="829"/>
      <c r="O51" s="422"/>
    </row>
    <row r="52" spans="1:17" ht="27" customHeight="1">
      <c r="A52" s="804">
        <v>2</v>
      </c>
      <c r="B52" s="399" t="s">
        <v>1213</v>
      </c>
      <c r="C52" s="291" t="s">
        <v>1159</v>
      </c>
      <c r="D52" s="805">
        <v>5</v>
      </c>
      <c r="E52" s="810" t="s">
        <v>2020</v>
      </c>
      <c r="F52" s="808" t="s">
        <v>2305</v>
      </c>
      <c r="G52" s="809"/>
      <c r="H52" s="809"/>
      <c r="I52" s="811"/>
      <c r="J52" s="864" t="s">
        <v>1981</v>
      </c>
      <c r="K52" s="292" t="s">
        <v>2957</v>
      </c>
      <c r="L52" s="804" t="s">
        <v>444</v>
      </c>
      <c r="M52" s="399" t="s">
        <v>1810</v>
      </c>
      <c r="N52" s="785" t="s">
        <v>2312</v>
      </c>
      <c r="O52" s="423"/>
    </row>
    <row r="53" spans="1:17" ht="27" customHeight="1">
      <c r="A53" s="804"/>
      <c r="B53" s="399" t="s">
        <v>2021</v>
      </c>
      <c r="C53" s="291" t="s">
        <v>995</v>
      </c>
      <c r="D53" s="805"/>
      <c r="E53" s="810"/>
      <c r="F53" s="293">
        <v>1</v>
      </c>
      <c r="G53" s="396" t="s">
        <v>443</v>
      </c>
      <c r="H53" s="396">
        <v>3</v>
      </c>
      <c r="I53" s="397" t="s">
        <v>1205</v>
      </c>
      <c r="J53" s="864"/>
      <c r="K53" s="395" t="s">
        <v>1808</v>
      </c>
      <c r="L53" s="804"/>
      <c r="M53" s="399" t="s">
        <v>3151</v>
      </c>
      <c r="N53" s="785"/>
      <c r="O53" s="423"/>
    </row>
    <row r="54" spans="1:17" ht="27" customHeight="1">
      <c r="A54" s="804">
        <v>3</v>
      </c>
      <c r="B54" s="399" t="s">
        <v>1211</v>
      </c>
      <c r="C54" s="322" t="s">
        <v>1162</v>
      </c>
      <c r="D54" s="805">
        <v>15</v>
      </c>
      <c r="E54" s="810" t="s">
        <v>3033</v>
      </c>
      <c r="F54" s="808" t="s">
        <v>4208</v>
      </c>
      <c r="G54" s="809"/>
      <c r="H54" s="809"/>
      <c r="I54" s="811"/>
      <c r="J54" s="784" t="s">
        <v>2304</v>
      </c>
      <c r="K54" s="292">
        <v>177</v>
      </c>
      <c r="L54" s="804" t="s">
        <v>444</v>
      </c>
      <c r="M54" s="399" t="s">
        <v>2963</v>
      </c>
      <c r="N54" s="785" t="s">
        <v>4217</v>
      </c>
      <c r="O54" s="423"/>
    </row>
    <row r="55" spans="1:17" ht="27" customHeight="1">
      <c r="A55" s="804"/>
      <c r="B55" s="399" t="s">
        <v>1212</v>
      </c>
      <c r="C55" s="322" t="s">
        <v>3601</v>
      </c>
      <c r="D55" s="805"/>
      <c r="E55" s="810"/>
      <c r="F55" s="293">
        <v>2</v>
      </c>
      <c r="G55" s="396" t="s">
        <v>443</v>
      </c>
      <c r="H55" s="396">
        <v>6</v>
      </c>
      <c r="I55" s="397" t="s">
        <v>1205</v>
      </c>
      <c r="J55" s="784"/>
      <c r="K55" s="362">
        <v>148</v>
      </c>
      <c r="L55" s="804"/>
      <c r="M55" s="399" t="s">
        <v>2964</v>
      </c>
      <c r="N55" s="785"/>
      <c r="O55" s="423"/>
    </row>
    <row r="56" spans="1:17" ht="27" customHeight="1">
      <c r="A56" s="804">
        <v>4</v>
      </c>
      <c r="B56" s="399" t="s">
        <v>1216</v>
      </c>
      <c r="C56" s="291" t="s">
        <v>2306</v>
      </c>
      <c r="D56" s="805">
        <v>3257</v>
      </c>
      <c r="E56" s="810" t="s">
        <v>282</v>
      </c>
      <c r="F56" s="808" t="s">
        <v>4145</v>
      </c>
      <c r="G56" s="809"/>
      <c r="H56" s="809"/>
      <c r="I56" s="811"/>
      <c r="J56" s="764" t="s">
        <v>3552</v>
      </c>
      <c r="K56" s="432">
        <v>1840</v>
      </c>
      <c r="L56" s="804" t="s">
        <v>444</v>
      </c>
      <c r="M56" s="399" t="s">
        <v>3281</v>
      </c>
      <c r="N56" s="785" t="s">
        <v>3802</v>
      </c>
      <c r="O56" s="433" t="s">
        <v>4158</v>
      </c>
      <c r="P56" s="802" t="s">
        <v>3001</v>
      </c>
      <c r="Q56" s="803"/>
    </row>
    <row r="57" spans="1:17" ht="27" customHeight="1">
      <c r="A57" s="804"/>
      <c r="B57" s="399" t="s">
        <v>2038</v>
      </c>
      <c r="C57" s="291" t="s">
        <v>2307</v>
      </c>
      <c r="D57" s="805"/>
      <c r="E57" s="810"/>
      <c r="F57" s="808">
        <v>4</v>
      </c>
      <c r="G57" s="809"/>
      <c r="H57" s="809" t="s">
        <v>459</v>
      </c>
      <c r="I57" s="811"/>
      <c r="J57" s="764"/>
      <c r="K57" s="363">
        <f>3+66+4+5+4+2+4</f>
        <v>88</v>
      </c>
      <c r="L57" s="804"/>
      <c r="M57" s="399" t="s">
        <v>3280</v>
      </c>
      <c r="N57" s="785"/>
      <c r="O57" s="433"/>
      <c r="P57" s="802"/>
      <c r="Q57" s="803"/>
    </row>
    <row r="58" spans="1:17" ht="27" customHeight="1">
      <c r="A58" s="804"/>
      <c r="B58" s="393" t="s">
        <v>2898</v>
      </c>
      <c r="C58" s="291" t="s">
        <v>2306</v>
      </c>
      <c r="D58" s="805">
        <v>2988</v>
      </c>
      <c r="E58" s="810" t="s">
        <v>282</v>
      </c>
      <c r="F58" s="808" t="s">
        <v>3147</v>
      </c>
      <c r="G58" s="809"/>
      <c r="H58" s="809"/>
      <c r="I58" s="811"/>
      <c r="J58" s="764" t="s">
        <v>1217</v>
      </c>
      <c r="K58" s="432">
        <v>2722.44</v>
      </c>
      <c r="L58" s="804" t="s">
        <v>2381</v>
      </c>
      <c r="M58" s="399" t="s">
        <v>1182</v>
      </c>
      <c r="N58" s="785" t="s">
        <v>3800</v>
      </c>
      <c r="O58" s="433" t="s">
        <v>4159</v>
      </c>
      <c r="P58" s="802"/>
      <c r="Q58" s="803"/>
    </row>
    <row r="59" spans="1:17" ht="27" customHeight="1">
      <c r="A59" s="804"/>
      <c r="B59" s="399" t="s">
        <v>2016</v>
      </c>
      <c r="C59" s="291" t="s">
        <v>2307</v>
      </c>
      <c r="D59" s="805"/>
      <c r="E59" s="810"/>
      <c r="F59" s="808">
        <v>2</v>
      </c>
      <c r="G59" s="809"/>
      <c r="H59" s="809" t="s">
        <v>2002</v>
      </c>
      <c r="I59" s="811"/>
      <c r="J59" s="764"/>
      <c r="K59" s="363">
        <f>3+97+2</f>
        <v>102</v>
      </c>
      <c r="L59" s="804"/>
      <c r="M59" s="399" t="s">
        <v>2385</v>
      </c>
      <c r="N59" s="785"/>
      <c r="O59" s="433"/>
      <c r="P59" s="802"/>
      <c r="Q59" s="803"/>
    </row>
    <row r="60" spans="1:17" ht="27" customHeight="1">
      <c r="A60" s="804"/>
      <c r="B60" s="393" t="s">
        <v>1209</v>
      </c>
      <c r="C60" s="291" t="s">
        <v>2592</v>
      </c>
      <c r="D60" s="805">
        <v>803</v>
      </c>
      <c r="E60" s="810" t="s">
        <v>282</v>
      </c>
      <c r="F60" s="808" t="s">
        <v>3282</v>
      </c>
      <c r="G60" s="809"/>
      <c r="H60" s="809"/>
      <c r="I60" s="811"/>
      <c r="J60" s="764" t="s">
        <v>1217</v>
      </c>
      <c r="K60" s="432">
        <v>436.71</v>
      </c>
      <c r="L60" s="804" t="s">
        <v>444</v>
      </c>
      <c r="M60" s="399" t="s">
        <v>2998</v>
      </c>
      <c r="N60" s="785" t="s">
        <v>3801</v>
      </c>
      <c r="O60" s="433" t="s">
        <v>4160</v>
      </c>
      <c r="P60" s="802"/>
      <c r="Q60" s="803"/>
    </row>
    <row r="61" spans="1:17" ht="27" customHeight="1">
      <c r="A61" s="804"/>
      <c r="B61" s="399" t="s">
        <v>2538</v>
      </c>
      <c r="C61" s="291" t="s">
        <v>2306</v>
      </c>
      <c r="D61" s="805"/>
      <c r="E61" s="810"/>
      <c r="F61" s="808">
        <v>7</v>
      </c>
      <c r="G61" s="809"/>
      <c r="H61" s="809" t="s">
        <v>2002</v>
      </c>
      <c r="I61" s="811"/>
      <c r="J61" s="764"/>
      <c r="K61" s="363">
        <f>1+20+3</f>
        <v>24</v>
      </c>
      <c r="L61" s="804"/>
      <c r="M61" s="399" t="s">
        <v>3151</v>
      </c>
      <c r="N61" s="785"/>
      <c r="O61" s="433"/>
      <c r="P61" s="802"/>
      <c r="Q61" s="803"/>
    </row>
    <row r="62" spans="1:17" ht="27" customHeight="1">
      <c r="A62" s="804">
        <v>5</v>
      </c>
      <c r="B62" s="399" t="s">
        <v>2899</v>
      </c>
      <c r="C62" s="291" t="s">
        <v>2309</v>
      </c>
      <c r="D62" s="805">
        <v>79</v>
      </c>
      <c r="E62" s="810" t="s">
        <v>282</v>
      </c>
      <c r="F62" s="808" t="s">
        <v>2310</v>
      </c>
      <c r="G62" s="809"/>
      <c r="H62" s="809"/>
      <c r="I62" s="811"/>
      <c r="J62" s="764" t="s">
        <v>2004</v>
      </c>
      <c r="K62" s="395" t="s">
        <v>3803</v>
      </c>
      <c r="L62" s="804" t="s">
        <v>2382</v>
      </c>
      <c r="M62" s="359" t="s">
        <v>2433</v>
      </c>
      <c r="N62" s="785" t="s">
        <v>3283</v>
      </c>
      <c r="O62" s="423"/>
    </row>
    <row r="63" spans="1:17" ht="27" customHeight="1">
      <c r="A63" s="804"/>
      <c r="B63" s="399" t="s">
        <v>2900</v>
      </c>
      <c r="C63" s="291" t="s">
        <v>2310</v>
      </c>
      <c r="D63" s="805"/>
      <c r="E63" s="810"/>
      <c r="F63" s="808">
        <v>3</v>
      </c>
      <c r="G63" s="809"/>
      <c r="H63" s="809" t="s">
        <v>1219</v>
      </c>
      <c r="I63" s="811"/>
      <c r="J63" s="764"/>
      <c r="K63" s="363" t="s">
        <v>3804</v>
      </c>
      <c r="L63" s="804"/>
      <c r="M63" s="399" t="s">
        <v>2311</v>
      </c>
      <c r="N63" s="785"/>
      <c r="O63" s="423"/>
    </row>
    <row r="64" spans="1:17" ht="27" customHeight="1">
      <c r="A64" s="804">
        <v>6</v>
      </c>
      <c r="B64" s="399" t="s">
        <v>2901</v>
      </c>
      <c r="C64" s="291" t="s">
        <v>4207</v>
      </c>
      <c r="D64" s="805">
        <v>105</v>
      </c>
      <c r="E64" s="810" t="s">
        <v>282</v>
      </c>
      <c r="F64" s="808"/>
      <c r="G64" s="809"/>
      <c r="H64" s="809"/>
      <c r="I64" s="811"/>
      <c r="J64" s="764" t="s">
        <v>1218</v>
      </c>
      <c r="K64" s="395"/>
      <c r="L64" s="804"/>
      <c r="M64" s="399" t="s">
        <v>1214</v>
      </c>
      <c r="N64" s="785"/>
      <c r="O64" s="423"/>
      <c r="Q64" s="338"/>
    </row>
    <row r="65" spans="1:15" ht="27" customHeight="1">
      <c r="A65" s="804"/>
      <c r="B65" s="399" t="s">
        <v>291</v>
      </c>
      <c r="C65" s="291"/>
      <c r="D65" s="805"/>
      <c r="E65" s="810"/>
      <c r="F65" s="808"/>
      <c r="G65" s="809"/>
      <c r="H65" s="809" t="s">
        <v>1219</v>
      </c>
      <c r="I65" s="811"/>
      <c r="J65" s="764"/>
      <c r="K65" s="395"/>
      <c r="L65" s="804"/>
      <c r="M65" s="399" t="s">
        <v>1215</v>
      </c>
      <c r="N65" s="785"/>
      <c r="O65" s="423"/>
    </row>
    <row r="66" spans="1:15" ht="27" customHeight="1">
      <c r="A66" s="804">
        <v>7</v>
      </c>
      <c r="B66" s="399" t="s">
        <v>2902</v>
      </c>
      <c r="C66" s="291" t="s">
        <v>4215</v>
      </c>
      <c r="D66" s="805">
        <v>875</v>
      </c>
      <c r="E66" s="810" t="s">
        <v>3032</v>
      </c>
      <c r="F66" s="808" t="s">
        <v>4218</v>
      </c>
      <c r="G66" s="809"/>
      <c r="H66" s="809"/>
      <c r="I66" s="811"/>
      <c r="J66" s="785" t="s">
        <v>4220</v>
      </c>
      <c r="K66" s="395" t="s">
        <v>4221</v>
      </c>
      <c r="L66" s="804" t="s">
        <v>4222</v>
      </c>
      <c r="M66" s="399" t="s">
        <v>4223</v>
      </c>
      <c r="N66" s="785" t="s">
        <v>4225</v>
      </c>
      <c r="O66" s="423"/>
    </row>
    <row r="67" spans="1:15" ht="27" customHeight="1">
      <c r="A67" s="804"/>
      <c r="B67" s="399" t="s">
        <v>4211</v>
      </c>
      <c r="C67" s="291" t="s">
        <v>4219</v>
      </c>
      <c r="D67" s="805"/>
      <c r="E67" s="810"/>
      <c r="F67" s="808">
        <v>1</v>
      </c>
      <c r="G67" s="809"/>
      <c r="H67" s="809" t="s">
        <v>1220</v>
      </c>
      <c r="I67" s="811"/>
      <c r="J67" s="785"/>
      <c r="K67" s="395" t="s">
        <v>4221</v>
      </c>
      <c r="L67" s="804"/>
      <c r="M67" s="399" t="s">
        <v>4224</v>
      </c>
      <c r="N67" s="785"/>
      <c r="O67" s="423"/>
    </row>
    <row r="68" spans="1:15" ht="27" customHeight="1">
      <c r="A68" s="804">
        <v>8</v>
      </c>
      <c r="B68" s="393" t="s">
        <v>2903</v>
      </c>
      <c r="C68" s="291" t="s">
        <v>3805</v>
      </c>
      <c r="D68" s="805">
        <v>175438</v>
      </c>
      <c r="E68" s="810" t="s">
        <v>459</v>
      </c>
      <c r="F68" s="808" t="s">
        <v>3920</v>
      </c>
      <c r="G68" s="809"/>
      <c r="H68" s="809"/>
      <c r="I68" s="811"/>
      <c r="J68" s="806" t="s">
        <v>1173</v>
      </c>
      <c r="K68" s="362" t="s">
        <v>4186</v>
      </c>
      <c r="L68" s="804" t="s">
        <v>444</v>
      </c>
      <c r="M68" s="391" t="s">
        <v>3806</v>
      </c>
      <c r="N68" s="785" t="s">
        <v>4189</v>
      </c>
      <c r="O68" s="423"/>
    </row>
    <row r="69" spans="1:15" ht="27" customHeight="1">
      <c r="A69" s="804"/>
      <c r="B69" s="399" t="s">
        <v>1221</v>
      </c>
      <c r="C69" s="291" t="s">
        <v>4182</v>
      </c>
      <c r="D69" s="805"/>
      <c r="E69" s="810"/>
      <c r="F69" s="808">
        <v>136</v>
      </c>
      <c r="G69" s="809"/>
      <c r="H69" s="809" t="s">
        <v>459</v>
      </c>
      <c r="I69" s="811"/>
      <c r="J69" s="807"/>
      <c r="K69" s="362" t="s">
        <v>4187</v>
      </c>
      <c r="L69" s="804"/>
      <c r="M69" s="391" t="s">
        <v>4193</v>
      </c>
      <c r="N69" s="785"/>
      <c r="O69" s="423"/>
    </row>
    <row r="70" spans="1:15" ht="27" customHeight="1">
      <c r="A70" s="804"/>
      <c r="B70" s="399" t="s">
        <v>1222</v>
      </c>
      <c r="C70" s="291" t="s">
        <v>896</v>
      </c>
      <c r="D70" s="805">
        <v>52992</v>
      </c>
      <c r="E70" s="810" t="s">
        <v>459</v>
      </c>
      <c r="F70" s="808" t="s">
        <v>3724</v>
      </c>
      <c r="G70" s="809"/>
      <c r="H70" s="809"/>
      <c r="I70" s="811"/>
      <c r="J70" s="806" t="s">
        <v>1173</v>
      </c>
      <c r="K70" s="362">
        <v>12833</v>
      </c>
      <c r="L70" s="804" t="s">
        <v>2972</v>
      </c>
      <c r="M70" s="320" t="s">
        <v>4192</v>
      </c>
      <c r="N70" s="785" t="s">
        <v>4196</v>
      </c>
      <c r="O70" s="423"/>
    </row>
    <row r="71" spans="1:15" ht="27" customHeight="1">
      <c r="A71" s="804"/>
      <c r="B71" s="399" t="s">
        <v>2909</v>
      </c>
      <c r="C71" s="291" t="s">
        <v>1845</v>
      </c>
      <c r="D71" s="805"/>
      <c r="E71" s="810"/>
      <c r="F71" s="808">
        <v>12</v>
      </c>
      <c r="G71" s="809"/>
      <c r="H71" s="809" t="s">
        <v>459</v>
      </c>
      <c r="I71" s="811"/>
      <c r="J71" s="807"/>
      <c r="K71" s="362" t="s">
        <v>4191</v>
      </c>
      <c r="L71" s="804"/>
      <c r="M71" s="320" t="s">
        <v>4194</v>
      </c>
      <c r="N71" s="785"/>
      <c r="O71" s="423"/>
    </row>
    <row r="72" spans="1:15" ht="27" customHeight="1">
      <c r="A72" s="804"/>
      <c r="B72" s="399" t="s">
        <v>2908</v>
      </c>
      <c r="C72" s="291" t="s">
        <v>2007</v>
      </c>
      <c r="D72" s="805">
        <f>28804+1648</f>
        <v>30452</v>
      </c>
      <c r="E72" s="810" t="s">
        <v>459</v>
      </c>
      <c r="F72" s="808" t="s">
        <v>4190</v>
      </c>
      <c r="G72" s="809"/>
      <c r="H72" s="809"/>
      <c r="I72" s="811"/>
      <c r="J72" s="806" t="s">
        <v>1173</v>
      </c>
      <c r="K72" s="362" t="s">
        <v>3605</v>
      </c>
      <c r="L72" s="804" t="s">
        <v>444</v>
      </c>
      <c r="M72" s="391" t="s">
        <v>3365</v>
      </c>
      <c r="N72" s="785" t="s">
        <v>3609</v>
      </c>
      <c r="O72" s="423"/>
    </row>
    <row r="73" spans="1:15" ht="27" customHeight="1">
      <c r="A73" s="804"/>
      <c r="B73" s="399" t="s">
        <v>2907</v>
      </c>
      <c r="C73" s="291" t="s">
        <v>2636</v>
      </c>
      <c r="D73" s="805"/>
      <c r="E73" s="810"/>
      <c r="F73" s="808">
        <v>5</v>
      </c>
      <c r="G73" s="809"/>
      <c r="H73" s="809" t="s">
        <v>459</v>
      </c>
      <c r="I73" s="811"/>
      <c r="J73" s="807"/>
      <c r="K73" s="362" t="s">
        <v>3604</v>
      </c>
      <c r="L73" s="804"/>
      <c r="M73" s="391" t="s">
        <v>3608</v>
      </c>
      <c r="N73" s="785"/>
      <c r="O73" s="423"/>
    </row>
    <row r="74" spans="1:15" ht="27" customHeight="1">
      <c r="A74" s="804"/>
      <c r="B74" s="399" t="s">
        <v>2906</v>
      </c>
      <c r="C74" s="291" t="s">
        <v>4197</v>
      </c>
      <c r="D74" s="805">
        <v>2810</v>
      </c>
      <c r="E74" s="810" t="s">
        <v>459</v>
      </c>
      <c r="F74" s="808"/>
      <c r="G74" s="809"/>
      <c r="H74" s="809"/>
      <c r="I74" s="811"/>
      <c r="J74" s="806" t="s">
        <v>1173</v>
      </c>
      <c r="K74" s="362"/>
      <c r="L74" s="849" t="s">
        <v>444</v>
      </c>
      <c r="M74" s="399" t="s">
        <v>1214</v>
      </c>
      <c r="N74" s="785"/>
      <c r="O74" s="423"/>
    </row>
    <row r="75" spans="1:15" ht="27" customHeight="1">
      <c r="A75" s="804"/>
      <c r="B75" s="399" t="s">
        <v>2905</v>
      </c>
      <c r="C75" s="291"/>
      <c r="D75" s="805"/>
      <c r="E75" s="810"/>
      <c r="F75" s="808"/>
      <c r="G75" s="809"/>
      <c r="H75" s="809" t="s">
        <v>459</v>
      </c>
      <c r="I75" s="811"/>
      <c r="J75" s="807"/>
      <c r="K75" s="362"/>
      <c r="L75" s="850"/>
      <c r="M75" s="399" t="s">
        <v>1215</v>
      </c>
      <c r="N75" s="785"/>
      <c r="O75" s="423"/>
    </row>
    <row r="76" spans="1:15" ht="27" customHeight="1">
      <c r="A76" s="804"/>
      <c r="B76" s="399" t="s">
        <v>2904</v>
      </c>
      <c r="C76" s="291" t="s">
        <v>4197</v>
      </c>
      <c r="D76" s="805">
        <v>16</v>
      </c>
      <c r="E76" s="810" t="s">
        <v>459</v>
      </c>
      <c r="F76" s="808"/>
      <c r="G76" s="809"/>
      <c r="H76" s="809"/>
      <c r="I76" s="811"/>
      <c r="J76" s="806" t="s">
        <v>1173</v>
      </c>
      <c r="K76" s="362"/>
      <c r="L76" s="849" t="s">
        <v>444</v>
      </c>
      <c r="M76" s="399" t="s">
        <v>2593</v>
      </c>
      <c r="N76" s="785"/>
      <c r="O76" s="423"/>
    </row>
    <row r="77" spans="1:15" ht="27" customHeight="1">
      <c r="A77" s="804"/>
      <c r="B77" s="399" t="s">
        <v>462</v>
      </c>
      <c r="C77" s="291"/>
      <c r="D77" s="805"/>
      <c r="E77" s="810"/>
      <c r="F77" s="808"/>
      <c r="G77" s="809"/>
      <c r="H77" s="809" t="s">
        <v>459</v>
      </c>
      <c r="I77" s="811"/>
      <c r="J77" s="807"/>
      <c r="K77" s="362"/>
      <c r="L77" s="850"/>
      <c r="M77" s="399" t="s">
        <v>1215</v>
      </c>
      <c r="N77" s="785"/>
      <c r="O77" s="423"/>
    </row>
    <row r="78" spans="1:15" ht="27" customHeight="1">
      <c r="A78" s="804"/>
      <c r="B78" s="399" t="s">
        <v>1224</v>
      </c>
      <c r="C78" s="291" t="s">
        <v>4197</v>
      </c>
      <c r="D78" s="805">
        <v>16</v>
      </c>
      <c r="E78" s="810" t="s">
        <v>459</v>
      </c>
      <c r="F78" s="808"/>
      <c r="G78" s="809"/>
      <c r="H78" s="809"/>
      <c r="I78" s="811"/>
      <c r="J78" s="806" t="s">
        <v>1173</v>
      </c>
      <c r="K78" s="362"/>
      <c r="L78" s="804" t="s">
        <v>444</v>
      </c>
      <c r="M78" s="399" t="s">
        <v>1214</v>
      </c>
      <c r="N78" s="785"/>
      <c r="O78" s="423"/>
    </row>
    <row r="79" spans="1:15" ht="27" customHeight="1">
      <c r="A79" s="804"/>
      <c r="B79" s="399" t="s">
        <v>1225</v>
      </c>
      <c r="C79" s="291"/>
      <c r="D79" s="805"/>
      <c r="E79" s="810"/>
      <c r="F79" s="808"/>
      <c r="G79" s="809"/>
      <c r="H79" s="809" t="s">
        <v>459</v>
      </c>
      <c r="I79" s="811"/>
      <c r="J79" s="807"/>
      <c r="K79" s="362"/>
      <c r="L79" s="804"/>
      <c r="M79" s="399" t="s">
        <v>1215</v>
      </c>
      <c r="N79" s="785"/>
      <c r="O79" s="423"/>
    </row>
    <row r="80" spans="1:15" ht="27" customHeight="1">
      <c r="A80" s="804"/>
      <c r="B80" s="399" t="s">
        <v>1226</v>
      </c>
      <c r="C80" s="291" t="s">
        <v>882</v>
      </c>
      <c r="D80" s="805">
        <v>4</v>
      </c>
      <c r="E80" s="810" t="s">
        <v>443</v>
      </c>
      <c r="F80" s="808" t="s">
        <v>1160</v>
      </c>
      <c r="G80" s="809"/>
      <c r="H80" s="809"/>
      <c r="I80" s="811"/>
      <c r="J80" s="764" t="s">
        <v>1227</v>
      </c>
      <c r="K80" s="362">
        <f>4+4</f>
        <v>8</v>
      </c>
      <c r="L80" s="804" t="s">
        <v>444</v>
      </c>
      <c r="M80" s="399" t="s">
        <v>2594</v>
      </c>
      <c r="N80" s="785" t="s">
        <v>2595</v>
      </c>
      <c r="O80" s="423"/>
    </row>
    <row r="81" spans="1:15" ht="27" customHeight="1">
      <c r="A81" s="804"/>
      <c r="B81" s="392" t="s">
        <v>1984</v>
      </c>
      <c r="C81" s="291" t="s">
        <v>882</v>
      </c>
      <c r="D81" s="805"/>
      <c r="E81" s="810"/>
      <c r="F81" s="808">
        <v>4</v>
      </c>
      <c r="G81" s="809"/>
      <c r="H81" s="809" t="s">
        <v>443</v>
      </c>
      <c r="I81" s="811"/>
      <c r="J81" s="764"/>
      <c r="K81" s="362">
        <f>4+4</f>
        <v>8</v>
      </c>
      <c r="L81" s="804"/>
      <c r="M81" s="399" t="s">
        <v>2591</v>
      </c>
      <c r="N81" s="785"/>
      <c r="O81" s="423"/>
    </row>
    <row r="82" spans="1:15" ht="27" customHeight="1">
      <c r="A82" s="804">
        <v>8</v>
      </c>
      <c r="B82" s="399" t="s">
        <v>1229</v>
      </c>
      <c r="C82" s="291" t="s">
        <v>882</v>
      </c>
      <c r="D82" s="805">
        <v>2</v>
      </c>
      <c r="E82" s="810" t="s">
        <v>443</v>
      </c>
      <c r="F82" s="808" t="s">
        <v>1160</v>
      </c>
      <c r="G82" s="809"/>
      <c r="H82" s="809"/>
      <c r="I82" s="811"/>
      <c r="J82" s="764" t="s">
        <v>2420</v>
      </c>
      <c r="K82" s="362">
        <f t="shared" ref="K82:K87" si="0">2+2</f>
        <v>4</v>
      </c>
      <c r="L82" s="804" t="s">
        <v>444</v>
      </c>
      <c r="M82" s="399" t="s">
        <v>1203</v>
      </c>
      <c r="N82" s="785" t="s">
        <v>2596</v>
      </c>
      <c r="O82" s="423"/>
    </row>
    <row r="83" spans="1:15" ht="27" customHeight="1">
      <c r="A83" s="804"/>
      <c r="B83" s="392" t="s">
        <v>1231</v>
      </c>
      <c r="C83" s="291" t="s">
        <v>882</v>
      </c>
      <c r="D83" s="805"/>
      <c r="E83" s="810"/>
      <c r="F83" s="808">
        <v>2</v>
      </c>
      <c r="G83" s="809"/>
      <c r="H83" s="809" t="s">
        <v>443</v>
      </c>
      <c r="I83" s="811"/>
      <c r="J83" s="764"/>
      <c r="K83" s="362">
        <f t="shared" si="0"/>
        <v>4</v>
      </c>
      <c r="L83" s="804"/>
      <c r="M83" s="399" t="s">
        <v>1228</v>
      </c>
      <c r="N83" s="785"/>
      <c r="O83" s="423"/>
    </row>
    <row r="84" spans="1:15" ht="27" customHeight="1">
      <c r="A84" s="804"/>
      <c r="B84" s="399" t="s">
        <v>1232</v>
      </c>
      <c r="C84" s="291" t="s">
        <v>882</v>
      </c>
      <c r="D84" s="805">
        <v>2</v>
      </c>
      <c r="E84" s="810" t="s">
        <v>443</v>
      </c>
      <c r="F84" s="808" t="s">
        <v>3553</v>
      </c>
      <c r="G84" s="809"/>
      <c r="H84" s="809"/>
      <c r="I84" s="811"/>
      <c r="J84" s="764" t="s">
        <v>2418</v>
      </c>
      <c r="K84" s="362">
        <f t="shared" si="0"/>
        <v>4</v>
      </c>
      <c r="L84" s="804" t="s">
        <v>444</v>
      </c>
      <c r="M84" s="399" t="s">
        <v>1203</v>
      </c>
      <c r="N84" s="785" t="s">
        <v>1230</v>
      </c>
      <c r="O84" s="423"/>
    </row>
    <row r="85" spans="1:15" ht="27" customHeight="1">
      <c r="A85" s="804"/>
      <c r="B85" s="392" t="s">
        <v>1233</v>
      </c>
      <c r="C85" s="291" t="s">
        <v>882</v>
      </c>
      <c r="D85" s="805"/>
      <c r="E85" s="810"/>
      <c r="F85" s="808">
        <v>2</v>
      </c>
      <c r="G85" s="809"/>
      <c r="H85" s="809" t="s">
        <v>443</v>
      </c>
      <c r="I85" s="811"/>
      <c r="J85" s="764"/>
      <c r="K85" s="362">
        <f t="shared" si="0"/>
        <v>4</v>
      </c>
      <c r="L85" s="804"/>
      <c r="M85" s="399" t="s">
        <v>1228</v>
      </c>
      <c r="N85" s="785"/>
      <c r="O85" s="423"/>
    </row>
    <row r="86" spans="1:15" ht="27" customHeight="1">
      <c r="A86" s="804"/>
      <c r="B86" s="399" t="s">
        <v>1234</v>
      </c>
      <c r="C86" s="291" t="s">
        <v>882</v>
      </c>
      <c r="D86" s="805">
        <v>2</v>
      </c>
      <c r="E86" s="810" t="s">
        <v>443</v>
      </c>
      <c r="F86" s="808" t="s">
        <v>1160</v>
      </c>
      <c r="G86" s="809"/>
      <c r="H86" s="809"/>
      <c r="I86" s="811"/>
      <c r="J86" s="764" t="s">
        <v>1227</v>
      </c>
      <c r="K86" s="362">
        <f t="shared" si="0"/>
        <v>4</v>
      </c>
      <c r="L86" s="804" t="s">
        <v>444</v>
      </c>
      <c r="M86" s="399" t="s">
        <v>1203</v>
      </c>
      <c r="N86" s="785" t="s">
        <v>1235</v>
      </c>
      <c r="O86" s="423"/>
    </row>
    <row r="87" spans="1:15" ht="27" customHeight="1">
      <c r="A87" s="804"/>
      <c r="B87" s="392" t="s">
        <v>1236</v>
      </c>
      <c r="C87" s="291" t="s">
        <v>882</v>
      </c>
      <c r="D87" s="805"/>
      <c r="E87" s="810"/>
      <c r="F87" s="808">
        <v>2</v>
      </c>
      <c r="G87" s="809"/>
      <c r="H87" s="809" t="s">
        <v>443</v>
      </c>
      <c r="I87" s="811"/>
      <c r="J87" s="764"/>
      <c r="K87" s="362">
        <f t="shared" si="0"/>
        <v>4</v>
      </c>
      <c r="L87" s="804"/>
      <c r="M87" s="399" t="s">
        <v>1228</v>
      </c>
      <c r="N87" s="785"/>
      <c r="O87" s="423"/>
    </row>
    <row r="88" spans="1:15" ht="27" customHeight="1">
      <c r="A88" s="804"/>
      <c r="B88" s="399" t="s">
        <v>1237</v>
      </c>
      <c r="C88" s="291" t="s">
        <v>882</v>
      </c>
      <c r="D88" s="805">
        <v>1</v>
      </c>
      <c r="E88" s="810" t="s">
        <v>443</v>
      </c>
      <c r="F88" s="808" t="s">
        <v>1160</v>
      </c>
      <c r="G88" s="809"/>
      <c r="H88" s="809"/>
      <c r="I88" s="811"/>
      <c r="J88" s="764" t="s">
        <v>1227</v>
      </c>
      <c r="K88" s="362">
        <f>1+1</f>
        <v>2</v>
      </c>
      <c r="L88" s="804" t="s">
        <v>444</v>
      </c>
      <c r="M88" s="399" t="s">
        <v>1203</v>
      </c>
      <c r="N88" s="785" t="s">
        <v>1238</v>
      </c>
      <c r="O88" s="423"/>
    </row>
    <row r="89" spans="1:15" ht="27" customHeight="1">
      <c r="A89" s="804"/>
      <c r="B89" s="392" t="s">
        <v>1239</v>
      </c>
      <c r="C89" s="291" t="s">
        <v>882</v>
      </c>
      <c r="D89" s="805"/>
      <c r="E89" s="810"/>
      <c r="F89" s="808">
        <v>1</v>
      </c>
      <c r="G89" s="809"/>
      <c r="H89" s="809" t="s">
        <v>443</v>
      </c>
      <c r="I89" s="811"/>
      <c r="J89" s="764"/>
      <c r="K89" s="362">
        <f>1+1</f>
        <v>2</v>
      </c>
      <c r="L89" s="804"/>
      <c r="M89" s="399" t="s">
        <v>1240</v>
      </c>
      <c r="N89" s="785"/>
      <c r="O89" s="423"/>
    </row>
    <row r="90" spans="1:15" ht="27" customHeight="1">
      <c r="A90" s="804"/>
      <c r="B90" s="399" t="s">
        <v>1241</v>
      </c>
      <c r="C90" s="291" t="s">
        <v>882</v>
      </c>
      <c r="D90" s="805">
        <v>1</v>
      </c>
      <c r="E90" s="810" t="s">
        <v>443</v>
      </c>
      <c r="F90" s="808" t="s">
        <v>1160</v>
      </c>
      <c r="G90" s="809"/>
      <c r="H90" s="809"/>
      <c r="I90" s="811"/>
      <c r="J90" s="764" t="s">
        <v>2419</v>
      </c>
      <c r="K90" s="362">
        <v>2</v>
      </c>
      <c r="L90" s="804" t="s">
        <v>444</v>
      </c>
      <c r="M90" s="399" t="s">
        <v>1203</v>
      </c>
      <c r="N90" s="785" t="s">
        <v>1238</v>
      </c>
      <c r="O90" s="423"/>
    </row>
    <row r="91" spans="1:15" ht="27" customHeight="1">
      <c r="A91" s="804"/>
      <c r="B91" s="392" t="s">
        <v>1242</v>
      </c>
      <c r="C91" s="291" t="s">
        <v>882</v>
      </c>
      <c r="D91" s="805"/>
      <c r="E91" s="810"/>
      <c r="F91" s="808">
        <v>1</v>
      </c>
      <c r="G91" s="809"/>
      <c r="H91" s="809" t="s">
        <v>443</v>
      </c>
      <c r="I91" s="811"/>
      <c r="J91" s="764"/>
      <c r="K91" s="362" t="s">
        <v>441</v>
      </c>
      <c r="L91" s="804"/>
      <c r="M91" s="399" t="s">
        <v>1228</v>
      </c>
      <c r="N91" s="785"/>
      <c r="O91" s="423"/>
    </row>
    <row r="92" spans="1:15" ht="27" customHeight="1">
      <c r="A92" s="804"/>
      <c r="B92" s="399" t="s">
        <v>1243</v>
      </c>
      <c r="C92" s="291" t="s">
        <v>882</v>
      </c>
      <c r="D92" s="805">
        <v>1</v>
      </c>
      <c r="E92" s="810" t="s">
        <v>443</v>
      </c>
      <c r="F92" s="808" t="s">
        <v>1160</v>
      </c>
      <c r="G92" s="809"/>
      <c r="H92" s="809"/>
      <c r="I92" s="811"/>
      <c r="J92" s="764" t="s">
        <v>2418</v>
      </c>
      <c r="K92" s="362">
        <v>2</v>
      </c>
      <c r="L92" s="804" t="s">
        <v>444</v>
      </c>
      <c r="M92" s="399" t="s">
        <v>1203</v>
      </c>
      <c r="N92" s="785" t="s">
        <v>1238</v>
      </c>
      <c r="O92" s="423"/>
    </row>
    <row r="93" spans="1:15" ht="27" customHeight="1">
      <c r="A93" s="804"/>
      <c r="B93" s="392" t="s">
        <v>2039</v>
      </c>
      <c r="C93" s="291" t="s">
        <v>882</v>
      </c>
      <c r="D93" s="805"/>
      <c r="E93" s="810"/>
      <c r="F93" s="808">
        <v>1</v>
      </c>
      <c r="G93" s="809"/>
      <c r="H93" s="809" t="s">
        <v>443</v>
      </c>
      <c r="I93" s="811"/>
      <c r="J93" s="764"/>
      <c r="K93" s="362" t="s">
        <v>441</v>
      </c>
      <c r="L93" s="804"/>
      <c r="M93" s="399" t="s">
        <v>1228</v>
      </c>
      <c r="N93" s="785"/>
      <c r="O93" s="423"/>
    </row>
    <row r="94" spans="1:15" ht="27" customHeight="1">
      <c r="A94" s="804">
        <v>9</v>
      </c>
      <c r="B94" s="399" t="s">
        <v>1244</v>
      </c>
      <c r="C94" s="291" t="s">
        <v>4197</v>
      </c>
      <c r="D94" s="805">
        <v>1600</v>
      </c>
      <c r="E94" s="810" t="s">
        <v>310</v>
      </c>
      <c r="F94" s="808"/>
      <c r="G94" s="809"/>
      <c r="H94" s="809"/>
      <c r="I94" s="811"/>
      <c r="J94" s="785" t="s">
        <v>4181</v>
      </c>
      <c r="K94" s="395"/>
      <c r="L94" s="804"/>
      <c r="M94" s="399" t="s">
        <v>1214</v>
      </c>
      <c r="N94" s="785"/>
      <c r="O94" s="423"/>
    </row>
    <row r="95" spans="1:15" ht="27" customHeight="1">
      <c r="A95" s="804"/>
      <c r="B95" s="392" t="s">
        <v>2313</v>
      </c>
      <c r="C95" s="291"/>
      <c r="D95" s="805"/>
      <c r="E95" s="810"/>
      <c r="F95" s="808"/>
      <c r="G95" s="809"/>
      <c r="H95" s="809" t="s">
        <v>459</v>
      </c>
      <c r="I95" s="811"/>
      <c r="J95" s="785"/>
      <c r="K95" s="395"/>
      <c r="L95" s="804"/>
      <c r="M95" s="399" t="s">
        <v>1215</v>
      </c>
      <c r="N95" s="785"/>
      <c r="O95" s="423"/>
    </row>
    <row r="96" spans="1:15" ht="27" customHeight="1">
      <c r="A96" s="804"/>
      <c r="B96" s="399" t="s">
        <v>1245</v>
      </c>
      <c r="C96" s="291" t="s">
        <v>4197</v>
      </c>
      <c r="D96" s="805">
        <v>720</v>
      </c>
      <c r="E96" s="810" t="s">
        <v>310</v>
      </c>
      <c r="F96" s="808"/>
      <c r="G96" s="809"/>
      <c r="H96" s="809"/>
      <c r="I96" s="811"/>
      <c r="J96" s="785" t="s">
        <v>874</v>
      </c>
      <c r="K96" s="395"/>
      <c r="L96" s="847"/>
      <c r="M96" s="399" t="s">
        <v>1214</v>
      </c>
      <c r="N96" s="848"/>
      <c r="O96" s="424"/>
    </row>
    <row r="97" spans="1:19" ht="27" customHeight="1">
      <c r="A97" s="804"/>
      <c r="B97" s="392" t="s">
        <v>313</v>
      </c>
      <c r="C97" s="291"/>
      <c r="D97" s="805"/>
      <c r="E97" s="810"/>
      <c r="F97" s="808"/>
      <c r="G97" s="809"/>
      <c r="H97" s="809" t="s">
        <v>4180</v>
      </c>
      <c r="I97" s="811"/>
      <c r="J97" s="785"/>
      <c r="K97" s="395"/>
      <c r="L97" s="847"/>
      <c r="M97" s="399" t="s">
        <v>1215</v>
      </c>
      <c r="N97" s="848"/>
      <c r="O97" s="424"/>
    </row>
    <row r="98" spans="1:19" ht="27" customHeight="1">
      <c r="A98" s="804">
        <v>10</v>
      </c>
      <c r="B98" s="399" t="s">
        <v>3177</v>
      </c>
      <c r="C98" s="291" t="s">
        <v>4197</v>
      </c>
      <c r="D98" s="805">
        <v>32</v>
      </c>
      <c r="E98" s="810" t="s">
        <v>315</v>
      </c>
      <c r="F98" s="808"/>
      <c r="G98" s="809"/>
      <c r="H98" s="809"/>
      <c r="I98" s="811"/>
      <c r="J98" s="764" t="s">
        <v>2421</v>
      </c>
      <c r="K98" s="395"/>
      <c r="L98" s="804"/>
      <c r="M98" s="399" t="s">
        <v>1214</v>
      </c>
      <c r="N98" s="785"/>
      <c r="O98" s="423"/>
    </row>
    <row r="99" spans="1:19" ht="27" customHeight="1">
      <c r="A99" s="804"/>
      <c r="B99" s="399" t="s">
        <v>409</v>
      </c>
      <c r="C99" s="291"/>
      <c r="D99" s="805"/>
      <c r="E99" s="810"/>
      <c r="F99" s="808"/>
      <c r="G99" s="809"/>
      <c r="H99" s="809" t="s">
        <v>315</v>
      </c>
      <c r="I99" s="811"/>
      <c r="J99" s="764"/>
      <c r="K99" s="395"/>
      <c r="L99" s="804"/>
      <c r="M99" s="399" t="s">
        <v>1215</v>
      </c>
      <c r="N99" s="785"/>
      <c r="O99" s="423"/>
    </row>
    <row r="100" spans="1:19" ht="27" customHeight="1">
      <c r="A100" s="804"/>
      <c r="B100" s="399" t="s">
        <v>1246</v>
      </c>
      <c r="C100" s="291" t="s">
        <v>4197</v>
      </c>
      <c r="D100" s="805">
        <v>1924</v>
      </c>
      <c r="E100" s="810" t="s">
        <v>315</v>
      </c>
      <c r="F100" s="808"/>
      <c r="G100" s="809"/>
      <c r="H100" s="809"/>
      <c r="I100" s="811"/>
      <c r="J100" s="764"/>
      <c r="K100" s="395"/>
      <c r="L100" s="804"/>
      <c r="M100" s="399" t="s">
        <v>1214</v>
      </c>
      <c r="N100" s="785"/>
      <c r="O100" s="423"/>
    </row>
    <row r="101" spans="1:19" ht="27" customHeight="1">
      <c r="A101" s="804"/>
      <c r="B101" s="399" t="s">
        <v>2383</v>
      </c>
      <c r="C101" s="291"/>
      <c r="D101" s="805"/>
      <c r="E101" s="810"/>
      <c r="F101" s="808"/>
      <c r="G101" s="809"/>
      <c r="H101" s="809" t="s">
        <v>315</v>
      </c>
      <c r="I101" s="811"/>
      <c r="J101" s="764"/>
      <c r="K101" s="395"/>
      <c r="L101" s="804"/>
      <c r="M101" s="399" t="s">
        <v>1215</v>
      </c>
      <c r="N101" s="785"/>
      <c r="O101" s="423"/>
    </row>
    <row r="102" spans="1:19" ht="27" customHeight="1">
      <c r="A102" s="804">
        <v>11</v>
      </c>
      <c r="B102" s="399" t="s">
        <v>1247</v>
      </c>
      <c r="C102" s="291" t="s">
        <v>4197</v>
      </c>
      <c r="D102" s="805">
        <v>20</v>
      </c>
      <c r="E102" s="810" t="s">
        <v>320</v>
      </c>
      <c r="F102" s="808"/>
      <c r="G102" s="809"/>
      <c r="H102" s="809"/>
      <c r="I102" s="811"/>
      <c r="J102" s="785" t="s">
        <v>401</v>
      </c>
      <c r="K102" s="395"/>
      <c r="L102" s="804"/>
      <c r="M102" s="399" t="s">
        <v>1214</v>
      </c>
      <c r="N102" s="785"/>
      <c r="O102" s="423"/>
    </row>
    <row r="103" spans="1:19" ht="27" customHeight="1">
      <c r="A103" s="804"/>
      <c r="B103" s="399" t="s">
        <v>3178</v>
      </c>
      <c r="C103" s="291"/>
      <c r="D103" s="805"/>
      <c r="E103" s="810"/>
      <c r="F103" s="808"/>
      <c r="G103" s="809"/>
      <c r="H103" s="809"/>
      <c r="I103" s="811"/>
      <c r="J103" s="785"/>
      <c r="K103" s="395"/>
      <c r="L103" s="804"/>
      <c r="M103" s="399" t="s">
        <v>1215</v>
      </c>
      <c r="N103" s="785"/>
      <c r="O103" s="423"/>
    </row>
    <row r="104" spans="1:19" ht="27" customHeight="1">
      <c r="A104" s="804">
        <v>12</v>
      </c>
      <c r="B104" s="388" t="s">
        <v>3410</v>
      </c>
      <c r="C104" s="291" t="s">
        <v>3807</v>
      </c>
      <c r="D104" s="805">
        <v>92</v>
      </c>
      <c r="E104" s="810" t="s">
        <v>4202</v>
      </c>
      <c r="F104" s="808" t="s">
        <v>4199</v>
      </c>
      <c r="G104" s="809"/>
      <c r="H104" s="809"/>
      <c r="I104" s="811"/>
      <c r="J104" s="785" t="s">
        <v>401</v>
      </c>
      <c r="K104" s="395" t="s">
        <v>4203</v>
      </c>
      <c r="L104" s="804" t="s">
        <v>444</v>
      </c>
      <c r="M104" s="399" t="s">
        <v>1203</v>
      </c>
      <c r="N104" s="785" t="s">
        <v>4226</v>
      </c>
      <c r="O104" s="423"/>
    </row>
    <row r="105" spans="1:19" ht="27" customHeight="1">
      <c r="A105" s="804"/>
      <c r="B105" s="392" t="s">
        <v>3409</v>
      </c>
      <c r="C105" s="291" t="s">
        <v>4198</v>
      </c>
      <c r="D105" s="805"/>
      <c r="E105" s="810"/>
      <c r="F105" s="808">
        <v>4</v>
      </c>
      <c r="G105" s="809"/>
      <c r="H105" s="809" t="s">
        <v>4200</v>
      </c>
      <c r="I105" s="811"/>
      <c r="J105" s="785"/>
      <c r="K105" s="395" t="s">
        <v>4201</v>
      </c>
      <c r="L105" s="804"/>
      <c r="M105" s="399" t="s">
        <v>4204</v>
      </c>
      <c r="N105" s="785"/>
      <c r="O105" s="423"/>
    </row>
    <row r="106" spans="1:19" s="352" customFormat="1" ht="27" customHeight="1">
      <c r="A106" s="804">
        <v>13</v>
      </c>
      <c r="B106" s="399" t="s">
        <v>1248</v>
      </c>
      <c r="C106" s="291" t="s">
        <v>1159</v>
      </c>
      <c r="D106" s="805">
        <v>8763</v>
      </c>
      <c r="E106" s="811" t="s">
        <v>310</v>
      </c>
      <c r="F106" s="812" t="s">
        <v>4206</v>
      </c>
      <c r="G106" s="809"/>
      <c r="H106" s="809"/>
      <c r="I106" s="811"/>
      <c r="J106" s="785" t="s">
        <v>401</v>
      </c>
      <c r="K106" s="395" t="s">
        <v>3368</v>
      </c>
      <c r="L106" s="821" t="s">
        <v>444</v>
      </c>
      <c r="M106" s="399" t="s">
        <v>3000</v>
      </c>
      <c r="N106" s="785" t="s">
        <v>4205</v>
      </c>
      <c r="O106" s="423"/>
      <c r="P106" s="352" t="s">
        <v>2999</v>
      </c>
      <c r="Q106" s="352" t="s">
        <v>3366</v>
      </c>
      <c r="R106" s="352" t="s">
        <v>3367</v>
      </c>
      <c r="S106" s="352">
        <v>492.1</v>
      </c>
    </row>
    <row r="107" spans="1:19" s="352" customFormat="1" ht="27" customHeight="1">
      <c r="A107" s="804"/>
      <c r="B107" s="399" t="s">
        <v>1249</v>
      </c>
      <c r="C107" s="291" t="s">
        <v>678</v>
      </c>
      <c r="D107" s="805"/>
      <c r="E107" s="811"/>
      <c r="F107" s="808">
        <v>5</v>
      </c>
      <c r="G107" s="809"/>
      <c r="H107" s="809" t="s">
        <v>459</v>
      </c>
      <c r="I107" s="811"/>
      <c r="J107" s="785"/>
      <c r="K107" s="395" t="s">
        <v>3369</v>
      </c>
      <c r="L107" s="821"/>
      <c r="M107" s="399" t="s">
        <v>2385</v>
      </c>
      <c r="N107" s="785"/>
      <c r="O107" s="423"/>
    </row>
    <row r="108" spans="1:19" ht="28.5" hidden="1" customHeight="1">
      <c r="A108" s="804">
        <v>52</v>
      </c>
      <c r="B108" s="399" t="s">
        <v>1248</v>
      </c>
      <c r="C108" s="291" t="s">
        <v>869</v>
      </c>
      <c r="D108" s="805">
        <v>803</v>
      </c>
      <c r="E108" s="810" t="s">
        <v>740</v>
      </c>
      <c r="F108" s="812"/>
      <c r="G108" s="809"/>
      <c r="H108" s="809"/>
      <c r="I108" s="811"/>
      <c r="J108" s="764" t="s">
        <v>1217</v>
      </c>
      <c r="K108" s="395"/>
      <c r="L108" s="847"/>
      <c r="M108" s="399" t="s">
        <v>1214</v>
      </c>
      <c r="N108" s="785"/>
      <c r="O108" s="423"/>
    </row>
    <row r="109" spans="1:19" ht="18" hidden="1" customHeight="1">
      <c r="A109" s="804"/>
      <c r="B109" s="399" t="s">
        <v>1250</v>
      </c>
      <c r="D109" s="805"/>
      <c r="E109" s="810"/>
      <c r="F109" s="808"/>
      <c r="G109" s="809"/>
      <c r="H109" s="809"/>
      <c r="I109" s="811"/>
      <c r="J109" s="764"/>
      <c r="K109" s="395"/>
      <c r="L109" s="847"/>
      <c r="M109" s="399" t="s">
        <v>1215</v>
      </c>
      <c r="N109" s="785"/>
      <c r="O109" s="423"/>
    </row>
    <row r="110" spans="1:19" ht="23.25" hidden="1" customHeight="1">
      <c r="A110" s="804">
        <v>53</v>
      </c>
      <c r="B110" s="399" t="s">
        <v>1248</v>
      </c>
      <c r="C110" s="291" t="s">
        <v>869</v>
      </c>
      <c r="D110" s="805">
        <v>1485</v>
      </c>
      <c r="E110" s="810" t="s">
        <v>2020</v>
      </c>
      <c r="F110" s="808"/>
      <c r="G110" s="809"/>
      <c r="H110" s="809"/>
      <c r="I110" s="811"/>
      <c r="J110" s="764" t="s">
        <v>3030</v>
      </c>
      <c r="K110" s="292"/>
      <c r="L110" s="804"/>
      <c r="M110" s="359" t="s">
        <v>1214</v>
      </c>
      <c r="N110" s="785"/>
      <c r="O110" s="423"/>
    </row>
    <row r="111" spans="1:19" ht="24" hidden="1" customHeight="1">
      <c r="A111" s="804"/>
      <c r="B111" s="393" t="s">
        <v>1251</v>
      </c>
      <c r="C111" s="360"/>
      <c r="D111" s="805"/>
      <c r="E111" s="810"/>
      <c r="F111" s="293"/>
      <c r="G111" s="396" t="s">
        <v>443</v>
      </c>
      <c r="H111" s="396"/>
      <c r="I111" s="397" t="s">
        <v>1205</v>
      </c>
      <c r="J111" s="764"/>
      <c r="K111" s="395"/>
      <c r="L111" s="804"/>
      <c r="M111" s="399" t="s">
        <v>1215</v>
      </c>
      <c r="N111" s="785"/>
      <c r="O111" s="423"/>
    </row>
    <row r="112" spans="1:19" s="352" customFormat="1" ht="27" customHeight="1">
      <c r="A112" s="804">
        <v>14</v>
      </c>
      <c r="B112" s="393" t="s">
        <v>1715</v>
      </c>
      <c r="C112" s="291" t="s">
        <v>1716</v>
      </c>
      <c r="D112" s="823">
        <v>123.3</v>
      </c>
      <c r="E112" s="825" t="s">
        <v>282</v>
      </c>
      <c r="F112" s="808" t="s">
        <v>2380</v>
      </c>
      <c r="G112" s="822"/>
      <c r="H112" s="822"/>
      <c r="I112" s="857"/>
      <c r="J112" s="813" t="s">
        <v>2974</v>
      </c>
      <c r="K112" s="395" t="s">
        <v>2406</v>
      </c>
      <c r="L112" s="849" t="s">
        <v>1717</v>
      </c>
      <c r="M112" s="399" t="s">
        <v>1718</v>
      </c>
      <c r="N112" s="813" t="s">
        <v>1719</v>
      </c>
      <c r="O112" s="423"/>
    </row>
    <row r="113" spans="1:18" s="352" customFormat="1" ht="27" customHeight="1">
      <c r="A113" s="804"/>
      <c r="B113" s="393" t="s">
        <v>3171</v>
      </c>
      <c r="C113" s="291" t="s">
        <v>1495</v>
      </c>
      <c r="D113" s="824"/>
      <c r="E113" s="826"/>
      <c r="F113" s="808">
        <v>1</v>
      </c>
      <c r="G113" s="822"/>
      <c r="H113" s="809" t="s">
        <v>360</v>
      </c>
      <c r="I113" s="857"/>
      <c r="J113" s="827"/>
      <c r="K113" s="395" t="s">
        <v>1720</v>
      </c>
      <c r="L113" s="858"/>
      <c r="M113" s="399" t="s">
        <v>1721</v>
      </c>
      <c r="N113" s="827"/>
      <c r="O113" s="425"/>
      <c r="R113" s="352">
        <f>8763-5160</f>
        <v>3603</v>
      </c>
    </row>
    <row r="114" spans="1:18" s="352" customFormat="1" ht="27" customHeight="1">
      <c r="A114" s="804"/>
      <c r="B114" s="393" t="s">
        <v>1252</v>
      </c>
      <c r="C114" s="291" t="s">
        <v>1159</v>
      </c>
      <c r="D114" s="805">
        <v>7.6</v>
      </c>
      <c r="E114" s="811" t="s">
        <v>740</v>
      </c>
      <c r="F114" s="808" t="s">
        <v>668</v>
      </c>
      <c r="G114" s="809"/>
      <c r="H114" s="809"/>
      <c r="I114" s="811"/>
      <c r="J114" s="785" t="s">
        <v>2417</v>
      </c>
      <c r="K114" s="395" t="s">
        <v>128</v>
      </c>
      <c r="L114" s="804" t="s">
        <v>444</v>
      </c>
      <c r="M114" s="399" t="s">
        <v>1182</v>
      </c>
      <c r="N114" s="785" t="s">
        <v>1274</v>
      </c>
      <c r="O114" s="423"/>
    </row>
    <row r="115" spans="1:18" s="352" customFormat="1" ht="27" customHeight="1">
      <c r="A115" s="804"/>
      <c r="B115" s="393" t="s">
        <v>2035</v>
      </c>
      <c r="C115" s="291" t="s">
        <v>668</v>
      </c>
      <c r="D115" s="805"/>
      <c r="E115" s="811"/>
      <c r="F115" s="808">
        <v>1</v>
      </c>
      <c r="G115" s="809"/>
      <c r="H115" s="809" t="s">
        <v>2036</v>
      </c>
      <c r="I115" s="811"/>
      <c r="J115" s="785"/>
      <c r="K115" s="395" t="s">
        <v>128</v>
      </c>
      <c r="L115" s="804"/>
      <c r="M115" s="399" t="s">
        <v>1256</v>
      </c>
      <c r="N115" s="785"/>
      <c r="O115" s="423"/>
    </row>
    <row r="116" spans="1:18" s="352" customFormat="1" ht="27" customHeight="1">
      <c r="A116" s="804"/>
      <c r="B116" s="393" t="s">
        <v>1252</v>
      </c>
      <c r="C116" s="291" t="s">
        <v>1159</v>
      </c>
      <c r="D116" s="805">
        <v>38.6</v>
      </c>
      <c r="E116" s="811" t="s">
        <v>740</v>
      </c>
      <c r="F116" s="808" t="s">
        <v>678</v>
      </c>
      <c r="G116" s="809"/>
      <c r="H116" s="809"/>
      <c r="I116" s="811"/>
      <c r="J116" s="785" t="s">
        <v>874</v>
      </c>
      <c r="K116" s="395" t="s">
        <v>128</v>
      </c>
      <c r="L116" s="804" t="s">
        <v>2288</v>
      </c>
      <c r="M116" s="399" t="s">
        <v>1203</v>
      </c>
      <c r="N116" s="785" t="s">
        <v>3370</v>
      </c>
      <c r="O116" s="423"/>
    </row>
    <row r="117" spans="1:18" s="352" customFormat="1" ht="27" customHeight="1">
      <c r="A117" s="804"/>
      <c r="B117" s="393" t="s">
        <v>2389</v>
      </c>
      <c r="C117" s="291" t="s">
        <v>678</v>
      </c>
      <c r="D117" s="805"/>
      <c r="E117" s="811"/>
      <c r="F117" s="808">
        <v>1</v>
      </c>
      <c r="G117" s="809"/>
      <c r="H117" s="809" t="s">
        <v>2037</v>
      </c>
      <c r="I117" s="811"/>
      <c r="J117" s="785"/>
      <c r="K117" s="395" t="s">
        <v>128</v>
      </c>
      <c r="L117" s="804"/>
      <c r="M117" s="399" t="s">
        <v>1256</v>
      </c>
      <c r="N117" s="785"/>
      <c r="O117" s="423"/>
    </row>
    <row r="118" spans="1:18" ht="27" customHeight="1">
      <c r="A118" s="804">
        <v>15</v>
      </c>
      <c r="B118" s="399" t="s">
        <v>1253</v>
      </c>
      <c r="C118" s="291" t="s">
        <v>869</v>
      </c>
      <c r="D118" s="805">
        <v>2193</v>
      </c>
      <c r="E118" s="810" t="s">
        <v>3032</v>
      </c>
      <c r="F118" s="808" t="s">
        <v>2319</v>
      </c>
      <c r="G118" s="809"/>
      <c r="H118" s="809"/>
      <c r="I118" s="811"/>
      <c r="J118" s="785" t="s">
        <v>2416</v>
      </c>
      <c r="K118" s="395" t="s">
        <v>1809</v>
      </c>
      <c r="L118" s="804" t="s">
        <v>2288</v>
      </c>
      <c r="M118" s="399" t="s">
        <v>3821</v>
      </c>
      <c r="N118" s="785" t="s">
        <v>2423</v>
      </c>
      <c r="O118" s="423"/>
    </row>
    <row r="119" spans="1:18" ht="27" customHeight="1">
      <c r="A119" s="804"/>
      <c r="B119" s="399" t="s">
        <v>447</v>
      </c>
      <c r="C119" s="291" t="s">
        <v>1735</v>
      </c>
      <c r="D119" s="805"/>
      <c r="E119" s="810"/>
      <c r="F119" s="808">
        <v>1</v>
      </c>
      <c r="G119" s="809"/>
      <c r="H119" s="809" t="s">
        <v>2318</v>
      </c>
      <c r="I119" s="811"/>
      <c r="J119" s="785"/>
      <c r="K119" s="395" t="s">
        <v>1808</v>
      </c>
      <c r="L119" s="804"/>
      <c r="M119" s="399" t="s">
        <v>1256</v>
      </c>
      <c r="N119" s="785"/>
      <c r="O119" s="423"/>
    </row>
    <row r="120" spans="1:18" ht="27" customHeight="1">
      <c r="A120" s="804">
        <v>16</v>
      </c>
      <c r="B120" s="399" t="s">
        <v>2422</v>
      </c>
      <c r="C120" s="291" t="s">
        <v>923</v>
      </c>
      <c r="D120" s="805">
        <v>2</v>
      </c>
      <c r="E120" s="810" t="s">
        <v>282</v>
      </c>
      <c r="F120" s="808"/>
      <c r="G120" s="809"/>
      <c r="H120" s="809"/>
      <c r="I120" s="811"/>
      <c r="J120" s="764" t="s">
        <v>4216</v>
      </c>
      <c r="K120" s="395"/>
      <c r="L120" s="804"/>
      <c r="M120" s="399" t="s">
        <v>2384</v>
      </c>
      <c r="N120" s="785"/>
      <c r="O120" s="423"/>
    </row>
    <row r="121" spans="1:18" ht="27" customHeight="1">
      <c r="A121" s="804"/>
      <c r="B121" s="399" t="s">
        <v>2403</v>
      </c>
      <c r="C121" s="291"/>
      <c r="D121" s="805"/>
      <c r="E121" s="810"/>
      <c r="F121" s="808"/>
      <c r="G121" s="809"/>
      <c r="H121" s="809" t="s">
        <v>2316</v>
      </c>
      <c r="I121" s="811"/>
      <c r="J121" s="764"/>
      <c r="K121" s="395"/>
      <c r="L121" s="804"/>
      <c r="M121" s="399" t="s">
        <v>2386</v>
      </c>
      <c r="N121" s="785"/>
      <c r="O121" s="423"/>
    </row>
    <row r="122" spans="1:18" ht="27" customHeight="1">
      <c r="A122" s="804">
        <v>17</v>
      </c>
      <c r="B122" s="399" t="s">
        <v>1254</v>
      </c>
      <c r="C122" s="291" t="s">
        <v>896</v>
      </c>
      <c r="D122" s="805">
        <v>5436</v>
      </c>
      <c r="E122" s="810" t="s">
        <v>310</v>
      </c>
      <c r="F122" s="830" t="s">
        <v>2317</v>
      </c>
      <c r="G122" s="809"/>
      <c r="H122" s="809"/>
      <c r="I122" s="811"/>
      <c r="J122" s="813" t="s">
        <v>2414</v>
      </c>
      <c r="K122" s="365" t="s">
        <v>2314</v>
      </c>
      <c r="L122" s="804" t="s">
        <v>3808</v>
      </c>
      <c r="M122" s="399" t="s">
        <v>3372</v>
      </c>
      <c r="N122" s="784" t="s">
        <v>3371</v>
      </c>
      <c r="O122" s="426"/>
    </row>
    <row r="123" spans="1:18" ht="27" customHeight="1">
      <c r="A123" s="804"/>
      <c r="B123" s="399" t="s">
        <v>2387</v>
      </c>
      <c r="C123" s="291" t="s">
        <v>678</v>
      </c>
      <c r="D123" s="805"/>
      <c r="E123" s="810"/>
      <c r="F123" s="808">
        <v>2</v>
      </c>
      <c r="G123" s="809"/>
      <c r="H123" s="809" t="s">
        <v>459</v>
      </c>
      <c r="I123" s="811"/>
      <c r="J123" s="814"/>
      <c r="K123" s="395" t="s">
        <v>1255</v>
      </c>
      <c r="L123" s="804"/>
      <c r="M123" s="399" t="s">
        <v>1256</v>
      </c>
      <c r="N123" s="784"/>
      <c r="O123" s="426"/>
    </row>
    <row r="124" spans="1:18" ht="27" customHeight="1">
      <c r="A124" s="804">
        <v>18</v>
      </c>
      <c r="B124" s="399" t="s">
        <v>2388</v>
      </c>
      <c r="C124" s="291" t="s">
        <v>3373</v>
      </c>
      <c r="D124" s="805">
        <v>1</v>
      </c>
      <c r="E124" s="810" t="s">
        <v>338</v>
      </c>
      <c r="F124" s="808" t="s">
        <v>3411</v>
      </c>
      <c r="G124" s="809"/>
      <c r="H124" s="809"/>
      <c r="I124" s="811"/>
      <c r="J124" s="813" t="s">
        <v>3374</v>
      </c>
      <c r="K124" s="395" t="s">
        <v>3375</v>
      </c>
      <c r="L124" s="819" t="s">
        <v>3809</v>
      </c>
      <c r="M124" s="399" t="s">
        <v>3372</v>
      </c>
      <c r="N124" s="813" t="s">
        <v>3376</v>
      </c>
      <c r="O124" s="423"/>
    </row>
    <row r="125" spans="1:18" ht="27" customHeight="1">
      <c r="A125" s="804"/>
      <c r="B125" s="399" t="s">
        <v>339</v>
      </c>
      <c r="C125" s="291" t="s">
        <v>3387</v>
      </c>
      <c r="D125" s="805"/>
      <c r="E125" s="810"/>
      <c r="F125" s="808">
        <v>1</v>
      </c>
      <c r="G125" s="809"/>
      <c r="H125" s="809" t="s">
        <v>2316</v>
      </c>
      <c r="I125" s="811"/>
      <c r="J125" s="814"/>
      <c r="K125" s="395" t="s">
        <v>3375</v>
      </c>
      <c r="L125" s="820"/>
      <c r="M125" s="399" t="s">
        <v>1256</v>
      </c>
      <c r="N125" s="851"/>
      <c r="O125" s="424"/>
    </row>
    <row r="126" spans="1:18" ht="27" customHeight="1">
      <c r="A126" s="804">
        <v>19</v>
      </c>
      <c r="B126" s="399" t="s">
        <v>1257</v>
      </c>
      <c r="C126" s="291" t="s">
        <v>3559</v>
      </c>
      <c r="D126" s="805">
        <v>13398</v>
      </c>
      <c r="E126" s="810" t="s">
        <v>1174</v>
      </c>
      <c r="F126" s="808" t="s">
        <v>2639</v>
      </c>
      <c r="G126" s="809"/>
      <c r="H126" s="809"/>
      <c r="I126" s="811"/>
      <c r="J126" s="813" t="s">
        <v>417</v>
      </c>
      <c r="K126" s="395" t="s">
        <v>1258</v>
      </c>
      <c r="L126" s="804" t="s">
        <v>444</v>
      </c>
      <c r="M126" s="399" t="s">
        <v>2433</v>
      </c>
      <c r="N126" s="764" t="s">
        <v>905</v>
      </c>
      <c r="O126" s="427"/>
    </row>
    <row r="127" spans="1:18" ht="27" customHeight="1">
      <c r="A127" s="804"/>
      <c r="B127" s="399" t="s">
        <v>2434</v>
      </c>
      <c r="C127" s="291" t="s">
        <v>530</v>
      </c>
      <c r="D127" s="805"/>
      <c r="E127" s="810"/>
      <c r="F127" s="808">
        <v>1</v>
      </c>
      <c r="G127" s="809"/>
      <c r="H127" s="809" t="s">
        <v>2315</v>
      </c>
      <c r="I127" s="811"/>
      <c r="J127" s="814"/>
      <c r="K127" s="395" t="s">
        <v>1259</v>
      </c>
      <c r="L127" s="804"/>
      <c r="M127" s="399" t="s">
        <v>2432</v>
      </c>
      <c r="N127" s="764"/>
      <c r="O127" s="427"/>
    </row>
    <row r="128" spans="1:18" ht="27" customHeight="1">
      <c r="A128" s="804">
        <v>20</v>
      </c>
      <c r="B128" s="399" t="s">
        <v>1260</v>
      </c>
      <c r="C128" s="291" t="s">
        <v>3560</v>
      </c>
      <c r="D128" s="805">
        <v>4</v>
      </c>
      <c r="E128" s="810" t="s">
        <v>315</v>
      </c>
      <c r="F128" s="808"/>
      <c r="G128" s="809"/>
      <c r="H128" s="809"/>
      <c r="I128" s="811"/>
      <c r="J128" s="813" t="s">
        <v>2415</v>
      </c>
      <c r="K128" s="395"/>
      <c r="L128" s="804"/>
      <c r="M128" s="399" t="s">
        <v>2430</v>
      </c>
      <c r="N128" s="785"/>
      <c r="O128" s="423"/>
    </row>
    <row r="129" spans="1:15" ht="27" customHeight="1">
      <c r="A129" s="804"/>
      <c r="B129" s="399" t="s">
        <v>342</v>
      </c>
      <c r="C129" s="291"/>
      <c r="D129" s="805"/>
      <c r="E129" s="810"/>
      <c r="F129" s="808"/>
      <c r="G129" s="809"/>
      <c r="H129" s="809" t="s">
        <v>1220</v>
      </c>
      <c r="I129" s="811"/>
      <c r="J129" s="814"/>
      <c r="K129" s="395"/>
      <c r="L129" s="804"/>
      <c r="M129" s="399" t="s">
        <v>2431</v>
      </c>
      <c r="N129" s="785"/>
      <c r="O129" s="423"/>
    </row>
    <row r="130" spans="1:15" ht="27" customHeight="1">
      <c r="A130" s="804">
        <v>21</v>
      </c>
      <c r="B130" s="399" t="s">
        <v>1261</v>
      </c>
      <c r="C130" s="291" t="s">
        <v>2012</v>
      </c>
      <c r="D130" s="805">
        <v>162</v>
      </c>
      <c r="E130" s="810" t="s">
        <v>3033</v>
      </c>
      <c r="F130" s="808"/>
      <c r="G130" s="809"/>
      <c r="H130" s="809"/>
      <c r="I130" s="811"/>
      <c r="J130" s="813" t="s">
        <v>2414</v>
      </c>
      <c r="K130" s="395"/>
      <c r="L130" s="804"/>
      <c r="M130" s="399" t="s">
        <v>2429</v>
      </c>
      <c r="N130" s="785"/>
      <c r="O130" s="423"/>
    </row>
    <row r="131" spans="1:15" ht="27" customHeight="1">
      <c r="A131" s="804"/>
      <c r="B131" s="399" t="s">
        <v>344</v>
      </c>
      <c r="C131" s="291"/>
      <c r="D131" s="805"/>
      <c r="E131" s="810"/>
      <c r="F131" s="808"/>
      <c r="G131" s="809"/>
      <c r="H131" s="809" t="s">
        <v>1220</v>
      </c>
      <c r="I131" s="811"/>
      <c r="J131" s="814"/>
      <c r="K131" s="395"/>
      <c r="L131" s="804"/>
      <c r="M131" s="399" t="s">
        <v>1215</v>
      </c>
      <c r="N131" s="785"/>
      <c r="O131" s="423"/>
    </row>
    <row r="132" spans="1:15" ht="27" customHeight="1">
      <c r="A132" s="804">
        <v>22</v>
      </c>
      <c r="B132" s="399" t="s">
        <v>2405</v>
      </c>
      <c r="C132" s="291" t="s">
        <v>2977</v>
      </c>
      <c r="D132" s="805">
        <v>4</v>
      </c>
      <c r="E132" s="810" t="s">
        <v>959</v>
      </c>
      <c r="F132" s="808"/>
      <c r="G132" s="809"/>
      <c r="H132" s="809"/>
      <c r="I132" s="811"/>
      <c r="J132" s="813" t="s">
        <v>2979</v>
      </c>
      <c r="K132" s="395"/>
      <c r="L132" s="804"/>
      <c r="M132" s="399" t="s">
        <v>1214</v>
      </c>
      <c r="N132" s="785"/>
      <c r="O132" s="423"/>
    </row>
    <row r="133" spans="1:15" ht="27" customHeight="1">
      <c r="A133" s="804"/>
      <c r="B133" s="399" t="s">
        <v>2404</v>
      </c>
      <c r="C133" s="291"/>
      <c r="D133" s="805"/>
      <c r="E133" s="810"/>
      <c r="F133" s="808"/>
      <c r="G133" s="809"/>
      <c r="H133" s="809" t="s">
        <v>2980</v>
      </c>
      <c r="I133" s="811"/>
      <c r="J133" s="814"/>
      <c r="K133" s="395"/>
      <c r="L133" s="804"/>
      <c r="M133" s="399" t="s">
        <v>1215</v>
      </c>
      <c r="N133" s="785"/>
      <c r="O133" s="423"/>
    </row>
    <row r="134" spans="1:15" ht="27" customHeight="1">
      <c r="A134" s="804">
        <v>23</v>
      </c>
      <c r="B134" s="399" t="s">
        <v>2975</v>
      </c>
      <c r="C134" s="291" t="s">
        <v>911</v>
      </c>
      <c r="D134" s="805">
        <v>1</v>
      </c>
      <c r="E134" s="810" t="s">
        <v>2978</v>
      </c>
      <c r="F134" s="808"/>
      <c r="G134" s="809"/>
      <c r="H134" s="809"/>
      <c r="I134" s="811"/>
      <c r="J134" s="813" t="s">
        <v>463</v>
      </c>
      <c r="K134" s="395"/>
      <c r="L134" s="804"/>
      <c r="M134" s="399" t="s">
        <v>2981</v>
      </c>
      <c r="N134" s="829"/>
      <c r="O134" s="422"/>
    </row>
    <row r="135" spans="1:15" ht="35.25" customHeight="1">
      <c r="A135" s="804"/>
      <c r="B135" s="399" t="s">
        <v>2976</v>
      </c>
      <c r="C135" s="291"/>
      <c r="D135" s="805"/>
      <c r="E135" s="810"/>
      <c r="F135" s="808"/>
      <c r="G135" s="809"/>
      <c r="H135" s="809" t="s">
        <v>1220</v>
      </c>
      <c r="I135" s="811"/>
      <c r="J135" s="814"/>
      <c r="K135" s="395"/>
      <c r="L135" s="804"/>
      <c r="M135" s="399" t="s">
        <v>2982</v>
      </c>
      <c r="N135" s="829"/>
      <c r="O135" s="422"/>
    </row>
    <row r="136" spans="1:15" ht="32.25" customHeight="1">
      <c r="A136" s="804">
        <v>24</v>
      </c>
      <c r="B136" s="399" t="s">
        <v>455</v>
      </c>
      <c r="C136" s="291" t="s">
        <v>2989</v>
      </c>
      <c r="D136" s="805">
        <v>7308.64</v>
      </c>
      <c r="E136" s="810" t="s">
        <v>2994</v>
      </c>
      <c r="F136" s="808" t="s">
        <v>2990</v>
      </c>
      <c r="G136" s="809"/>
      <c r="H136" s="809"/>
      <c r="I136" s="811"/>
      <c r="J136" s="815" t="s">
        <v>2992</v>
      </c>
      <c r="K136" s="395" t="s">
        <v>2995</v>
      </c>
      <c r="L136" s="804" t="s">
        <v>444</v>
      </c>
      <c r="M136" s="399" t="s">
        <v>2996</v>
      </c>
      <c r="N136" s="865" t="s">
        <v>2997</v>
      </c>
      <c r="O136" s="428"/>
    </row>
    <row r="137" spans="1:15" ht="30" customHeight="1">
      <c r="A137" s="804"/>
      <c r="B137" s="399" t="s">
        <v>2983</v>
      </c>
      <c r="C137" s="291" t="s">
        <v>630</v>
      </c>
      <c r="D137" s="805"/>
      <c r="E137" s="810"/>
      <c r="F137" s="808">
        <v>12</v>
      </c>
      <c r="G137" s="809"/>
      <c r="H137" s="809" t="s">
        <v>2991</v>
      </c>
      <c r="I137" s="811"/>
      <c r="J137" s="816"/>
      <c r="K137" s="395" t="s">
        <v>2993</v>
      </c>
      <c r="L137" s="804"/>
      <c r="M137" s="399" t="s">
        <v>3819</v>
      </c>
      <c r="N137" s="866"/>
      <c r="O137" s="428"/>
    </row>
    <row r="138" spans="1:15" ht="27" customHeight="1">
      <c r="A138" s="804">
        <v>25</v>
      </c>
      <c r="B138" s="399" t="s">
        <v>3408</v>
      </c>
      <c r="C138" s="291" t="s">
        <v>2013</v>
      </c>
      <c r="D138" s="805">
        <v>4470</v>
      </c>
      <c r="E138" s="810" t="s">
        <v>310</v>
      </c>
      <c r="F138" s="808" t="s">
        <v>3377</v>
      </c>
      <c r="G138" s="809"/>
      <c r="H138" s="809"/>
      <c r="I138" s="811"/>
      <c r="J138" s="813" t="s">
        <v>463</v>
      </c>
      <c r="K138" s="395" t="s">
        <v>3378</v>
      </c>
      <c r="L138" s="804" t="s">
        <v>3554</v>
      </c>
      <c r="M138" s="399" t="s">
        <v>2433</v>
      </c>
      <c r="N138" s="785" t="s">
        <v>3380</v>
      </c>
      <c r="O138" s="423"/>
    </row>
    <row r="139" spans="1:15" ht="27" customHeight="1">
      <c r="A139" s="804"/>
      <c r="B139" s="399" t="s">
        <v>3407</v>
      </c>
      <c r="C139" s="291" t="s">
        <v>3377</v>
      </c>
      <c r="D139" s="805"/>
      <c r="E139" s="810"/>
      <c r="F139" s="808">
        <v>1</v>
      </c>
      <c r="G139" s="809"/>
      <c r="H139" s="809" t="s">
        <v>1220</v>
      </c>
      <c r="I139" s="811"/>
      <c r="J139" s="814"/>
      <c r="K139" s="395" t="s">
        <v>3378</v>
      </c>
      <c r="L139" s="804"/>
      <c r="M139" s="399" t="s">
        <v>3379</v>
      </c>
      <c r="N139" s="785"/>
      <c r="O139" s="423"/>
    </row>
    <row r="140" spans="1:15" ht="27" customHeight="1">
      <c r="A140" s="804">
        <v>26</v>
      </c>
      <c r="B140" s="399" t="s">
        <v>1263</v>
      </c>
      <c r="C140" s="291" t="s">
        <v>2012</v>
      </c>
      <c r="D140" s="805">
        <v>10</v>
      </c>
      <c r="E140" s="810" t="s">
        <v>3521</v>
      </c>
      <c r="F140" s="808"/>
      <c r="G140" s="809"/>
      <c r="H140" s="809"/>
      <c r="I140" s="811"/>
      <c r="J140" s="813" t="s">
        <v>463</v>
      </c>
      <c r="K140" s="395"/>
      <c r="L140" s="804"/>
      <c r="M140" s="399" t="s">
        <v>1214</v>
      </c>
      <c r="N140" s="785"/>
      <c r="O140" s="423"/>
    </row>
    <row r="141" spans="1:15" ht="27" customHeight="1">
      <c r="A141" s="804"/>
      <c r="B141" s="399" t="s">
        <v>421</v>
      </c>
      <c r="C141" s="291"/>
      <c r="D141" s="805"/>
      <c r="E141" s="810"/>
      <c r="F141" s="808"/>
      <c r="G141" s="809"/>
      <c r="H141" s="809" t="s">
        <v>1220</v>
      </c>
      <c r="I141" s="811"/>
      <c r="J141" s="814"/>
      <c r="K141" s="395"/>
      <c r="L141" s="804"/>
      <c r="M141" s="399" t="s">
        <v>1215</v>
      </c>
      <c r="N141" s="785"/>
      <c r="O141" s="423"/>
    </row>
    <row r="142" spans="1:15" ht="27" customHeight="1">
      <c r="A142" s="804">
        <v>27</v>
      </c>
      <c r="B142" s="399" t="s">
        <v>3034</v>
      </c>
      <c r="C142" s="291" t="s">
        <v>2012</v>
      </c>
      <c r="D142" s="805">
        <v>1610</v>
      </c>
      <c r="E142" s="810" t="s">
        <v>310</v>
      </c>
      <c r="F142" s="808"/>
      <c r="G142" s="809"/>
      <c r="H142" s="809"/>
      <c r="I142" s="811"/>
      <c r="J142" s="813" t="s">
        <v>2414</v>
      </c>
      <c r="K142" s="395"/>
      <c r="L142" s="804"/>
      <c r="M142" s="399" t="s">
        <v>1214</v>
      </c>
      <c r="N142" s="785"/>
      <c r="O142" s="423"/>
    </row>
    <row r="143" spans="1:15" ht="27" customHeight="1">
      <c r="A143" s="804"/>
      <c r="B143" s="399" t="s">
        <v>354</v>
      </c>
      <c r="C143" s="291"/>
      <c r="D143" s="805"/>
      <c r="E143" s="810"/>
      <c r="F143" s="808"/>
      <c r="G143" s="809"/>
      <c r="H143" s="809" t="s">
        <v>1220</v>
      </c>
      <c r="I143" s="811"/>
      <c r="J143" s="814"/>
      <c r="K143" s="395"/>
      <c r="L143" s="804"/>
      <c r="M143" s="399" t="s">
        <v>1215</v>
      </c>
      <c r="N143" s="785"/>
      <c r="O143" s="423"/>
    </row>
    <row r="144" spans="1:15" ht="27" customHeight="1">
      <c r="A144" s="804">
        <v>28</v>
      </c>
      <c r="B144" s="399" t="s">
        <v>1264</v>
      </c>
      <c r="C144" s="291" t="s">
        <v>2012</v>
      </c>
      <c r="D144" s="805">
        <v>868</v>
      </c>
      <c r="E144" s="810" t="s">
        <v>3522</v>
      </c>
      <c r="F144" s="808"/>
      <c r="G144" s="809"/>
      <c r="H144" s="809"/>
      <c r="I144" s="811"/>
      <c r="J144" s="813" t="s">
        <v>2987</v>
      </c>
      <c r="K144" s="395"/>
      <c r="L144" s="804"/>
      <c r="M144" s="399" t="s">
        <v>1214</v>
      </c>
      <c r="N144" s="785"/>
      <c r="O144" s="423"/>
    </row>
    <row r="145" spans="1:17" ht="27" customHeight="1">
      <c r="A145" s="804"/>
      <c r="B145" s="399" t="s">
        <v>358</v>
      </c>
      <c r="C145" s="291"/>
      <c r="D145" s="805"/>
      <c r="E145" s="810"/>
      <c r="F145" s="808"/>
      <c r="G145" s="809"/>
      <c r="H145" s="809" t="s">
        <v>1220</v>
      </c>
      <c r="I145" s="811"/>
      <c r="J145" s="814"/>
      <c r="K145" s="395"/>
      <c r="L145" s="804"/>
      <c r="M145" s="399" t="s">
        <v>1215</v>
      </c>
      <c r="N145" s="785"/>
      <c r="O145" s="423"/>
    </row>
    <row r="146" spans="1:17" ht="27" customHeight="1">
      <c r="A146" s="804">
        <v>29</v>
      </c>
      <c r="B146" s="399" t="s">
        <v>1265</v>
      </c>
      <c r="C146" s="291" t="s">
        <v>2012</v>
      </c>
      <c r="D146" s="805">
        <v>97</v>
      </c>
      <c r="E146" s="810" t="s">
        <v>360</v>
      </c>
      <c r="F146" s="808"/>
      <c r="G146" s="809"/>
      <c r="H146" s="809"/>
      <c r="I146" s="811"/>
      <c r="J146" s="813" t="s">
        <v>2414</v>
      </c>
      <c r="K146" s="395"/>
      <c r="L146" s="804"/>
      <c r="M146" s="399" t="s">
        <v>1214</v>
      </c>
      <c r="N146" s="785"/>
      <c r="O146" s="423"/>
    </row>
    <row r="147" spans="1:17" ht="27" customHeight="1">
      <c r="A147" s="804"/>
      <c r="B147" s="399" t="s">
        <v>361</v>
      </c>
      <c r="C147" s="291"/>
      <c r="D147" s="805"/>
      <c r="E147" s="810"/>
      <c r="F147" s="808"/>
      <c r="G147" s="809"/>
      <c r="H147" s="809" t="s">
        <v>1220</v>
      </c>
      <c r="I147" s="811"/>
      <c r="J147" s="814"/>
      <c r="K147" s="395"/>
      <c r="L147" s="804"/>
      <c r="M147" s="399" t="s">
        <v>1215</v>
      </c>
      <c r="N147" s="785"/>
      <c r="O147" s="423"/>
    </row>
    <row r="148" spans="1:17" ht="27" customHeight="1">
      <c r="A148" s="804">
        <v>30</v>
      </c>
      <c r="B148" s="399" t="s">
        <v>1266</v>
      </c>
      <c r="C148" s="291" t="s">
        <v>2012</v>
      </c>
      <c r="D148" s="805">
        <v>410</v>
      </c>
      <c r="E148" s="810" t="s">
        <v>3032</v>
      </c>
      <c r="F148" s="808"/>
      <c r="G148" s="809"/>
      <c r="H148" s="809"/>
      <c r="I148" s="811"/>
      <c r="J148" s="813" t="s">
        <v>2424</v>
      </c>
      <c r="K148" s="395"/>
      <c r="L148" s="804"/>
      <c r="M148" s="399" t="s">
        <v>1214</v>
      </c>
      <c r="N148" s="785"/>
      <c r="O148" s="423"/>
    </row>
    <row r="149" spans="1:17" ht="27" customHeight="1">
      <c r="A149" s="804"/>
      <c r="B149" s="399" t="s">
        <v>363</v>
      </c>
      <c r="C149" s="291"/>
      <c r="D149" s="805"/>
      <c r="E149" s="810"/>
      <c r="F149" s="808"/>
      <c r="G149" s="809"/>
      <c r="H149" s="809" t="s">
        <v>1220</v>
      </c>
      <c r="I149" s="811"/>
      <c r="J149" s="814"/>
      <c r="K149" s="395"/>
      <c r="L149" s="804"/>
      <c r="M149" s="399" t="s">
        <v>1215</v>
      </c>
      <c r="N149" s="785"/>
      <c r="O149" s="423"/>
    </row>
    <row r="150" spans="1:17" ht="27" customHeight="1">
      <c r="A150" s="804">
        <v>31</v>
      </c>
      <c r="B150" s="399" t="s">
        <v>1267</v>
      </c>
      <c r="C150" s="291" t="s">
        <v>2010</v>
      </c>
      <c r="D150" s="805">
        <v>603</v>
      </c>
      <c r="E150" s="810" t="s">
        <v>2020</v>
      </c>
      <c r="F150" s="808" t="s">
        <v>3777</v>
      </c>
      <c r="G150" s="809"/>
      <c r="H150" s="809"/>
      <c r="I150" s="811"/>
      <c r="J150" s="817" t="s">
        <v>2428</v>
      </c>
      <c r="K150" s="395" t="s">
        <v>3811</v>
      </c>
      <c r="L150" s="804" t="s">
        <v>3814</v>
      </c>
      <c r="M150" s="399" t="s">
        <v>3798</v>
      </c>
      <c r="N150" s="785" t="s">
        <v>3818</v>
      </c>
      <c r="O150" s="423"/>
    </row>
    <row r="151" spans="1:17" ht="27" customHeight="1">
      <c r="A151" s="804"/>
      <c r="B151" s="399" t="s">
        <v>367</v>
      </c>
      <c r="C151" s="291" t="s">
        <v>3810</v>
      </c>
      <c r="D151" s="805"/>
      <c r="E151" s="810"/>
      <c r="F151" s="293">
        <v>1</v>
      </c>
      <c r="G151" s="396" t="s">
        <v>1220</v>
      </c>
      <c r="H151" s="396"/>
      <c r="I151" s="397" t="s">
        <v>443</v>
      </c>
      <c r="J151" s="818"/>
      <c r="K151" s="395" t="s">
        <v>3812</v>
      </c>
      <c r="L151" s="804"/>
      <c r="M151" s="399" t="s">
        <v>3820</v>
      </c>
      <c r="N151" s="785"/>
      <c r="O151" s="423"/>
    </row>
    <row r="152" spans="1:17" ht="27" customHeight="1">
      <c r="A152" s="804"/>
      <c r="B152" s="399" t="s">
        <v>1268</v>
      </c>
      <c r="C152" s="291" t="s">
        <v>2010</v>
      </c>
      <c r="D152" s="805">
        <v>166</v>
      </c>
      <c r="E152" s="810" t="s">
        <v>2020</v>
      </c>
      <c r="F152" s="808" t="s">
        <v>3777</v>
      </c>
      <c r="G152" s="809"/>
      <c r="H152" s="809"/>
      <c r="I152" s="811"/>
      <c r="J152" s="817" t="s">
        <v>3349</v>
      </c>
      <c r="K152" s="395" t="s">
        <v>3811</v>
      </c>
      <c r="L152" s="804" t="s">
        <v>3815</v>
      </c>
      <c r="M152" s="399" t="s">
        <v>3798</v>
      </c>
      <c r="N152" s="785" t="s">
        <v>3817</v>
      </c>
      <c r="O152" s="423"/>
    </row>
    <row r="153" spans="1:17" ht="27" customHeight="1">
      <c r="A153" s="804"/>
      <c r="B153" s="399" t="s">
        <v>3556</v>
      </c>
      <c r="C153" s="291" t="s">
        <v>3825</v>
      </c>
      <c r="D153" s="805"/>
      <c r="E153" s="810"/>
      <c r="F153" s="293">
        <v>1</v>
      </c>
      <c r="G153" s="396" t="s">
        <v>2425</v>
      </c>
      <c r="H153" s="396"/>
      <c r="I153" s="397" t="s">
        <v>443</v>
      </c>
      <c r="J153" s="818"/>
      <c r="K153" s="395" t="s">
        <v>3813</v>
      </c>
      <c r="L153" s="804"/>
      <c r="M153" s="399" t="s">
        <v>3820</v>
      </c>
      <c r="N153" s="785"/>
      <c r="O153" s="423"/>
    </row>
    <row r="154" spans="1:17" ht="27" customHeight="1">
      <c r="A154" s="804">
        <v>32</v>
      </c>
      <c r="B154" s="399" t="s">
        <v>3555</v>
      </c>
      <c r="C154" s="291" t="s">
        <v>2426</v>
      </c>
      <c r="D154" s="805">
        <v>9595</v>
      </c>
      <c r="E154" s="810" t="s">
        <v>2020</v>
      </c>
      <c r="F154" s="808" t="s">
        <v>3822</v>
      </c>
      <c r="G154" s="809"/>
      <c r="H154" s="809"/>
      <c r="I154" s="811"/>
      <c r="J154" s="813" t="s">
        <v>3347</v>
      </c>
      <c r="K154" s="395" t="s">
        <v>3350</v>
      </c>
      <c r="L154" s="804" t="s">
        <v>3162</v>
      </c>
      <c r="M154" s="399" t="s">
        <v>2427</v>
      </c>
      <c r="N154" s="785" t="s">
        <v>3816</v>
      </c>
      <c r="O154" s="423"/>
    </row>
    <row r="155" spans="1:17" ht="27" customHeight="1">
      <c r="A155" s="804"/>
      <c r="B155" s="399" t="s">
        <v>379</v>
      </c>
      <c r="C155" s="291" t="s">
        <v>3823</v>
      </c>
      <c r="D155" s="805"/>
      <c r="E155" s="810"/>
      <c r="F155" s="808" t="s">
        <v>3348</v>
      </c>
      <c r="G155" s="809"/>
      <c r="H155" s="809"/>
      <c r="I155" s="811"/>
      <c r="J155" s="814"/>
      <c r="K155" s="395" t="s">
        <v>1259</v>
      </c>
      <c r="L155" s="804"/>
      <c r="M155" s="399" t="s">
        <v>2409</v>
      </c>
      <c r="N155" s="785"/>
      <c r="O155" s="423"/>
    </row>
    <row r="156" spans="1:17" ht="27" customHeight="1">
      <c r="A156" s="804">
        <v>33</v>
      </c>
      <c r="B156" s="399" t="s">
        <v>2984</v>
      </c>
      <c r="C156" s="291" t="s">
        <v>911</v>
      </c>
      <c r="D156" s="805">
        <v>95</v>
      </c>
      <c r="E156" s="810" t="s">
        <v>2986</v>
      </c>
      <c r="F156" s="808"/>
      <c r="G156" s="809"/>
      <c r="H156" s="809"/>
      <c r="I156" s="811"/>
      <c r="J156" s="813" t="s">
        <v>3351</v>
      </c>
      <c r="K156" s="395"/>
      <c r="L156" s="395"/>
      <c r="M156" s="399" t="s">
        <v>1214</v>
      </c>
      <c r="N156" s="813"/>
      <c r="O156" s="423"/>
    </row>
    <row r="157" spans="1:17" ht="27" customHeight="1">
      <c r="A157" s="804"/>
      <c r="B157" s="399" t="s">
        <v>2985</v>
      </c>
      <c r="C157" s="291"/>
      <c r="D157" s="805"/>
      <c r="E157" s="810"/>
      <c r="F157" s="808"/>
      <c r="G157" s="809"/>
      <c r="H157" s="809" t="s">
        <v>1220</v>
      </c>
      <c r="I157" s="811"/>
      <c r="J157" s="814"/>
      <c r="K157" s="395"/>
      <c r="L157" s="395"/>
      <c r="M157" s="399" t="s">
        <v>1215</v>
      </c>
      <c r="N157" s="814"/>
      <c r="O157" s="423"/>
    </row>
    <row r="158" spans="1:17" ht="27" customHeight="1">
      <c r="A158" s="804">
        <v>34</v>
      </c>
      <c r="B158" s="399" t="s">
        <v>2696</v>
      </c>
      <c r="C158" s="291" t="s">
        <v>2426</v>
      </c>
      <c r="D158" s="805">
        <v>800</v>
      </c>
      <c r="E158" s="810" t="s">
        <v>2699</v>
      </c>
      <c r="F158" s="808"/>
      <c r="G158" s="809"/>
      <c r="H158" s="809"/>
      <c r="I158" s="811"/>
      <c r="J158" s="813" t="s">
        <v>2988</v>
      </c>
      <c r="K158" s="395"/>
      <c r="L158" s="804"/>
      <c r="M158" s="399" t="s">
        <v>2429</v>
      </c>
      <c r="N158" s="785"/>
      <c r="O158" s="423"/>
    </row>
    <row r="159" spans="1:17" ht="27" customHeight="1">
      <c r="A159" s="804"/>
      <c r="B159" s="399" t="s">
        <v>2698</v>
      </c>
      <c r="C159" s="291"/>
      <c r="D159" s="805"/>
      <c r="E159" s="810"/>
      <c r="F159" s="808"/>
      <c r="G159" s="809"/>
      <c r="H159" s="809" t="s">
        <v>1220</v>
      </c>
      <c r="I159" s="811"/>
      <c r="J159" s="814"/>
      <c r="K159" s="395"/>
      <c r="L159" s="804"/>
      <c r="M159" s="399" t="s">
        <v>2700</v>
      </c>
      <c r="N159" s="785"/>
      <c r="O159" s="423"/>
    </row>
    <row r="160" spans="1:17" ht="27" customHeight="1">
      <c r="A160" s="804">
        <v>35</v>
      </c>
      <c r="B160" s="399" t="s">
        <v>1269</v>
      </c>
      <c r="C160" s="291" t="s">
        <v>2010</v>
      </c>
      <c r="D160" s="805">
        <v>1037</v>
      </c>
      <c r="E160" s="810" t="s">
        <v>3032</v>
      </c>
      <c r="F160" s="808"/>
      <c r="G160" s="809"/>
      <c r="H160" s="809"/>
      <c r="I160" s="811"/>
      <c r="J160" s="813" t="s">
        <v>3610</v>
      </c>
      <c r="K160" s="395"/>
      <c r="L160" s="804"/>
      <c r="M160" s="399" t="s">
        <v>2320</v>
      </c>
      <c r="N160" s="785"/>
      <c r="O160" s="423"/>
      <c r="Q160" s="356">
        <v>988985663</v>
      </c>
    </row>
    <row r="161" spans="1:15" ht="27" customHeight="1">
      <c r="A161" s="804"/>
      <c r="B161" s="399" t="s">
        <v>386</v>
      </c>
      <c r="C161" s="291"/>
      <c r="D161" s="805"/>
      <c r="E161" s="810"/>
      <c r="F161" s="808"/>
      <c r="G161" s="809"/>
      <c r="H161" s="809" t="s">
        <v>1220</v>
      </c>
      <c r="I161" s="811"/>
      <c r="J161" s="814"/>
      <c r="K161" s="395"/>
      <c r="L161" s="804"/>
      <c r="M161" s="399" t="s">
        <v>1215</v>
      </c>
      <c r="N161" s="785"/>
      <c r="O161" s="423"/>
    </row>
    <row r="162" spans="1:15" ht="27" customHeight="1">
      <c r="A162" s="804">
        <v>36</v>
      </c>
      <c r="B162" s="399" t="s">
        <v>2638</v>
      </c>
      <c r="C162" s="291" t="s">
        <v>328</v>
      </c>
      <c r="D162" s="805">
        <v>2048</v>
      </c>
      <c r="E162" s="810" t="s">
        <v>310</v>
      </c>
      <c r="F162" s="830" t="s">
        <v>3524</v>
      </c>
      <c r="G162" s="852"/>
      <c r="H162" s="852"/>
      <c r="I162" s="853"/>
      <c r="J162" s="785" t="s">
        <v>417</v>
      </c>
      <c r="K162" s="395" t="s">
        <v>1270</v>
      </c>
      <c r="L162" s="804" t="s">
        <v>444</v>
      </c>
      <c r="M162" s="399" t="s">
        <v>2427</v>
      </c>
      <c r="N162" s="785" t="s">
        <v>448</v>
      </c>
      <c r="O162" s="423"/>
    </row>
    <row r="163" spans="1:15" ht="27" customHeight="1">
      <c r="A163" s="804"/>
      <c r="B163" s="399" t="s">
        <v>2040</v>
      </c>
      <c r="C163" s="291" t="s">
        <v>431</v>
      </c>
      <c r="D163" s="805"/>
      <c r="E163" s="810"/>
      <c r="F163" s="854" t="s">
        <v>3523</v>
      </c>
      <c r="G163" s="855"/>
      <c r="H163" s="855"/>
      <c r="I163" s="856"/>
      <c r="J163" s="785"/>
      <c r="K163" s="392" t="s">
        <v>1271</v>
      </c>
      <c r="L163" s="804"/>
      <c r="M163" s="399" t="s">
        <v>3346</v>
      </c>
      <c r="N163" s="785"/>
      <c r="O163" s="423"/>
    </row>
    <row r="164" spans="1:15" ht="27" customHeight="1">
      <c r="A164" s="395"/>
      <c r="B164" s="398"/>
      <c r="C164" s="366"/>
      <c r="D164" s="366"/>
      <c r="E164" s="367"/>
      <c r="F164" s="368"/>
      <c r="G164" s="368"/>
      <c r="H164" s="368"/>
      <c r="I164" s="368"/>
      <c r="J164" s="369"/>
      <c r="K164" s="368"/>
      <c r="L164" s="368"/>
      <c r="M164" s="370"/>
      <c r="N164" s="371"/>
    </row>
    <row r="165" spans="1:15" ht="27" customHeight="1">
      <c r="A165" s="395"/>
      <c r="M165" s="375"/>
    </row>
    <row r="166" spans="1:15" ht="27" customHeight="1"/>
    <row r="167" spans="1:15" ht="27" customHeight="1"/>
    <row r="168" spans="1:15" ht="27" customHeight="1"/>
    <row r="169" spans="1:15" ht="27" customHeight="1"/>
    <row r="170" spans="1:15" ht="27" customHeight="1"/>
    <row r="171" spans="1:15" ht="27" customHeight="1"/>
    <row r="172" spans="1:15" ht="20.100000000000001" customHeight="1"/>
    <row r="173" spans="1:15" ht="20.100000000000001" customHeight="1"/>
    <row r="174" spans="1:15" ht="20.100000000000001" customHeight="1"/>
    <row r="175" spans="1:15" ht="20.100000000000001" customHeight="1"/>
    <row r="176" spans="1:15"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20.100000000000001" customHeight="1"/>
    <row r="197" ht="20.100000000000001" customHeight="1"/>
    <row r="198" ht="20.100000000000001" customHeight="1"/>
    <row r="199" ht="20.100000000000001" customHeight="1"/>
    <row r="200" ht="20.100000000000001" customHeight="1"/>
    <row r="201" ht="20.100000000000001" customHeight="1"/>
    <row r="202" ht="20.100000000000001" customHeight="1"/>
    <row r="203" ht="20.100000000000001" customHeight="1"/>
    <row r="204" ht="20.100000000000001" customHeight="1"/>
    <row r="205" ht="20.100000000000001" customHeight="1"/>
    <row r="206" ht="20.100000000000001" customHeight="1"/>
    <row r="207" ht="20.100000000000001" customHeight="1"/>
    <row r="208" ht="20.100000000000001" customHeight="1"/>
    <row r="209" ht="20.100000000000001" customHeight="1"/>
    <row r="210" ht="20.100000000000001" customHeight="1"/>
    <row r="211" ht="20.100000000000001" customHeight="1"/>
    <row r="212" ht="20.100000000000001" customHeight="1"/>
    <row r="213" ht="20.100000000000001" customHeight="1"/>
    <row r="214" ht="20.100000000000001" customHeight="1"/>
    <row r="215" ht="20.100000000000001" customHeight="1"/>
    <row r="216" ht="20.100000000000001" customHeight="1"/>
    <row r="217" ht="20.100000000000001" customHeight="1"/>
    <row r="218" ht="20.100000000000001" customHeight="1"/>
    <row r="219" ht="20.100000000000001" customHeight="1"/>
    <row r="220" ht="20.100000000000001" customHeight="1"/>
    <row r="221" ht="20.100000000000001" customHeight="1"/>
    <row r="222" ht="20.100000000000001" customHeight="1"/>
    <row r="223" ht="20.100000000000001" customHeight="1"/>
    <row r="224" ht="20.100000000000001" customHeight="1"/>
    <row r="225" ht="20.100000000000001" customHeight="1"/>
    <row r="226" ht="20.100000000000001" customHeight="1"/>
    <row r="227" ht="20.100000000000001" customHeight="1"/>
    <row r="228" ht="20.100000000000001" customHeight="1"/>
    <row r="229" ht="20.100000000000001" customHeight="1"/>
    <row r="230" ht="20.100000000000001" customHeight="1"/>
    <row r="231" ht="20.100000000000001" customHeight="1"/>
    <row r="232" ht="20.100000000000001" customHeight="1"/>
    <row r="233" ht="20.100000000000001" customHeight="1"/>
    <row r="234" ht="20.100000000000001" customHeight="1"/>
    <row r="235" ht="20.100000000000001" customHeight="1"/>
    <row r="236" ht="20.100000000000001" customHeight="1"/>
    <row r="237" ht="20.100000000000001" customHeight="1"/>
    <row r="238" ht="20.100000000000001" customHeight="1"/>
    <row r="239" ht="20.100000000000001" customHeight="1"/>
    <row r="240" ht="20.100000000000001" customHeight="1"/>
    <row r="241" ht="20.100000000000001" customHeight="1"/>
    <row r="242" ht="20.100000000000001" customHeight="1"/>
    <row r="243" ht="20.100000000000001" customHeight="1"/>
    <row r="244" ht="20.100000000000001" customHeight="1"/>
    <row r="245" ht="20.100000000000001" customHeight="1"/>
    <row r="246" ht="20.100000000000001" customHeight="1"/>
    <row r="247" ht="20.100000000000001" customHeight="1"/>
    <row r="248" ht="20.100000000000001" customHeight="1"/>
    <row r="249" ht="20.100000000000001" customHeight="1"/>
    <row r="250" ht="20.100000000000001" customHeight="1"/>
    <row r="251" ht="20.100000000000001" customHeight="1"/>
    <row r="252" ht="20.100000000000001" customHeight="1"/>
    <row r="253" ht="20.100000000000001" customHeight="1"/>
    <row r="254" ht="20.100000000000001" customHeight="1"/>
    <row r="255" ht="20.100000000000001" customHeight="1"/>
    <row r="256" ht="20.100000000000001" customHeight="1"/>
    <row r="257" ht="20.100000000000001" customHeight="1"/>
    <row r="258" ht="20.100000000000001" customHeight="1"/>
    <row r="259" ht="20.100000000000001" customHeight="1"/>
    <row r="260" ht="20.100000000000001" customHeight="1"/>
    <row r="261" ht="20.100000000000001" customHeight="1"/>
    <row r="262" ht="20.100000000000001" customHeight="1"/>
    <row r="263" ht="20.100000000000001" customHeight="1"/>
    <row r="264" ht="20.100000000000001" customHeight="1"/>
    <row r="265" ht="20.100000000000001" customHeight="1"/>
    <row r="266" ht="20.100000000000001" customHeight="1"/>
    <row r="267" ht="20.100000000000001" customHeight="1"/>
    <row r="268" ht="20.100000000000001" customHeight="1"/>
    <row r="269" ht="20.100000000000001" customHeight="1"/>
    <row r="270" ht="20.100000000000001" customHeight="1"/>
    <row r="271" ht="20.100000000000001" customHeight="1"/>
    <row r="272" ht="20.100000000000001" customHeight="1"/>
    <row r="273" ht="20.100000000000001" customHeight="1"/>
    <row r="274" ht="20.100000000000001" customHeight="1"/>
    <row r="275" ht="20.100000000000001" customHeight="1"/>
    <row r="276" ht="20.100000000000001" customHeight="1"/>
    <row r="277" ht="20.100000000000001" customHeight="1"/>
    <row r="278" ht="20.100000000000001" customHeight="1"/>
    <row r="279" ht="20.100000000000001" customHeight="1"/>
    <row r="280" ht="20.100000000000001" customHeight="1"/>
    <row r="281" ht="20.100000000000001" customHeight="1"/>
    <row r="282" ht="20.100000000000001" customHeight="1"/>
    <row r="283" ht="20.100000000000001" customHeight="1"/>
    <row r="284" ht="20.100000000000001" customHeight="1"/>
    <row r="285" ht="20.100000000000001" customHeight="1"/>
    <row r="286" ht="20.100000000000001" customHeight="1"/>
    <row r="287" ht="20.100000000000001" customHeight="1"/>
    <row r="288" ht="20.100000000000001" customHeight="1"/>
    <row r="289" ht="20.100000000000001" customHeight="1"/>
    <row r="290" ht="20.100000000000001" customHeight="1"/>
    <row r="291" ht="20.100000000000001" customHeight="1"/>
    <row r="292" ht="20.100000000000001" customHeight="1"/>
    <row r="293" ht="20.100000000000001" customHeight="1"/>
    <row r="294" ht="20.100000000000001" customHeight="1"/>
    <row r="295" ht="20.100000000000001" customHeight="1"/>
    <row r="296" ht="20.100000000000001" customHeight="1"/>
    <row r="297" ht="20.100000000000001" customHeight="1"/>
    <row r="298" ht="20.100000000000001" customHeight="1"/>
    <row r="299" ht="20.100000000000001" customHeight="1"/>
    <row r="300" ht="20.100000000000001" customHeight="1"/>
    <row r="301" ht="20.100000000000001" customHeight="1"/>
    <row r="302" ht="20.100000000000001" customHeight="1"/>
    <row r="303" ht="20.100000000000001" customHeight="1"/>
    <row r="304" ht="20.100000000000001" customHeight="1"/>
    <row r="305" ht="20.100000000000001" customHeight="1"/>
    <row r="306" ht="20.100000000000001" customHeight="1"/>
    <row r="307" ht="20.100000000000001" customHeight="1"/>
    <row r="308" ht="20.100000000000001" customHeight="1"/>
    <row r="309" ht="20.100000000000001" customHeight="1"/>
    <row r="310" ht="20.100000000000001" customHeight="1"/>
    <row r="311" ht="20.100000000000001" customHeight="1"/>
    <row r="312" ht="20.100000000000001" customHeight="1"/>
    <row r="313" ht="20.100000000000001" customHeight="1"/>
    <row r="314" ht="20.100000000000001" customHeight="1"/>
    <row r="315" ht="20.100000000000001" customHeight="1"/>
    <row r="316" ht="20.100000000000001" customHeight="1"/>
    <row r="317" ht="20.100000000000001" customHeight="1"/>
    <row r="318" ht="20.100000000000001" customHeight="1"/>
    <row r="319" ht="20.100000000000001" customHeight="1"/>
    <row r="320" ht="20.100000000000001" customHeight="1"/>
    <row r="321" ht="20.100000000000001" customHeight="1"/>
  </sheetData>
  <mergeCells count="647">
    <mergeCell ref="A68:A81"/>
    <mergeCell ref="A82:A93"/>
    <mergeCell ref="N156:N157"/>
    <mergeCell ref="D136:D137"/>
    <mergeCell ref="L136:L137"/>
    <mergeCell ref="N136:N137"/>
    <mergeCell ref="A150:A153"/>
    <mergeCell ref="A156:A157"/>
    <mergeCell ref="E156:E157"/>
    <mergeCell ref="D156:D157"/>
    <mergeCell ref="F156:I156"/>
    <mergeCell ref="J156:J157"/>
    <mergeCell ref="F157:G157"/>
    <mergeCell ref="H157:I157"/>
    <mergeCell ref="E148:E149"/>
    <mergeCell ref="F147:G147"/>
    <mergeCell ref="H147:I147"/>
    <mergeCell ref="D146:D147"/>
    <mergeCell ref="E146:E147"/>
    <mergeCell ref="N154:N155"/>
    <mergeCell ref="A140:A141"/>
    <mergeCell ref="A142:A143"/>
    <mergeCell ref="L142:L143"/>
    <mergeCell ref="N142:N143"/>
    <mergeCell ref="A132:A133"/>
    <mergeCell ref="D132:D133"/>
    <mergeCell ref="E132:E133"/>
    <mergeCell ref="F132:I132"/>
    <mergeCell ref="J132:J133"/>
    <mergeCell ref="L132:L133"/>
    <mergeCell ref="N132:N133"/>
    <mergeCell ref="F133:G133"/>
    <mergeCell ref="H133:I133"/>
    <mergeCell ref="A134:A135"/>
    <mergeCell ref="D134:D135"/>
    <mergeCell ref="A136:A137"/>
    <mergeCell ref="E138:E139"/>
    <mergeCell ref="A52:A53"/>
    <mergeCell ref="D52:D53"/>
    <mergeCell ref="E52:E53"/>
    <mergeCell ref="F52:I52"/>
    <mergeCell ref="J52:J53"/>
    <mergeCell ref="J86:J87"/>
    <mergeCell ref="F138:I138"/>
    <mergeCell ref="F139:G139"/>
    <mergeCell ref="E134:E135"/>
    <mergeCell ref="F134:I134"/>
    <mergeCell ref="F136:I136"/>
    <mergeCell ref="F137:G137"/>
    <mergeCell ref="H125:I125"/>
    <mergeCell ref="F121:G121"/>
    <mergeCell ref="H121:I121"/>
    <mergeCell ref="F122:I122"/>
    <mergeCell ref="J134:J135"/>
    <mergeCell ref="F135:G135"/>
    <mergeCell ref="F130:I130"/>
    <mergeCell ref="F131:G131"/>
    <mergeCell ref="A42:A51"/>
    <mergeCell ref="F36:I36"/>
    <mergeCell ref="D26:D27"/>
    <mergeCell ref="A2:A3"/>
    <mergeCell ref="D30:D31"/>
    <mergeCell ref="E30:E31"/>
    <mergeCell ref="F30:I30"/>
    <mergeCell ref="J30:J31"/>
    <mergeCell ref="L30:L31"/>
    <mergeCell ref="E26:E27"/>
    <mergeCell ref="F26:I26"/>
    <mergeCell ref="J26:J27"/>
    <mergeCell ref="L26:L27"/>
    <mergeCell ref="D22:D23"/>
    <mergeCell ref="E22:E23"/>
    <mergeCell ref="F22:I22"/>
    <mergeCell ref="J22:J23"/>
    <mergeCell ref="L22:L23"/>
    <mergeCell ref="E6:E7"/>
    <mergeCell ref="F6:I6"/>
    <mergeCell ref="J6:J7"/>
    <mergeCell ref="L6:L7"/>
    <mergeCell ref="D50:D51"/>
    <mergeCell ref="E50:E51"/>
    <mergeCell ref="N30:N31"/>
    <mergeCell ref="F31:I31"/>
    <mergeCell ref="N36:N37"/>
    <mergeCell ref="F37:I37"/>
    <mergeCell ref="N32:N33"/>
    <mergeCell ref="F33:I33"/>
    <mergeCell ref="D34:D35"/>
    <mergeCell ref="E34:E35"/>
    <mergeCell ref="F34:I34"/>
    <mergeCell ref="L32:L33"/>
    <mergeCell ref="D32:D33"/>
    <mergeCell ref="J34:J35"/>
    <mergeCell ref="L34:L35"/>
    <mergeCell ref="N34:N35"/>
    <mergeCell ref="F35:I35"/>
    <mergeCell ref="D36:D37"/>
    <mergeCell ref="E36:E37"/>
    <mergeCell ref="N26:N27"/>
    <mergeCell ref="A4:A21"/>
    <mergeCell ref="A22:A41"/>
    <mergeCell ref="A158:A159"/>
    <mergeCell ref="D158:D159"/>
    <mergeCell ref="E158:E159"/>
    <mergeCell ref="F158:I158"/>
    <mergeCell ref="J158:J159"/>
    <mergeCell ref="L158:L159"/>
    <mergeCell ref="N158:N159"/>
    <mergeCell ref="F159:G159"/>
    <mergeCell ref="H159:I159"/>
    <mergeCell ref="F27:I27"/>
    <mergeCell ref="D28:D29"/>
    <mergeCell ref="E28:E29"/>
    <mergeCell ref="F28:I28"/>
    <mergeCell ref="J28:J29"/>
    <mergeCell ref="L28:L29"/>
    <mergeCell ref="N28:N29"/>
    <mergeCell ref="F29:I29"/>
    <mergeCell ref="J36:J37"/>
    <mergeCell ref="L36:L37"/>
    <mergeCell ref="F32:I32"/>
    <mergeCell ref="J32:J33"/>
    <mergeCell ref="N22:N23"/>
    <mergeCell ref="F23:I23"/>
    <mergeCell ref="D24:D25"/>
    <mergeCell ref="E24:E25"/>
    <mergeCell ref="F24:I24"/>
    <mergeCell ref="J24:J25"/>
    <mergeCell ref="L24:L25"/>
    <mergeCell ref="N24:N25"/>
    <mergeCell ref="F25:I25"/>
    <mergeCell ref="N18:N19"/>
    <mergeCell ref="F19:I19"/>
    <mergeCell ref="D20:D21"/>
    <mergeCell ref="E20:E21"/>
    <mergeCell ref="F20:I20"/>
    <mergeCell ref="J20:J21"/>
    <mergeCell ref="L20:L21"/>
    <mergeCell ref="N20:N21"/>
    <mergeCell ref="F21:I21"/>
    <mergeCell ref="D18:D19"/>
    <mergeCell ref="E18:E19"/>
    <mergeCell ref="F18:I18"/>
    <mergeCell ref="J18:J19"/>
    <mergeCell ref="L18:L19"/>
    <mergeCell ref="N12:N13"/>
    <mergeCell ref="F13:I13"/>
    <mergeCell ref="D16:D17"/>
    <mergeCell ref="E16:E17"/>
    <mergeCell ref="F16:I16"/>
    <mergeCell ref="J16:J17"/>
    <mergeCell ref="L16:L17"/>
    <mergeCell ref="N16:N17"/>
    <mergeCell ref="F17:I17"/>
    <mergeCell ref="D12:D13"/>
    <mergeCell ref="E12:E13"/>
    <mergeCell ref="F12:I12"/>
    <mergeCell ref="J12:J13"/>
    <mergeCell ref="L12:L13"/>
    <mergeCell ref="F14:I14"/>
    <mergeCell ref="F15:I15"/>
    <mergeCell ref="J14:J15"/>
    <mergeCell ref="L14:L15"/>
    <mergeCell ref="N14:N15"/>
    <mergeCell ref="N8:N9"/>
    <mergeCell ref="F9:I9"/>
    <mergeCell ref="D10:D11"/>
    <mergeCell ref="E10:E11"/>
    <mergeCell ref="F10:I10"/>
    <mergeCell ref="J10:J11"/>
    <mergeCell ref="L10:L11"/>
    <mergeCell ref="N10:N11"/>
    <mergeCell ref="F11:I11"/>
    <mergeCell ref="L8:L9"/>
    <mergeCell ref="D8:D9"/>
    <mergeCell ref="E8:E9"/>
    <mergeCell ref="F8:I8"/>
    <mergeCell ref="J8:J9"/>
    <mergeCell ref="N6:N7"/>
    <mergeCell ref="F7:I7"/>
    <mergeCell ref="L4:L5"/>
    <mergeCell ref="D4:D5"/>
    <mergeCell ref="E4:E5"/>
    <mergeCell ref="F4:I4"/>
    <mergeCell ref="J4:J5"/>
    <mergeCell ref="F44:I44"/>
    <mergeCell ref="F77:G77"/>
    <mergeCell ref="H77:I77"/>
    <mergeCell ref="N38:N39"/>
    <mergeCell ref="D48:D49"/>
    <mergeCell ref="D58:D59"/>
    <mergeCell ref="E58:E59"/>
    <mergeCell ref="F58:I58"/>
    <mergeCell ref="J58:J59"/>
    <mergeCell ref="L56:L57"/>
    <mergeCell ref="N56:N57"/>
    <mergeCell ref="D60:D61"/>
    <mergeCell ref="E60:E61"/>
    <mergeCell ref="F60:I60"/>
    <mergeCell ref="J60:J61"/>
    <mergeCell ref="L60:L61"/>
    <mergeCell ref="N60:N61"/>
    <mergeCell ref="F94:I94"/>
    <mergeCell ref="F96:I96"/>
    <mergeCell ref="F97:G97"/>
    <mergeCell ref="J94:J95"/>
    <mergeCell ref="J104:J105"/>
    <mergeCell ref="E94:E95"/>
    <mergeCell ref="L94:L95"/>
    <mergeCell ref="H161:I161"/>
    <mergeCell ref="L102:L103"/>
    <mergeCell ref="H115:I115"/>
    <mergeCell ref="F116:I116"/>
    <mergeCell ref="F117:G117"/>
    <mergeCell ref="L140:L141"/>
    <mergeCell ref="H141:I141"/>
    <mergeCell ref="L138:L139"/>
    <mergeCell ref="L122:L123"/>
    <mergeCell ref="F112:I112"/>
    <mergeCell ref="J106:J107"/>
    <mergeCell ref="J108:J109"/>
    <mergeCell ref="F109:G109"/>
    <mergeCell ref="H109:I109"/>
    <mergeCell ref="L112:L113"/>
    <mergeCell ref="H113:I113"/>
    <mergeCell ref="H97:I97"/>
    <mergeCell ref="F162:I162"/>
    <mergeCell ref="F163:I163"/>
    <mergeCell ref="F154:I154"/>
    <mergeCell ref="F160:I160"/>
    <mergeCell ref="F161:G161"/>
    <mergeCell ref="J152:J153"/>
    <mergeCell ref="F142:I142"/>
    <mergeCell ref="F143:G143"/>
    <mergeCell ref="H143:I143"/>
    <mergeCell ref="J142:J143"/>
    <mergeCell ref="J144:J145"/>
    <mergeCell ref="J146:J147"/>
    <mergeCell ref="F155:I155"/>
    <mergeCell ref="N122:N123"/>
    <mergeCell ref="N134:N135"/>
    <mergeCell ref="N124:N125"/>
    <mergeCell ref="L114:L115"/>
    <mergeCell ref="L116:L117"/>
    <mergeCell ref="L134:L135"/>
    <mergeCell ref="N118:N119"/>
    <mergeCell ref="H117:I117"/>
    <mergeCell ref="J114:J115"/>
    <mergeCell ref="J116:J117"/>
    <mergeCell ref="N130:N131"/>
    <mergeCell ref="N120:N121"/>
    <mergeCell ref="F126:I126"/>
    <mergeCell ref="F127:G127"/>
    <mergeCell ref="N128:N129"/>
    <mergeCell ref="H131:I131"/>
    <mergeCell ref="J124:J125"/>
    <mergeCell ref="J126:J127"/>
    <mergeCell ref="N140:N141"/>
    <mergeCell ref="N84:N85"/>
    <mergeCell ref="N82:N83"/>
    <mergeCell ref="L96:L97"/>
    <mergeCell ref="N96:N97"/>
    <mergeCell ref="N74:N75"/>
    <mergeCell ref="N76:N77"/>
    <mergeCell ref="N80:N81"/>
    <mergeCell ref="L82:L83"/>
    <mergeCell ref="L88:L89"/>
    <mergeCell ref="N88:N89"/>
    <mergeCell ref="L90:L91"/>
    <mergeCell ref="L74:L75"/>
    <mergeCell ref="L76:L77"/>
    <mergeCell ref="N94:N95"/>
    <mergeCell ref="N90:N91"/>
    <mergeCell ref="N104:N105"/>
    <mergeCell ref="N108:N109"/>
    <mergeCell ref="N114:N115"/>
    <mergeCell ref="N116:N117"/>
    <mergeCell ref="N110:N111"/>
    <mergeCell ref="N106:N107"/>
    <mergeCell ref="L108:L109"/>
    <mergeCell ref="L110:L111"/>
    <mergeCell ref="N112:N113"/>
    <mergeCell ref="D82:D83"/>
    <mergeCell ref="E82:E83"/>
    <mergeCell ref="F86:I86"/>
    <mergeCell ref="F87:G87"/>
    <mergeCell ref="H87:I87"/>
    <mergeCell ref="F90:I90"/>
    <mergeCell ref="F91:G91"/>
    <mergeCell ref="H91:I91"/>
    <mergeCell ref="D90:D91"/>
    <mergeCell ref="E90:E91"/>
    <mergeCell ref="D86:D87"/>
    <mergeCell ref="E86:E87"/>
    <mergeCell ref="D92:D93"/>
    <mergeCell ref="N92:N93"/>
    <mergeCell ref="D94:D95"/>
    <mergeCell ref="F92:I92"/>
    <mergeCell ref="J92:J93"/>
    <mergeCell ref="L92:L93"/>
    <mergeCell ref="F93:G93"/>
    <mergeCell ref="H93:I93"/>
    <mergeCell ref="F95:G95"/>
    <mergeCell ref="H95:I95"/>
    <mergeCell ref="J96:J97"/>
    <mergeCell ref="A1:N1"/>
    <mergeCell ref="D2:E3"/>
    <mergeCell ref="J2:J3"/>
    <mergeCell ref="L2:L3"/>
    <mergeCell ref="D40:D41"/>
    <mergeCell ref="E40:E41"/>
    <mergeCell ref="J40:J41"/>
    <mergeCell ref="L40:L41"/>
    <mergeCell ref="N40:N41"/>
    <mergeCell ref="F2:I2"/>
    <mergeCell ref="F3:I3"/>
    <mergeCell ref="F40:I40"/>
    <mergeCell ref="D14:D15"/>
    <mergeCell ref="E14:E15"/>
    <mergeCell ref="E32:E33"/>
    <mergeCell ref="D38:D39"/>
    <mergeCell ref="E38:E39"/>
    <mergeCell ref="F38:I38"/>
    <mergeCell ref="J38:J39"/>
    <mergeCell ref="L38:L39"/>
    <mergeCell ref="F39:I39"/>
    <mergeCell ref="N4:N5"/>
    <mergeCell ref="F5:I5"/>
    <mergeCell ref="D6:D7"/>
    <mergeCell ref="A54:A55"/>
    <mergeCell ref="D54:D55"/>
    <mergeCell ref="E54:E55"/>
    <mergeCell ref="J54:J55"/>
    <mergeCell ref="L54:L55"/>
    <mergeCell ref="N54:N55"/>
    <mergeCell ref="E42:E43"/>
    <mergeCell ref="J42:J43"/>
    <mergeCell ref="L42:L43"/>
    <mergeCell ref="D42:D43"/>
    <mergeCell ref="F54:I54"/>
    <mergeCell ref="E48:E49"/>
    <mergeCell ref="J48:J49"/>
    <mergeCell ref="L48:L49"/>
    <mergeCell ref="N48:N49"/>
    <mergeCell ref="F48:I48"/>
    <mergeCell ref="F46:I46"/>
    <mergeCell ref="D44:D45"/>
    <mergeCell ref="E44:E45"/>
    <mergeCell ref="J44:J45"/>
    <mergeCell ref="L44:L45"/>
    <mergeCell ref="N44:N45"/>
    <mergeCell ref="L46:L47"/>
    <mergeCell ref="F42:I42"/>
    <mergeCell ref="F61:G61"/>
    <mergeCell ref="H61:I61"/>
    <mergeCell ref="L58:L59"/>
    <mergeCell ref="F59:G59"/>
    <mergeCell ref="H59:I59"/>
    <mergeCell ref="N46:N47"/>
    <mergeCell ref="N42:N43"/>
    <mergeCell ref="D46:D47"/>
    <mergeCell ref="E46:E47"/>
    <mergeCell ref="J46:J47"/>
    <mergeCell ref="L52:L53"/>
    <mergeCell ref="N52:N53"/>
    <mergeCell ref="F50:I50"/>
    <mergeCell ref="J50:J51"/>
    <mergeCell ref="L50:L51"/>
    <mergeCell ref="N50:N51"/>
    <mergeCell ref="F51:G51"/>
    <mergeCell ref="H51:I51"/>
    <mergeCell ref="A62:A63"/>
    <mergeCell ref="D62:D63"/>
    <mergeCell ref="E62:E63"/>
    <mergeCell ref="J62:J63"/>
    <mergeCell ref="L62:L63"/>
    <mergeCell ref="N62:N63"/>
    <mergeCell ref="F56:I56"/>
    <mergeCell ref="H57:I57"/>
    <mergeCell ref="F66:I66"/>
    <mergeCell ref="A64:A65"/>
    <mergeCell ref="D64:D65"/>
    <mergeCell ref="E64:E65"/>
    <mergeCell ref="J64:J65"/>
    <mergeCell ref="L64:L65"/>
    <mergeCell ref="N64:N65"/>
    <mergeCell ref="F64:I64"/>
    <mergeCell ref="F65:G65"/>
    <mergeCell ref="H65:I65"/>
    <mergeCell ref="A56:A61"/>
    <mergeCell ref="D56:D57"/>
    <mergeCell ref="E56:E57"/>
    <mergeCell ref="J56:J57"/>
    <mergeCell ref="F57:G57"/>
    <mergeCell ref="F62:I62"/>
    <mergeCell ref="N78:N79"/>
    <mergeCell ref="J88:J89"/>
    <mergeCell ref="D66:D67"/>
    <mergeCell ref="E66:E67"/>
    <mergeCell ref="J66:J67"/>
    <mergeCell ref="L66:L67"/>
    <mergeCell ref="N66:N67"/>
    <mergeCell ref="E72:E73"/>
    <mergeCell ref="F72:I72"/>
    <mergeCell ref="L72:L73"/>
    <mergeCell ref="D76:D77"/>
    <mergeCell ref="E76:E77"/>
    <mergeCell ref="H71:I71"/>
    <mergeCell ref="J80:J81"/>
    <mergeCell ref="F80:I80"/>
    <mergeCell ref="F81:G81"/>
    <mergeCell ref="F73:G73"/>
    <mergeCell ref="H73:I73"/>
    <mergeCell ref="J84:J85"/>
    <mergeCell ref="F76:I76"/>
    <mergeCell ref="L68:L69"/>
    <mergeCell ref="F70:I70"/>
    <mergeCell ref="H67:I67"/>
    <mergeCell ref="F75:G75"/>
    <mergeCell ref="F63:G63"/>
    <mergeCell ref="H63:I63"/>
    <mergeCell ref="N58:N59"/>
    <mergeCell ref="N68:N69"/>
    <mergeCell ref="E92:E93"/>
    <mergeCell ref="N70:N71"/>
    <mergeCell ref="F71:G71"/>
    <mergeCell ref="D72:D73"/>
    <mergeCell ref="N72:N73"/>
    <mergeCell ref="F89:G89"/>
    <mergeCell ref="H89:I89"/>
    <mergeCell ref="H83:I83"/>
    <mergeCell ref="N86:N87"/>
    <mergeCell ref="H85:I85"/>
    <mergeCell ref="F83:G83"/>
    <mergeCell ref="L84:L85"/>
    <mergeCell ref="D74:D75"/>
    <mergeCell ref="E74:E75"/>
    <mergeCell ref="F74:I74"/>
    <mergeCell ref="E80:E81"/>
    <mergeCell ref="E84:E85"/>
    <mergeCell ref="D78:D79"/>
    <mergeCell ref="E78:E79"/>
    <mergeCell ref="D80:D81"/>
    <mergeCell ref="H75:I75"/>
    <mergeCell ref="J74:J75"/>
    <mergeCell ref="J76:J77"/>
    <mergeCell ref="F78:I78"/>
    <mergeCell ref="F79:G79"/>
    <mergeCell ref="H79:I79"/>
    <mergeCell ref="L86:L87"/>
    <mergeCell ref="D88:D89"/>
    <mergeCell ref="E88:E89"/>
    <mergeCell ref="F88:I88"/>
    <mergeCell ref="H81:I81"/>
    <mergeCell ref="F82:I82"/>
    <mergeCell ref="F84:I84"/>
    <mergeCell ref="F85:G85"/>
    <mergeCell ref="N102:N103"/>
    <mergeCell ref="F102:I102"/>
    <mergeCell ref="F103:G103"/>
    <mergeCell ref="H103:I103"/>
    <mergeCell ref="D100:D101"/>
    <mergeCell ref="E100:E101"/>
    <mergeCell ref="L100:L101"/>
    <mergeCell ref="N100:N101"/>
    <mergeCell ref="F100:I100"/>
    <mergeCell ref="J98:J101"/>
    <mergeCell ref="N98:N99"/>
    <mergeCell ref="F101:G101"/>
    <mergeCell ref="H101:I101"/>
    <mergeCell ref="F98:I98"/>
    <mergeCell ref="L98:L99"/>
    <mergeCell ref="D98:D99"/>
    <mergeCell ref="E98:E99"/>
    <mergeCell ref="F99:G99"/>
    <mergeCell ref="H99:I99"/>
    <mergeCell ref="D96:D97"/>
    <mergeCell ref="E96:E97"/>
    <mergeCell ref="L104:L105"/>
    <mergeCell ref="J102:J103"/>
    <mergeCell ref="A118:A119"/>
    <mergeCell ref="D118:D119"/>
    <mergeCell ref="D112:D113"/>
    <mergeCell ref="E112:E113"/>
    <mergeCell ref="F114:I114"/>
    <mergeCell ref="F115:G115"/>
    <mergeCell ref="H119:I119"/>
    <mergeCell ref="J112:J113"/>
    <mergeCell ref="A102:A103"/>
    <mergeCell ref="D102:D103"/>
    <mergeCell ref="E102:E103"/>
    <mergeCell ref="F104:I104"/>
    <mergeCell ref="F105:G105"/>
    <mergeCell ref="H105:I105"/>
    <mergeCell ref="A104:A105"/>
    <mergeCell ref="D104:D105"/>
    <mergeCell ref="E104:E105"/>
    <mergeCell ref="D116:D117"/>
    <mergeCell ref="E116:E117"/>
    <mergeCell ref="D114:D115"/>
    <mergeCell ref="E114:E115"/>
    <mergeCell ref="F106:I106"/>
    <mergeCell ref="A122:A123"/>
    <mergeCell ref="L126:L127"/>
    <mergeCell ref="N126:N127"/>
    <mergeCell ref="A124:A125"/>
    <mergeCell ref="A106:A107"/>
    <mergeCell ref="D106:D107"/>
    <mergeCell ref="E106:E107"/>
    <mergeCell ref="F107:G107"/>
    <mergeCell ref="H107:I107"/>
    <mergeCell ref="L106:L107"/>
    <mergeCell ref="F113:G113"/>
    <mergeCell ref="E118:E119"/>
    <mergeCell ref="F118:I118"/>
    <mergeCell ref="F119:G119"/>
    <mergeCell ref="J118:J119"/>
    <mergeCell ref="L118:L119"/>
    <mergeCell ref="F120:I120"/>
    <mergeCell ref="F124:I124"/>
    <mergeCell ref="F125:G125"/>
    <mergeCell ref="J122:J123"/>
    <mergeCell ref="F123:G123"/>
    <mergeCell ref="H123:I123"/>
    <mergeCell ref="D122:D123"/>
    <mergeCell ref="E122:E123"/>
    <mergeCell ref="D124:D125"/>
    <mergeCell ref="E124:E125"/>
    <mergeCell ref="D126:D127"/>
    <mergeCell ref="E126:E127"/>
    <mergeCell ref="D128:D129"/>
    <mergeCell ref="E128:E129"/>
    <mergeCell ref="L124:L125"/>
    <mergeCell ref="H127:I127"/>
    <mergeCell ref="F128:I128"/>
    <mergeCell ref="F129:G129"/>
    <mergeCell ref="H129:I129"/>
    <mergeCell ref="J128:J129"/>
    <mergeCell ref="N138:N139"/>
    <mergeCell ref="N162:N163"/>
    <mergeCell ref="N148:N149"/>
    <mergeCell ref="L150:L151"/>
    <mergeCell ref="N150:N151"/>
    <mergeCell ref="L152:L153"/>
    <mergeCell ref="N152:N153"/>
    <mergeCell ref="D138:D139"/>
    <mergeCell ref="A144:A145"/>
    <mergeCell ref="L144:L145"/>
    <mergeCell ref="N144:N145"/>
    <mergeCell ref="A146:A147"/>
    <mergeCell ref="L146:L147"/>
    <mergeCell ref="N146:N147"/>
    <mergeCell ref="A148:A149"/>
    <mergeCell ref="L148:L149"/>
    <mergeCell ref="D154:D155"/>
    <mergeCell ref="E154:E155"/>
    <mergeCell ref="F150:I150"/>
    <mergeCell ref="F152:I152"/>
    <mergeCell ref="F144:I144"/>
    <mergeCell ref="F145:G145"/>
    <mergeCell ref="H145:I145"/>
    <mergeCell ref="F146:I146"/>
    <mergeCell ref="N160:N161"/>
    <mergeCell ref="D160:D161"/>
    <mergeCell ref="E160:E161"/>
    <mergeCell ref="F148:I148"/>
    <mergeCell ref="F149:G149"/>
    <mergeCell ref="H149:I149"/>
    <mergeCell ref="J148:J149"/>
    <mergeCell ref="J150:J151"/>
    <mergeCell ref="J154:J155"/>
    <mergeCell ref="J160:J161"/>
    <mergeCell ref="D150:D151"/>
    <mergeCell ref="E150:E151"/>
    <mergeCell ref="D148:D149"/>
    <mergeCell ref="D142:D143"/>
    <mergeCell ref="E142:E143"/>
    <mergeCell ref="D144:D145"/>
    <mergeCell ref="E144:E145"/>
    <mergeCell ref="E136:E137"/>
    <mergeCell ref="L154:L155"/>
    <mergeCell ref="A126:A127"/>
    <mergeCell ref="A138:A139"/>
    <mergeCell ref="A160:A161"/>
    <mergeCell ref="L160:L161"/>
    <mergeCell ref="A154:A155"/>
    <mergeCell ref="D140:D141"/>
    <mergeCell ref="E140:E141"/>
    <mergeCell ref="J140:J141"/>
    <mergeCell ref="A128:A129"/>
    <mergeCell ref="L128:L129"/>
    <mergeCell ref="H139:I139"/>
    <mergeCell ref="J130:J131"/>
    <mergeCell ref="J136:J137"/>
    <mergeCell ref="H137:I137"/>
    <mergeCell ref="H135:I135"/>
    <mergeCell ref="J138:J139"/>
    <mergeCell ref="F140:I140"/>
    <mergeCell ref="F141:G141"/>
    <mergeCell ref="J68:J69"/>
    <mergeCell ref="J70:J71"/>
    <mergeCell ref="J72:J73"/>
    <mergeCell ref="D70:D71"/>
    <mergeCell ref="L80:L81"/>
    <mergeCell ref="F69:G69"/>
    <mergeCell ref="H69:I69"/>
    <mergeCell ref="L78:L79"/>
    <mergeCell ref="A162:A163"/>
    <mergeCell ref="D162:D163"/>
    <mergeCell ref="E162:E163"/>
    <mergeCell ref="J162:J163"/>
    <mergeCell ref="L162:L163"/>
    <mergeCell ref="A120:A121"/>
    <mergeCell ref="D120:D121"/>
    <mergeCell ref="E120:E121"/>
    <mergeCell ref="J120:J121"/>
    <mergeCell ref="L120:L121"/>
    <mergeCell ref="A130:A131"/>
    <mergeCell ref="L130:L131"/>
    <mergeCell ref="D152:D153"/>
    <mergeCell ref="E152:E153"/>
    <mergeCell ref="D130:D131"/>
    <mergeCell ref="E130:E131"/>
    <mergeCell ref="P56:Q61"/>
    <mergeCell ref="A94:A97"/>
    <mergeCell ref="A98:A101"/>
    <mergeCell ref="A112:A117"/>
    <mergeCell ref="D84:D85"/>
    <mergeCell ref="J78:J79"/>
    <mergeCell ref="F67:G67"/>
    <mergeCell ref="D68:D69"/>
    <mergeCell ref="E68:E69"/>
    <mergeCell ref="F68:I68"/>
    <mergeCell ref="A110:A111"/>
    <mergeCell ref="D110:D111"/>
    <mergeCell ref="E110:E111"/>
    <mergeCell ref="F110:I110"/>
    <mergeCell ref="J110:J111"/>
    <mergeCell ref="A108:A109"/>
    <mergeCell ref="D108:D109"/>
    <mergeCell ref="E108:E109"/>
    <mergeCell ref="F108:I108"/>
    <mergeCell ref="A66:A67"/>
    <mergeCell ref="E70:E71"/>
    <mergeCell ref="J82:J83"/>
    <mergeCell ref="J90:J91"/>
    <mergeCell ref="L70:L71"/>
  </mergeCells>
  <phoneticPr fontId="37" type="noConversion"/>
  <printOptions horizontalCentered="1"/>
  <pageMargins left="0" right="0" top="0.19685039370078741" bottom="0.39370078740157483" header="0.31496062992125984" footer="0.11811023622047245"/>
  <pageSetup paperSize="9" scale="90" fitToHeight="0" orientation="landscape" r:id="rId1"/>
  <headerFooter>
    <oddHeader>&amp;R統計截止月:110年12月</oddHeader>
    <oddFooter>&amp;C第&amp;P頁 共&amp;N頁</oddFooter>
  </headerFooter>
  <rowBreaks count="7" manualBreakCount="7">
    <brk id="21" max="13" man="1"/>
    <brk id="41" max="13" man="1"/>
    <brk id="61" max="13" man="1"/>
    <brk id="81" max="13" man="1"/>
    <brk id="101" max="13" man="1"/>
    <brk id="125" max="13" man="1"/>
    <brk id="145" max="1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S1255"/>
  <sheetViews>
    <sheetView tabSelected="1" view="pageBreakPreview" zoomScaleNormal="100" zoomScaleSheetLayoutView="100" workbookViewId="0">
      <pane ySplit="3015" topLeftCell="A139" activePane="bottomLeft"/>
      <selection activeCell="F87" sqref="F87:I87"/>
      <selection pane="bottomLeft" activeCell="O145" sqref="O145:O146"/>
    </sheetView>
  </sheetViews>
  <sheetFormatPr defaultColWidth="9" defaultRowHeight="15.75"/>
  <cols>
    <col min="1" max="1" width="4.75" style="509" customWidth="1"/>
    <col min="2" max="2" width="29.5" style="528" customWidth="1"/>
    <col min="3" max="3" width="13.875" style="633" customWidth="1"/>
    <col min="4" max="4" width="6.75" style="633" customWidth="1"/>
    <col min="5" max="5" width="5.125" style="634" customWidth="1"/>
    <col min="6" max="8" width="4.5" style="635" customWidth="1"/>
    <col min="9" max="9" width="2.875" style="635" customWidth="1"/>
    <col min="10" max="10" width="15.875" style="636" customWidth="1"/>
    <col min="11" max="11" width="14.25" style="635" customWidth="1"/>
    <col min="12" max="12" width="8.25" style="635" customWidth="1"/>
    <col min="13" max="13" width="16" style="636" customWidth="1"/>
    <col min="14" max="14" width="19.875" style="637" customWidth="1"/>
    <col min="15" max="15" width="15.5" style="603" customWidth="1"/>
    <col min="16" max="16" width="17.875" style="520" customWidth="1"/>
    <col min="17" max="17" width="10.5" style="520" customWidth="1"/>
    <col min="18" max="18" width="18.875" style="520" customWidth="1"/>
    <col min="19" max="19" width="9" style="520"/>
    <col min="20" max="20" width="12.5" style="520" customWidth="1"/>
    <col min="21" max="21" width="12.125" style="520" customWidth="1"/>
    <col min="22" max="16384" width="9" style="520"/>
  </cols>
  <sheetData>
    <row r="1" spans="1:16" ht="50.1" customHeight="1">
      <c r="A1" s="1173" t="s">
        <v>7475</v>
      </c>
      <c r="B1" s="1174"/>
      <c r="C1" s="1174"/>
      <c r="D1" s="1174"/>
      <c r="E1" s="1174"/>
      <c r="F1" s="1174"/>
      <c r="G1" s="1174"/>
      <c r="H1" s="1174"/>
      <c r="I1" s="1174"/>
      <c r="J1" s="1174"/>
      <c r="K1" s="1174"/>
      <c r="L1" s="1174"/>
      <c r="M1" s="1174"/>
      <c r="N1" s="1175"/>
      <c r="O1" s="519"/>
    </row>
    <row r="2" spans="1:16" ht="16.5" customHeight="1">
      <c r="A2" s="1176" t="s">
        <v>248</v>
      </c>
      <c r="B2" s="521" t="s">
        <v>250</v>
      </c>
      <c r="C2" s="522" t="s">
        <v>393</v>
      </c>
      <c r="D2" s="1177" t="s">
        <v>1175</v>
      </c>
      <c r="E2" s="1176"/>
      <c r="F2" s="927" t="s">
        <v>394</v>
      </c>
      <c r="G2" s="1178"/>
      <c r="H2" s="1178"/>
      <c r="I2" s="1178"/>
      <c r="J2" s="1177" t="s">
        <v>5022</v>
      </c>
      <c r="K2" s="522" t="s">
        <v>395</v>
      </c>
      <c r="L2" s="1177" t="s">
        <v>5023</v>
      </c>
      <c r="M2" s="523" t="s">
        <v>5024</v>
      </c>
      <c r="N2" s="521" t="s">
        <v>249</v>
      </c>
      <c r="O2" s="524"/>
    </row>
    <row r="3" spans="1:16">
      <c r="A3" s="1176"/>
      <c r="B3" s="521" t="s">
        <v>3830</v>
      </c>
      <c r="C3" s="522" t="s">
        <v>1179</v>
      </c>
      <c r="D3" s="1176"/>
      <c r="E3" s="1176"/>
      <c r="F3" s="927" t="s">
        <v>396</v>
      </c>
      <c r="G3" s="1178"/>
      <c r="H3" s="1178"/>
      <c r="I3" s="1178"/>
      <c r="J3" s="1177"/>
      <c r="K3" s="522" t="s">
        <v>397</v>
      </c>
      <c r="L3" s="1176"/>
      <c r="M3" s="525" t="s">
        <v>1180</v>
      </c>
      <c r="N3" s="521" t="s">
        <v>8728</v>
      </c>
      <c r="O3" s="524"/>
    </row>
    <row r="4" spans="1:16" ht="27" customHeight="1">
      <c r="A4" s="1179"/>
      <c r="B4" s="1165" t="s">
        <v>1189</v>
      </c>
      <c r="C4" s="526" t="s">
        <v>7622</v>
      </c>
      <c r="D4" s="934" t="s">
        <v>742</v>
      </c>
      <c r="E4" s="1152"/>
      <c r="F4" s="936" t="s">
        <v>7625</v>
      </c>
      <c r="G4" s="1159"/>
      <c r="H4" s="1159"/>
      <c r="I4" s="1160"/>
      <c r="J4" s="981" t="s">
        <v>7666</v>
      </c>
      <c r="K4" s="527" t="s">
        <v>742</v>
      </c>
      <c r="L4" s="881" t="s">
        <v>444</v>
      </c>
      <c r="M4" s="529" t="s">
        <v>8729</v>
      </c>
      <c r="N4" s="744" t="s">
        <v>8730</v>
      </c>
      <c r="O4" s="530"/>
    </row>
    <row r="5" spans="1:16" ht="27" customHeight="1">
      <c r="A5" s="1180"/>
      <c r="B5" s="1165"/>
      <c r="C5" s="526" t="s">
        <v>7679</v>
      </c>
      <c r="D5" s="935"/>
      <c r="E5" s="1153"/>
      <c r="F5" s="936" t="s">
        <v>742</v>
      </c>
      <c r="G5" s="1159"/>
      <c r="H5" s="1159"/>
      <c r="I5" s="1160"/>
      <c r="J5" s="981"/>
      <c r="K5" s="527" t="s">
        <v>742</v>
      </c>
      <c r="L5" s="881"/>
      <c r="M5" s="531" t="s">
        <v>8731</v>
      </c>
      <c r="N5" s="745"/>
      <c r="O5" s="530"/>
    </row>
    <row r="6" spans="1:16" ht="27" customHeight="1">
      <c r="A6" s="1180"/>
      <c r="B6" s="1165" t="s">
        <v>1190</v>
      </c>
      <c r="C6" s="526" t="s">
        <v>7622</v>
      </c>
      <c r="D6" s="934" t="s">
        <v>742</v>
      </c>
      <c r="E6" s="1152"/>
      <c r="F6" s="936" t="s">
        <v>7625</v>
      </c>
      <c r="G6" s="1159"/>
      <c r="H6" s="1159"/>
      <c r="I6" s="1160"/>
      <c r="J6" s="1065" t="s">
        <v>7886</v>
      </c>
      <c r="K6" s="527" t="s">
        <v>742</v>
      </c>
      <c r="L6" s="881" t="s">
        <v>444</v>
      </c>
      <c r="M6" s="529" t="s">
        <v>8729</v>
      </c>
      <c r="N6" s="965" t="s">
        <v>8732</v>
      </c>
      <c r="O6" s="530"/>
    </row>
    <row r="7" spans="1:16" ht="27" customHeight="1">
      <c r="A7" s="1180"/>
      <c r="B7" s="1172"/>
      <c r="C7" s="526" t="s">
        <v>7679</v>
      </c>
      <c r="D7" s="935"/>
      <c r="E7" s="1153"/>
      <c r="F7" s="1169">
        <v>1</v>
      </c>
      <c r="G7" s="1170"/>
      <c r="H7" s="1170"/>
      <c r="I7" s="1171"/>
      <c r="J7" s="1163"/>
      <c r="K7" s="532">
        <f>F7</f>
        <v>1</v>
      </c>
      <c r="L7" s="881"/>
      <c r="M7" s="531" t="s">
        <v>8731</v>
      </c>
      <c r="N7" s="966"/>
      <c r="O7" s="530"/>
    </row>
    <row r="8" spans="1:16" ht="27" customHeight="1">
      <c r="A8" s="1180"/>
      <c r="B8" s="1165" t="s">
        <v>1190</v>
      </c>
      <c r="C8" s="526" t="s">
        <v>7870</v>
      </c>
      <c r="D8" s="1164" t="s">
        <v>7812</v>
      </c>
      <c r="E8" s="1152"/>
      <c r="F8" s="936" t="str">
        <f>C9</f>
        <v>112/10/04</v>
      </c>
      <c r="G8" s="1159"/>
      <c r="H8" s="1159"/>
      <c r="I8" s="1160"/>
      <c r="J8" s="1065" t="s">
        <v>7886</v>
      </c>
      <c r="K8" s="527" t="str">
        <f>D8</f>
        <v>112年
第二季取樣</v>
      </c>
      <c r="L8" s="881" t="s">
        <v>444</v>
      </c>
      <c r="M8" s="531" t="s">
        <v>7906</v>
      </c>
      <c r="N8" s="1167" t="s">
        <v>7972</v>
      </c>
      <c r="O8" s="530"/>
      <c r="P8" s="533"/>
    </row>
    <row r="9" spans="1:16" ht="27" customHeight="1">
      <c r="A9" s="1180"/>
      <c r="B9" s="1172"/>
      <c r="C9" s="526" t="s">
        <v>7884</v>
      </c>
      <c r="D9" s="935"/>
      <c r="E9" s="1153"/>
      <c r="F9" s="1169">
        <v>1</v>
      </c>
      <c r="G9" s="1170"/>
      <c r="H9" s="1170"/>
      <c r="I9" s="1171"/>
      <c r="J9" s="1163"/>
      <c r="K9" s="532">
        <f>F9+K7</f>
        <v>2</v>
      </c>
      <c r="L9" s="881"/>
      <c r="M9" s="531" t="s">
        <v>7682</v>
      </c>
      <c r="N9" s="1168"/>
      <c r="O9" s="530"/>
    </row>
    <row r="10" spans="1:16" ht="27" customHeight="1">
      <c r="A10" s="1180"/>
      <c r="B10" s="1165" t="s">
        <v>1190</v>
      </c>
      <c r="C10" s="526" t="s">
        <v>8192</v>
      </c>
      <c r="D10" s="1164" t="s">
        <v>8176</v>
      </c>
      <c r="E10" s="1152"/>
      <c r="F10" s="936" t="str">
        <f>C11</f>
        <v>113/03/28</v>
      </c>
      <c r="G10" s="1159"/>
      <c r="H10" s="1159"/>
      <c r="I10" s="1160"/>
      <c r="J10" s="1065" t="s">
        <v>7886</v>
      </c>
      <c r="K10" s="527" t="str">
        <f>D10</f>
        <v>113年
半年度第一次取樣</v>
      </c>
      <c r="L10" s="881" t="s">
        <v>444</v>
      </c>
      <c r="M10" s="531" t="s">
        <v>7995</v>
      </c>
      <c r="N10" s="1167" t="s">
        <v>8475</v>
      </c>
      <c r="O10" s="530"/>
    </row>
    <row r="11" spans="1:16" ht="58.5" customHeight="1">
      <c r="A11" s="1180"/>
      <c r="B11" s="1166"/>
      <c r="C11" s="526" t="s">
        <v>8508</v>
      </c>
      <c r="D11" s="935"/>
      <c r="E11" s="1153"/>
      <c r="F11" s="1169">
        <v>1</v>
      </c>
      <c r="G11" s="1170"/>
      <c r="H11" s="1170"/>
      <c r="I11" s="1171"/>
      <c r="J11" s="1163"/>
      <c r="K11" s="532">
        <f>F11+K9</f>
        <v>3</v>
      </c>
      <c r="L11" s="881"/>
      <c r="M11" s="531" t="s">
        <v>7682</v>
      </c>
      <c r="N11" s="1168"/>
      <c r="O11" s="530"/>
    </row>
    <row r="12" spans="1:16" ht="27" customHeight="1">
      <c r="A12" s="1180"/>
      <c r="B12" s="1165" t="s">
        <v>1190</v>
      </c>
      <c r="C12" s="526" t="s">
        <v>8589</v>
      </c>
      <c r="D12" s="1164" t="s">
        <v>8591</v>
      </c>
      <c r="E12" s="1152"/>
      <c r="F12" s="936" t="str">
        <f>C13</f>
        <v>113/09/26</v>
      </c>
      <c r="G12" s="1159"/>
      <c r="H12" s="1159"/>
      <c r="I12" s="1160"/>
      <c r="J12" s="1065" t="s">
        <v>7886</v>
      </c>
      <c r="K12" s="527" t="str">
        <f>D12</f>
        <v>113年
半年度第二次取樣</v>
      </c>
      <c r="L12" s="881" t="s">
        <v>444</v>
      </c>
      <c r="M12" s="531" t="s">
        <v>7995</v>
      </c>
      <c r="N12" s="1167" t="s">
        <v>9086</v>
      </c>
      <c r="O12" s="530"/>
    </row>
    <row r="13" spans="1:16" ht="27" customHeight="1">
      <c r="A13" s="1180"/>
      <c r="B13" s="1166"/>
      <c r="C13" s="526" t="s">
        <v>8601</v>
      </c>
      <c r="D13" s="935"/>
      <c r="E13" s="1153"/>
      <c r="F13" s="1169">
        <v>1</v>
      </c>
      <c r="G13" s="1170"/>
      <c r="H13" s="1170"/>
      <c r="I13" s="1171"/>
      <c r="J13" s="1163"/>
      <c r="K13" s="532">
        <f>F13+K11</f>
        <v>4</v>
      </c>
      <c r="L13" s="881"/>
      <c r="M13" s="531" t="s">
        <v>7682</v>
      </c>
      <c r="N13" s="1168"/>
      <c r="O13" s="530"/>
    </row>
    <row r="14" spans="1:16" ht="27" customHeight="1">
      <c r="A14" s="1180"/>
      <c r="B14" s="1165" t="s">
        <v>1190</v>
      </c>
      <c r="C14" s="526" t="s">
        <v>9033</v>
      </c>
      <c r="D14" s="1164" t="s">
        <v>9034</v>
      </c>
      <c r="E14" s="1152"/>
      <c r="F14" s="936" t="str">
        <f>C15</f>
        <v>114/03/12</v>
      </c>
      <c r="G14" s="1159"/>
      <c r="H14" s="1159"/>
      <c r="I14" s="1160"/>
      <c r="J14" s="1065" t="s">
        <v>7886</v>
      </c>
      <c r="K14" s="527" t="str">
        <f>D14</f>
        <v>114年
半年度第一次取樣</v>
      </c>
      <c r="L14" s="881" t="s">
        <v>444</v>
      </c>
      <c r="M14" s="531" t="s">
        <v>7995</v>
      </c>
      <c r="N14" s="1167" t="s">
        <v>9087</v>
      </c>
      <c r="O14" s="530"/>
    </row>
    <row r="15" spans="1:16" ht="27" customHeight="1">
      <c r="A15" s="1180"/>
      <c r="B15" s="1166"/>
      <c r="C15" s="526" t="s">
        <v>9033</v>
      </c>
      <c r="D15" s="935"/>
      <c r="E15" s="1153"/>
      <c r="F15" s="1169">
        <v>1</v>
      </c>
      <c r="G15" s="1170"/>
      <c r="H15" s="1170"/>
      <c r="I15" s="1171"/>
      <c r="J15" s="1163"/>
      <c r="K15" s="532">
        <f>F15+K13</f>
        <v>5</v>
      </c>
      <c r="L15" s="881"/>
      <c r="M15" s="531" t="s">
        <v>7682</v>
      </c>
      <c r="N15" s="1168"/>
      <c r="O15" s="530"/>
    </row>
    <row r="16" spans="1:16" ht="27" customHeight="1">
      <c r="A16" s="1180"/>
      <c r="B16" s="1165" t="s">
        <v>1191</v>
      </c>
      <c r="C16" s="526" t="s">
        <v>7622</v>
      </c>
      <c r="D16" s="934" t="s">
        <v>742</v>
      </c>
      <c r="E16" s="1152"/>
      <c r="F16" s="936" t="s">
        <v>7625</v>
      </c>
      <c r="G16" s="1159"/>
      <c r="H16" s="1159"/>
      <c r="I16" s="1160"/>
      <c r="J16" s="1065" t="s">
        <v>7886</v>
      </c>
      <c r="K16" s="527" t="s">
        <v>742</v>
      </c>
      <c r="L16" s="881" t="s">
        <v>444</v>
      </c>
      <c r="M16" s="529" t="s">
        <v>8729</v>
      </c>
      <c r="N16" s="965" t="s">
        <v>8732</v>
      </c>
      <c r="O16" s="530"/>
    </row>
    <row r="17" spans="1:15" ht="27" customHeight="1">
      <c r="A17" s="1180"/>
      <c r="B17" s="1172"/>
      <c r="C17" s="526" t="s">
        <v>7679</v>
      </c>
      <c r="D17" s="935"/>
      <c r="E17" s="1153"/>
      <c r="F17" s="1169">
        <v>1</v>
      </c>
      <c r="G17" s="1170"/>
      <c r="H17" s="1170"/>
      <c r="I17" s="1171"/>
      <c r="J17" s="1163"/>
      <c r="K17" s="532">
        <f>F17</f>
        <v>1</v>
      </c>
      <c r="L17" s="881"/>
      <c r="M17" s="531" t="s">
        <v>8731</v>
      </c>
      <c r="N17" s="966"/>
      <c r="O17" s="530"/>
    </row>
    <row r="18" spans="1:15" ht="27" customHeight="1">
      <c r="A18" s="1180"/>
      <c r="B18" s="1165" t="s">
        <v>1191</v>
      </c>
      <c r="C18" s="526" t="s">
        <v>7870</v>
      </c>
      <c r="D18" s="1164" t="s">
        <v>7812</v>
      </c>
      <c r="E18" s="1152"/>
      <c r="F18" s="936" t="str">
        <f>C19</f>
        <v>112/10/04</v>
      </c>
      <c r="G18" s="1159"/>
      <c r="H18" s="1159"/>
      <c r="I18" s="1160"/>
      <c r="J18" s="1065" t="s">
        <v>7886</v>
      </c>
      <c r="K18" s="527" t="str">
        <f>D18</f>
        <v>112年
第二季取樣</v>
      </c>
      <c r="L18" s="881" t="s">
        <v>444</v>
      </c>
      <c r="M18" s="531" t="s">
        <v>7906</v>
      </c>
      <c r="N18" s="1167" t="s">
        <v>7972</v>
      </c>
      <c r="O18" s="530"/>
    </row>
    <row r="19" spans="1:15" ht="27" customHeight="1">
      <c r="A19" s="1180"/>
      <c r="B19" s="1172"/>
      <c r="C19" s="526" t="s">
        <v>7884</v>
      </c>
      <c r="D19" s="935"/>
      <c r="E19" s="1153"/>
      <c r="F19" s="1169">
        <v>1</v>
      </c>
      <c r="G19" s="1170"/>
      <c r="H19" s="1170"/>
      <c r="I19" s="1171"/>
      <c r="J19" s="1163"/>
      <c r="K19" s="532">
        <f>F19+K17</f>
        <v>2</v>
      </c>
      <c r="L19" s="881"/>
      <c r="M19" s="531" t="s">
        <v>7682</v>
      </c>
      <c r="N19" s="1168"/>
      <c r="O19" s="530"/>
    </row>
    <row r="20" spans="1:15" ht="27" customHeight="1">
      <c r="A20" s="1180"/>
      <c r="B20" s="1165" t="s">
        <v>1191</v>
      </c>
      <c r="C20" s="526" t="s">
        <v>8192</v>
      </c>
      <c r="D20" s="1164" t="s">
        <v>8176</v>
      </c>
      <c r="E20" s="1152"/>
      <c r="F20" s="936" t="str">
        <f>C21</f>
        <v>113/03/28</v>
      </c>
      <c r="G20" s="1159"/>
      <c r="H20" s="1159"/>
      <c r="I20" s="1160"/>
      <c r="J20" s="1065" t="s">
        <v>7886</v>
      </c>
      <c r="K20" s="527" t="str">
        <f>D20</f>
        <v>113年
半年度第一次取樣</v>
      </c>
      <c r="L20" s="881" t="s">
        <v>444</v>
      </c>
      <c r="M20" s="531" t="s">
        <v>7995</v>
      </c>
      <c r="N20" s="1167" t="s">
        <v>8475</v>
      </c>
      <c r="O20" s="530"/>
    </row>
    <row r="21" spans="1:15" ht="58.5" customHeight="1">
      <c r="A21" s="1180"/>
      <c r="B21" s="1166"/>
      <c r="C21" s="526" t="s">
        <v>8175</v>
      </c>
      <c r="D21" s="935"/>
      <c r="E21" s="1153"/>
      <c r="F21" s="1169">
        <v>1</v>
      </c>
      <c r="G21" s="1170"/>
      <c r="H21" s="1170"/>
      <c r="I21" s="1171"/>
      <c r="J21" s="1163"/>
      <c r="K21" s="532">
        <f>F21+K19</f>
        <v>3</v>
      </c>
      <c r="L21" s="881"/>
      <c r="M21" s="531" t="s">
        <v>7682</v>
      </c>
      <c r="N21" s="1168"/>
      <c r="O21" s="530"/>
    </row>
    <row r="22" spans="1:15" ht="27" customHeight="1">
      <c r="A22" s="1180"/>
      <c r="B22" s="1165" t="s">
        <v>1191</v>
      </c>
      <c r="C22" s="526" t="s">
        <v>8589</v>
      </c>
      <c r="D22" s="1164" t="s">
        <v>8591</v>
      </c>
      <c r="E22" s="1152"/>
      <c r="F22" s="936" t="str">
        <f>C23</f>
        <v>113/09/26</v>
      </c>
      <c r="G22" s="1159"/>
      <c r="H22" s="1159"/>
      <c r="I22" s="1160"/>
      <c r="J22" s="1065" t="s">
        <v>7886</v>
      </c>
      <c r="K22" s="527" t="str">
        <f>D22</f>
        <v>113年
半年度第二次取樣</v>
      </c>
      <c r="L22" s="881" t="s">
        <v>444</v>
      </c>
      <c r="M22" s="531" t="s">
        <v>7995</v>
      </c>
      <c r="N22" s="1167" t="s">
        <v>9086</v>
      </c>
      <c r="O22" s="530"/>
    </row>
    <row r="23" spans="1:15" ht="27" customHeight="1">
      <c r="A23" s="1180"/>
      <c r="B23" s="1166"/>
      <c r="C23" s="526" t="s">
        <v>8601</v>
      </c>
      <c r="D23" s="935"/>
      <c r="E23" s="1153"/>
      <c r="F23" s="1169">
        <v>1</v>
      </c>
      <c r="G23" s="1170"/>
      <c r="H23" s="1170"/>
      <c r="I23" s="1171"/>
      <c r="J23" s="1163"/>
      <c r="K23" s="532">
        <f>F23+K21</f>
        <v>4</v>
      </c>
      <c r="L23" s="881"/>
      <c r="M23" s="531" t="s">
        <v>7682</v>
      </c>
      <c r="N23" s="1168"/>
      <c r="O23" s="530"/>
    </row>
    <row r="24" spans="1:15" ht="27" customHeight="1">
      <c r="A24" s="1180"/>
      <c r="B24" s="1165" t="s">
        <v>1191</v>
      </c>
      <c r="C24" s="526" t="s">
        <v>9033</v>
      </c>
      <c r="D24" s="1164" t="s">
        <v>9034</v>
      </c>
      <c r="E24" s="1152"/>
      <c r="F24" s="936" t="str">
        <f>C25</f>
        <v>114/03/12</v>
      </c>
      <c r="G24" s="1159"/>
      <c r="H24" s="1159"/>
      <c r="I24" s="1160"/>
      <c r="J24" s="1065" t="s">
        <v>7886</v>
      </c>
      <c r="K24" s="527" t="str">
        <f>D24</f>
        <v>114年
半年度第一次取樣</v>
      </c>
      <c r="L24" s="881" t="s">
        <v>444</v>
      </c>
      <c r="M24" s="531" t="s">
        <v>7995</v>
      </c>
      <c r="N24" s="1167" t="s">
        <v>9087</v>
      </c>
      <c r="O24" s="530"/>
    </row>
    <row r="25" spans="1:15" ht="27" customHeight="1">
      <c r="A25" s="1180"/>
      <c r="B25" s="1166"/>
      <c r="C25" s="526" t="s">
        <v>9033</v>
      </c>
      <c r="D25" s="935"/>
      <c r="E25" s="1153"/>
      <c r="F25" s="1169">
        <v>1</v>
      </c>
      <c r="G25" s="1170"/>
      <c r="H25" s="1170"/>
      <c r="I25" s="1171"/>
      <c r="J25" s="1163"/>
      <c r="K25" s="532">
        <f>F25+K23</f>
        <v>5</v>
      </c>
      <c r="L25" s="881"/>
      <c r="M25" s="531" t="s">
        <v>7682</v>
      </c>
      <c r="N25" s="1168"/>
      <c r="O25" s="530"/>
    </row>
    <row r="26" spans="1:15" ht="27" customHeight="1">
      <c r="A26" s="1180"/>
      <c r="B26" s="1161" t="s">
        <v>1192</v>
      </c>
      <c r="C26" s="526" t="s">
        <v>7622</v>
      </c>
      <c r="D26" s="934" t="s">
        <v>742</v>
      </c>
      <c r="E26" s="1152"/>
      <c r="F26" s="936" t="s">
        <v>7625</v>
      </c>
      <c r="G26" s="1159"/>
      <c r="H26" s="1159"/>
      <c r="I26" s="1160"/>
      <c r="J26" s="1065" t="s">
        <v>7886</v>
      </c>
      <c r="K26" s="527" t="s">
        <v>742</v>
      </c>
      <c r="L26" s="881" t="s">
        <v>444</v>
      </c>
      <c r="M26" s="529" t="s">
        <v>8729</v>
      </c>
      <c r="N26" s="965" t="s">
        <v>8733</v>
      </c>
      <c r="O26" s="530"/>
    </row>
    <row r="27" spans="1:15" ht="27" customHeight="1">
      <c r="A27" s="1180"/>
      <c r="B27" s="1183"/>
      <c r="C27" s="526" t="s">
        <v>7679</v>
      </c>
      <c r="D27" s="935"/>
      <c r="E27" s="1153"/>
      <c r="F27" s="1169">
        <v>1</v>
      </c>
      <c r="G27" s="1170"/>
      <c r="H27" s="1170"/>
      <c r="I27" s="1171"/>
      <c r="J27" s="1163"/>
      <c r="K27" s="532">
        <f>F27</f>
        <v>1</v>
      </c>
      <c r="L27" s="881"/>
      <c r="M27" s="531" t="s">
        <v>8731</v>
      </c>
      <c r="N27" s="966"/>
      <c r="O27" s="530"/>
    </row>
    <row r="28" spans="1:15" ht="27" customHeight="1">
      <c r="A28" s="1180"/>
      <c r="B28" s="1161" t="s">
        <v>1192</v>
      </c>
      <c r="C28" s="526" t="s">
        <v>7870</v>
      </c>
      <c r="D28" s="1164" t="s">
        <v>7812</v>
      </c>
      <c r="E28" s="1152"/>
      <c r="F28" s="936" t="str">
        <f>C29</f>
        <v>112/10/04</v>
      </c>
      <c r="G28" s="1159"/>
      <c r="H28" s="1159"/>
      <c r="I28" s="1160"/>
      <c r="J28" s="1065" t="s">
        <v>7886</v>
      </c>
      <c r="K28" s="527" t="str">
        <f>D28</f>
        <v>112年
第二季取樣</v>
      </c>
      <c r="L28" s="881" t="s">
        <v>444</v>
      </c>
      <c r="M28" s="531" t="s">
        <v>7906</v>
      </c>
      <c r="N28" s="1167" t="s">
        <v>7925</v>
      </c>
      <c r="O28" s="530"/>
    </row>
    <row r="29" spans="1:15" ht="27" customHeight="1">
      <c r="A29" s="1180"/>
      <c r="B29" s="1183"/>
      <c r="C29" s="526" t="s">
        <v>7884</v>
      </c>
      <c r="D29" s="935"/>
      <c r="E29" s="1153"/>
      <c r="F29" s="1169">
        <v>1</v>
      </c>
      <c r="G29" s="1170"/>
      <c r="H29" s="1170"/>
      <c r="I29" s="1171"/>
      <c r="J29" s="1163"/>
      <c r="K29" s="532">
        <f>F29+K27</f>
        <v>2</v>
      </c>
      <c r="L29" s="881"/>
      <c r="M29" s="531" t="s">
        <v>7682</v>
      </c>
      <c r="N29" s="1168"/>
      <c r="O29" s="530"/>
    </row>
    <row r="30" spans="1:15" ht="27" customHeight="1">
      <c r="A30" s="1180"/>
      <c r="B30" s="1161" t="s">
        <v>1192</v>
      </c>
      <c r="C30" s="526" t="s">
        <v>8192</v>
      </c>
      <c r="D30" s="1164" t="s">
        <v>8176</v>
      </c>
      <c r="E30" s="1152"/>
      <c r="F30" s="936" t="str">
        <f>C31</f>
        <v>113/03/28</v>
      </c>
      <c r="G30" s="1159"/>
      <c r="H30" s="1159"/>
      <c r="I30" s="1160"/>
      <c r="J30" s="1065" t="s">
        <v>7886</v>
      </c>
      <c r="K30" s="527" t="str">
        <f>D30</f>
        <v>113年
半年度第一次取樣</v>
      </c>
      <c r="L30" s="881" t="s">
        <v>444</v>
      </c>
      <c r="M30" s="531" t="s">
        <v>7995</v>
      </c>
      <c r="N30" s="1167" t="s">
        <v>8477</v>
      </c>
      <c r="O30" s="530"/>
    </row>
    <row r="31" spans="1:15" ht="27" customHeight="1">
      <c r="A31" s="1180"/>
      <c r="B31" s="1162"/>
      <c r="C31" s="526" t="s">
        <v>8175</v>
      </c>
      <c r="D31" s="935"/>
      <c r="E31" s="1153"/>
      <c r="F31" s="1169">
        <v>1</v>
      </c>
      <c r="G31" s="1170"/>
      <c r="H31" s="1170"/>
      <c r="I31" s="1171"/>
      <c r="J31" s="1163"/>
      <c r="K31" s="532">
        <f>F31+K29</f>
        <v>3</v>
      </c>
      <c r="L31" s="881"/>
      <c r="M31" s="531" t="s">
        <v>7682</v>
      </c>
      <c r="N31" s="1168"/>
      <c r="O31" s="530"/>
    </row>
    <row r="32" spans="1:15" ht="27" customHeight="1">
      <c r="A32" s="1180"/>
      <c r="B32" s="1161" t="s">
        <v>1192</v>
      </c>
      <c r="C32" s="526" t="s">
        <v>8589</v>
      </c>
      <c r="D32" s="1164" t="s">
        <v>8591</v>
      </c>
      <c r="E32" s="1152"/>
      <c r="F32" s="936" t="str">
        <f>C33</f>
        <v>113/09/26</v>
      </c>
      <c r="G32" s="1159"/>
      <c r="H32" s="1159"/>
      <c r="I32" s="1160"/>
      <c r="J32" s="1065" t="s">
        <v>7886</v>
      </c>
      <c r="K32" s="527" t="str">
        <f>D32</f>
        <v>113年
半年度第二次取樣</v>
      </c>
      <c r="L32" s="881" t="s">
        <v>444</v>
      </c>
      <c r="M32" s="531" t="s">
        <v>7995</v>
      </c>
      <c r="N32" s="1167" t="s">
        <v>9088</v>
      </c>
      <c r="O32" s="530"/>
    </row>
    <row r="33" spans="1:15" ht="27" customHeight="1">
      <c r="A33" s="1180"/>
      <c r="B33" s="1162"/>
      <c r="C33" s="526" t="s">
        <v>8601</v>
      </c>
      <c r="D33" s="935"/>
      <c r="E33" s="1153"/>
      <c r="F33" s="1169">
        <v>1</v>
      </c>
      <c r="G33" s="1170"/>
      <c r="H33" s="1170"/>
      <c r="I33" s="1171"/>
      <c r="J33" s="1163"/>
      <c r="K33" s="532">
        <f>F33+K31</f>
        <v>4</v>
      </c>
      <c r="L33" s="881"/>
      <c r="M33" s="531" t="s">
        <v>7682</v>
      </c>
      <c r="N33" s="1168"/>
      <c r="O33" s="530"/>
    </row>
    <row r="34" spans="1:15" ht="27" customHeight="1">
      <c r="A34" s="1180"/>
      <c r="B34" s="1161" t="s">
        <v>1192</v>
      </c>
      <c r="C34" s="526" t="s">
        <v>9033</v>
      </c>
      <c r="D34" s="1164" t="s">
        <v>9034</v>
      </c>
      <c r="E34" s="1152"/>
      <c r="F34" s="936" t="str">
        <f>C35</f>
        <v>114/03/12</v>
      </c>
      <c r="G34" s="1159"/>
      <c r="H34" s="1159"/>
      <c r="I34" s="1160"/>
      <c r="J34" s="1065" t="s">
        <v>7886</v>
      </c>
      <c r="K34" s="527" t="str">
        <f>D34</f>
        <v>114年
半年度第一次取樣</v>
      </c>
      <c r="L34" s="881" t="s">
        <v>444</v>
      </c>
      <c r="M34" s="531" t="s">
        <v>7995</v>
      </c>
      <c r="N34" s="1167" t="s">
        <v>9089</v>
      </c>
      <c r="O34" s="530"/>
    </row>
    <row r="35" spans="1:15" ht="27" customHeight="1">
      <c r="A35" s="1180"/>
      <c r="B35" s="1162"/>
      <c r="C35" s="526" t="s">
        <v>9033</v>
      </c>
      <c r="D35" s="935"/>
      <c r="E35" s="1153"/>
      <c r="F35" s="1169">
        <v>1</v>
      </c>
      <c r="G35" s="1170"/>
      <c r="H35" s="1170"/>
      <c r="I35" s="1171"/>
      <c r="J35" s="1163"/>
      <c r="K35" s="532">
        <f>F35+K33</f>
        <v>5</v>
      </c>
      <c r="L35" s="881"/>
      <c r="M35" s="531" t="s">
        <v>7682</v>
      </c>
      <c r="N35" s="1168"/>
      <c r="O35" s="530"/>
    </row>
    <row r="36" spans="1:15" ht="27" customHeight="1">
      <c r="A36" s="1180"/>
      <c r="B36" s="1165" t="s">
        <v>1193</v>
      </c>
      <c r="C36" s="526" t="s">
        <v>7622</v>
      </c>
      <c r="D36" s="934" t="s">
        <v>742</v>
      </c>
      <c r="E36" s="1152"/>
      <c r="F36" s="936" t="s">
        <v>7625</v>
      </c>
      <c r="G36" s="1159"/>
      <c r="H36" s="1159"/>
      <c r="I36" s="1160"/>
      <c r="J36" s="981" t="s">
        <v>7666</v>
      </c>
      <c r="K36" s="527" t="s">
        <v>742</v>
      </c>
      <c r="L36" s="881" t="s">
        <v>444</v>
      </c>
      <c r="M36" s="529" t="s">
        <v>8729</v>
      </c>
      <c r="N36" s="1167" t="s">
        <v>7745</v>
      </c>
      <c r="O36" s="530"/>
    </row>
    <row r="37" spans="1:15" ht="27" customHeight="1">
      <c r="A37" s="1180"/>
      <c r="B37" s="1172"/>
      <c r="C37" s="526" t="s">
        <v>7679</v>
      </c>
      <c r="D37" s="935"/>
      <c r="E37" s="1153"/>
      <c r="F37" s="936" t="s">
        <v>742</v>
      </c>
      <c r="G37" s="1159"/>
      <c r="H37" s="1159"/>
      <c r="I37" s="1160"/>
      <c r="J37" s="981"/>
      <c r="K37" s="527" t="s">
        <v>742</v>
      </c>
      <c r="L37" s="881"/>
      <c r="M37" s="531" t="s">
        <v>8731</v>
      </c>
      <c r="N37" s="1168"/>
      <c r="O37" s="530"/>
    </row>
    <row r="38" spans="1:15" ht="27" customHeight="1">
      <c r="A38" s="1180"/>
      <c r="B38" s="1165" t="s">
        <v>1194</v>
      </c>
      <c r="C38" s="526" t="s">
        <v>7622</v>
      </c>
      <c r="D38" s="934" t="s">
        <v>742</v>
      </c>
      <c r="E38" s="1152"/>
      <c r="F38" s="936" t="s">
        <v>7625</v>
      </c>
      <c r="G38" s="1159"/>
      <c r="H38" s="1159"/>
      <c r="I38" s="1160"/>
      <c r="J38" s="981" t="s">
        <v>7666</v>
      </c>
      <c r="K38" s="527" t="s">
        <v>742</v>
      </c>
      <c r="L38" s="881" t="s">
        <v>444</v>
      </c>
      <c r="M38" s="529" t="s">
        <v>8729</v>
      </c>
      <c r="N38" s="882" t="s">
        <v>7743</v>
      </c>
      <c r="O38" s="530"/>
    </row>
    <row r="39" spans="1:15" ht="27" customHeight="1">
      <c r="A39" s="1180"/>
      <c r="B39" s="1172"/>
      <c r="C39" s="526" t="s">
        <v>7679</v>
      </c>
      <c r="D39" s="935"/>
      <c r="E39" s="1153"/>
      <c r="F39" s="936" t="s">
        <v>742</v>
      </c>
      <c r="G39" s="1159"/>
      <c r="H39" s="1159"/>
      <c r="I39" s="1160"/>
      <c r="J39" s="981"/>
      <c r="K39" s="527" t="s">
        <v>742</v>
      </c>
      <c r="L39" s="881"/>
      <c r="M39" s="531" t="s">
        <v>8731</v>
      </c>
      <c r="N39" s="883"/>
      <c r="O39" s="530"/>
    </row>
    <row r="40" spans="1:15" ht="33" customHeight="1">
      <c r="A40" s="1180"/>
      <c r="B40" s="1161" t="s">
        <v>1195</v>
      </c>
      <c r="C40" s="526" t="s">
        <v>7622</v>
      </c>
      <c r="D40" s="934" t="s">
        <v>742</v>
      </c>
      <c r="E40" s="1152"/>
      <c r="F40" s="936" t="s">
        <v>7625</v>
      </c>
      <c r="G40" s="1159"/>
      <c r="H40" s="1159"/>
      <c r="I40" s="1160"/>
      <c r="J40" s="981" t="s">
        <v>7885</v>
      </c>
      <c r="K40" s="527" t="s">
        <v>742</v>
      </c>
      <c r="L40" s="881" t="s">
        <v>444</v>
      </c>
      <c r="M40" s="529" t="s">
        <v>8729</v>
      </c>
      <c r="N40" s="882" t="s">
        <v>7744</v>
      </c>
      <c r="O40" s="530"/>
    </row>
    <row r="41" spans="1:15" ht="50.1" customHeight="1">
      <c r="A41" s="1180"/>
      <c r="B41" s="1183"/>
      <c r="C41" s="526" t="s">
        <v>7679</v>
      </c>
      <c r="D41" s="935"/>
      <c r="E41" s="1153"/>
      <c r="F41" s="1169">
        <v>1</v>
      </c>
      <c r="G41" s="1170"/>
      <c r="H41" s="1170"/>
      <c r="I41" s="1171"/>
      <c r="J41" s="981"/>
      <c r="K41" s="532">
        <f>F41</f>
        <v>1</v>
      </c>
      <c r="L41" s="881"/>
      <c r="M41" s="531" t="s">
        <v>8731</v>
      </c>
      <c r="N41" s="883"/>
      <c r="O41" s="530"/>
    </row>
    <row r="42" spans="1:15" ht="33" customHeight="1">
      <c r="A42" s="1181"/>
      <c r="B42" s="1161" t="s">
        <v>1195</v>
      </c>
      <c r="C42" s="526" t="s">
        <v>7870</v>
      </c>
      <c r="D42" s="1164" t="s">
        <v>7812</v>
      </c>
      <c r="E42" s="1152"/>
      <c r="F42" s="936" t="str">
        <f>C43</f>
        <v>112/10/04</v>
      </c>
      <c r="G42" s="1159"/>
      <c r="H42" s="1159"/>
      <c r="I42" s="1160"/>
      <c r="J42" s="1065" t="s">
        <v>7886</v>
      </c>
      <c r="K42" s="527" t="str">
        <f>D42</f>
        <v>112年
第二季取樣</v>
      </c>
      <c r="L42" s="881" t="s">
        <v>444</v>
      </c>
      <c r="M42" s="531" t="s">
        <v>7906</v>
      </c>
      <c r="N42" s="882" t="s">
        <v>7955</v>
      </c>
      <c r="O42" s="530"/>
    </row>
    <row r="43" spans="1:15" ht="50.1" customHeight="1">
      <c r="A43" s="1181"/>
      <c r="B43" s="1183"/>
      <c r="C43" s="526" t="s">
        <v>7884</v>
      </c>
      <c r="D43" s="935"/>
      <c r="E43" s="1153"/>
      <c r="F43" s="1169">
        <v>1</v>
      </c>
      <c r="G43" s="1170"/>
      <c r="H43" s="1170"/>
      <c r="I43" s="1171"/>
      <c r="J43" s="1163"/>
      <c r="K43" s="532">
        <f>F43+K41</f>
        <v>2</v>
      </c>
      <c r="L43" s="881"/>
      <c r="M43" s="531" t="s">
        <v>7682</v>
      </c>
      <c r="N43" s="883"/>
      <c r="O43" s="530"/>
    </row>
    <row r="44" spans="1:15" ht="33" customHeight="1">
      <c r="A44" s="1181"/>
      <c r="B44" s="1161" t="s">
        <v>1195</v>
      </c>
      <c r="C44" s="526" t="s">
        <v>8192</v>
      </c>
      <c r="D44" s="1164" t="s">
        <v>8176</v>
      </c>
      <c r="E44" s="1152"/>
      <c r="F44" s="936" t="str">
        <f>C45</f>
        <v>113/03/28</v>
      </c>
      <c r="G44" s="1159"/>
      <c r="H44" s="1159"/>
      <c r="I44" s="1160"/>
      <c r="J44" s="1065" t="s">
        <v>7886</v>
      </c>
      <c r="K44" s="527" t="str">
        <f>D44</f>
        <v>113年
半年度第一次取樣</v>
      </c>
      <c r="L44" s="881" t="s">
        <v>444</v>
      </c>
      <c r="M44" s="531" t="s">
        <v>7995</v>
      </c>
      <c r="N44" s="882" t="s">
        <v>8476</v>
      </c>
      <c r="O44" s="530"/>
    </row>
    <row r="45" spans="1:15" ht="65.099999999999994" customHeight="1">
      <c r="A45" s="1181"/>
      <c r="B45" s="1162"/>
      <c r="C45" s="526" t="s">
        <v>8175</v>
      </c>
      <c r="D45" s="935"/>
      <c r="E45" s="1153"/>
      <c r="F45" s="1169">
        <v>1</v>
      </c>
      <c r="G45" s="1170"/>
      <c r="H45" s="1170"/>
      <c r="I45" s="1171"/>
      <c r="J45" s="1163"/>
      <c r="K45" s="532">
        <f>F45+K43</f>
        <v>3</v>
      </c>
      <c r="L45" s="881"/>
      <c r="M45" s="531" t="s">
        <v>7682</v>
      </c>
      <c r="N45" s="883"/>
      <c r="O45" s="530"/>
    </row>
    <row r="46" spans="1:15" ht="33" customHeight="1">
      <c r="A46" s="1181"/>
      <c r="B46" s="1161" t="s">
        <v>1195</v>
      </c>
      <c r="C46" s="526" t="s">
        <v>8589</v>
      </c>
      <c r="D46" s="1164" t="s">
        <v>8591</v>
      </c>
      <c r="E46" s="1152"/>
      <c r="F46" s="936" t="str">
        <f>C47</f>
        <v>113/09/23</v>
      </c>
      <c r="G46" s="1159"/>
      <c r="H46" s="1159"/>
      <c r="I46" s="1160"/>
      <c r="J46" s="1065" t="s">
        <v>7886</v>
      </c>
      <c r="K46" s="527" t="str">
        <f>D46</f>
        <v>113年
半年度第二次取樣</v>
      </c>
      <c r="L46" s="881" t="s">
        <v>444</v>
      </c>
      <c r="M46" s="531" t="s">
        <v>7995</v>
      </c>
      <c r="N46" s="882" t="s">
        <v>9090</v>
      </c>
      <c r="O46" s="530"/>
    </row>
    <row r="47" spans="1:15" ht="65.099999999999994" customHeight="1">
      <c r="A47" s="1182"/>
      <c r="B47" s="1162"/>
      <c r="C47" s="526" t="s">
        <v>8590</v>
      </c>
      <c r="D47" s="935"/>
      <c r="E47" s="1153"/>
      <c r="F47" s="1169">
        <v>1</v>
      </c>
      <c r="G47" s="1170"/>
      <c r="H47" s="1170"/>
      <c r="I47" s="1171"/>
      <c r="J47" s="1163"/>
      <c r="K47" s="532">
        <f>F47+K45</f>
        <v>4</v>
      </c>
      <c r="L47" s="881"/>
      <c r="M47" s="531" t="s">
        <v>7682</v>
      </c>
      <c r="N47" s="883"/>
      <c r="O47" s="530"/>
    </row>
    <row r="48" spans="1:15" ht="33" customHeight="1">
      <c r="A48" s="515"/>
      <c r="B48" s="1161" t="s">
        <v>1195</v>
      </c>
      <c r="C48" s="526" t="s">
        <v>9033</v>
      </c>
      <c r="D48" s="1164" t="s">
        <v>9034</v>
      </c>
      <c r="E48" s="1152"/>
      <c r="F48" s="936" t="str">
        <f>C49</f>
        <v>114/03/12</v>
      </c>
      <c r="G48" s="1159"/>
      <c r="H48" s="1159"/>
      <c r="I48" s="1160"/>
      <c r="J48" s="1065" t="s">
        <v>7886</v>
      </c>
      <c r="K48" s="527" t="str">
        <f>D48</f>
        <v>114年
半年度第一次取樣</v>
      </c>
      <c r="L48" s="881" t="s">
        <v>444</v>
      </c>
      <c r="M48" s="531" t="s">
        <v>7995</v>
      </c>
      <c r="N48" s="882" t="s">
        <v>9091</v>
      </c>
      <c r="O48" s="530"/>
    </row>
    <row r="49" spans="1:16" ht="65.099999999999994" customHeight="1">
      <c r="A49" s="515"/>
      <c r="B49" s="1162"/>
      <c r="C49" s="526" t="s">
        <v>9033</v>
      </c>
      <c r="D49" s="935"/>
      <c r="E49" s="1153"/>
      <c r="F49" s="1169">
        <v>1</v>
      </c>
      <c r="G49" s="1170"/>
      <c r="H49" s="1170"/>
      <c r="I49" s="1171"/>
      <c r="J49" s="1163"/>
      <c r="K49" s="532">
        <f>F49+K47</f>
        <v>5</v>
      </c>
      <c r="L49" s="881"/>
      <c r="M49" s="531" t="s">
        <v>7682</v>
      </c>
      <c r="N49" s="883"/>
      <c r="O49" s="530"/>
    </row>
    <row r="50" spans="1:16" s="541" customFormat="1" ht="30" customHeight="1">
      <c r="A50" s="510">
        <v>1</v>
      </c>
      <c r="B50" s="1023" t="s">
        <v>8620</v>
      </c>
      <c r="C50" s="1024"/>
      <c r="D50" s="1024"/>
      <c r="E50" s="1024"/>
      <c r="F50" s="1024"/>
      <c r="G50" s="1024"/>
      <c r="H50" s="1024"/>
      <c r="I50" s="1024"/>
      <c r="J50" s="1024"/>
      <c r="K50" s="1024"/>
      <c r="L50" s="1024"/>
      <c r="M50" s="1024"/>
      <c r="N50" s="1025"/>
      <c r="O50" s="540"/>
    </row>
    <row r="51" spans="1:16" ht="30" customHeight="1">
      <c r="A51" s="495" t="s">
        <v>477</v>
      </c>
      <c r="B51" s="531" t="s">
        <v>8734</v>
      </c>
      <c r="C51" s="526" t="s">
        <v>7628</v>
      </c>
      <c r="D51" s="934" t="s">
        <v>7667</v>
      </c>
      <c r="E51" s="907"/>
      <c r="F51" s="1070" t="s">
        <v>7627</v>
      </c>
      <c r="G51" s="1206"/>
      <c r="H51" s="1206"/>
      <c r="I51" s="1207"/>
      <c r="J51" s="1065" t="s">
        <v>7667</v>
      </c>
      <c r="K51" s="528" t="s">
        <v>7667</v>
      </c>
      <c r="L51" s="884" t="s">
        <v>444</v>
      </c>
      <c r="M51" s="529" t="s">
        <v>8729</v>
      </c>
      <c r="N51" s="882" t="s">
        <v>7673</v>
      </c>
      <c r="O51" s="530"/>
      <c r="P51" s="926"/>
    </row>
    <row r="52" spans="1:16" ht="30" customHeight="1">
      <c r="A52" s="496"/>
      <c r="B52" s="531" t="s">
        <v>7483</v>
      </c>
      <c r="C52" s="526" t="s">
        <v>7628</v>
      </c>
      <c r="D52" s="935"/>
      <c r="E52" s="908"/>
      <c r="F52" s="543">
        <v>1</v>
      </c>
      <c r="G52" s="544" t="s">
        <v>443</v>
      </c>
      <c r="H52" s="544">
        <v>6</v>
      </c>
      <c r="I52" s="545" t="s">
        <v>1205</v>
      </c>
      <c r="J52" s="1163"/>
      <c r="K52" s="528" t="s">
        <v>7667</v>
      </c>
      <c r="L52" s="885"/>
      <c r="M52" s="531" t="s">
        <v>7682</v>
      </c>
      <c r="N52" s="883"/>
      <c r="O52" s="530"/>
      <c r="P52" s="926"/>
    </row>
    <row r="53" spans="1:16" ht="30" customHeight="1">
      <c r="A53" s="495" t="s">
        <v>477</v>
      </c>
      <c r="B53" s="531" t="s">
        <v>8734</v>
      </c>
      <c r="C53" s="526" t="s">
        <v>7630</v>
      </c>
      <c r="D53" s="934" t="s">
        <v>7668</v>
      </c>
      <c r="E53" s="907"/>
      <c r="F53" s="1070" t="s">
        <v>7630</v>
      </c>
      <c r="G53" s="958"/>
      <c r="H53" s="958"/>
      <c r="I53" s="959"/>
      <c r="J53" s="981" t="s">
        <v>7668</v>
      </c>
      <c r="K53" s="528" t="s">
        <v>7668</v>
      </c>
      <c r="L53" s="881" t="s">
        <v>444</v>
      </c>
      <c r="M53" s="529" t="s">
        <v>8729</v>
      </c>
      <c r="N53" s="882" t="s">
        <v>7685</v>
      </c>
      <c r="O53" s="530"/>
      <c r="P53" s="542"/>
    </row>
    <row r="54" spans="1:16" ht="30" customHeight="1">
      <c r="A54" s="496"/>
      <c r="B54" s="531" t="s">
        <v>7483</v>
      </c>
      <c r="C54" s="526" t="s">
        <v>7630</v>
      </c>
      <c r="D54" s="935"/>
      <c r="E54" s="908"/>
      <c r="F54" s="543">
        <v>1</v>
      </c>
      <c r="G54" s="544" t="s">
        <v>443</v>
      </c>
      <c r="H54" s="544">
        <v>6</v>
      </c>
      <c r="I54" s="545" t="s">
        <v>1205</v>
      </c>
      <c r="J54" s="981"/>
      <c r="K54" s="528" t="s">
        <v>7668</v>
      </c>
      <c r="L54" s="881"/>
      <c r="M54" s="531" t="s">
        <v>7682</v>
      </c>
      <c r="N54" s="883"/>
      <c r="O54" s="530"/>
      <c r="P54" s="542"/>
    </row>
    <row r="55" spans="1:16" ht="30" customHeight="1">
      <c r="A55" s="495" t="s">
        <v>477</v>
      </c>
      <c r="B55" s="531" t="s">
        <v>8734</v>
      </c>
      <c r="C55" s="526" t="s">
        <v>7846</v>
      </c>
      <c r="D55" s="927">
        <v>48</v>
      </c>
      <c r="E55" s="918" t="s">
        <v>8735</v>
      </c>
      <c r="F55" s="967" t="s">
        <v>7846</v>
      </c>
      <c r="G55" s="875"/>
      <c r="H55" s="875"/>
      <c r="I55" s="876"/>
      <c r="J55" s="880" t="s">
        <v>8736</v>
      </c>
      <c r="K55" s="547">
        <f>D55</f>
        <v>48</v>
      </c>
      <c r="L55" s="881" t="s">
        <v>444</v>
      </c>
      <c r="M55" s="529" t="s">
        <v>7707</v>
      </c>
      <c r="N55" s="882" t="s">
        <v>7898</v>
      </c>
      <c r="O55" s="530"/>
      <c r="P55" s="542"/>
    </row>
    <row r="56" spans="1:16" ht="30" customHeight="1">
      <c r="A56" s="496"/>
      <c r="B56" s="531" t="s">
        <v>7483</v>
      </c>
      <c r="C56" s="526" t="s">
        <v>7846</v>
      </c>
      <c r="D56" s="927"/>
      <c r="E56" s="918"/>
      <c r="F56" s="543">
        <v>2</v>
      </c>
      <c r="G56" s="544" t="s">
        <v>443</v>
      </c>
      <c r="H56" s="544">
        <v>6</v>
      </c>
      <c r="I56" s="545" t="s">
        <v>1205</v>
      </c>
      <c r="J56" s="880"/>
      <c r="K56" s="548">
        <f>F56</f>
        <v>2</v>
      </c>
      <c r="L56" s="881"/>
      <c r="M56" s="531" t="s">
        <v>7844</v>
      </c>
      <c r="N56" s="883"/>
      <c r="O56" s="530"/>
      <c r="P56" s="542"/>
    </row>
    <row r="57" spans="1:16" ht="30" customHeight="1">
      <c r="A57" s="495" t="s">
        <v>477</v>
      </c>
      <c r="B57" s="531" t="s">
        <v>8734</v>
      </c>
      <c r="C57" s="526" t="s">
        <v>7847</v>
      </c>
      <c r="D57" s="927">
        <v>112</v>
      </c>
      <c r="E57" s="918" t="s">
        <v>8735</v>
      </c>
      <c r="F57" s="967" t="str">
        <f>C58</f>
        <v>112/09/27</v>
      </c>
      <c r="G57" s="875"/>
      <c r="H57" s="875"/>
      <c r="I57" s="876"/>
      <c r="J57" s="880" t="s">
        <v>8736</v>
      </c>
      <c r="K57" s="547">
        <f>K55+D57</f>
        <v>160</v>
      </c>
      <c r="L57" s="881" t="s">
        <v>444</v>
      </c>
      <c r="M57" s="529" t="s">
        <v>7707</v>
      </c>
      <c r="N57" s="882" t="s">
        <v>7912</v>
      </c>
      <c r="O57" s="530"/>
      <c r="P57" s="542"/>
    </row>
    <row r="58" spans="1:16" ht="30" customHeight="1">
      <c r="A58" s="496"/>
      <c r="B58" s="531" t="s">
        <v>7483</v>
      </c>
      <c r="C58" s="526" t="s">
        <v>7847</v>
      </c>
      <c r="D58" s="927"/>
      <c r="E58" s="918"/>
      <c r="F58" s="543">
        <v>4</v>
      </c>
      <c r="G58" s="544" t="s">
        <v>443</v>
      </c>
      <c r="H58" s="544">
        <v>12</v>
      </c>
      <c r="I58" s="545" t="s">
        <v>1205</v>
      </c>
      <c r="J58" s="880"/>
      <c r="K58" s="548">
        <f>F58+K56</f>
        <v>6</v>
      </c>
      <c r="L58" s="881"/>
      <c r="M58" s="531" t="s">
        <v>7844</v>
      </c>
      <c r="N58" s="883"/>
      <c r="O58" s="530"/>
      <c r="P58" s="542"/>
    </row>
    <row r="59" spans="1:16" ht="30" customHeight="1">
      <c r="A59" s="495" t="s">
        <v>477</v>
      </c>
      <c r="B59" s="531" t="s">
        <v>8734</v>
      </c>
      <c r="C59" s="526" t="s">
        <v>7853</v>
      </c>
      <c r="D59" s="927">
        <v>40</v>
      </c>
      <c r="E59" s="918" t="s">
        <v>8735</v>
      </c>
      <c r="F59" s="967" t="str">
        <f>C60</f>
        <v>112/09/28</v>
      </c>
      <c r="G59" s="875"/>
      <c r="H59" s="875"/>
      <c r="I59" s="876"/>
      <c r="J59" s="880" t="s">
        <v>8736</v>
      </c>
      <c r="K59" s="547">
        <f>K57+D59</f>
        <v>200</v>
      </c>
      <c r="L59" s="881" t="s">
        <v>444</v>
      </c>
      <c r="M59" s="529" t="s">
        <v>7958</v>
      </c>
      <c r="N59" s="882" t="s">
        <v>7913</v>
      </c>
      <c r="O59" s="530"/>
      <c r="P59" s="542"/>
    </row>
    <row r="60" spans="1:16" ht="30" customHeight="1">
      <c r="A60" s="496"/>
      <c r="B60" s="531" t="s">
        <v>7483</v>
      </c>
      <c r="C60" s="526" t="s">
        <v>7853</v>
      </c>
      <c r="D60" s="927"/>
      <c r="E60" s="918"/>
      <c r="F60" s="543">
        <v>2</v>
      </c>
      <c r="G60" s="544" t="s">
        <v>443</v>
      </c>
      <c r="H60" s="544">
        <v>6</v>
      </c>
      <c r="I60" s="545" t="s">
        <v>1205</v>
      </c>
      <c r="J60" s="880"/>
      <c r="K60" s="548">
        <f>F60+K58</f>
        <v>8</v>
      </c>
      <c r="L60" s="881"/>
      <c r="M60" s="531" t="s">
        <v>7844</v>
      </c>
      <c r="N60" s="883"/>
      <c r="O60" s="530"/>
      <c r="P60" s="542"/>
    </row>
    <row r="61" spans="1:16" ht="30" customHeight="1">
      <c r="A61" s="495" t="s">
        <v>477</v>
      </c>
      <c r="B61" s="531" t="s">
        <v>8734</v>
      </c>
      <c r="C61" s="526" t="s">
        <v>7811</v>
      </c>
      <c r="D61" s="927">
        <v>145.5</v>
      </c>
      <c r="E61" s="918" t="s">
        <v>8735</v>
      </c>
      <c r="F61" s="967" t="str">
        <f>C62</f>
        <v>112/10/02</v>
      </c>
      <c r="G61" s="875"/>
      <c r="H61" s="875"/>
      <c r="I61" s="876"/>
      <c r="J61" s="880" t="s">
        <v>8736</v>
      </c>
      <c r="K61" s="547">
        <f>K59+D61</f>
        <v>345.5</v>
      </c>
      <c r="L61" s="881" t="s">
        <v>444</v>
      </c>
      <c r="M61" s="529" t="s">
        <v>7958</v>
      </c>
      <c r="N61" s="882" t="s">
        <v>7914</v>
      </c>
      <c r="O61" s="530"/>
      <c r="P61" s="542"/>
    </row>
    <row r="62" spans="1:16" ht="30" customHeight="1">
      <c r="A62" s="496"/>
      <c r="B62" s="531" t="s">
        <v>7483</v>
      </c>
      <c r="C62" s="526" t="s">
        <v>7811</v>
      </c>
      <c r="D62" s="927"/>
      <c r="E62" s="918"/>
      <c r="F62" s="543">
        <v>4</v>
      </c>
      <c r="G62" s="544" t="s">
        <v>443</v>
      </c>
      <c r="H62" s="544">
        <v>12</v>
      </c>
      <c r="I62" s="545" t="s">
        <v>1205</v>
      </c>
      <c r="J62" s="880"/>
      <c r="K62" s="548">
        <f>F62+K60</f>
        <v>12</v>
      </c>
      <c r="L62" s="881"/>
      <c r="M62" s="531" t="s">
        <v>8737</v>
      </c>
      <c r="N62" s="883"/>
      <c r="O62" s="530"/>
      <c r="P62" s="542"/>
    </row>
    <row r="63" spans="1:16" ht="30" customHeight="1">
      <c r="A63" s="495" t="s">
        <v>477</v>
      </c>
      <c r="B63" s="531" t="s">
        <v>8734</v>
      </c>
      <c r="C63" s="526" t="s">
        <v>7900</v>
      </c>
      <c r="D63" s="927">
        <v>115</v>
      </c>
      <c r="E63" s="918" t="s">
        <v>8735</v>
      </c>
      <c r="F63" s="967" t="str">
        <f>C64</f>
        <v>113/01/31</v>
      </c>
      <c r="G63" s="875"/>
      <c r="H63" s="875"/>
      <c r="I63" s="876"/>
      <c r="J63" s="880" t="s">
        <v>8736</v>
      </c>
      <c r="K63" s="547">
        <f>K61+D63</f>
        <v>460.5</v>
      </c>
      <c r="L63" s="881" t="s">
        <v>444</v>
      </c>
      <c r="M63" s="529" t="s">
        <v>7958</v>
      </c>
      <c r="N63" s="882" t="s">
        <v>8198</v>
      </c>
      <c r="O63" s="530"/>
      <c r="P63" s="542"/>
    </row>
    <row r="64" spans="1:16" ht="30" customHeight="1">
      <c r="A64" s="496"/>
      <c r="B64" s="531" t="s">
        <v>7483</v>
      </c>
      <c r="C64" s="526" t="str">
        <f>C63</f>
        <v>113/01/31</v>
      </c>
      <c r="D64" s="927"/>
      <c r="E64" s="918"/>
      <c r="F64" s="543">
        <v>4</v>
      </c>
      <c r="G64" s="544" t="s">
        <v>443</v>
      </c>
      <c r="H64" s="544">
        <v>12</v>
      </c>
      <c r="I64" s="545" t="s">
        <v>1205</v>
      </c>
      <c r="J64" s="880"/>
      <c r="K64" s="548">
        <f>F64+K62</f>
        <v>16</v>
      </c>
      <c r="L64" s="881"/>
      <c r="M64" s="531" t="s">
        <v>7844</v>
      </c>
      <c r="N64" s="883"/>
      <c r="O64" s="530"/>
      <c r="P64" s="542"/>
    </row>
    <row r="65" spans="1:16" ht="30" customHeight="1">
      <c r="A65" s="495" t="s">
        <v>477</v>
      </c>
      <c r="B65" s="531" t="s">
        <v>8734</v>
      </c>
      <c r="C65" s="526" t="s">
        <v>8100</v>
      </c>
      <c r="D65" s="927">
        <v>111.5</v>
      </c>
      <c r="E65" s="918" t="s">
        <v>8735</v>
      </c>
      <c r="F65" s="967" t="str">
        <f>C66</f>
        <v>113/02/20</v>
      </c>
      <c r="G65" s="875"/>
      <c r="H65" s="875"/>
      <c r="I65" s="876"/>
      <c r="J65" s="880" t="s">
        <v>8736</v>
      </c>
      <c r="K65" s="547">
        <f>K63+D65</f>
        <v>572</v>
      </c>
      <c r="L65" s="881" t="s">
        <v>444</v>
      </c>
      <c r="M65" s="529" t="s">
        <v>7958</v>
      </c>
      <c r="N65" s="882" t="s">
        <v>8197</v>
      </c>
      <c r="O65" s="530"/>
      <c r="P65" s="542"/>
    </row>
    <row r="66" spans="1:16" ht="30" customHeight="1">
      <c r="A66" s="496"/>
      <c r="B66" s="531" t="s">
        <v>7483</v>
      </c>
      <c r="C66" s="526" t="str">
        <f>C65</f>
        <v>113/02/20</v>
      </c>
      <c r="D66" s="927"/>
      <c r="E66" s="918"/>
      <c r="F66" s="543">
        <v>4</v>
      </c>
      <c r="G66" s="544" t="s">
        <v>443</v>
      </c>
      <c r="H66" s="544">
        <v>12</v>
      </c>
      <c r="I66" s="545" t="s">
        <v>1205</v>
      </c>
      <c r="J66" s="880"/>
      <c r="K66" s="548">
        <f>F66+K64</f>
        <v>20</v>
      </c>
      <c r="L66" s="881"/>
      <c r="M66" s="531" t="s">
        <v>8738</v>
      </c>
      <c r="N66" s="883"/>
      <c r="O66" s="530"/>
      <c r="P66" s="542"/>
    </row>
    <row r="67" spans="1:16" ht="30" customHeight="1">
      <c r="A67" s="495" t="s">
        <v>477</v>
      </c>
      <c r="B67" s="531" t="s">
        <v>8734</v>
      </c>
      <c r="C67" s="526" t="s">
        <v>8107</v>
      </c>
      <c r="D67" s="927">
        <v>1.5</v>
      </c>
      <c r="E67" s="918" t="s">
        <v>8735</v>
      </c>
      <c r="F67" s="967" t="str">
        <f>C68</f>
        <v>113/02/23</v>
      </c>
      <c r="G67" s="875"/>
      <c r="H67" s="875"/>
      <c r="I67" s="876"/>
      <c r="J67" s="880" t="s">
        <v>8736</v>
      </c>
      <c r="K67" s="547">
        <f>K65+D67</f>
        <v>573.5</v>
      </c>
      <c r="L67" s="881" t="s">
        <v>444</v>
      </c>
      <c r="M67" s="529" t="s">
        <v>7906</v>
      </c>
      <c r="N67" s="882" t="s">
        <v>8237</v>
      </c>
      <c r="O67" s="530"/>
      <c r="P67" s="542"/>
    </row>
    <row r="68" spans="1:16" ht="30" customHeight="1">
      <c r="A68" s="496"/>
      <c r="B68" s="531" t="s">
        <v>7483</v>
      </c>
      <c r="C68" s="526" t="str">
        <f>C67</f>
        <v>113/02/23</v>
      </c>
      <c r="D68" s="927"/>
      <c r="E68" s="918"/>
      <c r="F68" s="543">
        <v>1</v>
      </c>
      <c r="G68" s="544" t="s">
        <v>443</v>
      </c>
      <c r="H68" s="544">
        <v>4</v>
      </c>
      <c r="I68" s="545" t="s">
        <v>1205</v>
      </c>
      <c r="J68" s="880"/>
      <c r="K68" s="548">
        <f>F68+K66</f>
        <v>21</v>
      </c>
      <c r="L68" s="881"/>
      <c r="M68" s="531" t="s">
        <v>8739</v>
      </c>
      <c r="N68" s="883"/>
      <c r="O68" s="530"/>
      <c r="P68" s="542"/>
    </row>
    <row r="69" spans="1:16" ht="30" customHeight="1">
      <c r="A69" s="495" t="s">
        <v>477</v>
      </c>
      <c r="B69" s="531" t="s">
        <v>8734</v>
      </c>
      <c r="C69" s="526" t="s">
        <v>8109</v>
      </c>
      <c r="D69" s="927">
        <v>1.5</v>
      </c>
      <c r="E69" s="918" t="s">
        <v>8735</v>
      </c>
      <c r="F69" s="967" t="str">
        <f>C70</f>
        <v>113/02/24</v>
      </c>
      <c r="G69" s="875"/>
      <c r="H69" s="875"/>
      <c r="I69" s="876"/>
      <c r="J69" s="880" t="s">
        <v>8736</v>
      </c>
      <c r="K69" s="547">
        <f>K67+D69</f>
        <v>575</v>
      </c>
      <c r="L69" s="881" t="s">
        <v>444</v>
      </c>
      <c r="M69" s="529" t="s">
        <v>7906</v>
      </c>
      <c r="N69" s="882" t="s">
        <v>8382</v>
      </c>
      <c r="O69" s="530"/>
      <c r="P69" s="542"/>
    </row>
    <row r="70" spans="1:16" ht="30" customHeight="1">
      <c r="A70" s="496"/>
      <c r="B70" s="531" t="s">
        <v>7483</v>
      </c>
      <c r="C70" s="526" t="str">
        <f>C69</f>
        <v>113/02/24</v>
      </c>
      <c r="D70" s="927"/>
      <c r="E70" s="918"/>
      <c r="F70" s="543">
        <v>1</v>
      </c>
      <c r="G70" s="544" t="s">
        <v>443</v>
      </c>
      <c r="H70" s="544">
        <v>4</v>
      </c>
      <c r="I70" s="545" t="s">
        <v>1205</v>
      </c>
      <c r="J70" s="880"/>
      <c r="K70" s="548">
        <f>F70+K68</f>
        <v>22</v>
      </c>
      <c r="L70" s="881"/>
      <c r="M70" s="531" t="s">
        <v>8739</v>
      </c>
      <c r="N70" s="883"/>
      <c r="O70" s="530"/>
      <c r="P70" s="542"/>
    </row>
    <row r="71" spans="1:16" ht="30" customHeight="1">
      <c r="A71" s="495" t="s">
        <v>477</v>
      </c>
      <c r="B71" s="531" t="s">
        <v>8734</v>
      </c>
      <c r="C71" s="526" t="s">
        <v>8232</v>
      </c>
      <c r="D71" s="927">
        <v>12</v>
      </c>
      <c r="E71" s="918" t="s">
        <v>8735</v>
      </c>
      <c r="F71" s="967" t="str">
        <f>C72</f>
        <v>113/03/21</v>
      </c>
      <c r="G71" s="875"/>
      <c r="H71" s="875"/>
      <c r="I71" s="876"/>
      <c r="J71" s="880" t="s">
        <v>8736</v>
      </c>
      <c r="K71" s="547">
        <f>K69+D71</f>
        <v>587</v>
      </c>
      <c r="L71" s="881" t="s">
        <v>444</v>
      </c>
      <c r="M71" s="529" t="s">
        <v>7995</v>
      </c>
      <c r="N71" s="882" t="s">
        <v>8281</v>
      </c>
      <c r="O71" s="530"/>
      <c r="P71" s="542"/>
    </row>
    <row r="72" spans="1:16" ht="30" customHeight="1">
      <c r="A72" s="496"/>
      <c r="B72" s="531" t="s">
        <v>7483</v>
      </c>
      <c r="C72" s="526" t="str">
        <f>C71</f>
        <v>113/03/21</v>
      </c>
      <c r="D72" s="927"/>
      <c r="E72" s="918"/>
      <c r="F72" s="543">
        <v>1</v>
      </c>
      <c r="G72" s="544" t="s">
        <v>443</v>
      </c>
      <c r="H72" s="544">
        <v>3</v>
      </c>
      <c r="I72" s="545" t="s">
        <v>1205</v>
      </c>
      <c r="J72" s="880"/>
      <c r="K72" s="548">
        <f>F72+K70</f>
        <v>23</v>
      </c>
      <c r="L72" s="881"/>
      <c r="M72" s="531" t="s">
        <v>8739</v>
      </c>
      <c r="N72" s="883"/>
      <c r="O72" s="530"/>
      <c r="P72" s="542"/>
    </row>
    <row r="73" spans="1:16" ht="30" customHeight="1">
      <c r="A73" s="495" t="s">
        <v>477</v>
      </c>
      <c r="B73" s="531" t="s">
        <v>8734</v>
      </c>
      <c r="C73" s="526" t="s">
        <v>8233</v>
      </c>
      <c r="D73" s="927">
        <v>10</v>
      </c>
      <c r="E73" s="918" t="s">
        <v>8735</v>
      </c>
      <c r="F73" s="967" t="str">
        <f>C74</f>
        <v>113/04/10</v>
      </c>
      <c r="G73" s="875"/>
      <c r="H73" s="875"/>
      <c r="I73" s="876"/>
      <c r="J73" s="880" t="s">
        <v>8736</v>
      </c>
      <c r="K73" s="547">
        <f>K71+D73</f>
        <v>597</v>
      </c>
      <c r="L73" s="881" t="s">
        <v>444</v>
      </c>
      <c r="M73" s="529" t="s">
        <v>8231</v>
      </c>
      <c r="N73" s="882" t="s">
        <v>8383</v>
      </c>
      <c r="O73" s="530"/>
      <c r="P73" s="542"/>
    </row>
    <row r="74" spans="1:16" ht="30" customHeight="1">
      <c r="A74" s="496"/>
      <c r="B74" s="531" t="s">
        <v>7483</v>
      </c>
      <c r="C74" s="526" t="str">
        <f>C73</f>
        <v>113/04/10</v>
      </c>
      <c r="D74" s="927"/>
      <c r="E74" s="918"/>
      <c r="F74" s="543">
        <v>1</v>
      </c>
      <c r="G74" s="544" t="s">
        <v>443</v>
      </c>
      <c r="H74" s="544">
        <v>3</v>
      </c>
      <c r="I74" s="545" t="s">
        <v>1205</v>
      </c>
      <c r="J74" s="880"/>
      <c r="K74" s="548">
        <f>F74+K72</f>
        <v>24</v>
      </c>
      <c r="L74" s="881"/>
      <c r="M74" s="531" t="s">
        <v>8002</v>
      </c>
      <c r="N74" s="883"/>
      <c r="O74" s="530"/>
      <c r="P74" s="542"/>
    </row>
    <row r="75" spans="1:16" s="537" customFormat="1" ht="30" customHeight="1">
      <c r="A75" s="495" t="s">
        <v>477</v>
      </c>
      <c r="B75" s="531" t="s">
        <v>8734</v>
      </c>
      <c r="C75" s="526" t="s">
        <v>8374</v>
      </c>
      <c r="D75" s="927">
        <v>22.5</v>
      </c>
      <c r="E75" s="918" t="s">
        <v>8735</v>
      </c>
      <c r="F75" s="967" t="str">
        <f>C76</f>
        <v>113/05/03</v>
      </c>
      <c r="G75" s="875"/>
      <c r="H75" s="875"/>
      <c r="I75" s="876"/>
      <c r="J75" s="880" t="s">
        <v>8736</v>
      </c>
      <c r="K75" s="547">
        <f>K73+D75</f>
        <v>619.5</v>
      </c>
      <c r="L75" s="881" t="s">
        <v>444</v>
      </c>
      <c r="M75" s="529" t="s">
        <v>7958</v>
      </c>
      <c r="N75" s="882" t="s">
        <v>8421</v>
      </c>
      <c r="O75" s="536"/>
      <c r="P75" s="549"/>
    </row>
    <row r="76" spans="1:16" s="537" customFormat="1" ht="30" customHeight="1">
      <c r="A76" s="496"/>
      <c r="B76" s="531" t="s">
        <v>7483</v>
      </c>
      <c r="C76" s="526" t="str">
        <f>C75</f>
        <v>113/05/03</v>
      </c>
      <c r="D76" s="927"/>
      <c r="E76" s="918"/>
      <c r="F76" s="543">
        <v>2</v>
      </c>
      <c r="G76" s="544" t="s">
        <v>443</v>
      </c>
      <c r="H76" s="544">
        <v>6</v>
      </c>
      <c r="I76" s="545" t="s">
        <v>1205</v>
      </c>
      <c r="J76" s="880"/>
      <c r="K76" s="548">
        <f>F76+K74</f>
        <v>26</v>
      </c>
      <c r="L76" s="881"/>
      <c r="M76" s="531" t="s">
        <v>8375</v>
      </c>
      <c r="N76" s="883"/>
      <c r="O76" s="536"/>
      <c r="P76" s="549"/>
    </row>
    <row r="77" spans="1:16" ht="30" customHeight="1">
      <c r="A77" s="495" t="s">
        <v>477</v>
      </c>
      <c r="B77" s="531" t="s">
        <v>8734</v>
      </c>
      <c r="C77" s="526" t="s">
        <v>8387</v>
      </c>
      <c r="D77" s="927">
        <v>29.5</v>
      </c>
      <c r="E77" s="918" t="s">
        <v>8735</v>
      </c>
      <c r="F77" s="967" t="str">
        <f>C78</f>
        <v>113/05/18</v>
      </c>
      <c r="G77" s="875"/>
      <c r="H77" s="875"/>
      <c r="I77" s="876"/>
      <c r="J77" s="880" t="s">
        <v>8736</v>
      </c>
      <c r="K77" s="547">
        <f>K75+D77</f>
        <v>649</v>
      </c>
      <c r="L77" s="881" t="s">
        <v>444</v>
      </c>
      <c r="M77" s="529" t="s">
        <v>7958</v>
      </c>
      <c r="N77" s="882" t="s">
        <v>8455</v>
      </c>
      <c r="O77" s="530"/>
      <c r="P77" s="542"/>
    </row>
    <row r="78" spans="1:16" ht="30" customHeight="1">
      <c r="A78" s="496"/>
      <c r="B78" s="531" t="s">
        <v>7483</v>
      </c>
      <c r="C78" s="526" t="str">
        <f>C77</f>
        <v>113/05/18</v>
      </c>
      <c r="D78" s="927"/>
      <c r="E78" s="918"/>
      <c r="F78" s="543">
        <v>2</v>
      </c>
      <c r="G78" s="544" t="s">
        <v>443</v>
      </c>
      <c r="H78" s="544">
        <v>6</v>
      </c>
      <c r="I78" s="545" t="s">
        <v>1205</v>
      </c>
      <c r="J78" s="880"/>
      <c r="K78" s="548">
        <f>F78+K76</f>
        <v>28</v>
      </c>
      <c r="L78" s="881"/>
      <c r="M78" s="531" t="s">
        <v>8375</v>
      </c>
      <c r="N78" s="883"/>
      <c r="O78" s="530"/>
      <c r="P78" s="542"/>
    </row>
    <row r="79" spans="1:16" ht="30" customHeight="1">
      <c r="A79" s="495" t="s">
        <v>477</v>
      </c>
      <c r="B79" s="531" t="s">
        <v>8734</v>
      </c>
      <c r="C79" s="526" t="s">
        <v>8396</v>
      </c>
      <c r="D79" s="927">
        <v>33</v>
      </c>
      <c r="E79" s="918" t="s">
        <v>8735</v>
      </c>
      <c r="F79" s="967" t="str">
        <f>C80</f>
        <v>113/05/21</v>
      </c>
      <c r="G79" s="875"/>
      <c r="H79" s="875"/>
      <c r="I79" s="876"/>
      <c r="J79" s="880" t="s">
        <v>8736</v>
      </c>
      <c r="K79" s="547">
        <f>K77+D79</f>
        <v>682</v>
      </c>
      <c r="L79" s="881" t="s">
        <v>444</v>
      </c>
      <c r="M79" s="529" t="s">
        <v>8231</v>
      </c>
      <c r="N79" s="882" t="s">
        <v>8456</v>
      </c>
      <c r="O79" s="530"/>
      <c r="P79" s="542"/>
    </row>
    <row r="80" spans="1:16" ht="30" customHeight="1">
      <c r="A80" s="496"/>
      <c r="B80" s="531" t="s">
        <v>7483</v>
      </c>
      <c r="C80" s="526" t="str">
        <f>C79</f>
        <v>113/05/21</v>
      </c>
      <c r="D80" s="927"/>
      <c r="E80" s="918"/>
      <c r="F80" s="543">
        <v>2</v>
      </c>
      <c r="G80" s="544" t="s">
        <v>443</v>
      </c>
      <c r="H80" s="544">
        <v>6</v>
      </c>
      <c r="I80" s="545" t="s">
        <v>1205</v>
      </c>
      <c r="J80" s="880"/>
      <c r="K80" s="548">
        <f>F80+K78</f>
        <v>30</v>
      </c>
      <c r="L80" s="881"/>
      <c r="M80" s="531" t="s">
        <v>7682</v>
      </c>
      <c r="N80" s="883"/>
      <c r="O80" s="530"/>
      <c r="P80" s="542"/>
    </row>
    <row r="81" spans="1:16" s="537" customFormat="1" ht="30" customHeight="1">
      <c r="A81" s="495" t="s">
        <v>477</v>
      </c>
      <c r="B81" s="531" t="s">
        <v>8734</v>
      </c>
      <c r="C81" s="526" t="s">
        <v>8391</v>
      </c>
      <c r="D81" s="927">
        <v>12</v>
      </c>
      <c r="E81" s="918" t="s">
        <v>8735</v>
      </c>
      <c r="F81" s="967" t="str">
        <f>C82</f>
        <v>113/05/22</v>
      </c>
      <c r="G81" s="875"/>
      <c r="H81" s="875"/>
      <c r="I81" s="876"/>
      <c r="J81" s="880" t="s">
        <v>8736</v>
      </c>
      <c r="K81" s="547">
        <f>K79+D81</f>
        <v>694</v>
      </c>
      <c r="L81" s="881" t="s">
        <v>444</v>
      </c>
      <c r="M81" s="529" t="s">
        <v>8231</v>
      </c>
      <c r="N81" s="882" t="s">
        <v>8457</v>
      </c>
      <c r="O81" s="536"/>
      <c r="P81" s="549"/>
    </row>
    <row r="82" spans="1:16" s="537" customFormat="1" ht="30" customHeight="1">
      <c r="A82" s="496"/>
      <c r="B82" s="531" t="s">
        <v>7483</v>
      </c>
      <c r="C82" s="526" t="str">
        <f>C81</f>
        <v>113/05/22</v>
      </c>
      <c r="D82" s="927"/>
      <c r="E82" s="918"/>
      <c r="F82" s="543">
        <v>1</v>
      </c>
      <c r="G82" s="544" t="s">
        <v>443</v>
      </c>
      <c r="H82" s="544">
        <v>3</v>
      </c>
      <c r="I82" s="545" t="s">
        <v>1205</v>
      </c>
      <c r="J82" s="880"/>
      <c r="K82" s="548">
        <f>F82+K80</f>
        <v>31</v>
      </c>
      <c r="L82" s="881"/>
      <c r="M82" s="531" t="s">
        <v>7682</v>
      </c>
      <c r="N82" s="883"/>
      <c r="O82" s="536"/>
      <c r="P82" s="549"/>
    </row>
    <row r="83" spans="1:16" s="537" customFormat="1" ht="30" customHeight="1">
      <c r="A83" s="495" t="s">
        <v>477</v>
      </c>
      <c r="B83" s="531" t="s">
        <v>8734</v>
      </c>
      <c r="C83" s="526" t="s">
        <v>8392</v>
      </c>
      <c r="D83" s="927">
        <v>41</v>
      </c>
      <c r="E83" s="918" t="s">
        <v>8735</v>
      </c>
      <c r="F83" s="967" t="str">
        <f>C84</f>
        <v>113/05/23</v>
      </c>
      <c r="G83" s="875"/>
      <c r="H83" s="875"/>
      <c r="I83" s="876"/>
      <c r="J83" s="880" t="s">
        <v>8736</v>
      </c>
      <c r="K83" s="547">
        <f>K81+D83</f>
        <v>735</v>
      </c>
      <c r="L83" s="881" t="s">
        <v>444</v>
      </c>
      <c r="M83" s="529" t="s">
        <v>8231</v>
      </c>
      <c r="N83" s="882" t="s">
        <v>8458</v>
      </c>
      <c r="O83" s="536"/>
      <c r="P83" s="549"/>
    </row>
    <row r="84" spans="1:16" s="537" customFormat="1" ht="30" customHeight="1">
      <c r="A84" s="496"/>
      <c r="B84" s="531" t="s">
        <v>7483</v>
      </c>
      <c r="C84" s="526" t="str">
        <f>C83</f>
        <v>113/05/23</v>
      </c>
      <c r="D84" s="927"/>
      <c r="E84" s="918"/>
      <c r="F84" s="543">
        <v>2</v>
      </c>
      <c r="G84" s="544" t="s">
        <v>443</v>
      </c>
      <c r="H84" s="544">
        <v>6</v>
      </c>
      <c r="I84" s="545" t="s">
        <v>1205</v>
      </c>
      <c r="J84" s="880"/>
      <c r="K84" s="548">
        <f>F84+K82</f>
        <v>33</v>
      </c>
      <c r="L84" s="881"/>
      <c r="M84" s="531" t="s">
        <v>7682</v>
      </c>
      <c r="N84" s="883"/>
      <c r="O84" s="536"/>
      <c r="P84" s="549"/>
    </row>
    <row r="85" spans="1:16" s="537" customFormat="1" ht="30" customHeight="1">
      <c r="A85" s="495" t="s">
        <v>477</v>
      </c>
      <c r="B85" s="531" t="s">
        <v>8734</v>
      </c>
      <c r="C85" s="526" t="s">
        <v>8406</v>
      </c>
      <c r="D85" s="927">
        <v>21.5</v>
      </c>
      <c r="E85" s="918" t="s">
        <v>8735</v>
      </c>
      <c r="F85" s="967" t="str">
        <f>C86</f>
        <v>113/06/01</v>
      </c>
      <c r="G85" s="875"/>
      <c r="H85" s="875"/>
      <c r="I85" s="876"/>
      <c r="J85" s="880" t="s">
        <v>8736</v>
      </c>
      <c r="K85" s="547">
        <f>K83+D85</f>
        <v>756.5</v>
      </c>
      <c r="L85" s="881" t="s">
        <v>444</v>
      </c>
      <c r="M85" s="529" t="s">
        <v>8459</v>
      </c>
      <c r="N85" s="882" t="s">
        <v>8482</v>
      </c>
      <c r="O85" s="536"/>
      <c r="P85" s="549"/>
    </row>
    <row r="86" spans="1:16" s="537" customFormat="1" ht="30" customHeight="1">
      <c r="A86" s="496"/>
      <c r="B86" s="531" t="s">
        <v>7483</v>
      </c>
      <c r="C86" s="526" t="str">
        <f>C85</f>
        <v>113/06/01</v>
      </c>
      <c r="D86" s="927"/>
      <c r="E86" s="918"/>
      <c r="F86" s="543">
        <v>1</v>
      </c>
      <c r="G86" s="544" t="s">
        <v>443</v>
      </c>
      <c r="H86" s="544">
        <v>3</v>
      </c>
      <c r="I86" s="545" t="s">
        <v>1205</v>
      </c>
      <c r="J86" s="880"/>
      <c r="K86" s="548">
        <f>F86+K84</f>
        <v>34</v>
      </c>
      <c r="L86" s="881"/>
      <c r="M86" s="531" t="s">
        <v>8375</v>
      </c>
      <c r="N86" s="883"/>
      <c r="O86" s="536"/>
      <c r="P86" s="549"/>
    </row>
    <row r="87" spans="1:16" s="537" customFormat="1" ht="30" customHeight="1">
      <c r="A87" s="495" t="s">
        <v>477</v>
      </c>
      <c r="B87" s="531" t="s">
        <v>8734</v>
      </c>
      <c r="C87" s="526" t="s">
        <v>8407</v>
      </c>
      <c r="D87" s="927">
        <v>20.5</v>
      </c>
      <c r="E87" s="918" t="s">
        <v>8735</v>
      </c>
      <c r="F87" s="967" t="str">
        <f>C88</f>
        <v>113/06/03</v>
      </c>
      <c r="G87" s="875"/>
      <c r="H87" s="875"/>
      <c r="I87" s="876"/>
      <c r="J87" s="880" t="s">
        <v>8736</v>
      </c>
      <c r="K87" s="547">
        <f>K85+D87</f>
        <v>777</v>
      </c>
      <c r="L87" s="881" t="s">
        <v>444</v>
      </c>
      <c r="M87" s="529" t="s">
        <v>8231</v>
      </c>
      <c r="N87" s="882" t="s">
        <v>8483</v>
      </c>
      <c r="O87" s="536"/>
      <c r="P87" s="549"/>
    </row>
    <row r="88" spans="1:16" s="537" customFormat="1" ht="30" customHeight="1">
      <c r="A88" s="496"/>
      <c r="B88" s="531" t="s">
        <v>7483</v>
      </c>
      <c r="C88" s="526" t="str">
        <f>C87</f>
        <v>113/06/03</v>
      </c>
      <c r="D88" s="927"/>
      <c r="E88" s="918"/>
      <c r="F88" s="543">
        <v>1</v>
      </c>
      <c r="G88" s="544" t="s">
        <v>443</v>
      </c>
      <c r="H88" s="544">
        <v>6</v>
      </c>
      <c r="I88" s="545" t="s">
        <v>1205</v>
      </c>
      <c r="J88" s="880"/>
      <c r="K88" s="548">
        <f>F88+K86</f>
        <v>35</v>
      </c>
      <c r="L88" s="881"/>
      <c r="M88" s="531" t="s">
        <v>7682</v>
      </c>
      <c r="N88" s="883"/>
      <c r="O88" s="536"/>
      <c r="P88" s="549"/>
    </row>
    <row r="89" spans="1:16" s="537" customFormat="1" ht="30" customHeight="1">
      <c r="A89" s="495" t="s">
        <v>477</v>
      </c>
      <c r="B89" s="531" t="s">
        <v>8734</v>
      </c>
      <c r="C89" s="526" t="s">
        <v>8408</v>
      </c>
      <c r="D89" s="927">
        <v>4.5</v>
      </c>
      <c r="E89" s="918" t="s">
        <v>8735</v>
      </c>
      <c r="F89" s="967" t="str">
        <f>C90</f>
        <v>113/06/04</v>
      </c>
      <c r="G89" s="875"/>
      <c r="H89" s="875"/>
      <c r="I89" s="876"/>
      <c r="J89" s="880" t="s">
        <v>8736</v>
      </c>
      <c r="K89" s="547">
        <f>K87+D89</f>
        <v>781.5</v>
      </c>
      <c r="L89" s="881" t="s">
        <v>444</v>
      </c>
      <c r="M89" s="529" t="s">
        <v>8231</v>
      </c>
      <c r="N89" s="882" t="s">
        <v>8484</v>
      </c>
      <c r="O89" s="536"/>
      <c r="P89" s="549"/>
    </row>
    <row r="90" spans="1:16" s="537" customFormat="1" ht="30" customHeight="1">
      <c r="A90" s="496"/>
      <c r="B90" s="531" t="s">
        <v>7483</v>
      </c>
      <c r="C90" s="526" t="str">
        <f>C89</f>
        <v>113/06/04</v>
      </c>
      <c r="D90" s="927"/>
      <c r="E90" s="918"/>
      <c r="F90" s="543">
        <v>1</v>
      </c>
      <c r="G90" s="544" t="s">
        <v>443</v>
      </c>
      <c r="H90" s="544">
        <v>6</v>
      </c>
      <c r="I90" s="545" t="s">
        <v>1205</v>
      </c>
      <c r="J90" s="880"/>
      <c r="K90" s="548">
        <f>F90+K88</f>
        <v>36</v>
      </c>
      <c r="L90" s="881"/>
      <c r="M90" s="531" t="s">
        <v>8375</v>
      </c>
      <c r="N90" s="883"/>
      <c r="O90" s="536"/>
      <c r="P90" s="549"/>
    </row>
    <row r="91" spans="1:16" ht="30" customHeight="1">
      <c r="A91" s="495" t="s">
        <v>477</v>
      </c>
      <c r="B91" s="531" t="s">
        <v>8734</v>
      </c>
      <c r="C91" s="526" t="s">
        <v>8409</v>
      </c>
      <c r="D91" s="980">
        <v>3</v>
      </c>
      <c r="E91" s="918" t="s">
        <v>8735</v>
      </c>
      <c r="F91" s="967" t="str">
        <f>C92</f>
        <v>113/06/05</v>
      </c>
      <c r="G91" s="875"/>
      <c r="H91" s="875"/>
      <c r="I91" s="876"/>
      <c r="J91" s="880" t="s">
        <v>8736</v>
      </c>
      <c r="K91" s="547">
        <f>K89+D91</f>
        <v>784.5</v>
      </c>
      <c r="L91" s="881" t="s">
        <v>444</v>
      </c>
      <c r="M91" s="529" t="s">
        <v>8231</v>
      </c>
      <c r="N91" s="882" t="s">
        <v>8527</v>
      </c>
      <c r="O91" s="530"/>
    </row>
    <row r="92" spans="1:16" ht="30" customHeight="1">
      <c r="A92" s="496"/>
      <c r="B92" s="531" t="s">
        <v>7483</v>
      </c>
      <c r="C92" s="526" t="str">
        <f>C91</f>
        <v>113/06/05</v>
      </c>
      <c r="D92" s="980"/>
      <c r="E92" s="918"/>
      <c r="F92" s="543">
        <v>1</v>
      </c>
      <c r="G92" s="544" t="s">
        <v>443</v>
      </c>
      <c r="H92" s="544">
        <v>6</v>
      </c>
      <c r="I92" s="545" t="s">
        <v>1205</v>
      </c>
      <c r="J92" s="880"/>
      <c r="K92" s="548">
        <f>F92+K90</f>
        <v>37</v>
      </c>
      <c r="L92" s="881"/>
      <c r="M92" s="531" t="s">
        <v>7682</v>
      </c>
      <c r="N92" s="883"/>
      <c r="O92" s="530"/>
    </row>
    <row r="93" spans="1:16" ht="30" customHeight="1">
      <c r="A93" s="495" t="s">
        <v>477</v>
      </c>
      <c r="B93" s="531" t="s">
        <v>8734</v>
      </c>
      <c r="C93" s="526" t="s">
        <v>8601</v>
      </c>
      <c r="D93" s="980">
        <v>100</v>
      </c>
      <c r="E93" s="918" t="s">
        <v>8735</v>
      </c>
      <c r="F93" s="967" t="str">
        <f>C94</f>
        <v>113/09/26</v>
      </c>
      <c r="G93" s="875"/>
      <c r="H93" s="875"/>
      <c r="I93" s="876"/>
      <c r="J93" s="880" t="s">
        <v>8736</v>
      </c>
      <c r="K93" s="547">
        <f>K91+D93</f>
        <v>884.5</v>
      </c>
      <c r="L93" s="881" t="s">
        <v>444</v>
      </c>
      <c r="M93" s="529" t="s">
        <v>8231</v>
      </c>
      <c r="N93" s="882" t="s">
        <v>8835</v>
      </c>
      <c r="O93" s="530"/>
    </row>
    <row r="94" spans="1:16" ht="30" customHeight="1">
      <c r="A94" s="496"/>
      <c r="B94" s="531" t="s">
        <v>7483</v>
      </c>
      <c r="C94" s="526" t="str">
        <f>C93</f>
        <v>113/09/26</v>
      </c>
      <c r="D94" s="980"/>
      <c r="E94" s="918"/>
      <c r="F94" s="543">
        <v>4</v>
      </c>
      <c r="G94" s="544" t="s">
        <v>443</v>
      </c>
      <c r="H94" s="544">
        <v>12</v>
      </c>
      <c r="I94" s="545" t="s">
        <v>1205</v>
      </c>
      <c r="J94" s="880"/>
      <c r="K94" s="548">
        <f>F94+K92</f>
        <v>41</v>
      </c>
      <c r="L94" s="881"/>
      <c r="M94" s="531" t="s">
        <v>8569</v>
      </c>
      <c r="N94" s="883"/>
      <c r="O94" s="530"/>
    </row>
    <row r="95" spans="1:16" ht="30" customHeight="1">
      <c r="A95" s="495" t="s">
        <v>477</v>
      </c>
      <c r="B95" s="531" t="s">
        <v>8858</v>
      </c>
      <c r="C95" s="526" t="s">
        <v>8589</v>
      </c>
      <c r="D95" s="980">
        <v>106.5</v>
      </c>
      <c r="E95" s="918" t="s">
        <v>8735</v>
      </c>
      <c r="F95" s="967" t="str">
        <f>C96</f>
        <v>113/09/28</v>
      </c>
      <c r="G95" s="875"/>
      <c r="H95" s="875"/>
      <c r="I95" s="876"/>
      <c r="J95" s="880" t="s">
        <v>8736</v>
      </c>
      <c r="K95" s="547">
        <f>K93+D95</f>
        <v>991</v>
      </c>
      <c r="L95" s="881" t="s">
        <v>444</v>
      </c>
      <c r="M95" s="529" t="s">
        <v>8231</v>
      </c>
      <c r="N95" s="882" t="s">
        <v>8880</v>
      </c>
      <c r="O95" s="530"/>
    </row>
    <row r="96" spans="1:16" ht="30" customHeight="1">
      <c r="A96" s="496"/>
      <c r="B96" s="531" t="s">
        <v>7483</v>
      </c>
      <c r="C96" s="526" t="str">
        <f>C95</f>
        <v>113/09/28</v>
      </c>
      <c r="D96" s="980"/>
      <c r="E96" s="918"/>
      <c r="F96" s="543">
        <v>4</v>
      </c>
      <c r="G96" s="544" t="s">
        <v>443</v>
      </c>
      <c r="H96" s="544">
        <v>12</v>
      </c>
      <c r="I96" s="545" t="s">
        <v>1205</v>
      </c>
      <c r="J96" s="880"/>
      <c r="K96" s="548">
        <f>F96+K94</f>
        <v>45</v>
      </c>
      <c r="L96" s="881"/>
      <c r="M96" s="531" t="s">
        <v>8553</v>
      </c>
      <c r="N96" s="883"/>
      <c r="O96" s="530"/>
    </row>
    <row r="97" spans="1:15" ht="30" customHeight="1">
      <c r="A97" s="495" t="s">
        <v>477</v>
      </c>
      <c r="B97" s="531" t="s">
        <v>8858</v>
      </c>
      <c r="C97" s="526" t="s">
        <v>8602</v>
      </c>
      <c r="D97" s="980">
        <v>9</v>
      </c>
      <c r="E97" s="918" t="s">
        <v>8735</v>
      </c>
      <c r="F97" s="967" t="str">
        <f>C98</f>
        <v>113/09/30</v>
      </c>
      <c r="G97" s="875"/>
      <c r="H97" s="875"/>
      <c r="I97" s="876"/>
      <c r="J97" s="880" t="s">
        <v>8736</v>
      </c>
      <c r="K97" s="547">
        <f>K95+D97</f>
        <v>1000</v>
      </c>
      <c r="L97" s="881" t="s">
        <v>444</v>
      </c>
      <c r="M97" s="529" t="s">
        <v>8231</v>
      </c>
      <c r="N97" s="882" t="s">
        <v>8881</v>
      </c>
      <c r="O97" s="530"/>
    </row>
    <row r="98" spans="1:15" ht="30" customHeight="1">
      <c r="A98" s="496"/>
      <c r="B98" s="531" t="s">
        <v>7483</v>
      </c>
      <c r="C98" s="526" t="str">
        <f>C97</f>
        <v>113/09/30</v>
      </c>
      <c r="D98" s="980"/>
      <c r="E98" s="918"/>
      <c r="F98" s="543">
        <v>1</v>
      </c>
      <c r="G98" s="544" t="s">
        <v>443</v>
      </c>
      <c r="H98" s="544">
        <v>3</v>
      </c>
      <c r="I98" s="545" t="s">
        <v>1205</v>
      </c>
      <c r="J98" s="880"/>
      <c r="K98" s="548">
        <f>F98+K96</f>
        <v>46</v>
      </c>
      <c r="L98" s="881"/>
      <c r="M98" s="531" t="s">
        <v>8569</v>
      </c>
      <c r="N98" s="883"/>
      <c r="O98" s="530"/>
    </row>
    <row r="99" spans="1:15" s="661" customFormat="1" ht="30" customHeight="1">
      <c r="A99" s="667" t="s">
        <v>477</v>
      </c>
      <c r="B99" s="656" t="s">
        <v>8858</v>
      </c>
      <c r="C99" s="657" t="s">
        <v>8606</v>
      </c>
      <c r="D99" s="1185">
        <v>5.5</v>
      </c>
      <c r="E99" s="1184" t="s">
        <v>8859</v>
      </c>
      <c r="F99" s="1157" t="str">
        <f>C100</f>
        <v>113/10/1</v>
      </c>
      <c r="G99" s="921"/>
      <c r="H99" s="921"/>
      <c r="I99" s="1158"/>
      <c r="J99" s="1210" t="s">
        <v>8860</v>
      </c>
      <c r="K99" s="658">
        <f>K97+D99</f>
        <v>1005.5</v>
      </c>
      <c r="L99" s="1073" t="s">
        <v>444</v>
      </c>
      <c r="M99" s="659" t="s">
        <v>8231</v>
      </c>
      <c r="N99" s="1208" t="s">
        <v>8863</v>
      </c>
      <c r="O99" s="660"/>
    </row>
    <row r="100" spans="1:15" s="661" customFormat="1" ht="30" customHeight="1">
      <c r="A100" s="662"/>
      <c r="B100" s="656" t="s">
        <v>7483</v>
      </c>
      <c r="C100" s="657" t="str">
        <f>C99</f>
        <v>113/10/1</v>
      </c>
      <c r="D100" s="1185"/>
      <c r="E100" s="1184"/>
      <c r="F100" s="663">
        <v>1</v>
      </c>
      <c r="G100" s="665" t="s">
        <v>443</v>
      </c>
      <c r="H100" s="665">
        <v>3</v>
      </c>
      <c r="I100" s="666" t="s">
        <v>1205</v>
      </c>
      <c r="J100" s="1210"/>
      <c r="K100" s="664">
        <f>F100+K98</f>
        <v>47</v>
      </c>
      <c r="L100" s="1073"/>
      <c r="M100" s="656" t="s">
        <v>8569</v>
      </c>
      <c r="N100" s="1209"/>
      <c r="O100" s="660"/>
    </row>
    <row r="101" spans="1:15" ht="30" customHeight="1">
      <c r="A101" s="667" t="s">
        <v>477</v>
      </c>
      <c r="B101" s="531" t="s">
        <v>8858</v>
      </c>
      <c r="C101" s="526" t="s">
        <v>8607</v>
      </c>
      <c r="D101" s="980">
        <v>3</v>
      </c>
      <c r="E101" s="918" t="s">
        <v>8735</v>
      </c>
      <c r="F101" s="967" t="str">
        <f>C102</f>
        <v>113/10/5</v>
      </c>
      <c r="G101" s="875"/>
      <c r="H101" s="875"/>
      <c r="I101" s="876"/>
      <c r="J101" s="880" t="s">
        <v>8736</v>
      </c>
      <c r="K101" s="547">
        <f>K99+D101</f>
        <v>1008.5</v>
      </c>
      <c r="L101" s="881" t="s">
        <v>444</v>
      </c>
      <c r="M101" s="529" t="s">
        <v>7995</v>
      </c>
      <c r="N101" s="882" t="s">
        <v>8865</v>
      </c>
      <c r="O101" s="530"/>
    </row>
    <row r="102" spans="1:15" ht="30" customHeight="1">
      <c r="A102" s="496"/>
      <c r="B102" s="531" t="s">
        <v>7483</v>
      </c>
      <c r="C102" s="526" t="str">
        <f>C101</f>
        <v>113/10/5</v>
      </c>
      <c r="D102" s="980"/>
      <c r="E102" s="918"/>
      <c r="F102" s="543">
        <v>1</v>
      </c>
      <c r="G102" s="544" t="s">
        <v>443</v>
      </c>
      <c r="H102" s="544">
        <v>3</v>
      </c>
      <c r="I102" s="545" t="s">
        <v>1205</v>
      </c>
      <c r="J102" s="880"/>
      <c r="K102" s="548">
        <f>F102+K100</f>
        <v>48</v>
      </c>
      <c r="L102" s="881"/>
      <c r="M102" s="531" t="s">
        <v>8608</v>
      </c>
      <c r="N102" s="883"/>
      <c r="O102" s="530"/>
    </row>
    <row r="103" spans="1:15" s="661" customFormat="1" ht="30" customHeight="1">
      <c r="A103" s="495" t="s">
        <v>477</v>
      </c>
      <c r="B103" s="656" t="s">
        <v>8858</v>
      </c>
      <c r="C103" s="657" t="s">
        <v>8609</v>
      </c>
      <c r="D103" s="1185">
        <v>15.5</v>
      </c>
      <c r="E103" s="1184" t="s">
        <v>8859</v>
      </c>
      <c r="F103" s="1157" t="str">
        <f>C104</f>
        <v>113/10/7</v>
      </c>
      <c r="G103" s="921"/>
      <c r="H103" s="921"/>
      <c r="I103" s="1158"/>
      <c r="J103" s="1210" t="s">
        <v>8860</v>
      </c>
      <c r="K103" s="658">
        <f>K101+D103</f>
        <v>1024</v>
      </c>
      <c r="L103" s="1073" t="s">
        <v>444</v>
      </c>
      <c r="M103" s="659" t="s">
        <v>8231</v>
      </c>
      <c r="N103" s="1208" t="s">
        <v>8864</v>
      </c>
      <c r="O103" s="660"/>
    </row>
    <row r="104" spans="1:15" s="661" customFormat="1" ht="30" customHeight="1">
      <c r="A104" s="662"/>
      <c r="B104" s="656" t="s">
        <v>7483</v>
      </c>
      <c r="C104" s="657" t="str">
        <f>C103</f>
        <v>113/10/7</v>
      </c>
      <c r="D104" s="1185"/>
      <c r="E104" s="1184"/>
      <c r="F104" s="663">
        <v>1</v>
      </c>
      <c r="G104" s="665" t="s">
        <v>443</v>
      </c>
      <c r="H104" s="665">
        <v>3</v>
      </c>
      <c r="I104" s="666" t="s">
        <v>1205</v>
      </c>
      <c r="J104" s="1210"/>
      <c r="K104" s="664">
        <f>F104+K102</f>
        <v>49</v>
      </c>
      <c r="L104" s="1073"/>
      <c r="M104" s="656" t="s">
        <v>8569</v>
      </c>
      <c r="N104" s="1209"/>
      <c r="O104" s="660"/>
    </row>
    <row r="105" spans="1:15" ht="30" customHeight="1">
      <c r="A105" s="667" t="s">
        <v>477</v>
      </c>
      <c r="B105" s="531" t="s">
        <v>8858</v>
      </c>
      <c r="C105" s="526" t="s">
        <v>8867</v>
      </c>
      <c r="D105" s="980">
        <v>14</v>
      </c>
      <c r="E105" s="918" t="s">
        <v>8735</v>
      </c>
      <c r="F105" s="967" t="str">
        <f>C106</f>
        <v>113/11/14</v>
      </c>
      <c r="G105" s="875"/>
      <c r="H105" s="875"/>
      <c r="I105" s="876"/>
      <c r="J105" s="880" t="s">
        <v>8736</v>
      </c>
      <c r="K105" s="547">
        <f>K103+D105</f>
        <v>1038</v>
      </c>
      <c r="L105" s="881" t="s">
        <v>444</v>
      </c>
      <c r="M105" s="529" t="s">
        <v>8231</v>
      </c>
      <c r="N105" s="882" t="s">
        <v>8918</v>
      </c>
      <c r="O105" s="530"/>
    </row>
    <row r="106" spans="1:15" ht="30" customHeight="1">
      <c r="A106" s="496"/>
      <c r="B106" s="531" t="s">
        <v>7483</v>
      </c>
      <c r="C106" s="526" t="str">
        <f>C105</f>
        <v>113/11/14</v>
      </c>
      <c r="D106" s="980"/>
      <c r="E106" s="918"/>
      <c r="F106" s="543">
        <v>1</v>
      </c>
      <c r="G106" s="544" t="s">
        <v>443</v>
      </c>
      <c r="H106" s="544">
        <v>3</v>
      </c>
      <c r="I106" s="545" t="s">
        <v>1205</v>
      </c>
      <c r="J106" s="880"/>
      <c r="K106" s="548">
        <f>F106+K104</f>
        <v>50</v>
      </c>
      <c r="L106" s="881"/>
      <c r="M106" s="531" t="s">
        <v>8569</v>
      </c>
      <c r="N106" s="883"/>
      <c r="O106" s="530"/>
    </row>
    <row r="107" spans="1:15" ht="30" customHeight="1">
      <c r="A107" s="667" t="s">
        <v>477</v>
      </c>
      <c r="B107" s="531" t="s">
        <v>8858</v>
      </c>
      <c r="C107" s="526" t="s">
        <v>8868</v>
      </c>
      <c r="D107" s="980">
        <v>14</v>
      </c>
      <c r="E107" s="918" t="s">
        <v>8735</v>
      </c>
      <c r="F107" s="967" t="str">
        <f>C108</f>
        <v>113/11/15</v>
      </c>
      <c r="G107" s="875"/>
      <c r="H107" s="875"/>
      <c r="I107" s="876"/>
      <c r="J107" s="880" t="s">
        <v>8736</v>
      </c>
      <c r="K107" s="547">
        <f>K105+D107</f>
        <v>1052</v>
      </c>
      <c r="L107" s="1073" t="s">
        <v>444</v>
      </c>
      <c r="M107" s="529" t="s">
        <v>8231</v>
      </c>
      <c r="N107" s="882" t="s">
        <v>8914</v>
      </c>
      <c r="O107" s="530"/>
    </row>
    <row r="108" spans="1:15" ht="30" customHeight="1">
      <c r="A108" s="496"/>
      <c r="B108" s="531" t="s">
        <v>7483</v>
      </c>
      <c r="C108" s="526" t="str">
        <f>C107</f>
        <v>113/11/15</v>
      </c>
      <c r="D108" s="980"/>
      <c r="E108" s="918"/>
      <c r="F108" s="543">
        <v>1</v>
      </c>
      <c r="G108" s="544" t="s">
        <v>443</v>
      </c>
      <c r="H108" s="544">
        <v>3</v>
      </c>
      <c r="I108" s="545" t="s">
        <v>1205</v>
      </c>
      <c r="J108" s="880"/>
      <c r="K108" s="548">
        <f>F108+K106</f>
        <v>51</v>
      </c>
      <c r="L108" s="1073"/>
      <c r="M108" s="531" t="s">
        <v>8569</v>
      </c>
      <c r="N108" s="883"/>
      <c r="O108" s="530"/>
    </row>
    <row r="109" spans="1:15" ht="30" customHeight="1">
      <c r="A109" s="667" t="s">
        <v>477</v>
      </c>
      <c r="B109" s="531" t="s">
        <v>8858</v>
      </c>
      <c r="C109" s="526" t="s">
        <v>8948</v>
      </c>
      <c r="D109" s="980">
        <v>54</v>
      </c>
      <c r="E109" s="918" t="s">
        <v>8735</v>
      </c>
      <c r="F109" s="967" t="str">
        <f>C110</f>
        <v>114/01/17</v>
      </c>
      <c r="G109" s="875"/>
      <c r="H109" s="875"/>
      <c r="I109" s="876"/>
      <c r="J109" s="880" t="s">
        <v>8736</v>
      </c>
      <c r="K109" s="547">
        <f>K107+D109</f>
        <v>1106</v>
      </c>
      <c r="L109" s="1073" t="s">
        <v>444</v>
      </c>
      <c r="M109" s="529" t="s">
        <v>8231</v>
      </c>
      <c r="N109" s="882" t="s">
        <v>9011</v>
      </c>
      <c r="O109" s="530"/>
    </row>
    <row r="110" spans="1:15" ht="30" customHeight="1">
      <c r="A110" s="496"/>
      <c r="B110" s="531" t="s">
        <v>7483</v>
      </c>
      <c r="C110" s="526" t="str">
        <f>C109</f>
        <v>114/01/17</v>
      </c>
      <c r="D110" s="980"/>
      <c r="E110" s="918"/>
      <c r="F110" s="543">
        <v>3</v>
      </c>
      <c r="G110" s="544" t="s">
        <v>443</v>
      </c>
      <c r="H110" s="544">
        <v>9</v>
      </c>
      <c r="I110" s="545" t="s">
        <v>1205</v>
      </c>
      <c r="J110" s="880"/>
      <c r="K110" s="548">
        <f>F110+K108</f>
        <v>54</v>
      </c>
      <c r="L110" s="1073"/>
      <c r="M110" s="531" t="s">
        <v>8569</v>
      </c>
      <c r="N110" s="883"/>
      <c r="O110" s="530"/>
    </row>
    <row r="111" spans="1:15" ht="30" customHeight="1">
      <c r="A111" s="667" t="s">
        <v>477</v>
      </c>
      <c r="B111" s="531" t="s">
        <v>8858</v>
      </c>
      <c r="C111" s="526" t="s">
        <v>8975</v>
      </c>
      <c r="D111" s="980">
        <v>16</v>
      </c>
      <c r="E111" s="918" t="s">
        <v>8735</v>
      </c>
      <c r="F111" s="967" t="str">
        <f>C112</f>
        <v>114/01/24</v>
      </c>
      <c r="G111" s="875"/>
      <c r="H111" s="875"/>
      <c r="I111" s="876"/>
      <c r="J111" s="880" t="s">
        <v>8736</v>
      </c>
      <c r="K111" s="547">
        <f>K109+D111</f>
        <v>1122</v>
      </c>
      <c r="L111" s="1073" t="s">
        <v>444</v>
      </c>
      <c r="M111" s="529" t="s">
        <v>8231</v>
      </c>
      <c r="N111" s="882" t="s">
        <v>9021</v>
      </c>
      <c r="O111" s="530"/>
    </row>
    <row r="112" spans="1:15" ht="30" customHeight="1">
      <c r="A112" s="496"/>
      <c r="B112" s="531" t="s">
        <v>7483</v>
      </c>
      <c r="C112" s="526" t="str">
        <f>C111</f>
        <v>114/01/24</v>
      </c>
      <c r="D112" s="980"/>
      <c r="E112" s="918"/>
      <c r="F112" s="543">
        <v>1</v>
      </c>
      <c r="G112" s="544" t="s">
        <v>443</v>
      </c>
      <c r="H112" s="544">
        <v>3</v>
      </c>
      <c r="I112" s="545" t="s">
        <v>1205</v>
      </c>
      <c r="J112" s="880"/>
      <c r="K112" s="548">
        <f>F112+K110</f>
        <v>55</v>
      </c>
      <c r="L112" s="1073"/>
      <c r="M112" s="531" t="s">
        <v>7682</v>
      </c>
      <c r="N112" s="883"/>
      <c r="O112" s="530"/>
    </row>
    <row r="113" spans="1:15" ht="30" customHeight="1">
      <c r="A113" s="667" t="s">
        <v>477</v>
      </c>
      <c r="B113" s="531" t="s">
        <v>8858</v>
      </c>
      <c r="C113" s="526" t="s">
        <v>8993</v>
      </c>
      <c r="D113" s="980">
        <v>16</v>
      </c>
      <c r="E113" s="918" t="s">
        <v>8735</v>
      </c>
      <c r="F113" s="967" t="str">
        <f>C114</f>
        <v>114/02/17</v>
      </c>
      <c r="G113" s="875"/>
      <c r="H113" s="875"/>
      <c r="I113" s="876"/>
      <c r="J113" s="880" t="s">
        <v>8736</v>
      </c>
      <c r="K113" s="547">
        <f>K111+D113</f>
        <v>1138</v>
      </c>
      <c r="L113" s="1073" t="s">
        <v>444</v>
      </c>
      <c r="M113" s="529" t="s">
        <v>8231</v>
      </c>
      <c r="N113" s="882" t="s">
        <v>9043</v>
      </c>
      <c r="O113" s="530"/>
    </row>
    <row r="114" spans="1:15" ht="30" customHeight="1">
      <c r="A114" s="496"/>
      <c r="B114" s="531" t="s">
        <v>7483</v>
      </c>
      <c r="C114" s="526" t="str">
        <f>C113</f>
        <v>114/02/17</v>
      </c>
      <c r="D114" s="980"/>
      <c r="E114" s="918"/>
      <c r="F114" s="543">
        <v>1</v>
      </c>
      <c r="G114" s="544" t="s">
        <v>443</v>
      </c>
      <c r="H114" s="544">
        <v>3</v>
      </c>
      <c r="I114" s="545" t="s">
        <v>1205</v>
      </c>
      <c r="J114" s="880"/>
      <c r="K114" s="548">
        <f>F114+K112</f>
        <v>56</v>
      </c>
      <c r="L114" s="1073"/>
      <c r="M114" s="531" t="s">
        <v>8553</v>
      </c>
      <c r="N114" s="883"/>
      <c r="O114" s="530"/>
    </row>
    <row r="115" spans="1:15" ht="30" customHeight="1">
      <c r="A115" s="667" t="s">
        <v>477</v>
      </c>
      <c r="B115" s="531" t="s">
        <v>8858</v>
      </c>
      <c r="C115" s="526" t="s">
        <v>9022</v>
      </c>
      <c r="D115" s="980">
        <v>9</v>
      </c>
      <c r="E115" s="918" t="s">
        <v>8735</v>
      </c>
      <c r="F115" s="967" t="str">
        <f>C116</f>
        <v>114/03/03</v>
      </c>
      <c r="G115" s="875"/>
      <c r="H115" s="875"/>
      <c r="I115" s="876"/>
      <c r="J115" s="880" t="s">
        <v>8736</v>
      </c>
      <c r="K115" s="547">
        <f>K113+D115</f>
        <v>1147</v>
      </c>
      <c r="L115" s="1073" t="s">
        <v>444</v>
      </c>
      <c r="M115" s="529" t="s">
        <v>8231</v>
      </c>
      <c r="N115" s="882" t="s">
        <v>9072</v>
      </c>
      <c r="O115" s="530"/>
    </row>
    <row r="116" spans="1:15" ht="30" customHeight="1">
      <c r="A116" s="496"/>
      <c r="B116" s="531" t="s">
        <v>7483</v>
      </c>
      <c r="C116" s="526" t="str">
        <f>C115</f>
        <v>114/03/03</v>
      </c>
      <c r="D116" s="980"/>
      <c r="E116" s="918"/>
      <c r="F116" s="543">
        <v>1</v>
      </c>
      <c r="G116" s="544" t="s">
        <v>443</v>
      </c>
      <c r="H116" s="544">
        <v>3</v>
      </c>
      <c r="I116" s="545" t="s">
        <v>1205</v>
      </c>
      <c r="J116" s="880"/>
      <c r="K116" s="548">
        <f>F116+K114</f>
        <v>57</v>
      </c>
      <c r="L116" s="1073"/>
      <c r="M116" s="531" t="s">
        <v>8553</v>
      </c>
      <c r="N116" s="883"/>
      <c r="O116" s="530"/>
    </row>
    <row r="117" spans="1:15" ht="30" customHeight="1">
      <c r="A117" s="667" t="s">
        <v>477</v>
      </c>
      <c r="B117" s="531" t="s">
        <v>8858</v>
      </c>
      <c r="C117" s="526" t="s">
        <v>9040</v>
      </c>
      <c r="D117" s="980">
        <v>114</v>
      </c>
      <c r="E117" s="918" t="s">
        <v>8735</v>
      </c>
      <c r="F117" s="967" t="str">
        <f>C118</f>
        <v>114/03/21</v>
      </c>
      <c r="G117" s="875"/>
      <c r="H117" s="875"/>
      <c r="I117" s="876"/>
      <c r="J117" s="880" t="s">
        <v>8736</v>
      </c>
      <c r="K117" s="547">
        <f>K115+D117</f>
        <v>1261</v>
      </c>
      <c r="L117" s="1073" t="s">
        <v>444</v>
      </c>
      <c r="M117" s="529" t="s">
        <v>8231</v>
      </c>
      <c r="N117" s="882" t="s">
        <v>9079</v>
      </c>
      <c r="O117" s="530"/>
    </row>
    <row r="118" spans="1:15" ht="30" customHeight="1">
      <c r="A118" s="496"/>
      <c r="B118" s="531" t="s">
        <v>7483</v>
      </c>
      <c r="C118" s="526" t="str">
        <f>C117</f>
        <v>114/03/21</v>
      </c>
      <c r="D118" s="980"/>
      <c r="E118" s="918"/>
      <c r="F118" s="543">
        <v>4</v>
      </c>
      <c r="G118" s="544" t="s">
        <v>443</v>
      </c>
      <c r="H118" s="544">
        <v>12</v>
      </c>
      <c r="I118" s="545" t="s">
        <v>1205</v>
      </c>
      <c r="J118" s="880"/>
      <c r="K118" s="548">
        <f>F118+K116</f>
        <v>61</v>
      </c>
      <c r="L118" s="1073"/>
      <c r="M118" s="531" t="s">
        <v>8553</v>
      </c>
      <c r="N118" s="883"/>
      <c r="O118" s="530"/>
    </row>
    <row r="119" spans="1:15" ht="30" customHeight="1">
      <c r="A119" s="667" t="s">
        <v>477</v>
      </c>
      <c r="B119" s="531" t="s">
        <v>8858</v>
      </c>
      <c r="C119" s="526" t="s">
        <v>9045</v>
      </c>
      <c r="D119" s="980">
        <v>112.5</v>
      </c>
      <c r="E119" s="918" t="s">
        <v>8735</v>
      </c>
      <c r="F119" s="967" t="str">
        <f>C120</f>
        <v>114/03/25</v>
      </c>
      <c r="G119" s="875"/>
      <c r="H119" s="875"/>
      <c r="I119" s="876"/>
      <c r="J119" s="880" t="s">
        <v>8736</v>
      </c>
      <c r="K119" s="547">
        <f>K117+D119</f>
        <v>1373.5</v>
      </c>
      <c r="L119" s="1073" t="s">
        <v>444</v>
      </c>
      <c r="M119" s="529" t="s">
        <v>8231</v>
      </c>
      <c r="N119" s="882" t="s">
        <v>9077</v>
      </c>
      <c r="O119" s="530"/>
    </row>
    <row r="120" spans="1:15" ht="30" customHeight="1">
      <c r="A120" s="496"/>
      <c r="B120" s="531" t="s">
        <v>7483</v>
      </c>
      <c r="C120" s="526" t="str">
        <f>C119</f>
        <v>114/03/25</v>
      </c>
      <c r="D120" s="980"/>
      <c r="E120" s="918"/>
      <c r="F120" s="543">
        <v>4</v>
      </c>
      <c r="G120" s="544" t="s">
        <v>443</v>
      </c>
      <c r="H120" s="544">
        <v>12</v>
      </c>
      <c r="I120" s="545" t="s">
        <v>1205</v>
      </c>
      <c r="J120" s="880"/>
      <c r="K120" s="548">
        <f>F120+K118</f>
        <v>65</v>
      </c>
      <c r="L120" s="1073"/>
      <c r="M120" s="531" t="s">
        <v>8553</v>
      </c>
      <c r="N120" s="883"/>
      <c r="O120" s="530"/>
    </row>
    <row r="121" spans="1:15" ht="30" customHeight="1">
      <c r="A121" s="667" t="s">
        <v>477</v>
      </c>
      <c r="B121" s="531" t="s">
        <v>8858</v>
      </c>
      <c r="C121" s="526" t="s">
        <v>9046</v>
      </c>
      <c r="D121" s="980">
        <v>4</v>
      </c>
      <c r="E121" s="918" t="s">
        <v>8735</v>
      </c>
      <c r="F121" s="967" t="str">
        <f>C122</f>
        <v>114/03/28</v>
      </c>
      <c r="G121" s="875"/>
      <c r="H121" s="875"/>
      <c r="I121" s="876"/>
      <c r="J121" s="880" t="s">
        <v>8736</v>
      </c>
      <c r="K121" s="547">
        <f>K119+D121</f>
        <v>1377.5</v>
      </c>
      <c r="L121" s="1073" t="s">
        <v>444</v>
      </c>
      <c r="M121" s="529" t="s">
        <v>8231</v>
      </c>
      <c r="N121" s="882" t="s">
        <v>9078</v>
      </c>
      <c r="O121" s="530"/>
    </row>
    <row r="122" spans="1:15" ht="30" customHeight="1">
      <c r="A122" s="496"/>
      <c r="B122" s="531" t="s">
        <v>7483</v>
      </c>
      <c r="C122" s="526" t="str">
        <f>C121</f>
        <v>114/03/28</v>
      </c>
      <c r="D122" s="980"/>
      <c r="E122" s="918"/>
      <c r="F122" s="543">
        <v>1</v>
      </c>
      <c r="G122" s="544" t="s">
        <v>443</v>
      </c>
      <c r="H122" s="544">
        <v>3</v>
      </c>
      <c r="I122" s="545" t="s">
        <v>1205</v>
      </c>
      <c r="J122" s="880"/>
      <c r="K122" s="548">
        <f>F122+K120</f>
        <v>66</v>
      </c>
      <c r="L122" s="1073"/>
      <c r="M122" s="531" t="s">
        <v>8553</v>
      </c>
      <c r="N122" s="883"/>
      <c r="O122" s="530"/>
    </row>
    <row r="123" spans="1:15" ht="30" customHeight="1">
      <c r="A123" s="667" t="s">
        <v>477</v>
      </c>
      <c r="B123" s="531" t="s">
        <v>8858</v>
      </c>
      <c r="C123" s="526" t="s">
        <v>9092</v>
      </c>
      <c r="D123" s="980">
        <v>36</v>
      </c>
      <c r="E123" s="918" t="s">
        <v>8735</v>
      </c>
      <c r="F123" s="967" t="str">
        <f>C124</f>
        <v>114/05/23</v>
      </c>
      <c r="G123" s="875"/>
      <c r="H123" s="875"/>
      <c r="I123" s="876"/>
      <c r="J123" s="880" t="s">
        <v>8736</v>
      </c>
      <c r="K123" s="547">
        <f>K121+D123</f>
        <v>1413.5</v>
      </c>
      <c r="L123" s="881" t="s">
        <v>444</v>
      </c>
      <c r="M123" s="529" t="s">
        <v>8231</v>
      </c>
      <c r="N123" s="882" t="s">
        <v>9199</v>
      </c>
      <c r="O123" s="530"/>
    </row>
    <row r="124" spans="1:15" ht="30" customHeight="1">
      <c r="A124" s="496"/>
      <c r="B124" s="531" t="s">
        <v>7483</v>
      </c>
      <c r="C124" s="526" t="str">
        <f>C123</f>
        <v>114/05/23</v>
      </c>
      <c r="D124" s="980"/>
      <c r="E124" s="918"/>
      <c r="F124" s="543">
        <v>2</v>
      </c>
      <c r="G124" s="544" t="s">
        <v>443</v>
      </c>
      <c r="H124" s="544">
        <v>6</v>
      </c>
      <c r="I124" s="545" t="s">
        <v>1205</v>
      </c>
      <c r="J124" s="880"/>
      <c r="K124" s="548">
        <f>F124+K122</f>
        <v>68</v>
      </c>
      <c r="L124" s="881"/>
      <c r="M124" s="531" t="s">
        <v>8569</v>
      </c>
      <c r="N124" s="883"/>
      <c r="O124" s="530"/>
    </row>
    <row r="125" spans="1:15" ht="30" customHeight="1">
      <c r="A125" s="667" t="s">
        <v>477</v>
      </c>
      <c r="B125" s="531" t="s">
        <v>8858</v>
      </c>
      <c r="C125" s="526" t="s">
        <v>9094</v>
      </c>
      <c r="D125" s="980">
        <v>22</v>
      </c>
      <c r="E125" s="918" t="s">
        <v>8735</v>
      </c>
      <c r="F125" s="967" t="str">
        <f>C126</f>
        <v>114/05/27</v>
      </c>
      <c r="G125" s="875"/>
      <c r="H125" s="875"/>
      <c r="I125" s="876"/>
      <c r="J125" s="880" t="s">
        <v>8736</v>
      </c>
      <c r="K125" s="547">
        <f>K123+D125</f>
        <v>1435.5</v>
      </c>
      <c r="L125" s="881" t="s">
        <v>444</v>
      </c>
      <c r="M125" s="529" t="s">
        <v>8231</v>
      </c>
      <c r="N125" s="882" t="s">
        <v>9205</v>
      </c>
      <c r="O125" s="530"/>
    </row>
    <row r="126" spans="1:15" ht="30" customHeight="1">
      <c r="A126" s="496"/>
      <c r="B126" s="531" t="s">
        <v>7483</v>
      </c>
      <c r="C126" s="526" t="str">
        <f>C125</f>
        <v>114/05/27</v>
      </c>
      <c r="D126" s="980"/>
      <c r="E126" s="918"/>
      <c r="F126" s="543">
        <v>1</v>
      </c>
      <c r="G126" s="544" t="s">
        <v>443</v>
      </c>
      <c r="H126" s="544">
        <v>3</v>
      </c>
      <c r="I126" s="545" t="s">
        <v>1205</v>
      </c>
      <c r="J126" s="880"/>
      <c r="K126" s="548">
        <f>F126+K124</f>
        <v>69</v>
      </c>
      <c r="L126" s="881"/>
      <c r="M126" s="531" t="s">
        <v>8569</v>
      </c>
      <c r="N126" s="883"/>
      <c r="O126" s="530"/>
    </row>
    <row r="127" spans="1:15" ht="30" customHeight="1">
      <c r="A127" s="667" t="s">
        <v>477</v>
      </c>
      <c r="B127" s="531" t="s">
        <v>8858</v>
      </c>
      <c r="C127" s="526" t="s">
        <v>9096</v>
      </c>
      <c r="D127" s="980">
        <v>10</v>
      </c>
      <c r="E127" s="918" t="s">
        <v>8735</v>
      </c>
      <c r="F127" s="967" t="str">
        <f>C128</f>
        <v>114/05/29</v>
      </c>
      <c r="G127" s="875"/>
      <c r="H127" s="875"/>
      <c r="I127" s="876"/>
      <c r="J127" s="880" t="s">
        <v>8736</v>
      </c>
      <c r="K127" s="547">
        <f>K125+D127</f>
        <v>1445.5</v>
      </c>
      <c r="L127" s="881" t="s">
        <v>444</v>
      </c>
      <c r="M127" s="529" t="s">
        <v>8231</v>
      </c>
      <c r="N127" s="882" t="s">
        <v>9206</v>
      </c>
      <c r="O127" s="530"/>
    </row>
    <row r="128" spans="1:15" ht="30" customHeight="1">
      <c r="A128" s="496"/>
      <c r="B128" s="531" t="s">
        <v>7483</v>
      </c>
      <c r="C128" s="526" t="str">
        <f>C127</f>
        <v>114/05/29</v>
      </c>
      <c r="D128" s="980"/>
      <c r="E128" s="918"/>
      <c r="F128" s="543">
        <v>1</v>
      </c>
      <c r="G128" s="544" t="s">
        <v>443</v>
      </c>
      <c r="H128" s="544">
        <v>3</v>
      </c>
      <c r="I128" s="545" t="s">
        <v>1205</v>
      </c>
      <c r="J128" s="880"/>
      <c r="K128" s="548">
        <f>F128+K126</f>
        <v>70</v>
      </c>
      <c r="L128" s="881"/>
      <c r="M128" s="531" t="s">
        <v>8569</v>
      </c>
      <c r="N128" s="883"/>
      <c r="O128" s="530"/>
    </row>
    <row r="129" spans="1:18" ht="30" customHeight="1">
      <c r="A129" s="667" t="s">
        <v>477</v>
      </c>
      <c r="B129" s="531" t="s">
        <v>8858</v>
      </c>
      <c r="C129" s="526" t="s">
        <v>9097</v>
      </c>
      <c r="D129" s="980">
        <v>8</v>
      </c>
      <c r="E129" s="918" t="s">
        <v>8735</v>
      </c>
      <c r="F129" s="967" t="str">
        <f>C130</f>
        <v>114/05/30</v>
      </c>
      <c r="G129" s="875"/>
      <c r="H129" s="875"/>
      <c r="I129" s="876"/>
      <c r="J129" s="880" t="s">
        <v>8736</v>
      </c>
      <c r="K129" s="547">
        <f>K127+D129</f>
        <v>1453.5</v>
      </c>
      <c r="L129" s="881" t="s">
        <v>444</v>
      </c>
      <c r="M129" s="529" t="s">
        <v>8231</v>
      </c>
      <c r="N129" s="882" t="s">
        <v>9207</v>
      </c>
      <c r="O129" s="530"/>
    </row>
    <row r="130" spans="1:18" ht="30" customHeight="1">
      <c r="A130" s="496"/>
      <c r="B130" s="531" t="s">
        <v>7483</v>
      </c>
      <c r="C130" s="526" t="str">
        <f>C129</f>
        <v>114/05/30</v>
      </c>
      <c r="D130" s="980"/>
      <c r="E130" s="918"/>
      <c r="F130" s="543">
        <v>1</v>
      </c>
      <c r="G130" s="544" t="s">
        <v>443</v>
      </c>
      <c r="H130" s="544">
        <v>3</v>
      </c>
      <c r="I130" s="545" t="s">
        <v>1205</v>
      </c>
      <c r="J130" s="880"/>
      <c r="K130" s="548">
        <f>F130+K128</f>
        <v>71</v>
      </c>
      <c r="L130" s="881"/>
      <c r="M130" s="531" t="s">
        <v>8569</v>
      </c>
      <c r="N130" s="883"/>
      <c r="O130" s="530"/>
    </row>
    <row r="131" spans="1:18" s="537" customFormat="1" ht="30" customHeight="1">
      <c r="A131" s="681" t="s">
        <v>477</v>
      </c>
      <c r="B131" s="535" t="s">
        <v>8858</v>
      </c>
      <c r="C131" s="534" t="s">
        <v>9128</v>
      </c>
      <c r="D131" s="1151">
        <v>24</v>
      </c>
      <c r="E131" s="889" t="s">
        <v>8740</v>
      </c>
      <c r="F131" s="897" t="str">
        <f>C132</f>
        <v>114/06/16</v>
      </c>
      <c r="G131" s="870"/>
      <c r="H131" s="870"/>
      <c r="I131" s="871"/>
      <c r="J131" s="1115" t="s">
        <v>9093</v>
      </c>
      <c r="K131" s="552">
        <f>K129+D131</f>
        <v>1477.5</v>
      </c>
      <c r="L131" s="867" t="s">
        <v>440</v>
      </c>
      <c r="M131" s="682" t="s">
        <v>8231</v>
      </c>
      <c r="N131" s="895" t="s">
        <v>9200</v>
      </c>
      <c r="O131" s="536"/>
    </row>
    <row r="132" spans="1:18" s="537" customFormat="1" ht="30" customHeight="1">
      <c r="A132" s="683"/>
      <c r="B132" s="535" t="s">
        <v>7483</v>
      </c>
      <c r="C132" s="534" t="str">
        <f>C131</f>
        <v>114/06/16</v>
      </c>
      <c r="D132" s="1151"/>
      <c r="E132" s="889"/>
      <c r="F132" s="553">
        <v>2</v>
      </c>
      <c r="G132" s="550" t="s">
        <v>443</v>
      </c>
      <c r="H132" s="550">
        <v>6</v>
      </c>
      <c r="I132" s="551" t="s">
        <v>1205</v>
      </c>
      <c r="J132" s="1115"/>
      <c r="K132" s="554">
        <f>F132+K130</f>
        <v>73</v>
      </c>
      <c r="L132" s="867"/>
      <c r="M132" s="535" t="s">
        <v>7682</v>
      </c>
      <c r="N132" s="896"/>
      <c r="O132" s="536"/>
    </row>
    <row r="133" spans="1:18" ht="30" customHeight="1">
      <c r="A133" s="667" t="s">
        <v>477</v>
      </c>
      <c r="B133" s="531" t="s">
        <v>8858</v>
      </c>
      <c r="C133" s="526" t="s">
        <v>9201</v>
      </c>
      <c r="D133" s="980">
        <v>33</v>
      </c>
      <c r="E133" s="918" t="s">
        <v>8735</v>
      </c>
      <c r="F133" s="967" t="str">
        <f>C134</f>
        <v>114/06/21</v>
      </c>
      <c r="G133" s="875"/>
      <c r="H133" s="875"/>
      <c r="I133" s="876"/>
      <c r="J133" s="880" t="s">
        <v>8736</v>
      </c>
      <c r="K133" s="547">
        <f>K131+D133</f>
        <v>1510.5</v>
      </c>
      <c r="L133" s="881" t="s">
        <v>444</v>
      </c>
      <c r="M133" s="529" t="s">
        <v>7995</v>
      </c>
      <c r="N133" s="882" t="s">
        <v>9227</v>
      </c>
      <c r="O133" s="872" t="s">
        <v>9131</v>
      </c>
      <c r="P133" s="915"/>
      <c r="Q133" s="915"/>
      <c r="R133" s="915"/>
    </row>
    <row r="134" spans="1:18" ht="30" customHeight="1">
      <c r="A134" s="496"/>
      <c r="B134" s="531" t="s">
        <v>7483</v>
      </c>
      <c r="C134" s="526" t="str">
        <f>C133</f>
        <v>114/06/21</v>
      </c>
      <c r="D134" s="980"/>
      <c r="E134" s="918"/>
      <c r="F134" s="543">
        <v>2</v>
      </c>
      <c r="G134" s="544" t="s">
        <v>443</v>
      </c>
      <c r="H134" s="544">
        <v>6</v>
      </c>
      <c r="I134" s="545" t="s">
        <v>1205</v>
      </c>
      <c r="J134" s="880"/>
      <c r="K134" s="548">
        <f>F134+K132</f>
        <v>75</v>
      </c>
      <c r="L134" s="881"/>
      <c r="M134" s="531" t="s">
        <v>8569</v>
      </c>
      <c r="N134" s="883"/>
      <c r="O134" s="872"/>
      <c r="P134" s="915"/>
      <c r="Q134" s="915"/>
      <c r="R134" s="915"/>
    </row>
    <row r="135" spans="1:18" ht="30" customHeight="1">
      <c r="A135" s="667" t="s">
        <v>477</v>
      </c>
      <c r="B135" s="531" t="s">
        <v>8858</v>
      </c>
      <c r="C135" s="526" t="s">
        <v>9203</v>
      </c>
      <c r="D135" s="980">
        <v>90</v>
      </c>
      <c r="E135" s="918" t="s">
        <v>8735</v>
      </c>
      <c r="F135" s="967" t="str">
        <f>C136</f>
        <v>114/07/02</v>
      </c>
      <c r="G135" s="875"/>
      <c r="H135" s="875"/>
      <c r="I135" s="876"/>
      <c r="J135" s="880" t="s">
        <v>8736</v>
      </c>
      <c r="K135" s="547">
        <f>K133+D135</f>
        <v>1600.5</v>
      </c>
      <c r="L135" s="881" t="s">
        <v>444</v>
      </c>
      <c r="M135" s="529" t="s">
        <v>8231</v>
      </c>
      <c r="N135" s="882" t="s">
        <v>9260</v>
      </c>
      <c r="O135" s="923"/>
    </row>
    <row r="136" spans="1:18" ht="30" customHeight="1">
      <c r="A136" s="496"/>
      <c r="B136" s="531" t="s">
        <v>7483</v>
      </c>
      <c r="C136" s="526" t="str">
        <f>C135</f>
        <v>114/07/02</v>
      </c>
      <c r="D136" s="980"/>
      <c r="E136" s="918"/>
      <c r="F136" s="543">
        <v>3</v>
      </c>
      <c r="G136" s="544" t="s">
        <v>443</v>
      </c>
      <c r="H136" s="544">
        <v>9</v>
      </c>
      <c r="I136" s="545" t="s">
        <v>1205</v>
      </c>
      <c r="J136" s="880"/>
      <c r="K136" s="548">
        <f>F136+K134</f>
        <v>78</v>
      </c>
      <c r="L136" s="881"/>
      <c r="M136" s="531" t="s">
        <v>8569</v>
      </c>
      <c r="N136" s="883"/>
      <c r="O136" s="923"/>
    </row>
    <row r="137" spans="1:18" ht="30" customHeight="1">
      <c r="A137" s="667" t="s">
        <v>477</v>
      </c>
      <c r="B137" s="531" t="s">
        <v>8858</v>
      </c>
      <c r="C137" s="526" t="s">
        <v>9223</v>
      </c>
      <c r="D137" s="980">
        <v>126</v>
      </c>
      <c r="E137" s="918" t="s">
        <v>8735</v>
      </c>
      <c r="F137" s="967" t="str">
        <f>C138</f>
        <v>114/07/23</v>
      </c>
      <c r="G137" s="875"/>
      <c r="H137" s="875"/>
      <c r="I137" s="876"/>
      <c r="J137" s="880" t="s">
        <v>8736</v>
      </c>
      <c r="K137" s="547">
        <f>K135+D137</f>
        <v>1726.5</v>
      </c>
      <c r="L137" s="881" t="s">
        <v>444</v>
      </c>
      <c r="M137" s="529" t="s">
        <v>8231</v>
      </c>
      <c r="N137" s="882" t="s">
        <v>9261</v>
      </c>
      <c r="O137" s="923"/>
    </row>
    <row r="138" spans="1:18" ht="30" customHeight="1">
      <c r="A138" s="496"/>
      <c r="B138" s="531" t="s">
        <v>7483</v>
      </c>
      <c r="C138" s="526" t="str">
        <f>C137</f>
        <v>114/07/23</v>
      </c>
      <c r="D138" s="980"/>
      <c r="E138" s="918"/>
      <c r="F138" s="543">
        <v>4</v>
      </c>
      <c r="G138" s="544" t="s">
        <v>443</v>
      </c>
      <c r="H138" s="544">
        <v>12</v>
      </c>
      <c r="I138" s="545" t="s">
        <v>1205</v>
      </c>
      <c r="J138" s="880"/>
      <c r="K138" s="548">
        <f>F138+K136</f>
        <v>82</v>
      </c>
      <c r="L138" s="881"/>
      <c r="M138" s="531" t="s">
        <v>8569</v>
      </c>
      <c r="N138" s="883"/>
      <c r="O138" s="923"/>
    </row>
    <row r="139" spans="1:18" ht="30" customHeight="1">
      <c r="A139" s="667" t="s">
        <v>477</v>
      </c>
      <c r="B139" s="531" t="s">
        <v>8858</v>
      </c>
      <c r="C139" s="526" t="s">
        <v>9237</v>
      </c>
      <c r="D139" s="980">
        <v>27</v>
      </c>
      <c r="E139" s="918" t="s">
        <v>8735</v>
      </c>
      <c r="F139" s="967" t="str">
        <f>C140</f>
        <v>114/08/07</v>
      </c>
      <c r="G139" s="875"/>
      <c r="H139" s="875"/>
      <c r="I139" s="876"/>
      <c r="J139" s="880" t="s">
        <v>8736</v>
      </c>
      <c r="K139" s="547">
        <f>K137+D139</f>
        <v>1753.5</v>
      </c>
      <c r="L139" s="881" t="s">
        <v>440</v>
      </c>
      <c r="M139" s="529" t="s">
        <v>8231</v>
      </c>
      <c r="N139" s="882" t="s">
        <v>9278</v>
      </c>
      <c r="O139" s="923"/>
    </row>
    <row r="140" spans="1:18" ht="30" customHeight="1">
      <c r="A140" s="496"/>
      <c r="B140" s="531" t="s">
        <v>7483</v>
      </c>
      <c r="C140" s="526" t="str">
        <f>C139</f>
        <v>114/08/07</v>
      </c>
      <c r="D140" s="980"/>
      <c r="E140" s="918"/>
      <c r="F140" s="543">
        <v>2</v>
      </c>
      <c r="G140" s="544" t="s">
        <v>443</v>
      </c>
      <c r="H140" s="544">
        <v>6</v>
      </c>
      <c r="I140" s="545" t="s">
        <v>1205</v>
      </c>
      <c r="J140" s="880"/>
      <c r="K140" s="548">
        <f>F140+K138</f>
        <v>84</v>
      </c>
      <c r="L140" s="881"/>
      <c r="M140" s="531" t="s">
        <v>8569</v>
      </c>
      <c r="N140" s="883"/>
      <c r="O140" s="923"/>
    </row>
    <row r="141" spans="1:18" s="537" customFormat="1" ht="30" customHeight="1">
      <c r="A141" s="681" t="s">
        <v>477</v>
      </c>
      <c r="B141" s="535" t="s">
        <v>8858</v>
      </c>
      <c r="C141" s="534" t="s">
        <v>9243</v>
      </c>
      <c r="D141" s="1151">
        <v>72</v>
      </c>
      <c r="E141" s="889" t="s">
        <v>8740</v>
      </c>
      <c r="F141" s="897" t="str">
        <f>C142</f>
        <v>114/08/12</v>
      </c>
      <c r="G141" s="870"/>
      <c r="H141" s="870"/>
      <c r="I141" s="871"/>
      <c r="J141" s="1115" t="s">
        <v>9093</v>
      </c>
      <c r="K141" s="552">
        <f>K139+D141</f>
        <v>1825.5</v>
      </c>
      <c r="L141" s="867" t="s">
        <v>440</v>
      </c>
      <c r="M141" s="682" t="s">
        <v>8231</v>
      </c>
      <c r="N141" s="895" t="s">
        <v>9262</v>
      </c>
      <c r="O141" s="872"/>
    </row>
    <row r="142" spans="1:18" s="537" customFormat="1" ht="30" customHeight="1">
      <c r="A142" s="683"/>
      <c r="B142" s="535" t="s">
        <v>7483</v>
      </c>
      <c r="C142" s="534" t="str">
        <f>C141</f>
        <v>114/08/12</v>
      </c>
      <c r="D142" s="1151"/>
      <c r="E142" s="889"/>
      <c r="F142" s="553">
        <v>3</v>
      </c>
      <c r="G142" s="550" t="s">
        <v>443</v>
      </c>
      <c r="H142" s="550">
        <v>9</v>
      </c>
      <c r="I142" s="551" t="s">
        <v>1205</v>
      </c>
      <c r="J142" s="1115"/>
      <c r="K142" s="554">
        <f>F142+K140</f>
        <v>87</v>
      </c>
      <c r="L142" s="867"/>
      <c r="M142" s="535" t="s">
        <v>8569</v>
      </c>
      <c r="N142" s="896"/>
      <c r="O142" s="872"/>
    </row>
    <row r="143" spans="1:18" s="537" customFormat="1" ht="30" customHeight="1">
      <c r="A143" s="681" t="s">
        <v>477</v>
      </c>
      <c r="B143" s="535" t="s">
        <v>8858</v>
      </c>
      <c r="C143" s="534" t="s">
        <v>9252</v>
      </c>
      <c r="D143" s="1151">
        <v>99</v>
      </c>
      <c r="E143" s="889" t="s">
        <v>8740</v>
      </c>
      <c r="F143" s="897" t="str">
        <f>C144</f>
        <v>114/08/21</v>
      </c>
      <c r="G143" s="870"/>
      <c r="H143" s="870"/>
      <c r="I143" s="871"/>
      <c r="J143" s="1115" t="s">
        <v>9093</v>
      </c>
      <c r="K143" s="552">
        <f>K141+D143</f>
        <v>1924.5</v>
      </c>
      <c r="L143" s="867" t="s">
        <v>440</v>
      </c>
      <c r="M143" s="682" t="s">
        <v>8231</v>
      </c>
      <c r="N143" s="895" t="s">
        <v>9268</v>
      </c>
      <c r="O143" s="872"/>
    </row>
    <row r="144" spans="1:18" s="537" customFormat="1" ht="30" customHeight="1">
      <c r="A144" s="683"/>
      <c r="B144" s="535" t="s">
        <v>7483</v>
      </c>
      <c r="C144" s="534" t="str">
        <f>C143</f>
        <v>114/08/21</v>
      </c>
      <c r="D144" s="1151"/>
      <c r="E144" s="889"/>
      <c r="F144" s="553">
        <v>3</v>
      </c>
      <c r="G144" s="550" t="s">
        <v>443</v>
      </c>
      <c r="H144" s="550">
        <f>F144*3</f>
        <v>9</v>
      </c>
      <c r="I144" s="551" t="s">
        <v>1205</v>
      </c>
      <c r="J144" s="1115"/>
      <c r="K144" s="554">
        <f>F144+K142</f>
        <v>90</v>
      </c>
      <c r="L144" s="867"/>
      <c r="M144" s="535" t="s">
        <v>8569</v>
      </c>
      <c r="N144" s="896"/>
      <c r="O144" s="872"/>
    </row>
    <row r="145" spans="1:15" s="537" customFormat="1" ht="30" customHeight="1">
      <c r="A145" s="681" t="s">
        <v>477</v>
      </c>
      <c r="B145" s="535" t="s">
        <v>8858</v>
      </c>
      <c r="C145" s="534" t="s">
        <v>9270</v>
      </c>
      <c r="D145" s="1151">
        <v>37</v>
      </c>
      <c r="E145" s="889" t="s">
        <v>8740</v>
      </c>
      <c r="F145" s="897" t="str">
        <f>C146</f>
        <v>114/09/01</v>
      </c>
      <c r="G145" s="870"/>
      <c r="H145" s="870"/>
      <c r="I145" s="871"/>
      <c r="J145" s="1115" t="s">
        <v>9093</v>
      </c>
      <c r="K145" s="552">
        <f>K143+D145</f>
        <v>1961.5</v>
      </c>
      <c r="L145" s="867" t="s">
        <v>440</v>
      </c>
      <c r="M145" s="682" t="s">
        <v>7995</v>
      </c>
      <c r="N145" s="895" t="s">
        <v>9284</v>
      </c>
      <c r="O145" s="872"/>
    </row>
    <row r="146" spans="1:15" s="537" customFormat="1" ht="30" customHeight="1">
      <c r="A146" s="683"/>
      <c r="B146" s="535" t="s">
        <v>7483</v>
      </c>
      <c r="C146" s="534" t="str">
        <f>C145</f>
        <v>114/09/01</v>
      </c>
      <c r="D146" s="1151"/>
      <c r="E146" s="889"/>
      <c r="F146" s="553">
        <v>2</v>
      </c>
      <c r="G146" s="550" t="s">
        <v>443</v>
      </c>
      <c r="H146" s="550">
        <f>F146*3</f>
        <v>6</v>
      </c>
      <c r="I146" s="551" t="s">
        <v>1205</v>
      </c>
      <c r="J146" s="1115"/>
      <c r="K146" s="554">
        <f>F146+K144</f>
        <v>92</v>
      </c>
      <c r="L146" s="867"/>
      <c r="M146" s="535" t="s">
        <v>8569</v>
      </c>
      <c r="N146" s="896"/>
      <c r="O146" s="872"/>
    </row>
    <row r="147" spans="1:15" s="537" customFormat="1" ht="30" customHeight="1">
      <c r="A147" s="681" t="s">
        <v>477</v>
      </c>
      <c r="B147" s="535" t="s">
        <v>8858</v>
      </c>
      <c r="C147" s="534" t="s">
        <v>9271</v>
      </c>
      <c r="D147" s="1151">
        <v>18</v>
      </c>
      <c r="E147" s="889" t="s">
        <v>8740</v>
      </c>
      <c r="F147" s="897" t="str">
        <f>C148</f>
        <v>114/09/03</v>
      </c>
      <c r="G147" s="870"/>
      <c r="H147" s="870"/>
      <c r="I147" s="871"/>
      <c r="J147" s="1115" t="s">
        <v>9093</v>
      </c>
      <c r="K147" s="552">
        <f>K145+D147</f>
        <v>1979.5</v>
      </c>
      <c r="L147" s="867" t="s">
        <v>440</v>
      </c>
      <c r="M147" s="682" t="s">
        <v>7995</v>
      </c>
      <c r="N147" s="895" t="s">
        <v>9272</v>
      </c>
      <c r="O147" s="872"/>
    </row>
    <row r="148" spans="1:15" s="537" customFormat="1" ht="30" customHeight="1">
      <c r="A148" s="683"/>
      <c r="B148" s="535" t="s">
        <v>7483</v>
      </c>
      <c r="C148" s="534" t="str">
        <f>C147</f>
        <v>114/09/03</v>
      </c>
      <c r="D148" s="1151"/>
      <c r="E148" s="889"/>
      <c r="F148" s="553">
        <v>1</v>
      </c>
      <c r="G148" s="550" t="s">
        <v>443</v>
      </c>
      <c r="H148" s="550">
        <f>F148*3</f>
        <v>3</v>
      </c>
      <c r="I148" s="551" t="s">
        <v>1205</v>
      </c>
      <c r="J148" s="1115"/>
      <c r="K148" s="554">
        <f>F148+K146</f>
        <v>93</v>
      </c>
      <c r="L148" s="867"/>
      <c r="M148" s="535" t="s">
        <v>8569</v>
      </c>
      <c r="N148" s="896"/>
      <c r="O148" s="872"/>
    </row>
    <row r="149" spans="1:15" ht="30" customHeight="1">
      <c r="A149" s="495" t="s">
        <v>485</v>
      </c>
      <c r="B149" s="531" t="s">
        <v>7480</v>
      </c>
      <c r="C149" s="526" t="s">
        <v>8023</v>
      </c>
      <c r="D149" s="927">
        <v>6.5</v>
      </c>
      <c r="E149" s="918" t="s">
        <v>8735</v>
      </c>
      <c r="F149" s="1141" t="s">
        <v>8025</v>
      </c>
      <c r="G149" s="1142"/>
      <c r="H149" s="1142"/>
      <c r="I149" s="1143"/>
      <c r="J149" s="880" t="s">
        <v>8024</v>
      </c>
      <c r="K149" s="547">
        <f>D149</f>
        <v>6.5</v>
      </c>
      <c r="L149" s="881" t="s">
        <v>444</v>
      </c>
      <c r="M149" s="529" t="s">
        <v>9209</v>
      </c>
      <c r="N149" s="1071" t="s">
        <v>8026</v>
      </c>
      <c r="O149" s="530"/>
    </row>
    <row r="150" spans="1:15" ht="30" customHeight="1">
      <c r="A150" s="496"/>
      <c r="B150" s="531" t="s">
        <v>7484</v>
      </c>
      <c r="C150" s="526" t="s">
        <v>8023</v>
      </c>
      <c r="D150" s="927"/>
      <c r="E150" s="918"/>
      <c r="F150" s="1144"/>
      <c r="G150" s="1145"/>
      <c r="H150" s="1145"/>
      <c r="I150" s="1146"/>
      <c r="J150" s="880"/>
      <c r="K150" s="548" t="str">
        <f>F149</f>
        <v>免製作試體及送驗</v>
      </c>
      <c r="L150" s="881"/>
      <c r="M150" s="531" t="s">
        <v>9210</v>
      </c>
      <c r="N150" s="1072"/>
      <c r="O150" s="530"/>
    </row>
    <row r="151" spans="1:15" ht="30" customHeight="1">
      <c r="A151" s="495" t="s">
        <v>485</v>
      </c>
      <c r="B151" s="531" t="s">
        <v>7480</v>
      </c>
      <c r="C151" s="526" t="s">
        <v>8051</v>
      </c>
      <c r="D151" s="927">
        <v>7</v>
      </c>
      <c r="E151" s="918" t="s">
        <v>8735</v>
      </c>
      <c r="F151" s="1141" t="s">
        <v>8025</v>
      </c>
      <c r="G151" s="1142"/>
      <c r="H151" s="1142"/>
      <c r="I151" s="1143"/>
      <c r="J151" s="880" t="s">
        <v>8024</v>
      </c>
      <c r="K151" s="547">
        <f>D151+K149</f>
        <v>13.5</v>
      </c>
      <c r="L151" s="881" t="s">
        <v>444</v>
      </c>
      <c r="M151" s="529" t="s">
        <v>9209</v>
      </c>
      <c r="N151" s="1071" t="s">
        <v>8052</v>
      </c>
      <c r="O151" s="530"/>
    </row>
    <row r="152" spans="1:15" ht="30" customHeight="1">
      <c r="A152" s="496"/>
      <c r="B152" s="531" t="s">
        <v>7484</v>
      </c>
      <c r="C152" s="526" t="str">
        <f>C151</f>
        <v>113/2/6</v>
      </c>
      <c r="D152" s="927"/>
      <c r="E152" s="918"/>
      <c r="F152" s="1144"/>
      <c r="G152" s="1145"/>
      <c r="H152" s="1145"/>
      <c r="I152" s="1146"/>
      <c r="J152" s="880"/>
      <c r="K152" s="548" t="str">
        <f>F151</f>
        <v>免製作試體及送驗</v>
      </c>
      <c r="L152" s="881"/>
      <c r="M152" s="531" t="s">
        <v>9210</v>
      </c>
      <c r="N152" s="1072"/>
      <c r="O152" s="530"/>
    </row>
    <row r="153" spans="1:15" ht="30" customHeight="1">
      <c r="A153" s="495" t="s">
        <v>485</v>
      </c>
      <c r="B153" s="531" t="s">
        <v>7480</v>
      </c>
      <c r="C153" s="526" t="s">
        <v>8238</v>
      </c>
      <c r="D153" s="927">
        <v>4</v>
      </c>
      <c r="E153" s="918" t="s">
        <v>8735</v>
      </c>
      <c r="F153" s="1141" t="s">
        <v>8025</v>
      </c>
      <c r="G153" s="1142"/>
      <c r="H153" s="1142"/>
      <c r="I153" s="1143"/>
      <c r="J153" s="880" t="s">
        <v>8024</v>
      </c>
      <c r="K153" s="547">
        <f>D153+K151</f>
        <v>17.5</v>
      </c>
      <c r="L153" s="881" t="s">
        <v>444</v>
      </c>
      <c r="M153" s="529" t="s">
        <v>9209</v>
      </c>
      <c r="N153" s="1071" t="s">
        <v>8240</v>
      </c>
      <c r="O153" s="530"/>
    </row>
    <row r="154" spans="1:15" ht="30" customHeight="1">
      <c r="A154" s="496"/>
      <c r="B154" s="531" t="s">
        <v>7484</v>
      </c>
      <c r="C154" s="526" t="str">
        <f>C153</f>
        <v>113/4/22</v>
      </c>
      <c r="D154" s="927"/>
      <c r="E154" s="918"/>
      <c r="F154" s="1144"/>
      <c r="G154" s="1145"/>
      <c r="H154" s="1145"/>
      <c r="I154" s="1146"/>
      <c r="J154" s="880"/>
      <c r="K154" s="548" t="str">
        <f>F153</f>
        <v>免製作試體及送驗</v>
      </c>
      <c r="L154" s="881"/>
      <c r="M154" s="531" t="s">
        <v>9210</v>
      </c>
      <c r="N154" s="1072"/>
      <c r="O154" s="530"/>
    </row>
    <row r="155" spans="1:15" ht="30" customHeight="1">
      <c r="A155" s="495" t="s">
        <v>485</v>
      </c>
      <c r="B155" s="531" t="s">
        <v>7480</v>
      </c>
      <c r="C155" s="526" t="s">
        <v>8239</v>
      </c>
      <c r="D155" s="927">
        <v>8.5</v>
      </c>
      <c r="E155" s="918" t="s">
        <v>8735</v>
      </c>
      <c r="F155" s="1141" t="s">
        <v>8025</v>
      </c>
      <c r="G155" s="1142"/>
      <c r="H155" s="1142"/>
      <c r="I155" s="1143"/>
      <c r="J155" s="880" t="s">
        <v>8024</v>
      </c>
      <c r="K155" s="547">
        <f>D155+K153</f>
        <v>26</v>
      </c>
      <c r="L155" s="881" t="s">
        <v>444</v>
      </c>
      <c r="M155" s="529" t="s">
        <v>9209</v>
      </c>
      <c r="N155" s="1071" t="s">
        <v>8241</v>
      </c>
      <c r="O155" s="530"/>
    </row>
    <row r="156" spans="1:15" ht="30" customHeight="1">
      <c r="A156" s="496"/>
      <c r="B156" s="531" t="s">
        <v>7484</v>
      </c>
      <c r="C156" s="526" t="str">
        <f>C155</f>
        <v>113/4/23</v>
      </c>
      <c r="D156" s="927"/>
      <c r="E156" s="918"/>
      <c r="F156" s="1144"/>
      <c r="G156" s="1145"/>
      <c r="H156" s="1145"/>
      <c r="I156" s="1146"/>
      <c r="J156" s="880"/>
      <c r="K156" s="548" t="str">
        <f>F155</f>
        <v>免製作試體及送驗</v>
      </c>
      <c r="L156" s="881"/>
      <c r="M156" s="531" t="s">
        <v>9210</v>
      </c>
      <c r="N156" s="1072"/>
      <c r="O156" s="530"/>
    </row>
    <row r="157" spans="1:15" ht="30" customHeight="1">
      <c r="A157" s="495" t="s">
        <v>485</v>
      </c>
      <c r="B157" s="531" t="s">
        <v>7480</v>
      </c>
      <c r="C157" s="526" t="s">
        <v>8372</v>
      </c>
      <c r="D157" s="927">
        <v>2</v>
      </c>
      <c r="E157" s="918" t="s">
        <v>8735</v>
      </c>
      <c r="F157" s="1141" t="s">
        <v>8025</v>
      </c>
      <c r="G157" s="1142"/>
      <c r="H157" s="1142"/>
      <c r="I157" s="1143"/>
      <c r="J157" s="880" t="s">
        <v>8024</v>
      </c>
      <c r="K157" s="547">
        <f>D157+K155</f>
        <v>28</v>
      </c>
      <c r="L157" s="881" t="s">
        <v>444</v>
      </c>
      <c r="M157" s="529" t="s">
        <v>9209</v>
      </c>
      <c r="N157" s="1071" t="s">
        <v>8373</v>
      </c>
      <c r="O157" s="530"/>
    </row>
    <row r="158" spans="1:15" ht="30" customHeight="1">
      <c r="A158" s="496"/>
      <c r="B158" s="531" t="s">
        <v>7484</v>
      </c>
      <c r="C158" s="526" t="str">
        <f>C157</f>
        <v>113/5/7</v>
      </c>
      <c r="D158" s="927"/>
      <c r="E158" s="918"/>
      <c r="F158" s="1144"/>
      <c r="G158" s="1145"/>
      <c r="H158" s="1145"/>
      <c r="I158" s="1146"/>
      <c r="J158" s="880"/>
      <c r="K158" s="548" t="str">
        <f>F157</f>
        <v>免製作試體及送驗</v>
      </c>
      <c r="L158" s="881"/>
      <c r="M158" s="531" t="s">
        <v>9210</v>
      </c>
      <c r="N158" s="1072"/>
      <c r="O158" s="530"/>
    </row>
    <row r="159" spans="1:15" ht="30" customHeight="1">
      <c r="A159" s="495" t="s">
        <v>485</v>
      </c>
      <c r="B159" s="531" t="s">
        <v>7480</v>
      </c>
      <c r="C159" s="526" t="s">
        <v>8586</v>
      </c>
      <c r="D159" s="927">
        <v>8</v>
      </c>
      <c r="E159" s="918" t="s">
        <v>8735</v>
      </c>
      <c r="F159" s="1141" t="s">
        <v>8025</v>
      </c>
      <c r="G159" s="1142"/>
      <c r="H159" s="1142"/>
      <c r="I159" s="1143"/>
      <c r="J159" s="880" t="s">
        <v>8024</v>
      </c>
      <c r="K159" s="547">
        <f>D159+K157</f>
        <v>36</v>
      </c>
      <c r="L159" s="881" t="s">
        <v>444</v>
      </c>
      <c r="M159" s="529" t="s">
        <v>9209</v>
      </c>
      <c r="N159" s="1071" t="s">
        <v>8587</v>
      </c>
      <c r="O159" s="530"/>
    </row>
    <row r="160" spans="1:15" ht="30" customHeight="1">
      <c r="A160" s="496"/>
      <c r="B160" s="531" t="s">
        <v>7484</v>
      </c>
      <c r="C160" s="526" t="str">
        <f>C159</f>
        <v>113/6/6</v>
      </c>
      <c r="D160" s="927"/>
      <c r="E160" s="918"/>
      <c r="F160" s="1144"/>
      <c r="G160" s="1145"/>
      <c r="H160" s="1145"/>
      <c r="I160" s="1146"/>
      <c r="J160" s="880"/>
      <c r="K160" s="548" t="str">
        <f>F159</f>
        <v>免製作試體及送驗</v>
      </c>
      <c r="L160" s="881"/>
      <c r="M160" s="531" t="s">
        <v>9210</v>
      </c>
      <c r="N160" s="1072"/>
      <c r="O160" s="530"/>
    </row>
    <row r="161" spans="1:18" ht="30" customHeight="1">
      <c r="A161" s="495" t="s">
        <v>485</v>
      </c>
      <c r="B161" s="531" t="s">
        <v>7480</v>
      </c>
      <c r="C161" s="526" t="s">
        <v>8584</v>
      </c>
      <c r="D161" s="927">
        <v>16</v>
      </c>
      <c r="E161" s="918" t="s">
        <v>8735</v>
      </c>
      <c r="F161" s="1070" t="s">
        <v>8585</v>
      </c>
      <c r="G161" s="958"/>
      <c r="H161" s="958"/>
      <c r="I161" s="959"/>
      <c r="J161" s="880" t="s">
        <v>8024</v>
      </c>
      <c r="K161" s="547">
        <f>D161+K159</f>
        <v>52</v>
      </c>
      <c r="L161" s="881" t="s">
        <v>444</v>
      </c>
      <c r="M161" s="529" t="s">
        <v>8231</v>
      </c>
      <c r="N161" s="1071" t="s">
        <v>8618</v>
      </c>
      <c r="O161" s="1247" t="s">
        <v>8588</v>
      </c>
      <c r="P161" s="915"/>
      <c r="Q161" s="915"/>
      <c r="R161" s="915"/>
    </row>
    <row r="162" spans="1:18" ht="30" customHeight="1">
      <c r="A162" s="496"/>
      <c r="B162" s="531" t="s">
        <v>7484</v>
      </c>
      <c r="C162" s="526" t="str">
        <f>C161</f>
        <v>113/9/18</v>
      </c>
      <c r="D162" s="927"/>
      <c r="E162" s="918"/>
      <c r="F162" s="543">
        <v>1</v>
      </c>
      <c r="G162" s="544" t="s">
        <v>443</v>
      </c>
      <c r="H162" s="544">
        <v>3</v>
      </c>
      <c r="I162" s="545" t="s">
        <v>1205</v>
      </c>
      <c r="J162" s="880"/>
      <c r="K162" s="548" t="str">
        <f>F161</f>
        <v>113/09/18</v>
      </c>
      <c r="L162" s="881"/>
      <c r="M162" s="531" t="s">
        <v>8553</v>
      </c>
      <c r="N162" s="1072"/>
      <c r="O162" s="1247"/>
      <c r="P162" s="915"/>
      <c r="Q162" s="915"/>
      <c r="R162" s="915"/>
    </row>
    <row r="163" spans="1:18" ht="30" customHeight="1">
      <c r="A163" s="495" t="s">
        <v>485</v>
      </c>
      <c r="B163" s="531" t="s">
        <v>7480</v>
      </c>
      <c r="C163" s="526" t="s">
        <v>8886</v>
      </c>
      <c r="D163" s="927">
        <v>14.5</v>
      </c>
      <c r="E163" s="918" t="s">
        <v>8735</v>
      </c>
      <c r="F163" s="1141" t="s">
        <v>8887</v>
      </c>
      <c r="G163" s="1147"/>
      <c r="H163" s="1147"/>
      <c r="I163" s="1148"/>
      <c r="J163" s="880" t="s">
        <v>8024</v>
      </c>
      <c r="K163" s="547">
        <f>D163+K161</f>
        <v>66.5</v>
      </c>
      <c r="L163" s="881" t="s">
        <v>444</v>
      </c>
      <c r="M163" s="529" t="s">
        <v>9209</v>
      </c>
      <c r="N163" s="1071" t="s">
        <v>8888</v>
      </c>
      <c r="O163" s="1247" t="s">
        <v>8588</v>
      </c>
      <c r="P163" s="915"/>
      <c r="Q163" s="915"/>
      <c r="R163" s="915"/>
    </row>
    <row r="164" spans="1:18" ht="30" customHeight="1">
      <c r="A164" s="496"/>
      <c r="B164" s="531" t="s">
        <v>7484</v>
      </c>
      <c r="C164" s="526" t="str">
        <f>C163</f>
        <v>113/11/25</v>
      </c>
      <c r="D164" s="927"/>
      <c r="E164" s="918"/>
      <c r="F164" s="1154"/>
      <c r="G164" s="1155"/>
      <c r="H164" s="1155"/>
      <c r="I164" s="1156"/>
      <c r="J164" s="880"/>
      <c r="K164" s="548" t="str">
        <f>F163</f>
        <v>免製作試體及送驗</v>
      </c>
      <c r="L164" s="881"/>
      <c r="M164" s="531" t="s">
        <v>9210</v>
      </c>
      <c r="N164" s="1072"/>
      <c r="O164" s="1247"/>
      <c r="P164" s="915"/>
      <c r="Q164" s="915"/>
      <c r="R164" s="915"/>
    </row>
    <row r="165" spans="1:18" ht="30" customHeight="1">
      <c r="A165" s="495" t="s">
        <v>485</v>
      </c>
      <c r="B165" s="531" t="s">
        <v>7480</v>
      </c>
      <c r="C165" s="526" t="s">
        <v>8925</v>
      </c>
      <c r="D165" s="927">
        <v>5.5</v>
      </c>
      <c r="E165" s="918" t="s">
        <v>8735</v>
      </c>
      <c r="F165" s="1141" t="s">
        <v>8887</v>
      </c>
      <c r="G165" s="1147"/>
      <c r="H165" s="1147"/>
      <c r="I165" s="1148"/>
      <c r="J165" s="880" t="s">
        <v>8024</v>
      </c>
      <c r="K165" s="547">
        <f>D165+K163</f>
        <v>72</v>
      </c>
      <c r="L165" s="881" t="s">
        <v>444</v>
      </c>
      <c r="M165" s="529" t="s">
        <v>9209</v>
      </c>
      <c r="N165" s="1071" t="s">
        <v>8937</v>
      </c>
      <c r="O165" s="872" t="s">
        <v>8938</v>
      </c>
      <c r="P165" s="915"/>
      <c r="Q165" s="915"/>
      <c r="R165" s="915"/>
    </row>
    <row r="166" spans="1:18" ht="30" customHeight="1">
      <c r="A166" s="496"/>
      <c r="B166" s="531" t="s">
        <v>7484</v>
      </c>
      <c r="C166" s="526" t="str">
        <f>C165</f>
        <v>114/01/13</v>
      </c>
      <c r="D166" s="927"/>
      <c r="E166" s="918"/>
      <c r="F166" s="1149"/>
      <c r="G166" s="1150"/>
      <c r="H166" s="1150"/>
      <c r="I166" s="1140"/>
      <c r="J166" s="880"/>
      <c r="K166" s="548" t="str">
        <f>F165</f>
        <v>免製作試體及送驗</v>
      </c>
      <c r="L166" s="881"/>
      <c r="M166" s="531" t="s">
        <v>9210</v>
      </c>
      <c r="N166" s="1072"/>
      <c r="O166" s="872"/>
      <c r="P166" s="915"/>
      <c r="Q166" s="915"/>
      <c r="R166" s="915"/>
    </row>
    <row r="167" spans="1:18" ht="30" customHeight="1">
      <c r="A167" s="495" t="s">
        <v>485</v>
      </c>
      <c r="B167" s="531" t="s">
        <v>7480</v>
      </c>
      <c r="C167" s="526" t="s">
        <v>9024</v>
      </c>
      <c r="D167" s="927">
        <v>9</v>
      </c>
      <c r="E167" s="918" t="s">
        <v>8735</v>
      </c>
      <c r="F167" s="1141" t="s">
        <v>8887</v>
      </c>
      <c r="G167" s="1147"/>
      <c r="H167" s="1147"/>
      <c r="I167" s="1148"/>
      <c r="J167" s="880" t="s">
        <v>8024</v>
      </c>
      <c r="K167" s="547">
        <f>K165+D167</f>
        <v>81</v>
      </c>
      <c r="L167" s="881" t="s">
        <v>444</v>
      </c>
      <c r="M167" s="529" t="s">
        <v>9209</v>
      </c>
      <c r="N167" s="1071" t="s">
        <v>9023</v>
      </c>
      <c r="O167" s="872" t="s">
        <v>9031</v>
      </c>
      <c r="P167" s="915"/>
      <c r="Q167" s="915"/>
      <c r="R167" s="915"/>
    </row>
    <row r="168" spans="1:18" ht="30" customHeight="1">
      <c r="A168" s="496"/>
      <c r="B168" s="531" t="s">
        <v>7484</v>
      </c>
      <c r="C168" s="526" t="str">
        <f>C167</f>
        <v>114/03/11</v>
      </c>
      <c r="D168" s="927"/>
      <c r="E168" s="918"/>
      <c r="F168" s="1149"/>
      <c r="G168" s="1150"/>
      <c r="H168" s="1150"/>
      <c r="I168" s="1140"/>
      <c r="J168" s="880"/>
      <c r="K168" s="548" t="str">
        <f>F167</f>
        <v>免製作試體及送驗</v>
      </c>
      <c r="L168" s="881"/>
      <c r="M168" s="531" t="s">
        <v>9210</v>
      </c>
      <c r="N168" s="1072"/>
      <c r="O168" s="872"/>
      <c r="P168" s="915"/>
      <c r="Q168" s="915"/>
      <c r="R168" s="915"/>
    </row>
    <row r="169" spans="1:18" ht="30" customHeight="1">
      <c r="A169" s="495" t="s">
        <v>485</v>
      </c>
      <c r="B169" s="531" t="s">
        <v>7480</v>
      </c>
      <c r="C169" s="526" t="s">
        <v>9029</v>
      </c>
      <c r="D169" s="927">
        <v>9</v>
      </c>
      <c r="E169" s="918" t="s">
        <v>8735</v>
      </c>
      <c r="F169" s="1141" t="s">
        <v>8887</v>
      </c>
      <c r="G169" s="1147"/>
      <c r="H169" s="1147"/>
      <c r="I169" s="1148"/>
      <c r="J169" s="880" t="s">
        <v>8024</v>
      </c>
      <c r="K169" s="547">
        <f>K167+D169</f>
        <v>90</v>
      </c>
      <c r="L169" s="881" t="s">
        <v>444</v>
      </c>
      <c r="M169" s="529" t="s">
        <v>9209</v>
      </c>
      <c r="N169" s="1071" t="s">
        <v>9030</v>
      </c>
      <c r="O169" s="872" t="s">
        <v>9032</v>
      </c>
      <c r="P169" s="915"/>
      <c r="Q169" s="915"/>
      <c r="R169" s="915"/>
    </row>
    <row r="170" spans="1:18" ht="30" customHeight="1">
      <c r="A170" s="496"/>
      <c r="B170" s="531" t="s">
        <v>7484</v>
      </c>
      <c r="C170" s="526" t="str">
        <f>C169</f>
        <v>114/03/14</v>
      </c>
      <c r="D170" s="927"/>
      <c r="E170" s="918"/>
      <c r="F170" s="1149"/>
      <c r="G170" s="1150"/>
      <c r="H170" s="1150"/>
      <c r="I170" s="1140"/>
      <c r="J170" s="880"/>
      <c r="K170" s="548" t="str">
        <f>F169</f>
        <v>免製作試體及送驗</v>
      </c>
      <c r="L170" s="881"/>
      <c r="M170" s="531" t="s">
        <v>9210</v>
      </c>
      <c r="N170" s="1072"/>
      <c r="O170" s="872"/>
      <c r="P170" s="915"/>
      <c r="Q170" s="915"/>
      <c r="R170" s="915"/>
    </row>
    <row r="171" spans="1:18" ht="30" customHeight="1">
      <c r="A171" s="495" t="s">
        <v>485</v>
      </c>
      <c r="B171" s="531" t="s">
        <v>7480</v>
      </c>
      <c r="C171" s="526" t="s">
        <v>9047</v>
      </c>
      <c r="D171" s="927">
        <v>63</v>
      </c>
      <c r="E171" s="918" t="s">
        <v>8735</v>
      </c>
      <c r="F171" s="1141" t="s">
        <v>8887</v>
      </c>
      <c r="G171" s="1147"/>
      <c r="H171" s="1147"/>
      <c r="I171" s="1148"/>
      <c r="J171" s="880" t="s">
        <v>8024</v>
      </c>
      <c r="K171" s="547">
        <f>K169+D171</f>
        <v>153</v>
      </c>
      <c r="L171" s="881" t="s">
        <v>444</v>
      </c>
      <c r="M171" s="529" t="s">
        <v>9209</v>
      </c>
      <c r="N171" s="1071" t="s">
        <v>9048</v>
      </c>
      <c r="O171" s="872" t="s">
        <v>9049</v>
      </c>
      <c r="P171" s="915"/>
      <c r="Q171" s="915"/>
      <c r="R171" s="915"/>
    </row>
    <row r="172" spans="1:18" ht="30" customHeight="1">
      <c r="A172" s="496"/>
      <c r="B172" s="531" t="s">
        <v>7484</v>
      </c>
      <c r="C172" s="526" t="str">
        <f>C171</f>
        <v>114/04/02</v>
      </c>
      <c r="D172" s="927"/>
      <c r="E172" s="918"/>
      <c r="F172" s="1149"/>
      <c r="G172" s="1150"/>
      <c r="H172" s="1150"/>
      <c r="I172" s="1140"/>
      <c r="J172" s="880"/>
      <c r="K172" s="548" t="str">
        <f>F171</f>
        <v>免製作試體及送驗</v>
      </c>
      <c r="L172" s="881"/>
      <c r="M172" s="531" t="s">
        <v>9210</v>
      </c>
      <c r="N172" s="1072"/>
      <c r="O172" s="872"/>
      <c r="P172" s="915"/>
      <c r="Q172" s="915"/>
      <c r="R172" s="915"/>
    </row>
    <row r="173" spans="1:18" ht="30" customHeight="1">
      <c r="A173" s="495" t="s">
        <v>485</v>
      </c>
      <c r="B173" s="531" t="s">
        <v>7480</v>
      </c>
      <c r="C173" s="526" t="s">
        <v>9050</v>
      </c>
      <c r="D173" s="927">
        <v>5</v>
      </c>
      <c r="E173" s="918" t="s">
        <v>8735</v>
      </c>
      <c r="F173" s="1141" t="s">
        <v>8887</v>
      </c>
      <c r="G173" s="1147"/>
      <c r="H173" s="1147"/>
      <c r="I173" s="1148"/>
      <c r="J173" s="880" t="s">
        <v>8024</v>
      </c>
      <c r="K173" s="547">
        <f>K171+D173</f>
        <v>158</v>
      </c>
      <c r="L173" s="881" t="s">
        <v>444</v>
      </c>
      <c r="M173" s="529" t="s">
        <v>9209</v>
      </c>
      <c r="N173" s="1071" t="s">
        <v>9051</v>
      </c>
      <c r="O173" s="872" t="s">
        <v>9052</v>
      </c>
      <c r="P173" s="915"/>
      <c r="Q173" s="915"/>
      <c r="R173" s="915"/>
    </row>
    <row r="174" spans="1:18" ht="30" customHeight="1">
      <c r="A174" s="496"/>
      <c r="B174" s="531" t="s">
        <v>7484</v>
      </c>
      <c r="C174" s="526" t="str">
        <f>C173</f>
        <v>114/04/09</v>
      </c>
      <c r="D174" s="927"/>
      <c r="E174" s="918"/>
      <c r="F174" s="1149"/>
      <c r="G174" s="1150"/>
      <c r="H174" s="1150"/>
      <c r="I174" s="1140"/>
      <c r="J174" s="880"/>
      <c r="K174" s="548" t="str">
        <f>F173</f>
        <v>免製作試體及送驗</v>
      </c>
      <c r="L174" s="881"/>
      <c r="M174" s="531" t="s">
        <v>9210</v>
      </c>
      <c r="N174" s="1072"/>
      <c r="O174" s="872"/>
      <c r="P174" s="915"/>
      <c r="Q174" s="915"/>
      <c r="R174" s="915"/>
    </row>
    <row r="175" spans="1:18" ht="30" customHeight="1">
      <c r="A175" s="495" t="s">
        <v>485</v>
      </c>
      <c r="B175" s="531" t="s">
        <v>7480</v>
      </c>
      <c r="C175" s="526" t="s">
        <v>9124</v>
      </c>
      <c r="D175" s="927">
        <v>8</v>
      </c>
      <c r="E175" s="918" t="s">
        <v>8735</v>
      </c>
      <c r="F175" s="1141" t="s">
        <v>8887</v>
      </c>
      <c r="G175" s="1147"/>
      <c r="H175" s="1147"/>
      <c r="I175" s="1148"/>
      <c r="J175" s="880" t="s">
        <v>8024</v>
      </c>
      <c r="K175" s="547">
        <f>K173+D175</f>
        <v>166</v>
      </c>
      <c r="L175" s="881" t="s">
        <v>444</v>
      </c>
      <c r="M175" s="529" t="s">
        <v>9209</v>
      </c>
      <c r="N175" s="1071" t="s">
        <v>9127</v>
      </c>
      <c r="O175" s="872"/>
    </row>
    <row r="176" spans="1:18" ht="30" customHeight="1">
      <c r="A176" s="496"/>
      <c r="B176" s="531" t="s">
        <v>7484</v>
      </c>
      <c r="C176" s="526" t="str">
        <f>C175</f>
        <v>114/06/12</v>
      </c>
      <c r="D176" s="927"/>
      <c r="E176" s="918"/>
      <c r="F176" s="1149"/>
      <c r="G176" s="1150"/>
      <c r="H176" s="1150"/>
      <c r="I176" s="1140"/>
      <c r="J176" s="880"/>
      <c r="K176" s="548" t="str">
        <f>F175</f>
        <v>免製作試體及送驗</v>
      </c>
      <c r="L176" s="881"/>
      <c r="M176" s="531" t="s">
        <v>9210</v>
      </c>
      <c r="N176" s="1072"/>
      <c r="O176" s="872"/>
    </row>
    <row r="177" spans="1:18" ht="30" customHeight="1">
      <c r="A177" s="495" t="s">
        <v>485</v>
      </c>
      <c r="B177" s="531" t="s">
        <v>7480</v>
      </c>
      <c r="C177" s="526" t="s">
        <v>9138</v>
      </c>
      <c r="D177" s="927">
        <v>18</v>
      </c>
      <c r="E177" s="918" t="s">
        <v>8735</v>
      </c>
      <c r="F177" s="1141" t="s">
        <v>8887</v>
      </c>
      <c r="G177" s="1147"/>
      <c r="H177" s="1147"/>
      <c r="I177" s="1148"/>
      <c r="J177" s="880" t="s">
        <v>8024</v>
      </c>
      <c r="K177" s="547">
        <f>K175+D177</f>
        <v>184</v>
      </c>
      <c r="L177" s="881" t="s">
        <v>444</v>
      </c>
      <c r="M177" s="529" t="s">
        <v>9209</v>
      </c>
      <c r="N177" s="1071" t="s">
        <v>9198</v>
      </c>
      <c r="O177" s="872"/>
    </row>
    <row r="178" spans="1:18" ht="30" customHeight="1">
      <c r="A178" s="496"/>
      <c r="B178" s="531" t="s">
        <v>7484</v>
      </c>
      <c r="C178" s="526" t="str">
        <f>C177</f>
        <v>114/06/24</v>
      </c>
      <c r="D178" s="927"/>
      <c r="E178" s="918"/>
      <c r="F178" s="1149"/>
      <c r="G178" s="1150"/>
      <c r="H178" s="1150"/>
      <c r="I178" s="1140"/>
      <c r="J178" s="880"/>
      <c r="K178" s="548" t="str">
        <f>F177</f>
        <v>免製作試體及送驗</v>
      </c>
      <c r="L178" s="881"/>
      <c r="M178" s="531" t="s">
        <v>9210</v>
      </c>
      <c r="N178" s="1072"/>
      <c r="O178" s="872"/>
    </row>
    <row r="179" spans="1:18" ht="30" customHeight="1">
      <c r="A179" s="495" t="s">
        <v>485</v>
      </c>
      <c r="B179" s="531" t="s">
        <v>7480</v>
      </c>
      <c r="C179" s="526" t="s">
        <v>9208</v>
      </c>
      <c r="D179" s="927">
        <v>26</v>
      </c>
      <c r="E179" s="918" t="s">
        <v>8735</v>
      </c>
      <c r="F179" s="1141" t="s">
        <v>8887</v>
      </c>
      <c r="G179" s="1147"/>
      <c r="H179" s="1147"/>
      <c r="I179" s="1148"/>
      <c r="J179" s="880" t="s">
        <v>8024</v>
      </c>
      <c r="K179" s="547">
        <f>K177+D179</f>
        <v>210</v>
      </c>
      <c r="L179" s="881" t="s">
        <v>444</v>
      </c>
      <c r="M179" s="529" t="s">
        <v>9209</v>
      </c>
      <c r="N179" s="1071" t="s">
        <v>9211</v>
      </c>
      <c r="O179" s="872" t="s">
        <v>9212</v>
      </c>
      <c r="P179" s="915"/>
      <c r="Q179" s="915"/>
      <c r="R179" s="915"/>
    </row>
    <row r="180" spans="1:18" ht="30" customHeight="1">
      <c r="A180" s="496"/>
      <c r="B180" s="531" t="s">
        <v>7484</v>
      </c>
      <c r="C180" s="526" t="str">
        <f>C179</f>
        <v>114/07/04</v>
      </c>
      <c r="D180" s="927"/>
      <c r="E180" s="918"/>
      <c r="F180" s="1149"/>
      <c r="G180" s="1150"/>
      <c r="H180" s="1150"/>
      <c r="I180" s="1140"/>
      <c r="J180" s="880"/>
      <c r="K180" s="548" t="str">
        <f>F179</f>
        <v>免製作試體及送驗</v>
      </c>
      <c r="L180" s="881"/>
      <c r="M180" s="531" t="s">
        <v>9210</v>
      </c>
      <c r="N180" s="1072"/>
      <c r="O180" s="872"/>
      <c r="P180" s="915"/>
      <c r="Q180" s="915"/>
      <c r="R180" s="915"/>
    </row>
    <row r="181" spans="1:18" ht="30" customHeight="1">
      <c r="A181" s="495" t="s">
        <v>485</v>
      </c>
      <c r="B181" s="531" t="s">
        <v>7480</v>
      </c>
      <c r="C181" s="526" t="s">
        <v>9263</v>
      </c>
      <c r="D181" s="927">
        <v>5</v>
      </c>
      <c r="E181" s="918" t="s">
        <v>8735</v>
      </c>
      <c r="F181" s="1141" t="s">
        <v>8887</v>
      </c>
      <c r="G181" s="1147"/>
      <c r="H181" s="1147"/>
      <c r="I181" s="1148"/>
      <c r="J181" s="880" t="s">
        <v>8024</v>
      </c>
      <c r="K181" s="547">
        <f>K179+D181</f>
        <v>215</v>
      </c>
      <c r="L181" s="881" t="s">
        <v>444</v>
      </c>
      <c r="M181" s="529" t="s">
        <v>9209</v>
      </c>
      <c r="N181" s="1071" t="s">
        <v>9264</v>
      </c>
      <c r="O181" s="872" t="s">
        <v>9265</v>
      </c>
      <c r="P181" s="915"/>
      <c r="Q181" s="915"/>
      <c r="R181" s="915"/>
    </row>
    <row r="182" spans="1:18" ht="30" customHeight="1">
      <c r="A182" s="496"/>
      <c r="B182" s="531" t="s">
        <v>7484</v>
      </c>
      <c r="C182" s="526" t="str">
        <f>C181</f>
        <v>114/08/27</v>
      </c>
      <c r="D182" s="927"/>
      <c r="E182" s="918"/>
      <c r="F182" s="1149"/>
      <c r="G182" s="1150"/>
      <c r="H182" s="1150"/>
      <c r="I182" s="1140"/>
      <c r="J182" s="880"/>
      <c r="K182" s="548" t="str">
        <f>F181</f>
        <v>免製作試體及送驗</v>
      </c>
      <c r="L182" s="881"/>
      <c r="M182" s="531" t="s">
        <v>9210</v>
      </c>
      <c r="N182" s="1072"/>
      <c r="O182" s="872"/>
      <c r="P182" s="915"/>
      <c r="Q182" s="915"/>
      <c r="R182" s="915"/>
    </row>
    <row r="183" spans="1:18" ht="39.950000000000003" customHeight="1">
      <c r="A183" s="495" t="s">
        <v>7680</v>
      </c>
      <c r="B183" s="531" t="s">
        <v>8741</v>
      </c>
      <c r="C183" s="526" t="s">
        <v>7628</v>
      </c>
      <c r="D183" s="934" t="s">
        <v>7667</v>
      </c>
      <c r="E183" s="907"/>
      <c r="F183" s="1070" t="s">
        <v>7627</v>
      </c>
      <c r="G183" s="958"/>
      <c r="H183" s="958"/>
      <c r="I183" s="959"/>
      <c r="J183" s="981" t="s">
        <v>7667</v>
      </c>
      <c r="K183" s="528" t="s">
        <v>7667</v>
      </c>
      <c r="L183" s="881" t="s">
        <v>444</v>
      </c>
      <c r="M183" s="555" t="s">
        <v>8729</v>
      </c>
      <c r="N183" s="882" t="s">
        <v>7676</v>
      </c>
      <c r="O183" s="530"/>
    </row>
    <row r="184" spans="1:18" ht="27" customHeight="1">
      <c r="A184" s="496"/>
      <c r="B184" s="531" t="s">
        <v>7486</v>
      </c>
      <c r="C184" s="526" t="s">
        <v>7628</v>
      </c>
      <c r="D184" s="935"/>
      <c r="E184" s="908"/>
      <c r="F184" s="543">
        <v>1</v>
      </c>
      <c r="G184" s="544" t="s">
        <v>443</v>
      </c>
      <c r="H184" s="544">
        <v>6</v>
      </c>
      <c r="I184" s="545" t="s">
        <v>1205</v>
      </c>
      <c r="J184" s="981"/>
      <c r="K184" s="528" t="s">
        <v>7667</v>
      </c>
      <c r="L184" s="881"/>
      <c r="M184" s="556" t="s">
        <v>7653</v>
      </c>
      <c r="N184" s="883"/>
      <c r="O184" s="530"/>
    </row>
    <row r="185" spans="1:18" ht="39.950000000000003" customHeight="1">
      <c r="A185" s="495" t="s">
        <v>1646</v>
      </c>
      <c r="B185" s="531" t="s">
        <v>8741</v>
      </c>
      <c r="C185" s="526" t="s">
        <v>7630</v>
      </c>
      <c r="D185" s="934" t="s">
        <v>7668</v>
      </c>
      <c r="E185" s="907"/>
      <c r="F185" s="1070" t="s">
        <v>7630</v>
      </c>
      <c r="G185" s="958"/>
      <c r="H185" s="958"/>
      <c r="I185" s="959"/>
      <c r="J185" s="981" t="s">
        <v>7668</v>
      </c>
      <c r="K185" s="528" t="s">
        <v>7668</v>
      </c>
      <c r="L185" s="881" t="s">
        <v>444</v>
      </c>
      <c r="M185" s="555" t="s">
        <v>8459</v>
      </c>
      <c r="N185" s="882" t="s">
        <v>7774</v>
      </c>
      <c r="O185" s="1248" t="s">
        <v>8742</v>
      </c>
    </row>
    <row r="186" spans="1:18" ht="27" customHeight="1">
      <c r="A186" s="496"/>
      <c r="B186" s="531" t="s">
        <v>7486</v>
      </c>
      <c r="C186" s="526" t="s">
        <v>7630</v>
      </c>
      <c r="D186" s="935"/>
      <c r="E186" s="908"/>
      <c r="F186" s="543">
        <v>1</v>
      </c>
      <c r="G186" s="544" t="s">
        <v>443</v>
      </c>
      <c r="H186" s="544">
        <v>14</v>
      </c>
      <c r="I186" s="545" t="s">
        <v>1205</v>
      </c>
      <c r="J186" s="981"/>
      <c r="K186" s="528" t="s">
        <v>7668</v>
      </c>
      <c r="L186" s="881"/>
      <c r="M186" s="556" t="s">
        <v>7682</v>
      </c>
      <c r="N186" s="883"/>
      <c r="O186" s="1248"/>
    </row>
    <row r="187" spans="1:18" ht="39.950000000000003" customHeight="1">
      <c r="A187" s="495" t="s">
        <v>1646</v>
      </c>
      <c r="B187" s="531" t="s">
        <v>8741</v>
      </c>
      <c r="C187" s="526" t="s">
        <v>7640</v>
      </c>
      <c r="D187" s="927">
        <v>18.5</v>
      </c>
      <c r="E187" s="918" t="s">
        <v>8735</v>
      </c>
      <c r="F187" s="967" t="s">
        <v>7639</v>
      </c>
      <c r="G187" s="875"/>
      <c r="H187" s="875"/>
      <c r="I187" s="876"/>
      <c r="J187" s="880" t="s">
        <v>8736</v>
      </c>
      <c r="K187" s="547">
        <f>D187</f>
        <v>18.5</v>
      </c>
      <c r="L187" s="881" t="s">
        <v>444</v>
      </c>
      <c r="M187" s="555" t="s">
        <v>8459</v>
      </c>
      <c r="N187" s="882" t="s">
        <v>7717</v>
      </c>
      <c r="O187" s="530"/>
      <c r="P187" s="926"/>
    </row>
    <row r="188" spans="1:18" ht="27" customHeight="1">
      <c r="A188" s="496"/>
      <c r="B188" s="531" t="s">
        <v>7486</v>
      </c>
      <c r="C188" s="526" t="s">
        <v>7640</v>
      </c>
      <c r="D188" s="927"/>
      <c r="E188" s="918"/>
      <c r="F188" s="543">
        <v>1</v>
      </c>
      <c r="G188" s="544" t="s">
        <v>443</v>
      </c>
      <c r="H188" s="544">
        <v>4</v>
      </c>
      <c r="I188" s="545" t="s">
        <v>1205</v>
      </c>
      <c r="J188" s="880"/>
      <c r="K188" s="548">
        <f>F188</f>
        <v>1</v>
      </c>
      <c r="L188" s="881"/>
      <c r="M188" s="556" t="s">
        <v>7682</v>
      </c>
      <c r="N188" s="883"/>
      <c r="O188" s="530"/>
      <c r="P188" s="926"/>
    </row>
    <row r="189" spans="1:18" ht="39.950000000000003" customHeight="1">
      <c r="A189" s="495" t="s">
        <v>1646</v>
      </c>
      <c r="B189" s="531" t="s">
        <v>8741</v>
      </c>
      <c r="C189" s="526" t="s">
        <v>7654</v>
      </c>
      <c r="D189" s="927">
        <v>13.5</v>
      </c>
      <c r="E189" s="918" t="s">
        <v>8735</v>
      </c>
      <c r="F189" s="967" t="s">
        <v>7654</v>
      </c>
      <c r="G189" s="875"/>
      <c r="H189" s="875"/>
      <c r="I189" s="876"/>
      <c r="J189" s="880" t="s">
        <v>8736</v>
      </c>
      <c r="K189" s="547">
        <f>D189+K187</f>
        <v>32</v>
      </c>
      <c r="L189" s="881" t="s">
        <v>444</v>
      </c>
      <c r="M189" s="529" t="s">
        <v>7707</v>
      </c>
      <c r="N189" s="882" t="s">
        <v>8327</v>
      </c>
      <c r="O189" s="530"/>
    </row>
    <row r="190" spans="1:18" ht="27" customHeight="1">
      <c r="A190" s="496"/>
      <c r="B190" s="531" t="s">
        <v>7486</v>
      </c>
      <c r="C190" s="526" t="s">
        <v>7654</v>
      </c>
      <c r="D190" s="927"/>
      <c r="E190" s="918"/>
      <c r="F190" s="543">
        <v>1</v>
      </c>
      <c r="G190" s="544" t="s">
        <v>443</v>
      </c>
      <c r="H190" s="544">
        <v>3</v>
      </c>
      <c r="I190" s="545" t="s">
        <v>1205</v>
      </c>
      <c r="J190" s="880"/>
      <c r="K190" s="548">
        <f>F190+K188</f>
        <v>2</v>
      </c>
      <c r="L190" s="881"/>
      <c r="M190" s="531" t="s">
        <v>8743</v>
      </c>
      <c r="N190" s="883"/>
      <c r="O190" s="530"/>
    </row>
    <row r="191" spans="1:18" ht="39.950000000000003" customHeight="1">
      <c r="A191" s="495" t="s">
        <v>1646</v>
      </c>
      <c r="B191" s="531" t="s">
        <v>8741</v>
      </c>
      <c r="C191" s="526" t="s">
        <v>7651</v>
      </c>
      <c r="D191" s="927">
        <v>26.5</v>
      </c>
      <c r="E191" s="918" t="s">
        <v>8735</v>
      </c>
      <c r="F191" s="967" t="s">
        <v>7655</v>
      </c>
      <c r="G191" s="875"/>
      <c r="H191" s="875"/>
      <c r="I191" s="876"/>
      <c r="J191" s="880" t="s">
        <v>8736</v>
      </c>
      <c r="K191" s="547">
        <f>D191+K189</f>
        <v>58.5</v>
      </c>
      <c r="L191" s="881" t="s">
        <v>444</v>
      </c>
      <c r="M191" s="529" t="s">
        <v>7707</v>
      </c>
      <c r="N191" s="882" t="s">
        <v>8328</v>
      </c>
      <c r="O191" s="530"/>
    </row>
    <row r="192" spans="1:18" ht="27" customHeight="1">
      <c r="A192" s="496"/>
      <c r="B192" s="531" t="s">
        <v>7486</v>
      </c>
      <c r="C192" s="526" t="s">
        <v>7651</v>
      </c>
      <c r="D192" s="927"/>
      <c r="E192" s="918"/>
      <c r="F192" s="543">
        <v>2</v>
      </c>
      <c r="G192" s="544" t="s">
        <v>443</v>
      </c>
      <c r="H192" s="544">
        <v>6</v>
      </c>
      <c r="I192" s="545" t="s">
        <v>1205</v>
      </c>
      <c r="J192" s="880"/>
      <c r="K192" s="548">
        <f>F192+K190</f>
        <v>4</v>
      </c>
      <c r="L192" s="881"/>
      <c r="M192" s="531" t="s">
        <v>8743</v>
      </c>
      <c r="N192" s="883"/>
      <c r="O192" s="530"/>
    </row>
    <row r="193" spans="1:15" ht="39.950000000000003" customHeight="1">
      <c r="A193" s="495" t="s">
        <v>1646</v>
      </c>
      <c r="B193" s="531" t="s">
        <v>8741</v>
      </c>
      <c r="C193" s="526" t="s">
        <v>7657</v>
      </c>
      <c r="D193" s="927">
        <v>16.5</v>
      </c>
      <c r="E193" s="918" t="s">
        <v>8735</v>
      </c>
      <c r="F193" s="967" t="s">
        <v>7656</v>
      </c>
      <c r="G193" s="875"/>
      <c r="H193" s="875"/>
      <c r="I193" s="876"/>
      <c r="J193" s="880" t="s">
        <v>8736</v>
      </c>
      <c r="K193" s="547">
        <f>D193+K191</f>
        <v>75</v>
      </c>
      <c r="L193" s="881" t="s">
        <v>444</v>
      </c>
      <c r="M193" s="529" t="s">
        <v>7707</v>
      </c>
      <c r="N193" s="882" t="s">
        <v>8329</v>
      </c>
      <c r="O193" s="530"/>
    </row>
    <row r="194" spans="1:15" ht="27" customHeight="1">
      <c r="A194" s="496"/>
      <c r="B194" s="531" t="s">
        <v>7486</v>
      </c>
      <c r="C194" s="526" t="s">
        <v>7657</v>
      </c>
      <c r="D194" s="927"/>
      <c r="E194" s="918"/>
      <c r="F194" s="543">
        <v>1</v>
      </c>
      <c r="G194" s="544" t="s">
        <v>443</v>
      </c>
      <c r="H194" s="544">
        <v>3</v>
      </c>
      <c r="I194" s="545" t="s">
        <v>1205</v>
      </c>
      <c r="J194" s="880"/>
      <c r="K194" s="548">
        <f>F194+K192</f>
        <v>5</v>
      </c>
      <c r="L194" s="881"/>
      <c r="M194" s="531" t="s">
        <v>8743</v>
      </c>
      <c r="N194" s="883"/>
      <c r="O194" s="530"/>
    </row>
    <row r="195" spans="1:15" ht="39.950000000000003" customHeight="1">
      <c r="A195" s="495" t="s">
        <v>1646</v>
      </c>
      <c r="B195" s="531" t="s">
        <v>8741</v>
      </c>
      <c r="C195" s="526" t="s">
        <v>7659</v>
      </c>
      <c r="D195" s="980">
        <v>30</v>
      </c>
      <c r="E195" s="918" t="s">
        <v>8735</v>
      </c>
      <c r="F195" s="967" t="s">
        <v>7658</v>
      </c>
      <c r="G195" s="875"/>
      <c r="H195" s="875"/>
      <c r="I195" s="876"/>
      <c r="J195" s="880" t="s">
        <v>8736</v>
      </c>
      <c r="K195" s="547">
        <f>D195+K193</f>
        <v>105</v>
      </c>
      <c r="L195" s="881" t="s">
        <v>444</v>
      </c>
      <c r="M195" s="529" t="s">
        <v>7707</v>
      </c>
      <c r="N195" s="882" t="s">
        <v>8744</v>
      </c>
      <c r="O195" s="530"/>
    </row>
    <row r="196" spans="1:15" ht="27" customHeight="1">
      <c r="A196" s="496"/>
      <c r="B196" s="531" t="s">
        <v>7486</v>
      </c>
      <c r="C196" s="526" t="s">
        <v>7659</v>
      </c>
      <c r="D196" s="980"/>
      <c r="E196" s="918"/>
      <c r="F196" s="543">
        <v>2</v>
      </c>
      <c r="G196" s="544" t="s">
        <v>443</v>
      </c>
      <c r="H196" s="544">
        <v>6</v>
      </c>
      <c r="I196" s="545" t="s">
        <v>1205</v>
      </c>
      <c r="J196" s="880"/>
      <c r="K196" s="548">
        <f>F196+K194</f>
        <v>7</v>
      </c>
      <c r="L196" s="881"/>
      <c r="M196" s="531" t="s">
        <v>7840</v>
      </c>
      <c r="N196" s="883"/>
      <c r="O196" s="530"/>
    </row>
    <row r="197" spans="1:15" ht="39.950000000000003" customHeight="1">
      <c r="A197" s="495" t="s">
        <v>1646</v>
      </c>
      <c r="B197" s="531" t="s">
        <v>8741</v>
      </c>
      <c r="C197" s="526" t="s">
        <v>7661</v>
      </c>
      <c r="D197" s="927">
        <v>30.5</v>
      </c>
      <c r="E197" s="918" t="s">
        <v>8735</v>
      </c>
      <c r="F197" s="967" t="s">
        <v>7660</v>
      </c>
      <c r="G197" s="875"/>
      <c r="H197" s="875"/>
      <c r="I197" s="876"/>
      <c r="J197" s="880" t="s">
        <v>8736</v>
      </c>
      <c r="K197" s="547">
        <f>D197+K195</f>
        <v>135.5</v>
      </c>
      <c r="L197" s="881" t="s">
        <v>444</v>
      </c>
      <c r="M197" s="529" t="s">
        <v>7707</v>
      </c>
      <c r="N197" s="882" t="s">
        <v>8330</v>
      </c>
      <c r="O197" s="530"/>
    </row>
    <row r="198" spans="1:15" ht="27" customHeight="1">
      <c r="A198" s="496"/>
      <c r="B198" s="531" t="s">
        <v>7486</v>
      </c>
      <c r="C198" s="526" t="s">
        <v>7661</v>
      </c>
      <c r="D198" s="927"/>
      <c r="E198" s="918"/>
      <c r="F198" s="543">
        <v>2</v>
      </c>
      <c r="G198" s="544" t="s">
        <v>443</v>
      </c>
      <c r="H198" s="544">
        <v>6</v>
      </c>
      <c r="I198" s="545" t="s">
        <v>1205</v>
      </c>
      <c r="J198" s="880"/>
      <c r="K198" s="548">
        <f>F198+K196</f>
        <v>9</v>
      </c>
      <c r="L198" s="881"/>
      <c r="M198" s="531" t="s">
        <v>8375</v>
      </c>
      <c r="N198" s="883"/>
      <c r="O198" s="530"/>
    </row>
    <row r="199" spans="1:15" ht="39.950000000000003" customHeight="1">
      <c r="A199" s="495" t="s">
        <v>1646</v>
      </c>
      <c r="B199" s="531" t="s">
        <v>8741</v>
      </c>
      <c r="C199" s="526" t="s">
        <v>7670</v>
      </c>
      <c r="D199" s="980">
        <v>23</v>
      </c>
      <c r="E199" s="918" t="s">
        <v>8735</v>
      </c>
      <c r="F199" s="967" t="s">
        <v>7669</v>
      </c>
      <c r="G199" s="875"/>
      <c r="H199" s="875"/>
      <c r="I199" s="876"/>
      <c r="J199" s="880" t="s">
        <v>8736</v>
      </c>
      <c r="K199" s="547">
        <f>D199+K197</f>
        <v>158.5</v>
      </c>
      <c r="L199" s="881" t="s">
        <v>444</v>
      </c>
      <c r="M199" s="529" t="s">
        <v>7707</v>
      </c>
      <c r="N199" s="882" t="s">
        <v>8331</v>
      </c>
      <c r="O199" s="530"/>
    </row>
    <row r="200" spans="1:15" ht="27" customHeight="1">
      <c r="A200" s="496"/>
      <c r="B200" s="531" t="s">
        <v>7486</v>
      </c>
      <c r="C200" s="526" t="s">
        <v>7670</v>
      </c>
      <c r="D200" s="980"/>
      <c r="E200" s="918"/>
      <c r="F200" s="543">
        <v>2</v>
      </c>
      <c r="G200" s="544" t="s">
        <v>443</v>
      </c>
      <c r="H200" s="544">
        <v>6</v>
      </c>
      <c r="I200" s="545" t="s">
        <v>1205</v>
      </c>
      <c r="J200" s="880"/>
      <c r="K200" s="548">
        <f>F200+K198</f>
        <v>11</v>
      </c>
      <c r="L200" s="881"/>
      <c r="M200" s="531" t="s">
        <v>7840</v>
      </c>
      <c r="N200" s="883"/>
      <c r="O200" s="530"/>
    </row>
    <row r="201" spans="1:15" ht="39.950000000000003" customHeight="1">
      <c r="A201" s="495" t="s">
        <v>1646</v>
      </c>
      <c r="B201" s="531" t="s">
        <v>8741</v>
      </c>
      <c r="C201" s="526" t="s">
        <v>7671</v>
      </c>
      <c r="D201" s="927">
        <v>32.5</v>
      </c>
      <c r="E201" s="918" t="s">
        <v>8735</v>
      </c>
      <c r="F201" s="967" t="s">
        <v>7671</v>
      </c>
      <c r="G201" s="875"/>
      <c r="H201" s="875"/>
      <c r="I201" s="876"/>
      <c r="J201" s="880" t="s">
        <v>8736</v>
      </c>
      <c r="K201" s="547">
        <f>D201+K199</f>
        <v>191</v>
      </c>
      <c r="L201" s="881" t="s">
        <v>444</v>
      </c>
      <c r="M201" s="529" t="s">
        <v>7707</v>
      </c>
      <c r="N201" s="882" t="s">
        <v>8332</v>
      </c>
      <c r="O201" s="530"/>
    </row>
    <row r="202" spans="1:15" ht="27" customHeight="1">
      <c r="A202" s="496"/>
      <c r="B202" s="531" t="s">
        <v>7486</v>
      </c>
      <c r="C202" s="526" t="s">
        <v>7671</v>
      </c>
      <c r="D202" s="927"/>
      <c r="E202" s="918"/>
      <c r="F202" s="543">
        <v>2</v>
      </c>
      <c r="G202" s="544" t="s">
        <v>443</v>
      </c>
      <c r="H202" s="544">
        <v>6</v>
      </c>
      <c r="I202" s="545" t="s">
        <v>1205</v>
      </c>
      <c r="J202" s="880"/>
      <c r="K202" s="548">
        <f>F202+K200</f>
        <v>13</v>
      </c>
      <c r="L202" s="881"/>
      <c r="M202" s="531" t="s">
        <v>7840</v>
      </c>
      <c r="N202" s="883"/>
      <c r="O202" s="530"/>
    </row>
    <row r="203" spans="1:15" ht="39.950000000000003" customHeight="1">
      <c r="A203" s="495" t="s">
        <v>1646</v>
      </c>
      <c r="B203" s="531" t="s">
        <v>8741</v>
      </c>
      <c r="C203" s="526" t="s">
        <v>7672</v>
      </c>
      <c r="D203" s="927">
        <v>13.5</v>
      </c>
      <c r="E203" s="918" t="s">
        <v>8735</v>
      </c>
      <c r="F203" s="967" t="s">
        <v>7672</v>
      </c>
      <c r="G203" s="875"/>
      <c r="H203" s="875"/>
      <c r="I203" s="876"/>
      <c r="J203" s="880" t="s">
        <v>8736</v>
      </c>
      <c r="K203" s="547">
        <f>D203+K201</f>
        <v>204.5</v>
      </c>
      <c r="L203" s="881" t="s">
        <v>444</v>
      </c>
      <c r="M203" s="529" t="s">
        <v>7707</v>
      </c>
      <c r="N203" s="882" t="s">
        <v>8333</v>
      </c>
      <c r="O203" s="530"/>
    </row>
    <row r="204" spans="1:15" ht="27" customHeight="1">
      <c r="A204" s="496"/>
      <c r="B204" s="531" t="s">
        <v>7486</v>
      </c>
      <c r="C204" s="526" t="s">
        <v>7672</v>
      </c>
      <c r="D204" s="927"/>
      <c r="E204" s="918"/>
      <c r="F204" s="543">
        <v>1</v>
      </c>
      <c r="G204" s="544" t="s">
        <v>443</v>
      </c>
      <c r="H204" s="544">
        <v>3</v>
      </c>
      <c r="I204" s="545" t="s">
        <v>1205</v>
      </c>
      <c r="J204" s="880"/>
      <c r="K204" s="548">
        <f>F204+K202</f>
        <v>14</v>
      </c>
      <c r="L204" s="881"/>
      <c r="M204" s="531" t="s">
        <v>8375</v>
      </c>
      <c r="N204" s="883"/>
      <c r="O204" s="530"/>
    </row>
    <row r="205" spans="1:15" ht="39.950000000000003" customHeight="1">
      <c r="A205" s="495" t="s">
        <v>1646</v>
      </c>
      <c r="B205" s="531" t="s">
        <v>8741</v>
      </c>
      <c r="C205" s="526" t="s">
        <v>7681</v>
      </c>
      <c r="D205" s="927">
        <v>19.5</v>
      </c>
      <c r="E205" s="918" t="s">
        <v>8735</v>
      </c>
      <c r="F205" s="967" t="s">
        <v>7681</v>
      </c>
      <c r="G205" s="875"/>
      <c r="H205" s="875"/>
      <c r="I205" s="876"/>
      <c r="J205" s="880" t="s">
        <v>8736</v>
      </c>
      <c r="K205" s="547">
        <f>D205+K203</f>
        <v>224</v>
      </c>
      <c r="L205" s="881" t="s">
        <v>444</v>
      </c>
      <c r="M205" s="529" t="s">
        <v>7707</v>
      </c>
      <c r="N205" s="882" t="s">
        <v>8334</v>
      </c>
      <c r="O205" s="530"/>
    </row>
    <row r="206" spans="1:15" ht="27" customHeight="1">
      <c r="A206" s="496"/>
      <c r="B206" s="531" t="s">
        <v>7486</v>
      </c>
      <c r="C206" s="526" t="s">
        <v>7681</v>
      </c>
      <c r="D206" s="927"/>
      <c r="E206" s="918"/>
      <c r="F206" s="543">
        <v>1</v>
      </c>
      <c r="G206" s="544" t="s">
        <v>443</v>
      </c>
      <c r="H206" s="544">
        <v>3</v>
      </c>
      <c r="I206" s="545" t="s">
        <v>1205</v>
      </c>
      <c r="J206" s="880"/>
      <c r="K206" s="548">
        <f>F206+K204</f>
        <v>15</v>
      </c>
      <c r="L206" s="881"/>
      <c r="M206" s="531" t="s">
        <v>7840</v>
      </c>
      <c r="N206" s="883"/>
      <c r="O206" s="530"/>
    </row>
    <row r="207" spans="1:15" ht="39.950000000000003" customHeight="1">
      <c r="A207" s="495" t="s">
        <v>1646</v>
      </c>
      <c r="B207" s="531" t="s">
        <v>8741</v>
      </c>
      <c r="C207" s="526" t="s">
        <v>7683</v>
      </c>
      <c r="D207" s="927">
        <v>19.5</v>
      </c>
      <c r="E207" s="918" t="s">
        <v>8735</v>
      </c>
      <c r="F207" s="967" t="s">
        <v>7683</v>
      </c>
      <c r="G207" s="875"/>
      <c r="H207" s="875"/>
      <c r="I207" s="876"/>
      <c r="J207" s="880" t="s">
        <v>8736</v>
      </c>
      <c r="K207" s="547">
        <f>D207+K205</f>
        <v>243.5</v>
      </c>
      <c r="L207" s="881" t="s">
        <v>444</v>
      </c>
      <c r="M207" s="529" t="s">
        <v>7707</v>
      </c>
      <c r="N207" s="882" t="s">
        <v>8335</v>
      </c>
      <c r="O207" s="530"/>
    </row>
    <row r="208" spans="1:15" ht="27" customHeight="1">
      <c r="A208" s="496"/>
      <c r="B208" s="531" t="s">
        <v>7486</v>
      </c>
      <c r="C208" s="526" t="s">
        <v>7683</v>
      </c>
      <c r="D208" s="927"/>
      <c r="E208" s="918"/>
      <c r="F208" s="543">
        <v>1</v>
      </c>
      <c r="G208" s="544" t="s">
        <v>443</v>
      </c>
      <c r="H208" s="544">
        <v>3</v>
      </c>
      <c r="I208" s="545" t="s">
        <v>1205</v>
      </c>
      <c r="J208" s="880"/>
      <c r="K208" s="548">
        <f>F208+K206</f>
        <v>16</v>
      </c>
      <c r="L208" s="881"/>
      <c r="M208" s="531" t="s">
        <v>7840</v>
      </c>
      <c r="N208" s="883"/>
      <c r="O208" s="530"/>
    </row>
    <row r="209" spans="1:15" ht="39.950000000000003" customHeight="1">
      <c r="A209" s="495" t="s">
        <v>1646</v>
      </c>
      <c r="B209" s="531" t="s">
        <v>8741</v>
      </c>
      <c r="C209" s="526" t="s">
        <v>7688</v>
      </c>
      <c r="D209" s="927">
        <v>19.5</v>
      </c>
      <c r="E209" s="918" t="s">
        <v>8735</v>
      </c>
      <c r="F209" s="967" t="s">
        <v>7688</v>
      </c>
      <c r="G209" s="875"/>
      <c r="H209" s="875"/>
      <c r="I209" s="876"/>
      <c r="J209" s="880" t="s">
        <v>8736</v>
      </c>
      <c r="K209" s="547">
        <f>D209+K207</f>
        <v>263</v>
      </c>
      <c r="L209" s="881" t="s">
        <v>444</v>
      </c>
      <c r="M209" s="529" t="s">
        <v>7707</v>
      </c>
      <c r="N209" s="882" t="s">
        <v>8336</v>
      </c>
      <c r="O209" s="530"/>
    </row>
    <row r="210" spans="1:15" ht="27" customHeight="1">
      <c r="A210" s="496"/>
      <c r="B210" s="531" t="s">
        <v>7486</v>
      </c>
      <c r="C210" s="526" t="s">
        <v>7688</v>
      </c>
      <c r="D210" s="927"/>
      <c r="E210" s="918"/>
      <c r="F210" s="543">
        <v>1</v>
      </c>
      <c r="G210" s="544" t="s">
        <v>443</v>
      </c>
      <c r="H210" s="544">
        <v>3</v>
      </c>
      <c r="I210" s="545" t="s">
        <v>1205</v>
      </c>
      <c r="J210" s="880"/>
      <c r="K210" s="548">
        <f>F210+K208</f>
        <v>17</v>
      </c>
      <c r="L210" s="881"/>
      <c r="M210" s="531" t="s">
        <v>7840</v>
      </c>
      <c r="N210" s="883"/>
      <c r="O210" s="530"/>
    </row>
    <row r="211" spans="1:15" ht="39.950000000000003" customHeight="1">
      <c r="A211" s="495" t="s">
        <v>1646</v>
      </c>
      <c r="B211" s="531" t="s">
        <v>8741</v>
      </c>
      <c r="C211" s="526" t="s">
        <v>7690</v>
      </c>
      <c r="D211" s="927">
        <v>19.5</v>
      </c>
      <c r="E211" s="918" t="s">
        <v>8735</v>
      </c>
      <c r="F211" s="967" t="s">
        <v>7689</v>
      </c>
      <c r="G211" s="875"/>
      <c r="H211" s="875"/>
      <c r="I211" s="876"/>
      <c r="J211" s="880" t="s">
        <v>8736</v>
      </c>
      <c r="K211" s="547">
        <f>D211+K209</f>
        <v>282.5</v>
      </c>
      <c r="L211" s="881" t="s">
        <v>444</v>
      </c>
      <c r="M211" s="529" t="s">
        <v>7707</v>
      </c>
      <c r="N211" s="882" t="s">
        <v>8337</v>
      </c>
      <c r="O211" s="530"/>
    </row>
    <row r="212" spans="1:15" ht="27" customHeight="1">
      <c r="A212" s="496"/>
      <c r="B212" s="531" t="s">
        <v>7486</v>
      </c>
      <c r="C212" s="526" t="s">
        <v>7690</v>
      </c>
      <c r="D212" s="927"/>
      <c r="E212" s="918"/>
      <c r="F212" s="543">
        <v>1</v>
      </c>
      <c r="G212" s="544" t="s">
        <v>443</v>
      </c>
      <c r="H212" s="544">
        <v>3</v>
      </c>
      <c r="I212" s="545" t="s">
        <v>1205</v>
      </c>
      <c r="J212" s="880"/>
      <c r="K212" s="548">
        <f>F212+K210</f>
        <v>18</v>
      </c>
      <c r="L212" s="881"/>
      <c r="M212" s="531" t="s">
        <v>7840</v>
      </c>
      <c r="N212" s="883"/>
      <c r="O212" s="530"/>
    </row>
    <row r="213" spans="1:15" ht="39.950000000000003" customHeight="1">
      <c r="A213" s="495" t="s">
        <v>1646</v>
      </c>
      <c r="B213" s="531" t="s">
        <v>8741</v>
      </c>
      <c r="C213" s="526" t="s">
        <v>7691</v>
      </c>
      <c r="D213" s="927">
        <v>19.5</v>
      </c>
      <c r="E213" s="918" t="s">
        <v>8735</v>
      </c>
      <c r="F213" s="967" t="s">
        <v>7691</v>
      </c>
      <c r="G213" s="875"/>
      <c r="H213" s="875"/>
      <c r="I213" s="876"/>
      <c r="J213" s="880" t="s">
        <v>8736</v>
      </c>
      <c r="K213" s="547">
        <f>D213+K211</f>
        <v>302</v>
      </c>
      <c r="L213" s="881" t="s">
        <v>444</v>
      </c>
      <c r="M213" s="529" t="s">
        <v>7707</v>
      </c>
      <c r="N213" s="882" t="s">
        <v>8338</v>
      </c>
      <c r="O213" s="530"/>
    </row>
    <row r="214" spans="1:15" ht="27" customHeight="1">
      <c r="A214" s="496"/>
      <c r="B214" s="531" t="s">
        <v>7486</v>
      </c>
      <c r="C214" s="526" t="s">
        <v>7691</v>
      </c>
      <c r="D214" s="927"/>
      <c r="E214" s="918"/>
      <c r="F214" s="543">
        <v>1</v>
      </c>
      <c r="G214" s="544" t="s">
        <v>443</v>
      </c>
      <c r="H214" s="544">
        <v>3</v>
      </c>
      <c r="I214" s="545" t="s">
        <v>1205</v>
      </c>
      <c r="J214" s="880"/>
      <c r="K214" s="548">
        <f>F214+K212</f>
        <v>19</v>
      </c>
      <c r="L214" s="881"/>
      <c r="M214" s="531" t="s">
        <v>7840</v>
      </c>
      <c r="N214" s="883"/>
      <c r="O214" s="530"/>
    </row>
    <row r="215" spans="1:15" ht="39.950000000000003" customHeight="1">
      <c r="A215" s="495" t="s">
        <v>1646</v>
      </c>
      <c r="B215" s="531" t="s">
        <v>8741</v>
      </c>
      <c r="C215" s="526" t="s">
        <v>7692</v>
      </c>
      <c r="D215" s="927">
        <v>19.5</v>
      </c>
      <c r="E215" s="918" t="s">
        <v>8735</v>
      </c>
      <c r="F215" s="967" t="s">
        <v>7692</v>
      </c>
      <c r="G215" s="875"/>
      <c r="H215" s="875"/>
      <c r="I215" s="876"/>
      <c r="J215" s="880" t="s">
        <v>8736</v>
      </c>
      <c r="K215" s="547">
        <f>D215+K213</f>
        <v>321.5</v>
      </c>
      <c r="L215" s="881" t="s">
        <v>444</v>
      </c>
      <c r="M215" s="529" t="s">
        <v>7958</v>
      </c>
      <c r="N215" s="882" t="s">
        <v>8339</v>
      </c>
      <c r="O215" s="530"/>
    </row>
    <row r="216" spans="1:15" ht="27" customHeight="1">
      <c r="A216" s="496"/>
      <c r="B216" s="531" t="s">
        <v>7486</v>
      </c>
      <c r="C216" s="526" t="s">
        <v>7692</v>
      </c>
      <c r="D216" s="927"/>
      <c r="E216" s="918"/>
      <c r="F216" s="543">
        <v>1</v>
      </c>
      <c r="G216" s="544" t="s">
        <v>443</v>
      </c>
      <c r="H216" s="544">
        <v>3</v>
      </c>
      <c r="I216" s="545" t="s">
        <v>1205</v>
      </c>
      <c r="J216" s="880"/>
      <c r="K216" s="548">
        <f>F216+K214</f>
        <v>20</v>
      </c>
      <c r="L216" s="881"/>
      <c r="M216" s="531" t="s">
        <v>7682</v>
      </c>
      <c r="N216" s="883"/>
      <c r="O216" s="530"/>
    </row>
    <row r="217" spans="1:15" ht="39.950000000000003" customHeight="1">
      <c r="A217" s="495" t="s">
        <v>1646</v>
      </c>
      <c r="B217" s="531" t="s">
        <v>8741</v>
      </c>
      <c r="C217" s="526" t="s">
        <v>7694</v>
      </c>
      <c r="D217" s="927">
        <v>19.5</v>
      </c>
      <c r="E217" s="918" t="s">
        <v>8735</v>
      </c>
      <c r="F217" s="967" t="s">
        <v>7693</v>
      </c>
      <c r="G217" s="875"/>
      <c r="H217" s="875"/>
      <c r="I217" s="876"/>
      <c r="J217" s="880" t="s">
        <v>8736</v>
      </c>
      <c r="K217" s="547">
        <f>D217+K215</f>
        <v>341</v>
      </c>
      <c r="L217" s="881" t="s">
        <v>444</v>
      </c>
      <c r="M217" s="529" t="s">
        <v>7707</v>
      </c>
      <c r="N217" s="882" t="s">
        <v>8340</v>
      </c>
      <c r="O217" s="530"/>
    </row>
    <row r="218" spans="1:15" ht="27" customHeight="1">
      <c r="A218" s="496"/>
      <c r="B218" s="531" t="s">
        <v>7486</v>
      </c>
      <c r="C218" s="526" t="s">
        <v>7694</v>
      </c>
      <c r="D218" s="927"/>
      <c r="E218" s="918"/>
      <c r="F218" s="543">
        <v>1</v>
      </c>
      <c r="G218" s="544" t="s">
        <v>443</v>
      </c>
      <c r="H218" s="544">
        <v>3</v>
      </c>
      <c r="I218" s="545" t="s">
        <v>1205</v>
      </c>
      <c r="J218" s="880"/>
      <c r="K218" s="548">
        <f>F218+K216</f>
        <v>21</v>
      </c>
      <c r="L218" s="881"/>
      <c r="M218" s="531" t="s">
        <v>7840</v>
      </c>
      <c r="N218" s="883"/>
      <c r="O218" s="530"/>
    </row>
    <row r="219" spans="1:15" ht="39.950000000000003" customHeight="1">
      <c r="A219" s="495" t="s">
        <v>1646</v>
      </c>
      <c r="B219" s="531" t="s">
        <v>8741</v>
      </c>
      <c r="C219" s="526" t="s">
        <v>7696</v>
      </c>
      <c r="D219" s="927">
        <v>19.5</v>
      </c>
      <c r="E219" s="918" t="s">
        <v>8735</v>
      </c>
      <c r="F219" s="967" t="s">
        <v>7695</v>
      </c>
      <c r="G219" s="875"/>
      <c r="H219" s="875"/>
      <c r="I219" s="876"/>
      <c r="J219" s="880" t="s">
        <v>8736</v>
      </c>
      <c r="K219" s="547">
        <f>D219+K217</f>
        <v>360.5</v>
      </c>
      <c r="L219" s="881" t="s">
        <v>444</v>
      </c>
      <c r="M219" s="529" t="s">
        <v>7707</v>
      </c>
      <c r="N219" s="882" t="s">
        <v>8341</v>
      </c>
      <c r="O219" s="530"/>
    </row>
    <row r="220" spans="1:15" ht="27" customHeight="1">
      <c r="A220" s="496"/>
      <c r="B220" s="531" t="s">
        <v>7486</v>
      </c>
      <c r="C220" s="526" t="s">
        <v>7696</v>
      </c>
      <c r="D220" s="927"/>
      <c r="E220" s="918"/>
      <c r="F220" s="543">
        <v>1</v>
      </c>
      <c r="G220" s="544" t="s">
        <v>443</v>
      </c>
      <c r="H220" s="544">
        <v>3</v>
      </c>
      <c r="I220" s="545" t="s">
        <v>1205</v>
      </c>
      <c r="J220" s="880"/>
      <c r="K220" s="548">
        <f>F220+K218</f>
        <v>22</v>
      </c>
      <c r="L220" s="881"/>
      <c r="M220" s="531" t="s">
        <v>7840</v>
      </c>
      <c r="N220" s="883"/>
      <c r="O220" s="530"/>
    </row>
    <row r="221" spans="1:15" ht="39.950000000000003" customHeight="1">
      <c r="A221" s="495" t="s">
        <v>1646</v>
      </c>
      <c r="B221" s="531" t="s">
        <v>8741</v>
      </c>
      <c r="C221" s="526" t="s">
        <v>7697</v>
      </c>
      <c r="D221" s="927">
        <v>19.5</v>
      </c>
      <c r="E221" s="918" t="s">
        <v>8735</v>
      </c>
      <c r="F221" s="967" t="s">
        <v>7697</v>
      </c>
      <c r="G221" s="875"/>
      <c r="H221" s="875"/>
      <c r="I221" s="876"/>
      <c r="J221" s="880" t="s">
        <v>8736</v>
      </c>
      <c r="K221" s="547">
        <f>D221+K219</f>
        <v>380</v>
      </c>
      <c r="L221" s="881" t="s">
        <v>444</v>
      </c>
      <c r="M221" s="529" t="s">
        <v>7707</v>
      </c>
      <c r="N221" s="882" t="s">
        <v>8342</v>
      </c>
      <c r="O221" s="530"/>
    </row>
    <row r="222" spans="1:15" ht="27" customHeight="1">
      <c r="A222" s="496"/>
      <c r="B222" s="531" t="s">
        <v>7486</v>
      </c>
      <c r="C222" s="526" t="s">
        <v>7697</v>
      </c>
      <c r="D222" s="927"/>
      <c r="E222" s="918"/>
      <c r="F222" s="543">
        <v>1</v>
      </c>
      <c r="G222" s="544" t="s">
        <v>443</v>
      </c>
      <c r="H222" s="544">
        <v>3</v>
      </c>
      <c r="I222" s="545" t="s">
        <v>1205</v>
      </c>
      <c r="J222" s="880"/>
      <c r="K222" s="548">
        <f>F222+K220</f>
        <v>23</v>
      </c>
      <c r="L222" s="881"/>
      <c r="M222" s="531" t="s">
        <v>7840</v>
      </c>
      <c r="N222" s="883"/>
      <c r="O222" s="530"/>
    </row>
    <row r="223" spans="1:15" ht="39.950000000000003" customHeight="1">
      <c r="A223" s="495" t="s">
        <v>1646</v>
      </c>
      <c r="B223" s="531" t="s">
        <v>8741</v>
      </c>
      <c r="C223" s="526" t="s">
        <v>7698</v>
      </c>
      <c r="D223" s="927">
        <v>19.5</v>
      </c>
      <c r="E223" s="918" t="s">
        <v>8735</v>
      </c>
      <c r="F223" s="967" t="s">
        <v>7698</v>
      </c>
      <c r="G223" s="875"/>
      <c r="H223" s="875"/>
      <c r="I223" s="876"/>
      <c r="J223" s="880" t="s">
        <v>8736</v>
      </c>
      <c r="K223" s="547">
        <f>D223+K221</f>
        <v>399.5</v>
      </c>
      <c r="L223" s="881" t="s">
        <v>444</v>
      </c>
      <c r="M223" s="529" t="s">
        <v>7707</v>
      </c>
      <c r="N223" s="882" t="s">
        <v>8343</v>
      </c>
      <c r="O223" s="530"/>
    </row>
    <row r="224" spans="1:15" ht="27" customHeight="1">
      <c r="A224" s="496"/>
      <c r="B224" s="531" t="s">
        <v>7486</v>
      </c>
      <c r="C224" s="526" t="s">
        <v>7698</v>
      </c>
      <c r="D224" s="927"/>
      <c r="E224" s="918"/>
      <c r="F224" s="543">
        <v>1</v>
      </c>
      <c r="G224" s="544" t="s">
        <v>443</v>
      </c>
      <c r="H224" s="544">
        <v>3</v>
      </c>
      <c r="I224" s="545" t="s">
        <v>1205</v>
      </c>
      <c r="J224" s="880"/>
      <c r="K224" s="548">
        <f>F224+K222</f>
        <v>24</v>
      </c>
      <c r="L224" s="881"/>
      <c r="M224" s="531" t="s">
        <v>7840</v>
      </c>
      <c r="N224" s="883"/>
      <c r="O224" s="530"/>
    </row>
    <row r="225" spans="1:15" ht="39.950000000000003" customHeight="1">
      <c r="A225" s="495" t="s">
        <v>1646</v>
      </c>
      <c r="B225" s="531" t="s">
        <v>8741</v>
      </c>
      <c r="C225" s="526" t="s">
        <v>7700</v>
      </c>
      <c r="D225" s="927">
        <v>19.5</v>
      </c>
      <c r="E225" s="918" t="s">
        <v>8735</v>
      </c>
      <c r="F225" s="967" t="s">
        <v>7699</v>
      </c>
      <c r="G225" s="875"/>
      <c r="H225" s="875"/>
      <c r="I225" s="876"/>
      <c r="J225" s="880" t="s">
        <v>8736</v>
      </c>
      <c r="K225" s="547">
        <f>D225+K223</f>
        <v>419</v>
      </c>
      <c r="L225" s="881" t="s">
        <v>444</v>
      </c>
      <c r="M225" s="529" t="s">
        <v>7707</v>
      </c>
      <c r="N225" s="882" t="s">
        <v>8344</v>
      </c>
      <c r="O225" s="530"/>
    </row>
    <row r="226" spans="1:15" ht="27" customHeight="1">
      <c r="A226" s="496"/>
      <c r="B226" s="531" t="s">
        <v>7486</v>
      </c>
      <c r="C226" s="526" t="s">
        <v>7700</v>
      </c>
      <c r="D226" s="927"/>
      <c r="E226" s="918"/>
      <c r="F226" s="543">
        <v>1</v>
      </c>
      <c r="G226" s="544" t="s">
        <v>443</v>
      </c>
      <c r="H226" s="544">
        <v>3</v>
      </c>
      <c r="I226" s="545" t="s">
        <v>1205</v>
      </c>
      <c r="J226" s="880"/>
      <c r="K226" s="548">
        <f>F226+K224</f>
        <v>25</v>
      </c>
      <c r="L226" s="881"/>
      <c r="M226" s="531" t="s">
        <v>7840</v>
      </c>
      <c r="N226" s="883"/>
      <c r="O226" s="530"/>
    </row>
    <row r="227" spans="1:15" ht="39.950000000000003" customHeight="1">
      <c r="A227" s="495" t="s">
        <v>1646</v>
      </c>
      <c r="B227" s="531" t="s">
        <v>8741</v>
      </c>
      <c r="C227" s="526" t="s">
        <v>7702</v>
      </c>
      <c r="D227" s="927">
        <v>19.5</v>
      </c>
      <c r="E227" s="918" t="s">
        <v>8735</v>
      </c>
      <c r="F227" s="967" t="s">
        <v>7701</v>
      </c>
      <c r="G227" s="875"/>
      <c r="H227" s="875"/>
      <c r="I227" s="876"/>
      <c r="J227" s="880" t="s">
        <v>8736</v>
      </c>
      <c r="K227" s="547">
        <f>D227+K225</f>
        <v>438.5</v>
      </c>
      <c r="L227" s="881" t="s">
        <v>444</v>
      </c>
      <c r="M227" s="529" t="s">
        <v>7707</v>
      </c>
      <c r="N227" s="882" t="s">
        <v>8345</v>
      </c>
      <c r="O227" s="530"/>
    </row>
    <row r="228" spans="1:15" ht="27" customHeight="1">
      <c r="A228" s="496"/>
      <c r="B228" s="531" t="s">
        <v>7486</v>
      </c>
      <c r="C228" s="526" t="s">
        <v>7702</v>
      </c>
      <c r="D228" s="927"/>
      <c r="E228" s="918"/>
      <c r="F228" s="543">
        <v>1</v>
      </c>
      <c r="G228" s="544" t="s">
        <v>443</v>
      </c>
      <c r="H228" s="544">
        <v>3</v>
      </c>
      <c r="I228" s="545" t="s">
        <v>1205</v>
      </c>
      <c r="J228" s="880"/>
      <c r="K228" s="548">
        <f>F228+K226</f>
        <v>26</v>
      </c>
      <c r="L228" s="881"/>
      <c r="M228" s="531" t="s">
        <v>7840</v>
      </c>
      <c r="N228" s="883"/>
      <c r="O228" s="530"/>
    </row>
    <row r="229" spans="1:15" ht="39.950000000000003" customHeight="1">
      <c r="A229" s="495" t="s">
        <v>1646</v>
      </c>
      <c r="B229" s="531" t="s">
        <v>8741</v>
      </c>
      <c r="C229" s="526" t="s">
        <v>7704</v>
      </c>
      <c r="D229" s="927">
        <v>19.5</v>
      </c>
      <c r="E229" s="918" t="s">
        <v>8735</v>
      </c>
      <c r="F229" s="967" t="s">
        <v>7703</v>
      </c>
      <c r="G229" s="875"/>
      <c r="H229" s="875"/>
      <c r="I229" s="876"/>
      <c r="J229" s="880" t="s">
        <v>8736</v>
      </c>
      <c r="K229" s="547">
        <f>D229+K227</f>
        <v>458</v>
      </c>
      <c r="L229" s="881" t="s">
        <v>444</v>
      </c>
      <c r="M229" s="529" t="s">
        <v>7707</v>
      </c>
      <c r="N229" s="882" t="s">
        <v>8346</v>
      </c>
      <c r="O229" s="530"/>
    </row>
    <row r="230" spans="1:15" ht="27" customHeight="1">
      <c r="A230" s="496"/>
      <c r="B230" s="531" t="s">
        <v>7486</v>
      </c>
      <c r="C230" s="526" t="s">
        <v>7704</v>
      </c>
      <c r="D230" s="927"/>
      <c r="E230" s="918"/>
      <c r="F230" s="543">
        <v>1</v>
      </c>
      <c r="G230" s="544" t="s">
        <v>443</v>
      </c>
      <c r="H230" s="544">
        <v>3</v>
      </c>
      <c r="I230" s="545" t="s">
        <v>1205</v>
      </c>
      <c r="J230" s="880"/>
      <c r="K230" s="548">
        <f>F230+K228</f>
        <v>27</v>
      </c>
      <c r="L230" s="881"/>
      <c r="M230" s="531" t="s">
        <v>7840</v>
      </c>
      <c r="N230" s="883"/>
      <c r="O230" s="530"/>
    </row>
    <row r="231" spans="1:15" ht="39.950000000000003" customHeight="1">
      <c r="A231" s="495" t="s">
        <v>1646</v>
      </c>
      <c r="B231" s="531" t="s">
        <v>8741</v>
      </c>
      <c r="C231" s="526" t="s">
        <v>7709</v>
      </c>
      <c r="D231" s="927">
        <v>19.5</v>
      </c>
      <c r="E231" s="918" t="s">
        <v>8735</v>
      </c>
      <c r="F231" s="967" t="s">
        <v>7708</v>
      </c>
      <c r="G231" s="875"/>
      <c r="H231" s="875"/>
      <c r="I231" s="876"/>
      <c r="J231" s="880" t="s">
        <v>8736</v>
      </c>
      <c r="K231" s="547">
        <f>D231+K229</f>
        <v>477.5</v>
      </c>
      <c r="L231" s="881" t="s">
        <v>444</v>
      </c>
      <c r="M231" s="529" t="s">
        <v>7707</v>
      </c>
      <c r="N231" s="882" t="s">
        <v>8434</v>
      </c>
      <c r="O231" s="530"/>
    </row>
    <row r="232" spans="1:15" ht="27" customHeight="1">
      <c r="A232" s="496"/>
      <c r="B232" s="531" t="s">
        <v>7486</v>
      </c>
      <c r="C232" s="526" t="s">
        <v>7709</v>
      </c>
      <c r="D232" s="927"/>
      <c r="E232" s="918"/>
      <c r="F232" s="543">
        <v>1</v>
      </c>
      <c r="G232" s="544" t="s">
        <v>443</v>
      </c>
      <c r="H232" s="544">
        <v>3</v>
      </c>
      <c r="I232" s="545" t="s">
        <v>1205</v>
      </c>
      <c r="J232" s="880"/>
      <c r="K232" s="548">
        <f>F232+K230</f>
        <v>28</v>
      </c>
      <c r="L232" s="881"/>
      <c r="M232" s="531" t="s">
        <v>7840</v>
      </c>
      <c r="N232" s="883"/>
      <c r="O232" s="530"/>
    </row>
    <row r="233" spans="1:15" ht="39.950000000000003" customHeight="1">
      <c r="A233" s="495" t="s">
        <v>1646</v>
      </c>
      <c r="B233" s="531" t="s">
        <v>8741</v>
      </c>
      <c r="C233" s="526" t="s">
        <v>7711</v>
      </c>
      <c r="D233" s="927">
        <v>19.5</v>
      </c>
      <c r="E233" s="918" t="s">
        <v>8735</v>
      </c>
      <c r="F233" s="967" t="s">
        <v>7710</v>
      </c>
      <c r="G233" s="875"/>
      <c r="H233" s="875"/>
      <c r="I233" s="876"/>
      <c r="J233" s="880" t="s">
        <v>8736</v>
      </c>
      <c r="K233" s="547">
        <f>D233+K231</f>
        <v>497</v>
      </c>
      <c r="L233" s="881" t="s">
        <v>444</v>
      </c>
      <c r="M233" s="529" t="s">
        <v>7707</v>
      </c>
      <c r="N233" s="882" t="s">
        <v>8347</v>
      </c>
      <c r="O233" s="530"/>
    </row>
    <row r="234" spans="1:15" ht="27" customHeight="1">
      <c r="A234" s="496"/>
      <c r="B234" s="531" t="s">
        <v>7486</v>
      </c>
      <c r="C234" s="526" t="s">
        <v>7711</v>
      </c>
      <c r="D234" s="927"/>
      <c r="E234" s="918"/>
      <c r="F234" s="543">
        <v>1</v>
      </c>
      <c r="G234" s="544" t="s">
        <v>443</v>
      </c>
      <c r="H234" s="544">
        <v>3</v>
      </c>
      <c r="I234" s="545" t="s">
        <v>1205</v>
      </c>
      <c r="J234" s="880"/>
      <c r="K234" s="548">
        <f>F234+K232</f>
        <v>29</v>
      </c>
      <c r="L234" s="881"/>
      <c r="M234" s="531" t="s">
        <v>7840</v>
      </c>
      <c r="N234" s="883"/>
      <c r="O234" s="530"/>
    </row>
    <row r="235" spans="1:15" ht="39.950000000000003" customHeight="1">
      <c r="A235" s="495" t="s">
        <v>1646</v>
      </c>
      <c r="B235" s="531" t="s">
        <v>8741</v>
      </c>
      <c r="C235" s="526" t="s">
        <v>7713</v>
      </c>
      <c r="D235" s="927">
        <v>19.5</v>
      </c>
      <c r="E235" s="918" t="s">
        <v>8735</v>
      </c>
      <c r="F235" s="967" t="s">
        <v>7712</v>
      </c>
      <c r="G235" s="875"/>
      <c r="H235" s="875"/>
      <c r="I235" s="876"/>
      <c r="J235" s="880" t="s">
        <v>8736</v>
      </c>
      <c r="K235" s="547">
        <f>D235+K233</f>
        <v>516.5</v>
      </c>
      <c r="L235" s="881" t="s">
        <v>444</v>
      </c>
      <c r="M235" s="529" t="s">
        <v>7707</v>
      </c>
      <c r="N235" s="882" t="s">
        <v>8348</v>
      </c>
      <c r="O235" s="530"/>
    </row>
    <row r="236" spans="1:15" ht="27" customHeight="1">
      <c r="A236" s="496"/>
      <c r="B236" s="531" t="s">
        <v>7486</v>
      </c>
      <c r="C236" s="526" t="s">
        <v>7713</v>
      </c>
      <c r="D236" s="927"/>
      <c r="E236" s="918"/>
      <c r="F236" s="543">
        <v>1</v>
      </c>
      <c r="G236" s="544" t="s">
        <v>443</v>
      </c>
      <c r="H236" s="544">
        <v>3</v>
      </c>
      <c r="I236" s="545" t="s">
        <v>1205</v>
      </c>
      <c r="J236" s="880"/>
      <c r="K236" s="548">
        <f>F236+K234</f>
        <v>30</v>
      </c>
      <c r="L236" s="881"/>
      <c r="M236" s="531" t="s">
        <v>7840</v>
      </c>
      <c r="N236" s="883"/>
      <c r="O236" s="530"/>
    </row>
    <row r="237" spans="1:15" ht="39.950000000000003" customHeight="1">
      <c r="A237" s="495" t="s">
        <v>1646</v>
      </c>
      <c r="B237" s="531" t="s">
        <v>8741</v>
      </c>
      <c r="C237" s="526" t="s">
        <v>7715</v>
      </c>
      <c r="D237" s="927">
        <v>19.5</v>
      </c>
      <c r="E237" s="918" t="s">
        <v>8735</v>
      </c>
      <c r="F237" s="967" t="s">
        <v>7715</v>
      </c>
      <c r="G237" s="875"/>
      <c r="H237" s="875"/>
      <c r="I237" s="876"/>
      <c r="J237" s="880" t="s">
        <v>8736</v>
      </c>
      <c r="K237" s="547">
        <f>D237+K235</f>
        <v>536</v>
      </c>
      <c r="L237" s="881" t="s">
        <v>444</v>
      </c>
      <c r="M237" s="529" t="s">
        <v>7707</v>
      </c>
      <c r="N237" s="882" t="s">
        <v>8349</v>
      </c>
      <c r="O237" s="530"/>
    </row>
    <row r="238" spans="1:15" ht="27" customHeight="1">
      <c r="A238" s="496"/>
      <c r="B238" s="531" t="s">
        <v>7486</v>
      </c>
      <c r="C238" s="526" t="s">
        <v>7715</v>
      </c>
      <c r="D238" s="927"/>
      <c r="E238" s="918"/>
      <c r="F238" s="543">
        <v>1</v>
      </c>
      <c r="G238" s="544" t="s">
        <v>443</v>
      </c>
      <c r="H238" s="544">
        <v>3</v>
      </c>
      <c r="I238" s="545" t="s">
        <v>1205</v>
      </c>
      <c r="J238" s="880"/>
      <c r="K238" s="548">
        <f>F238+K236</f>
        <v>31</v>
      </c>
      <c r="L238" s="881"/>
      <c r="M238" s="531" t="s">
        <v>7840</v>
      </c>
      <c r="N238" s="883"/>
      <c r="O238" s="530"/>
    </row>
    <row r="239" spans="1:15" ht="39.950000000000003" customHeight="1">
      <c r="A239" s="495" t="s">
        <v>1646</v>
      </c>
      <c r="B239" s="531" t="s">
        <v>8741</v>
      </c>
      <c r="C239" s="526" t="s">
        <v>7716</v>
      </c>
      <c r="D239" s="927">
        <v>19.5</v>
      </c>
      <c r="E239" s="918" t="s">
        <v>8735</v>
      </c>
      <c r="F239" s="967" t="s">
        <v>7716</v>
      </c>
      <c r="G239" s="875"/>
      <c r="H239" s="875"/>
      <c r="I239" s="876"/>
      <c r="J239" s="880" t="s">
        <v>8736</v>
      </c>
      <c r="K239" s="547">
        <f>D239+K237</f>
        <v>555.5</v>
      </c>
      <c r="L239" s="881" t="s">
        <v>444</v>
      </c>
      <c r="M239" s="529" t="s">
        <v>7906</v>
      </c>
      <c r="N239" s="882" t="s">
        <v>8350</v>
      </c>
      <c r="O239" s="530"/>
    </row>
    <row r="240" spans="1:15" ht="27" customHeight="1">
      <c r="A240" s="496"/>
      <c r="B240" s="531" t="s">
        <v>7486</v>
      </c>
      <c r="C240" s="526" t="s">
        <v>7716</v>
      </c>
      <c r="D240" s="927"/>
      <c r="E240" s="918"/>
      <c r="F240" s="543">
        <v>1</v>
      </c>
      <c r="G240" s="544" t="s">
        <v>443</v>
      </c>
      <c r="H240" s="544">
        <v>3</v>
      </c>
      <c r="I240" s="545" t="s">
        <v>1205</v>
      </c>
      <c r="J240" s="880"/>
      <c r="K240" s="548">
        <f>F240+K238</f>
        <v>32</v>
      </c>
      <c r="L240" s="881"/>
      <c r="M240" s="531" t="s">
        <v>7840</v>
      </c>
      <c r="N240" s="883"/>
      <c r="O240" s="530"/>
    </row>
    <row r="241" spans="1:15" ht="39.950000000000003" customHeight="1">
      <c r="A241" s="495" t="s">
        <v>1646</v>
      </c>
      <c r="B241" s="531" t="s">
        <v>8741</v>
      </c>
      <c r="C241" s="526" t="s">
        <v>7718</v>
      </c>
      <c r="D241" s="927">
        <v>19.5</v>
      </c>
      <c r="E241" s="918" t="s">
        <v>8735</v>
      </c>
      <c r="F241" s="967" t="s">
        <v>7718</v>
      </c>
      <c r="G241" s="875"/>
      <c r="H241" s="875"/>
      <c r="I241" s="876"/>
      <c r="J241" s="880" t="s">
        <v>8736</v>
      </c>
      <c r="K241" s="547">
        <f>D241+K239</f>
        <v>575</v>
      </c>
      <c r="L241" s="881" t="s">
        <v>444</v>
      </c>
      <c r="M241" s="529" t="s">
        <v>7707</v>
      </c>
      <c r="N241" s="882" t="s">
        <v>8351</v>
      </c>
      <c r="O241" s="530"/>
    </row>
    <row r="242" spans="1:15" ht="27" customHeight="1">
      <c r="A242" s="496"/>
      <c r="B242" s="531" t="s">
        <v>7486</v>
      </c>
      <c r="C242" s="526" t="s">
        <v>7718</v>
      </c>
      <c r="D242" s="927"/>
      <c r="E242" s="918"/>
      <c r="F242" s="543">
        <v>1</v>
      </c>
      <c r="G242" s="544" t="s">
        <v>443</v>
      </c>
      <c r="H242" s="544">
        <v>3</v>
      </c>
      <c r="I242" s="545" t="s">
        <v>1205</v>
      </c>
      <c r="J242" s="880"/>
      <c r="K242" s="548">
        <f>F242+K240</f>
        <v>33</v>
      </c>
      <c r="L242" s="881"/>
      <c r="M242" s="531" t="s">
        <v>7840</v>
      </c>
      <c r="N242" s="883"/>
      <c r="O242" s="530"/>
    </row>
    <row r="243" spans="1:15" ht="39.950000000000003" customHeight="1">
      <c r="A243" s="495" t="s">
        <v>1646</v>
      </c>
      <c r="B243" s="531" t="s">
        <v>8741</v>
      </c>
      <c r="C243" s="526" t="s">
        <v>7721</v>
      </c>
      <c r="D243" s="927">
        <v>19.5</v>
      </c>
      <c r="E243" s="918" t="s">
        <v>8735</v>
      </c>
      <c r="F243" s="967" t="s">
        <v>7720</v>
      </c>
      <c r="G243" s="875"/>
      <c r="H243" s="875"/>
      <c r="I243" s="876"/>
      <c r="J243" s="880" t="s">
        <v>8736</v>
      </c>
      <c r="K243" s="547">
        <f>D243+K241</f>
        <v>594.5</v>
      </c>
      <c r="L243" s="881" t="s">
        <v>444</v>
      </c>
      <c r="M243" s="529" t="s">
        <v>7707</v>
      </c>
      <c r="N243" s="882" t="s">
        <v>8352</v>
      </c>
      <c r="O243" s="530"/>
    </row>
    <row r="244" spans="1:15" ht="27" customHeight="1">
      <c r="A244" s="496"/>
      <c r="B244" s="531" t="s">
        <v>7486</v>
      </c>
      <c r="C244" s="526" t="s">
        <v>7721</v>
      </c>
      <c r="D244" s="927"/>
      <c r="E244" s="918"/>
      <c r="F244" s="543">
        <v>1</v>
      </c>
      <c r="G244" s="544" t="s">
        <v>443</v>
      </c>
      <c r="H244" s="544">
        <v>3</v>
      </c>
      <c r="I244" s="545" t="s">
        <v>1205</v>
      </c>
      <c r="J244" s="880"/>
      <c r="K244" s="548">
        <f>F244+K242</f>
        <v>34</v>
      </c>
      <c r="L244" s="881"/>
      <c r="M244" s="531" t="s">
        <v>7840</v>
      </c>
      <c r="N244" s="883"/>
      <c r="O244" s="530"/>
    </row>
    <row r="245" spans="1:15" ht="39.950000000000003" customHeight="1">
      <c r="A245" s="495" t="s">
        <v>1646</v>
      </c>
      <c r="B245" s="531" t="s">
        <v>8741</v>
      </c>
      <c r="C245" s="526" t="s">
        <v>7723</v>
      </c>
      <c r="D245" s="927">
        <v>19.5</v>
      </c>
      <c r="E245" s="918" t="s">
        <v>8735</v>
      </c>
      <c r="F245" s="967" t="s">
        <v>7722</v>
      </c>
      <c r="G245" s="875"/>
      <c r="H245" s="875"/>
      <c r="I245" s="876"/>
      <c r="J245" s="880" t="s">
        <v>8736</v>
      </c>
      <c r="K245" s="547">
        <f>D245+K243</f>
        <v>614</v>
      </c>
      <c r="L245" s="881" t="s">
        <v>444</v>
      </c>
      <c r="M245" s="529" t="s">
        <v>7707</v>
      </c>
      <c r="N245" s="882" t="s">
        <v>8353</v>
      </c>
      <c r="O245" s="530"/>
    </row>
    <row r="246" spans="1:15" ht="27" customHeight="1">
      <c r="A246" s="496"/>
      <c r="B246" s="531" t="s">
        <v>7486</v>
      </c>
      <c r="C246" s="526" t="s">
        <v>7723</v>
      </c>
      <c r="D246" s="927"/>
      <c r="E246" s="918"/>
      <c r="F246" s="543">
        <v>1</v>
      </c>
      <c r="G246" s="544" t="s">
        <v>443</v>
      </c>
      <c r="H246" s="544">
        <v>3</v>
      </c>
      <c r="I246" s="545" t="s">
        <v>1205</v>
      </c>
      <c r="J246" s="880"/>
      <c r="K246" s="548">
        <f>F246+K244</f>
        <v>35</v>
      </c>
      <c r="L246" s="881"/>
      <c r="M246" s="531" t="s">
        <v>7840</v>
      </c>
      <c r="N246" s="883"/>
      <c r="O246" s="530"/>
    </row>
    <row r="247" spans="1:15" ht="39.950000000000003" customHeight="1">
      <c r="A247" s="495" t="s">
        <v>1646</v>
      </c>
      <c r="B247" s="531" t="s">
        <v>8741</v>
      </c>
      <c r="C247" s="526" t="s">
        <v>7558</v>
      </c>
      <c r="D247" s="927">
        <v>19.5</v>
      </c>
      <c r="E247" s="918" t="s">
        <v>8735</v>
      </c>
      <c r="F247" s="967" t="s">
        <v>7724</v>
      </c>
      <c r="G247" s="875"/>
      <c r="H247" s="875"/>
      <c r="I247" s="876"/>
      <c r="J247" s="880" t="s">
        <v>8736</v>
      </c>
      <c r="K247" s="547">
        <f>D247+K245</f>
        <v>633.5</v>
      </c>
      <c r="L247" s="881" t="s">
        <v>444</v>
      </c>
      <c r="M247" s="529" t="s">
        <v>7707</v>
      </c>
      <c r="N247" s="882" t="s">
        <v>8354</v>
      </c>
      <c r="O247" s="530"/>
    </row>
    <row r="248" spans="1:15" ht="27" customHeight="1">
      <c r="A248" s="496"/>
      <c r="B248" s="531" t="s">
        <v>7486</v>
      </c>
      <c r="C248" s="526" t="s">
        <v>7558</v>
      </c>
      <c r="D248" s="927"/>
      <c r="E248" s="918"/>
      <c r="F248" s="543">
        <v>1</v>
      </c>
      <c r="G248" s="544" t="s">
        <v>443</v>
      </c>
      <c r="H248" s="544">
        <v>3</v>
      </c>
      <c r="I248" s="545" t="s">
        <v>1205</v>
      </c>
      <c r="J248" s="880"/>
      <c r="K248" s="548">
        <f>F248+K246</f>
        <v>36</v>
      </c>
      <c r="L248" s="881"/>
      <c r="M248" s="531" t="s">
        <v>7840</v>
      </c>
      <c r="N248" s="883"/>
      <c r="O248" s="530"/>
    </row>
    <row r="249" spans="1:15" ht="39.950000000000003" customHeight="1">
      <c r="A249" s="495" t="s">
        <v>1646</v>
      </c>
      <c r="B249" s="531" t="s">
        <v>8741</v>
      </c>
      <c r="C249" s="526" t="s">
        <v>7726</v>
      </c>
      <c r="D249" s="927">
        <v>19.5</v>
      </c>
      <c r="E249" s="918" t="s">
        <v>8735</v>
      </c>
      <c r="F249" s="967" t="s">
        <v>7725</v>
      </c>
      <c r="G249" s="875"/>
      <c r="H249" s="875"/>
      <c r="I249" s="876"/>
      <c r="J249" s="880" t="s">
        <v>8736</v>
      </c>
      <c r="K249" s="547">
        <f>D249+K247</f>
        <v>653</v>
      </c>
      <c r="L249" s="881" t="s">
        <v>444</v>
      </c>
      <c r="M249" s="529" t="s">
        <v>7707</v>
      </c>
      <c r="N249" s="882" t="s">
        <v>8355</v>
      </c>
      <c r="O249" s="530"/>
    </row>
    <row r="250" spans="1:15" ht="27" customHeight="1">
      <c r="A250" s="496"/>
      <c r="B250" s="531" t="s">
        <v>7486</v>
      </c>
      <c r="C250" s="526" t="s">
        <v>7726</v>
      </c>
      <c r="D250" s="927"/>
      <c r="E250" s="918"/>
      <c r="F250" s="543">
        <v>1</v>
      </c>
      <c r="G250" s="544" t="s">
        <v>443</v>
      </c>
      <c r="H250" s="544">
        <v>3</v>
      </c>
      <c r="I250" s="545" t="s">
        <v>1205</v>
      </c>
      <c r="J250" s="880"/>
      <c r="K250" s="548">
        <f>F250+K248</f>
        <v>37</v>
      </c>
      <c r="L250" s="881"/>
      <c r="M250" s="531" t="s">
        <v>7840</v>
      </c>
      <c r="N250" s="883"/>
      <c r="O250" s="530"/>
    </row>
    <row r="251" spans="1:15" ht="39.950000000000003" customHeight="1">
      <c r="A251" s="495" t="s">
        <v>1646</v>
      </c>
      <c r="B251" s="531" t="s">
        <v>8741</v>
      </c>
      <c r="C251" s="526" t="s">
        <v>7728</v>
      </c>
      <c r="D251" s="927">
        <v>19.5</v>
      </c>
      <c r="E251" s="918" t="s">
        <v>8735</v>
      </c>
      <c r="F251" s="967" t="s">
        <v>7727</v>
      </c>
      <c r="G251" s="875"/>
      <c r="H251" s="875"/>
      <c r="I251" s="876"/>
      <c r="J251" s="880" t="s">
        <v>8736</v>
      </c>
      <c r="K251" s="547">
        <f>D251+K249</f>
        <v>672.5</v>
      </c>
      <c r="L251" s="881" t="s">
        <v>444</v>
      </c>
      <c r="M251" s="529" t="s">
        <v>7707</v>
      </c>
      <c r="N251" s="882" t="s">
        <v>8356</v>
      </c>
      <c r="O251" s="530"/>
    </row>
    <row r="252" spans="1:15" ht="27" customHeight="1">
      <c r="A252" s="496"/>
      <c r="B252" s="531" t="s">
        <v>7486</v>
      </c>
      <c r="C252" s="526" t="s">
        <v>7728</v>
      </c>
      <c r="D252" s="927"/>
      <c r="E252" s="918"/>
      <c r="F252" s="543">
        <v>1</v>
      </c>
      <c r="G252" s="544" t="s">
        <v>443</v>
      </c>
      <c r="H252" s="544">
        <v>3</v>
      </c>
      <c r="I252" s="545" t="s">
        <v>1205</v>
      </c>
      <c r="J252" s="880"/>
      <c r="K252" s="548">
        <f>F252+K250</f>
        <v>38</v>
      </c>
      <c r="L252" s="881"/>
      <c r="M252" s="531" t="s">
        <v>7840</v>
      </c>
      <c r="N252" s="883"/>
      <c r="O252" s="530"/>
    </row>
    <row r="253" spans="1:15" ht="39.950000000000003" customHeight="1">
      <c r="A253" s="495" t="s">
        <v>1646</v>
      </c>
      <c r="B253" s="531" t="s">
        <v>8741</v>
      </c>
      <c r="C253" s="526" t="s">
        <v>7730</v>
      </c>
      <c r="D253" s="927">
        <v>19.5</v>
      </c>
      <c r="E253" s="918" t="s">
        <v>8735</v>
      </c>
      <c r="F253" s="967" t="s">
        <v>7729</v>
      </c>
      <c r="G253" s="875"/>
      <c r="H253" s="875"/>
      <c r="I253" s="876"/>
      <c r="J253" s="880" t="s">
        <v>8736</v>
      </c>
      <c r="K253" s="547">
        <f>D253+K251</f>
        <v>692</v>
      </c>
      <c r="L253" s="881" t="s">
        <v>444</v>
      </c>
      <c r="M253" s="529" t="s">
        <v>7707</v>
      </c>
      <c r="N253" s="882" t="s">
        <v>8357</v>
      </c>
      <c r="O253" s="530"/>
    </row>
    <row r="254" spans="1:15" ht="27" customHeight="1">
      <c r="A254" s="496"/>
      <c r="B254" s="531" t="s">
        <v>7486</v>
      </c>
      <c r="C254" s="526" t="s">
        <v>7730</v>
      </c>
      <c r="D254" s="927"/>
      <c r="E254" s="918"/>
      <c r="F254" s="543">
        <v>1</v>
      </c>
      <c r="G254" s="544" t="s">
        <v>443</v>
      </c>
      <c r="H254" s="544">
        <v>3</v>
      </c>
      <c r="I254" s="545" t="s">
        <v>1205</v>
      </c>
      <c r="J254" s="880"/>
      <c r="K254" s="548">
        <f>F254+K252</f>
        <v>39</v>
      </c>
      <c r="L254" s="881"/>
      <c r="M254" s="531" t="s">
        <v>7840</v>
      </c>
      <c r="N254" s="883"/>
      <c r="O254" s="530"/>
    </row>
    <row r="255" spans="1:15" ht="39.950000000000003" customHeight="1">
      <c r="A255" s="495" t="s">
        <v>1646</v>
      </c>
      <c r="B255" s="531" t="s">
        <v>8741</v>
      </c>
      <c r="C255" s="526" t="s">
        <v>7732</v>
      </c>
      <c r="D255" s="927">
        <v>19.5</v>
      </c>
      <c r="E255" s="918" t="s">
        <v>8735</v>
      </c>
      <c r="F255" s="967" t="s">
        <v>7731</v>
      </c>
      <c r="G255" s="875"/>
      <c r="H255" s="875"/>
      <c r="I255" s="876"/>
      <c r="J255" s="880" t="s">
        <v>8736</v>
      </c>
      <c r="K255" s="547">
        <f>D255+K253</f>
        <v>711.5</v>
      </c>
      <c r="L255" s="881" t="s">
        <v>444</v>
      </c>
      <c r="M255" s="529" t="s">
        <v>7707</v>
      </c>
      <c r="N255" s="882" t="s">
        <v>8358</v>
      </c>
      <c r="O255" s="530"/>
    </row>
    <row r="256" spans="1:15" ht="27" customHeight="1">
      <c r="A256" s="496"/>
      <c r="B256" s="531" t="s">
        <v>7486</v>
      </c>
      <c r="C256" s="526" t="s">
        <v>7732</v>
      </c>
      <c r="D256" s="927"/>
      <c r="E256" s="918"/>
      <c r="F256" s="543">
        <v>1</v>
      </c>
      <c r="G256" s="544" t="s">
        <v>443</v>
      </c>
      <c r="H256" s="544">
        <v>3</v>
      </c>
      <c r="I256" s="545" t="s">
        <v>1205</v>
      </c>
      <c r="J256" s="880"/>
      <c r="K256" s="548">
        <f>F256+K254</f>
        <v>40</v>
      </c>
      <c r="L256" s="881"/>
      <c r="M256" s="531" t="s">
        <v>7840</v>
      </c>
      <c r="N256" s="883"/>
      <c r="O256" s="530"/>
    </row>
    <row r="257" spans="1:15" ht="39.950000000000003" customHeight="1">
      <c r="A257" s="495" t="s">
        <v>1646</v>
      </c>
      <c r="B257" s="531" t="s">
        <v>8741</v>
      </c>
      <c r="C257" s="526" t="s">
        <v>7741</v>
      </c>
      <c r="D257" s="980">
        <v>14</v>
      </c>
      <c r="E257" s="918" t="s">
        <v>8735</v>
      </c>
      <c r="F257" s="967" t="s">
        <v>7740</v>
      </c>
      <c r="G257" s="875"/>
      <c r="H257" s="875"/>
      <c r="I257" s="876"/>
      <c r="J257" s="880" t="s">
        <v>8736</v>
      </c>
      <c r="K257" s="547">
        <f>D257+K255</f>
        <v>725.5</v>
      </c>
      <c r="L257" s="881" t="s">
        <v>444</v>
      </c>
      <c r="M257" s="529" t="s">
        <v>7707</v>
      </c>
      <c r="N257" s="882" t="s">
        <v>8359</v>
      </c>
      <c r="O257" s="530"/>
    </row>
    <row r="258" spans="1:15" ht="27" customHeight="1">
      <c r="A258" s="496"/>
      <c r="B258" s="531" t="s">
        <v>7486</v>
      </c>
      <c r="C258" s="526" t="s">
        <v>7741</v>
      </c>
      <c r="D258" s="980"/>
      <c r="E258" s="918"/>
      <c r="F258" s="543">
        <v>1</v>
      </c>
      <c r="G258" s="544" t="s">
        <v>443</v>
      </c>
      <c r="H258" s="544">
        <v>3</v>
      </c>
      <c r="I258" s="545" t="s">
        <v>1205</v>
      </c>
      <c r="J258" s="880"/>
      <c r="K258" s="548">
        <f>F258+K256</f>
        <v>41</v>
      </c>
      <c r="L258" s="881"/>
      <c r="M258" s="531" t="s">
        <v>7840</v>
      </c>
      <c r="N258" s="883"/>
      <c r="O258" s="530"/>
    </row>
    <row r="259" spans="1:15" ht="39.950000000000003" customHeight="1">
      <c r="A259" s="495" t="s">
        <v>1646</v>
      </c>
      <c r="B259" s="531" t="s">
        <v>8741</v>
      </c>
      <c r="C259" s="526" t="s">
        <v>7742</v>
      </c>
      <c r="D259" s="980">
        <v>56</v>
      </c>
      <c r="E259" s="918" t="s">
        <v>8735</v>
      </c>
      <c r="F259" s="967" t="s">
        <v>7742</v>
      </c>
      <c r="G259" s="875"/>
      <c r="H259" s="875"/>
      <c r="I259" s="876"/>
      <c r="J259" s="880" t="s">
        <v>8736</v>
      </c>
      <c r="K259" s="547">
        <f>D259+K257</f>
        <v>781.5</v>
      </c>
      <c r="L259" s="881" t="s">
        <v>444</v>
      </c>
      <c r="M259" s="529" t="s">
        <v>7707</v>
      </c>
      <c r="N259" s="882" t="s">
        <v>8360</v>
      </c>
      <c r="O259" s="530"/>
    </row>
    <row r="260" spans="1:15" ht="27" customHeight="1">
      <c r="A260" s="496"/>
      <c r="B260" s="531" t="s">
        <v>7486</v>
      </c>
      <c r="C260" s="526" t="s">
        <v>7742</v>
      </c>
      <c r="D260" s="980"/>
      <c r="E260" s="918"/>
      <c r="F260" s="543">
        <v>3</v>
      </c>
      <c r="G260" s="544" t="s">
        <v>443</v>
      </c>
      <c r="H260" s="544">
        <v>9</v>
      </c>
      <c r="I260" s="545" t="s">
        <v>1205</v>
      </c>
      <c r="J260" s="880"/>
      <c r="K260" s="548">
        <f>F260+K258</f>
        <v>44</v>
      </c>
      <c r="L260" s="881"/>
      <c r="M260" s="531" t="s">
        <v>7840</v>
      </c>
      <c r="N260" s="883"/>
      <c r="O260" s="530"/>
    </row>
    <row r="261" spans="1:15" ht="39.950000000000003" customHeight="1">
      <c r="A261" s="495" t="s">
        <v>1646</v>
      </c>
      <c r="B261" s="531" t="s">
        <v>8741</v>
      </c>
      <c r="C261" s="526" t="s">
        <v>7853</v>
      </c>
      <c r="D261" s="927">
        <v>19.5</v>
      </c>
      <c r="E261" s="918" t="s">
        <v>8735</v>
      </c>
      <c r="F261" s="967" t="str">
        <f>C262</f>
        <v>112/09/28</v>
      </c>
      <c r="G261" s="875"/>
      <c r="H261" s="875"/>
      <c r="I261" s="876"/>
      <c r="J261" s="880" t="s">
        <v>8736</v>
      </c>
      <c r="K261" s="547">
        <f>D261+K259</f>
        <v>801</v>
      </c>
      <c r="L261" s="881" t="s">
        <v>444</v>
      </c>
      <c r="M261" s="529" t="s">
        <v>7707</v>
      </c>
      <c r="N261" s="882" t="s">
        <v>8361</v>
      </c>
      <c r="O261" s="530"/>
    </row>
    <row r="262" spans="1:15" ht="27" customHeight="1">
      <c r="A262" s="496"/>
      <c r="B262" s="531" t="s">
        <v>7486</v>
      </c>
      <c r="C262" s="526" t="s">
        <v>7853</v>
      </c>
      <c r="D262" s="927"/>
      <c r="E262" s="918"/>
      <c r="F262" s="543">
        <v>1</v>
      </c>
      <c r="G262" s="544" t="s">
        <v>443</v>
      </c>
      <c r="H262" s="544">
        <v>3</v>
      </c>
      <c r="I262" s="545" t="s">
        <v>1205</v>
      </c>
      <c r="J262" s="880"/>
      <c r="K262" s="548">
        <f>F262+K260</f>
        <v>45</v>
      </c>
      <c r="L262" s="881"/>
      <c r="M262" s="531" t="s">
        <v>7840</v>
      </c>
      <c r="N262" s="883"/>
      <c r="O262" s="530"/>
    </row>
    <row r="263" spans="1:15" ht="39.950000000000003" customHeight="1">
      <c r="A263" s="495" t="s">
        <v>1646</v>
      </c>
      <c r="B263" s="531" t="s">
        <v>8741</v>
      </c>
      <c r="C263" s="526" t="s">
        <v>7801</v>
      </c>
      <c r="D263" s="927">
        <v>18.5</v>
      </c>
      <c r="E263" s="918" t="s">
        <v>8735</v>
      </c>
      <c r="F263" s="967" t="str">
        <f>C264</f>
        <v>112/11/15</v>
      </c>
      <c r="G263" s="875"/>
      <c r="H263" s="875"/>
      <c r="I263" s="876"/>
      <c r="J263" s="880" t="s">
        <v>8736</v>
      </c>
      <c r="K263" s="547">
        <f>D263+K261</f>
        <v>819.5</v>
      </c>
      <c r="L263" s="881" t="s">
        <v>444</v>
      </c>
      <c r="M263" s="529" t="s">
        <v>7906</v>
      </c>
      <c r="N263" s="882" t="s">
        <v>8362</v>
      </c>
      <c r="O263" s="530"/>
    </row>
    <row r="264" spans="1:15" ht="27" customHeight="1">
      <c r="A264" s="496"/>
      <c r="B264" s="531" t="s">
        <v>7486</v>
      </c>
      <c r="C264" s="526" t="s">
        <v>7801</v>
      </c>
      <c r="D264" s="927"/>
      <c r="E264" s="918"/>
      <c r="F264" s="543">
        <v>1</v>
      </c>
      <c r="G264" s="544" t="s">
        <v>443</v>
      </c>
      <c r="H264" s="544">
        <v>3</v>
      </c>
      <c r="I264" s="545" t="s">
        <v>1205</v>
      </c>
      <c r="J264" s="880"/>
      <c r="K264" s="548">
        <f>F264+K262</f>
        <v>46</v>
      </c>
      <c r="L264" s="881"/>
      <c r="M264" s="531" t="s">
        <v>7920</v>
      </c>
      <c r="N264" s="883"/>
      <c r="O264" s="530"/>
    </row>
    <row r="265" spans="1:15" ht="39.950000000000003" customHeight="1">
      <c r="A265" s="495" t="s">
        <v>1646</v>
      </c>
      <c r="B265" s="531" t="s">
        <v>8741</v>
      </c>
      <c r="C265" s="526" t="s">
        <v>7923</v>
      </c>
      <c r="D265" s="927">
        <v>32</v>
      </c>
      <c r="E265" s="918" t="s">
        <v>8735</v>
      </c>
      <c r="F265" s="967" t="str">
        <f>C266</f>
        <v>112/11/23</v>
      </c>
      <c r="G265" s="875"/>
      <c r="H265" s="875"/>
      <c r="I265" s="876"/>
      <c r="J265" s="880" t="s">
        <v>8736</v>
      </c>
      <c r="K265" s="547">
        <f>D265+K263</f>
        <v>851.5</v>
      </c>
      <c r="L265" s="881" t="s">
        <v>444</v>
      </c>
      <c r="M265" s="529" t="s">
        <v>7958</v>
      </c>
      <c r="N265" s="882" t="s">
        <v>8363</v>
      </c>
      <c r="O265" s="530"/>
    </row>
    <row r="266" spans="1:15" ht="27" customHeight="1">
      <c r="A266" s="496"/>
      <c r="B266" s="531" t="s">
        <v>7486</v>
      </c>
      <c r="C266" s="526" t="s">
        <v>7923</v>
      </c>
      <c r="D266" s="927"/>
      <c r="E266" s="918"/>
      <c r="F266" s="543">
        <v>2</v>
      </c>
      <c r="G266" s="544" t="s">
        <v>443</v>
      </c>
      <c r="H266" s="544">
        <v>6</v>
      </c>
      <c r="I266" s="545" t="s">
        <v>1205</v>
      </c>
      <c r="J266" s="880"/>
      <c r="K266" s="548">
        <f>F266+K264</f>
        <v>48</v>
      </c>
      <c r="L266" s="881"/>
      <c r="M266" s="531" t="s">
        <v>7920</v>
      </c>
      <c r="N266" s="883"/>
      <c r="O266" s="530"/>
    </row>
    <row r="267" spans="1:15" ht="39.950000000000003" customHeight="1">
      <c r="A267" s="495" t="s">
        <v>1646</v>
      </c>
      <c r="B267" s="531" t="s">
        <v>8741</v>
      </c>
      <c r="C267" s="526" t="s">
        <v>7859</v>
      </c>
      <c r="D267" s="927">
        <v>32</v>
      </c>
      <c r="E267" s="918" t="s">
        <v>8735</v>
      </c>
      <c r="F267" s="967" t="str">
        <f>C268</f>
        <v>112/11/25</v>
      </c>
      <c r="G267" s="875"/>
      <c r="H267" s="875"/>
      <c r="I267" s="876"/>
      <c r="J267" s="880" t="s">
        <v>8736</v>
      </c>
      <c r="K267" s="547">
        <f>D267+K265</f>
        <v>883.5</v>
      </c>
      <c r="L267" s="881" t="s">
        <v>444</v>
      </c>
      <c r="M267" s="529" t="s">
        <v>8459</v>
      </c>
      <c r="N267" s="882" t="s">
        <v>8364</v>
      </c>
      <c r="O267" s="530"/>
    </row>
    <row r="268" spans="1:15" ht="27" customHeight="1">
      <c r="A268" s="496"/>
      <c r="B268" s="531" t="s">
        <v>7486</v>
      </c>
      <c r="C268" s="526" t="s">
        <v>7859</v>
      </c>
      <c r="D268" s="927"/>
      <c r="E268" s="918"/>
      <c r="F268" s="543">
        <v>2</v>
      </c>
      <c r="G268" s="544" t="s">
        <v>443</v>
      </c>
      <c r="H268" s="544">
        <v>6</v>
      </c>
      <c r="I268" s="545" t="s">
        <v>1205</v>
      </c>
      <c r="J268" s="880"/>
      <c r="K268" s="548">
        <f>F268+K266</f>
        <v>50</v>
      </c>
      <c r="L268" s="881"/>
      <c r="M268" s="531" t="s">
        <v>7920</v>
      </c>
      <c r="N268" s="883"/>
      <c r="O268" s="530"/>
    </row>
    <row r="269" spans="1:15" ht="39.950000000000003" customHeight="1">
      <c r="A269" s="495" t="s">
        <v>1646</v>
      </c>
      <c r="B269" s="531" t="s">
        <v>8741</v>
      </c>
      <c r="C269" s="526" t="s">
        <v>8172</v>
      </c>
      <c r="D269" s="980">
        <v>42</v>
      </c>
      <c r="E269" s="918" t="s">
        <v>8735</v>
      </c>
      <c r="F269" s="967" t="str">
        <f>C270</f>
        <v>113/04/30</v>
      </c>
      <c r="G269" s="875"/>
      <c r="H269" s="875"/>
      <c r="I269" s="876"/>
      <c r="J269" s="880" t="s">
        <v>8736</v>
      </c>
      <c r="K269" s="547">
        <f>D269+K267</f>
        <v>925.5</v>
      </c>
      <c r="L269" s="881" t="s">
        <v>444</v>
      </c>
      <c r="M269" s="529" t="s">
        <v>8231</v>
      </c>
      <c r="N269" s="882" t="s">
        <v>8422</v>
      </c>
      <c r="O269" s="530"/>
    </row>
    <row r="270" spans="1:15" ht="27" customHeight="1">
      <c r="A270" s="496"/>
      <c r="B270" s="531" t="s">
        <v>7486</v>
      </c>
      <c r="C270" s="526" t="s">
        <v>8172</v>
      </c>
      <c r="D270" s="980"/>
      <c r="E270" s="918"/>
      <c r="F270" s="543">
        <v>2</v>
      </c>
      <c r="G270" s="544" t="s">
        <v>443</v>
      </c>
      <c r="H270" s="544">
        <v>6</v>
      </c>
      <c r="I270" s="545" t="s">
        <v>1205</v>
      </c>
      <c r="J270" s="880"/>
      <c r="K270" s="548">
        <f>F270+K268</f>
        <v>52</v>
      </c>
      <c r="L270" s="881"/>
      <c r="M270" s="531" t="s">
        <v>7682</v>
      </c>
      <c r="N270" s="883"/>
      <c r="O270" s="530"/>
    </row>
    <row r="271" spans="1:15" ht="39.950000000000003" customHeight="1">
      <c r="A271" s="495" t="s">
        <v>1646</v>
      </c>
      <c r="B271" s="531" t="s">
        <v>8741</v>
      </c>
      <c r="C271" s="526" t="s">
        <v>8374</v>
      </c>
      <c r="D271" s="927">
        <v>22.5</v>
      </c>
      <c r="E271" s="918" t="s">
        <v>8735</v>
      </c>
      <c r="F271" s="967" t="str">
        <f>C272</f>
        <v>113/05/03</v>
      </c>
      <c r="G271" s="875"/>
      <c r="H271" s="875"/>
      <c r="I271" s="876"/>
      <c r="J271" s="880" t="s">
        <v>8736</v>
      </c>
      <c r="K271" s="547">
        <f>D271+K269</f>
        <v>948</v>
      </c>
      <c r="L271" s="881" t="s">
        <v>444</v>
      </c>
      <c r="M271" s="529" t="s">
        <v>7958</v>
      </c>
      <c r="N271" s="882" t="s">
        <v>8419</v>
      </c>
      <c r="O271" s="530"/>
    </row>
    <row r="272" spans="1:15" ht="27" customHeight="1">
      <c r="A272" s="496"/>
      <c r="B272" s="531" t="s">
        <v>7486</v>
      </c>
      <c r="C272" s="526" t="s">
        <v>8374</v>
      </c>
      <c r="D272" s="927"/>
      <c r="E272" s="918"/>
      <c r="F272" s="543">
        <v>2</v>
      </c>
      <c r="G272" s="544" t="s">
        <v>443</v>
      </c>
      <c r="H272" s="544">
        <v>6</v>
      </c>
      <c r="I272" s="545" t="s">
        <v>1205</v>
      </c>
      <c r="J272" s="880"/>
      <c r="K272" s="548">
        <f>F272+K270</f>
        <v>54</v>
      </c>
      <c r="L272" s="881"/>
      <c r="M272" s="531" t="s">
        <v>7682</v>
      </c>
      <c r="N272" s="883"/>
      <c r="O272" s="530"/>
    </row>
    <row r="273" spans="1:15" ht="39.950000000000003" customHeight="1">
      <c r="A273" s="495" t="s">
        <v>1646</v>
      </c>
      <c r="B273" s="531" t="s">
        <v>8741</v>
      </c>
      <c r="C273" s="526" t="s">
        <v>8376</v>
      </c>
      <c r="D273" s="927">
        <v>22.5</v>
      </c>
      <c r="E273" s="918" t="s">
        <v>8735</v>
      </c>
      <c r="F273" s="967" t="str">
        <f>C274</f>
        <v>113/05/06</v>
      </c>
      <c r="G273" s="875"/>
      <c r="H273" s="875"/>
      <c r="I273" s="876"/>
      <c r="J273" s="880" t="s">
        <v>8736</v>
      </c>
      <c r="K273" s="547">
        <f>D273+K271</f>
        <v>970.5</v>
      </c>
      <c r="L273" s="881" t="s">
        <v>444</v>
      </c>
      <c r="M273" s="529" t="s">
        <v>8231</v>
      </c>
      <c r="N273" s="882" t="s">
        <v>8420</v>
      </c>
      <c r="O273" s="530"/>
    </row>
    <row r="274" spans="1:15" ht="27" customHeight="1">
      <c r="A274" s="496"/>
      <c r="B274" s="531" t="s">
        <v>7486</v>
      </c>
      <c r="C274" s="526" t="str">
        <f>C273</f>
        <v>113/05/06</v>
      </c>
      <c r="D274" s="927"/>
      <c r="E274" s="918"/>
      <c r="F274" s="543">
        <v>2</v>
      </c>
      <c r="G274" s="544" t="s">
        <v>443</v>
      </c>
      <c r="H274" s="544">
        <v>6</v>
      </c>
      <c r="I274" s="545" t="s">
        <v>1205</v>
      </c>
      <c r="J274" s="880"/>
      <c r="K274" s="548">
        <f>F274+K272</f>
        <v>56</v>
      </c>
      <c r="L274" s="881"/>
      <c r="M274" s="531" t="s">
        <v>7682</v>
      </c>
      <c r="N274" s="883"/>
      <c r="O274" s="530"/>
    </row>
    <row r="275" spans="1:15" ht="39.950000000000003" customHeight="1">
      <c r="A275" s="495" t="s">
        <v>1646</v>
      </c>
      <c r="B275" s="531" t="s">
        <v>8741</v>
      </c>
      <c r="C275" s="526" t="s">
        <v>8377</v>
      </c>
      <c r="D275" s="980">
        <v>15</v>
      </c>
      <c r="E275" s="918" t="s">
        <v>8735</v>
      </c>
      <c r="F275" s="967" t="str">
        <f>C276</f>
        <v>113/05/10</v>
      </c>
      <c r="G275" s="875"/>
      <c r="H275" s="875"/>
      <c r="I275" s="876"/>
      <c r="J275" s="880" t="s">
        <v>8736</v>
      </c>
      <c r="K275" s="547">
        <f>D275+K273</f>
        <v>985.5</v>
      </c>
      <c r="L275" s="881" t="s">
        <v>444</v>
      </c>
      <c r="M275" s="529" t="s">
        <v>8231</v>
      </c>
      <c r="N275" s="882" t="s">
        <v>8465</v>
      </c>
      <c r="O275" s="530"/>
    </row>
    <row r="276" spans="1:15" ht="27" customHeight="1">
      <c r="A276" s="496"/>
      <c r="B276" s="531" t="s">
        <v>7486</v>
      </c>
      <c r="C276" s="526" t="str">
        <f>C275</f>
        <v>113/05/10</v>
      </c>
      <c r="D276" s="980"/>
      <c r="E276" s="918"/>
      <c r="F276" s="543">
        <v>1</v>
      </c>
      <c r="G276" s="544" t="s">
        <v>443</v>
      </c>
      <c r="H276" s="544">
        <v>3</v>
      </c>
      <c r="I276" s="545" t="s">
        <v>1205</v>
      </c>
      <c r="J276" s="880"/>
      <c r="K276" s="548">
        <f>F276+K274</f>
        <v>57</v>
      </c>
      <c r="L276" s="881"/>
      <c r="M276" s="531" t="s">
        <v>7682</v>
      </c>
      <c r="N276" s="883"/>
      <c r="O276" s="530"/>
    </row>
    <row r="277" spans="1:15" ht="39.950000000000003" customHeight="1">
      <c r="A277" s="495" t="s">
        <v>1646</v>
      </c>
      <c r="B277" s="531" t="s">
        <v>8741</v>
      </c>
      <c r="C277" s="526" t="s">
        <v>8378</v>
      </c>
      <c r="D277" s="980">
        <v>8</v>
      </c>
      <c r="E277" s="918" t="s">
        <v>8735</v>
      </c>
      <c r="F277" s="967" t="str">
        <f>C278</f>
        <v>113/05/11</v>
      </c>
      <c r="G277" s="875"/>
      <c r="H277" s="875"/>
      <c r="I277" s="876"/>
      <c r="J277" s="880" t="s">
        <v>8736</v>
      </c>
      <c r="K277" s="547">
        <f>D277+K275</f>
        <v>993.5</v>
      </c>
      <c r="L277" s="881" t="s">
        <v>444</v>
      </c>
      <c r="M277" s="529" t="s">
        <v>8231</v>
      </c>
      <c r="N277" s="882" t="s">
        <v>8426</v>
      </c>
      <c r="O277" s="530"/>
    </row>
    <row r="278" spans="1:15" ht="27" customHeight="1">
      <c r="A278" s="496"/>
      <c r="B278" s="531" t="s">
        <v>7486</v>
      </c>
      <c r="C278" s="526" t="str">
        <f>C277</f>
        <v>113/05/11</v>
      </c>
      <c r="D278" s="980"/>
      <c r="E278" s="918"/>
      <c r="F278" s="543">
        <v>1</v>
      </c>
      <c r="G278" s="544" t="s">
        <v>443</v>
      </c>
      <c r="H278" s="544">
        <v>3</v>
      </c>
      <c r="I278" s="545" t="s">
        <v>1205</v>
      </c>
      <c r="J278" s="880"/>
      <c r="K278" s="548">
        <f>F278+K276</f>
        <v>58</v>
      </c>
      <c r="L278" s="881"/>
      <c r="M278" s="531" t="s">
        <v>8379</v>
      </c>
      <c r="N278" s="883"/>
      <c r="O278" s="530"/>
    </row>
    <row r="279" spans="1:15" ht="39.950000000000003" customHeight="1">
      <c r="A279" s="495" t="s">
        <v>1646</v>
      </c>
      <c r="B279" s="531" t="s">
        <v>8741</v>
      </c>
      <c r="C279" s="526" t="s">
        <v>8385</v>
      </c>
      <c r="D279" s="980">
        <v>7</v>
      </c>
      <c r="E279" s="918" t="s">
        <v>8735</v>
      </c>
      <c r="F279" s="967" t="str">
        <f>C280</f>
        <v>113/05/13</v>
      </c>
      <c r="G279" s="875"/>
      <c r="H279" s="875"/>
      <c r="I279" s="876"/>
      <c r="J279" s="880" t="s">
        <v>8736</v>
      </c>
      <c r="K279" s="547">
        <f>D279+K277</f>
        <v>1000.5</v>
      </c>
      <c r="L279" s="881" t="s">
        <v>444</v>
      </c>
      <c r="M279" s="529" t="s">
        <v>8231</v>
      </c>
      <c r="N279" s="882" t="s">
        <v>8466</v>
      </c>
      <c r="O279" s="530"/>
    </row>
    <row r="280" spans="1:15" ht="27" customHeight="1">
      <c r="A280" s="496"/>
      <c r="B280" s="531" t="s">
        <v>7486</v>
      </c>
      <c r="C280" s="526" t="str">
        <f>C279</f>
        <v>113/05/13</v>
      </c>
      <c r="D280" s="980"/>
      <c r="E280" s="918"/>
      <c r="F280" s="543">
        <v>1</v>
      </c>
      <c r="G280" s="544" t="s">
        <v>443</v>
      </c>
      <c r="H280" s="544">
        <v>3</v>
      </c>
      <c r="I280" s="545" t="s">
        <v>1205</v>
      </c>
      <c r="J280" s="880"/>
      <c r="K280" s="548">
        <f>F280+K278</f>
        <v>59</v>
      </c>
      <c r="L280" s="881"/>
      <c r="M280" s="531" t="s">
        <v>7682</v>
      </c>
      <c r="N280" s="883"/>
      <c r="O280" s="530"/>
    </row>
    <row r="281" spans="1:15" ht="39.950000000000003" customHeight="1">
      <c r="A281" s="495" t="s">
        <v>1646</v>
      </c>
      <c r="B281" s="531" t="s">
        <v>8741</v>
      </c>
      <c r="C281" s="526" t="s">
        <v>8323</v>
      </c>
      <c r="D281" s="980">
        <v>40</v>
      </c>
      <c r="E281" s="918" t="s">
        <v>8735</v>
      </c>
      <c r="F281" s="967" t="str">
        <f>C282</f>
        <v>113/05/15</v>
      </c>
      <c r="G281" s="875"/>
      <c r="H281" s="875"/>
      <c r="I281" s="876"/>
      <c r="J281" s="880" t="s">
        <v>8736</v>
      </c>
      <c r="K281" s="547">
        <f>D281+K279</f>
        <v>1040.5</v>
      </c>
      <c r="L281" s="881" t="s">
        <v>444</v>
      </c>
      <c r="M281" s="529" t="s">
        <v>8231</v>
      </c>
      <c r="N281" s="882" t="s">
        <v>8427</v>
      </c>
      <c r="O281" s="530"/>
    </row>
    <row r="282" spans="1:15" ht="27" customHeight="1">
      <c r="A282" s="496"/>
      <c r="B282" s="531" t="s">
        <v>7486</v>
      </c>
      <c r="C282" s="526" t="str">
        <f>C281</f>
        <v>113/05/15</v>
      </c>
      <c r="D282" s="980"/>
      <c r="E282" s="918"/>
      <c r="F282" s="543">
        <v>2</v>
      </c>
      <c r="G282" s="544" t="s">
        <v>443</v>
      </c>
      <c r="H282" s="544">
        <v>3</v>
      </c>
      <c r="I282" s="545" t="s">
        <v>1205</v>
      </c>
      <c r="J282" s="880"/>
      <c r="K282" s="548">
        <f>F282+K280</f>
        <v>61</v>
      </c>
      <c r="L282" s="881"/>
      <c r="M282" s="531" t="s">
        <v>7682</v>
      </c>
      <c r="N282" s="883"/>
      <c r="O282" s="530"/>
    </row>
    <row r="283" spans="1:15" ht="39.950000000000003" customHeight="1">
      <c r="A283" s="495" t="s">
        <v>1646</v>
      </c>
      <c r="B283" s="531" t="s">
        <v>8741</v>
      </c>
      <c r="C283" s="526" t="s">
        <v>8391</v>
      </c>
      <c r="D283" s="980">
        <v>9</v>
      </c>
      <c r="E283" s="918" t="s">
        <v>8735</v>
      </c>
      <c r="F283" s="967" t="str">
        <f>C284</f>
        <v>113/05/22</v>
      </c>
      <c r="G283" s="875"/>
      <c r="H283" s="875"/>
      <c r="I283" s="876"/>
      <c r="J283" s="880" t="s">
        <v>8736</v>
      </c>
      <c r="K283" s="547">
        <f>D283+K281</f>
        <v>1049.5</v>
      </c>
      <c r="L283" s="881" t="s">
        <v>444</v>
      </c>
      <c r="M283" s="529" t="s">
        <v>8231</v>
      </c>
      <c r="N283" s="882" t="s">
        <v>8467</v>
      </c>
      <c r="O283" s="530"/>
    </row>
    <row r="284" spans="1:15" ht="27" customHeight="1">
      <c r="A284" s="496"/>
      <c r="B284" s="531" t="s">
        <v>7486</v>
      </c>
      <c r="C284" s="526" t="str">
        <f>C283</f>
        <v>113/05/22</v>
      </c>
      <c r="D284" s="980"/>
      <c r="E284" s="918"/>
      <c r="F284" s="543">
        <v>1</v>
      </c>
      <c r="G284" s="544" t="s">
        <v>443</v>
      </c>
      <c r="H284" s="544">
        <v>3</v>
      </c>
      <c r="I284" s="545" t="s">
        <v>1205</v>
      </c>
      <c r="J284" s="880"/>
      <c r="K284" s="548">
        <f>F284+K282</f>
        <v>62</v>
      </c>
      <c r="L284" s="881"/>
      <c r="M284" s="531" t="s">
        <v>7682</v>
      </c>
      <c r="N284" s="883"/>
      <c r="O284" s="530"/>
    </row>
    <row r="285" spans="1:15" ht="39.950000000000003" customHeight="1">
      <c r="A285" s="495" t="s">
        <v>1646</v>
      </c>
      <c r="B285" s="531" t="s">
        <v>8741</v>
      </c>
      <c r="C285" s="526" t="s">
        <v>8392</v>
      </c>
      <c r="D285" s="980">
        <v>7</v>
      </c>
      <c r="E285" s="918" t="s">
        <v>8735</v>
      </c>
      <c r="F285" s="967" t="str">
        <f>C286</f>
        <v>113/05/23</v>
      </c>
      <c r="G285" s="875"/>
      <c r="H285" s="875"/>
      <c r="I285" s="876"/>
      <c r="J285" s="880" t="s">
        <v>8736</v>
      </c>
      <c r="K285" s="547">
        <f>D285+K283</f>
        <v>1056.5</v>
      </c>
      <c r="L285" s="881" t="s">
        <v>444</v>
      </c>
      <c r="M285" s="529" t="s">
        <v>8231</v>
      </c>
      <c r="N285" s="882" t="s">
        <v>8468</v>
      </c>
      <c r="O285" s="530"/>
    </row>
    <row r="286" spans="1:15" ht="27" customHeight="1">
      <c r="A286" s="496"/>
      <c r="B286" s="531" t="s">
        <v>7486</v>
      </c>
      <c r="C286" s="526" t="str">
        <f>C285</f>
        <v>113/05/23</v>
      </c>
      <c r="D286" s="980"/>
      <c r="E286" s="918"/>
      <c r="F286" s="543">
        <v>1</v>
      </c>
      <c r="G286" s="544" t="s">
        <v>443</v>
      </c>
      <c r="H286" s="544">
        <v>3</v>
      </c>
      <c r="I286" s="545" t="s">
        <v>1205</v>
      </c>
      <c r="J286" s="880"/>
      <c r="K286" s="548">
        <f>F286+K284</f>
        <v>63</v>
      </c>
      <c r="L286" s="881"/>
      <c r="M286" s="531" t="s">
        <v>7682</v>
      </c>
      <c r="N286" s="883"/>
      <c r="O286" s="530"/>
    </row>
    <row r="287" spans="1:15" ht="39.950000000000003" customHeight="1">
      <c r="A287" s="495" t="s">
        <v>1646</v>
      </c>
      <c r="B287" s="531" t="s">
        <v>8741</v>
      </c>
      <c r="C287" s="526" t="s">
        <v>8393</v>
      </c>
      <c r="D287" s="980">
        <v>4</v>
      </c>
      <c r="E287" s="918" t="s">
        <v>8735</v>
      </c>
      <c r="F287" s="967" t="str">
        <f>C288</f>
        <v>113/05/25</v>
      </c>
      <c r="G287" s="875"/>
      <c r="H287" s="875"/>
      <c r="I287" s="876"/>
      <c r="J287" s="880" t="s">
        <v>8736</v>
      </c>
      <c r="K287" s="547">
        <f>D287+K285</f>
        <v>1060.5</v>
      </c>
      <c r="L287" s="881" t="s">
        <v>444</v>
      </c>
      <c r="M287" s="529" t="s">
        <v>8469</v>
      </c>
      <c r="N287" s="882" t="s">
        <v>8471</v>
      </c>
      <c r="O287" s="530"/>
    </row>
    <row r="288" spans="1:15" ht="27" customHeight="1">
      <c r="A288" s="496"/>
      <c r="B288" s="531" t="s">
        <v>7486</v>
      </c>
      <c r="C288" s="526" t="str">
        <f>C287</f>
        <v>113/05/25</v>
      </c>
      <c r="D288" s="980"/>
      <c r="E288" s="918"/>
      <c r="F288" s="543">
        <v>1</v>
      </c>
      <c r="G288" s="544" t="s">
        <v>443</v>
      </c>
      <c r="H288" s="544">
        <v>3</v>
      </c>
      <c r="I288" s="545" t="s">
        <v>1205</v>
      </c>
      <c r="J288" s="880"/>
      <c r="K288" s="548">
        <f>F288+K286</f>
        <v>64</v>
      </c>
      <c r="L288" s="881"/>
      <c r="M288" s="531" t="s">
        <v>8470</v>
      </c>
      <c r="N288" s="883"/>
      <c r="O288" s="530"/>
    </row>
    <row r="289" spans="1:16" ht="39.950000000000003" customHeight="1">
      <c r="A289" s="495" t="s">
        <v>1646</v>
      </c>
      <c r="B289" s="531" t="s">
        <v>8741</v>
      </c>
      <c r="C289" s="526" t="s">
        <v>8394</v>
      </c>
      <c r="D289" s="980">
        <v>11.5</v>
      </c>
      <c r="E289" s="918" t="s">
        <v>8735</v>
      </c>
      <c r="F289" s="967" t="str">
        <f>C290</f>
        <v>113/05/29</v>
      </c>
      <c r="G289" s="875"/>
      <c r="H289" s="875"/>
      <c r="I289" s="876"/>
      <c r="J289" s="880" t="s">
        <v>8736</v>
      </c>
      <c r="K289" s="547">
        <f>D289+K287</f>
        <v>1072</v>
      </c>
      <c r="L289" s="881" t="s">
        <v>444</v>
      </c>
      <c r="M289" s="529" t="s">
        <v>8231</v>
      </c>
      <c r="N289" s="882" t="s">
        <v>8472</v>
      </c>
      <c r="O289" s="530"/>
    </row>
    <row r="290" spans="1:16" ht="27" customHeight="1">
      <c r="A290" s="496"/>
      <c r="B290" s="531" t="s">
        <v>7486</v>
      </c>
      <c r="C290" s="526" t="str">
        <f>C289</f>
        <v>113/05/29</v>
      </c>
      <c r="D290" s="980"/>
      <c r="E290" s="918"/>
      <c r="F290" s="543">
        <v>1</v>
      </c>
      <c r="G290" s="544" t="s">
        <v>443</v>
      </c>
      <c r="H290" s="544">
        <v>3</v>
      </c>
      <c r="I290" s="545" t="s">
        <v>1205</v>
      </c>
      <c r="J290" s="880"/>
      <c r="K290" s="548">
        <f>F290+K288</f>
        <v>65</v>
      </c>
      <c r="L290" s="881"/>
      <c r="M290" s="531" t="s">
        <v>7682</v>
      </c>
      <c r="N290" s="883"/>
      <c r="O290" s="530"/>
    </row>
    <row r="291" spans="1:16" ht="39.950000000000003" customHeight="1">
      <c r="A291" s="495" t="s">
        <v>1646</v>
      </c>
      <c r="B291" s="531" t="s">
        <v>8741</v>
      </c>
      <c r="C291" s="526" t="s">
        <v>8312</v>
      </c>
      <c r="D291" s="980">
        <v>2</v>
      </c>
      <c r="E291" s="918" t="s">
        <v>8735</v>
      </c>
      <c r="F291" s="967" t="str">
        <f>C292</f>
        <v>113/05/31</v>
      </c>
      <c r="G291" s="875"/>
      <c r="H291" s="875"/>
      <c r="I291" s="876"/>
      <c r="J291" s="880" t="s">
        <v>8736</v>
      </c>
      <c r="K291" s="547">
        <f>D291+K289</f>
        <v>1074</v>
      </c>
      <c r="L291" s="881" t="s">
        <v>444</v>
      </c>
      <c r="M291" s="529" t="s">
        <v>8231</v>
      </c>
      <c r="N291" s="882" t="s">
        <v>8480</v>
      </c>
      <c r="O291" s="530"/>
    </row>
    <row r="292" spans="1:16" ht="27" customHeight="1">
      <c r="A292" s="496"/>
      <c r="B292" s="531" t="s">
        <v>7486</v>
      </c>
      <c r="C292" s="526" t="str">
        <f>C291</f>
        <v>113/05/31</v>
      </c>
      <c r="D292" s="980"/>
      <c r="E292" s="918"/>
      <c r="F292" s="543">
        <v>1</v>
      </c>
      <c r="G292" s="544" t="s">
        <v>443</v>
      </c>
      <c r="H292" s="544">
        <v>3</v>
      </c>
      <c r="I292" s="545" t="s">
        <v>1205</v>
      </c>
      <c r="J292" s="880"/>
      <c r="K292" s="548">
        <f>F292+K290</f>
        <v>66</v>
      </c>
      <c r="L292" s="881"/>
      <c r="M292" s="531" t="s">
        <v>8473</v>
      </c>
      <c r="N292" s="883"/>
      <c r="O292" s="530"/>
    </row>
    <row r="293" spans="1:16" ht="39.950000000000003" customHeight="1">
      <c r="A293" s="495" t="s">
        <v>1646</v>
      </c>
      <c r="B293" s="531" t="s">
        <v>8741</v>
      </c>
      <c r="C293" s="526" t="s">
        <v>8409</v>
      </c>
      <c r="D293" s="980">
        <v>4</v>
      </c>
      <c r="E293" s="918" t="s">
        <v>8735</v>
      </c>
      <c r="F293" s="967" t="str">
        <f>C294</f>
        <v>113/06/05</v>
      </c>
      <c r="G293" s="875"/>
      <c r="H293" s="875"/>
      <c r="I293" s="876"/>
      <c r="J293" s="880" t="s">
        <v>8736</v>
      </c>
      <c r="K293" s="547">
        <f>D293+K291</f>
        <v>1078</v>
      </c>
      <c r="L293" s="881" t="s">
        <v>444</v>
      </c>
      <c r="M293" s="529" t="s">
        <v>8231</v>
      </c>
      <c r="N293" s="882" t="s">
        <v>8481</v>
      </c>
      <c r="O293" s="530"/>
    </row>
    <row r="294" spans="1:16" ht="27" customHeight="1">
      <c r="A294" s="496"/>
      <c r="B294" s="531" t="s">
        <v>7486</v>
      </c>
      <c r="C294" s="526" t="str">
        <f>C293</f>
        <v>113/06/05</v>
      </c>
      <c r="D294" s="980"/>
      <c r="E294" s="918"/>
      <c r="F294" s="543">
        <v>1</v>
      </c>
      <c r="G294" s="544" t="s">
        <v>443</v>
      </c>
      <c r="H294" s="544">
        <v>3</v>
      </c>
      <c r="I294" s="545" t="s">
        <v>1205</v>
      </c>
      <c r="J294" s="880"/>
      <c r="K294" s="548">
        <f>F294+K292</f>
        <v>67</v>
      </c>
      <c r="L294" s="881"/>
      <c r="M294" s="531" t="s">
        <v>7682</v>
      </c>
      <c r="N294" s="883"/>
      <c r="O294" s="530"/>
    </row>
    <row r="295" spans="1:16" ht="39.950000000000003" customHeight="1">
      <c r="A295" s="495" t="s">
        <v>1646</v>
      </c>
      <c r="B295" s="531" t="s">
        <v>8741</v>
      </c>
      <c r="C295" s="526" t="s">
        <v>8435</v>
      </c>
      <c r="D295" s="980">
        <v>4</v>
      </c>
      <c r="E295" s="918" t="s">
        <v>8735</v>
      </c>
      <c r="F295" s="967" t="str">
        <f>C296</f>
        <v>113/06/06</v>
      </c>
      <c r="G295" s="875"/>
      <c r="H295" s="875"/>
      <c r="I295" s="876"/>
      <c r="J295" s="880" t="s">
        <v>8736</v>
      </c>
      <c r="K295" s="547">
        <f>D295+K293</f>
        <v>1082</v>
      </c>
      <c r="L295" s="881" t="s">
        <v>444</v>
      </c>
      <c r="M295" s="529" t="s">
        <v>8231</v>
      </c>
      <c r="N295" s="882" t="s">
        <v>8525</v>
      </c>
      <c r="O295" s="530"/>
      <c r="P295" s="926"/>
    </row>
    <row r="296" spans="1:16" ht="27" customHeight="1">
      <c r="A296" s="496"/>
      <c r="B296" s="531" t="s">
        <v>7486</v>
      </c>
      <c r="C296" s="526" t="str">
        <f>C295</f>
        <v>113/06/06</v>
      </c>
      <c r="D296" s="980"/>
      <c r="E296" s="918"/>
      <c r="F296" s="543">
        <v>1</v>
      </c>
      <c r="G296" s="544" t="s">
        <v>443</v>
      </c>
      <c r="H296" s="544">
        <v>3</v>
      </c>
      <c r="I296" s="545" t="s">
        <v>1205</v>
      </c>
      <c r="J296" s="880"/>
      <c r="K296" s="548">
        <f>F296+K294</f>
        <v>68</v>
      </c>
      <c r="L296" s="881"/>
      <c r="M296" s="531" t="s">
        <v>8474</v>
      </c>
      <c r="N296" s="883"/>
      <c r="O296" s="530"/>
      <c r="P296" s="926"/>
    </row>
    <row r="297" spans="1:16" ht="39.950000000000003" customHeight="1">
      <c r="A297" s="495" t="s">
        <v>1646</v>
      </c>
      <c r="B297" s="531" t="s">
        <v>8741</v>
      </c>
      <c r="C297" s="526" t="s">
        <v>8436</v>
      </c>
      <c r="D297" s="980">
        <v>8</v>
      </c>
      <c r="E297" s="918" t="s">
        <v>8735</v>
      </c>
      <c r="F297" s="967" t="str">
        <f>C298</f>
        <v>113/06/07</v>
      </c>
      <c r="G297" s="875"/>
      <c r="H297" s="875"/>
      <c r="I297" s="876"/>
      <c r="J297" s="880" t="s">
        <v>8736</v>
      </c>
      <c r="K297" s="547">
        <f>D297+K295</f>
        <v>1090</v>
      </c>
      <c r="L297" s="881" t="s">
        <v>444</v>
      </c>
      <c r="M297" s="529" t="s">
        <v>8231</v>
      </c>
      <c r="N297" s="882" t="s">
        <v>8526</v>
      </c>
      <c r="O297" s="530"/>
      <c r="P297" s="926"/>
    </row>
    <row r="298" spans="1:16" ht="27" customHeight="1">
      <c r="A298" s="496"/>
      <c r="B298" s="531" t="s">
        <v>7486</v>
      </c>
      <c r="C298" s="526" t="str">
        <f>C297</f>
        <v>113/06/07</v>
      </c>
      <c r="D298" s="980"/>
      <c r="E298" s="918"/>
      <c r="F298" s="543">
        <v>1</v>
      </c>
      <c r="G298" s="544" t="s">
        <v>443</v>
      </c>
      <c r="H298" s="544">
        <v>3</v>
      </c>
      <c r="I298" s="545" t="s">
        <v>1205</v>
      </c>
      <c r="J298" s="880"/>
      <c r="K298" s="548">
        <f>F298+K296</f>
        <v>69</v>
      </c>
      <c r="L298" s="881"/>
      <c r="M298" s="531" t="s">
        <v>7682</v>
      </c>
      <c r="N298" s="883"/>
      <c r="O298" s="530"/>
      <c r="P298" s="926"/>
    </row>
    <row r="299" spans="1:16" ht="39.950000000000003" customHeight="1">
      <c r="A299" s="495" t="s">
        <v>1646</v>
      </c>
      <c r="B299" s="531" t="s">
        <v>8741</v>
      </c>
      <c r="C299" s="526" t="s">
        <v>8437</v>
      </c>
      <c r="D299" s="980">
        <v>9</v>
      </c>
      <c r="E299" s="918" t="s">
        <v>8735</v>
      </c>
      <c r="F299" s="967" t="str">
        <f>C300</f>
        <v>113/06/08</v>
      </c>
      <c r="G299" s="875"/>
      <c r="H299" s="875"/>
      <c r="I299" s="876"/>
      <c r="J299" s="880" t="s">
        <v>8736</v>
      </c>
      <c r="K299" s="547">
        <f>D299+K297</f>
        <v>1099</v>
      </c>
      <c r="L299" s="881" t="s">
        <v>444</v>
      </c>
      <c r="M299" s="529" t="s">
        <v>8231</v>
      </c>
      <c r="N299" s="882" t="s">
        <v>8539</v>
      </c>
      <c r="O299" s="530"/>
      <c r="P299" s="926"/>
    </row>
    <row r="300" spans="1:16" ht="27" customHeight="1">
      <c r="A300" s="496"/>
      <c r="B300" s="531" t="s">
        <v>7486</v>
      </c>
      <c r="C300" s="526" t="str">
        <f>C299</f>
        <v>113/06/08</v>
      </c>
      <c r="D300" s="980"/>
      <c r="E300" s="918"/>
      <c r="F300" s="543">
        <v>1</v>
      </c>
      <c r="G300" s="544" t="s">
        <v>443</v>
      </c>
      <c r="H300" s="544">
        <v>3</v>
      </c>
      <c r="I300" s="545" t="s">
        <v>1205</v>
      </c>
      <c r="J300" s="880"/>
      <c r="K300" s="548">
        <f>F300+K298</f>
        <v>70</v>
      </c>
      <c r="L300" s="881"/>
      <c r="M300" s="531" t="s">
        <v>8464</v>
      </c>
      <c r="N300" s="883"/>
      <c r="O300" s="530"/>
      <c r="P300" s="926"/>
    </row>
    <row r="301" spans="1:16" ht="39.950000000000003" customHeight="1">
      <c r="A301" s="495" t="s">
        <v>1646</v>
      </c>
      <c r="B301" s="531" t="s">
        <v>8741</v>
      </c>
      <c r="C301" s="526" t="s">
        <v>8438</v>
      </c>
      <c r="D301" s="927">
        <v>20</v>
      </c>
      <c r="E301" s="918" t="s">
        <v>8735</v>
      </c>
      <c r="F301" s="967" t="str">
        <f>C302</f>
        <v>113/06/18</v>
      </c>
      <c r="G301" s="875"/>
      <c r="H301" s="875"/>
      <c r="I301" s="876"/>
      <c r="J301" s="880" t="s">
        <v>8736</v>
      </c>
      <c r="K301" s="547">
        <f>D301+K299</f>
        <v>1119</v>
      </c>
      <c r="L301" s="881" t="s">
        <v>444</v>
      </c>
      <c r="M301" s="529" t="s">
        <v>8231</v>
      </c>
      <c r="N301" s="882" t="s">
        <v>8540</v>
      </c>
      <c r="O301" s="530"/>
      <c r="P301" s="926"/>
    </row>
    <row r="302" spans="1:16" ht="27" customHeight="1">
      <c r="A302" s="496"/>
      <c r="B302" s="531" t="s">
        <v>7486</v>
      </c>
      <c r="C302" s="526" t="str">
        <f>C301</f>
        <v>113/06/18</v>
      </c>
      <c r="D302" s="927"/>
      <c r="E302" s="918"/>
      <c r="F302" s="543">
        <v>1</v>
      </c>
      <c r="G302" s="544" t="s">
        <v>443</v>
      </c>
      <c r="H302" s="544">
        <v>3</v>
      </c>
      <c r="I302" s="545" t="s">
        <v>1205</v>
      </c>
      <c r="J302" s="880"/>
      <c r="K302" s="548">
        <f>F302+K300</f>
        <v>71</v>
      </c>
      <c r="L302" s="881"/>
      <c r="M302" s="531" t="s">
        <v>7682</v>
      </c>
      <c r="N302" s="883"/>
      <c r="O302" s="530"/>
      <c r="P302" s="926"/>
    </row>
    <row r="303" spans="1:16" ht="39.950000000000003" customHeight="1">
      <c r="A303" s="495" t="s">
        <v>1646</v>
      </c>
      <c r="B303" s="531" t="s">
        <v>8741</v>
      </c>
      <c r="C303" s="526" t="s">
        <v>8439</v>
      </c>
      <c r="D303" s="927">
        <v>6</v>
      </c>
      <c r="E303" s="918" t="s">
        <v>8735</v>
      </c>
      <c r="F303" s="967" t="str">
        <f>C304</f>
        <v>113/06/20</v>
      </c>
      <c r="G303" s="875"/>
      <c r="H303" s="875"/>
      <c r="I303" s="876"/>
      <c r="J303" s="880" t="s">
        <v>8736</v>
      </c>
      <c r="K303" s="547">
        <f>D303+K301</f>
        <v>1125</v>
      </c>
      <c r="L303" s="881" t="s">
        <v>444</v>
      </c>
      <c r="M303" s="529" t="s">
        <v>8231</v>
      </c>
      <c r="N303" s="882" t="s">
        <v>8541</v>
      </c>
      <c r="O303" s="530"/>
      <c r="P303" s="926"/>
    </row>
    <row r="304" spans="1:16" ht="27" customHeight="1">
      <c r="A304" s="496"/>
      <c r="B304" s="531" t="s">
        <v>7486</v>
      </c>
      <c r="C304" s="526" t="str">
        <f>C303</f>
        <v>113/06/20</v>
      </c>
      <c r="D304" s="927"/>
      <c r="E304" s="918"/>
      <c r="F304" s="543">
        <v>1</v>
      </c>
      <c r="G304" s="544" t="s">
        <v>443</v>
      </c>
      <c r="H304" s="544">
        <v>3</v>
      </c>
      <c r="I304" s="545" t="s">
        <v>1205</v>
      </c>
      <c r="J304" s="880"/>
      <c r="K304" s="548">
        <f>F304+K302</f>
        <v>72</v>
      </c>
      <c r="L304" s="881"/>
      <c r="M304" s="531" t="s">
        <v>7682</v>
      </c>
      <c r="N304" s="883"/>
      <c r="O304" s="530"/>
      <c r="P304" s="926"/>
    </row>
    <row r="305" spans="1:16" ht="39.950000000000003" customHeight="1">
      <c r="A305" s="495" t="s">
        <v>1646</v>
      </c>
      <c r="B305" s="531" t="s">
        <v>9114</v>
      </c>
      <c r="C305" s="526" t="s">
        <v>8877</v>
      </c>
      <c r="D305" s="927">
        <v>32</v>
      </c>
      <c r="E305" s="918" t="s">
        <v>8735</v>
      </c>
      <c r="F305" s="967" t="str">
        <f>C306</f>
        <v>113/11/20</v>
      </c>
      <c r="G305" s="875"/>
      <c r="H305" s="875"/>
      <c r="I305" s="876"/>
      <c r="J305" s="880" t="s">
        <v>8736</v>
      </c>
      <c r="K305" s="547">
        <f>D305+K303</f>
        <v>1157</v>
      </c>
      <c r="L305" s="881" t="s">
        <v>444</v>
      </c>
      <c r="M305" s="529" t="s">
        <v>8231</v>
      </c>
      <c r="N305" s="882" t="s">
        <v>9113</v>
      </c>
      <c r="O305" s="688" t="s">
        <v>9115</v>
      </c>
      <c r="P305" s="926"/>
    </row>
    <row r="306" spans="1:16" ht="27" customHeight="1">
      <c r="A306" s="496"/>
      <c r="B306" s="531" t="s">
        <v>7486</v>
      </c>
      <c r="C306" s="526" t="str">
        <f>C305</f>
        <v>113/11/20</v>
      </c>
      <c r="D306" s="927"/>
      <c r="E306" s="918"/>
      <c r="F306" s="543">
        <v>1</v>
      </c>
      <c r="G306" s="544" t="s">
        <v>443</v>
      </c>
      <c r="H306" s="544">
        <v>3</v>
      </c>
      <c r="I306" s="545" t="s">
        <v>1205</v>
      </c>
      <c r="J306" s="880"/>
      <c r="K306" s="548">
        <f>F306+K304</f>
        <v>73</v>
      </c>
      <c r="L306" s="881"/>
      <c r="M306" s="531" t="s">
        <v>8569</v>
      </c>
      <c r="N306" s="883"/>
      <c r="O306" s="530"/>
      <c r="P306" s="926"/>
    </row>
    <row r="307" spans="1:16" ht="39.950000000000003" customHeight="1">
      <c r="A307" s="495" t="s">
        <v>1646</v>
      </c>
      <c r="B307" s="531" t="s">
        <v>9112</v>
      </c>
      <c r="C307" s="526" t="s">
        <v>9116</v>
      </c>
      <c r="D307" s="980">
        <v>7</v>
      </c>
      <c r="E307" s="918" t="s">
        <v>8735</v>
      </c>
      <c r="F307" s="967" t="str">
        <f>C308</f>
        <v>114/06/10</v>
      </c>
      <c r="G307" s="875"/>
      <c r="H307" s="875"/>
      <c r="I307" s="876"/>
      <c r="J307" s="880" t="s">
        <v>8736</v>
      </c>
      <c r="K307" s="547">
        <f>D307+K305</f>
        <v>1164</v>
      </c>
      <c r="L307" s="881" t="s">
        <v>444</v>
      </c>
      <c r="M307" s="529" t="s">
        <v>8231</v>
      </c>
      <c r="N307" s="882" t="s">
        <v>9220</v>
      </c>
      <c r="O307" s="725"/>
      <c r="P307" s="926"/>
    </row>
    <row r="308" spans="1:16" ht="27" customHeight="1">
      <c r="A308" s="496"/>
      <c r="B308" s="531" t="s">
        <v>7486</v>
      </c>
      <c r="C308" s="526" t="str">
        <f>C307</f>
        <v>114/06/10</v>
      </c>
      <c r="D308" s="980"/>
      <c r="E308" s="918"/>
      <c r="F308" s="543">
        <v>1</v>
      </c>
      <c r="G308" s="544" t="s">
        <v>443</v>
      </c>
      <c r="H308" s="544">
        <v>3</v>
      </c>
      <c r="I308" s="545" t="s">
        <v>1205</v>
      </c>
      <c r="J308" s="880"/>
      <c r="K308" s="548">
        <f>F308+K306</f>
        <v>74</v>
      </c>
      <c r="L308" s="881"/>
      <c r="M308" s="531" t="s">
        <v>8569</v>
      </c>
      <c r="N308" s="883"/>
      <c r="O308" s="530"/>
      <c r="P308" s="926"/>
    </row>
    <row r="309" spans="1:16" ht="39.950000000000003" customHeight="1">
      <c r="A309" s="495" t="s">
        <v>1646</v>
      </c>
      <c r="B309" s="531" t="s">
        <v>9112</v>
      </c>
      <c r="C309" s="526" t="s">
        <v>9132</v>
      </c>
      <c r="D309" s="980">
        <v>15.5</v>
      </c>
      <c r="E309" s="918" t="s">
        <v>8735</v>
      </c>
      <c r="F309" s="967" t="str">
        <f>C310</f>
        <v>114/06/23</v>
      </c>
      <c r="G309" s="875"/>
      <c r="H309" s="875"/>
      <c r="I309" s="876"/>
      <c r="J309" s="880" t="s">
        <v>8736</v>
      </c>
      <c r="K309" s="547">
        <f>D309+K307</f>
        <v>1179.5</v>
      </c>
      <c r="L309" s="881" t="s">
        <v>444</v>
      </c>
      <c r="M309" s="529" t="s">
        <v>8231</v>
      </c>
      <c r="N309" s="882" t="s">
        <v>9226</v>
      </c>
      <c r="O309" s="725"/>
      <c r="P309" s="926"/>
    </row>
    <row r="310" spans="1:16" ht="27" customHeight="1">
      <c r="A310" s="496"/>
      <c r="B310" s="531" t="s">
        <v>7486</v>
      </c>
      <c r="C310" s="526" t="str">
        <f>C309</f>
        <v>114/06/23</v>
      </c>
      <c r="D310" s="980"/>
      <c r="E310" s="918"/>
      <c r="F310" s="543">
        <v>1</v>
      </c>
      <c r="G310" s="544" t="s">
        <v>443</v>
      </c>
      <c r="H310" s="544">
        <v>3</v>
      </c>
      <c r="I310" s="545" t="s">
        <v>1205</v>
      </c>
      <c r="J310" s="880"/>
      <c r="K310" s="548">
        <f>F310+K308</f>
        <v>75</v>
      </c>
      <c r="L310" s="881"/>
      <c r="M310" s="531" t="s">
        <v>8569</v>
      </c>
      <c r="N310" s="883"/>
      <c r="O310" s="530"/>
      <c r="P310" s="926"/>
    </row>
    <row r="311" spans="1:16" ht="39.950000000000003" customHeight="1">
      <c r="A311" s="495" t="s">
        <v>1646</v>
      </c>
      <c r="B311" s="531" t="s">
        <v>9112</v>
      </c>
      <c r="C311" s="526" t="s">
        <v>9215</v>
      </c>
      <c r="D311" s="980">
        <v>11.5</v>
      </c>
      <c r="E311" s="918" t="s">
        <v>8735</v>
      </c>
      <c r="F311" s="967" t="str">
        <f>C312</f>
        <v>114/07/10</v>
      </c>
      <c r="G311" s="875"/>
      <c r="H311" s="875"/>
      <c r="I311" s="876"/>
      <c r="J311" s="880" t="s">
        <v>8736</v>
      </c>
      <c r="K311" s="547">
        <f>D311+K309</f>
        <v>1191</v>
      </c>
      <c r="L311" s="881" t="s">
        <v>444</v>
      </c>
      <c r="M311" s="529" t="s">
        <v>8231</v>
      </c>
      <c r="N311" s="882" t="s">
        <v>9255</v>
      </c>
      <c r="O311" s="725"/>
      <c r="P311" s="926"/>
    </row>
    <row r="312" spans="1:16" ht="27" customHeight="1">
      <c r="A312" s="496"/>
      <c r="B312" s="531" t="s">
        <v>7486</v>
      </c>
      <c r="C312" s="526" t="str">
        <f>C311</f>
        <v>114/07/10</v>
      </c>
      <c r="D312" s="980"/>
      <c r="E312" s="918"/>
      <c r="F312" s="543">
        <v>1</v>
      </c>
      <c r="G312" s="544" t="s">
        <v>443</v>
      </c>
      <c r="H312" s="544">
        <v>3</v>
      </c>
      <c r="I312" s="545" t="s">
        <v>1205</v>
      </c>
      <c r="J312" s="880"/>
      <c r="K312" s="548">
        <f>F312+K310</f>
        <v>76</v>
      </c>
      <c r="L312" s="881"/>
      <c r="M312" s="531" t="s">
        <v>8569</v>
      </c>
      <c r="N312" s="883"/>
      <c r="O312" s="530"/>
      <c r="P312" s="926"/>
    </row>
    <row r="313" spans="1:16" ht="39.950000000000003" customHeight="1">
      <c r="A313" s="495" t="s">
        <v>1646</v>
      </c>
      <c r="B313" s="531" t="s">
        <v>9112</v>
      </c>
      <c r="C313" s="526" t="s">
        <v>9221</v>
      </c>
      <c r="D313" s="980">
        <v>11.5</v>
      </c>
      <c r="E313" s="918" t="s">
        <v>8735</v>
      </c>
      <c r="F313" s="967" t="str">
        <f>C314</f>
        <v>114/07/18</v>
      </c>
      <c r="G313" s="875"/>
      <c r="H313" s="875"/>
      <c r="I313" s="876"/>
      <c r="J313" s="880" t="s">
        <v>8736</v>
      </c>
      <c r="K313" s="547">
        <f>D313+K311</f>
        <v>1202.5</v>
      </c>
      <c r="L313" s="881" t="s">
        <v>440</v>
      </c>
      <c r="M313" s="529" t="s">
        <v>8231</v>
      </c>
      <c r="N313" s="882" t="s">
        <v>9279</v>
      </c>
      <c r="O313" s="725"/>
      <c r="P313" s="926"/>
    </row>
    <row r="314" spans="1:16" ht="27" customHeight="1">
      <c r="A314" s="496"/>
      <c r="B314" s="531" t="s">
        <v>7486</v>
      </c>
      <c r="C314" s="526" t="str">
        <f>C313</f>
        <v>114/07/18</v>
      </c>
      <c r="D314" s="980"/>
      <c r="E314" s="918"/>
      <c r="F314" s="543">
        <v>1</v>
      </c>
      <c r="G314" s="544" t="s">
        <v>443</v>
      </c>
      <c r="H314" s="544">
        <v>3</v>
      </c>
      <c r="I314" s="545" t="s">
        <v>1205</v>
      </c>
      <c r="J314" s="880"/>
      <c r="K314" s="548">
        <f>F314+K312</f>
        <v>77</v>
      </c>
      <c r="L314" s="881"/>
      <c r="M314" s="531" t="s">
        <v>8569</v>
      </c>
      <c r="N314" s="883"/>
      <c r="O314" s="530"/>
      <c r="P314" s="926"/>
    </row>
    <row r="315" spans="1:16" ht="39.950000000000003" customHeight="1">
      <c r="A315" s="495" t="s">
        <v>1646</v>
      </c>
      <c r="B315" s="531" t="s">
        <v>9112</v>
      </c>
      <c r="C315" s="526" t="s">
        <v>9222</v>
      </c>
      <c r="D315" s="980">
        <v>4.5</v>
      </c>
      <c r="E315" s="918" t="s">
        <v>8735</v>
      </c>
      <c r="F315" s="967" t="str">
        <f>C316</f>
        <v>114/07/21</v>
      </c>
      <c r="G315" s="875"/>
      <c r="H315" s="875"/>
      <c r="I315" s="876"/>
      <c r="J315" s="880" t="s">
        <v>8736</v>
      </c>
      <c r="K315" s="547">
        <f>D315+K313</f>
        <v>1207</v>
      </c>
      <c r="L315" s="881" t="s">
        <v>444</v>
      </c>
      <c r="M315" s="529" t="s">
        <v>8231</v>
      </c>
      <c r="N315" s="882" t="s">
        <v>9256</v>
      </c>
      <c r="O315" s="725"/>
      <c r="P315" s="926"/>
    </row>
    <row r="316" spans="1:16" ht="27" customHeight="1">
      <c r="A316" s="496"/>
      <c r="B316" s="531" t="s">
        <v>7486</v>
      </c>
      <c r="C316" s="526" t="str">
        <f>C315</f>
        <v>114/07/21</v>
      </c>
      <c r="D316" s="980"/>
      <c r="E316" s="918"/>
      <c r="F316" s="543">
        <v>1</v>
      </c>
      <c r="G316" s="544" t="s">
        <v>443</v>
      </c>
      <c r="H316" s="544">
        <v>3</v>
      </c>
      <c r="I316" s="545" t="s">
        <v>1205</v>
      </c>
      <c r="J316" s="880"/>
      <c r="K316" s="548">
        <f>F316+K314</f>
        <v>78</v>
      </c>
      <c r="L316" s="881"/>
      <c r="M316" s="531" t="s">
        <v>8569</v>
      </c>
      <c r="N316" s="883"/>
      <c r="O316" s="530"/>
      <c r="P316" s="926"/>
    </row>
    <row r="317" spans="1:16" s="537" customFormat="1" ht="39.950000000000003" customHeight="1">
      <c r="A317" s="512" t="s">
        <v>1646</v>
      </c>
      <c r="B317" s="535" t="s">
        <v>9112</v>
      </c>
      <c r="C317" s="534" t="s">
        <v>9280</v>
      </c>
      <c r="D317" s="1151">
        <v>16</v>
      </c>
      <c r="E317" s="889" t="s">
        <v>8740</v>
      </c>
      <c r="F317" s="897" t="str">
        <f>C318</f>
        <v>114/09/10</v>
      </c>
      <c r="G317" s="870"/>
      <c r="H317" s="870"/>
      <c r="I317" s="871"/>
      <c r="J317" s="1115" t="s">
        <v>9093</v>
      </c>
      <c r="K317" s="552">
        <f>D317+K315</f>
        <v>1223</v>
      </c>
      <c r="L317" s="867" t="s">
        <v>440</v>
      </c>
      <c r="M317" s="682" t="s">
        <v>8231</v>
      </c>
      <c r="N317" s="895" t="s">
        <v>9281</v>
      </c>
      <c r="O317" s="687"/>
      <c r="P317" s="1254"/>
    </row>
    <row r="318" spans="1:16" s="537" customFormat="1" ht="27" customHeight="1">
      <c r="A318" s="683"/>
      <c r="B318" s="535" t="s">
        <v>7486</v>
      </c>
      <c r="C318" s="534" t="str">
        <f>C317</f>
        <v>114/09/10</v>
      </c>
      <c r="D318" s="1151"/>
      <c r="E318" s="889"/>
      <c r="F318" s="553">
        <v>1</v>
      </c>
      <c r="G318" s="550" t="s">
        <v>443</v>
      </c>
      <c r="H318" s="550">
        <v>3</v>
      </c>
      <c r="I318" s="551" t="s">
        <v>1205</v>
      </c>
      <c r="J318" s="1115"/>
      <c r="K318" s="554">
        <f>F318+K316</f>
        <v>79</v>
      </c>
      <c r="L318" s="867"/>
      <c r="M318" s="535" t="s">
        <v>8569</v>
      </c>
      <c r="N318" s="896"/>
      <c r="O318" s="536"/>
      <c r="P318" s="1254"/>
    </row>
    <row r="319" spans="1:16" ht="30" customHeight="1">
      <c r="A319" s="495" t="s">
        <v>2918</v>
      </c>
      <c r="B319" s="531" t="s">
        <v>7585</v>
      </c>
      <c r="C319" s="526" t="s">
        <v>7628</v>
      </c>
      <c r="D319" s="934" t="s">
        <v>7667</v>
      </c>
      <c r="E319" s="907"/>
      <c r="F319" s="967" t="s">
        <v>7627</v>
      </c>
      <c r="G319" s="875"/>
      <c r="H319" s="875"/>
      <c r="I319" s="876"/>
      <c r="J319" s="981" t="s">
        <v>7667</v>
      </c>
      <c r="K319" s="528" t="s">
        <v>7667</v>
      </c>
      <c r="L319" s="881" t="s">
        <v>444</v>
      </c>
      <c r="M319" s="529" t="s">
        <v>8729</v>
      </c>
      <c r="N319" s="882" t="s">
        <v>7678</v>
      </c>
      <c r="O319" s="530"/>
    </row>
    <row r="320" spans="1:16" ht="30" customHeight="1">
      <c r="A320" s="496"/>
      <c r="B320" s="531" t="s">
        <v>7488</v>
      </c>
      <c r="C320" s="526" t="s">
        <v>7628</v>
      </c>
      <c r="D320" s="935"/>
      <c r="E320" s="908"/>
      <c r="F320" s="543">
        <v>1</v>
      </c>
      <c r="G320" s="544" t="s">
        <v>443</v>
      </c>
      <c r="H320" s="544">
        <v>6</v>
      </c>
      <c r="I320" s="545" t="s">
        <v>1205</v>
      </c>
      <c r="J320" s="981"/>
      <c r="K320" s="528" t="s">
        <v>7667</v>
      </c>
      <c r="L320" s="881"/>
      <c r="M320" s="531" t="s">
        <v>7682</v>
      </c>
      <c r="N320" s="883"/>
      <c r="O320" s="530"/>
    </row>
    <row r="321" spans="1:15" ht="30" customHeight="1">
      <c r="A321" s="495" t="s">
        <v>2918</v>
      </c>
      <c r="B321" s="531" t="s">
        <v>7585</v>
      </c>
      <c r="C321" s="526" t="s">
        <v>7630</v>
      </c>
      <c r="D321" s="934" t="s">
        <v>7668</v>
      </c>
      <c r="E321" s="907"/>
      <c r="F321" s="967" t="s">
        <v>7630</v>
      </c>
      <c r="G321" s="875"/>
      <c r="H321" s="875"/>
      <c r="I321" s="876"/>
      <c r="J321" s="981" t="s">
        <v>7668</v>
      </c>
      <c r="K321" s="528" t="s">
        <v>7668</v>
      </c>
      <c r="L321" s="881" t="s">
        <v>444</v>
      </c>
      <c r="M321" s="529" t="s">
        <v>8729</v>
      </c>
      <c r="N321" s="882" t="s">
        <v>7687</v>
      </c>
      <c r="O321" s="530"/>
    </row>
    <row r="322" spans="1:15" ht="30" customHeight="1">
      <c r="A322" s="496"/>
      <c r="B322" s="531" t="s">
        <v>7488</v>
      </c>
      <c r="C322" s="526" t="s">
        <v>7630</v>
      </c>
      <c r="D322" s="935"/>
      <c r="E322" s="908"/>
      <c r="F322" s="543">
        <v>1</v>
      </c>
      <c r="G322" s="544" t="s">
        <v>443</v>
      </c>
      <c r="H322" s="544">
        <v>6</v>
      </c>
      <c r="I322" s="545" t="s">
        <v>1205</v>
      </c>
      <c r="J322" s="981"/>
      <c r="K322" s="528" t="s">
        <v>7668</v>
      </c>
      <c r="L322" s="881"/>
      <c r="M322" s="531" t="s">
        <v>7682</v>
      </c>
      <c r="N322" s="883"/>
      <c r="O322" s="530"/>
    </row>
    <row r="323" spans="1:15" ht="30" customHeight="1">
      <c r="A323" s="495" t="s">
        <v>2918</v>
      </c>
      <c r="B323" s="531" t="s">
        <v>7585</v>
      </c>
      <c r="C323" s="526" t="s">
        <v>7937</v>
      </c>
      <c r="D323" s="927">
        <v>30</v>
      </c>
      <c r="E323" s="918" t="s">
        <v>8735</v>
      </c>
      <c r="F323" s="967" t="str">
        <f>C324</f>
        <v>112/12/09</v>
      </c>
      <c r="G323" s="875"/>
      <c r="H323" s="875"/>
      <c r="I323" s="876"/>
      <c r="J323" s="880" t="s">
        <v>8736</v>
      </c>
      <c r="K323" s="547">
        <f>D323</f>
        <v>30</v>
      </c>
      <c r="L323" s="881" t="s">
        <v>444</v>
      </c>
      <c r="M323" s="529" t="s">
        <v>8459</v>
      </c>
      <c r="N323" s="882" t="s">
        <v>8004</v>
      </c>
      <c r="O323" s="530"/>
    </row>
    <row r="324" spans="1:15" ht="30" customHeight="1">
      <c r="A324" s="496"/>
      <c r="B324" s="531" t="s">
        <v>7488</v>
      </c>
      <c r="C324" s="526" t="s">
        <v>7937</v>
      </c>
      <c r="D324" s="927"/>
      <c r="E324" s="918"/>
      <c r="F324" s="543">
        <v>2</v>
      </c>
      <c r="G324" s="544" t="s">
        <v>443</v>
      </c>
      <c r="H324" s="544">
        <f>F324*3</f>
        <v>6</v>
      </c>
      <c r="I324" s="545" t="s">
        <v>1205</v>
      </c>
      <c r="J324" s="880"/>
      <c r="K324" s="548">
        <f>F324</f>
        <v>2</v>
      </c>
      <c r="L324" s="881"/>
      <c r="M324" s="531" t="s">
        <v>7844</v>
      </c>
      <c r="N324" s="883"/>
      <c r="O324" s="530"/>
    </row>
    <row r="325" spans="1:15" ht="30" customHeight="1">
      <c r="A325" s="495" t="s">
        <v>2918</v>
      </c>
      <c r="B325" s="531" t="s">
        <v>7585</v>
      </c>
      <c r="C325" s="526" t="s">
        <v>7938</v>
      </c>
      <c r="D325" s="927">
        <v>30</v>
      </c>
      <c r="E325" s="918" t="s">
        <v>8735</v>
      </c>
      <c r="F325" s="967" t="str">
        <f>C326</f>
        <v>112/12/12</v>
      </c>
      <c r="G325" s="875"/>
      <c r="H325" s="875"/>
      <c r="I325" s="876"/>
      <c r="J325" s="880" t="s">
        <v>8736</v>
      </c>
      <c r="K325" s="547">
        <f>D325+K323</f>
        <v>60</v>
      </c>
      <c r="L325" s="881" t="s">
        <v>444</v>
      </c>
      <c r="M325" s="529" t="s">
        <v>7906</v>
      </c>
      <c r="N325" s="882" t="s">
        <v>8005</v>
      </c>
      <c r="O325" s="530"/>
    </row>
    <row r="326" spans="1:15" ht="30" customHeight="1">
      <c r="A326" s="496"/>
      <c r="B326" s="531" t="s">
        <v>7488</v>
      </c>
      <c r="C326" s="526" t="s">
        <v>7938</v>
      </c>
      <c r="D326" s="927"/>
      <c r="E326" s="918"/>
      <c r="F326" s="543">
        <v>2</v>
      </c>
      <c r="G326" s="544" t="s">
        <v>443</v>
      </c>
      <c r="H326" s="544">
        <f>F326*3</f>
        <v>6</v>
      </c>
      <c r="I326" s="545" t="s">
        <v>1205</v>
      </c>
      <c r="J326" s="880"/>
      <c r="K326" s="548">
        <f>F326+K324</f>
        <v>4</v>
      </c>
      <c r="L326" s="881"/>
      <c r="M326" s="531" t="s">
        <v>7844</v>
      </c>
      <c r="N326" s="883"/>
      <c r="O326" s="530"/>
    </row>
    <row r="327" spans="1:15" ht="30" customHeight="1">
      <c r="A327" s="495" t="s">
        <v>2918</v>
      </c>
      <c r="B327" s="531" t="s">
        <v>7585</v>
      </c>
      <c r="C327" s="526" t="s">
        <v>7947</v>
      </c>
      <c r="D327" s="927">
        <v>30</v>
      </c>
      <c r="E327" s="918" t="s">
        <v>8735</v>
      </c>
      <c r="F327" s="967" t="str">
        <f>C328</f>
        <v>112/12/14</v>
      </c>
      <c r="G327" s="875"/>
      <c r="H327" s="875"/>
      <c r="I327" s="876"/>
      <c r="J327" s="880" t="s">
        <v>8736</v>
      </c>
      <c r="K327" s="547">
        <f>D327+K325</f>
        <v>90</v>
      </c>
      <c r="L327" s="881" t="s">
        <v>444</v>
      </c>
      <c r="M327" s="529" t="s">
        <v>7958</v>
      </c>
      <c r="N327" s="882" t="s">
        <v>8006</v>
      </c>
      <c r="O327" s="530"/>
    </row>
    <row r="328" spans="1:15" ht="30" customHeight="1">
      <c r="A328" s="496"/>
      <c r="B328" s="531" t="s">
        <v>7488</v>
      </c>
      <c r="C328" s="526" t="s">
        <v>7947</v>
      </c>
      <c r="D328" s="927"/>
      <c r="E328" s="918"/>
      <c r="F328" s="543">
        <v>2</v>
      </c>
      <c r="G328" s="544" t="s">
        <v>443</v>
      </c>
      <c r="H328" s="544">
        <f>F328*3</f>
        <v>6</v>
      </c>
      <c r="I328" s="545" t="s">
        <v>1205</v>
      </c>
      <c r="J328" s="880"/>
      <c r="K328" s="548">
        <f>F328+K326</f>
        <v>6</v>
      </c>
      <c r="L328" s="881"/>
      <c r="M328" s="531" t="s">
        <v>7844</v>
      </c>
      <c r="N328" s="883"/>
      <c r="O328" s="530"/>
    </row>
    <row r="329" spans="1:15" ht="30" customHeight="1">
      <c r="A329" s="495" t="s">
        <v>2918</v>
      </c>
      <c r="B329" s="531" t="s">
        <v>7585</v>
      </c>
      <c r="C329" s="526" t="s">
        <v>7773</v>
      </c>
      <c r="D329" s="927">
        <v>30</v>
      </c>
      <c r="E329" s="918" t="s">
        <v>8735</v>
      </c>
      <c r="F329" s="967" t="str">
        <f>C330</f>
        <v>112/12/15</v>
      </c>
      <c r="G329" s="875"/>
      <c r="H329" s="875"/>
      <c r="I329" s="876"/>
      <c r="J329" s="880" t="s">
        <v>8736</v>
      </c>
      <c r="K329" s="547">
        <f>D329+K327</f>
        <v>120</v>
      </c>
      <c r="L329" s="881" t="s">
        <v>444</v>
      </c>
      <c r="M329" s="529" t="s">
        <v>7906</v>
      </c>
      <c r="N329" s="882" t="s">
        <v>8007</v>
      </c>
      <c r="O329" s="530"/>
    </row>
    <row r="330" spans="1:15" ht="30" customHeight="1">
      <c r="A330" s="496"/>
      <c r="B330" s="531" t="s">
        <v>7488</v>
      </c>
      <c r="C330" s="526" t="s">
        <v>7773</v>
      </c>
      <c r="D330" s="927"/>
      <c r="E330" s="918"/>
      <c r="F330" s="543">
        <v>2</v>
      </c>
      <c r="G330" s="544" t="s">
        <v>443</v>
      </c>
      <c r="H330" s="544">
        <f>F330*3</f>
        <v>6</v>
      </c>
      <c r="I330" s="545" t="s">
        <v>1205</v>
      </c>
      <c r="J330" s="880"/>
      <c r="K330" s="548">
        <f>F330+K328</f>
        <v>8</v>
      </c>
      <c r="L330" s="881"/>
      <c r="M330" s="531" t="s">
        <v>7844</v>
      </c>
      <c r="N330" s="883"/>
      <c r="O330" s="530"/>
    </row>
    <row r="331" spans="1:15" ht="30" customHeight="1">
      <c r="A331" s="495" t="s">
        <v>2918</v>
      </c>
      <c r="B331" s="531" t="s">
        <v>7585</v>
      </c>
      <c r="C331" s="526" t="s">
        <v>7957</v>
      </c>
      <c r="D331" s="927">
        <v>30</v>
      </c>
      <c r="E331" s="918" t="s">
        <v>8735</v>
      </c>
      <c r="F331" s="967" t="str">
        <f>C332</f>
        <v>112/12/18</v>
      </c>
      <c r="G331" s="875"/>
      <c r="H331" s="875"/>
      <c r="I331" s="876"/>
      <c r="J331" s="880" t="s">
        <v>8736</v>
      </c>
      <c r="K331" s="547">
        <f>D331+K329</f>
        <v>150</v>
      </c>
      <c r="L331" s="881" t="s">
        <v>444</v>
      </c>
      <c r="M331" s="529" t="s">
        <v>7906</v>
      </c>
      <c r="N331" s="882" t="s">
        <v>8013</v>
      </c>
      <c r="O331" s="530"/>
    </row>
    <row r="332" spans="1:15" ht="30" customHeight="1">
      <c r="A332" s="496"/>
      <c r="B332" s="531" t="s">
        <v>7488</v>
      </c>
      <c r="C332" s="526" t="s">
        <v>7957</v>
      </c>
      <c r="D332" s="927"/>
      <c r="E332" s="918"/>
      <c r="F332" s="543">
        <v>2</v>
      </c>
      <c r="G332" s="544" t="s">
        <v>443</v>
      </c>
      <c r="H332" s="544">
        <f>F332*3</f>
        <v>6</v>
      </c>
      <c r="I332" s="545" t="s">
        <v>1205</v>
      </c>
      <c r="J332" s="880"/>
      <c r="K332" s="548">
        <f>F332+K330</f>
        <v>10</v>
      </c>
      <c r="L332" s="881"/>
      <c r="M332" s="531" t="s">
        <v>7844</v>
      </c>
      <c r="N332" s="883"/>
      <c r="O332" s="530"/>
    </row>
    <row r="333" spans="1:15" ht="30" customHeight="1">
      <c r="A333" s="495" t="s">
        <v>2918</v>
      </c>
      <c r="B333" s="531" t="s">
        <v>7585</v>
      </c>
      <c r="C333" s="526" t="s">
        <v>7959</v>
      </c>
      <c r="D333" s="927">
        <v>30</v>
      </c>
      <c r="E333" s="918" t="s">
        <v>8735</v>
      </c>
      <c r="F333" s="967" t="str">
        <f>C334</f>
        <v>112/12/19</v>
      </c>
      <c r="G333" s="875"/>
      <c r="H333" s="875"/>
      <c r="I333" s="876"/>
      <c r="J333" s="880" t="s">
        <v>8736</v>
      </c>
      <c r="K333" s="547">
        <f>D333+K331</f>
        <v>180</v>
      </c>
      <c r="L333" s="881" t="s">
        <v>444</v>
      </c>
      <c r="M333" s="529" t="s">
        <v>7906</v>
      </c>
      <c r="N333" s="882" t="s">
        <v>8014</v>
      </c>
      <c r="O333" s="530"/>
    </row>
    <row r="334" spans="1:15" ht="30" customHeight="1">
      <c r="A334" s="496"/>
      <c r="B334" s="531" t="s">
        <v>7488</v>
      </c>
      <c r="C334" s="526" t="s">
        <v>7959</v>
      </c>
      <c r="D334" s="927"/>
      <c r="E334" s="918"/>
      <c r="F334" s="543">
        <v>2</v>
      </c>
      <c r="G334" s="544" t="s">
        <v>443</v>
      </c>
      <c r="H334" s="544">
        <f>F334*3</f>
        <v>6</v>
      </c>
      <c r="I334" s="545" t="s">
        <v>1205</v>
      </c>
      <c r="J334" s="880"/>
      <c r="K334" s="548">
        <f>F334+K332</f>
        <v>12</v>
      </c>
      <c r="L334" s="881"/>
      <c r="M334" s="531" t="s">
        <v>7844</v>
      </c>
      <c r="N334" s="883"/>
      <c r="O334" s="530"/>
    </row>
    <row r="335" spans="1:15" ht="30" customHeight="1">
      <c r="A335" s="495" t="s">
        <v>2918</v>
      </c>
      <c r="B335" s="531" t="s">
        <v>7585</v>
      </c>
      <c r="C335" s="526" t="s">
        <v>7960</v>
      </c>
      <c r="D335" s="927">
        <v>30</v>
      </c>
      <c r="E335" s="918" t="s">
        <v>8735</v>
      </c>
      <c r="F335" s="967" t="str">
        <f>C336</f>
        <v>112/12/21</v>
      </c>
      <c r="G335" s="875"/>
      <c r="H335" s="875"/>
      <c r="I335" s="876"/>
      <c r="J335" s="880" t="s">
        <v>8736</v>
      </c>
      <c r="K335" s="547">
        <f>D335+K333</f>
        <v>210</v>
      </c>
      <c r="L335" s="881" t="s">
        <v>444</v>
      </c>
      <c r="M335" s="529" t="s">
        <v>7906</v>
      </c>
      <c r="N335" s="882" t="s">
        <v>8036</v>
      </c>
      <c r="O335" s="530"/>
    </row>
    <row r="336" spans="1:15" ht="30" customHeight="1">
      <c r="A336" s="496"/>
      <c r="B336" s="531" t="s">
        <v>7488</v>
      </c>
      <c r="C336" s="526" t="s">
        <v>7960</v>
      </c>
      <c r="D336" s="927"/>
      <c r="E336" s="918"/>
      <c r="F336" s="543">
        <v>2</v>
      </c>
      <c r="G336" s="544" t="s">
        <v>443</v>
      </c>
      <c r="H336" s="544">
        <f>F336*3</f>
        <v>6</v>
      </c>
      <c r="I336" s="545" t="s">
        <v>1205</v>
      </c>
      <c r="J336" s="880"/>
      <c r="K336" s="548">
        <f>F336+K334</f>
        <v>14</v>
      </c>
      <c r="L336" s="881"/>
      <c r="M336" s="531" t="s">
        <v>7844</v>
      </c>
      <c r="N336" s="883"/>
      <c r="O336" s="530"/>
    </row>
    <row r="337" spans="1:15" ht="30" customHeight="1">
      <c r="A337" s="495" t="s">
        <v>2918</v>
      </c>
      <c r="B337" s="531" t="s">
        <v>7585</v>
      </c>
      <c r="C337" s="526" t="s">
        <v>7961</v>
      </c>
      <c r="D337" s="927">
        <v>30</v>
      </c>
      <c r="E337" s="918" t="s">
        <v>8735</v>
      </c>
      <c r="F337" s="967" t="str">
        <f>C338</f>
        <v>112/12/22</v>
      </c>
      <c r="G337" s="875"/>
      <c r="H337" s="875"/>
      <c r="I337" s="876"/>
      <c r="J337" s="880" t="s">
        <v>8736</v>
      </c>
      <c r="K337" s="547">
        <f>D337+K335</f>
        <v>240</v>
      </c>
      <c r="L337" s="881" t="s">
        <v>444</v>
      </c>
      <c r="M337" s="529" t="s">
        <v>7906</v>
      </c>
      <c r="N337" s="882" t="s">
        <v>8037</v>
      </c>
      <c r="O337" s="530"/>
    </row>
    <row r="338" spans="1:15" ht="30" customHeight="1">
      <c r="A338" s="496"/>
      <c r="B338" s="531" t="s">
        <v>7488</v>
      </c>
      <c r="C338" s="526" t="s">
        <v>7961</v>
      </c>
      <c r="D338" s="927"/>
      <c r="E338" s="918"/>
      <c r="F338" s="543">
        <v>2</v>
      </c>
      <c r="G338" s="544" t="s">
        <v>443</v>
      </c>
      <c r="H338" s="544">
        <f>F338*3</f>
        <v>6</v>
      </c>
      <c r="I338" s="545" t="s">
        <v>1205</v>
      </c>
      <c r="J338" s="880"/>
      <c r="K338" s="548">
        <f>F338+K336</f>
        <v>16</v>
      </c>
      <c r="L338" s="881"/>
      <c r="M338" s="531" t="s">
        <v>7844</v>
      </c>
      <c r="N338" s="883"/>
      <c r="O338" s="530"/>
    </row>
    <row r="339" spans="1:15" ht="30" customHeight="1">
      <c r="A339" s="495" t="s">
        <v>2918</v>
      </c>
      <c r="B339" s="531" t="s">
        <v>7585</v>
      </c>
      <c r="C339" s="526" t="s">
        <v>7962</v>
      </c>
      <c r="D339" s="927">
        <v>30</v>
      </c>
      <c r="E339" s="918" t="s">
        <v>8735</v>
      </c>
      <c r="F339" s="967" t="str">
        <f>C340</f>
        <v>112/12/25</v>
      </c>
      <c r="G339" s="875"/>
      <c r="H339" s="875"/>
      <c r="I339" s="876"/>
      <c r="J339" s="880" t="s">
        <v>8736</v>
      </c>
      <c r="K339" s="547">
        <f>D339+K337</f>
        <v>270</v>
      </c>
      <c r="L339" s="881" t="s">
        <v>444</v>
      </c>
      <c r="M339" s="529" t="s">
        <v>7906</v>
      </c>
      <c r="N339" s="882" t="s">
        <v>8040</v>
      </c>
      <c r="O339" s="530"/>
    </row>
    <row r="340" spans="1:15" ht="30" customHeight="1">
      <c r="A340" s="496"/>
      <c r="B340" s="531" t="s">
        <v>7488</v>
      </c>
      <c r="C340" s="526" t="s">
        <v>7962</v>
      </c>
      <c r="D340" s="927"/>
      <c r="E340" s="918"/>
      <c r="F340" s="543">
        <v>2</v>
      </c>
      <c r="G340" s="544" t="s">
        <v>443</v>
      </c>
      <c r="H340" s="544">
        <f>F340*3</f>
        <v>6</v>
      </c>
      <c r="I340" s="545" t="s">
        <v>1205</v>
      </c>
      <c r="J340" s="880"/>
      <c r="K340" s="548">
        <f>F340+K338</f>
        <v>18</v>
      </c>
      <c r="L340" s="881"/>
      <c r="M340" s="531" t="s">
        <v>7844</v>
      </c>
      <c r="N340" s="883"/>
      <c r="O340" s="530"/>
    </row>
    <row r="341" spans="1:15" ht="30" customHeight="1">
      <c r="A341" s="495" t="s">
        <v>2918</v>
      </c>
      <c r="B341" s="531" t="s">
        <v>7585</v>
      </c>
      <c r="C341" s="526" t="s">
        <v>7964</v>
      </c>
      <c r="D341" s="927">
        <v>30</v>
      </c>
      <c r="E341" s="918" t="s">
        <v>8735</v>
      </c>
      <c r="F341" s="967" t="str">
        <f>C342</f>
        <v>112/12/26</v>
      </c>
      <c r="G341" s="875"/>
      <c r="H341" s="875"/>
      <c r="I341" s="876"/>
      <c r="J341" s="880" t="s">
        <v>8736</v>
      </c>
      <c r="K341" s="547">
        <f>D341+K339</f>
        <v>300</v>
      </c>
      <c r="L341" s="881" t="s">
        <v>444</v>
      </c>
      <c r="M341" s="529" t="s">
        <v>7906</v>
      </c>
      <c r="N341" s="882" t="s">
        <v>8038</v>
      </c>
      <c r="O341" s="530"/>
    </row>
    <row r="342" spans="1:15" ht="30" customHeight="1">
      <c r="A342" s="496"/>
      <c r="B342" s="531" t="s">
        <v>7488</v>
      </c>
      <c r="C342" s="526" t="s">
        <v>7964</v>
      </c>
      <c r="D342" s="927"/>
      <c r="E342" s="918"/>
      <c r="F342" s="543">
        <v>2</v>
      </c>
      <c r="G342" s="544" t="s">
        <v>443</v>
      </c>
      <c r="H342" s="544">
        <f>F342*3</f>
        <v>6</v>
      </c>
      <c r="I342" s="545" t="s">
        <v>1205</v>
      </c>
      <c r="J342" s="880"/>
      <c r="K342" s="548">
        <f>F342+K340</f>
        <v>20</v>
      </c>
      <c r="L342" s="881"/>
      <c r="M342" s="531" t="s">
        <v>7844</v>
      </c>
      <c r="N342" s="883"/>
      <c r="O342" s="530"/>
    </row>
    <row r="343" spans="1:15" ht="30" customHeight="1">
      <c r="A343" s="495" t="s">
        <v>2918</v>
      </c>
      <c r="B343" s="531" t="s">
        <v>7585</v>
      </c>
      <c r="C343" s="526" t="s">
        <v>7974</v>
      </c>
      <c r="D343" s="927">
        <v>32</v>
      </c>
      <c r="E343" s="918" t="s">
        <v>8735</v>
      </c>
      <c r="F343" s="967" t="str">
        <f>C344</f>
        <v>112/12/29</v>
      </c>
      <c r="G343" s="875"/>
      <c r="H343" s="875"/>
      <c r="I343" s="876"/>
      <c r="J343" s="880" t="s">
        <v>8736</v>
      </c>
      <c r="K343" s="547">
        <f>D343+K341</f>
        <v>332</v>
      </c>
      <c r="L343" s="881" t="s">
        <v>444</v>
      </c>
      <c r="M343" s="529" t="s">
        <v>7906</v>
      </c>
      <c r="N343" s="882" t="s">
        <v>8039</v>
      </c>
      <c r="O343" s="530"/>
    </row>
    <row r="344" spans="1:15" ht="30" customHeight="1">
      <c r="A344" s="496"/>
      <c r="B344" s="531" t="s">
        <v>7488</v>
      </c>
      <c r="C344" s="526" t="s">
        <v>7974</v>
      </c>
      <c r="D344" s="927"/>
      <c r="E344" s="918"/>
      <c r="F344" s="543">
        <v>2</v>
      </c>
      <c r="G344" s="544" t="s">
        <v>443</v>
      </c>
      <c r="H344" s="544">
        <f>F344*3</f>
        <v>6</v>
      </c>
      <c r="I344" s="545" t="s">
        <v>1205</v>
      </c>
      <c r="J344" s="880"/>
      <c r="K344" s="548">
        <f>F344+K342</f>
        <v>22</v>
      </c>
      <c r="L344" s="881"/>
      <c r="M344" s="531" t="s">
        <v>7844</v>
      </c>
      <c r="N344" s="883"/>
      <c r="O344" s="530"/>
    </row>
    <row r="345" spans="1:15" ht="30" customHeight="1">
      <c r="A345" s="495" t="s">
        <v>2918</v>
      </c>
      <c r="B345" s="531" t="s">
        <v>7585</v>
      </c>
      <c r="C345" s="526" t="s">
        <v>7980</v>
      </c>
      <c r="D345" s="927">
        <v>31</v>
      </c>
      <c r="E345" s="918" t="s">
        <v>8735</v>
      </c>
      <c r="F345" s="967" t="str">
        <f>C346</f>
        <v>112/12/30</v>
      </c>
      <c r="G345" s="875"/>
      <c r="H345" s="875"/>
      <c r="I345" s="876"/>
      <c r="J345" s="880" t="s">
        <v>8736</v>
      </c>
      <c r="K345" s="547">
        <f>D345+K343</f>
        <v>363</v>
      </c>
      <c r="L345" s="881" t="s">
        <v>444</v>
      </c>
      <c r="M345" s="529" t="s">
        <v>7958</v>
      </c>
      <c r="N345" s="882" t="s">
        <v>8049</v>
      </c>
      <c r="O345" s="530"/>
    </row>
    <row r="346" spans="1:15" ht="30" customHeight="1">
      <c r="A346" s="496"/>
      <c r="B346" s="531" t="s">
        <v>7488</v>
      </c>
      <c r="C346" s="526" t="s">
        <v>7980</v>
      </c>
      <c r="D346" s="927"/>
      <c r="E346" s="918"/>
      <c r="F346" s="543">
        <v>2</v>
      </c>
      <c r="G346" s="544" t="s">
        <v>443</v>
      </c>
      <c r="H346" s="544">
        <f>F346*3</f>
        <v>6</v>
      </c>
      <c r="I346" s="545" t="s">
        <v>1205</v>
      </c>
      <c r="J346" s="880"/>
      <c r="K346" s="548">
        <f>F346+K344</f>
        <v>24</v>
      </c>
      <c r="L346" s="881"/>
      <c r="M346" s="531" t="s">
        <v>7844</v>
      </c>
      <c r="N346" s="883"/>
      <c r="O346" s="530"/>
    </row>
    <row r="347" spans="1:15" ht="30" customHeight="1">
      <c r="A347" s="495" t="s">
        <v>2918</v>
      </c>
      <c r="B347" s="531" t="s">
        <v>7585</v>
      </c>
      <c r="C347" s="526" t="s">
        <v>7981</v>
      </c>
      <c r="D347" s="927">
        <v>29</v>
      </c>
      <c r="E347" s="918" t="s">
        <v>8735</v>
      </c>
      <c r="F347" s="967" t="str">
        <f>C348</f>
        <v>113/01/02</v>
      </c>
      <c r="G347" s="875"/>
      <c r="H347" s="875"/>
      <c r="I347" s="876"/>
      <c r="J347" s="880" t="s">
        <v>8736</v>
      </c>
      <c r="K347" s="547">
        <f>D347+K345</f>
        <v>392</v>
      </c>
      <c r="L347" s="881" t="s">
        <v>444</v>
      </c>
      <c r="M347" s="529" t="s">
        <v>7906</v>
      </c>
      <c r="N347" s="882" t="s">
        <v>8047</v>
      </c>
      <c r="O347" s="530"/>
    </row>
    <row r="348" spans="1:15" ht="30" customHeight="1">
      <c r="A348" s="496"/>
      <c r="B348" s="531" t="s">
        <v>7488</v>
      </c>
      <c r="C348" s="526" t="s">
        <v>7981</v>
      </c>
      <c r="D348" s="927"/>
      <c r="E348" s="918"/>
      <c r="F348" s="543">
        <v>2</v>
      </c>
      <c r="G348" s="544" t="s">
        <v>443</v>
      </c>
      <c r="H348" s="544">
        <f>F348*3</f>
        <v>6</v>
      </c>
      <c r="I348" s="545" t="s">
        <v>1205</v>
      </c>
      <c r="J348" s="880"/>
      <c r="K348" s="548">
        <f>F348+K346</f>
        <v>26</v>
      </c>
      <c r="L348" s="881"/>
      <c r="M348" s="531" t="s">
        <v>7844</v>
      </c>
      <c r="N348" s="883"/>
      <c r="O348" s="530"/>
    </row>
    <row r="349" spans="1:15" ht="30" customHeight="1">
      <c r="A349" s="495" t="s">
        <v>2918</v>
      </c>
      <c r="B349" s="531" t="s">
        <v>7585</v>
      </c>
      <c r="C349" s="526" t="s">
        <v>7982</v>
      </c>
      <c r="D349" s="927">
        <v>28</v>
      </c>
      <c r="E349" s="918" t="s">
        <v>8735</v>
      </c>
      <c r="F349" s="967" t="str">
        <f>C350</f>
        <v>113/01/03</v>
      </c>
      <c r="G349" s="875"/>
      <c r="H349" s="875"/>
      <c r="I349" s="876"/>
      <c r="J349" s="880" t="s">
        <v>8736</v>
      </c>
      <c r="K349" s="547">
        <f>D349+K347</f>
        <v>420</v>
      </c>
      <c r="L349" s="881" t="s">
        <v>444</v>
      </c>
      <c r="M349" s="529" t="s">
        <v>7906</v>
      </c>
      <c r="N349" s="882" t="s">
        <v>8048</v>
      </c>
      <c r="O349" s="530"/>
    </row>
    <row r="350" spans="1:15" ht="30" customHeight="1">
      <c r="A350" s="496"/>
      <c r="B350" s="531" t="s">
        <v>7488</v>
      </c>
      <c r="C350" s="526" t="s">
        <v>7982</v>
      </c>
      <c r="D350" s="927"/>
      <c r="E350" s="918"/>
      <c r="F350" s="543">
        <v>2</v>
      </c>
      <c r="G350" s="544" t="s">
        <v>443</v>
      </c>
      <c r="H350" s="544">
        <f>F350*3</f>
        <v>6</v>
      </c>
      <c r="I350" s="545" t="s">
        <v>1205</v>
      </c>
      <c r="J350" s="880"/>
      <c r="K350" s="548">
        <f>F350+K348</f>
        <v>28</v>
      </c>
      <c r="L350" s="881"/>
      <c r="M350" s="531" t="s">
        <v>8002</v>
      </c>
      <c r="N350" s="883"/>
      <c r="O350" s="530"/>
    </row>
    <row r="351" spans="1:15" ht="30" customHeight="1">
      <c r="A351" s="495" t="s">
        <v>2918</v>
      </c>
      <c r="B351" s="531" t="s">
        <v>7585</v>
      </c>
      <c r="C351" s="526" t="s">
        <v>7991</v>
      </c>
      <c r="D351" s="927">
        <v>31</v>
      </c>
      <c r="E351" s="918" t="s">
        <v>8735</v>
      </c>
      <c r="F351" s="967" t="str">
        <f>C352</f>
        <v>113/01/05</v>
      </c>
      <c r="G351" s="875"/>
      <c r="H351" s="875"/>
      <c r="I351" s="876"/>
      <c r="J351" s="880" t="s">
        <v>8736</v>
      </c>
      <c r="K351" s="547">
        <f>D351+K349</f>
        <v>451</v>
      </c>
      <c r="L351" s="881" t="s">
        <v>444</v>
      </c>
      <c r="M351" s="529" t="s">
        <v>7906</v>
      </c>
      <c r="N351" s="882" t="s">
        <v>8060</v>
      </c>
      <c r="O351" s="530"/>
    </row>
    <row r="352" spans="1:15" ht="30" customHeight="1">
      <c r="A352" s="496"/>
      <c r="B352" s="531" t="s">
        <v>7488</v>
      </c>
      <c r="C352" s="526" t="s">
        <v>7991</v>
      </c>
      <c r="D352" s="927"/>
      <c r="E352" s="918"/>
      <c r="F352" s="543">
        <v>2</v>
      </c>
      <c r="G352" s="544" t="s">
        <v>443</v>
      </c>
      <c r="H352" s="544">
        <f>F352*3</f>
        <v>6</v>
      </c>
      <c r="I352" s="545" t="s">
        <v>1205</v>
      </c>
      <c r="J352" s="880"/>
      <c r="K352" s="548">
        <f>F352+K350</f>
        <v>30</v>
      </c>
      <c r="L352" s="881"/>
      <c r="M352" s="531" t="s">
        <v>7844</v>
      </c>
      <c r="N352" s="883"/>
      <c r="O352" s="530"/>
    </row>
    <row r="353" spans="1:15" ht="30" customHeight="1">
      <c r="A353" s="495" t="s">
        <v>2918</v>
      </c>
      <c r="B353" s="531" t="s">
        <v>7585</v>
      </c>
      <c r="C353" s="526" t="s">
        <v>7992</v>
      </c>
      <c r="D353" s="927">
        <v>31</v>
      </c>
      <c r="E353" s="918" t="s">
        <v>8735</v>
      </c>
      <c r="F353" s="967" t="str">
        <f>C354</f>
        <v>113/01/06</v>
      </c>
      <c r="G353" s="875"/>
      <c r="H353" s="875"/>
      <c r="I353" s="876"/>
      <c r="J353" s="880" t="s">
        <v>8736</v>
      </c>
      <c r="K353" s="547">
        <f>D353+K351</f>
        <v>482</v>
      </c>
      <c r="L353" s="881" t="s">
        <v>444</v>
      </c>
      <c r="M353" s="529" t="s">
        <v>7906</v>
      </c>
      <c r="N353" s="882" t="s">
        <v>8061</v>
      </c>
      <c r="O353" s="530"/>
    </row>
    <row r="354" spans="1:15" ht="30" customHeight="1">
      <c r="A354" s="496"/>
      <c r="B354" s="531" t="s">
        <v>7488</v>
      </c>
      <c r="C354" s="526" t="s">
        <v>7992</v>
      </c>
      <c r="D354" s="927"/>
      <c r="E354" s="918"/>
      <c r="F354" s="543">
        <v>2</v>
      </c>
      <c r="G354" s="544" t="s">
        <v>443</v>
      </c>
      <c r="H354" s="544">
        <f>F354*3</f>
        <v>6</v>
      </c>
      <c r="I354" s="545" t="s">
        <v>1205</v>
      </c>
      <c r="J354" s="880"/>
      <c r="K354" s="548">
        <f>F354+K352</f>
        <v>32</v>
      </c>
      <c r="L354" s="881"/>
      <c r="M354" s="531" t="s">
        <v>7844</v>
      </c>
      <c r="N354" s="883"/>
      <c r="O354" s="530"/>
    </row>
    <row r="355" spans="1:15" ht="30" customHeight="1">
      <c r="A355" s="495" t="s">
        <v>2918</v>
      </c>
      <c r="B355" s="531" t="s">
        <v>7585</v>
      </c>
      <c r="C355" s="526" t="s">
        <v>7994</v>
      </c>
      <c r="D355" s="927">
        <v>30</v>
      </c>
      <c r="E355" s="918" t="s">
        <v>8735</v>
      </c>
      <c r="F355" s="967" t="str">
        <f>C356</f>
        <v>113/01/08</v>
      </c>
      <c r="G355" s="875"/>
      <c r="H355" s="875"/>
      <c r="I355" s="876"/>
      <c r="J355" s="880" t="s">
        <v>8736</v>
      </c>
      <c r="K355" s="547">
        <f>D355+K353</f>
        <v>512</v>
      </c>
      <c r="L355" s="881" t="s">
        <v>444</v>
      </c>
      <c r="M355" s="529" t="s">
        <v>7995</v>
      </c>
      <c r="N355" s="882" t="s">
        <v>8062</v>
      </c>
      <c r="O355" s="530"/>
    </row>
    <row r="356" spans="1:15" ht="30" customHeight="1">
      <c r="A356" s="496"/>
      <c r="B356" s="531" t="s">
        <v>7488</v>
      </c>
      <c r="C356" s="526" t="s">
        <v>7994</v>
      </c>
      <c r="D356" s="927"/>
      <c r="E356" s="918"/>
      <c r="F356" s="543">
        <v>2</v>
      </c>
      <c r="G356" s="544" t="s">
        <v>443</v>
      </c>
      <c r="H356" s="544">
        <f>F356*3</f>
        <v>6</v>
      </c>
      <c r="I356" s="545" t="s">
        <v>1205</v>
      </c>
      <c r="J356" s="880"/>
      <c r="K356" s="548">
        <f>F356+K354</f>
        <v>34</v>
      </c>
      <c r="L356" s="881"/>
      <c r="M356" s="531" t="s">
        <v>7844</v>
      </c>
      <c r="N356" s="883"/>
      <c r="O356" s="530"/>
    </row>
    <row r="357" spans="1:15" ht="30" customHeight="1">
      <c r="A357" s="495" t="s">
        <v>2918</v>
      </c>
      <c r="B357" s="531" t="s">
        <v>7585</v>
      </c>
      <c r="C357" s="526" t="s">
        <v>7993</v>
      </c>
      <c r="D357" s="927">
        <v>30</v>
      </c>
      <c r="E357" s="918" t="s">
        <v>8735</v>
      </c>
      <c r="F357" s="967" t="str">
        <f>C358</f>
        <v>113/01/09</v>
      </c>
      <c r="G357" s="875"/>
      <c r="H357" s="875"/>
      <c r="I357" s="876"/>
      <c r="J357" s="880" t="s">
        <v>8736</v>
      </c>
      <c r="K357" s="547">
        <f>D357+K355</f>
        <v>542</v>
      </c>
      <c r="L357" s="881" t="s">
        <v>444</v>
      </c>
      <c r="M357" s="529" t="s">
        <v>7995</v>
      </c>
      <c r="N357" s="882" t="s">
        <v>8063</v>
      </c>
      <c r="O357" s="530"/>
    </row>
    <row r="358" spans="1:15" ht="30" customHeight="1">
      <c r="A358" s="496"/>
      <c r="B358" s="531" t="s">
        <v>7488</v>
      </c>
      <c r="C358" s="526" t="s">
        <v>7993</v>
      </c>
      <c r="D358" s="927"/>
      <c r="E358" s="918"/>
      <c r="F358" s="543">
        <v>2</v>
      </c>
      <c r="G358" s="544" t="s">
        <v>443</v>
      </c>
      <c r="H358" s="544">
        <f>F358*3</f>
        <v>6</v>
      </c>
      <c r="I358" s="545" t="s">
        <v>1205</v>
      </c>
      <c r="J358" s="880"/>
      <c r="K358" s="548">
        <f>F358+K356</f>
        <v>36</v>
      </c>
      <c r="L358" s="881"/>
      <c r="M358" s="531" t="s">
        <v>7844</v>
      </c>
      <c r="N358" s="883"/>
      <c r="O358" s="530"/>
    </row>
    <row r="359" spans="1:15" ht="30" customHeight="1">
      <c r="A359" s="495" t="s">
        <v>2918</v>
      </c>
      <c r="B359" s="531" t="s">
        <v>7585</v>
      </c>
      <c r="C359" s="526" t="s">
        <v>7996</v>
      </c>
      <c r="D359" s="927">
        <v>31</v>
      </c>
      <c r="E359" s="918" t="s">
        <v>8735</v>
      </c>
      <c r="F359" s="967" t="str">
        <f>C360</f>
        <v>113/01/11</v>
      </c>
      <c r="G359" s="875"/>
      <c r="H359" s="875"/>
      <c r="I359" s="876"/>
      <c r="J359" s="880" t="s">
        <v>8736</v>
      </c>
      <c r="K359" s="547">
        <f>D359+K357</f>
        <v>573</v>
      </c>
      <c r="L359" s="881" t="s">
        <v>444</v>
      </c>
      <c r="M359" s="529" t="s">
        <v>7995</v>
      </c>
      <c r="N359" s="882" t="s">
        <v>8064</v>
      </c>
      <c r="O359" s="530"/>
    </row>
    <row r="360" spans="1:15" ht="30" customHeight="1">
      <c r="A360" s="496"/>
      <c r="B360" s="531" t="s">
        <v>7488</v>
      </c>
      <c r="C360" s="526" t="s">
        <v>7996</v>
      </c>
      <c r="D360" s="927"/>
      <c r="E360" s="918"/>
      <c r="F360" s="543">
        <v>2</v>
      </c>
      <c r="G360" s="544" t="s">
        <v>443</v>
      </c>
      <c r="H360" s="544">
        <f>F360*3</f>
        <v>6</v>
      </c>
      <c r="I360" s="545" t="s">
        <v>1205</v>
      </c>
      <c r="J360" s="880"/>
      <c r="K360" s="548">
        <f>F360+K358</f>
        <v>38</v>
      </c>
      <c r="L360" s="881"/>
      <c r="M360" s="531" t="s">
        <v>8002</v>
      </c>
      <c r="N360" s="883"/>
      <c r="O360" s="530"/>
    </row>
    <row r="361" spans="1:15" ht="30" customHeight="1">
      <c r="A361" s="495" t="s">
        <v>2918</v>
      </c>
      <c r="B361" s="531" t="s">
        <v>7585</v>
      </c>
      <c r="C361" s="526" t="s">
        <v>8001</v>
      </c>
      <c r="D361" s="927">
        <v>30</v>
      </c>
      <c r="E361" s="918" t="s">
        <v>8735</v>
      </c>
      <c r="F361" s="967" t="str">
        <f>C362</f>
        <v>113/01/12</v>
      </c>
      <c r="G361" s="875"/>
      <c r="H361" s="875"/>
      <c r="I361" s="876"/>
      <c r="J361" s="880" t="s">
        <v>8736</v>
      </c>
      <c r="K361" s="547">
        <f>D361+K359</f>
        <v>603</v>
      </c>
      <c r="L361" s="881" t="s">
        <v>444</v>
      </c>
      <c r="M361" s="529" t="s">
        <v>7995</v>
      </c>
      <c r="N361" s="882" t="s">
        <v>8190</v>
      </c>
      <c r="O361" s="557"/>
    </row>
    <row r="362" spans="1:15" ht="30" customHeight="1">
      <c r="A362" s="497"/>
      <c r="B362" s="558" t="s">
        <v>7488</v>
      </c>
      <c r="C362" s="526" t="s">
        <v>8001</v>
      </c>
      <c r="D362" s="927"/>
      <c r="E362" s="918"/>
      <c r="F362" s="543">
        <v>2</v>
      </c>
      <c r="G362" s="544" t="s">
        <v>443</v>
      </c>
      <c r="H362" s="544">
        <f>F362*3</f>
        <v>6</v>
      </c>
      <c r="I362" s="545" t="s">
        <v>1205</v>
      </c>
      <c r="J362" s="880"/>
      <c r="K362" s="548">
        <f>F362+K360</f>
        <v>40</v>
      </c>
      <c r="L362" s="881"/>
      <c r="M362" s="531" t="s">
        <v>8002</v>
      </c>
      <c r="N362" s="883"/>
      <c r="O362" s="557"/>
    </row>
    <row r="363" spans="1:15" ht="30" customHeight="1">
      <c r="A363" s="495" t="s">
        <v>2918</v>
      </c>
      <c r="B363" s="531" t="s">
        <v>7585</v>
      </c>
      <c r="C363" s="526" t="s">
        <v>8549</v>
      </c>
      <c r="D363" s="927">
        <v>30</v>
      </c>
      <c r="E363" s="918" t="s">
        <v>8735</v>
      </c>
      <c r="F363" s="967" t="str">
        <f>C364</f>
        <v>113/08/07</v>
      </c>
      <c r="G363" s="875"/>
      <c r="H363" s="875"/>
      <c r="I363" s="876"/>
      <c r="J363" s="880" t="s">
        <v>8736</v>
      </c>
      <c r="K363" s="547">
        <f>D363+K361</f>
        <v>633</v>
      </c>
      <c r="L363" s="881" t="s">
        <v>444</v>
      </c>
      <c r="M363" s="529" t="s">
        <v>8231</v>
      </c>
      <c r="N363" s="882" t="s">
        <v>8578</v>
      </c>
      <c r="O363" s="557"/>
    </row>
    <row r="364" spans="1:15" ht="30" customHeight="1">
      <c r="A364" s="498"/>
      <c r="B364" s="558" t="s">
        <v>7488</v>
      </c>
      <c r="C364" s="526" t="str">
        <f>C363</f>
        <v>113/08/07</v>
      </c>
      <c r="D364" s="927"/>
      <c r="E364" s="918"/>
      <c r="F364" s="543">
        <v>2</v>
      </c>
      <c r="G364" s="544" t="s">
        <v>443</v>
      </c>
      <c r="H364" s="544">
        <f>F364*3</f>
        <v>6</v>
      </c>
      <c r="I364" s="545" t="s">
        <v>1205</v>
      </c>
      <c r="J364" s="880"/>
      <c r="K364" s="548">
        <f>F364+K362</f>
        <v>42</v>
      </c>
      <c r="L364" s="881"/>
      <c r="M364" s="529" t="s">
        <v>7682</v>
      </c>
      <c r="N364" s="883"/>
      <c r="O364" s="557"/>
    </row>
    <row r="365" spans="1:15" ht="30" customHeight="1">
      <c r="A365" s="495" t="s">
        <v>2918</v>
      </c>
      <c r="B365" s="531" t="s">
        <v>7585</v>
      </c>
      <c r="C365" s="526" t="s">
        <v>8550</v>
      </c>
      <c r="D365" s="927">
        <v>29.5</v>
      </c>
      <c r="E365" s="918" t="s">
        <v>8735</v>
      </c>
      <c r="F365" s="967" t="str">
        <f>C366</f>
        <v>113/08/09</v>
      </c>
      <c r="G365" s="875"/>
      <c r="H365" s="875"/>
      <c r="I365" s="876"/>
      <c r="J365" s="880" t="s">
        <v>8736</v>
      </c>
      <c r="K365" s="547">
        <f>D365+K363</f>
        <v>662.5</v>
      </c>
      <c r="L365" s="881" t="s">
        <v>444</v>
      </c>
      <c r="M365" s="529" t="s">
        <v>8231</v>
      </c>
      <c r="N365" s="882" t="s">
        <v>8579</v>
      </c>
      <c r="O365" s="557"/>
    </row>
    <row r="366" spans="1:15" ht="30" customHeight="1">
      <c r="A366" s="498"/>
      <c r="B366" s="558" t="s">
        <v>7488</v>
      </c>
      <c r="C366" s="526" t="str">
        <f>C365</f>
        <v>113/08/09</v>
      </c>
      <c r="D366" s="927"/>
      <c r="E366" s="918"/>
      <c r="F366" s="543">
        <v>2</v>
      </c>
      <c r="G366" s="544" t="s">
        <v>443</v>
      </c>
      <c r="H366" s="544">
        <f>F366*3</f>
        <v>6</v>
      </c>
      <c r="I366" s="545" t="s">
        <v>1205</v>
      </c>
      <c r="J366" s="880"/>
      <c r="K366" s="548">
        <f>F366+K364</f>
        <v>44</v>
      </c>
      <c r="L366" s="881"/>
      <c r="M366" s="529" t="s">
        <v>8553</v>
      </c>
      <c r="N366" s="883"/>
      <c r="O366" s="557"/>
    </row>
    <row r="367" spans="1:15" ht="30" customHeight="1">
      <c r="A367" s="495" t="s">
        <v>2918</v>
      </c>
      <c r="B367" s="531" t="s">
        <v>7585</v>
      </c>
      <c r="C367" s="526" t="s">
        <v>8551</v>
      </c>
      <c r="D367" s="980">
        <v>29</v>
      </c>
      <c r="E367" s="918" t="s">
        <v>8735</v>
      </c>
      <c r="F367" s="967" t="str">
        <f>C368</f>
        <v>113/08/12</v>
      </c>
      <c r="G367" s="875"/>
      <c r="H367" s="875"/>
      <c r="I367" s="876"/>
      <c r="J367" s="880" t="s">
        <v>8736</v>
      </c>
      <c r="K367" s="547">
        <f>D367+K365</f>
        <v>691.5</v>
      </c>
      <c r="L367" s="881" t="s">
        <v>444</v>
      </c>
      <c r="M367" s="529" t="s">
        <v>8231</v>
      </c>
      <c r="N367" s="882" t="s">
        <v>8592</v>
      </c>
      <c r="O367" s="557"/>
    </row>
    <row r="368" spans="1:15" ht="30" customHeight="1">
      <c r="A368" s="498"/>
      <c r="B368" s="558" t="s">
        <v>7488</v>
      </c>
      <c r="C368" s="526" t="str">
        <f>C367</f>
        <v>113/08/12</v>
      </c>
      <c r="D368" s="980"/>
      <c r="E368" s="918"/>
      <c r="F368" s="543">
        <v>2</v>
      </c>
      <c r="G368" s="544" t="s">
        <v>443</v>
      </c>
      <c r="H368" s="544">
        <f>F368*3</f>
        <v>6</v>
      </c>
      <c r="I368" s="545" t="s">
        <v>1205</v>
      </c>
      <c r="J368" s="880"/>
      <c r="K368" s="548">
        <f>F368+K366</f>
        <v>46</v>
      </c>
      <c r="L368" s="881"/>
      <c r="M368" s="529" t="s">
        <v>8553</v>
      </c>
      <c r="N368" s="883"/>
      <c r="O368" s="557"/>
    </row>
    <row r="369" spans="1:15" ht="30" customHeight="1">
      <c r="A369" s="495" t="s">
        <v>2918</v>
      </c>
      <c r="B369" s="531" t="s">
        <v>7585</v>
      </c>
      <c r="C369" s="526" t="s">
        <v>8552</v>
      </c>
      <c r="D369" s="980">
        <v>29.5</v>
      </c>
      <c r="E369" s="918" t="s">
        <v>8735</v>
      </c>
      <c r="F369" s="967" t="str">
        <f>C370</f>
        <v>113/08/14</v>
      </c>
      <c r="G369" s="875"/>
      <c r="H369" s="875"/>
      <c r="I369" s="876"/>
      <c r="J369" s="880" t="s">
        <v>8736</v>
      </c>
      <c r="K369" s="547">
        <f>D369+K367</f>
        <v>721</v>
      </c>
      <c r="L369" s="881" t="s">
        <v>444</v>
      </c>
      <c r="M369" s="529" t="s">
        <v>8231</v>
      </c>
      <c r="N369" s="882" t="s">
        <v>8593</v>
      </c>
      <c r="O369" s="557"/>
    </row>
    <row r="370" spans="1:15" ht="30" customHeight="1">
      <c r="A370" s="498"/>
      <c r="B370" s="558" t="s">
        <v>7488</v>
      </c>
      <c r="C370" s="526" t="str">
        <f>C369</f>
        <v>113/08/14</v>
      </c>
      <c r="D370" s="980"/>
      <c r="E370" s="918"/>
      <c r="F370" s="543">
        <v>2</v>
      </c>
      <c r="G370" s="544" t="s">
        <v>443</v>
      </c>
      <c r="H370" s="544">
        <f>F370*3</f>
        <v>6</v>
      </c>
      <c r="I370" s="545" t="s">
        <v>1205</v>
      </c>
      <c r="J370" s="880"/>
      <c r="K370" s="548">
        <f>F370+K368</f>
        <v>48</v>
      </c>
      <c r="L370" s="881"/>
      <c r="M370" s="529" t="s">
        <v>8553</v>
      </c>
      <c r="N370" s="883"/>
      <c r="O370" s="557"/>
    </row>
    <row r="371" spans="1:15" ht="30" customHeight="1">
      <c r="A371" s="495" t="s">
        <v>2918</v>
      </c>
      <c r="B371" s="531" t="s">
        <v>7585</v>
      </c>
      <c r="C371" s="526" t="s">
        <v>8558</v>
      </c>
      <c r="D371" s="980">
        <v>29.5</v>
      </c>
      <c r="E371" s="918" t="s">
        <v>8735</v>
      </c>
      <c r="F371" s="967" t="str">
        <f>C372</f>
        <v>113/08/15</v>
      </c>
      <c r="G371" s="875"/>
      <c r="H371" s="875"/>
      <c r="I371" s="876"/>
      <c r="J371" s="880" t="s">
        <v>8736</v>
      </c>
      <c r="K371" s="547">
        <f>D371+K369</f>
        <v>750.5</v>
      </c>
      <c r="L371" s="881" t="s">
        <v>444</v>
      </c>
      <c r="M371" s="529" t="s">
        <v>8231</v>
      </c>
      <c r="N371" s="882" t="s">
        <v>8595</v>
      </c>
      <c r="O371" s="557"/>
    </row>
    <row r="372" spans="1:15" ht="30" customHeight="1">
      <c r="A372" s="498"/>
      <c r="B372" s="558" t="s">
        <v>7488</v>
      </c>
      <c r="C372" s="526" t="str">
        <f>C371</f>
        <v>113/08/15</v>
      </c>
      <c r="D372" s="980"/>
      <c r="E372" s="918"/>
      <c r="F372" s="543">
        <v>2</v>
      </c>
      <c r="G372" s="544" t="s">
        <v>443</v>
      </c>
      <c r="H372" s="544">
        <f>F372*3</f>
        <v>6</v>
      </c>
      <c r="I372" s="545" t="s">
        <v>1205</v>
      </c>
      <c r="J372" s="880"/>
      <c r="K372" s="548">
        <f>F372+K370</f>
        <v>50</v>
      </c>
      <c r="L372" s="881"/>
      <c r="M372" s="529" t="s">
        <v>8553</v>
      </c>
      <c r="N372" s="883"/>
      <c r="O372" s="557"/>
    </row>
    <row r="373" spans="1:15" ht="30" customHeight="1">
      <c r="A373" s="495" t="s">
        <v>2918</v>
      </c>
      <c r="B373" s="531" t="s">
        <v>7585</v>
      </c>
      <c r="C373" s="526" t="s">
        <v>8559</v>
      </c>
      <c r="D373" s="980">
        <v>29.5</v>
      </c>
      <c r="E373" s="918" t="s">
        <v>8735</v>
      </c>
      <c r="F373" s="967" t="str">
        <f>C374</f>
        <v>113/08/17</v>
      </c>
      <c r="G373" s="875"/>
      <c r="H373" s="875"/>
      <c r="I373" s="876"/>
      <c r="J373" s="880" t="s">
        <v>8736</v>
      </c>
      <c r="K373" s="547">
        <f>D373+K371</f>
        <v>780</v>
      </c>
      <c r="L373" s="881" t="s">
        <v>444</v>
      </c>
      <c r="M373" s="529" t="s">
        <v>8459</v>
      </c>
      <c r="N373" s="882" t="s">
        <v>8597</v>
      </c>
      <c r="O373" s="557"/>
    </row>
    <row r="374" spans="1:15" ht="30" customHeight="1">
      <c r="A374" s="498"/>
      <c r="B374" s="558" t="s">
        <v>7488</v>
      </c>
      <c r="C374" s="526" t="str">
        <f>C373</f>
        <v>113/08/17</v>
      </c>
      <c r="D374" s="980"/>
      <c r="E374" s="918"/>
      <c r="F374" s="543">
        <v>2</v>
      </c>
      <c r="G374" s="544" t="s">
        <v>443</v>
      </c>
      <c r="H374" s="544">
        <f>F374*3</f>
        <v>6</v>
      </c>
      <c r="I374" s="545" t="s">
        <v>1205</v>
      </c>
      <c r="J374" s="880"/>
      <c r="K374" s="548">
        <f>F374+K372</f>
        <v>52</v>
      </c>
      <c r="L374" s="881"/>
      <c r="M374" s="529" t="s">
        <v>8375</v>
      </c>
      <c r="N374" s="883"/>
      <c r="O374" s="557"/>
    </row>
    <row r="375" spans="1:15" ht="30" customHeight="1">
      <c r="A375" s="495" t="s">
        <v>2918</v>
      </c>
      <c r="B375" s="531" t="s">
        <v>7585</v>
      </c>
      <c r="C375" s="526" t="s">
        <v>8560</v>
      </c>
      <c r="D375" s="980">
        <v>29.5</v>
      </c>
      <c r="E375" s="918" t="s">
        <v>8735</v>
      </c>
      <c r="F375" s="967" t="str">
        <f>C376</f>
        <v>113/08/19</v>
      </c>
      <c r="G375" s="875"/>
      <c r="H375" s="875"/>
      <c r="I375" s="876"/>
      <c r="J375" s="880" t="s">
        <v>8736</v>
      </c>
      <c r="K375" s="547">
        <f>D375+K373</f>
        <v>809.5</v>
      </c>
      <c r="L375" s="881" t="s">
        <v>444</v>
      </c>
      <c r="M375" s="529" t="s">
        <v>8231</v>
      </c>
      <c r="N375" s="882" t="s">
        <v>8596</v>
      </c>
      <c r="O375" s="557"/>
    </row>
    <row r="376" spans="1:15" ht="30" customHeight="1">
      <c r="A376" s="498"/>
      <c r="B376" s="558" t="s">
        <v>7488</v>
      </c>
      <c r="C376" s="526" t="str">
        <f>C375</f>
        <v>113/08/19</v>
      </c>
      <c r="D376" s="980"/>
      <c r="E376" s="918"/>
      <c r="F376" s="543">
        <v>2</v>
      </c>
      <c r="G376" s="544" t="s">
        <v>443</v>
      </c>
      <c r="H376" s="544">
        <f>F376*3</f>
        <v>6</v>
      </c>
      <c r="I376" s="545" t="s">
        <v>1205</v>
      </c>
      <c r="J376" s="880"/>
      <c r="K376" s="548">
        <f>F376+K374</f>
        <v>54</v>
      </c>
      <c r="L376" s="881"/>
      <c r="M376" s="529" t="s">
        <v>8553</v>
      </c>
      <c r="N376" s="883"/>
      <c r="O376" s="557"/>
    </row>
    <row r="377" spans="1:15" ht="30" customHeight="1">
      <c r="A377" s="495" t="s">
        <v>2918</v>
      </c>
      <c r="B377" s="531" t="s">
        <v>7585</v>
      </c>
      <c r="C377" s="526" t="s">
        <v>8563</v>
      </c>
      <c r="D377" s="980">
        <v>29.5</v>
      </c>
      <c r="E377" s="918" t="s">
        <v>8735</v>
      </c>
      <c r="F377" s="967" t="str">
        <f>C378</f>
        <v>113/08/21</v>
      </c>
      <c r="G377" s="875"/>
      <c r="H377" s="875"/>
      <c r="I377" s="876"/>
      <c r="J377" s="880" t="s">
        <v>8736</v>
      </c>
      <c r="K377" s="547">
        <f>D377+K375</f>
        <v>839</v>
      </c>
      <c r="L377" s="881" t="s">
        <v>444</v>
      </c>
      <c r="M377" s="529" t="s">
        <v>8231</v>
      </c>
      <c r="N377" s="882" t="s">
        <v>8598</v>
      </c>
      <c r="O377" s="557"/>
    </row>
    <row r="378" spans="1:15" ht="30" customHeight="1">
      <c r="A378" s="498"/>
      <c r="B378" s="558" t="s">
        <v>7488</v>
      </c>
      <c r="C378" s="526" t="str">
        <f>C377</f>
        <v>113/08/21</v>
      </c>
      <c r="D378" s="980"/>
      <c r="E378" s="918"/>
      <c r="F378" s="543">
        <v>2</v>
      </c>
      <c r="G378" s="544" t="s">
        <v>443</v>
      </c>
      <c r="H378" s="544">
        <f>F378*3</f>
        <v>6</v>
      </c>
      <c r="I378" s="545" t="s">
        <v>1205</v>
      </c>
      <c r="J378" s="880"/>
      <c r="K378" s="548">
        <f>F378+K376</f>
        <v>56</v>
      </c>
      <c r="L378" s="881"/>
      <c r="M378" s="529" t="s">
        <v>8553</v>
      </c>
      <c r="N378" s="883"/>
      <c r="O378" s="557"/>
    </row>
    <row r="379" spans="1:15" ht="30" customHeight="1">
      <c r="A379" s="495" t="s">
        <v>2918</v>
      </c>
      <c r="B379" s="531" t="s">
        <v>7585</v>
      </c>
      <c r="C379" s="526" t="s">
        <v>8568</v>
      </c>
      <c r="D379" s="980">
        <v>30</v>
      </c>
      <c r="E379" s="918" t="s">
        <v>8735</v>
      </c>
      <c r="F379" s="967" t="str">
        <f>C380</f>
        <v>113/08/24</v>
      </c>
      <c r="G379" s="875"/>
      <c r="H379" s="875"/>
      <c r="I379" s="876"/>
      <c r="J379" s="880" t="s">
        <v>8736</v>
      </c>
      <c r="K379" s="547">
        <f>D379+K377</f>
        <v>869</v>
      </c>
      <c r="L379" s="881" t="s">
        <v>444</v>
      </c>
      <c r="M379" s="529" t="s">
        <v>7995</v>
      </c>
      <c r="N379" s="882" t="s">
        <v>8610</v>
      </c>
      <c r="O379" s="557"/>
    </row>
    <row r="380" spans="1:15" ht="30" customHeight="1">
      <c r="A380" s="498"/>
      <c r="B380" s="558" t="s">
        <v>7488</v>
      </c>
      <c r="C380" s="526" t="str">
        <f>C379</f>
        <v>113/08/24</v>
      </c>
      <c r="D380" s="980"/>
      <c r="E380" s="918"/>
      <c r="F380" s="543">
        <v>2</v>
      </c>
      <c r="G380" s="544" t="s">
        <v>443</v>
      </c>
      <c r="H380" s="544">
        <f>F380*3</f>
        <v>6</v>
      </c>
      <c r="I380" s="545" t="s">
        <v>1205</v>
      </c>
      <c r="J380" s="880"/>
      <c r="K380" s="548">
        <f>F380+K378</f>
        <v>58</v>
      </c>
      <c r="L380" s="881"/>
      <c r="M380" s="529" t="s">
        <v>8569</v>
      </c>
      <c r="N380" s="883"/>
      <c r="O380" s="557"/>
    </row>
    <row r="381" spans="1:15" ht="30" customHeight="1">
      <c r="A381" s="495" t="s">
        <v>2918</v>
      </c>
      <c r="B381" s="531" t="s">
        <v>7585</v>
      </c>
      <c r="C381" s="526" t="s">
        <v>8570</v>
      </c>
      <c r="D381" s="980">
        <v>30</v>
      </c>
      <c r="E381" s="918" t="s">
        <v>8735</v>
      </c>
      <c r="F381" s="967" t="str">
        <f>C382</f>
        <v>113/08/26</v>
      </c>
      <c r="G381" s="875"/>
      <c r="H381" s="875"/>
      <c r="I381" s="876"/>
      <c r="J381" s="880" t="s">
        <v>8736</v>
      </c>
      <c r="K381" s="547">
        <f>D381+K379</f>
        <v>899</v>
      </c>
      <c r="L381" s="881" t="s">
        <v>444</v>
      </c>
      <c r="M381" s="529" t="s">
        <v>8231</v>
      </c>
      <c r="N381" s="882" t="s">
        <v>8611</v>
      </c>
      <c r="O381" s="557"/>
    </row>
    <row r="382" spans="1:15" ht="30" customHeight="1">
      <c r="A382" s="498"/>
      <c r="B382" s="558" t="s">
        <v>7488</v>
      </c>
      <c r="C382" s="526" t="str">
        <f>C381</f>
        <v>113/08/26</v>
      </c>
      <c r="D382" s="980"/>
      <c r="E382" s="918"/>
      <c r="F382" s="543">
        <v>2</v>
      </c>
      <c r="G382" s="544" t="s">
        <v>443</v>
      </c>
      <c r="H382" s="544">
        <f>F382*3</f>
        <v>6</v>
      </c>
      <c r="I382" s="545" t="s">
        <v>1205</v>
      </c>
      <c r="J382" s="880"/>
      <c r="K382" s="548">
        <f>F382+K380</f>
        <v>60</v>
      </c>
      <c r="L382" s="881"/>
      <c r="M382" s="529" t="s">
        <v>8553</v>
      </c>
      <c r="N382" s="883"/>
      <c r="O382" s="557"/>
    </row>
    <row r="383" spans="1:15" ht="30" customHeight="1">
      <c r="A383" s="495" t="s">
        <v>2918</v>
      </c>
      <c r="B383" s="531" t="s">
        <v>7585</v>
      </c>
      <c r="C383" s="526" t="s">
        <v>8571</v>
      </c>
      <c r="D383" s="980">
        <v>29.5</v>
      </c>
      <c r="E383" s="918" t="s">
        <v>8735</v>
      </c>
      <c r="F383" s="967" t="str">
        <f>C384</f>
        <v>113/08/28</v>
      </c>
      <c r="G383" s="875"/>
      <c r="H383" s="875"/>
      <c r="I383" s="876"/>
      <c r="J383" s="880" t="s">
        <v>8736</v>
      </c>
      <c r="K383" s="547">
        <f>D383+K381</f>
        <v>928.5</v>
      </c>
      <c r="L383" s="881" t="s">
        <v>444</v>
      </c>
      <c r="M383" s="529" t="s">
        <v>8231</v>
      </c>
      <c r="N383" s="882" t="s">
        <v>8612</v>
      </c>
      <c r="O383" s="557"/>
    </row>
    <row r="384" spans="1:15" ht="30" customHeight="1">
      <c r="A384" s="498"/>
      <c r="B384" s="558" t="s">
        <v>7488</v>
      </c>
      <c r="C384" s="526" t="str">
        <f>C383</f>
        <v>113/08/28</v>
      </c>
      <c r="D384" s="980"/>
      <c r="E384" s="918"/>
      <c r="F384" s="543">
        <v>2</v>
      </c>
      <c r="G384" s="544" t="s">
        <v>443</v>
      </c>
      <c r="H384" s="544">
        <f>F384*3</f>
        <v>6</v>
      </c>
      <c r="I384" s="545" t="s">
        <v>1205</v>
      </c>
      <c r="J384" s="880"/>
      <c r="K384" s="548">
        <f>F384+K382</f>
        <v>62</v>
      </c>
      <c r="L384" s="881"/>
      <c r="M384" s="529" t="s">
        <v>8553</v>
      </c>
      <c r="N384" s="883"/>
      <c r="O384" s="557"/>
    </row>
    <row r="385" spans="1:15" ht="30" customHeight="1">
      <c r="A385" s="495" t="s">
        <v>2918</v>
      </c>
      <c r="B385" s="531" t="s">
        <v>7585</v>
      </c>
      <c r="C385" s="526" t="s">
        <v>8572</v>
      </c>
      <c r="D385" s="980">
        <v>29.5</v>
      </c>
      <c r="E385" s="918" t="s">
        <v>8735</v>
      </c>
      <c r="F385" s="967" t="str">
        <f>C386</f>
        <v>113/08/29</v>
      </c>
      <c r="G385" s="875"/>
      <c r="H385" s="875"/>
      <c r="I385" s="876"/>
      <c r="J385" s="880" t="s">
        <v>8736</v>
      </c>
      <c r="K385" s="547">
        <f>D385+K383</f>
        <v>958</v>
      </c>
      <c r="L385" s="881" t="s">
        <v>444</v>
      </c>
      <c r="M385" s="529" t="s">
        <v>8231</v>
      </c>
      <c r="N385" s="882" t="s">
        <v>8613</v>
      </c>
      <c r="O385" s="557"/>
    </row>
    <row r="386" spans="1:15" ht="30" customHeight="1">
      <c r="A386" s="498"/>
      <c r="B386" s="558" t="s">
        <v>7488</v>
      </c>
      <c r="C386" s="526" t="str">
        <f>C385</f>
        <v>113/08/29</v>
      </c>
      <c r="D386" s="980"/>
      <c r="E386" s="918"/>
      <c r="F386" s="543">
        <v>2</v>
      </c>
      <c r="G386" s="544" t="s">
        <v>443</v>
      </c>
      <c r="H386" s="544">
        <f>F386*3</f>
        <v>6</v>
      </c>
      <c r="I386" s="545" t="s">
        <v>1205</v>
      </c>
      <c r="J386" s="880"/>
      <c r="K386" s="548">
        <f>F386+K384</f>
        <v>64</v>
      </c>
      <c r="L386" s="881"/>
      <c r="M386" s="529" t="s">
        <v>8553</v>
      </c>
      <c r="N386" s="883"/>
      <c r="O386" s="557"/>
    </row>
    <row r="387" spans="1:15" ht="30" customHeight="1">
      <c r="A387" s="495" t="s">
        <v>2918</v>
      </c>
      <c r="B387" s="531" t="s">
        <v>7585</v>
      </c>
      <c r="C387" s="526" t="s">
        <v>8548</v>
      </c>
      <c r="D387" s="980">
        <v>29.5</v>
      </c>
      <c r="E387" s="918" t="s">
        <v>8735</v>
      </c>
      <c r="F387" s="967" t="str">
        <f>C388</f>
        <v>113/08/30</v>
      </c>
      <c r="G387" s="875"/>
      <c r="H387" s="875"/>
      <c r="I387" s="876"/>
      <c r="J387" s="880" t="s">
        <v>8736</v>
      </c>
      <c r="K387" s="547">
        <f>D387+K385</f>
        <v>987.5</v>
      </c>
      <c r="L387" s="881" t="s">
        <v>444</v>
      </c>
      <c r="M387" s="529" t="s">
        <v>8231</v>
      </c>
      <c r="N387" s="882" t="s">
        <v>8614</v>
      </c>
      <c r="O387" s="557"/>
    </row>
    <row r="388" spans="1:15" ht="30" customHeight="1">
      <c r="A388" s="498"/>
      <c r="B388" s="558" t="s">
        <v>7488</v>
      </c>
      <c r="C388" s="526" t="str">
        <f>C387</f>
        <v>113/08/30</v>
      </c>
      <c r="D388" s="980"/>
      <c r="E388" s="918"/>
      <c r="F388" s="543">
        <v>2</v>
      </c>
      <c r="G388" s="544" t="s">
        <v>443</v>
      </c>
      <c r="H388" s="544">
        <f>F388*3</f>
        <v>6</v>
      </c>
      <c r="I388" s="545" t="s">
        <v>1205</v>
      </c>
      <c r="J388" s="880"/>
      <c r="K388" s="548">
        <f>F388+K386</f>
        <v>66</v>
      </c>
      <c r="L388" s="881"/>
      <c r="M388" s="529" t="s">
        <v>8553</v>
      </c>
      <c r="N388" s="883"/>
      <c r="O388" s="557"/>
    </row>
    <row r="389" spans="1:15" ht="30" customHeight="1">
      <c r="A389" s="495" t="s">
        <v>2918</v>
      </c>
      <c r="B389" s="531" t="s">
        <v>7585</v>
      </c>
      <c r="C389" s="526" t="s">
        <v>8573</v>
      </c>
      <c r="D389" s="980">
        <v>29.5</v>
      </c>
      <c r="E389" s="918" t="s">
        <v>8735</v>
      </c>
      <c r="F389" s="967" t="str">
        <f>C390</f>
        <v>113/09/02</v>
      </c>
      <c r="G389" s="875"/>
      <c r="H389" s="875"/>
      <c r="I389" s="876"/>
      <c r="J389" s="880" t="s">
        <v>8736</v>
      </c>
      <c r="K389" s="547">
        <f>D389+K387</f>
        <v>1017</v>
      </c>
      <c r="L389" s="881" t="s">
        <v>444</v>
      </c>
      <c r="M389" s="529" t="s">
        <v>8231</v>
      </c>
      <c r="N389" s="882" t="s">
        <v>8615</v>
      </c>
      <c r="O389" s="557"/>
    </row>
    <row r="390" spans="1:15" ht="30" customHeight="1">
      <c r="A390" s="498"/>
      <c r="B390" s="558" t="s">
        <v>7488</v>
      </c>
      <c r="C390" s="526" t="str">
        <f>C389</f>
        <v>113/09/02</v>
      </c>
      <c r="D390" s="980"/>
      <c r="E390" s="918"/>
      <c r="F390" s="543">
        <v>2</v>
      </c>
      <c r="G390" s="544" t="s">
        <v>443</v>
      </c>
      <c r="H390" s="544">
        <f>F390*3</f>
        <v>6</v>
      </c>
      <c r="I390" s="545" t="s">
        <v>1205</v>
      </c>
      <c r="J390" s="880"/>
      <c r="K390" s="548">
        <f>F390+K388</f>
        <v>68</v>
      </c>
      <c r="L390" s="881"/>
      <c r="M390" s="529" t="s">
        <v>8553</v>
      </c>
      <c r="N390" s="883"/>
      <c r="O390" s="557"/>
    </row>
    <row r="391" spans="1:15" ht="30" customHeight="1">
      <c r="A391" s="495" t="s">
        <v>2918</v>
      </c>
      <c r="B391" s="531" t="s">
        <v>7585</v>
      </c>
      <c r="C391" s="526" t="s">
        <v>8575</v>
      </c>
      <c r="D391" s="980">
        <v>29.5</v>
      </c>
      <c r="E391" s="918" t="s">
        <v>8735</v>
      </c>
      <c r="F391" s="967" t="str">
        <f>C392</f>
        <v>113/09/03</v>
      </c>
      <c r="G391" s="875"/>
      <c r="H391" s="875"/>
      <c r="I391" s="876"/>
      <c r="J391" s="880" t="s">
        <v>8736</v>
      </c>
      <c r="K391" s="547">
        <f>D391+K389</f>
        <v>1046.5</v>
      </c>
      <c r="L391" s="881" t="s">
        <v>444</v>
      </c>
      <c r="M391" s="529" t="s">
        <v>8231</v>
      </c>
      <c r="N391" s="882" t="s">
        <v>8616</v>
      </c>
      <c r="O391" s="557"/>
    </row>
    <row r="392" spans="1:15" ht="30" customHeight="1">
      <c r="A392" s="498"/>
      <c r="B392" s="558" t="s">
        <v>7488</v>
      </c>
      <c r="C392" s="526" t="str">
        <f>C391</f>
        <v>113/09/03</v>
      </c>
      <c r="D392" s="980"/>
      <c r="E392" s="918"/>
      <c r="F392" s="543">
        <v>2</v>
      </c>
      <c r="G392" s="544" t="s">
        <v>443</v>
      </c>
      <c r="H392" s="544">
        <f>F392*3</f>
        <v>6</v>
      </c>
      <c r="I392" s="545" t="s">
        <v>1205</v>
      </c>
      <c r="J392" s="880"/>
      <c r="K392" s="548">
        <f>F392+K390</f>
        <v>70</v>
      </c>
      <c r="L392" s="881"/>
      <c r="M392" s="529" t="s">
        <v>8553</v>
      </c>
      <c r="N392" s="883"/>
      <c r="O392" s="557"/>
    </row>
    <row r="393" spans="1:15" ht="30" customHeight="1">
      <c r="A393" s="495" t="s">
        <v>2918</v>
      </c>
      <c r="B393" s="531" t="s">
        <v>7585</v>
      </c>
      <c r="C393" s="526" t="s">
        <v>8594</v>
      </c>
      <c r="D393" s="980">
        <v>29.5</v>
      </c>
      <c r="E393" s="918" t="s">
        <v>8735</v>
      </c>
      <c r="F393" s="967" t="str">
        <f>C394</f>
        <v>113/09/04</v>
      </c>
      <c r="G393" s="875"/>
      <c r="H393" s="875"/>
      <c r="I393" s="876"/>
      <c r="J393" s="880" t="s">
        <v>8736</v>
      </c>
      <c r="K393" s="547">
        <f>D393+K391</f>
        <v>1076</v>
      </c>
      <c r="L393" s="881" t="s">
        <v>444</v>
      </c>
      <c r="M393" s="529" t="s">
        <v>8231</v>
      </c>
      <c r="N393" s="882" t="s">
        <v>8617</v>
      </c>
      <c r="O393" s="557"/>
    </row>
    <row r="394" spans="1:15" ht="30" customHeight="1">
      <c r="A394" s="498"/>
      <c r="B394" s="558" t="s">
        <v>7488</v>
      </c>
      <c r="C394" s="526" t="str">
        <f>C393</f>
        <v>113/09/04</v>
      </c>
      <c r="D394" s="980"/>
      <c r="E394" s="918"/>
      <c r="F394" s="543">
        <v>2</v>
      </c>
      <c r="G394" s="544" t="s">
        <v>443</v>
      </c>
      <c r="H394" s="544">
        <f>F394*3</f>
        <v>6</v>
      </c>
      <c r="I394" s="545" t="s">
        <v>1205</v>
      </c>
      <c r="J394" s="880"/>
      <c r="K394" s="548">
        <f>F394+K392</f>
        <v>72</v>
      </c>
      <c r="L394" s="881"/>
      <c r="M394" s="529" t="s">
        <v>8553</v>
      </c>
      <c r="N394" s="883"/>
      <c r="O394" s="557"/>
    </row>
    <row r="395" spans="1:15" ht="30" customHeight="1">
      <c r="A395" s="495" t="s">
        <v>2918</v>
      </c>
      <c r="B395" s="531" t="s">
        <v>7585</v>
      </c>
      <c r="C395" s="526" t="s">
        <v>8922</v>
      </c>
      <c r="D395" s="980">
        <v>30</v>
      </c>
      <c r="E395" s="918" t="s">
        <v>8735</v>
      </c>
      <c r="F395" s="967" t="str">
        <f>C396</f>
        <v>114/01/08</v>
      </c>
      <c r="G395" s="875"/>
      <c r="H395" s="875"/>
      <c r="I395" s="876"/>
      <c r="J395" s="880" t="s">
        <v>8736</v>
      </c>
      <c r="K395" s="547">
        <f>D395+K393</f>
        <v>1106</v>
      </c>
      <c r="L395" s="881" t="s">
        <v>444</v>
      </c>
      <c r="M395" s="529" t="s">
        <v>8231</v>
      </c>
      <c r="N395" s="882" t="s">
        <v>9005</v>
      </c>
      <c r="O395" s="557"/>
    </row>
    <row r="396" spans="1:15" ht="30" customHeight="1">
      <c r="A396" s="498"/>
      <c r="B396" s="558" t="s">
        <v>7488</v>
      </c>
      <c r="C396" s="526" t="str">
        <f>C395</f>
        <v>114/01/08</v>
      </c>
      <c r="D396" s="980"/>
      <c r="E396" s="918"/>
      <c r="F396" s="543">
        <v>2</v>
      </c>
      <c r="G396" s="544" t="s">
        <v>443</v>
      </c>
      <c r="H396" s="544">
        <f>F396*3</f>
        <v>6</v>
      </c>
      <c r="I396" s="545" t="s">
        <v>1205</v>
      </c>
      <c r="J396" s="880"/>
      <c r="K396" s="548">
        <f>F396+K394</f>
        <v>74</v>
      </c>
      <c r="L396" s="881"/>
      <c r="M396" s="529" t="s">
        <v>8569</v>
      </c>
      <c r="N396" s="883"/>
      <c r="O396" s="557"/>
    </row>
    <row r="397" spans="1:15" ht="30" customHeight="1">
      <c r="A397" s="495" t="s">
        <v>2918</v>
      </c>
      <c r="B397" s="531" t="s">
        <v>7585</v>
      </c>
      <c r="C397" s="526" t="s">
        <v>8923</v>
      </c>
      <c r="D397" s="980">
        <v>30</v>
      </c>
      <c r="E397" s="918" t="s">
        <v>8735</v>
      </c>
      <c r="F397" s="967" t="str">
        <f>C398</f>
        <v>114/01/09</v>
      </c>
      <c r="G397" s="875"/>
      <c r="H397" s="875"/>
      <c r="I397" s="876"/>
      <c r="J397" s="880" t="s">
        <v>8736</v>
      </c>
      <c r="K397" s="547">
        <f>D397+K395</f>
        <v>1136</v>
      </c>
      <c r="L397" s="881" t="s">
        <v>444</v>
      </c>
      <c r="M397" s="529" t="s">
        <v>8231</v>
      </c>
      <c r="N397" s="882" t="s">
        <v>9006</v>
      </c>
      <c r="O397" s="557"/>
    </row>
    <row r="398" spans="1:15" ht="30" customHeight="1">
      <c r="A398" s="498"/>
      <c r="B398" s="558" t="s">
        <v>7488</v>
      </c>
      <c r="C398" s="526" t="str">
        <f>C397</f>
        <v>114/01/09</v>
      </c>
      <c r="D398" s="980"/>
      <c r="E398" s="918"/>
      <c r="F398" s="543">
        <v>2</v>
      </c>
      <c r="G398" s="544" t="s">
        <v>443</v>
      </c>
      <c r="H398" s="544">
        <f>F398*3</f>
        <v>6</v>
      </c>
      <c r="I398" s="545" t="s">
        <v>1205</v>
      </c>
      <c r="J398" s="880"/>
      <c r="K398" s="548">
        <f>F398+K396</f>
        <v>76</v>
      </c>
      <c r="L398" s="881"/>
      <c r="M398" s="529" t="s">
        <v>8569</v>
      </c>
      <c r="N398" s="883"/>
      <c r="O398" s="557"/>
    </row>
    <row r="399" spans="1:15" ht="30" customHeight="1">
      <c r="A399" s="495" t="s">
        <v>2918</v>
      </c>
      <c r="B399" s="531" t="s">
        <v>7585</v>
      </c>
      <c r="C399" s="526" t="s">
        <v>8924</v>
      </c>
      <c r="D399" s="980">
        <v>30</v>
      </c>
      <c r="E399" s="918" t="s">
        <v>8735</v>
      </c>
      <c r="F399" s="967" t="str">
        <f>C400</f>
        <v>114/01/10</v>
      </c>
      <c r="G399" s="875"/>
      <c r="H399" s="875"/>
      <c r="I399" s="876"/>
      <c r="J399" s="880" t="s">
        <v>8736</v>
      </c>
      <c r="K399" s="547">
        <f>D399+K397</f>
        <v>1166</v>
      </c>
      <c r="L399" s="881" t="s">
        <v>444</v>
      </c>
      <c r="M399" s="529" t="s">
        <v>8231</v>
      </c>
      <c r="N399" s="882" t="s">
        <v>9007</v>
      </c>
      <c r="O399" s="557"/>
    </row>
    <row r="400" spans="1:15" ht="30" customHeight="1">
      <c r="A400" s="498"/>
      <c r="B400" s="558" t="s">
        <v>7488</v>
      </c>
      <c r="C400" s="526" t="str">
        <f>C399</f>
        <v>114/01/10</v>
      </c>
      <c r="D400" s="980"/>
      <c r="E400" s="918"/>
      <c r="F400" s="543">
        <v>2</v>
      </c>
      <c r="G400" s="544" t="s">
        <v>443</v>
      </c>
      <c r="H400" s="544">
        <f>F400*3</f>
        <v>6</v>
      </c>
      <c r="I400" s="545" t="s">
        <v>1205</v>
      </c>
      <c r="J400" s="880"/>
      <c r="K400" s="548">
        <f>F400+K398</f>
        <v>78</v>
      </c>
      <c r="L400" s="881"/>
      <c r="M400" s="529" t="s">
        <v>8569</v>
      </c>
      <c r="N400" s="883"/>
      <c r="O400" s="557"/>
    </row>
    <row r="401" spans="1:15" ht="30" customHeight="1">
      <c r="A401" s="495" t="s">
        <v>2918</v>
      </c>
      <c r="B401" s="531" t="s">
        <v>7585</v>
      </c>
      <c r="C401" s="526" t="s">
        <v>8942</v>
      </c>
      <c r="D401" s="980">
        <v>30</v>
      </c>
      <c r="E401" s="918" t="s">
        <v>8735</v>
      </c>
      <c r="F401" s="967" t="str">
        <f>C402</f>
        <v>114/01/14</v>
      </c>
      <c r="G401" s="875"/>
      <c r="H401" s="875"/>
      <c r="I401" s="876"/>
      <c r="J401" s="880" t="s">
        <v>8736</v>
      </c>
      <c r="K401" s="547">
        <f>D401+K399</f>
        <v>1196</v>
      </c>
      <c r="L401" s="881" t="s">
        <v>444</v>
      </c>
      <c r="M401" s="529" t="s">
        <v>8231</v>
      </c>
      <c r="N401" s="882" t="s">
        <v>9008</v>
      </c>
      <c r="O401" s="557"/>
    </row>
    <row r="402" spans="1:15" ht="30" customHeight="1">
      <c r="A402" s="498"/>
      <c r="B402" s="558" t="s">
        <v>7488</v>
      </c>
      <c r="C402" s="526" t="str">
        <f>C401</f>
        <v>114/01/14</v>
      </c>
      <c r="D402" s="980"/>
      <c r="E402" s="918"/>
      <c r="F402" s="543">
        <v>2</v>
      </c>
      <c r="G402" s="544" t="s">
        <v>443</v>
      </c>
      <c r="H402" s="544">
        <f>F402*3</f>
        <v>6</v>
      </c>
      <c r="I402" s="545" t="s">
        <v>1205</v>
      </c>
      <c r="J402" s="880"/>
      <c r="K402" s="548">
        <f>F402+K400</f>
        <v>80</v>
      </c>
      <c r="L402" s="881"/>
      <c r="M402" s="529" t="s">
        <v>8569</v>
      </c>
      <c r="N402" s="883"/>
      <c r="O402" s="557"/>
    </row>
    <row r="403" spans="1:15" ht="30" customHeight="1">
      <c r="A403" s="495" t="s">
        <v>2918</v>
      </c>
      <c r="B403" s="531" t="s">
        <v>7585</v>
      </c>
      <c r="C403" s="526" t="s">
        <v>8946</v>
      </c>
      <c r="D403" s="980">
        <v>30</v>
      </c>
      <c r="E403" s="918" t="s">
        <v>8735</v>
      </c>
      <c r="F403" s="967" t="str">
        <f>C404</f>
        <v>114/01/15</v>
      </c>
      <c r="G403" s="875"/>
      <c r="H403" s="875"/>
      <c r="I403" s="876"/>
      <c r="J403" s="880" t="s">
        <v>8736</v>
      </c>
      <c r="K403" s="547">
        <f>D403+K401</f>
        <v>1226</v>
      </c>
      <c r="L403" s="881" t="s">
        <v>444</v>
      </c>
      <c r="M403" s="529" t="s">
        <v>8231</v>
      </c>
      <c r="N403" s="882" t="s">
        <v>9009</v>
      </c>
      <c r="O403" s="557"/>
    </row>
    <row r="404" spans="1:15" ht="30" customHeight="1">
      <c r="A404" s="498"/>
      <c r="B404" s="558" t="s">
        <v>7488</v>
      </c>
      <c r="C404" s="526" t="str">
        <f>C403</f>
        <v>114/01/15</v>
      </c>
      <c r="D404" s="980"/>
      <c r="E404" s="918"/>
      <c r="F404" s="543">
        <v>2</v>
      </c>
      <c r="G404" s="544" t="s">
        <v>443</v>
      </c>
      <c r="H404" s="544">
        <f>F404*3</f>
        <v>6</v>
      </c>
      <c r="I404" s="545" t="s">
        <v>1205</v>
      </c>
      <c r="J404" s="880"/>
      <c r="K404" s="548">
        <f>F404+K402</f>
        <v>82</v>
      </c>
      <c r="L404" s="881"/>
      <c r="M404" s="529" t="s">
        <v>8569</v>
      </c>
      <c r="N404" s="883"/>
      <c r="O404" s="557"/>
    </row>
    <row r="405" spans="1:15" ht="30" customHeight="1">
      <c r="A405" s="495" t="s">
        <v>2918</v>
      </c>
      <c r="B405" s="531" t="s">
        <v>7585</v>
      </c>
      <c r="C405" s="526" t="s">
        <v>8947</v>
      </c>
      <c r="D405" s="980">
        <v>30</v>
      </c>
      <c r="E405" s="918" t="s">
        <v>8735</v>
      </c>
      <c r="F405" s="967" t="str">
        <f>C406</f>
        <v>114/01/16</v>
      </c>
      <c r="G405" s="875"/>
      <c r="H405" s="875"/>
      <c r="I405" s="876"/>
      <c r="J405" s="880" t="s">
        <v>8736</v>
      </c>
      <c r="K405" s="547">
        <f>D405+K403</f>
        <v>1256</v>
      </c>
      <c r="L405" s="881" t="s">
        <v>444</v>
      </c>
      <c r="M405" s="529" t="s">
        <v>8231</v>
      </c>
      <c r="N405" s="882" t="s">
        <v>9010</v>
      </c>
      <c r="O405" s="557"/>
    </row>
    <row r="406" spans="1:15" ht="30" customHeight="1">
      <c r="A406" s="498"/>
      <c r="B406" s="558" t="s">
        <v>7488</v>
      </c>
      <c r="C406" s="526" t="str">
        <f>C405</f>
        <v>114/01/16</v>
      </c>
      <c r="D406" s="980"/>
      <c r="E406" s="918"/>
      <c r="F406" s="543">
        <v>2</v>
      </c>
      <c r="G406" s="544" t="s">
        <v>443</v>
      </c>
      <c r="H406" s="544">
        <f>F406*3</f>
        <v>6</v>
      </c>
      <c r="I406" s="545" t="s">
        <v>1205</v>
      </c>
      <c r="J406" s="880"/>
      <c r="K406" s="548">
        <f>F406+K404</f>
        <v>84</v>
      </c>
      <c r="L406" s="881"/>
      <c r="M406" s="529" t="s">
        <v>8569</v>
      </c>
      <c r="N406" s="883"/>
      <c r="O406" s="557"/>
    </row>
    <row r="407" spans="1:15" ht="30" customHeight="1">
      <c r="A407" s="495" t="s">
        <v>2918</v>
      </c>
      <c r="B407" s="531" t="s">
        <v>7585</v>
      </c>
      <c r="C407" s="526" t="s">
        <v>8948</v>
      </c>
      <c r="D407" s="980">
        <v>30</v>
      </c>
      <c r="E407" s="918" t="s">
        <v>8735</v>
      </c>
      <c r="F407" s="967" t="str">
        <f>C408</f>
        <v>114/01/17</v>
      </c>
      <c r="G407" s="875"/>
      <c r="H407" s="875"/>
      <c r="I407" s="876"/>
      <c r="J407" s="880" t="s">
        <v>8736</v>
      </c>
      <c r="K407" s="547">
        <f>D407+K405</f>
        <v>1286</v>
      </c>
      <c r="L407" s="881" t="s">
        <v>444</v>
      </c>
      <c r="M407" s="529" t="s">
        <v>8231</v>
      </c>
      <c r="N407" s="882" t="s">
        <v>9012</v>
      </c>
      <c r="O407" s="557"/>
    </row>
    <row r="408" spans="1:15" ht="30" customHeight="1">
      <c r="A408" s="498"/>
      <c r="B408" s="558" t="s">
        <v>7488</v>
      </c>
      <c r="C408" s="526" t="str">
        <f>C407</f>
        <v>114/01/17</v>
      </c>
      <c r="D408" s="980"/>
      <c r="E408" s="918"/>
      <c r="F408" s="543">
        <v>2</v>
      </c>
      <c r="G408" s="544" t="s">
        <v>443</v>
      </c>
      <c r="H408" s="544">
        <f>F408*3</f>
        <v>6</v>
      </c>
      <c r="I408" s="545" t="s">
        <v>1205</v>
      </c>
      <c r="J408" s="880"/>
      <c r="K408" s="548">
        <f>F408+K406</f>
        <v>86</v>
      </c>
      <c r="L408" s="881"/>
      <c r="M408" s="529" t="s">
        <v>8569</v>
      </c>
      <c r="N408" s="883"/>
      <c r="O408" s="557"/>
    </row>
    <row r="409" spans="1:15" ht="30" customHeight="1">
      <c r="A409" s="495" t="s">
        <v>2918</v>
      </c>
      <c r="B409" s="531" t="s">
        <v>7585</v>
      </c>
      <c r="C409" s="526" t="s">
        <v>8977</v>
      </c>
      <c r="D409" s="1132">
        <v>30</v>
      </c>
      <c r="E409" s="907" t="s">
        <v>8735</v>
      </c>
      <c r="F409" s="967" t="str">
        <f>C410</f>
        <v>114/01/20</v>
      </c>
      <c r="G409" s="988"/>
      <c r="H409" s="988"/>
      <c r="I409" s="989"/>
      <c r="J409" s="886" t="s">
        <v>8736</v>
      </c>
      <c r="K409" s="547">
        <f>D409+K407</f>
        <v>1316</v>
      </c>
      <c r="L409" s="881" t="s">
        <v>444</v>
      </c>
      <c r="M409" s="529" t="s">
        <v>8231</v>
      </c>
      <c r="N409" s="882" t="s">
        <v>9013</v>
      </c>
      <c r="O409" s="557"/>
    </row>
    <row r="410" spans="1:15" ht="30" customHeight="1">
      <c r="A410" s="498"/>
      <c r="B410" s="558" t="s">
        <v>7488</v>
      </c>
      <c r="C410" s="526" t="str">
        <f>C409</f>
        <v>114/01/20</v>
      </c>
      <c r="D410" s="1133"/>
      <c r="E410" s="908"/>
      <c r="F410" s="543">
        <v>2</v>
      </c>
      <c r="G410" s="544" t="s">
        <v>443</v>
      </c>
      <c r="H410" s="544">
        <f>F410*3</f>
        <v>6</v>
      </c>
      <c r="I410" s="545" t="s">
        <v>1205</v>
      </c>
      <c r="J410" s="1017"/>
      <c r="K410" s="548">
        <f>F410+K408</f>
        <v>88</v>
      </c>
      <c r="L410" s="881"/>
      <c r="M410" s="529" t="s">
        <v>8569</v>
      </c>
      <c r="N410" s="883"/>
      <c r="O410" s="557"/>
    </row>
    <row r="411" spans="1:15" ht="30" customHeight="1">
      <c r="A411" s="495" t="s">
        <v>2918</v>
      </c>
      <c r="B411" s="531" t="s">
        <v>7585</v>
      </c>
      <c r="C411" s="526" t="s">
        <v>8978</v>
      </c>
      <c r="D411" s="1132">
        <v>30</v>
      </c>
      <c r="E411" s="907" t="s">
        <v>8735</v>
      </c>
      <c r="F411" s="967" t="str">
        <f>C412</f>
        <v>114/02/06</v>
      </c>
      <c r="G411" s="988"/>
      <c r="H411" s="988"/>
      <c r="I411" s="989"/>
      <c r="J411" s="886" t="s">
        <v>8736</v>
      </c>
      <c r="K411" s="547">
        <f>D411+K409</f>
        <v>1346</v>
      </c>
      <c r="L411" s="884" t="s">
        <v>440</v>
      </c>
      <c r="M411" s="529" t="s">
        <v>8231</v>
      </c>
      <c r="N411" s="882" t="s">
        <v>9025</v>
      </c>
      <c r="O411" s="557"/>
    </row>
    <row r="412" spans="1:15" ht="30" customHeight="1">
      <c r="A412" s="498"/>
      <c r="B412" s="558" t="s">
        <v>7488</v>
      </c>
      <c r="C412" s="526" t="str">
        <f>C411</f>
        <v>114/02/06</v>
      </c>
      <c r="D412" s="1133"/>
      <c r="E412" s="908"/>
      <c r="F412" s="543">
        <v>2</v>
      </c>
      <c r="G412" s="544" t="s">
        <v>443</v>
      </c>
      <c r="H412" s="544">
        <f>F412*3</f>
        <v>6</v>
      </c>
      <c r="I412" s="545" t="s">
        <v>1205</v>
      </c>
      <c r="J412" s="1017"/>
      <c r="K412" s="548">
        <f>F412+K410</f>
        <v>90</v>
      </c>
      <c r="L412" s="885"/>
      <c r="M412" s="529" t="s">
        <v>8569</v>
      </c>
      <c r="N412" s="883"/>
      <c r="O412" s="557"/>
    </row>
    <row r="413" spans="1:15" ht="30" customHeight="1">
      <c r="A413" s="495" t="s">
        <v>2918</v>
      </c>
      <c r="B413" s="531" t="s">
        <v>7585</v>
      </c>
      <c r="C413" s="526" t="s">
        <v>8979</v>
      </c>
      <c r="D413" s="1132">
        <v>30</v>
      </c>
      <c r="E413" s="907" t="s">
        <v>8735</v>
      </c>
      <c r="F413" s="967" t="str">
        <f>C414</f>
        <v>114/02/07</v>
      </c>
      <c r="G413" s="988"/>
      <c r="H413" s="988"/>
      <c r="I413" s="989"/>
      <c r="J413" s="886" t="s">
        <v>8736</v>
      </c>
      <c r="K413" s="547">
        <f>D413+K411</f>
        <v>1376</v>
      </c>
      <c r="L413" s="884" t="s">
        <v>440</v>
      </c>
      <c r="M413" s="529" t="s">
        <v>8231</v>
      </c>
      <c r="N413" s="882" t="s">
        <v>9026</v>
      </c>
      <c r="O413" s="557"/>
    </row>
    <row r="414" spans="1:15" ht="30" customHeight="1">
      <c r="A414" s="498"/>
      <c r="B414" s="558" t="s">
        <v>7488</v>
      </c>
      <c r="C414" s="526" t="str">
        <f>C413</f>
        <v>114/02/07</v>
      </c>
      <c r="D414" s="1133"/>
      <c r="E414" s="908"/>
      <c r="F414" s="543">
        <v>2</v>
      </c>
      <c r="G414" s="544" t="s">
        <v>443</v>
      </c>
      <c r="H414" s="544">
        <f>F414*3</f>
        <v>6</v>
      </c>
      <c r="I414" s="545" t="s">
        <v>1205</v>
      </c>
      <c r="J414" s="1017"/>
      <c r="K414" s="548">
        <f>F414+K412</f>
        <v>92</v>
      </c>
      <c r="L414" s="885"/>
      <c r="M414" s="529" t="s">
        <v>8553</v>
      </c>
      <c r="N414" s="883"/>
      <c r="O414" s="557"/>
    </row>
    <row r="415" spans="1:15" ht="30" customHeight="1">
      <c r="A415" s="495" t="s">
        <v>2918</v>
      </c>
      <c r="B415" s="531" t="s">
        <v>7585</v>
      </c>
      <c r="C415" s="526" t="s">
        <v>8980</v>
      </c>
      <c r="D415" s="1132">
        <v>30</v>
      </c>
      <c r="E415" s="907" t="s">
        <v>8735</v>
      </c>
      <c r="F415" s="967" t="str">
        <f>C416</f>
        <v>114/02/08</v>
      </c>
      <c r="G415" s="988"/>
      <c r="H415" s="988"/>
      <c r="I415" s="989"/>
      <c r="J415" s="886" t="s">
        <v>8736</v>
      </c>
      <c r="K415" s="547">
        <f>D415+K413</f>
        <v>1406</v>
      </c>
      <c r="L415" s="884" t="s">
        <v>440</v>
      </c>
      <c r="M415" s="529" t="s">
        <v>8231</v>
      </c>
      <c r="N415" s="882" t="s">
        <v>9027</v>
      </c>
      <c r="O415" s="557"/>
    </row>
    <row r="416" spans="1:15" ht="30" customHeight="1">
      <c r="A416" s="498"/>
      <c r="B416" s="558" t="s">
        <v>7488</v>
      </c>
      <c r="C416" s="526" t="str">
        <f>C415</f>
        <v>114/02/08</v>
      </c>
      <c r="D416" s="1133"/>
      <c r="E416" s="908"/>
      <c r="F416" s="543">
        <v>2</v>
      </c>
      <c r="G416" s="544" t="s">
        <v>443</v>
      </c>
      <c r="H416" s="544">
        <f>F416*3</f>
        <v>6</v>
      </c>
      <c r="I416" s="545" t="s">
        <v>1205</v>
      </c>
      <c r="J416" s="1017"/>
      <c r="K416" s="548">
        <f>F416+K414</f>
        <v>94</v>
      </c>
      <c r="L416" s="885"/>
      <c r="M416" s="529" t="s">
        <v>8553</v>
      </c>
      <c r="N416" s="883"/>
      <c r="O416" s="557"/>
    </row>
    <row r="417" spans="1:15" ht="30" customHeight="1">
      <c r="A417" s="495" t="s">
        <v>2918</v>
      </c>
      <c r="B417" s="531" t="s">
        <v>7585</v>
      </c>
      <c r="C417" s="526" t="s">
        <v>8984</v>
      </c>
      <c r="D417" s="1132">
        <v>30</v>
      </c>
      <c r="E417" s="907" t="s">
        <v>8735</v>
      </c>
      <c r="F417" s="967" t="str">
        <f>C418</f>
        <v>114/02/10</v>
      </c>
      <c r="G417" s="1094"/>
      <c r="H417" s="1094"/>
      <c r="I417" s="1095"/>
      <c r="J417" s="886" t="s">
        <v>8736</v>
      </c>
      <c r="K417" s="547">
        <f>D417+K415</f>
        <v>1436</v>
      </c>
      <c r="L417" s="884" t="s">
        <v>440</v>
      </c>
      <c r="M417" s="529" t="s">
        <v>8231</v>
      </c>
      <c r="N417" s="882" t="s">
        <v>9028</v>
      </c>
      <c r="O417" s="557"/>
    </row>
    <row r="418" spans="1:15" ht="30" customHeight="1">
      <c r="A418" s="498"/>
      <c r="B418" s="558" t="s">
        <v>7488</v>
      </c>
      <c r="C418" s="526" t="str">
        <f>C417</f>
        <v>114/02/10</v>
      </c>
      <c r="D418" s="824"/>
      <c r="E418" s="1140"/>
      <c r="F418" s="543">
        <v>2</v>
      </c>
      <c r="G418" s="544" t="s">
        <v>443</v>
      </c>
      <c r="H418" s="544">
        <f>F418*3</f>
        <v>6</v>
      </c>
      <c r="I418" s="545" t="s">
        <v>1205</v>
      </c>
      <c r="J418" s="1074"/>
      <c r="K418" s="548">
        <f>F418+K416</f>
        <v>96</v>
      </c>
      <c r="L418" s="885"/>
      <c r="M418" s="529" t="s">
        <v>8553</v>
      </c>
      <c r="N418" s="1069"/>
      <c r="O418" s="557"/>
    </row>
    <row r="419" spans="1:15" ht="30" customHeight="1">
      <c r="A419" s="495" t="s">
        <v>2918</v>
      </c>
      <c r="B419" s="531" t="s">
        <v>7585</v>
      </c>
      <c r="C419" s="526" t="s">
        <v>8985</v>
      </c>
      <c r="D419" s="1132">
        <v>30</v>
      </c>
      <c r="E419" s="907" t="s">
        <v>8735</v>
      </c>
      <c r="F419" s="967" t="str">
        <f>C420</f>
        <v>114/02/12</v>
      </c>
      <c r="G419" s="1094"/>
      <c r="H419" s="1094"/>
      <c r="I419" s="1095"/>
      <c r="J419" s="886" t="s">
        <v>8736</v>
      </c>
      <c r="K419" s="547">
        <f>D419+K417</f>
        <v>1466</v>
      </c>
      <c r="L419" s="884" t="s">
        <v>440</v>
      </c>
      <c r="M419" s="529" t="s">
        <v>8231</v>
      </c>
      <c r="N419" s="882" t="s">
        <v>9035</v>
      </c>
      <c r="O419" s="557"/>
    </row>
    <row r="420" spans="1:15" ht="30" customHeight="1">
      <c r="A420" s="498"/>
      <c r="B420" s="558" t="s">
        <v>7488</v>
      </c>
      <c r="C420" s="526" t="str">
        <f>C419</f>
        <v>114/02/12</v>
      </c>
      <c r="D420" s="824"/>
      <c r="E420" s="1140"/>
      <c r="F420" s="543">
        <v>2</v>
      </c>
      <c r="G420" s="544" t="s">
        <v>443</v>
      </c>
      <c r="H420" s="544">
        <f>F420*3</f>
        <v>6</v>
      </c>
      <c r="I420" s="545" t="s">
        <v>1205</v>
      </c>
      <c r="J420" s="1074"/>
      <c r="K420" s="548">
        <f>F420+K418</f>
        <v>98</v>
      </c>
      <c r="L420" s="885"/>
      <c r="M420" s="529" t="s">
        <v>8553</v>
      </c>
      <c r="N420" s="1069"/>
      <c r="O420" s="557"/>
    </row>
    <row r="421" spans="1:15" ht="30" customHeight="1">
      <c r="A421" s="495" t="s">
        <v>2918</v>
      </c>
      <c r="B421" s="531" t="s">
        <v>7585</v>
      </c>
      <c r="C421" s="526" t="s">
        <v>8986</v>
      </c>
      <c r="D421" s="1132">
        <v>30</v>
      </c>
      <c r="E421" s="907" t="s">
        <v>8735</v>
      </c>
      <c r="F421" s="967" t="str">
        <f>C422</f>
        <v>114/02/13</v>
      </c>
      <c r="G421" s="1094"/>
      <c r="H421" s="1094"/>
      <c r="I421" s="1095"/>
      <c r="J421" s="886" t="s">
        <v>8736</v>
      </c>
      <c r="K421" s="547">
        <f>D421+K419</f>
        <v>1496</v>
      </c>
      <c r="L421" s="884" t="s">
        <v>440</v>
      </c>
      <c r="M421" s="529" t="s">
        <v>8231</v>
      </c>
      <c r="N421" s="882" t="s">
        <v>9036</v>
      </c>
      <c r="O421" s="557"/>
    </row>
    <row r="422" spans="1:15" ht="30" customHeight="1">
      <c r="A422" s="498"/>
      <c r="B422" s="558" t="s">
        <v>7488</v>
      </c>
      <c r="C422" s="526" t="str">
        <f>C421</f>
        <v>114/02/13</v>
      </c>
      <c r="D422" s="824"/>
      <c r="E422" s="1140"/>
      <c r="F422" s="543">
        <v>2</v>
      </c>
      <c r="G422" s="544" t="s">
        <v>443</v>
      </c>
      <c r="H422" s="544">
        <f>F422*3</f>
        <v>6</v>
      </c>
      <c r="I422" s="545" t="s">
        <v>1205</v>
      </c>
      <c r="J422" s="1074"/>
      <c r="K422" s="548">
        <f>F422+K420</f>
        <v>100</v>
      </c>
      <c r="L422" s="885"/>
      <c r="M422" s="529" t="s">
        <v>8553</v>
      </c>
      <c r="N422" s="1069"/>
      <c r="O422" s="557"/>
    </row>
    <row r="423" spans="1:15" ht="30" customHeight="1">
      <c r="A423" s="495" t="s">
        <v>2918</v>
      </c>
      <c r="B423" s="531" t="s">
        <v>7585</v>
      </c>
      <c r="C423" s="526" t="s">
        <v>8987</v>
      </c>
      <c r="D423" s="1132">
        <v>30</v>
      </c>
      <c r="E423" s="907" t="s">
        <v>8735</v>
      </c>
      <c r="F423" s="967" t="str">
        <f>C424</f>
        <v>114/02/14</v>
      </c>
      <c r="G423" s="1094"/>
      <c r="H423" s="1094"/>
      <c r="I423" s="1095"/>
      <c r="J423" s="886" t="s">
        <v>8736</v>
      </c>
      <c r="K423" s="547">
        <f>D423+K421</f>
        <v>1526</v>
      </c>
      <c r="L423" s="884" t="s">
        <v>440</v>
      </c>
      <c r="M423" s="529" t="s">
        <v>8231</v>
      </c>
      <c r="N423" s="882" t="s">
        <v>9041</v>
      </c>
      <c r="O423" s="557"/>
    </row>
    <row r="424" spans="1:15" ht="30" customHeight="1">
      <c r="A424" s="498"/>
      <c r="B424" s="558" t="s">
        <v>7488</v>
      </c>
      <c r="C424" s="526" t="str">
        <f>C423</f>
        <v>114/02/14</v>
      </c>
      <c r="D424" s="824"/>
      <c r="E424" s="1140"/>
      <c r="F424" s="543">
        <v>2</v>
      </c>
      <c r="G424" s="544" t="s">
        <v>443</v>
      </c>
      <c r="H424" s="544">
        <f>F424*3</f>
        <v>6</v>
      </c>
      <c r="I424" s="545" t="s">
        <v>1205</v>
      </c>
      <c r="J424" s="1074"/>
      <c r="K424" s="548">
        <f>F424+K422</f>
        <v>102</v>
      </c>
      <c r="L424" s="885"/>
      <c r="M424" s="529" t="s">
        <v>8553</v>
      </c>
      <c r="N424" s="1069"/>
      <c r="O424" s="557"/>
    </row>
    <row r="425" spans="1:15" ht="30" customHeight="1">
      <c r="A425" s="495" t="s">
        <v>2918</v>
      </c>
      <c r="B425" s="531" t="s">
        <v>7585</v>
      </c>
      <c r="C425" s="526" t="s">
        <v>7803</v>
      </c>
      <c r="D425" s="1132">
        <v>30</v>
      </c>
      <c r="E425" s="907" t="s">
        <v>8735</v>
      </c>
      <c r="F425" s="967" t="str">
        <f>C426</f>
        <v>114/02/15</v>
      </c>
      <c r="G425" s="1094"/>
      <c r="H425" s="1094"/>
      <c r="I425" s="1095"/>
      <c r="J425" s="886" t="s">
        <v>8736</v>
      </c>
      <c r="K425" s="547">
        <f>D425+K423</f>
        <v>1556</v>
      </c>
      <c r="L425" s="884" t="s">
        <v>440</v>
      </c>
      <c r="M425" s="529" t="s">
        <v>8231</v>
      </c>
      <c r="N425" s="882" t="s">
        <v>9042</v>
      </c>
      <c r="O425" s="557"/>
    </row>
    <row r="426" spans="1:15" ht="30" customHeight="1">
      <c r="A426" s="498"/>
      <c r="B426" s="558" t="s">
        <v>7488</v>
      </c>
      <c r="C426" s="526" t="str">
        <f>C425</f>
        <v>114/02/15</v>
      </c>
      <c r="D426" s="824"/>
      <c r="E426" s="1140"/>
      <c r="F426" s="543">
        <v>2</v>
      </c>
      <c r="G426" s="544" t="s">
        <v>443</v>
      </c>
      <c r="H426" s="544">
        <f>F426*3</f>
        <v>6</v>
      </c>
      <c r="I426" s="545" t="s">
        <v>1205</v>
      </c>
      <c r="J426" s="1074"/>
      <c r="K426" s="548">
        <f>F426+K424</f>
        <v>104</v>
      </c>
      <c r="L426" s="885"/>
      <c r="M426" s="529" t="s">
        <v>8553</v>
      </c>
      <c r="N426" s="1069"/>
      <c r="O426" s="557"/>
    </row>
    <row r="427" spans="1:15" ht="30" customHeight="1">
      <c r="A427" s="495" t="s">
        <v>3204</v>
      </c>
      <c r="B427" s="531" t="s">
        <v>7489</v>
      </c>
      <c r="C427" s="526" t="s">
        <v>7628</v>
      </c>
      <c r="D427" s="934" t="s">
        <v>7667</v>
      </c>
      <c r="E427" s="907"/>
      <c r="F427" s="1070" t="s">
        <v>7627</v>
      </c>
      <c r="G427" s="958"/>
      <c r="H427" s="958"/>
      <c r="I427" s="959"/>
      <c r="J427" s="981" t="s">
        <v>7667</v>
      </c>
      <c r="K427" s="528" t="s">
        <v>7667</v>
      </c>
      <c r="L427" s="881" t="s">
        <v>444</v>
      </c>
      <c r="M427" s="529" t="s">
        <v>8729</v>
      </c>
      <c r="N427" s="882" t="s">
        <v>7674</v>
      </c>
      <c r="O427" s="1088" t="s">
        <v>7776</v>
      </c>
    </row>
    <row r="428" spans="1:15" ht="30" customHeight="1">
      <c r="A428" s="497"/>
      <c r="B428" s="558" t="s">
        <v>7490</v>
      </c>
      <c r="C428" s="526" t="s">
        <v>7628</v>
      </c>
      <c r="D428" s="935"/>
      <c r="E428" s="908"/>
      <c r="F428" s="543">
        <v>1</v>
      </c>
      <c r="G428" s="544" t="s">
        <v>443</v>
      </c>
      <c r="H428" s="544">
        <v>6</v>
      </c>
      <c r="I428" s="545" t="s">
        <v>1205</v>
      </c>
      <c r="J428" s="981"/>
      <c r="K428" s="528" t="s">
        <v>7667</v>
      </c>
      <c r="L428" s="881"/>
      <c r="M428" s="531" t="s">
        <v>7682</v>
      </c>
      <c r="N428" s="883"/>
      <c r="O428" s="1088"/>
    </row>
    <row r="429" spans="1:15" ht="30" customHeight="1">
      <c r="A429" s="495" t="s">
        <v>3204</v>
      </c>
      <c r="B429" s="531" t="s">
        <v>7489</v>
      </c>
      <c r="C429" s="526" t="s">
        <v>7659</v>
      </c>
      <c r="D429" s="934" t="s">
        <v>7667</v>
      </c>
      <c r="E429" s="907"/>
      <c r="F429" s="1070" t="s">
        <v>7658</v>
      </c>
      <c r="G429" s="958"/>
      <c r="H429" s="958"/>
      <c r="I429" s="959"/>
      <c r="J429" s="981" t="s">
        <v>7667</v>
      </c>
      <c r="K429" s="528" t="s">
        <v>7667</v>
      </c>
      <c r="L429" s="881" t="s">
        <v>444</v>
      </c>
      <c r="M429" s="529" t="s">
        <v>8459</v>
      </c>
      <c r="N429" s="882" t="s">
        <v>7755</v>
      </c>
      <c r="O429" s="557"/>
    </row>
    <row r="430" spans="1:15" ht="30" customHeight="1">
      <c r="A430" s="497"/>
      <c r="B430" s="558" t="s">
        <v>7490</v>
      </c>
      <c r="C430" s="526" t="s">
        <v>7659</v>
      </c>
      <c r="D430" s="935"/>
      <c r="E430" s="908"/>
      <c r="F430" s="543">
        <v>1</v>
      </c>
      <c r="G430" s="544" t="s">
        <v>443</v>
      </c>
      <c r="H430" s="544">
        <v>6</v>
      </c>
      <c r="I430" s="545" t="s">
        <v>1205</v>
      </c>
      <c r="J430" s="981"/>
      <c r="K430" s="528" t="s">
        <v>7667</v>
      </c>
      <c r="L430" s="881"/>
      <c r="M430" s="531" t="s">
        <v>7682</v>
      </c>
      <c r="N430" s="883"/>
      <c r="O430" s="557"/>
    </row>
    <row r="431" spans="1:15" ht="30" customHeight="1">
      <c r="A431" s="495" t="s">
        <v>3204</v>
      </c>
      <c r="B431" s="531" t="s">
        <v>7489</v>
      </c>
      <c r="C431" s="526" t="s">
        <v>7771</v>
      </c>
      <c r="D431" s="934" t="s">
        <v>7668</v>
      </c>
      <c r="E431" s="907"/>
      <c r="F431" s="1070" t="str">
        <f>C432</f>
        <v>112/08/11</v>
      </c>
      <c r="G431" s="958"/>
      <c r="H431" s="958"/>
      <c r="I431" s="959"/>
      <c r="J431" s="981" t="s">
        <v>7772</v>
      </c>
      <c r="K431" s="528" t="s">
        <v>7668</v>
      </c>
      <c r="L431" s="881" t="s">
        <v>444</v>
      </c>
      <c r="M431" s="531" t="s">
        <v>7906</v>
      </c>
      <c r="N431" s="882" t="s">
        <v>7821</v>
      </c>
      <c r="O431" s="557"/>
    </row>
    <row r="432" spans="1:15" ht="30" customHeight="1">
      <c r="A432" s="497"/>
      <c r="B432" s="558" t="s">
        <v>7490</v>
      </c>
      <c r="C432" s="526" t="str">
        <f>C431</f>
        <v>112/08/11</v>
      </c>
      <c r="D432" s="935"/>
      <c r="E432" s="908"/>
      <c r="F432" s="543">
        <v>1</v>
      </c>
      <c r="G432" s="544" t="s">
        <v>443</v>
      </c>
      <c r="H432" s="544">
        <v>6</v>
      </c>
      <c r="I432" s="545" t="s">
        <v>1205</v>
      </c>
      <c r="J432" s="981"/>
      <c r="K432" s="528" t="s">
        <v>7668</v>
      </c>
      <c r="L432" s="881"/>
      <c r="M432" s="531" t="s">
        <v>7682</v>
      </c>
      <c r="N432" s="883"/>
      <c r="O432" s="557"/>
    </row>
    <row r="433" spans="1:15" ht="30" customHeight="1">
      <c r="A433" s="495" t="s">
        <v>3204</v>
      </c>
      <c r="B433" s="531" t="s">
        <v>7489</v>
      </c>
      <c r="C433" s="526" t="s">
        <v>7987</v>
      </c>
      <c r="D433" s="934" t="s">
        <v>7667</v>
      </c>
      <c r="E433" s="907"/>
      <c r="F433" s="1070" t="str">
        <f>C434</f>
        <v>113/1/3</v>
      </c>
      <c r="G433" s="958"/>
      <c r="H433" s="958"/>
      <c r="I433" s="959"/>
      <c r="J433" s="981" t="s">
        <v>7667</v>
      </c>
      <c r="K433" s="528" t="s">
        <v>7667</v>
      </c>
      <c r="L433" s="881" t="s">
        <v>444</v>
      </c>
      <c r="M433" s="529" t="s">
        <v>8745</v>
      </c>
      <c r="N433" s="882" t="s">
        <v>8050</v>
      </c>
      <c r="O433" s="557"/>
    </row>
    <row r="434" spans="1:15" ht="30" customHeight="1">
      <c r="A434" s="497"/>
      <c r="B434" s="558" t="s">
        <v>7490</v>
      </c>
      <c r="C434" s="526" t="s">
        <v>7987</v>
      </c>
      <c r="D434" s="935"/>
      <c r="E434" s="908"/>
      <c r="F434" s="543">
        <v>1</v>
      </c>
      <c r="G434" s="544" t="s">
        <v>443</v>
      </c>
      <c r="H434" s="544">
        <v>6</v>
      </c>
      <c r="I434" s="545" t="s">
        <v>1205</v>
      </c>
      <c r="J434" s="981"/>
      <c r="K434" s="528" t="s">
        <v>7667</v>
      </c>
      <c r="L434" s="881"/>
      <c r="M434" s="531" t="s">
        <v>7682</v>
      </c>
      <c r="N434" s="883"/>
      <c r="O434" s="557"/>
    </row>
    <row r="435" spans="1:15" ht="30" customHeight="1">
      <c r="A435" s="495" t="s">
        <v>3204</v>
      </c>
      <c r="B435" s="531" t="s">
        <v>7489</v>
      </c>
      <c r="C435" s="526" t="s">
        <v>8015</v>
      </c>
      <c r="D435" s="934" t="s">
        <v>7668</v>
      </c>
      <c r="E435" s="907"/>
      <c r="F435" s="1070" t="str">
        <f>C436</f>
        <v>113/1/19</v>
      </c>
      <c r="G435" s="958"/>
      <c r="H435" s="958"/>
      <c r="I435" s="959"/>
      <c r="J435" s="981" t="s">
        <v>7772</v>
      </c>
      <c r="K435" s="528" t="s">
        <v>7667</v>
      </c>
      <c r="L435" s="884" t="s">
        <v>444</v>
      </c>
      <c r="M435" s="531" t="s">
        <v>7906</v>
      </c>
      <c r="N435" s="882" t="s">
        <v>8199</v>
      </c>
      <c r="O435" s="557"/>
    </row>
    <row r="436" spans="1:15" ht="30" customHeight="1">
      <c r="A436" s="497"/>
      <c r="B436" s="558" t="s">
        <v>7490</v>
      </c>
      <c r="C436" s="526" t="s">
        <v>8015</v>
      </c>
      <c r="D436" s="935"/>
      <c r="E436" s="908"/>
      <c r="F436" s="543">
        <v>1</v>
      </c>
      <c r="G436" s="544" t="s">
        <v>443</v>
      </c>
      <c r="H436" s="544">
        <v>6</v>
      </c>
      <c r="I436" s="545" t="s">
        <v>1205</v>
      </c>
      <c r="J436" s="981"/>
      <c r="K436" s="528" t="s">
        <v>7667</v>
      </c>
      <c r="L436" s="885"/>
      <c r="M436" s="531" t="s">
        <v>7682</v>
      </c>
      <c r="N436" s="883"/>
      <c r="O436" s="557"/>
    </row>
    <row r="437" spans="1:15" ht="30" customHeight="1">
      <c r="A437" s="495" t="s">
        <v>3204</v>
      </c>
      <c r="B437" s="531" t="s">
        <v>7489</v>
      </c>
      <c r="C437" s="526" t="s">
        <v>8234</v>
      </c>
      <c r="D437" s="927">
        <v>342</v>
      </c>
      <c r="E437" s="918" t="s">
        <v>8735</v>
      </c>
      <c r="F437" s="967" t="str">
        <f>C438</f>
        <v>113/4/18</v>
      </c>
      <c r="G437" s="875"/>
      <c r="H437" s="875"/>
      <c r="I437" s="876"/>
      <c r="J437" s="981" t="s">
        <v>8824</v>
      </c>
      <c r="K437" s="547">
        <f>D437</f>
        <v>342</v>
      </c>
      <c r="L437" s="884" t="s">
        <v>444</v>
      </c>
      <c r="M437" s="531" t="s">
        <v>8231</v>
      </c>
      <c r="N437" s="882" t="s">
        <v>8390</v>
      </c>
      <c r="O437" s="530"/>
    </row>
    <row r="438" spans="1:15" ht="30" customHeight="1">
      <c r="A438" s="497"/>
      <c r="B438" s="558" t="s">
        <v>7490</v>
      </c>
      <c r="C438" s="526" t="str">
        <f>C437</f>
        <v>113/4/18</v>
      </c>
      <c r="D438" s="927"/>
      <c r="E438" s="918"/>
      <c r="F438" s="543">
        <v>7</v>
      </c>
      <c r="G438" s="544" t="s">
        <v>443</v>
      </c>
      <c r="H438" s="544">
        <v>21</v>
      </c>
      <c r="I438" s="545" t="s">
        <v>1205</v>
      </c>
      <c r="J438" s="981"/>
      <c r="K438" s="548" t="s">
        <v>8235</v>
      </c>
      <c r="L438" s="885"/>
      <c r="M438" s="531" t="s">
        <v>8474</v>
      </c>
      <c r="N438" s="883"/>
      <c r="O438" s="530"/>
    </row>
    <row r="439" spans="1:15" ht="30" customHeight="1">
      <c r="A439" s="495" t="s">
        <v>3204</v>
      </c>
      <c r="B439" s="531" t="s">
        <v>7489</v>
      </c>
      <c r="C439" s="526" t="s">
        <v>8836</v>
      </c>
      <c r="D439" s="927">
        <v>367</v>
      </c>
      <c r="E439" s="918" t="s">
        <v>8735</v>
      </c>
      <c r="F439" s="967" t="str">
        <f>C440</f>
        <v>113/10/30</v>
      </c>
      <c r="G439" s="875"/>
      <c r="H439" s="875"/>
      <c r="I439" s="876"/>
      <c r="J439" s="981" t="s">
        <v>8824</v>
      </c>
      <c r="K439" s="547">
        <f>K437+D439</f>
        <v>709</v>
      </c>
      <c r="L439" s="884" t="s">
        <v>444</v>
      </c>
      <c r="M439" s="531" t="s">
        <v>7995</v>
      </c>
      <c r="N439" s="882" t="s">
        <v>8906</v>
      </c>
      <c r="O439" s="530"/>
    </row>
    <row r="440" spans="1:15" ht="30" customHeight="1">
      <c r="A440" s="498"/>
      <c r="B440" s="558" t="s">
        <v>7490</v>
      </c>
      <c r="C440" s="526" t="str">
        <f>C439</f>
        <v>113/10/30</v>
      </c>
      <c r="D440" s="927"/>
      <c r="E440" s="918"/>
      <c r="F440" s="543">
        <v>7</v>
      </c>
      <c r="G440" s="544" t="s">
        <v>443</v>
      </c>
      <c r="H440" s="544">
        <v>21</v>
      </c>
      <c r="I440" s="545" t="s">
        <v>1205</v>
      </c>
      <c r="J440" s="981"/>
      <c r="K440" s="548" t="s">
        <v>9074</v>
      </c>
      <c r="L440" s="885"/>
      <c r="M440" s="531" t="s">
        <v>8553</v>
      </c>
      <c r="N440" s="883"/>
      <c r="O440" s="530"/>
    </row>
    <row r="441" spans="1:15" ht="30" customHeight="1">
      <c r="A441" s="495" t="s">
        <v>3204</v>
      </c>
      <c r="B441" s="531" t="s">
        <v>7489</v>
      </c>
      <c r="C441" s="526" t="s">
        <v>9073</v>
      </c>
      <c r="D441" s="927">
        <v>378</v>
      </c>
      <c r="E441" s="918" t="s">
        <v>8735</v>
      </c>
      <c r="F441" s="967" t="str">
        <f>C442</f>
        <v>114/05/05</v>
      </c>
      <c r="G441" s="875"/>
      <c r="H441" s="875"/>
      <c r="I441" s="876"/>
      <c r="J441" s="981" t="s">
        <v>8824</v>
      </c>
      <c r="K441" s="547">
        <f>K439+D441</f>
        <v>1087</v>
      </c>
      <c r="L441" s="884" t="s">
        <v>444</v>
      </c>
      <c r="M441" s="531" t="s">
        <v>8231</v>
      </c>
      <c r="N441" s="882" t="s">
        <v>9123</v>
      </c>
      <c r="O441" s="530"/>
    </row>
    <row r="442" spans="1:15" ht="30" customHeight="1">
      <c r="A442" s="498"/>
      <c r="B442" s="558" t="s">
        <v>7490</v>
      </c>
      <c r="C442" s="526" t="str">
        <f>C441</f>
        <v>114/05/05</v>
      </c>
      <c r="D442" s="927"/>
      <c r="E442" s="918"/>
      <c r="F442" s="543">
        <v>7</v>
      </c>
      <c r="G442" s="544" t="s">
        <v>443</v>
      </c>
      <c r="H442" s="544">
        <v>49</v>
      </c>
      <c r="I442" s="545" t="s">
        <v>1205</v>
      </c>
      <c r="J442" s="981"/>
      <c r="K442" s="548" t="s">
        <v>9075</v>
      </c>
      <c r="L442" s="885"/>
      <c r="M442" s="531" t="s">
        <v>8569</v>
      </c>
      <c r="N442" s="883"/>
      <c r="O442" s="530"/>
    </row>
    <row r="443" spans="1:15" s="537" customFormat="1" ht="65.099999999999994" customHeight="1">
      <c r="A443" s="495" t="s">
        <v>1812</v>
      </c>
      <c r="B443" s="531" t="s">
        <v>7586</v>
      </c>
      <c r="C443" s="526" t="s">
        <v>8319</v>
      </c>
      <c r="D443" s="916" t="s">
        <v>7714</v>
      </c>
      <c r="E443" s="1033"/>
      <c r="F443" s="1029" t="str">
        <f>C444</f>
        <v>113/06/04</v>
      </c>
      <c r="G443" s="875"/>
      <c r="H443" s="875"/>
      <c r="I443" s="876"/>
      <c r="J443" s="880" t="s">
        <v>8746</v>
      </c>
      <c r="K443" s="547" t="str">
        <f>D443</f>
        <v>試拌</v>
      </c>
      <c r="L443" s="884" t="s">
        <v>8486</v>
      </c>
      <c r="M443" s="531" t="s">
        <v>8463</v>
      </c>
      <c r="N443" s="882" t="s">
        <v>8485</v>
      </c>
      <c r="O443" s="559"/>
    </row>
    <row r="444" spans="1:15" s="537" customFormat="1" ht="65.099999999999994" customHeight="1">
      <c r="A444" s="498"/>
      <c r="B444" s="558" t="s">
        <v>8462</v>
      </c>
      <c r="C444" s="560" t="s">
        <v>8408</v>
      </c>
      <c r="D444" s="917"/>
      <c r="E444" s="1034"/>
      <c r="F444" s="543">
        <v>2</v>
      </c>
      <c r="G444" s="544" t="s">
        <v>443</v>
      </c>
      <c r="H444" s="544">
        <v>12</v>
      </c>
      <c r="I444" s="545" t="s">
        <v>1205</v>
      </c>
      <c r="J444" s="880"/>
      <c r="K444" s="528" t="s">
        <v>8460</v>
      </c>
      <c r="L444" s="885"/>
      <c r="M444" s="531" t="s">
        <v>7682</v>
      </c>
      <c r="N444" s="883"/>
      <c r="O444" s="559"/>
    </row>
    <row r="445" spans="1:15" s="537" customFormat="1" ht="65.099999999999994" customHeight="1">
      <c r="A445" s="495" t="s">
        <v>1812</v>
      </c>
      <c r="B445" s="531" t="s">
        <v>7586</v>
      </c>
      <c r="C445" s="526" t="s">
        <v>8319</v>
      </c>
      <c r="D445" s="934" t="s">
        <v>7668</v>
      </c>
      <c r="E445" s="907"/>
      <c r="F445" s="1029" t="str">
        <f>C446</f>
        <v>113/06/06</v>
      </c>
      <c r="G445" s="875"/>
      <c r="H445" s="875"/>
      <c r="I445" s="876"/>
      <c r="J445" s="880" t="s">
        <v>8746</v>
      </c>
      <c r="K445" s="547" t="str">
        <f>D445</f>
        <v>廠拌</v>
      </c>
      <c r="L445" s="884" t="s">
        <v>444</v>
      </c>
      <c r="M445" s="531" t="s">
        <v>8463</v>
      </c>
      <c r="N445" s="882" t="s">
        <v>8528</v>
      </c>
      <c r="O445" s="559"/>
    </row>
    <row r="446" spans="1:15" s="537" customFormat="1" ht="65.099999999999994" customHeight="1">
      <c r="A446" s="498"/>
      <c r="B446" s="558" t="s">
        <v>8462</v>
      </c>
      <c r="C446" s="560" t="s">
        <v>8435</v>
      </c>
      <c r="D446" s="935"/>
      <c r="E446" s="908"/>
      <c r="F446" s="543">
        <v>2</v>
      </c>
      <c r="G446" s="544" t="s">
        <v>443</v>
      </c>
      <c r="H446" s="544">
        <v>12</v>
      </c>
      <c r="I446" s="545" t="s">
        <v>1205</v>
      </c>
      <c r="J446" s="880"/>
      <c r="K446" s="528" t="s">
        <v>8461</v>
      </c>
      <c r="L446" s="885"/>
      <c r="M446" s="531" t="s">
        <v>7682</v>
      </c>
      <c r="N446" s="883"/>
      <c r="O446" s="559"/>
    </row>
    <row r="447" spans="1:15" s="537" customFormat="1" ht="30" customHeight="1">
      <c r="A447" s="495" t="s">
        <v>1812</v>
      </c>
      <c r="B447" s="531" t="s">
        <v>7586</v>
      </c>
      <c r="C447" s="560" t="s">
        <v>8431</v>
      </c>
      <c r="D447" s="927">
        <v>8</v>
      </c>
      <c r="E447" s="918" t="s">
        <v>8735</v>
      </c>
      <c r="F447" s="1029" t="str">
        <f>C448</f>
        <v>113/6/17</v>
      </c>
      <c r="G447" s="875"/>
      <c r="H447" s="875"/>
      <c r="I447" s="876"/>
      <c r="J447" s="880" t="s">
        <v>8746</v>
      </c>
      <c r="K447" s="547">
        <f>D447</f>
        <v>8</v>
      </c>
      <c r="L447" s="884" t="s">
        <v>444</v>
      </c>
      <c r="M447" s="531" t="s">
        <v>8231</v>
      </c>
      <c r="N447" s="882" t="s">
        <v>8535</v>
      </c>
      <c r="O447" s="559"/>
    </row>
    <row r="448" spans="1:15" s="537" customFormat="1" ht="30" customHeight="1">
      <c r="A448" s="498"/>
      <c r="B448" s="558" t="s">
        <v>7492</v>
      </c>
      <c r="C448" s="560" t="s">
        <v>8431</v>
      </c>
      <c r="D448" s="927"/>
      <c r="E448" s="918"/>
      <c r="F448" s="543">
        <v>1</v>
      </c>
      <c r="G448" s="544" t="s">
        <v>443</v>
      </c>
      <c r="H448" s="544">
        <v>6</v>
      </c>
      <c r="I448" s="545" t="s">
        <v>1205</v>
      </c>
      <c r="J448" s="880"/>
      <c r="K448" s="548">
        <f>F448</f>
        <v>1</v>
      </c>
      <c r="L448" s="885"/>
      <c r="M448" s="531" t="s">
        <v>7682</v>
      </c>
      <c r="N448" s="883"/>
      <c r="O448" s="559"/>
    </row>
    <row r="449" spans="1:15" ht="30" customHeight="1">
      <c r="A449" s="667" t="s">
        <v>1812</v>
      </c>
      <c r="B449" s="531" t="s">
        <v>7586</v>
      </c>
      <c r="C449" s="560" t="s">
        <v>8856</v>
      </c>
      <c r="D449" s="927">
        <v>24</v>
      </c>
      <c r="E449" s="918" t="s">
        <v>8735</v>
      </c>
      <c r="F449" s="1029" t="str">
        <f>C450</f>
        <v>113/11/11</v>
      </c>
      <c r="G449" s="875"/>
      <c r="H449" s="875"/>
      <c r="I449" s="876"/>
      <c r="J449" s="880" t="s">
        <v>8746</v>
      </c>
      <c r="K449" s="547">
        <f>K447+D449</f>
        <v>32</v>
      </c>
      <c r="L449" s="881" t="s">
        <v>444</v>
      </c>
      <c r="M449" s="531" t="s">
        <v>7995</v>
      </c>
      <c r="N449" s="882" t="s">
        <v>8910</v>
      </c>
      <c r="O449" s="557"/>
    </row>
    <row r="450" spans="1:15" ht="30" customHeight="1">
      <c r="A450" s="498"/>
      <c r="B450" s="558" t="s">
        <v>7492</v>
      </c>
      <c r="C450" s="560" t="s">
        <v>8856</v>
      </c>
      <c r="D450" s="927"/>
      <c r="E450" s="918"/>
      <c r="F450" s="543">
        <v>2</v>
      </c>
      <c r="G450" s="544" t="s">
        <v>443</v>
      </c>
      <c r="H450" s="544">
        <v>10</v>
      </c>
      <c r="I450" s="545" t="s">
        <v>1205</v>
      </c>
      <c r="J450" s="880"/>
      <c r="K450" s="548">
        <f>K448+F450</f>
        <v>3</v>
      </c>
      <c r="L450" s="881"/>
      <c r="M450" s="531" t="s">
        <v>7682</v>
      </c>
      <c r="N450" s="883"/>
      <c r="O450" s="557"/>
    </row>
    <row r="451" spans="1:15" ht="30" customHeight="1">
      <c r="A451" s="667" t="s">
        <v>1812</v>
      </c>
      <c r="B451" s="531" t="s">
        <v>7586</v>
      </c>
      <c r="C451" s="560" t="s">
        <v>8901</v>
      </c>
      <c r="D451" s="927">
        <v>9.5</v>
      </c>
      <c r="E451" s="918" t="s">
        <v>8735</v>
      </c>
      <c r="F451" s="1029" t="str">
        <f>C452</f>
        <v>113/12/4</v>
      </c>
      <c r="G451" s="875"/>
      <c r="H451" s="875"/>
      <c r="I451" s="876"/>
      <c r="J451" s="880" t="s">
        <v>8746</v>
      </c>
      <c r="K451" s="547">
        <f>K449+D451</f>
        <v>41.5</v>
      </c>
      <c r="L451" s="881" t="s">
        <v>444</v>
      </c>
      <c r="M451" s="531" t="s">
        <v>8231</v>
      </c>
      <c r="N451" s="882" t="s">
        <v>8955</v>
      </c>
      <c r="O451" s="557"/>
    </row>
    <row r="452" spans="1:15" ht="30" customHeight="1">
      <c r="A452" s="498"/>
      <c r="B452" s="558" t="s">
        <v>7492</v>
      </c>
      <c r="C452" s="560" t="str">
        <f>C451</f>
        <v>113/12/4</v>
      </c>
      <c r="D452" s="927"/>
      <c r="E452" s="918"/>
      <c r="F452" s="543">
        <v>1</v>
      </c>
      <c r="G452" s="544" t="s">
        <v>443</v>
      </c>
      <c r="H452" s="544">
        <v>4</v>
      </c>
      <c r="I452" s="545" t="s">
        <v>1205</v>
      </c>
      <c r="J452" s="880"/>
      <c r="K452" s="548">
        <f>K450+F452</f>
        <v>4</v>
      </c>
      <c r="L452" s="881"/>
      <c r="M452" s="531" t="s">
        <v>8553</v>
      </c>
      <c r="N452" s="883"/>
      <c r="O452" s="557"/>
    </row>
    <row r="453" spans="1:15" ht="30" customHeight="1">
      <c r="A453" s="667" t="s">
        <v>1812</v>
      </c>
      <c r="B453" s="531" t="s">
        <v>7586</v>
      </c>
      <c r="C453" s="560" t="s">
        <v>9101</v>
      </c>
      <c r="D453" s="927">
        <v>18</v>
      </c>
      <c r="E453" s="918" t="s">
        <v>8735</v>
      </c>
      <c r="F453" s="1029" t="str">
        <f>C454</f>
        <v>114/06/05</v>
      </c>
      <c r="G453" s="875"/>
      <c r="H453" s="875"/>
      <c r="I453" s="876"/>
      <c r="J453" s="880" t="s">
        <v>8746</v>
      </c>
      <c r="K453" s="547">
        <f>K451+D453</f>
        <v>59.5</v>
      </c>
      <c r="L453" s="881" t="s">
        <v>444</v>
      </c>
      <c r="M453" s="531" t="s">
        <v>8231</v>
      </c>
      <c r="N453" s="882" t="s">
        <v>9214</v>
      </c>
      <c r="O453" s="557"/>
    </row>
    <row r="454" spans="1:15" ht="30" customHeight="1">
      <c r="A454" s="498"/>
      <c r="B454" s="558" t="s">
        <v>7492</v>
      </c>
      <c r="C454" s="560" t="str">
        <f>C453</f>
        <v>114/06/05</v>
      </c>
      <c r="D454" s="927"/>
      <c r="E454" s="918"/>
      <c r="F454" s="543">
        <v>1</v>
      </c>
      <c r="G454" s="544" t="s">
        <v>443</v>
      </c>
      <c r="H454" s="544">
        <v>6</v>
      </c>
      <c r="I454" s="545" t="s">
        <v>1205</v>
      </c>
      <c r="J454" s="880"/>
      <c r="K454" s="548">
        <f>K452+F454</f>
        <v>5</v>
      </c>
      <c r="L454" s="881"/>
      <c r="M454" s="531" t="s">
        <v>8569</v>
      </c>
      <c r="N454" s="883"/>
      <c r="O454" s="557"/>
    </row>
    <row r="455" spans="1:15" ht="30" customHeight="1">
      <c r="A455" s="667" t="s">
        <v>1812</v>
      </c>
      <c r="B455" s="531" t="s">
        <v>7586</v>
      </c>
      <c r="C455" s="560" t="s">
        <v>9213</v>
      </c>
      <c r="D455" s="927">
        <v>15</v>
      </c>
      <c r="E455" s="918" t="s">
        <v>8735</v>
      </c>
      <c r="F455" s="1029" t="str">
        <f>C456</f>
        <v>114/07/08</v>
      </c>
      <c r="G455" s="875"/>
      <c r="H455" s="875"/>
      <c r="I455" s="876"/>
      <c r="J455" s="880" t="s">
        <v>8746</v>
      </c>
      <c r="K455" s="547">
        <f>K453+D455</f>
        <v>74.5</v>
      </c>
      <c r="L455" s="881" t="s">
        <v>444</v>
      </c>
      <c r="M455" s="531" t="s">
        <v>8231</v>
      </c>
      <c r="N455" s="882" t="s">
        <v>9248</v>
      </c>
      <c r="O455" s="557"/>
    </row>
    <row r="456" spans="1:15" ht="30" customHeight="1">
      <c r="A456" s="498"/>
      <c r="B456" s="558" t="s">
        <v>7492</v>
      </c>
      <c r="C456" s="560" t="str">
        <f>C455</f>
        <v>114/07/08</v>
      </c>
      <c r="D456" s="927"/>
      <c r="E456" s="918"/>
      <c r="F456" s="543">
        <v>1</v>
      </c>
      <c r="G456" s="544" t="s">
        <v>443</v>
      </c>
      <c r="H456" s="544">
        <v>8</v>
      </c>
      <c r="I456" s="545" t="s">
        <v>1205</v>
      </c>
      <c r="J456" s="880"/>
      <c r="K456" s="548">
        <f>K454+F456</f>
        <v>6</v>
      </c>
      <c r="L456" s="881"/>
      <c r="M456" s="531" t="s">
        <v>8569</v>
      </c>
      <c r="N456" s="883"/>
      <c r="O456" s="557"/>
    </row>
    <row r="457" spans="1:15" ht="30" customHeight="1">
      <c r="A457" s="495" t="s">
        <v>2059</v>
      </c>
      <c r="B457" s="531" t="s">
        <v>7493</v>
      </c>
      <c r="C457" s="526" t="s">
        <v>7628</v>
      </c>
      <c r="D457" s="934" t="s">
        <v>7667</v>
      </c>
      <c r="E457" s="907"/>
      <c r="F457" s="967" t="s">
        <v>7627</v>
      </c>
      <c r="G457" s="875"/>
      <c r="H457" s="875"/>
      <c r="I457" s="876"/>
      <c r="J457" s="981" t="s">
        <v>7667</v>
      </c>
      <c r="K457" s="528" t="s">
        <v>7667</v>
      </c>
      <c r="L457" s="881" t="s">
        <v>444</v>
      </c>
      <c r="M457" s="529" t="s">
        <v>8729</v>
      </c>
      <c r="N457" s="882" t="s">
        <v>7677</v>
      </c>
      <c r="O457" s="530"/>
    </row>
    <row r="458" spans="1:15" ht="30" customHeight="1">
      <c r="A458" s="496"/>
      <c r="B458" s="531" t="s">
        <v>7494</v>
      </c>
      <c r="C458" s="526" t="s">
        <v>7628</v>
      </c>
      <c r="D458" s="935"/>
      <c r="E458" s="908"/>
      <c r="F458" s="543">
        <v>1</v>
      </c>
      <c r="G458" s="544" t="s">
        <v>443</v>
      </c>
      <c r="H458" s="544">
        <v>6</v>
      </c>
      <c r="I458" s="545" t="s">
        <v>1205</v>
      </c>
      <c r="J458" s="981"/>
      <c r="K458" s="528" t="s">
        <v>7667</v>
      </c>
      <c r="L458" s="881"/>
      <c r="M458" s="531" t="s">
        <v>7682</v>
      </c>
      <c r="N458" s="883"/>
      <c r="O458" s="530"/>
    </row>
    <row r="459" spans="1:15" ht="30" customHeight="1">
      <c r="A459" s="495" t="s">
        <v>2059</v>
      </c>
      <c r="B459" s="531" t="s">
        <v>7493</v>
      </c>
      <c r="C459" s="526" t="s">
        <v>7630</v>
      </c>
      <c r="D459" s="934" t="s">
        <v>7668</v>
      </c>
      <c r="E459" s="907"/>
      <c r="F459" s="967" t="s">
        <v>7630</v>
      </c>
      <c r="G459" s="875"/>
      <c r="H459" s="875"/>
      <c r="I459" s="876"/>
      <c r="J459" s="981" t="s">
        <v>7668</v>
      </c>
      <c r="K459" s="528" t="s">
        <v>7668</v>
      </c>
      <c r="L459" s="881" t="s">
        <v>444</v>
      </c>
      <c r="M459" s="529" t="s">
        <v>8729</v>
      </c>
      <c r="N459" s="882" t="s">
        <v>7686</v>
      </c>
      <c r="O459" s="530"/>
    </row>
    <row r="460" spans="1:15" ht="30" customHeight="1">
      <c r="A460" s="496"/>
      <c r="B460" s="531" t="s">
        <v>7494</v>
      </c>
      <c r="C460" s="526" t="s">
        <v>7630</v>
      </c>
      <c r="D460" s="935"/>
      <c r="E460" s="908"/>
      <c r="F460" s="543">
        <v>1</v>
      </c>
      <c r="G460" s="544" t="s">
        <v>443</v>
      </c>
      <c r="H460" s="544">
        <v>10</v>
      </c>
      <c r="I460" s="545" t="s">
        <v>1205</v>
      </c>
      <c r="J460" s="981"/>
      <c r="K460" s="528" t="s">
        <v>7668</v>
      </c>
      <c r="L460" s="881"/>
      <c r="M460" s="531" t="s">
        <v>7682</v>
      </c>
      <c r="N460" s="883"/>
      <c r="O460" s="530"/>
    </row>
    <row r="461" spans="1:15" ht="30" customHeight="1">
      <c r="A461" s="495" t="s">
        <v>2059</v>
      </c>
      <c r="B461" s="531" t="s">
        <v>7493</v>
      </c>
      <c r="C461" s="526" t="s">
        <v>8229</v>
      </c>
      <c r="D461" s="927">
        <v>33.5</v>
      </c>
      <c r="E461" s="918" t="s">
        <v>8735</v>
      </c>
      <c r="F461" s="967" t="s">
        <v>8229</v>
      </c>
      <c r="G461" s="875"/>
      <c r="H461" s="875"/>
      <c r="I461" s="876"/>
      <c r="J461" s="880" t="s">
        <v>8230</v>
      </c>
      <c r="K461" s="547">
        <v>33.5</v>
      </c>
      <c r="L461" s="881" t="s">
        <v>444</v>
      </c>
      <c r="M461" s="529" t="s">
        <v>8231</v>
      </c>
      <c r="N461" s="882" t="s">
        <v>8384</v>
      </c>
      <c r="O461" s="530"/>
    </row>
    <row r="462" spans="1:15" ht="30" customHeight="1">
      <c r="A462" s="496"/>
      <c r="B462" s="531" t="s">
        <v>7494</v>
      </c>
      <c r="C462" s="526" t="s">
        <v>8229</v>
      </c>
      <c r="D462" s="927"/>
      <c r="E462" s="918"/>
      <c r="F462" s="543">
        <v>2</v>
      </c>
      <c r="G462" s="544" t="s">
        <v>443</v>
      </c>
      <c r="H462" s="544">
        <v>6</v>
      </c>
      <c r="I462" s="545" t="s">
        <v>1205</v>
      </c>
      <c r="J462" s="880"/>
      <c r="K462" s="548">
        <f>F462</f>
        <v>2</v>
      </c>
      <c r="L462" s="881"/>
      <c r="M462" s="531" t="s">
        <v>7682</v>
      </c>
      <c r="N462" s="883"/>
      <c r="O462" s="530"/>
    </row>
    <row r="463" spans="1:15" ht="30" customHeight="1">
      <c r="A463" s="495" t="s">
        <v>2059</v>
      </c>
      <c r="B463" s="531" t="s">
        <v>7493</v>
      </c>
      <c r="C463" s="526" t="s">
        <v>8436</v>
      </c>
      <c r="D463" s="927">
        <v>20</v>
      </c>
      <c r="E463" s="918" t="s">
        <v>8735</v>
      </c>
      <c r="F463" s="967" t="str">
        <f>C463</f>
        <v>113/06/07</v>
      </c>
      <c r="G463" s="875"/>
      <c r="H463" s="875"/>
      <c r="I463" s="876"/>
      <c r="J463" s="880" t="s">
        <v>8230</v>
      </c>
      <c r="K463" s="547">
        <f>D463</f>
        <v>20</v>
      </c>
      <c r="L463" s="881" t="s">
        <v>444</v>
      </c>
      <c r="M463" s="529" t="s">
        <v>8231</v>
      </c>
      <c r="N463" s="882" t="s">
        <v>8891</v>
      </c>
      <c r="O463" s="1089" t="s">
        <v>8892</v>
      </c>
    </row>
    <row r="464" spans="1:15" ht="30" customHeight="1">
      <c r="A464" s="496"/>
      <c r="B464" s="531" t="s">
        <v>7494</v>
      </c>
      <c r="C464" s="526" t="str">
        <f>C463</f>
        <v>113/06/07</v>
      </c>
      <c r="D464" s="927"/>
      <c r="E464" s="918"/>
      <c r="F464" s="543">
        <v>2</v>
      </c>
      <c r="G464" s="544" t="s">
        <v>443</v>
      </c>
      <c r="H464" s="544">
        <v>12</v>
      </c>
      <c r="I464" s="545" t="s">
        <v>1205</v>
      </c>
      <c r="J464" s="880"/>
      <c r="K464" s="548">
        <f>K462+F464</f>
        <v>4</v>
      </c>
      <c r="L464" s="881"/>
      <c r="M464" s="531" t="s">
        <v>7682</v>
      </c>
      <c r="N464" s="883"/>
      <c r="O464" s="1093"/>
    </row>
    <row r="465" spans="1:15" ht="30" customHeight="1">
      <c r="A465" s="495" t="s">
        <v>2059</v>
      </c>
      <c r="B465" s="531" t="s">
        <v>7493</v>
      </c>
      <c r="C465" s="526" t="s">
        <v>8889</v>
      </c>
      <c r="D465" s="927">
        <v>20</v>
      </c>
      <c r="E465" s="918" t="s">
        <v>8735</v>
      </c>
      <c r="F465" s="967" t="str">
        <f>C465</f>
        <v>113/11/26</v>
      </c>
      <c r="G465" s="875"/>
      <c r="H465" s="875"/>
      <c r="I465" s="876"/>
      <c r="J465" s="880" t="s">
        <v>8230</v>
      </c>
      <c r="K465" s="547">
        <f>K463+D465</f>
        <v>40</v>
      </c>
      <c r="L465" s="881" t="s">
        <v>444</v>
      </c>
      <c r="M465" s="529" t="s">
        <v>8231</v>
      </c>
      <c r="N465" s="882" t="s">
        <v>8920</v>
      </c>
      <c r="O465" s="1089" t="s">
        <v>8892</v>
      </c>
    </row>
    <row r="466" spans="1:15" ht="30" customHeight="1">
      <c r="A466" s="496"/>
      <c r="B466" s="531" t="s">
        <v>7494</v>
      </c>
      <c r="C466" s="526" t="str">
        <f>C465</f>
        <v>113/11/26</v>
      </c>
      <c r="D466" s="927"/>
      <c r="E466" s="918"/>
      <c r="F466" s="543">
        <v>2</v>
      </c>
      <c r="G466" s="544" t="s">
        <v>443</v>
      </c>
      <c r="H466" s="544">
        <v>6</v>
      </c>
      <c r="I466" s="545" t="s">
        <v>1205</v>
      </c>
      <c r="J466" s="880"/>
      <c r="K466" s="548">
        <f>K464+F466</f>
        <v>6</v>
      </c>
      <c r="L466" s="881"/>
      <c r="M466" s="531" t="s">
        <v>7682</v>
      </c>
      <c r="N466" s="883"/>
      <c r="O466" s="1090"/>
    </row>
    <row r="467" spans="1:15" ht="30" customHeight="1">
      <c r="A467" s="495" t="s">
        <v>2059</v>
      </c>
      <c r="B467" s="531" t="s">
        <v>7493</v>
      </c>
      <c r="C467" s="526" t="s">
        <v>8890</v>
      </c>
      <c r="D467" s="927">
        <v>22</v>
      </c>
      <c r="E467" s="918" t="s">
        <v>8735</v>
      </c>
      <c r="F467" s="967" t="str">
        <f>C467</f>
        <v>113/11/27</v>
      </c>
      <c r="G467" s="875"/>
      <c r="H467" s="875"/>
      <c r="I467" s="876"/>
      <c r="J467" s="880" t="s">
        <v>8230</v>
      </c>
      <c r="K467" s="547">
        <f>K465+D467</f>
        <v>62</v>
      </c>
      <c r="L467" s="881" t="s">
        <v>444</v>
      </c>
      <c r="M467" s="529" t="s">
        <v>8231</v>
      </c>
      <c r="N467" s="882" t="s">
        <v>8921</v>
      </c>
      <c r="O467" s="1091" t="s">
        <v>8892</v>
      </c>
    </row>
    <row r="468" spans="1:15" ht="30" customHeight="1">
      <c r="A468" s="496"/>
      <c r="B468" s="531" t="s">
        <v>7494</v>
      </c>
      <c r="C468" s="526" t="str">
        <f>C467</f>
        <v>113/11/27</v>
      </c>
      <c r="D468" s="927"/>
      <c r="E468" s="918"/>
      <c r="F468" s="543">
        <v>2</v>
      </c>
      <c r="G468" s="544" t="s">
        <v>443</v>
      </c>
      <c r="H468" s="544">
        <v>6</v>
      </c>
      <c r="I468" s="545" t="s">
        <v>1205</v>
      </c>
      <c r="J468" s="880"/>
      <c r="K468" s="548">
        <f>K466+F468</f>
        <v>8</v>
      </c>
      <c r="L468" s="881"/>
      <c r="M468" s="531" t="s">
        <v>7682</v>
      </c>
      <c r="N468" s="883"/>
      <c r="O468" s="1092"/>
    </row>
    <row r="469" spans="1:15" ht="30" customHeight="1">
      <c r="A469" s="495" t="s">
        <v>8619</v>
      </c>
      <c r="B469" s="531" t="s">
        <v>7481</v>
      </c>
      <c r="C469" s="526" t="s">
        <v>7628</v>
      </c>
      <c r="D469" s="934" t="s">
        <v>7667</v>
      </c>
      <c r="E469" s="907"/>
      <c r="F469" s="1070" t="s">
        <v>7627</v>
      </c>
      <c r="G469" s="958"/>
      <c r="H469" s="958"/>
      <c r="I469" s="959"/>
      <c r="J469" s="981" t="s">
        <v>7667</v>
      </c>
      <c r="K469" s="528" t="s">
        <v>7667</v>
      </c>
      <c r="L469" s="881" t="s">
        <v>444</v>
      </c>
      <c r="M469" s="555" t="s">
        <v>8729</v>
      </c>
      <c r="N469" s="882" t="s">
        <v>7675</v>
      </c>
      <c r="O469" s="530"/>
    </row>
    <row r="470" spans="1:15" ht="30" customHeight="1">
      <c r="A470" s="496"/>
      <c r="B470" s="531" t="s">
        <v>7482</v>
      </c>
      <c r="C470" s="526" t="s">
        <v>7628</v>
      </c>
      <c r="D470" s="935"/>
      <c r="E470" s="908"/>
      <c r="F470" s="543">
        <v>1</v>
      </c>
      <c r="G470" s="544" t="s">
        <v>443</v>
      </c>
      <c r="H470" s="544">
        <v>6</v>
      </c>
      <c r="I470" s="545" t="s">
        <v>1205</v>
      </c>
      <c r="J470" s="981"/>
      <c r="K470" s="528" t="s">
        <v>7667</v>
      </c>
      <c r="L470" s="881"/>
      <c r="M470" s="556" t="s">
        <v>7653</v>
      </c>
      <c r="N470" s="883"/>
      <c r="O470" s="530"/>
    </row>
    <row r="471" spans="1:15" ht="30" customHeight="1">
      <c r="A471" s="495" t="s">
        <v>8619</v>
      </c>
      <c r="B471" s="531" t="s">
        <v>7481</v>
      </c>
      <c r="C471" s="526" t="s">
        <v>7630</v>
      </c>
      <c r="D471" s="934" t="s">
        <v>7668</v>
      </c>
      <c r="E471" s="907"/>
      <c r="F471" s="1070" t="s">
        <v>7622</v>
      </c>
      <c r="G471" s="958"/>
      <c r="H471" s="958"/>
      <c r="I471" s="959"/>
      <c r="J471" s="981" t="s">
        <v>7668</v>
      </c>
      <c r="K471" s="528" t="s">
        <v>7668</v>
      </c>
      <c r="L471" s="881" t="s">
        <v>444</v>
      </c>
      <c r="M471" s="555" t="s">
        <v>8459</v>
      </c>
      <c r="N471" s="882" t="s">
        <v>7684</v>
      </c>
      <c r="O471" s="1088" t="s">
        <v>7775</v>
      </c>
    </row>
    <row r="472" spans="1:15" ht="30" customHeight="1">
      <c r="A472" s="496"/>
      <c r="B472" s="531" t="s">
        <v>7482</v>
      </c>
      <c r="C472" s="526" t="s">
        <v>7630</v>
      </c>
      <c r="D472" s="935"/>
      <c r="E472" s="908"/>
      <c r="F472" s="543">
        <v>1</v>
      </c>
      <c r="G472" s="544" t="s">
        <v>443</v>
      </c>
      <c r="H472" s="544">
        <v>6</v>
      </c>
      <c r="I472" s="545" t="s">
        <v>1205</v>
      </c>
      <c r="J472" s="981"/>
      <c r="K472" s="528" t="s">
        <v>7668</v>
      </c>
      <c r="L472" s="881"/>
      <c r="M472" s="556" t="s">
        <v>7682</v>
      </c>
      <c r="N472" s="883"/>
      <c r="O472" s="1088"/>
    </row>
    <row r="473" spans="1:15" s="541" customFormat="1" ht="30" customHeight="1">
      <c r="A473" s="510">
        <v>2</v>
      </c>
      <c r="B473" s="1023" t="s">
        <v>8621</v>
      </c>
      <c r="C473" s="1024"/>
      <c r="D473" s="1024"/>
      <c r="E473" s="1024"/>
      <c r="F473" s="1024"/>
      <c r="G473" s="1024"/>
      <c r="H473" s="1024"/>
      <c r="I473" s="1024"/>
      <c r="J473" s="1024"/>
      <c r="K473" s="1024"/>
      <c r="L473" s="1024"/>
      <c r="M473" s="1024"/>
      <c r="N473" s="1025"/>
      <c r="O473" s="540"/>
    </row>
    <row r="474" spans="1:15" ht="50.1" customHeight="1">
      <c r="A474" s="495" t="s">
        <v>494</v>
      </c>
      <c r="B474" s="531" t="s">
        <v>8747</v>
      </c>
      <c r="C474" s="526" t="s">
        <v>7638</v>
      </c>
      <c r="D474" s="933">
        <v>78.569999999999993</v>
      </c>
      <c r="E474" s="918" t="s">
        <v>282</v>
      </c>
      <c r="F474" s="874" t="s">
        <v>7601</v>
      </c>
      <c r="G474" s="875"/>
      <c r="H474" s="875"/>
      <c r="I474" s="876"/>
      <c r="J474" s="882" t="s">
        <v>7768</v>
      </c>
      <c r="K474" s="561">
        <f>D474</f>
        <v>78.569999999999993</v>
      </c>
      <c r="L474" s="881" t="s">
        <v>444</v>
      </c>
      <c r="M474" s="529" t="s">
        <v>8459</v>
      </c>
      <c r="N474" s="999" t="s">
        <v>8748</v>
      </c>
      <c r="O474" s="557"/>
    </row>
    <row r="475" spans="1:15" ht="50.1" customHeight="1">
      <c r="A475" s="496"/>
      <c r="B475" s="531" t="s">
        <v>745</v>
      </c>
      <c r="C475" s="526" t="s">
        <v>7638</v>
      </c>
      <c r="D475" s="933"/>
      <c r="E475" s="918"/>
      <c r="F475" s="1010" t="s">
        <v>7975</v>
      </c>
      <c r="G475" s="1011"/>
      <c r="H475" s="1011"/>
      <c r="I475" s="1012"/>
      <c r="J475" s="1043"/>
      <c r="K475" s="562" t="str">
        <f>F475</f>
        <v>D16-4支</v>
      </c>
      <c r="L475" s="881"/>
      <c r="M475" s="531" t="s">
        <v>7682</v>
      </c>
      <c r="N475" s="999"/>
      <c r="O475" s="557"/>
    </row>
    <row r="476" spans="1:15" ht="50.1" customHeight="1">
      <c r="A476" s="495" t="s">
        <v>494</v>
      </c>
      <c r="B476" s="531" t="s">
        <v>8747</v>
      </c>
      <c r="C476" s="526" t="s">
        <v>7801</v>
      </c>
      <c r="D476" s="933">
        <v>88.53</v>
      </c>
      <c r="E476" s="918" t="s">
        <v>282</v>
      </c>
      <c r="F476" s="874" t="s">
        <v>7928</v>
      </c>
      <c r="G476" s="875"/>
      <c r="H476" s="875"/>
      <c r="I476" s="876"/>
      <c r="J476" s="882" t="s">
        <v>7768</v>
      </c>
      <c r="K476" s="563">
        <f>D476+K474-D476</f>
        <v>78.569999999999993</v>
      </c>
      <c r="L476" s="881" t="s">
        <v>444</v>
      </c>
      <c r="M476" s="531" t="s">
        <v>7906</v>
      </c>
      <c r="N476" s="882" t="s">
        <v>7956</v>
      </c>
      <c r="O476" s="1252" t="s">
        <v>9230</v>
      </c>
    </row>
    <row r="477" spans="1:15" ht="50.1" customHeight="1">
      <c r="A477" s="496"/>
      <c r="B477" s="531" t="s">
        <v>745</v>
      </c>
      <c r="C477" s="526" t="s">
        <v>7929</v>
      </c>
      <c r="D477" s="933"/>
      <c r="E477" s="918"/>
      <c r="F477" s="970" t="s">
        <v>7976</v>
      </c>
      <c r="G477" s="1011"/>
      <c r="H477" s="1011"/>
      <c r="I477" s="1012"/>
      <c r="J477" s="1043"/>
      <c r="K477" s="564" t="s">
        <v>7977</v>
      </c>
      <c r="L477" s="881"/>
      <c r="M477" s="531" t="s">
        <v>7682</v>
      </c>
      <c r="N477" s="883"/>
      <c r="O477" s="1253"/>
    </row>
    <row r="478" spans="1:15" ht="50.1" customHeight="1">
      <c r="A478" s="495" t="s">
        <v>494</v>
      </c>
      <c r="B478" s="531" t="s">
        <v>8747</v>
      </c>
      <c r="C478" s="1138" t="s">
        <v>7941</v>
      </c>
      <c r="D478" s="1085" t="s">
        <v>7943</v>
      </c>
      <c r="E478" s="1086"/>
      <c r="F478" s="1010" t="s">
        <v>7941</v>
      </c>
      <c r="G478" s="1011"/>
      <c r="H478" s="1011"/>
      <c r="I478" s="1012"/>
      <c r="J478" s="882" t="s">
        <v>7768</v>
      </c>
      <c r="K478" s="1078" t="s">
        <v>7942</v>
      </c>
      <c r="L478" s="881" t="s">
        <v>444</v>
      </c>
      <c r="M478" s="529" t="s">
        <v>8729</v>
      </c>
      <c r="N478" s="882" t="s">
        <v>8012</v>
      </c>
      <c r="O478" s="557"/>
    </row>
    <row r="479" spans="1:15" ht="50.1" customHeight="1">
      <c r="A479" s="496"/>
      <c r="B479" s="531" t="s">
        <v>745</v>
      </c>
      <c r="C479" s="1139"/>
      <c r="D479" s="910"/>
      <c r="E479" s="1087"/>
      <c r="F479" s="1010" t="s">
        <v>7942</v>
      </c>
      <c r="G479" s="1011"/>
      <c r="H479" s="1011"/>
      <c r="I479" s="1012"/>
      <c r="J479" s="1043"/>
      <c r="K479" s="1079"/>
      <c r="L479" s="881"/>
      <c r="M479" s="531" t="s">
        <v>8749</v>
      </c>
      <c r="N479" s="883"/>
      <c r="O479" s="557"/>
    </row>
    <row r="480" spans="1:15" ht="50.1" customHeight="1">
      <c r="A480" s="495" t="s">
        <v>494</v>
      </c>
      <c r="B480" s="531" t="s">
        <v>8747</v>
      </c>
      <c r="C480" s="526" t="s">
        <v>7963</v>
      </c>
      <c r="D480" s="933">
        <v>23.57</v>
      </c>
      <c r="E480" s="918" t="s">
        <v>282</v>
      </c>
      <c r="F480" s="874" t="s">
        <v>7974</v>
      </c>
      <c r="G480" s="875"/>
      <c r="H480" s="875"/>
      <c r="I480" s="876"/>
      <c r="J480" s="902" t="s">
        <v>8583</v>
      </c>
      <c r="K480" s="563">
        <f>D480+K476-D480</f>
        <v>78.569999999999993</v>
      </c>
      <c r="L480" s="881" t="s">
        <v>444</v>
      </c>
      <c r="M480" s="531" t="s">
        <v>7906</v>
      </c>
      <c r="N480" s="895" t="s">
        <v>8750</v>
      </c>
      <c r="O480" s="1252" t="s">
        <v>9231</v>
      </c>
    </row>
    <row r="481" spans="1:15" ht="50.1" customHeight="1">
      <c r="A481" s="496"/>
      <c r="B481" s="531" t="s">
        <v>745</v>
      </c>
      <c r="C481" s="526" t="s">
        <v>7973</v>
      </c>
      <c r="D481" s="933"/>
      <c r="E481" s="918"/>
      <c r="F481" s="970" t="s">
        <v>7978</v>
      </c>
      <c r="G481" s="1011"/>
      <c r="H481" s="1011"/>
      <c r="I481" s="1012"/>
      <c r="J481" s="982"/>
      <c r="K481" s="564" t="s">
        <v>7979</v>
      </c>
      <c r="L481" s="881"/>
      <c r="M481" s="531" t="s">
        <v>7682</v>
      </c>
      <c r="N481" s="896"/>
      <c r="O481" s="1253"/>
    </row>
    <row r="482" spans="1:15" ht="50.1" customHeight="1">
      <c r="A482" s="495" t="s">
        <v>494</v>
      </c>
      <c r="B482" s="531" t="s">
        <v>8747</v>
      </c>
      <c r="C482" s="526" t="s">
        <v>7997</v>
      </c>
      <c r="D482" s="933">
        <v>35.380000000000003</v>
      </c>
      <c r="E482" s="918" t="s">
        <v>282</v>
      </c>
      <c r="F482" s="874" t="s">
        <v>7998</v>
      </c>
      <c r="G482" s="875"/>
      <c r="H482" s="875"/>
      <c r="I482" s="876"/>
      <c r="J482" s="902" t="s">
        <v>8583</v>
      </c>
      <c r="K482" s="563">
        <f>D482+K480</f>
        <v>113.94999999999999</v>
      </c>
      <c r="L482" s="881" t="s">
        <v>444</v>
      </c>
      <c r="M482" s="531" t="s">
        <v>7906</v>
      </c>
      <c r="N482" s="882" t="s">
        <v>8227</v>
      </c>
      <c r="O482" s="557"/>
    </row>
    <row r="483" spans="1:15" ht="90" customHeight="1">
      <c r="A483" s="496"/>
      <c r="B483" s="531" t="s">
        <v>745</v>
      </c>
      <c r="C483" s="526" t="s">
        <v>7997</v>
      </c>
      <c r="D483" s="933"/>
      <c r="E483" s="918"/>
      <c r="F483" s="970" t="s">
        <v>7999</v>
      </c>
      <c r="G483" s="1011"/>
      <c r="H483" s="1011"/>
      <c r="I483" s="1012"/>
      <c r="J483" s="982"/>
      <c r="K483" s="566" t="s">
        <v>8000</v>
      </c>
      <c r="L483" s="881"/>
      <c r="M483" s="531" t="s">
        <v>7682</v>
      </c>
      <c r="N483" s="883"/>
      <c r="O483" s="557"/>
    </row>
    <row r="484" spans="1:15" ht="50.1" customHeight="1">
      <c r="A484" s="495" t="s">
        <v>494</v>
      </c>
      <c r="B484" s="531" t="s">
        <v>8747</v>
      </c>
      <c r="C484" s="526" t="s">
        <v>8041</v>
      </c>
      <c r="D484" s="933">
        <v>41.32</v>
      </c>
      <c r="E484" s="918" t="s">
        <v>282</v>
      </c>
      <c r="F484" s="970" t="s">
        <v>8054</v>
      </c>
      <c r="G484" s="971"/>
      <c r="H484" s="971"/>
      <c r="I484" s="972"/>
      <c r="J484" s="902" t="s">
        <v>8583</v>
      </c>
      <c r="K484" s="563">
        <f>D484+K482</f>
        <v>155.26999999999998</v>
      </c>
      <c r="L484" s="884" t="s">
        <v>444</v>
      </c>
      <c r="M484" s="531" t="s">
        <v>7906</v>
      </c>
      <c r="N484" s="882" t="s">
        <v>8226</v>
      </c>
      <c r="O484" s="557"/>
    </row>
    <row r="485" spans="1:15" ht="90" customHeight="1">
      <c r="A485" s="496"/>
      <c r="B485" s="531" t="s">
        <v>745</v>
      </c>
      <c r="C485" s="526" t="str">
        <f>C484</f>
        <v>113/2/2</v>
      </c>
      <c r="D485" s="933"/>
      <c r="E485" s="918"/>
      <c r="F485" s="967" t="s">
        <v>8042</v>
      </c>
      <c r="G485" s="988"/>
      <c r="H485" s="988"/>
      <c r="I485" s="989"/>
      <c r="J485" s="982"/>
      <c r="K485" s="566" t="s">
        <v>8043</v>
      </c>
      <c r="L485" s="885"/>
      <c r="M485" s="531" t="s">
        <v>7682</v>
      </c>
      <c r="N485" s="883"/>
      <c r="O485" s="557"/>
    </row>
    <row r="486" spans="1:15" ht="50.1" customHeight="1">
      <c r="A486" s="495" t="s">
        <v>494</v>
      </c>
      <c r="B486" s="531" t="s">
        <v>8747</v>
      </c>
      <c r="C486" s="526" t="s">
        <v>8144</v>
      </c>
      <c r="D486" s="933">
        <v>28.17</v>
      </c>
      <c r="E486" s="918" t="s">
        <v>282</v>
      </c>
      <c r="F486" s="970" t="s">
        <v>8144</v>
      </c>
      <c r="G486" s="971"/>
      <c r="H486" s="971"/>
      <c r="I486" s="972"/>
      <c r="J486" s="902" t="s">
        <v>8583</v>
      </c>
      <c r="K486" s="563">
        <f>D486+K482</f>
        <v>142.12</v>
      </c>
      <c r="L486" s="884" t="s">
        <v>444</v>
      </c>
      <c r="M486" s="531" t="s">
        <v>7995</v>
      </c>
      <c r="N486" s="882" t="s">
        <v>8280</v>
      </c>
      <c r="O486" s="557"/>
    </row>
    <row r="487" spans="1:15" ht="90" customHeight="1">
      <c r="A487" s="496"/>
      <c r="B487" s="531" t="s">
        <v>745</v>
      </c>
      <c r="C487" s="526" t="str">
        <f>C486</f>
        <v>113/3/15</v>
      </c>
      <c r="D487" s="933"/>
      <c r="E487" s="918"/>
      <c r="F487" s="967" t="s">
        <v>8145</v>
      </c>
      <c r="G487" s="988"/>
      <c r="H487" s="988"/>
      <c r="I487" s="989"/>
      <c r="J487" s="982"/>
      <c r="K487" s="566" t="s">
        <v>8146</v>
      </c>
      <c r="L487" s="885"/>
      <c r="M487" s="531" t="s">
        <v>7682</v>
      </c>
      <c r="N487" s="883"/>
      <c r="O487" s="557"/>
    </row>
    <row r="488" spans="1:15" ht="50.1" customHeight="1">
      <c r="A488" s="495" t="s">
        <v>494</v>
      </c>
      <c r="B488" s="531" t="s">
        <v>8747</v>
      </c>
      <c r="C488" s="526" t="s">
        <v>8223</v>
      </c>
      <c r="D488" s="933">
        <v>33.01</v>
      </c>
      <c r="E488" s="918" t="s">
        <v>282</v>
      </c>
      <c r="F488" s="970" t="s">
        <v>8223</v>
      </c>
      <c r="G488" s="971"/>
      <c r="H488" s="971"/>
      <c r="I488" s="972"/>
      <c r="J488" s="902" t="s">
        <v>8583</v>
      </c>
      <c r="K488" s="563">
        <f>D488+K486</f>
        <v>175.13</v>
      </c>
      <c r="L488" s="881" t="s">
        <v>444</v>
      </c>
      <c r="M488" s="531" t="s">
        <v>7995</v>
      </c>
      <c r="N488" s="882" t="s">
        <v>8386</v>
      </c>
      <c r="O488" s="557"/>
    </row>
    <row r="489" spans="1:15" ht="90" customHeight="1">
      <c r="A489" s="496"/>
      <c r="B489" s="531" t="s">
        <v>745</v>
      </c>
      <c r="C489" s="526" t="str">
        <f>C488</f>
        <v>113/4/17</v>
      </c>
      <c r="D489" s="933"/>
      <c r="E489" s="918"/>
      <c r="F489" s="967" t="s">
        <v>8224</v>
      </c>
      <c r="G489" s="988"/>
      <c r="H489" s="988"/>
      <c r="I489" s="989"/>
      <c r="J489" s="982"/>
      <c r="K489" s="566" t="s">
        <v>8225</v>
      </c>
      <c r="L489" s="881"/>
      <c r="M489" s="531" t="s">
        <v>7682</v>
      </c>
      <c r="N489" s="883"/>
      <c r="O489" s="557"/>
    </row>
    <row r="490" spans="1:15" ht="50.1" customHeight="1">
      <c r="A490" s="495" t="s">
        <v>494</v>
      </c>
      <c r="B490" s="531" t="s">
        <v>8747</v>
      </c>
      <c r="C490" s="526" t="s">
        <v>8416</v>
      </c>
      <c r="D490" s="933">
        <v>33.01</v>
      </c>
      <c r="E490" s="918" t="s">
        <v>282</v>
      </c>
      <c r="F490" s="970" t="s">
        <v>8416</v>
      </c>
      <c r="G490" s="971"/>
      <c r="H490" s="971"/>
      <c r="I490" s="972"/>
      <c r="J490" s="902" t="s">
        <v>8583</v>
      </c>
      <c r="K490" s="563">
        <f>D490+K488</f>
        <v>208.14</v>
      </c>
      <c r="L490" s="881" t="s">
        <v>444</v>
      </c>
      <c r="M490" s="531" t="s">
        <v>7995</v>
      </c>
      <c r="N490" s="882" t="s">
        <v>8418</v>
      </c>
      <c r="O490" s="557"/>
    </row>
    <row r="491" spans="1:15" ht="90" customHeight="1">
      <c r="A491" s="496"/>
      <c r="B491" s="531" t="s">
        <v>8432</v>
      </c>
      <c r="C491" s="526" t="str">
        <f>C490</f>
        <v>113/5/29</v>
      </c>
      <c r="D491" s="933"/>
      <c r="E491" s="918"/>
      <c r="F491" s="967" t="s">
        <v>8224</v>
      </c>
      <c r="G491" s="988"/>
      <c r="H491" s="988"/>
      <c r="I491" s="989"/>
      <c r="J491" s="982"/>
      <c r="K491" s="566" t="s">
        <v>8417</v>
      </c>
      <c r="L491" s="881"/>
      <c r="M491" s="531" t="s">
        <v>7682</v>
      </c>
      <c r="N491" s="883"/>
      <c r="O491" s="557"/>
    </row>
    <row r="492" spans="1:15" ht="50.1" customHeight="1">
      <c r="A492" s="495" t="s">
        <v>494</v>
      </c>
      <c r="B492" s="531" t="s">
        <v>8747</v>
      </c>
      <c r="C492" s="526" t="s">
        <v>8529</v>
      </c>
      <c r="D492" s="933">
        <v>114.47</v>
      </c>
      <c r="E492" s="918" t="s">
        <v>282</v>
      </c>
      <c r="F492" s="970" t="s">
        <v>8529</v>
      </c>
      <c r="G492" s="971"/>
      <c r="H492" s="971"/>
      <c r="I492" s="972"/>
      <c r="J492" s="902" t="s">
        <v>8583</v>
      </c>
      <c r="K492" s="563">
        <f>D492+K490-D492</f>
        <v>208.14000000000001</v>
      </c>
      <c r="L492" s="881" t="s">
        <v>444</v>
      </c>
      <c r="M492" s="531" t="s">
        <v>8231</v>
      </c>
      <c r="N492" s="882" t="s">
        <v>8544</v>
      </c>
      <c r="O492" s="1252" t="s">
        <v>9229</v>
      </c>
    </row>
    <row r="493" spans="1:15" ht="90" customHeight="1">
      <c r="A493" s="496"/>
      <c r="B493" s="531" t="s">
        <v>8432</v>
      </c>
      <c r="C493" s="526" t="str">
        <f>C492</f>
        <v>113/7/11</v>
      </c>
      <c r="D493" s="933"/>
      <c r="E493" s="918"/>
      <c r="F493" s="967" t="s">
        <v>7976</v>
      </c>
      <c r="G493" s="988"/>
      <c r="H493" s="988"/>
      <c r="I493" s="989"/>
      <c r="J493" s="982"/>
      <c r="K493" s="566" t="s">
        <v>8530</v>
      </c>
      <c r="L493" s="881"/>
      <c r="M493" s="531" t="s">
        <v>7682</v>
      </c>
      <c r="N493" s="883"/>
      <c r="O493" s="1253"/>
    </row>
    <row r="494" spans="1:15" ht="50.1" customHeight="1">
      <c r="A494" s="495" t="s">
        <v>494</v>
      </c>
      <c r="B494" s="531" t="s">
        <v>8751</v>
      </c>
      <c r="C494" s="526" t="s">
        <v>8604</v>
      </c>
      <c r="D494" s="933">
        <v>41.03</v>
      </c>
      <c r="E494" s="918" t="s">
        <v>282</v>
      </c>
      <c r="F494" s="970" t="s">
        <v>8581</v>
      </c>
      <c r="G494" s="971"/>
      <c r="H494" s="971"/>
      <c r="I494" s="972"/>
      <c r="J494" s="902" t="s">
        <v>8583</v>
      </c>
      <c r="K494" s="563">
        <f>D494+K492</f>
        <v>249.17000000000002</v>
      </c>
      <c r="L494" s="881" t="s">
        <v>444</v>
      </c>
      <c r="M494" s="531" t="s">
        <v>7995</v>
      </c>
      <c r="N494" s="882" t="s">
        <v>8600</v>
      </c>
      <c r="O494" s="557"/>
    </row>
    <row r="495" spans="1:15" ht="90" customHeight="1">
      <c r="A495" s="496"/>
      <c r="B495" s="531" t="s">
        <v>8432</v>
      </c>
      <c r="C495" s="526" t="s">
        <v>8605</v>
      </c>
      <c r="D495" s="933"/>
      <c r="E495" s="918"/>
      <c r="F495" s="967" t="s">
        <v>8042</v>
      </c>
      <c r="G495" s="988"/>
      <c r="H495" s="988"/>
      <c r="I495" s="989"/>
      <c r="J495" s="982"/>
      <c r="K495" s="566" t="s">
        <v>8582</v>
      </c>
      <c r="L495" s="881"/>
      <c r="M495" s="531" t="s">
        <v>7682</v>
      </c>
      <c r="N495" s="883"/>
      <c r="O495" s="557"/>
    </row>
    <row r="496" spans="1:15" ht="50.1" customHeight="1">
      <c r="A496" s="495" t="s">
        <v>494</v>
      </c>
      <c r="B496" s="531" t="s">
        <v>8751</v>
      </c>
      <c r="C496" s="526" t="s">
        <v>8901</v>
      </c>
      <c r="D496" s="933">
        <v>26.74</v>
      </c>
      <c r="E496" s="918" t="s">
        <v>282</v>
      </c>
      <c r="F496" s="970" t="str">
        <f>C497</f>
        <v>113/12/5</v>
      </c>
      <c r="G496" s="971"/>
      <c r="H496" s="971"/>
      <c r="I496" s="972"/>
      <c r="J496" s="902" t="s">
        <v>8583</v>
      </c>
      <c r="K496" s="563">
        <f>D496+K494</f>
        <v>275.91000000000003</v>
      </c>
      <c r="L496" s="881" t="s">
        <v>444</v>
      </c>
      <c r="M496" s="531" t="s">
        <v>7995</v>
      </c>
      <c r="N496" s="882" t="s">
        <v>8954</v>
      </c>
      <c r="O496" s="557"/>
    </row>
    <row r="497" spans="1:15" ht="90" customHeight="1">
      <c r="A497" s="496"/>
      <c r="B497" s="531" t="s">
        <v>8432</v>
      </c>
      <c r="C497" s="526" t="s">
        <v>8926</v>
      </c>
      <c r="D497" s="933"/>
      <c r="E497" s="918"/>
      <c r="F497" s="967" t="s">
        <v>8145</v>
      </c>
      <c r="G497" s="988"/>
      <c r="H497" s="988"/>
      <c r="I497" s="989"/>
      <c r="J497" s="902"/>
      <c r="K497" s="566" t="s">
        <v>8927</v>
      </c>
      <c r="L497" s="881"/>
      <c r="M497" s="531" t="s">
        <v>7682</v>
      </c>
      <c r="N497" s="883"/>
      <c r="O497" s="557"/>
    </row>
    <row r="498" spans="1:15" ht="50.1" customHeight="1">
      <c r="A498" s="495" t="s">
        <v>494</v>
      </c>
      <c r="B498" s="531" t="s">
        <v>8751</v>
      </c>
      <c r="C498" s="526" t="s">
        <v>8928</v>
      </c>
      <c r="D498" s="933">
        <v>34.31</v>
      </c>
      <c r="E498" s="918" t="s">
        <v>282</v>
      </c>
      <c r="F498" s="970" t="str">
        <f>C499</f>
        <v>114/1/3</v>
      </c>
      <c r="G498" s="971"/>
      <c r="H498" s="971"/>
      <c r="I498" s="972"/>
      <c r="J498" s="902" t="s">
        <v>8583</v>
      </c>
      <c r="K498" s="563">
        <f>D498+K496-D498</f>
        <v>275.91000000000003</v>
      </c>
      <c r="L498" s="881" t="s">
        <v>444</v>
      </c>
      <c r="M498" s="531" t="s">
        <v>7995</v>
      </c>
      <c r="N498" s="882" t="s">
        <v>8983</v>
      </c>
      <c r="O498" s="1252" t="s">
        <v>9228</v>
      </c>
    </row>
    <row r="499" spans="1:15" ht="90" customHeight="1">
      <c r="A499" s="496"/>
      <c r="B499" s="531" t="s">
        <v>8432</v>
      </c>
      <c r="C499" s="526" t="s">
        <v>8929</v>
      </c>
      <c r="D499" s="933"/>
      <c r="E499" s="918"/>
      <c r="F499" s="967" t="s">
        <v>7978</v>
      </c>
      <c r="G499" s="988"/>
      <c r="H499" s="988"/>
      <c r="I499" s="989"/>
      <c r="J499" s="902"/>
      <c r="K499" s="566" t="s">
        <v>8930</v>
      </c>
      <c r="L499" s="881"/>
      <c r="M499" s="531" t="s">
        <v>7682</v>
      </c>
      <c r="N499" s="883"/>
      <c r="O499" s="1253"/>
    </row>
    <row r="500" spans="1:15" ht="50.1" customHeight="1">
      <c r="A500" s="495" t="s">
        <v>494</v>
      </c>
      <c r="B500" s="531" t="s">
        <v>8751</v>
      </c>
      <c r="C500" s="526" t="s">
        <v>8928</v>
      </c>
      <c r="D500" s="933">
        <v>40.06</v>
      </c>
      <c r="E500" s="918" t="s">
        <v>282</v>
      </c>
      <c r="F500" s="970" t="str">
        <f>C501</f>
        <v>114/1/3</v>
      </c>
      <c r="G500" s="971"/>
      <c r="H500" s="971"/>
      <c r="I500" s="972"/>
      <c r="J500" s="902" t="s">
        <v>8583</v>
      </c>
      <c r="K500" s="563">
        <f>D500+K498</f>
        <v>315.97000000000003</v>
      </c>
      <c r="L500" s="884" t="s">
        <v>444</v>
      </c>
      <c r="M500" s="531" t="s">
        <v>7995</v>
      </c>
      <c r="N500" s="882" t="s">
        <v>8982</v>
      </c>
      <c r="O500" s="557"/>
    </row>
    <row r="501" spans="1:15" ht="90" customHeight="1">
      <c r="A501" s="496"/>
      <c r="B501" s="531" t="s">
        <v>8432</v>
      </c>
      <c r="C501" s="526" t="s">
        <v>8929</v>
      </c>
      <c r="D501" s="933"/>
      <c r="E501" s="918"/>
      <c r="F501" s="967" t="s">
        <v>7942</v>
      </c>
      <c r="G501" s="988"/>
      <c r="H501" s="988"/>
      <c r="I501" s="989"/>
      <c r="J501" s="902"/>
      <c r="K501" s="566" t="s">
        <v>8931</v>
      </c>
      <c r="L501" s="885"/>
      <c r="M501" s="531" t="s">
        <v>7682</v>
      </c>
      <c r="N501" s="883"/>
      <c r="O501" s="557"/>
    </row>
    <row r="502" spans="1:15" ht="50.1" customHeight="1">
      <c r="A502" s="495" t="s">
        <v>494</v>
      </c>
      <c r="B502" s="531" t="s">
        <v>8751</v>
      </c>
      <c r="C502" s="526" t="s">
        <v>8932</v>
      </c>
      <c r="D502" s="933">
        <v>27.12</v>
      </c>
      <c r="E502" s="918" t="s">
        <v>282</v>
      </c>
      <c r="F502" s="970" t="str">
        <f>C503</f>
        <v>114/1/14</v>
      </c>
      <c r="G502" s="971"/>
      <c r="H502" s="971"/>
      <c r="I502" s="972"/>
      <c r="J502" s="902" t="s">
        <v>8583</v>
      </c>
      <c r="K502" s="563">
        <f>D502+K500</f>
        <v>343.09000000000003</v>
      </c>
      <c r="L502" s="884" t="s">
        <v>444</v>
      </c>
      <c r="M502" s="531" t="s">
        <v>7995</v>
      </c>
      <c r="N502" s="882" t="s">
        <v>8981</v>
      </c>
      <c r="O502" s="557"/>
    </row>
    <row r="503" spans="1:15" ht="90" customHeight="1">
      <c r="A503" s="496"/>
      <c r="B503" s="531" t="s">
        <v>8432</v>
      </c>
      <c r="C503" s="526" t="s">
        <v>8936</v>
      </c>
      <c r="D503" s="933"/>
      <c r="E503" s="918"/>
      <c r="F503" s="967" t="s">
        <v>8933</v>
      </c>
      <c r="G503" s="988"/>
      <c r="H503" s="988"/>
      <c r="I503" s="989"/>
      <c r="J503" s="902"/>
      <c r="K503" s="566" t="s">
        <v>8934</v>
      </c>
      <c r="L503" s="885"/>
      <c r="M503" s="531" t="s">
        <v>7682</v>
      </c>
      <c r="N503" s="883"/>
      <c r="O503" s="557"/>
    </row>
    <row r="504" spans="1:15" ht="50.1" customHeight="1">
      <c r="A504" s="495" t="s">
        <v>494</v>
      </c>
      <c r="B504" s="531" t="s">
        <v>8751</v>
      </c>
      <c r="C504" s="526" t="s">
        <v>9039</v>
      </c>
      <c r="D504" s="933">
        <v>44.68</v>
      </c>
      <c r="E504" s="918" t="s">
        <v>282</v>
      </c>
      <c r="F504" s="970" t="str">
        <f>C505</f>
        <v>114/3/20</v>
      </c>
      <c r="G504" s="971"/>
      <c r="H504" s="971"/>
      <c r="I504" s="972"/>
      <c r="J504" s="902" t="s">
        <v>8583</v>
      </c>
      <c r="K504" s="563">
        <f>D504+K502</f>
        <v>387.77000000000004</v>
      </c>
      <c r="L504" s="884" t="s">
        <v>444</v>
      </c>
      <c r="M504" s="531" t="s">
        <v>7995</v>
      </c>
      <c r="N504" s="882" t="s">
        <v>9055</v>
      </c>
      <c r="O504" s="557"/>
    </row>
    <row r="505" spans="1:15" ht="90" customHeight="1">
      <c r="A505" s="496"/>
      <c r="B505" s="531" t="s">
        <v>8432</v>
      </c>
      <c r="C505" s="526" t="s">
        <v>9037</v>
      </c>
      <c r="D505" s="933"/>
      <c r="E505" s="918"/>
      <c r="F505" s="967" t="s">
        <v>8042</v>
      </c>
      <c r="G505" s="988"/>
      <c r="H505" s="988"/>
      <c r="I505" s="989"/>
      <c r="J505" s="902"/>
      <c r="K505" s="566" t="s">
        <v>9038</v>
      </c>
      <c r="L505" s="885"/>
      <c r="M505" s="531" t="s">
        <v>7682</v>
      </c>
      <c r="N505" s="883"/>
      <c r="O505" s="557"/>
    </row>
    <row r="506" spans="1:15" ht="50.1" customHeight="1">
      <c r="A506" s="495" t="s">
        <v>494</v>
      </c>
      <c r="B506" s="531" t="s">
        <v>8751</v>
      </c>
      <c r="C506" s="526" t="s">
        <v>9107</v>
      </c>
      <c r="D506" s="933">
        <v>43.7</v>
      </c>
      <c r="E506" s="918" t="s">
        <v>282</v>
      </c>
      <c r="F506" s="970" t="str">
        <f>C507</f>
        <v>114/06/09</v>
      </c>
      <c r="G506" s="971"/>
      <c r="H506" s="971"/>
      <c r="I506" s="972"/>
      <c r="J506" s="902" t="s">
        <v>8583</v>
      </c>
      <c r="K506" s="563">
        <f>D506+K504</f>
        <v>431.47</v>
      </c>
      <c r="L506" s="884" t="s">
        <v>444</v>
      </c>
      <c r="M506" s="531" t="s">
        <v>7995</v>
      </c>
      <c r="N506" s="882" t="s">
        <v>9133</v>
      </c>
      <c r="O506" s="557"/>
    </row>
    <row r="507" spans="1:15" ht="90" customHeight="1">
      <c r="A507" s="496"/>
      <c r="B507" s="531" t="s">
        <v>8432</v>
      </c>
      <c r="C507" s="526" t="s">
        <v>9107</v>
      </c>
      <c r="D507" s="933"/>
      <c r="E507" s="918"/>
      <c r="F507" s="967" t="s">
        <v>9108</v>
      </c>
      <c r="G507" s="988"/>
      <c r="H507" s="988"/>
      <c r="I507" s="989"/>
      <c r="J507" s="902"/>
      <c r="K507" s="566" t="s">
        <v>9109</v>
      </c>
      <c r="L507" s="885"/>
      <c r="M507" s="531" t="s">
        <v>7682</v>
      </c>
      <c r="N507" s="883"/>
      <c r="O507" s="557"/>
    </row>
    <row r="508" spans="1:15" ht="50.1" customHeight="1">
      <c r="A508" s="495" t="s">
        <v>494</v>
      </c>
      <c r="B508" s="531" t="s">
        <v>8751</v>
      </c>
      <c r="C508" s="526" t="s">
        <v>9249</v>
      </c>
      <c r="D508" s="933">
        <v>49.64</v>
      </c>
      <c r="E508" s="918" t="s">
        <v>282</v>
      </c>
      <c r="F508" s="970" t="str">
        <f>C509</f>
        <v>114/08/14</v>
      </c>
      <c r="G508" s="971"/>
      <c r="H508" s="971"/>
      <c r="I508" s="972"/>
      <c r="J508" s="902" t="s">
        <v>8583</v>
      </c>
      <c r="K508" s="563">
        <f>D508+K506</f>
        <v>481.11</v>
      </c>
      <c r="L508" s="884" t="s">
        <v>444</v>
      </c>
      <c r="M508" s="531" t="s">
        <v>7995</v>
      </c>
      <c r="N508" s="882" t="s">
        <v>9269</v>
      </c>
      <c r="O508" s="557"/>
    </row>
    <row r="509" spans="1:15" ht="90" customHeight="1">
      <c r="A509" s="496"/>
      <c r="B509" s="531" t="s">
        <v>8432</v>
      </c>
      <c r="C509" s="526" t="str">
        <f>C508</f>
        <v>114/08/14</v>
      </c>
      <c r="D509" s="933"/>
      <c r="E509" s="918"/>
      <c r="F509" s="967" t="s">
        <v>9250</v>
      </c>
      <c r="G509" s="988"/>
      <c r="H509" s="988"/>
      <c r="I509" s="989"/>
      <c r="J509" s="902"/>
      <c r="K509" s="566" t="s">
        <v>9251</v>
      </c>
      <c r="L509" s="885"/>
      <c r="M509" s="531" t="s">
        <v>7682</v>
      </c>
      <c r="N509" s="883"/>
      <c r="O509" s="557"/>
    </row>
    <row r="510" spans="1:15" s="537" customFormat="1" ht="50.1" customHeight="1">
      <c r="A510" s="512" t="s">
        <v>494</v>
      </c>
      <c r="B510" s="535" t="s">
        <v>8751</v>
      </c>
      <c r="C510" s="534" t="s">
        <v>9266</v>
      </c>
      <c r="D510" s="888">
        <v>57.79</v>
      </c>
      <c r="E510" s="889" t="s">
        <v>282</v>
      </c>
      <c r="F510" s="890" t="str">
        <f>C511</f>
        <v>114/09/1</v>
      </c>
      <c r="G510" s="891"/>
      <c r="H510" s="891"/>
      <c r="I510" s="892"/>
      <c r="J510" s="868" t="s">
        <v>8583</v>
      </c>
      <c r="K510" s="753">
        <f>D510+K508</f>
        <v>538.9</v>
      </c>
      <c r="L510" s="893" t="s">
        <v>440</v>
      </c>
      <c r="M510" s="535" t="s">
        <v>7995</v>
      </c>
      <c r="N510" s="895" t="s">
        <v>9275</v>
      </c>
      <c r="O510" s="559"/>
    </row>
    <row r="511" spans="1:15" s="537" customFormat="1" ht="90" customHeight="1">
      <c r="A511" s="683"/>
      <c r="B511" s="535" t="s">
        <v>8432</v>
      </c>
      <c r="C511" s="534" t="str">
        <f>C510</f>
        <v>114/09/1</v>
      </c>
      <c r="D511" s="888"/>
      <c r="E511" s="889"/>
      <c r="F511" s="897" t="s">
        <v>9250</v>
      </c>
      <c r="G511" s="898"/>
      <c r="H511" s="898"/>
      <c r="I511" s="899"/>
      <c r="J511" s="868"/>
      <c r="K511" s="754" t="s">
        <v>9267</v>
      </c>
      <c r="L511" s="894"/>
      <c r="M511" s="535" t="s">
        <v>7682</v>
      </c>
      <c r="N511" s="896"/>
      <c r="O511" s="559"/>
    </row>
    <row r="512" spans="1:15" ht="30" customHeight="1">
      <c r="A512" s="495" t="s">
        <v>7631</v>
      </c>
      <c r="B512" s="531" t="s">
        <v>7497</v>
      </c>
      <c r="C512" s="526" t="s">
        <v>7638</v>
      </c>
      <c r="D512" s="927"/>
      <c r="E512" s="918" t="s">
        <v>282</v>
      </c>
      <c r="F512" s="874"/>
      <c r="G512" s="875"/>
      <c r="H512" s="875"/>
      <c r="I512" s="876"/>
      <c r="J512" s="567"/>
      <c r="K512" s="561"/>
      <c r="L512" s="881"/>
      <c r="M512" s="529" t="s">
        <v>1214</v>
      </c>
      <c r="N512" s="981"/>
      <c r="O512" s="557"/>
    </row>
    <row r="513" spans="1:15" ht="109.5" customHeight="1">
      <c r="A513" s="496"/>
      <c r="B513" s="531" t="s">
        <v>7498</v>
      </c>
      <c r="C513" s="560"/>
      <c r="D513" s="927"/>
      <c r="E513" s="918"/>
      <c r="F513" s="1010"/>
      <c r="G513" s="1011"/>
      <c r="H513" s="1011"/>
      <c r="I513" s="1012"/>
      <c r="J513" s="539"/>
      <c r="K513" s="562"/>
      <c r="L513" s="881"/>
      <c r="M513" s="531" t="s">
        <v>1215</v>
      </c>
      <c r="N513" s="981"/>
      <c r="O513" s="557"/>
    </row>
    <row r="514" spans="1:15" s="537" customFormat="1" ht="65.099999999999994" customHeight="1">
      <c r="A514" s="495" t="s">
        <v>7632</v>
      </c>
      <c r="B514" s="531" t="s">
        <v>7516</v>
      </c>
      <c r="C514" s="526" t="s">
        <v>8971</v>
      </c>
      <c r="D514" s="927">
        <v>96</v>
      </c>
      <c r="E514" s="918" t="s">
        <v>315</v>
      </c>
      <c r="F514" s="874" t="s">
        <v>8188</v>
      </c>
      <c r="G514" s="875"/>
      <c r="H514" s="875"/>
      <c r="I514" s="876"/>
      <c r="J514" s="882" t="s">
        <v>8752</v>
      </c>
      <c r="K514" s="569">
        <f>D514</f>
        <v>96</v>
      </c>
      <c r="L514" s="884" t="s">
        <v>440</v>
      </c>
      <c r="M514" s="529" t="s">
        <v>8105</v>
      </c>
      <c r="N514" s="902" t="s">
        <v>8228</v>
      </c>
      <c r="O514" s="559"/>
    </row>
    <row r="515" spans="1:15" s="537" customFormat="1" ht="65.099999999999994" customHeight="1">
      <c r="A515" s="496"/>
      <c r="B515" s="531" t="s">
        <v>7500</v>
      </c>
      <c r="C515" s="560" t="s">
        <v>8188</v>
      </c>
      <c r="D515" s="927"/>
      <c r="E515" s="918"/>
      <c r="F515" s="874">
        <v>4</v>
      </c>
      <c r="G515" s="875"/>
      <c r="H515" s="875" t="s">
        <v>315</v>
      </c>
      <c r="I515" s="876"/>
      <c r="J515" s="987"/>
      <c r="K515" s="569">
        <f>F515</f>
        <v>4</v>
      </c>
      <c r="L515" s="885"/>
      <c r="M515" s="529" t="s">
        <v>7653</v>
      </c>
      <c r="N515" s="902"/>
      <c r="O515" s="559"/>
    </row>
    <row r="516" spans="1:15" s="537" customFormat="1" ht="65.099999999999994" customHeight="1">
      <c r="A516" s="495" t="s">
        <v>7633</v>
      </c>
      <c r="B516" s="531" t="s">
        <v>7532</v>
      </c>
      <c r="C516" s="526" t="s">
        <v>7965</v>
      </c>
      <c r="D516" s="927">
        <v>92</v>
      </c>
      <c r="E516" s="918" t="s">
        <v>315</v>
      </c>
      <c r="F516" s="874" t="s">
        <v>8020</v>
      </c>
      <c r="G516" s="875"/>
      <c r="H516" s="875"/>
      <c r="I516" s="876"/>
      <c r="J516" s="882" t="s">
        <v>8752</v>
      </c>
      <c r="K516" s="569">
        <f>D516</f>
        <v>92</v>
      </c>
      <c r="L516" s="884" t="s">
        <v>444</v>
      </c>
      <c r="M516" s="531" t="s">
        <v>7906</v>
      </c>
      <c r="N516" s="902" t="s">
        <v>8173</v>
      </c>
      <c r="O516" s="559"/>
    </row>
    <row r="517" spans="1:15" s="537" customFormat="1" ht="65.099999999999994" customHeight="1">
      <c r="A517" s="496"/>
      <c r="B517" s="531" t="s">
        <v>7502</v>
      </c>
      <c r="C517" s="526" t="s">
        <v>8030</v>
      </c>
      <c r="D517" s="927"/>
      <c r="E517" s="918"/>
      <c r="F517" s="874">
        <v>4</v>
      </c>
      <c r="G517" s="875"/>
      <c r="H517" s="875" t="s">
        <v>315</v>
      </c>
      <c r="I517" s="876"/>
      <c r="J517" s="979"/>
      <c r="K517" s="569">
        <f>F517</f>
        <v>4</v>
      </c>
      <c r="L517" s="885"/>
      <c r="M517" s="531" t="s">
        <v>7682</v>
      </c>
      <c r="N517" s="902"/>
      <c r="O517" s="559"/>
    </row>
    <row r="518" spans="1:15" ht="65.099999999999994" customHeight="1">
      <c r="A518" s="495" t="s">
        <v>7634</v>
      </c>
      <c r="B518" s="531" t="s">
        <v>7789</v>
      </c>
      <c r="C518" s="526" t="s">
        <v>7965</v>
      </c>
      <c r="D518" s="927">
        <v>132</v>
      </c>
      <c r="E518" s="918" t="s">
        <v>315</v>
      </c>
      <c r="F518" s="874" t="s">
        <v>8020</v>
      </c>
      <c r="G518" s="875"/>
      <c r="H518" s="875"/>
      <c r="I518" s="876"/>
      <c r="J518" s="882" t="s">
        <v>8752</v>
      </c>
      <c r="K518" s="569">
        <f>D518</f>
        <v>132</v>
      </c>
      <c r="L518" s="884" t="s">
        <v>444</v>
      </c>
      <c r="M518" s="531" t="s">
        <v>7906</v>
      </c>
      <c r="N518" s="902" t="s">
        <v>8058</v>
      </c>
      <c r="O518" s="557"/>
    </row>
    <row r="519" spans="1:15" ht="65.099999999999994" customHeight="1">
      <c r="A519" s="496"/>
      <c r="B519" s="531" t="s">
        <v>7503</v>
      </c>
      <c r="C519" s="526" t="s">
        <v>8030</v>
      </c>
      <c r="D519" s="927"/>
      <c r="E519" s="918"/>
      <c r="F519" s="874">
        <v>3</v>
      </c>
      <c r="G519" s="875"/>
      <c r="H519" s="875" t="s">
        <v>315</v>
      </c>
      <c r="I519" s="876"/>
      <c r="J519" s="979"/>
      <c r="K519" s="569">
        <f>F519</f>
        <v>3</v>
      </c>
      <c r="L519" s="885"/>
      <c r="M519" s="531" t="s">
        <v>7682</v>
      </c>
      <c r="N519" s="902"/>
      <c r="O519" s="557"/>
    </row>
    <row r="520" spans="1:15" ht="65.099999999999994" customHeight="1">
      <c r="A520" s="495" t="s">
        <v>7635</v>
      </c>
      <c r="B520" s="531" t="s">
        <v>7499</v>
      </c>
      <c r="C520" s="526" t="s">
        <v>7965</v>
      </c>
      <c r="D520" s="927">
        <v>476</v>
      </c>
      <c r="E520" s="918" t="s">
        <v>315</v>
      </c>
      <c r="F520" s="874" t="s">
        <v>8188</v>
      </c>
      <c r="G520" s="875"/>
      <c r="H520" s="875"/>
      <c r="I520" s="876"/>
      <c r="J520" s="924" t="s">
        <v>8752</v>
      </c>
      <c r="K520" s="569">
        <f>D520</f>
        <v>476</v>
      </c>
      <c r="L520" s="884" t="s">
        <v>444</v>
      </c>
      <c r="M520" s="531" t="s">
        <v>7995</v>
      </c>
      <c r="N520" s="902" t="s">
        <v>8228</v>
      </c>
      <c r="O520" s="557"/>
    </row>
    <row r="521" spans="1:15" ht="65.099999999999994" customHeight="1">
      <c r="A521" s="496"/>
      <c r="B521" s="531" t="s">
        <v>8389</v>
      </c>
      <c r="C521" s="560" t="s">
        <v>8188</v>
      </c>
      <c r="D521" s="927"/>
      <c r="E521" s="918"/>
      <c r="F521" s="874">
        <v>9</v>
      </c>
      <c r="G521" s="875"/>
      <c r="H521" s="875" t="s">
        <v>315</v>
      </c>
      <c r="I521" s="876"/>
      <c r="J521" s="1006"/>
      <c r="K521" s="569">
        <f>F521</f>
        <v>9</v>
      </c>
      <c r="L521" s="885"/>
      <c r="M521" s="531" t="s">
        <v>7682</v>
      </c>
      <c r="N521" s="902"/>
      <c r="O521" s="557"/>
    </row>
    <row r="522" spans="1:15" ht="65.099999999999994" customHeight="1">
      <c r="A522" s="495" t="s">
        <v>7788</v>
      </c>
      <c r="B522" s="531" t="s">
        <v>7501</v>
      </c>
      <c r="C522" s="526" t="s">
        <v>7965</v>
      </c>
      <c r="D522" s="927">
        <v>80</v>
      </c>
      <c r="E522" s="918" t="s">
        <v>315</v>
      </c>
      <c r="F522" s="874" t="s">
        <v>8020</v>
      </c>
      <c r="G522" s="875"/>
      <c r="H522" s="875"/>
      <c r="I522" s="876"/>
      <c r="J522" s="924" t="s">
        <v>8752</v>
      </c>
      <c r="K522" s="569">
        <f>D522</f>
        <v>80</v>
      </c>
      <c r="L522" s="884" t="s">
        <v>444</v>
      </c>
      <c r="M522" s="531" t="s">
        <v>7906</v>
      </c>
      <c r="N522" s="902" t="s">
        <v>8059</v>
      </c>
      <c r="O522" s="557"/>
    </row>
    <row r="523" spans="1:15" ht="65.099999999999994" customHeight="1">
      <c r="A523" s="496"/>
      <c r="B523" s="531" t="s">
        <v>7505</v>
      </c>
      <c r="C523" s="526" t="s">
        <v>8030</v>
      </c>
      <c r="D523" s="927"/>
      <c r="E523" s="918"/>
      <c r="F523" s="874">
        <v>3</v>
      </c>
      <c r="G523" s="875"/>
      <c r="H523" s="875" t="s">
        <v>315</v>
      </c>
      <c r="I523" s="876"/>
      <c r="J523" s="1006"/>
      <c r="K523" s="569">
        <f>F523</f>
        <v>3</v>
      </c>
      <c r="L523" s="885"/>
      <c r="M523" s="531" t="s">
        <v>7682</v>
      </c>
      <c r="N523" s="902"/>
      <c r="O523" s="557"/>
    </row>
    <row r="524" spans="1:15" ht="65.099999999999994" customHeight="1">
      <c r="A524" s="495" t="s">
        <v>7788</v>
      </c>
      <c r="B524" s="531" t="s">
        <v>7501</v>
      </c>
      <c r="C524" s="526" t="s">
        <v>7965</v>
      </c>
      <c r="D524" s="927">
        <v>1420</v>
      </c>
      <c r="E524" s="918" t="s">
        <v>315</v>
      </c>
      <c r="F524" s="874" t="s">
        <v>8189</v>
      </c>
      <c r="G524" s="875"/>
      <c r="H524" s="875"/>
      <c r="I524" s="876"/>
      <c r="J524" s="924" t="s">
        <v>8752</v>
      </c>
      <c r="K524" s="569">
        <f>D524+K522</f>
        <v>1500</v>
      </c>
      <c r="L524" s="884" t="s">
        <v>444</v>
      </c>
      <c r="M524" s="531" t="s">
        <v>7995</v>
      </c>
      <c r="N524" s="902" t="s">
        <v>8228</v>
      </c>
      <c r="O524" s="557"/>
    </row>
    <row r="525" spans="1:15" ht="65.099999999999994" customHeight="1">
      <c r="A525" s="496"/>
      <c r="B525" s="531" t="s">
        <v>7505</v>
      </c>
      <c r="C525" s="526" t="s">
        <v>8189</v>
      </c>
      <c r="D525" s="927"/>
      <c r="E525" s="918"/>
      <c r="F525" s="874">
        <v>24</v>
      </c>
      <c r="G525" s="875"/>
      <c r="H525" s="875" t="s">
        <v>315</v>
      </c>
      <c r="I525" s="876"/>
      <c r="J525" s="1006"/>
      <c r="K525" s="569">
        <f>F525+K523</f>
        <v>27</v>
      </c>
      <c r="L525" s="885"/>
      <c r="M525" s="531" t="s">
        <v>7682</v>
      </c>
      <c r="N525" s="902"/>
      <c r="O525" s="557"/>
    </row>
    <row r="526" spans="1:15" s="541" customFormat="1" ht="30" customHeight="1">
      <c r="A526" s="510">
        <v>3</v>
      </c>
      <c r="B526" s="1023" t="s">
        <v>8622</v>
      </c>
      <c r="C526" s="1024"/>
      <c r="D526" s="1024"/>
      <c r="E526" s="1024"/>
      <c r="F526" s="1024"/>
      <c r="G526" s="1024"/>
      <c r="H526" s="1024"/>
      <c r="I526" s="1024"/>
      <c r="J526" s="1024"/>
      <c r="K526" s="1024"/>
      <c r="L526" s="1024"/>
      <c r="M526" s="1024"/>
      <c r="N526" s="1025"/>
      <c r="O526" s="540"/>
    </row>
    <row r="527" spans="1:15" ht="30" customHeight="1">
      <c r="A527" s="495" t="s">
        <v>527</v>
      </c>
      <c r="B527" s="531" t="s">
        <v>7642</v>
      </c>
      <c r="C527" s="526" t="s">
        <v>7647</v>
      </c>
      <c r="D527" s="934" t="s">
        <v>7667</v>
      </c>
      <c r="E527" s="939"/>
      <c r="F527" s="936" t="s">
        <v>7646</v>
      </c>
      <c r="G527" s="937"/>
      <c r="H527" s="937"/>
      <c r="I527" s="938"/>
      <c r="J527" s="981" t="s">
        <v>7714</v>
      </c>
      <c r="K527" s="527" t="s">
        <v>128</v>
      </c>
      <c r="L527" s="881" t="s">
        <v>444</v>
      </c>
      <c r="M527" s="529" t="s">
        <v>8729</v>
      </c>
      <c r="N527" s="882" t="s">
        <v>7777</v>
      </c>
      <c r="O527" s="557"/>
    </row>
    <row r="528" spans="1:15" ht="30" customHeight="1">
      <c r="A528" s="499"/>
      <c r="B528" s="531" t="s">
        <v>7643</v>
      </c>
      <c r="C528" s="526" t="s">
        <v>7647</v>
      </c>
      <c r="D528" s="935"/>
      <c r="E528" s="940"/>
      <c r="F528" s="957" t="s">
        <v>449</v>
      </c>
      <c r="G528" s="958"/>
      <c r="H528" s="958"/>
      <c r="I528" s="959"/>
      <c r="J528" s="981"/>
      <c r="K528" s="527" t="s">
        <v>128</v>
      </c>
      <c r="L528" s="881"/>
      <c r="M528" s="531" t="s">
        <v>7682</v>
      </c>
      <c r="N528" s="883"/>
      <c r="O528" s="557"/>
    </row>
    <row r="529" spans="1:15" ht="27" customHeight="1">
      <c r="A529" s="495" t="s">
        <v>527</v>
      </c>
      <c r="B529" s="531" t="s">
        <v>7705</v>
      </c>
      <c r="C529" s="526" t="s">
        <v>7704</v>
      </c>
      <c r="D529" s="934">
        <v>1</v>
      </c>
      <c r="E529" s="939" t="s">
        <v>129</v>
      </c>
      <c r="F529" s="877" t="s">
        <v>7704</v>
      </c>
      <c r="G529" s="878"/>
      <c r="H529" s="878"/>
      <c r="I529" s="879"/>
      <c r="J529" s="981" t="s">
        <v>128</v>
      </c>
      <c r="K529" s="527" t="s">
        <v>128</v>
      </c>
      <c r="L529" s="881" t="s">
        <v>444</v>
      </c>
      <c r="M529" s="531" t="s">
        <v>7707</v>
      </c>
      <c r="N529" s="882" t="s">
        <v>7781</v>
      </c>
      <c r="O529" s="557"/>
    </row>
    <row r="530" spans="1:15" ht="27" customHeight="1">
      <c r="A530" s="499"/>
      <c r="B530" s="531" t="s">
        <v>7706</v>
      </c>
      <c r="C530" s="526" t="s">
        <v>7704</v>
      </c>
      <c r="D530" s="935"/>
      <c r="E530" s="940"/>
      <c r="F530" s="957" t="s">
        <v>449</v>
      </c>
      <c r="G530" s="958"/>
      <c r="H530" s="958"/>
      <c r="I530" s="959"/>
      <c r="J530" s="981"/>
      <c r="K530" s="527" t="s">
        <v>128</v>
      </c>
      <c r="L530" s="881"/>
      <c r="M530" s="531" t="s">
        <v>7682</v>
      </c>
      <c r="N530" s="883"/>
      <c r="O530" s="557"/>
    </row>
    <row r="531" spans="1:15" s="703" customFormat="1" ht="75" customHeight="1">
      <c r="A531" s="698" t="s">
        <v>527</v>
      </c>
      <c r="B531" s="699" t="s">
        <v>7506</v>
      </c>
      <c r="C531" s="700" t="s">
        <v>7728</v>
      </c>
      <c r="D531" s="944">
        <v>381.88</v>
      </c>
      <c r="E531" s="945"/>
      <c r="F531" s="941" t="s">
        <v>7727</v>
      </c>
      <c r="G531" s="942"/>
      <c r="H531" s="942"/>
      <c r="I531" s="943"/>
      <c r="J531" s="1186" t="s">
        <v>7867</v>
      </c>
      <c r="K531" s="701">
        <f>D531</f>
        <v>381.88</v>
      </c>
      <c r="L531" s="962" t="s">
        <v>444</v>
      </c>
      <c r="M531" s="699" t="s">
        <v>7737</v>
      </c>
      <c r="N531" s="985" t="s">
        <v>9140</v>
      </c>
      <c r="O531" s="702"/>
    </row>
    <row r="532" spans="1:15" s="703" customFormat="1" ht="75" customHeight="1">
      <c r="A532" s="704"/>
      <c r="B532" s="699" t="s">
        <v>7507</v>
      </c>
      <c r="C532" s="700" t="s">
        <v>7728</v>
      </c>
      <c r="D532" s="946"/>
      <c r="E532" s="947"/>
      <c r="F532" s="941">
        <v>1</v>
      </c>
      <c r="G532" s="942"/>
      <c r="H532" s="942" t="s">
        <v>1220</v>
      </c>
      <c r="I532" s="943"/>
      <c r="J532" s="1187"/>
      <c r="K532" s="705">
        <f>F532</f>
        <v>1</v>
      </c>
      <c r="L532" s="962"/>
      <c r="M532" s="699" t="s">
        <v>7738</v>
      </c>
      <c r="N532" s="986"/>
      <c r="O532" s="702"/>
    </row>
    <row r="533" spans="1:15" s="703" customFormat="1" ht="75" customHeight="1">
      <c r="A533" s="698" t="s">
        <v>527</v>
      </c>
      <c r="B533" s="699" t="s">
        <v>7506</v>
      </c>
      <c r="C533" s="700" t="s">
        <v>7730</v>
      </c>
      <c r="D533" s="944">
        <v>300.97000000000003</v>
      </c>
      <c r="E533" s="945"/>
      <c r="F533" s="941" t="s">
        <v>7730</v>
      </c>
      <c r="G533" s="942"/>
      <c r="H533" s="942"/>
      <c r="I533" s="943"/>
      <c r="J533" s="1186" t="s">
        <v>7867</v>
      </c>
      <c r="K533" s="701">
        <f>D533+K531</f>
        <v>682.85</v>
      </c>
      <c r="L533" s="962" t="s">
        <v>444</v>
      </c>
      <c r="M533" s="699" t="s">
        <v>7737</v>
      </c>
      <c r="N533" s="985" t="s">
        <v>9142</v>
      </c>
      <c r="O533" s="702"/>
    </row>
    <row r="534" spans="1:15" s="703" customFormat="1" ht="75" customHeight="1">
      <c r="A534" s="704"/>
      <c r="B534" s="699" t="s">
        <v>7507</v>
      </c>
      <c r="C534" s="700" t="s">
        <v>7730</v>
      </c>
      <c r="D534" s="946"/>
      <c r="E534" s="947"/>
      <c r="F534" s="941">
        <v>1</v>
      </c>
      <c r="G534" s="942"/>
      <c r="H534" s="942" t="s">
        <v>1220</v>
      </c>
      <c r="I534" s="943"/>
      <c r="J534" s="1187"/>
      <c r="K534" s="705">
        <f>K532+F534</f>
        <v>2</v>
      </c>
      <c r="L534" s="962"/>
      <c r="M534" s="699" t="s">
        <v>7738</v>
      </c>
      <c r="N534" s="986"/>
      <c r="O534" s="702"/>
    </row>
    <row r="535" spans="1:15" s="703" customFormat="1" ht="75" customHeight="1">
      <c r="A535" s="698" t="s">
        <v>527</v>
      </c>
      <c r="B535" s="699" t="s">
        <v>7506</v>
      </c>
      <c r="C535" s="700" t="s">
        <v>7747</v>
      </c>
      <c r="D535" s="944">
        <v>133.54</v>
      </c>
      <c r="E535" s="945"/>
      <c r="F535" s="941" t="s">
        <v>7746</v>
      </c>
      <c r="G535" s="942"/>
      <c r="H535" s="942"/>
      <c r="I535" s="943"/>
      <c r="J535" s="955" t="s">
        <v>7867</v>
      </c>
      <c r="K535" s="701">
        <f>K533+D535</f>
        <v>816.39</v>
      </c>
      <c r="L535" s="962" t="s">
        <v>444</v>
      </c>
      <c r="M535" s="699" t="s">
        <v>7748</v>
      </c>
      <c r="N535" s="985" t="s">
        <v>9141</v>
      </c>
      <c r="O535" s="702"/>
    </row>
    <row r="536" spans="1:15" s="703" customFormat="1" ht="75" customHeight="1">
      <c r="A536" s="704"/>
      <c r="B536" s="699" t="s">
        <v>7507</v>
      </c>
      <c r="C536" s="700" t="s">
        <v>7747</v>
      </c>
      <c r="D536" s="946"/>
      <c r="E536" s="947"/>
      <c r="F536" s="941">
        <v>1</v>
      </c>
      <c r="G536" s="942"/>
      <c r="H536" s="942" t="s">
        <v>1220</v>
      </c>
      <c r="I536" s="943"/>
      <c r="J536" s="956"/>
      <c r="K536" s="705">
        <f>K534+F536</f>
        <v>3</v>
      </c>
      <c r="L536" s="962"/>
      <c r="M536" s="699" t="s">
        <v>7738</v>
      </c>
      <c r="N536" s="986"/>
      <c r="O536" s="702"/>
    </row>
    <row r="537" spans="1:15" s="703" customFormat="1" ht="75" customHeight="1">
      <c r="A537" s="698" t="s">
        <v>527</v>
      </c>
      <c r="B537" s="699" t="s">
        <v>7506</v>
      </c>
      <c r="C537" s="700" t="s">
        <v>7747</v>
      </c>
      <c r="D537" s="944">
        <v>399.27</v>
      </c>
      <c r="E537" s="945"/>
      <c r="F537" s="941" t="s">
        <v>7746</v>
      </c>
      <c r="G537" s="942"/>
      <c r="H537" s="942"/>
      <c r="I537" s="943"/>
      <c r="J537" s="955" t="s">
        <v>7867</v>
      </c>
      <c r="K537" s="701">
        <f>D537+K535</f>
        <v>1215.6599999999999</v>
      </c>
      <c r="L537" s="962" t="s">
        <v>444</v>
      </c>
      <c r="M537" s="699" t="s">
        <v>7737</v>
      </c>
      <c r="N537" s="985" t="s">
        <v>9143</v>
      </c>
      <c r="O537" s="702"/>
    </row>
    <row r="538" spans="1:15" s="703" customFormat="1" ht="75" customHeight="1">
      <c r="A538" s="704"/>
      <c r="B538" s="699" t="s">
        <v>7507</v>
      </c>
      <c r="C538" s="700" t="s">
        <v>7747</v>
      </c>
      <c r="D538" s="946"/>
      <c r="E538" s="947"/>
      <c r="F538" s="941">
        <v>1</v>
      </c>
      <c r="G538" s="942"/>
      <c r="H538" s="942" t="s">
        <v>1220</v>
      </c>
      <c r="I538" s="943"/>
      <c r="J538" s="956"/>
      <c r="K538" s="705">
        <f>K536+F538</f>
        <v>4</v>
      </c>
      <c r="L538" s="962"/>
      <c r="M538" s="699" t="s">
        <v>7738</v>
      </c>
      <c r="N538" s="986"/>
      <c r="O538" s="702"/>
    </row>
    <row r="539" spans="1:15" s="703" customFormat="1" ht="75" customHeight="1">
      <c r="A539" s="698" t="s">
        <v>527</v>
      </c>
      <c r="B539" s="699" t="s">
        <v>7506</v>
      </c>
      <c r="C539" s="700" t="s">
        <v>7750</v>
      </c>
      <c r="D539" s="944">
        <v>387.95</v>
      </c>
      <c r="E539" s="945"/>
      <c r="F539" s="941" t="s">
        <v>7749</v>
      </c>
      <c r="G539" s="942"/>
      <c r="H539" s="942"/>
      <c r="I539" s="943"/>
      <c r="J539" s="955" t="s">
        <v>7867</v>
      </c>
      <c r="K539" s="701">
        <f>K537+D539</f>
        <v>1603.61</v>
      </c>
      <c r="L539" s="962" t="s">
        <v>444</v>
      </c>
      <c r="M539" s="699" t="s">
        <v>7737</v>
      </c>
      <c r="N539" s="985" t="s">
        <v>9144</v>
      </c>
      <c r="O539" s="702"/>
    </row>
    <row r="540" spans="1:15" s="703" customFormat="1" ht="75" customHeight="1">
      <c r="A540" s="704"/>
      <c r="B540" s="699" t="s">
        <v>7507</v>
      </c>
      <c r="C540" s="700" t="s">
        <v>7750</v>
      </c>
      <c r="D540" s="946"/>
      <c r="E540" s="947"/>
      <c r="F540" s="941">
        <v>1</v>
      </c>
      <c r="G540" s="942"/>
      <c r="H540" s="942" t="s">
        <v>1220</v>
      </c>
      <c r="I540" s="943"/>
      <c r="J540" s="956"/>
      <c r="K540" s="705">
        <f>K538+F540</f>
        <v>5</v>
      </c>
      <c r="L540" s="962"/>
      <c r="M540" s="699" t="s">
        <v>7738</v>
      </c>
      <c r="N540" s="986"/>
      <c r="O540" s="702"/>
    </row>
    <row r="541" spans="1:15" s="703" customFormat="1" ht="75" customHeight="1">
      <c r="A541" s="698" t="s">
        <v>527</v>
      </c>
      <c r="B541" s="699" t="s">
        <v>7506</v>
      </c>
      <c r="C541" s="700" t="s">
        <v>7752</v>
      </c>
      <c r="D541" s="944">
        <v>18.16</v>
      </c>
      <c r="E541" s="945"/>
      <c r="F541" s="941" t="s">
        <v>7751</v>
      </c>
      <c r="G541" s="942"/>
      <c r="H541" s="942"/>
      <c r="I541" s="943"/>
      <c r="J541" s="955" t="s">
        <v>7867</v>
      </c>
      <c r="K541" s="701">
        <f>K539+D541</f>
        <v>1621.77</v>
      </c>
      <c r="L541" s="962" t="s">
        <v>444</v>
      </c>
      <c r="M541" s="699" t="s">
        <v>7906</v>
      </c>
      <c r="N541" s="985" t="s">
        <v>9145</v>
      </c>
      <c r="O541" s="702"/>
    </row>
    <row r="542" spans="1:15" s="703" customFormat="1" ht="75" customHeight="1">
      <c r="A542" s="704"/>
      <c r="B542" s="699" t="s">
        <v>7507</v>
      </c>
      <c r="C542" s="700" t="s">
        <v>7752</v>
      </c>
      <c r="D542" s="946"/>
      <c r="E542" s="947"/>
      <c r="F542" s="941">
        <v>1</v>
      </c>
      <c r="G542" s="942"/>
      <c r="H542" s="942" t="s">
        <v>1220</v>
      </c>
      <c r="I542" s="943"/>
      <c r="J542" s="956"/>
      <c r="K542" s="705">
        <f>K540+F542</f>
        <v>6</v>
      </c>
      <c r="L542" s="962"/>
      <c r="M542" s="699" t="s">
        <v>7738</v>
      </c>
      <c r="N542" s="986"/>
      <c r="O542" s="702"/>
    </row>
    <row r="543" spans="1:15" ht="75" customHeight="1">
      <c r="A543" s="495" t="s">
        <v>527</v>
      </c>
      <c r="B543" s="531" t="s">
        <v>7506</v>
      </c>
      <c r="C543" s="526" t="s">
        <v>7728</v>
      </c>
      <c r="D543" s="927">
        <v>381.88</v>
      </c>
      <c r="E543" s="918" t="s">
        <v>740</v>
      </c>
      <c r="F543" s="874" t="s">
        <v>7728</v>
      </c>
      <c r="G543" s="875"/>
      <c r="H543" s="875"/>
      <c r="I543" s="876"/>
      <c r="J543" s="924" t="s">
        <v>7867</v>
      </c>
      <c r="K543" s="561">
        <f>D543</f>
        <v>381.88</v>
      </c>
      <c r="L543" s="881" t="s">
        <v>444</v>
      </c>
      <c r="M543" s="531" t="s">
        <v>7707</v>
      </c>
      <c r="N543" s="965" t="s">
        <v>9163</v>
      </c>
      <c r="O543" s="557"/>
    </row>
    <row r="544" spans="1:15" ht="75" customHeight="1">
      <c r="A544" s="499"/>
      <c r="B544" s="531" t="s">
        <v>7734</v>
      </c>
      <c r="C544" s="526" t="s">
        <v>7728</v>
      </c>
      <c r="D544" s="927"/>
      <c r="E544" s="918"/>
      <c r="F544" s="874">
        <v>2</v>
      </c>
      <c r="G544" s="875"/>
      <c r="H544" s="875" t="s">
        <v>443</v>
      </c>
      <c r="I544" s="876"/>
      <c r="J544" s="925"/>
      <c r="K544" s="548">
        <f>F544</f>
        <v>2</v>
      </c>
      <c r="L544" s="881"/>
      <c r="M544" s="531" t="s">
        <v>7682</v>
      </c>
      <c r="N544" s="966"/>
      <c r="O544" s="557"/>
    </row>
    <row r="545" spans="1:15" ht="75" customHeight="1">
      <c r="A545" s="495" t="s">
        <v>527</v>
      </c>
      <c r="B545" s="531" t="s">
        <v>7506</v>
      </c>
      <c r="C545" s="526" t="s">
        <v>7730</v>
      </c>
      <c r="D545" s="927">
        <v>300.97000000000003</v>
      </c>
      <c r="E545" s="918" t="s">
        <v>740</v>
      </c>
      <c r="F545" s="874" t="s">
        <v>7730</v>
      </c>
      <c r="G545" s="875"/>
      <c r="H545" s="875"/>
      <c r="I545" s="876"/>
      <c r="J545" s="924" t="s">
        <v>7867</v>
      </c>
      <c r="K545" s="561">
        <f>K543+D545</f>
        <v>682.85</v>
      </c>
      <c r="L545" s="881" t="s">
        <v>444</v>
      </c>
      <c r="M545" s="531" t="s">
        <v>7906</v>
      </c>
      <c r="N545" s="965" t="s">
        <v>9161</v>
      </c>
      <c r="O545" s="557"/>
    </row>
    <row r="546" spans="1:15" ht="75" customHeight="1">
      <c r="A546" s="499"/>
      <c r="B546" s="531" t="s">
        <v>7734</v>
      </c>
      <c r="C546" s="526" t="s">
        <v>7730</v>
      </c>
      <c r="D546" s="927"/>
      <c r="E546" s="918"/>
      <c r="F546" s="874">
        <v>2</v>
      </c>
      <c r="G546" s="875"/>
      <c r="H546" s="875" t="s">
        <v>443</v>
      </c>
      <c r="I546" s="876"/>
      <c r="J546" s="925"/>
      <c r="K546" s="548">
        <f>K544+F546</f>
        <v>4</v>
      </c>
      <c r="L546" s="881"/>
      <c r="M546" s="531" t="s">
        <v>7682</v>
      </c>
      <c r="N546" s="966"/>
      <c r="O546" s="557"/>
    </row>
    <row r="547" spans="1:15" ht="75" customHeight="1">
      <c r="A547" s="495" t="s">
        <v>527</v>
      </c>
      <c r="B547" s="531" t="s">
        <v>7506</v>
      </c>
      <c r="C547" s="526" t="s">
        <v>7747</v>
      </c>
      <c r="D547" s="927">
        <v>133.54</v>
      </c>
      <c r="E547" s="932" t="s">
        <v>8753</v>
      </c>
      <c r="F547" s="874" t="s">
        <v>7746</v>
      </c>
      <c r="G547" s="875"/>
      <c r="H547" s="875"/>
      <c r="I547" s="876"/>
      <c r="J547" s="924" t="s">
        <v>7867</v>
      </c>
      <c r="K547" s="561">
        <f>K545+D547</f>
        <v>816.39</v>
      </c>
      <c r="L547" s="881" t="s">
        <v>444</v>
      </c>
      <c r="M547" s="531" t="s">
        <v>7737</v>
      </c>
      <c r="N547" s="965" t="s">
        <v>9162</v>
      </c>
      <c r="O547" s="557"/>
    </row>
    <row r="548" spans="1:15" ht="75" customHeight="1">
      <c r="A548" s="499"/>
      <c r="B548" s="531" t="s">
        <v>7734</v>
      </c>
      <c r="C548" s="526" t="s">
        <v>7747</v>
      </c>
      <c r="D548" s="927"/>
      <c r="E548" s="918"/>
      <c r="F548" s="874">
        <v>2</v>
      </c>
      <c r="G548" s="875"/>
      <c r="H548" s="875" t="s">
        <v>443</v>
      </c>
      <c r="I548" s="876"/>
      <c r="J548" s="925"/>
      <c r="K548" s="548">
        <f>K546+F548</f>
        <v>6</v>
      </c>
      <c r="L548" s="881"/>
      <c r="M548" s="531" t="s">
        <v>7840</v>
      </c>
      <c r="N548" s="966"/>
      <c r="O548" s="557"/>
    </row>
    <row r="549" spans="1:15" ht="75" customHeight="1">
      <c r="A549" s="495" t="s">
        <v>527</v>
      </c>
      <c r="B549" s="531" t="s">
        <v>7506</v>
      </c>
      <c r="C549" s="526" t="s">
        <v>7747</v>
      </c>
      <c r="D549" s="927">
        <v>399.27</v>
      </c>
      <c r="E549" s="932" t="s">
        <v>8754</v>
      </c>
      <c r="F549" s="874" t="s">
        <v>7746</v>
      </c>
      <c r="G549" s="875"/>
      <c r="H549" s="875"/>
      <c r="I549" s="876"/>
      <c r="J549" s="924" t="s">
        <v>7867</v>
      </c>
      <c r="K549" s="561">
        <f>K547+D549</f>
        <v>1215.6599999999999</v>
      </c>
      <c r="L549" s="881" t="s">
        <v>444</v>
      </c>
      <c r="M549" s="531" t="s">
        <v>7707</v>
      </c>
      <c r="N549" s="965" t="s">
        <v>9164</v>
      </c>
      <c r="O549" s="557"/>
    </row>
    <row r="550" spans="1:15" ht="75" customHeight="1">
      <c r="A550" s="499"/>
      <c r="B550" s="531" t="s">
        <v>7734</v>
      </c>
      <c r="C550" s="526" t="s">
        <v>7747</v>
      </c>
      <c r="D550" s="927"/>
      <c r="E550" s="918"/>
      <c r="F550" s="874">
        <v>2</v>
      </c>
      <c r="G550" s="875"/>
      <c r="H550" s="875" t="s">
        <v>443</v>
      </c>
      <c r="I550" s="876"/>
      <c r="J550" s="925"/>
      <c r="K550" s="548">
        <f>K548+F550</f>
        <v>8</v>
      </c>
      <c r="L550" s="881"/>
      <c r="M550" s="531" t="s">
        <v>7682</v>
      </c>
      <c r="N550" s="966"/>
      <c r="O550" s="557"/>
    </row>
    <row r="551" spans="1:15" ht="75" customHeight="1">
      <c r="A551" s="495" t="s">
        <v>527</v>
      </c>
      <c r="B551" s="531" t="s">
        <v>7506</v>
      </c>
      <c r="C551" s="526" t="s">
        <v>7750</v>
      </c>
      <c r="D551" s="927">
        <v>387.95</v>
      </c>
      <c r="E551" s="918" t="s">
        <v>740</v>
      </c>
      <c r="F551" s="874" t="s">
        <v>7749</v>
      </c>
      <c r="G551" s="875"/>
      <c r="H551" s="875"/>
      <c r="I551" s="876"/>
      <c r="J551" s="924" t="s">
        <v>7867</v>
      </c>
      <c r="K551" s="561">
        <f>K549+D551</f>
        <v>1603.61</v>
      </c>
      <c r="L551" s="881" t="s">
        <v>444</v>
      </c>
      <c r="M551" s="531" t="s">
        <v>7906</v>
      </c>
      <c r="N551" s="965" t="s">
        <v>9165</v>
      </c>
      <c r="O551" s="557"/>
    </row>
    <row r="552" spans="1:15" ht="75" customHeight="1">
      <c r="A552" s="499"/>
      <c r="B552" s="531" t="s">
        <v>7734</v>
      </c>
      <c r="C552" s="526" t="s">
        <v>7750</v>
      </c>
      <c r="D552" s="927"/>
      <c r="E552" s="918"/>
      <c r="F552" s="874">
        <v>2</v>
      </c>
      <c r="G552" s="875"/>
      <c r="H552" s="875" t="s">
        <v>443</v>
      </c>
      <c r="I552" s="876"/>
      <c r="J552" s="925"/>
      <c r="K552" s="548">
        <f>K550+F552</f>
        <v>10</v>
      </c>
      <c r="L552" s="881"/>
      <c r="M552" s="531" t="s">
        <v>7682</v>
      </c>
      <c r="N552" s="966"/>
      <c r="O552" s="557"/>
    </row>
    <row r="553" spans="1:15" ht="75" customHeight="1">
      <c r="A553" s="495" t="s">
        <v>527</v>
      </c>
      <c r="B553" s="531" t="s">
        <v>7506</v>
      </c>
      <c r="C553" s="526" t="s">
        <v>7752</v>
      </c>
      <c r="D553" s="927">
        <v>18.16</v>
      </c>
      <c r="E553" s="918" t="s">
        <v>740</v>
      </c>
      <c r="F553" s="874" t="s">
        <v>7751</v>
      </c>
      <c r="G553" s="875"/>
      <c r="H553" s="875"/>
      <c r="I553" s="876"/>
      <c r="J553" s="924" t="s">
        <v>7867</v>
      </c>
      <c r="K553" s="561">
        <f>K551+D553</f>
        <v>1621.77</v>
      </c>
      <c r="L553" s="881" t="s">
        <v>444</v>
      </c>
      <c r="M553" s="531" t="s">
        <v>7707</v>
      </c>
      <c r="N553" s="965" t="s">
        <v>9166</v>
      </c>
      <c r="O553" s="557"/>
    </row>
    <row r="554" spans="1:15" ht="75" customHeight="1">
      <c r="A554" s="499"/>
      <c r="B554" s="531" t="s">
        <v>7734</v>
      </c>
      <c r="C554" s="526" t="s">
        <v>7752</v>
      </c>
      <c r="D554" s="927"/>
      <c r="E554" s="918"/>
      <c r="F554" s="874">
        <v>1</v>
      </c>
      <c r="G554" s="875"/>
      <c r="H554" s="875" t="s">
        <v>443</v>
      </c>
      <c r="I554" s="876"/>
      <c r="J554" s="925"/>
      <c r="K554" s="548">
        <f>K552+F554</f>
        <v>11</v>
      </c>
      <c r="L554" s="881"/>
      <c r="M554" s="531" t="s">
        <v>7682</v>
      </c>
      <c r="N554" s="966"/>
      <c r="O554" s="557"/>
    </row>
    <row r="555" spans="1:15" ht="30" customHeight="1">
      <c r="A555" s="495" t="s">
        <v>529</v>
      </c>
      <c r="B555" s="531" t="s">
        <v>7642</v>
      </c>
      <c r="C555" s="526" t="s">
        <v>7647</v>
      </c>
      <c r="D555" s="934" t="s">
        <v>7667</v>
      </c>
      <c r="E555" s="939"/>
      <c r="F555" s="936" t="s">
        <v>7646</v>
      </c>
      <c r="G555" s="937"/>
      <c r="H555" s="937"/>
      <c r="I555" s="938"/>
      <c r="J555" s="981" t="s">
        <v>7714</v>
      </c>
      <c r="K555" s="527" t="s">
        <v>128</v>
      </c>
      <c r="L555" s="881" t="s">
        <v>444</v>
      </c>
      <c r="M555" s="529" t="s">
        <v>8729</v>
      </c>
      <c r="N555" s="965" t="s">
        <v>7779</v>
      </c>
      <c r="O555" s="557"/>
    </row>
    <row r="556" spans="1:15" ht="30" customHeight="1">
      <c r="A556" s="499"/>
      <c r="B556" s="531" t="s">
        <v>7645</v>
      </c>
      <c r="C556" s="526" t="s">
        <v>7647</v>
      </c>
      <c r="D556" s="935"/>
      <c r="E556" s="940"/>
      <c r="F556" s="957" t="s">
        <v>449</v>
      </c>
      <c r="G556" s="958"/>
      <c r="H556" s="958"/>
      <c r="I556" s="959"/>
      <c r="J556" s="981"/>
      <c r="K556" s="527" t="s">
        <v>128</v>
      </c>
      <c r="L556" s="881"/>
      <c r="M556" s="531" t="s">
        <v>7682</v>
      </c>
      <c r="N556" s="966"/>
      <c r="O556" s="557"/>
    </row>
    <row r="557" spans="1:15" s="696" customFormat="1" ht="75" hidden="1" customHeight="1">
      <c r="A557" s="691" t="s">
        <v>529</v>
      </c>
      <c r="B557" s="692" t="s">
        <v>7508</v>
      </c>
      <c r="C557" s="693" t="s">
        <v>7558</v>
      </c>
      <c r="D557" s="911">
        <v>135.36000000000001</v>
      </c>
      <c r="E557" s="912"/>
      <c r="F557" s="978" t="s">
        <v>7724</v>
      </c>
      <c r="G557" s="976"/>
      <c r="H557" s="976"/>
      <c r="I557" s="977"/>
      <c r="J557" s="960" t="s">
        <v>7867</v>
      </c>
      <c r="K557" s="694">
        <f>D557</f>
        <v>135.36000000000001</v>
      </c>
      <c r="L557" s="968" t="s">
        <v>444</v>
      </c>
      <c r="M557" s="692" t="s">
        <v>7906</v>
      </c>
      <c r="N557" s="963" t="s">
        <v>9146</v>
      </c>
      <c r="O557" s="695"/>
    </row>
    <row r="558" spans="1:15" s="696" customFormat="1" ht="75" hidden="1" customHeight="1">
      <c r="A558" s="697"/>
      <c r="B558" s="692" t="s">
        <v>7509</v>
      </c>
      <c r="C558" s="693" t="s">
        <v>7558</v>
      </c>
      <c r="D558" s="913"/>
      <c r="E558" s="914"/>
      <c r="F558" s="978">
        <v>1</v>
      </c>
      <c r="G558" s="976"/>
      <c r="H558" s="976" t="s">
        <v>1220</v>
      </c>
      <c r="I558" s="977"/>
      <c r="J558" s="961"/>
      <c r="K558" s="706">
        <f>F558</f>
        <v>1</v>
      </c>
      <c r="L558" s="969"/>
      <c r="M558" s="692" t="s">
        <v>8755</v>
      </c>
      <c r="N558" s="964"/>
      <c r="O558" s="695"/>
    </row>
    <row r="559" spans="1:15" s="711" customFormat="1" ht="75" customHeight="1">
      <c r="A559" s="689" t="s">
        <v>529</v>
      </c>
      <c r="B559" s="707" t="s">
        <v>7508</v>
      </c>
      <c r="C559" s="708" t="s">
        <v>7558</v>
      </c>
      <c r="D559" s="903" t="s">
        <v>9148</v>
      </c>
      <c r="E559" s="904"/>
      <c r="F559" s="1188" t="s">
        <v>7558</v>
      </c>
      <c r="G559" s="1189"/>
      <c r="H559" s="1189"/>
      <c r="I559" s="1190"/>
      <c r="J559" s="1136" t="s">
        <v>7867</v>
      </c>
      <c r="K559" s="709" t="s">
        <v>9149</v>
      </c>
      <c r="L559" s="990" t="s">
        <v>444</v>
      </c>
      <c r="M559" s="707" t="s">
        <v>7906</v>
      </c>
      <c r="N559" s="1130" t="s">
        <v>9159</v>
      </c>
      <c r="O559" s="710"/>
    </row>
    <row r="560" spans="1:15" s="711" customFormat="1" ht="75" customHeight="1">
      <c r="A560" s="690"/>
      <c r="B560" s="707" t="s">
        <v>9147</v>
      </c>
      <c r="C560" s="708" t="s">
        <v>7558</v>
      </c>
      <c r="D560" s="905"/>
      <c r="E560" s="906"/>
      <c r="F560" s="992">
        <v>1</v>
      </c>
      <c r="G560" s="948"/>
      <c r="H560" s="948" t="s">
        <v>443</v>
      </c>
      <c r="I560" s="949"/>
      <c r="J560" s="1137"/>
      <c r="K560" s="712">
        <f>F560</f>
        <v>1</v>
      </c>
      <c r="L560" s="991"/>
      <c r="M560" s="707" t="s">
        <v>8755</v>
      </c>
      <c r="N560" s="1131"/>
      <c r="O560" s="710"/>
    </row>
    <row r="561" spans="1:15" s="696" customFormat="1" ht="75" hidden="1" customHeight="1">
      <c r="A561" s="691" t="s">
        <v>529</v>
      </c>
      <c r="B561" s="692" t="s">
        <v>7508</v>
      </c>
      <c r="C561" s="693" t="s">
        <v>7869</v>
      </c>
      <c r="D561" s="911">
        <v>828.94</v>
      </c>
      <c r="E561" s="912"/>
      <c r="F561" s="950" t="str">
        <f>C562</f>
        <v>112/10/17</v>
      </c>
      <c r="G561" s="951"/>
      <c r="H561" s="951"/>
      <c r="I561" s="952"/>
      <c r="J561" s="960" t="s">
        <v>7867</v>
      </c>
      <c r="K561" s="694">
        <f>K557+D561</f>
        <v>964.30000000000007</v>
      </c>
      <c r="L561" s="968" t="s">
        <v>444</v>
      </c>
      <c r="M561" s="692" t="s">
        <v>7906</v>
      </c>
      <c r="N561" s="963" t="s">
        <v>9150</v>
      </c>
      <c r="O561" s="695"/>
    </row>
    <row r="562" spans="1:15" s="696" customFormat="1" ht="75" hidden="1" customHeight="1">
      <c r="A562" s="697"/>
      <c r="B562" s="692" t="s">
        <v>7509</v>
      </c>
      <c r="C562" s="693" t="s">
        <v>7869</v>
      </c>
      <c r="D562" s="913"/>
      <c r="E562" s="914"/>
      <c r="F562" s="978">
        <v>1</v>
      </c>
      <c r="G562" s="976"/>
      <c r="H562" s="976" t="s">
        <v>1220</v>
      </c>
      <c r="I562" s="977"/>
      <c r="J562" s="961"/>
      <c r="K562" s="706">
        <f>K558+F562</f>
        <v>2</v>
      </c>
      <c r="L562" s="969"/>
      <c r="M562" s="692" t="s">
        <v>8755</v>
      </c>
      <c r="N562" s="964"/>
      <c r="O562" s="695"/>
    </row>
    <row r="563" spans="1:15" s="696" customFormat="1" ht="75" hidden="1" customHeight="1">
      <c r="A563" s="691" t="s">
        <v>529</v>
      </c>
      <c r="B563" s="692" t="s">
        <v>7508</v>
      </c>
      <c r="C563" s="693" t="s">
        <v>7880</v>
      </c>
      <c r="D563" s="911">
        <v>429.38</v>
      </c>
      <c r="E563" s="912"/>
      <c r="F563" s="950" t="str">
        <f>C564</f>
        <v>112/10/18</v>
      </c>
      <c r="G563" s="951"/>
      <c r="H563" s="951"/>
      <c r="I563" s="952"/>
      <c r="J563" s="960" t="s">
        <v>7867</v>
      </c>
      <c r="K563" s="694">
        <f>K561+D563</f>
        <v>1393.68</v>
      </c>
      <c r="L563" s="968" t="s">
        <v>444</v>
      </c>
      <c r="M563" s="692" t="s">
        <v>7906</v>
      </c>
      <c r="N563" s="963" t="s">
        <v>9151</v>
      </c>
      <c r="O563" s="695"/>
    </row>
    <row r="564" spans="1:15" s="696" customFormat="1" ht="75" hidden="1" customHeight="1">
      <c r="A564" s="697"/>
      <c r="B564" s="692" t="s">
        <v>7509</v>
      </c>
      <c r="C564" s="693" t="s">
        <v>7880</v>
      </c>
      <c r="D564" s="913"/>
      <c r="E564" s="914"/>
      <c r="F564" s="978">
        <v>1</v>
      </c>
      <c r="G564" s="976"/>
      <c r="H564" s="976" t="s">
        <v>1220</v>
      </c>
      <c r="I564" s="977"/>
      <c r="J564" s="961"/>
      <c r="K564" s="706">
        <f>K562+F564</f>
        <v>3</v>
      </c>
      <c r="L564" s="969"/>
      <c r="M564" s="692" t="s">
        <v>8755</v>
      </c>
      <c r="N564" s="964"/>
      <c r="O564" s="695"/>
    </row>
    <row r="565" spans="1:15" s="696" customFormat="1" ht="75" hidden="1" customHeight="1">
      <c r="A565" s="691" t="s">
        <v>529</v>
      </c>
      <c r="B565" s="692" t="s">
        <v>7508</v>
      </c>
      <c r="C565" s="693" t="s">
        <v>7901</v>
      </c>
      <c r="D565" s="911">
        <v>579.44000000000005</v>
      </c>
      <c r="E565" s="912"/>
      <c r="F565" s="950" t="str">
        <f>C566</f>
        <v>112/10/31</v>
      </c>
      <c r="G565" s="951"/>
      <c r="H565" s="951"/>
      <c r="I565" s="952"/>
      <c r="J565" s="960" t="s">
        <v>7867</v>
      </c>
      <c r="K565" s="694">
        <f>K563+D565</f>
        <v>1973.1200000000001</v>
      </c>
      <c r="L565" s="968" t="s">
        <v>444</v>
      </c>
      <c r="M565" s="692" t="s">
        <v>8459</v>
      </c>
      <c r="N565" s="963" t="s">
        <v>9152</v>
      </c>
      <c r="O565" s="695"/>
    </row>
    <row r="566" spans="1:15" s="696" customFormat="1" ht="75" hidden="1" customHeight="1">
      <c r="A566" s="697"/>
      <c r="B566" s="692" t="s">
        <v>7509</v>
      </c>
      <c r="C566" s="693" t="s">
        <v>7901</v>
      </c>
      <c r="D566" s="913"/>
      <c r="E566" s="914"/>
      <c r="F566" s="978">
        <v>1</v>
      </c>
      <c r="G566" s="976"/>
      <c r="H566" s="976" t="s">
        <v>1220</v>
      </c>
      <c r="I566" s="977"/>
      <c r="J566" s="961"/>
      <c r="K566" s="706">
        <f>K564+F566</f>
        <v>4</v>
      </c>
      <c r="L566" s="969"/>
      <c r="M566" s="692" t="s">
        <v>8755</v>
      </c>
      <c r="N566" s="964"/>
      <c r="O566" s="695"/>
    </row>
    <row r="567" spans="1:15" s="696" customFormat="1" ht="75" hidden="1" customHeight="1">
      <c r="A567" s="691" t="s">
        <v>529</v>
      </c>
      <c r="B567" s="692" t="s">
        <v>7508</v>
      </c>
      <c r="C567" s="693" t="s">
        <v>8490</v>
      </c>
      <c r="D567" s="911">
        <v>338.13</v>
      </c>
      <c r="E567" s="912"/>
      <c r="F567" s="950" t="str">
        <f>C568</f>
        <v>113/05/16</v>
      </c>
      <c r="G567" s="951"/>
      <c r="H567" s="951"/>
      <c r="I567" s="952"/>
      <c r="J567" s="960" t="s">
        <v>7867</v>
      </c>
      <c r="K567" s="694">
        <f>K565+D567</f>
        <v>2311.25</v>
      </c>
      <c r="L567" s="968" t="s">
        <v>444</v>
      </c>
      <c r="M567" s="692" t="s">
        <v>8491</v>
      </c>
      <c r="N567" s="963" t="s">
        <v>9153</v>
      </c>
      <c r="O567" s="695"/>
    </row>
    <row r="568" spans="1:15" s="696" customFormat="1" ht="75" hidden="1" customHeight="1">
      <c r="A568" s="697"/>
      <c r="B568" s="692" t="s">
        <v>7509</v>
      </c>
      <c r="C568" s="693" t="str">
        <f>C567</f>
        <v>113/05/16</v>
      </c>
      <c r="D568" s="913"/>
      <c r="E568" s="914"/>
      <c r="F568" s="978">
        <v>1</v>
      </c>
      <c r="G568" s="976"/>
      <c r="H568" s="976" t="s">
        <v>1220</v>
      </c>
      <c r="I568" s="977"/>
      <c r="J568" s="961"/>
      <c r="K568" s="706">
        <f>K566+F568</f>
        <v>5</v>
      </c>
      <c r="L568" s="969"/>
      <c r="M568" s="692" t="s">
        <v>8474</v>
      </c>
      <c r="N568" s="964"/>
      <c r="O568" s="695"/>
    </row>
    <row r="569" spans="1:15" s="696" customFormat="1" ht="75" hidden="1" customHeight="1">
      <c r="A569" s="691" t="s">
        <v>529</v>
      </c>
      <c r="B569" s="692" t="s">
        <v>7508</v>
      </c>
      <c r="C569" s="693" t="s">
        <v>8399</v>
      </c>
      <c r="D569" s="911">
        <v>40</v>
      </c>
      <c r="E569" s="912"/>
      <c r="F569" s="950" t="str">
        <f>C570</f>
        <v>113/05/24</v>
      </c>
      <c r="G569" s="951"/>
      <c r="H569" s="951"/>
      <c r="I569" s="952"/>
      <c r="J569" s="960" t="s">
        <v>7867</v>
      </c>
      <c r="K569" s="694">
        <f>K567+D569</f>
        <v>2351.25</v>
      </c>
      <c r="L569" s="968" t="s">
        <v>444</v>
      </c>
      <c r="M569" s="692" t="s">
        <v>7995</v>
      </c>
      <c r="N569" s="963" t="s">
        <v>9154</v>
      </c>
      <c r="O569" s="695"/>
    </row>
    <row r="570" spans="1:15" s="696" customFormat="1" ht="75" hidden="1" customHeight="1">
      <c r="A570" s="697"/>
      <c r="B570" s="692" t="s">
        <v>7509</v>
      </c>
      <c r="C570" s="693" t="str">
        <f>C569</f>
        <v>113/05/24</v>
      </c>
      <c r="D570" s="913"/>
      <c r="E570" s="914"/>
      <c r="F570" s="978">
        <v>1</v>
      </c>
      <c r="G570" s="976"/>
      <c r="H570" s="976" t="s">
        <v>1220</v>
      </c>
      <c r="I570" s="977"/>
      <c r="J570" s="961"/>
      <c r="K570" s="706">
        <f>K568+F570</f>
        <v>6</v>
      </c>
      <c r="L570" s="969"/>
      <c r="M570" s="692" t="s">
        <v>8474</v>
      </c>
      <c r="N570" s="964"/>
      <c r="O570" s="695"/>
    </row>
    <row r="571" spans="1:15" s="696" customFormat="1" ht="75" hidden="1" customHeight="1">
      <c r="A571" s="691" t="s">
        <v>529</v>
      </c>
      <c r="B571" s="692" t="s">
        <v>7508</v>
      </c>
      <c r="C571" s="693" t="s">
        <v>8511</v>
      </c>
      <c r="D571" s="911">
        <v>105.4</v>
      </c>
      <c r="E571" s="912"/>
      <c r="F571" s="950" t="str">
        <f>C572</f>
        <v>113/06/12</v>
      </c>
      <c r="G571" s="951"/>
      <c r="H571" s="951"/>
      <c r="I571" s="952"/>
      <c r="J571" s="960" t="s">
        <v>7867</v>
      </c>
      <c r="K571" s="694">
        <f>K569+D571</f>
        <v>2456.65</v>
      </c>
      <c r="L571" s="968" t="s">
        <v>444</v>
      </c>
      <c r="M571" s="692" t="s">
        <v>8512</v>
      </c>
      <c r="N571" s="963" t="s">
        <v>9155</v>
      </c>
      <c r="O571" s="695"/>
    </row>
    <row r="572" spans="1:15" s="696" customFormat="1" ht="75" hidden="1" customHeight="1">
      <c r="A572" s="697"/>
      <c r="B572" s="692" t="s">
        <v>7509</v>
      </c>
      <c r="C572" s="693" t="str">
        <f>C571</f>
        <v>113/06/12</v>
      </c>
      <c r="D572" s="913"/>
      <c r="E572" s="914"/>
      <c r="F572" s="978">
        <v>1</v>
      </c>
      <c r="G572" s="976"/>
      <c r="H572" s="976" t="s">
        <v>1220</v>
      </c>
      <c r="I572" s="977"/>
      <c r="J572" s="961"/>
      <c r="K572" s="706">
        <f>K570+F572</f>
        <v>7</v>
      </c>
      <c r="L572" s="969"/>
      <c r="M572" s="692" t="s">
        <v>8474</v>
      </c>
      <c r="N572" s="964"/>
      <c r="O572" s="695"/>
    </row>
    <row r="573" spans="1:15" s="696" customFormat="1" ht="75" hidden="1" customHeight="1">
      <c r="A573" s="691" t="s">
        <v>529</v>
      </c>
      <c r="B573" s="692" t="s">
        <v>7508</v>
      </c>
      <c r="C573" s="693" t="s">
        <v>8501</v>
      </c>
      <c r="D573" s="911">
        <v>690</v>
      </c>
      <c r="E573" s="912"/>
      <c r="F573" s="950" t="str">
        <f>C574</f>
        <v>113/06/14</v>
      </c>
      <c r="G573" s="951"/>
      <c r="H573" s="951"/>
      <c r="I573" s="952"/>
      <c r="J573" s="960" t="s">
        <v>7867</v>
      </c>
      <c r="K573" s="694">
        <f>K571+D573</f>
        <v>3146.65</v>
      </c>
      <c r="L573" s="968" t="s">
        <v>444</v>
      </c>
      <c r="M573" s="692" t="s">
        <v>8512</v>
      </c>
      <c r="N573" s="963" t="s">
        <v>9156</v>
      </c>
      <c r="O573" s="695"/>
    </row>
    <row r="574" spans="1:15" s="696" customFormat="1" ht="75" hidden="1" customHeight="1">
      <c r="A574" s="697"/>
      <c r="B574" s="692" t="s">
        <v>8756</v>
      </c>
      <c r="C574" s="693" t="str">
        <f>C573</f>
        <v>113/06/14</v>
      </c>
      <c r="D574" s="913"/>
      <c r="E574" s="914"/>
      <c r="F574" s="978">
        <v>1</v>
      </c>
      <c r="G574" s="976"/>
      <c r="H574" s="976" t="s">
        <v>1220</v>
      </c>
      <c r="I574" s="977"/>
      <c r="J574" s="961"/>
      <c r="K574" s="706">
        <f>K572+F574</f>
        <v>8</v>
      </c>
      <c r="L574" s="969"/>
      <c r="M574" s="692" t="s">
        <v>8474</v>
      </c>
      <c r="N574" s="964"/>
      <c r="O574" s="695"/>
    </row>
    <row r="575" spans="1:15" s="696" customFormat="1" ht="75" hidden="1" customHeight="1">
      <c r="A575" s="691" t="s">
        <v>529</v>
      </c>
      <c r="B575" s="692" t="s">
        <v>7508</v>
      </c>
      <c r="C575" s="693" t="s">
        <v>8894</v>
      </c>
      <c r="D575" s="911">
        <v>176.56</v>
      </c>
      <c r="E575" s="912"/>
      <c r="F575" s="950" t="str">
        <f>C576</f>
        <v>113/11/29</v>
      </c>
      <c r="G575" s="951"/>
      <c r="H575" s="951"/>
      <c r="I575" s="952"/>
      <c r="J575" s="960" t="s">
        <v>7867</v>
      </c>
      <c r="K575" s="694">
        <f>K573+D575</f>
        <v>3323.21</v>
      </c>
      <c r="L575" s="968" t="s">
        <v>444</v>
      </c>
      <c r="M575" s="692" t="s">
        <v>8896</v>
      </c>
      <c r="N575" s="963" t="s">
        <v>9157</v>
      </c>
      <c r="O575" s="695"/>
    </row>
    <row r="576" spans="1:15" s="696" customFormat="1" ht="75" hidden="1" customHeight="1">
      <c r="A576" s="697"/>
      <c r="B576" s="692" t="s">
        <v>8756</v>
      </c>
      <c r="C576" s="693" t="str">
        <f>C575</f>
        <v>113/11/29</v>
      </c>
      <c r="D576" s="913"/>
      <c r="E576" s="914"/>
      <c r="F576" s="978">
        <v>1</v>
      </c>
      <c r="G576" s="976"/>
      <c r="H576" s="976" t="s">
        <v>1220</v>
      </c>
      <c r="I576" s="977"/>
      <c r="J576" s="961"/>
      <c r="K576" s="706">
        <f>K574+F576</f>
        <v>9</v>
      </c>
      <c r="L576" s="969"/>
      <c r="M576" s="692" t="s">
        <v>8553</v>
      </c>
      <c r="N576" s="964"/>
      <c r="O576" s="695"/>
    </row>
    <row r="577" spans="1:15" s="714" customFormat="1" ht="75" customHeight="1">
      <c r="A577" s="689" t="s">
        <v>529</v>
      </c>
      <c r="B577" s="747" t="s">
        <v>7508</v>
      </c>
      <c r="C577" s="748" t="s">
        <v>9138</v>
      </c>
      <c r="D577" s="903" t="s">
        <v>9158</v>
      </c>
      <c r="E577" s="904"/>
      <c r="F577" s="1249" t="str">
        <f>C577</f>
        <v>114/06/24</v>
      </c>
      <c r="G577" s="1250"/>
      <c r="H577" s="1250"/>
      <c r="I577" s="1251"/>
      <c r="J577" s="1233" t="s">
        <v>7867</v>
      </c>
      <c r="K577" s="749" t="s">
        <v>9136</v>
      </c>
      <c r="L577" s="1240" t="s">
        <v>444</v>
      </c>
      <c r="M577" s="747" t="s">
        <v>7995</v>
      </c>
      <c r="N577" s="997" t="s">
        <v>9238</v>
      </c>
      <c r="O577" s="713"/>
    </row>
    <row r="578" spans="1:15" s="714" customFormat="1" ht="75" customHeight="1">
      <c r="A578" s="690"/>
      <c r="B578" s="747" t="s">
        <v>8509</v>
      </c>
      <c r="C578" s="748" t="str">
        <f>C577</f>
        <v>114/06/24</v>
      </c>
      <c r="D578" s="905"/>
      <c r="E578" s="906"/>
      <c r="F578" s="953">
        <v>1</v>
      </c>
      <c r="G578" s="954"/>
      <c r="H578" s="954" t="s">
        <v>443</v>
      </c>
      <c r="I578" s="1004"/>
      <c r="J578" s="1234"/>
      <c r="K578" s="750">
        <f>K560+F578</f>
        <v>2</v>
      </c>
      <c r="L578" s="1241"/>
      <c r="M578" s="747" t="s">
        <v>9137</v>
      </c>
      <c r="N578" s="998"/>
      <c r="O578" s="713"/>
    </row>
    <row r="579" spans="1:15" ht="75" customHeight="1">
      <c r="A579" s="495" t="s">
        <v>529</v>
      </c>
      <c r="B579" s="531" t="s">
        <v>7508</v>
      </c>
      <c r="C579" s="526" t="s">
        <v>7558</v>
      </c>
      <c r="D579" s="916">
        <v>135.36000000000001</v>
      </c>
      <c r="E579" s="907" t="s">
        <v>740</v>
      </c>
      <c r="F579" s="874" t="s">
        <v>7724</v>
      </c>
      <c r="G579" s="875"/>
      <c r="H579" s="875"/>
      <c r="I579" s="876"/>
      <c r="J579" s="924" t="s">
        <v>7867</v>
      </c>
      <c r="K579" s="561">
        <f>D579</f>
        <v>135.36000000000001</v>
      </c>
      <c r="L579" s="884" t="s">
        <v>444</v>
      </c>
      <c r="M579" s="529" t="s">
        <v>8459</v>
      </c>
      <c r="N579" s="965" t="s">
        <v>9167</v>
      </c>
      <c r="O579" s="557"/>
    </row>
    <row r="580" spans="1:15" ht="75" customHeight="1">
      <c r="A580" s="499"/>
      <c r="B580" s="531" t="s">
        <v>9160</v>
      </c>
      <c r="C580" s="526" t="s">
        <v>7558</v>
      </c>
      <c r="D580" s="917"/>
      <c r="E580" s="908"/>
      <c r="F580" s="874">
        <v>2</v>
      </c>
      <c r="G580" s="875"/>
      <c r="H580" s="875" t="s">
        <v>443</v>
      </c>
      <c r="I580" s="876"/>
      <c r="J580" s="925"/>
      <c r="K580" s="548">
        <f>F580</f>
        <v>2</v>
      </c>
      <c r="L580" s="885"/>
      <c r="M580" s="531" t="s">
        <v>7682</v>
      </c>
      <c r="N580" s="966"/>
      <c r="O580" s="557"/>
    </row>
    <row r="581" spans="1:15" ht="75" customHeight="1">
      <c r="A581" s="495" t="s">
        <v>529</v>
      </c>
      <c r="B581" s="531" t="s">
        <v>7508</v>
      </c>
      <c r="C581" s="526" t="s">
        <v>7869</v>
      </c>
      <c r="D581" s="916">
        <v>828.94</v>
      </c>
      <c r="E581" s="907" t="s">
        <v>740</v>
      </c>
      <c r="F581" s="874" t="str">
        <f>C582</f>
        <v>112/10/17</v>
      </c>
      <c r="G581" s="875"/>
      <c r="H581" s="875"/>
      <c r="I581" s="876"/>
      <c r="J581" s="924" t="s">
        <v>7867</v>
      </c>
      <c r="K581" s="561">
        <f>D581+K579</f>
        <v>964.30000000000007</v>
      </c>
      <c r="L581" s="884" t="s">
        <v>444</v>
      </c>
      <c r="M581" s="531" t="s">
        <v>7707</v>
      </c>
      <c r="N581" s="965" t="s">
        <v>9168</v>
      </c>
      <c r="O581" s="557"/>
    </row>
    <row r="582" spans="1:15" ht="75" customHeight="1">
      <c r="A582" s="499"/>
      <c r="B582" s="531" t="s">
        <v>9160</v>
      </c>
      <c r="C582" s="526" t="s">
        <v>7869</v>
      </c>
      <c r="D582" s="917"/>
      <c r="E582" s="908"/>
      <c r="F582" s="874">
        <v>2</v>
      </c>
      <c r="G582" s="875"/>
      <c r="H582" s="875" t="s">
        <v>443</v>
      </c>
      <c r="I582" s="876"/>
      <c r="J582" s="925"/>
      <c r="K582" s="548">
        <f>F582+K580</f>
        <v>4</v>
      </c>
      <c r="L582" s="885"/>
      <c r="M582" s="531" t="s">
        <v>7682</v>
      </c>
      <c r="N582" s="966"/>
      <c r="O582" s="557"/>
    </row>
    <row r="583" spans="1:15" ht="75" customHeight="1">
      <c r="A583" s="495" t="s">
        <v>529</v>
      </c>
      <c r="B583" s="531" t="s">
        <v>7508</v>
      </c>
      <c r="C583" s="526" t="s">
        <v>7880</v>
      </c>
      <c r="D583" s="916">
        <v>429.38</v>
      </c>
      <c r="E583" s="907" t="s">
        <v>740</v>
      </c>
      <c r="F583" s="874" t="str">
        <f>C584</f>
        <v>112/10/18</v>
      </c>
      <c r="G583" s="875"/>
      <c r="H583" s="875"/>
      <c r="I583" s="876"/>
      <c r="J583" s="924" t="s">
        <v>7867</v>
      </c>
      <c r="K583" s="561">
        <f>D583+K581</f>
        <v>1393.68</v>
      </c>
      <c r="L583" s="884" t="s">
        <v>444</v>
      </c>
      <c r="M583" s="531" t="s">
        <v>7707</v>
      </c>
      <c r="N583" s="965" t="s">
        <v>9169</v>
      </c>
      <c r="O583" s="557"/>
    </row>
    <row r="584" spans="1:15" ht="75" customHeight="1">
      <c r="A584" s="499"/>
      <c r="B584" s="531" t="s">
        <v>9160</v>
      </c>
      <c r="C584" s="526" t="s">
        <v>7880</v>
      </c>
      <c r="D584" s="917"/>
      <c r="E584" s="908"/>
      <c r="F584" s="874">
        <v>2</v>
      </c>
      <c r="G584" s="875"/>
      <c r="H584" s="875" t="s">
        <v>443</v>
      </c>
      <c r="I584" s="876"/>
      <c r="J584" s="925"/>
      <c r="K584" s="548">
        <f>F584+K582</f>
        <v>6</v>
      </c>
      <c r="L584" s="885"/>
      <c r="M584" s="531" t="s">
        <v>7682</v>
      </c>
      <c r="N584" s="966"/>
      <c r="O584" s="557"/>
    </row>
    <row r="585" spans="1:15" s="537" customFormat="1" ht="75" customHeight="1">
      <c r="A585" s="495" t="s">
        <v>529</v>
      </c>
      <c r="B585" s="531" t="s">
        <v>7508</v>
      </c>
      <c r="C585" s="526" t="s">
        <v>7901</v>
      </c>
      <c r="D585" s="909">
        <v>579.44000000000005</v>
      </c>
      <c r="E585" s="907" t="s">
        <v>740</v>
      </c>
      <c r="F585" s="874" t="str">
        <f>C586</f>
        <v>112/10/31</v>
      </c>
      <c r="G585" s="875"/>
      <c r="H585" s="875"/>
      <c r="I585" s="876"/>
      <c r="J585" s="924" t="s">
        <v>7867</v>
      </c>
      <c r="K585" s="561">
        <f>D585+K583</f>
        <v>1973.1200000000001</v>
      </c>
      <c r="L585" s="884" t="s">
        <v>444</v>
      </c>
      <c r="M585" s="531" t="s">
        <v>7906</v>
      </c>
      <c r="N585" s="965" t="s">
        <v>9170</v>
      </c>
      <c r="O585" s="559"/>
    </row>
    <row r="586" spans="1:15" s="537" customFormat="1" ht="75" customHeight="1">
      <c r="A586" s="499"/>
      <c r="B586" s="531" t="s">
        <v>9160</v>
      </c>
      <c r="C586" s="526" t="s">
        <v>7901</v>
      </c>
      <c r="D586" s="910"/>
      <c r="E586" s="908"/>
      <c r="F586" s="874">
        <v>2</v>
      </c>
      <c r="G586" s="875"/>
      <c r="H586" s="875" t="s">
        <v>443</v>
      </c>
      <c r="I586" s="876"/>
      <c r="J586" s="925"/>
      <c r="K586" s="548">
        <f>F586+K584</f>
        <v>8</v>
      </c>
      <c r="L586" s="885"/>
      <c r="M586" s="531" t="s">
        <v>7682</v>
      </c>
      <c r="N586" s="966"/>
      <c r="O586" s="559"/>
    </row>
    <row r="587" spans="1:15" s="537" customFormat="1" ht="75" customHeight="1">
      <c r="A587" s="495" t="s">
        <v>529</v>
      </c>
      <c r="B587" s="531" t="s">
        <v>7508</v>
      </c>
      <c r="C587" s="526" t="s">
        <v>8388</v>
      </c>
      <c r="D587" s="909">
        <v>338.13</v>
      </c>
      <c r="E587" s="907" t="s">
        <v>740</v>
      </c>
      <c r="F587" s="874" t="str">
        <f>C588</f>
        <v>113/5/16</v>
      </c>
      <c r="G587" s="875"/>
      <c r="H587" s="875"/>
      <c r="I587" s="876"/>
      <c r="J587" s="924" t="s">
        <v>7867</v>
      </c>
      <c r="K587" s="561">
        <f>D587+K585</f>
        <v>2311.25</v>
      </c>
      <c r="L587" s="884" t="s">
        <v>8492</v>
      </c>
      <c r="M587" s="531" t="s">
        <v>8231</v>
      </c>
      <c r="N587" s="965" t="s">
        <v>9171</v>
      </c>
      <c r="O587" s="559"/>
    </row>
    <row r="588" spans="1:15" s="537" customFormat="1" ht="75" customHeight="1">
      <c r="A588" s="499"/>
      <c r="B588" s="531" t="s">
        <v>9160</v>
      </c>
      <c r="C588" s="526" t="str">
        <f>C587</f>
        <v>113/5/16</v>
      </c>
      <c r="D588" s="910"/>
      <c r="E588" s="908"/>
      <c r="F588" s="874">
        <v>1</v>
      </c>
      <c r="G588" s="875"/>
      <c r="H588" s="875" t="s">
        <v>443</v>
      </c>
      <c r="I588" s="876"/>
      <c r="J588" s="925"/>
      <c r="K588" s="548">
        <f>F588+K586</f>
        <v>9</v>
      </c>
      <c r="L588" s="885"/>
      <c r="M588" s="531" t="s">
        <v>7682</v>
      </c>
      <c r="N588" s="966"/>
      <c r="O588" s="559"/>
    </row>
    <row r="589" spans="1:15" ht="75" customHeight="1">
      <c r="A589" s="495" t="s">
        <v>529</v>
      </c>
      <c r="B589" s="531" t="s">
        <v>7508</v>
      </c>
      <c r="C589" s="526" t="s">
        <v>8424</v>
      </c>
      <c r="D589" s="909">
        <v>40</v>
      </c>
      <c r="E589" s="907" t="s">
        <v>740</v>
      </c>
      <c r="F589" s="874" t="str">
        <f>C590</f>
        <v>113/5/24</v>
      </c>
      <c r="G589" s="875"/>
      <c r="H589" s="875"/>
      <c r="I589" s="876"/>
      <c r="J589" s="924" t="s">
        <v>7867</v>
      </c>
      <c r="K589" s="561">
        <f>D589+K587</f>
        <v>2351.25</v>
      </c>
      <c r="L589" s="884" t="s">
        <v>444</v>
      </c>
      <c r="M589" s="531" t="s">
        <v>8231</v>
      </c>
      <c r="N589" s="965" t="s">
        <v>9172</v>
      </c>
      <c r="O589" s="557"/>
    </row>
    <row r="590" spans="1:15" ht="75" customHeight="1">
      <c r="A590" s="499"/>
      <c r="B590" s="531" t="s">
        <v>9160</v>
      </c>
      <c r="C590" s="526" t="str">
        <f>C589</f>
        <v>113/5/24</v>
      </c>
      <c r="D590" s="910"/>
      <c r="E590" s="908"/>
      <c r="F590" s="874">
        <v>1</v>
      </c>
      <c r="G590" s="875"/>
      <c r="H590" s="875" t="s">
        <v>443</v>
      </c>
      <c r="I590" s="876"/>
      <c r="J590" s="925"/>
      <c r="K590" s="548">
        <f>F590+K588</f>
        <v>10</v>
      </c>
      <c r="L590" s="885"/>
      <c r="M590" s="531" t="s">
        <v>7682</v>
      </c>
      <c r="N590" s="966"/>
      <c r="O590" s="557"/>
    </row>
    <row r="591" spans="1:15" ht="75" customHeight="1">
      <c r="A591" s="495" t="s">
        <v>529</v>
      </c>
      <c r="B591" s="531" t="s">
        <v>7508</v>
      </c>
      <c r="C591" s="526" t="s">
        <v>8433</v>
      </c>
      <c r="D591" s="909">
        <v>105.4</v>
      </c>
      <c r="E591" s="907" t="s">
        <v>740</v>
      </c>
      <c r="F591" s="874" t="str">
        <f>C592</f>
        <v>113/6/12</v>
      </c>
      <c r="G591" s="875"/>
      <c r="H591" s="875"/>
      <c r="I591" s="876"/>
      <c r="J591" s="924" t="s">
        <v>7867</v>
      </c>
      <c r="K591" s="561">
        <f>D591+K589</f>
        <v>2456.65</v>
      </c>
      <c r="L591" s="884" t="s">
        <v>8513</v>
      </c>
      <c r="M591" s="531" t="s">
        <v>8231</v>
      </c>
      <c r="N591" s="965" t="s">
        <v>9173</v>
      </c>
      <c r="O591" s="557"/>
    </row>
    <row r="592" spans="1:15" ht="75" customHeight="1">
      <c r="A592" s="499"/>
      <c r="B592" s="531" t="s">
        <v>9160</v>
      </c>
      <c r="C592" s="526" t="str">
        <f>C591</f>
        <v>113/6/12</v>
      </c>
      <c r="D592" s="910"/>
      <c r="E592" s="908"/>
      <c r="F592" s="874">
        <v>1</v>
      </c>
      <c r="G592" s="875"/>
      <c r="H592" s="875" t="s">
        <v>443</v>
      </c>
      <c r="I592" s="876"/>
      <c r="J592" s="925"/>
      <c r="K592" s="548">
        <f>F592+K590</f>
        <v>11</v>
      </c>
      <c r="L592" s="885"/>
      <c r="M592" s="531" t="s">
        <v>7682</v>
      </c>
      <c r="N592" s="966"/>
      <c r="O592" s="557"/>
    </row>
    <row r="593" spans="1:15" ht="75" customHeight="1">
      <c r="A593" s="495" t="s">
        <v>529</v>
      </c>
      <c r="B593" s="531" t="s">
        <v>7508</v>
      </c>
      <c r="C593" s="526" t="s">
        <v>8515</v>
      </c>
      <c r="D593" s="909">
        <v>690</v>
      </c>
      <c r="E593" s="907" t="s">
        <v>740</v>
      </c>
      <c r="F593" s="874" t="str">
        <f>C594</f>
        <v>113/6/14</v>
      </c>
      <c r="G593" s="875"/>
      <c r="H593" s="875"/>
      <c r="I593" s="876"/>
      <c r="J593" s="924" t="s">
        <v>7867</v>
      </c>
      <c r="K593" s="561">
        <f>D593+K591</f>
        <v>3146.65</v>
      </c>
      <c r="L593" s="884" t="s">
        <v>2030</v>
      </c>
      <c r="M593" s="531" t="s">
        <v>8231</v>
      </c>
      <c r="N593" s="965" t="s">
        <v>9174</v>
      </c>
      <c r="O593" s="557"/>
    </row>
    <row r="594" spans="1:15" ht="75" customHeight="1">
      <c r="A594" s="499"/>
      <c r="B594" s="531" t="s">
        <v>9160</v>
      </c>
      <c r="C594" s="526" t="str">
        <f>C593</f>
        <v>113/6/14</v>
      </c>
      <c r="D594" s="910"/>
      <c r="E594" s="908"/>
      <c r="F594" s="874">
        <v>2</v>
      </c>
      <c r="G594" s="875"/>
      <c r="H594" s="875" t="s">
        <v>443</v>
      </c>
      <c r="I594" s="876"/>
      <c r="J594" s="925"/>
      <c r="K594" s="548">
        <f>F594+K592</f>
        <v>13</v>
      </c>
      <c r="L594" s="885"/>
      <c r="M594" s="531" t="s">
        <v>7682</v>
      </c>
      <c r="N594" s="966"/>
      <c r="O594" s="557"/>
    </row>
    <row r="595" spans="1:15" ht="75" customHeight="1">
      <c r="A595" s="495" t="s">
        <v>529</v>
      </c>
      <c r="B595" s="531" t="s">
        <v>7508</v>
      </c>
      <c r="C595" s="526" t="s">
        <v>8894</v>
      </c>
      <c r="D595" s="909">
        <v>176.56</v>
      </c>
      <c r="E595" s="907" t="s">
        <v>740</v>
      </c>
      <c r="F595" s="874" t="str">
        <f>C596</f>
        <v>113/11/29</v>
      </c>
      <c r="G595" s="875"/>
      <c r="H595" s="875"/>
      <c r="I595" s="876"/>
      <c r="J595" s="924" t="s">
        <v>7867</v>
      </c>
      <c r="K595" s="561">
        <f>D595+K593</f>
        <v>3323.21</v>
      </c>
      <c r="L595" s="884" t="s">
        <v>444</v>
      </c>
      <c r="M595" s="531" t="s">
        <v>8231</v>
      </c>
      <c r="N595" s="965" t="s">
        <v>9175</v>
      </c>
      <c r="O595" s="557"/>
    </row>
    <row r="596" spans="1:15" ht="75" customHeight="1">
      <c r="A596" s="499"/>
      <c r="B596" s="531" t="s">
        <v>9160</v>
      </c>
      <c r="C596" s="526" t="str">
        <f>C595</f>
        <v>113/11/29</v>
      </c>
      <c r="D596" s="910"/>
      <c r="E596" s="908"/>
      <c r="F596" s="874">
        <v>1</v>
      </c>
      <c r="G596" s="875"/>
      <c r="H596" s="875" t="s">
        <v>443</v>
      </c>
      <c r="I596" s="876"/>
      <c r="J596" s="925"/>
      <c r="K596" s="548">
        <f>F596+K594</f>
        <v>14</v>
      </c>
      <c r="L596" s="885"/>
      <c r="M596" s="531" t="s">
        <v>7682</v>
      </c>
      <c r="N596" s="966"/>
      <c r="O596" s="557"/>
    </row>
    <row r="597" spans="1:15" s="537" customFormat="1" ht="75" customHeight="1">
      <c r="A597" s="495" t="s">
        <v>529</v>
      </c>
      <c r="B597" s="531" t="s">
        <v>7508</v>
      </c>
      <c r="C597" s="526" t="s">
        <v>9138</v>
      </c>
      <c r="D597" s="909">
        <v>40.04</v>
      </c>
      <c r="E597" s="907" t="s">
        <v>740</v>
      </c>
      <c r="F597" s="874" t="str">
        <f>C598</f>
        <v>114/06/24</v>
      </c>
      <c r="G597" s="875"/>
      <c r="H597" s="875"/>
      <c r="I597" s="876"/>
      <c r="J597" s="924" t="s">
        <v>7867</v>
      </c>
      <c r="K597" s="561">
        <f>D597+K595</f>
        <v>3363.25</v>
      </c>
      <c r="L597" s="884" t="s">
        <v>444</v>
      </c>
      <c r="M597" s="531" t="s">
        <v>8231</v>
      </c>
      <c r="N597" s="965" t="s">
        <v>9240</v>
      </c>
      <c r="O597" s="559"/>
    </row>
    <row r="598" spans="1:15" s="537" customFormat="1" ht="75" customHeight="1">
      <c r="A598" s="499"/>
      <c r="B598" s="531" t="s">
        <v>9160</v>
      </c>
      <c r="C598" s="526" t="str">
        <f>C597</f>
        <v>114/06/24</v>
      </c>
      <c r="D598" s="910"/>
      <c r="E598" s="908"/>
      <c r="F598" s="874">
        <v>1</v>
      </c>
      <c r="G598" s="875"/>
      <c r="H598" s="875" t="s">
        <v>443</v>
      </c>
      <c r="I598" s="876"/>
      <c r="J598" s="925"/>
      <c r="K598" s="548">
        <f>F598+K596</f>
        <v>15</v>
      </c>
      <c r="L598" s="885"/>
      <c r="M598" s="531" t="s">
        <v>7682</v>
      </c>
      <c r="N598" s="966"/>
      <c r="O598" s="559"/>
    </row>
    <row r="599" spans="1:15" ht="75" customHeight="1">
      <c r="A599" s="495" t="s">
        <v>529</v>
      </c>
      <c r="B599" s="531" t="s">
        <v>7508</v>
      </c>
      <c r="C599" s="526" t="s">
        <v>9139</v>
      </c>
      <c r="D599" s="909">
        <v>90.35</v>
      </c>
      <c r="E599" s="907" t="s">
        <v>740</v>
      </c>
      <c r="F599" s="874" t="str">
        <f>C600</f>
        <v>114/06/26</v>
      </c>
      <c r="G599" s="875"/>
      <c r="H599" s="875"/>
      <c r="I599" s="876"/>
      <c r="J599" s="924" t="s">
        <v>7867</v>
      </c>
      <c r="K599" s="561">
        <f>D599+K597</f>
        <v>3453.6</v>
      </c>
      <c r="L599" s="884" t="s">
        <v>444</v>
      </c>
      <c r="M599" s="531" t="s">
        <v>8231</v>
      </c>
      <c r="N599" s="965" t="s">
        <v>9241</v>
      </c>
      <c r="O599" s="557"/>
    </row>
    <row r="600" spans="1:15" ht="75" customHeight="1">
      <c r="A600" s="499"/>
      <c r="B600" s="531" t="s">
        <v>9160</v>
      </c>
      <c r="C600" s="526" t="str">
        <f>C599</f>
        <v>114/06/26</v>
      </c>
      <c r="D600" s="910"/>
      <c r="E600" s="908"/>
      <c r="F600" s="874">
        <v>1</v>
      </c>
      <c r="G600" s="875"/>
      <c r="H600" s="875" t="s">
        <v>443</v>
      </c>
      <c r="I600" s="876"/>
      <c r="J600" s="925"/>
      <c r="K600" s="548">
        <f>F600+K598</f>
        <v>16</v>
      </c>
      <c r="L600" s="885"/>
      <c r="M600" s="531" t="s">
        <v>7682</v>
      </c>
      <c r="N600" s="966"/>
      <c r="O600" s="557"/>
    </row>
    <row r="601" spans="1:15" ht="75" customHeight="1">
      <c r="A601" s="495" t="s">
        <v>529</v>
      </c>
      <c r="B601" s="531" t="s">
        <v>7508</v>
      </c>
      <c r="C601" s="526" t="s">
        <v>7558</v>
      </c>
      <c r="D601" s="927">
        <v>135.36000000000001</v>
      </c>
      <c r="E601" s="918" t="s">
        <v>740</v>
      </c>
      <c r="F601" s="874" t="s">
        <v>7727</v>
      </c>
      <c r="G601" s="875"/>
      <c r="H601" s="875"/>
      <c r="I601" s="876"/>
      <c r="J601" s="924" t="s">
        <v>7867</v>
      </c>
      <c r="K601" s="561">
        <f>D601</f>
        <v>135.36000000000001</v>
      </c>
      <c r="L601" s="881" t="s">
        <v>444</v>
      </c>
      <c r="M601" s="531" t="s">
        <v>7707</v>
      </c>
      <c r="N601" s="965" t="s">
        <v>9176</v>
      </c>
      <c r="O601" s="557"/>
    </row>
    <row r="602" spans="1:15" ht="75" customHeight="1">
      <c r="A602" s="499"/>
      <c r="B602" s="531" t="s">
        <v>8757</v>
      </c>
      <c r="C602" s="526" t="s">
        <v>7558</v>
      </c>
      <c r="D602" s="927"/>
      <c r="E602" s="918"/>
      <c r="F602" s="874">
        <v>1</v>
      </c>
      <c r="G602" s="875"/>
      <c r="H602" s="875" t="s">
        <v>443</v>
      </c>
      <c r="I602" s="876"/>
      <c r="J602" s="925"/>
      <c r="K602" s="548">
        <v>1</v>
      </c>
      <c r="L602" s="881"/>
      <c r="M602" s="531" t="s">
        <v>7682</v>
      </c>
      <c r="N602" s="966"/>
      <c r="O602" s="557"/>
    </row>
    <row r="603" spans="1:15" ht="75" customHeight="1">
      <c r="A603" s="495" t="s">
        <v>529</v>
      </c>
      <c r="B603" s="531" t="s">
        <v>7508</v>
      </c>
      <c r="C603" s="526" t="s">
        <v>7869</v>
      </c>
      <c r="D603" s="927">
        <v>828.94</v>
      </c>
      <c r="E603" s="918" t="s">
        <v>740</v>
      </c>
      <c r="F603" s="934" t="s">
        <v>7881</v>
      </c>
      <c r="G603" s="1030"/>
      <c r="H603" s="1030"/>
      <c r="I603" s="939"/>
      <c r="J603" s="924" t="s">
        <v>7867</v>
      </c>
      <c r="K603" s="1125">
        <f>D603+K601+D605</f>
        <v>1393.68</v>
      </c>
      <c r="L603" s="884" t="s">
        <v>444</v>
      </c>
      <c r="M603" s="1082" t="s">
        <v>7707</v>
      </c>
      <c r="N603" s="965" t="s">
        <v>9177</v>
      </c>
      <c r="O603" s="557"/>
    </row>
    <row r="604" spans="1:15" ht="75" customHeight="1">
      <c r="A604" s="499"/>
      <c r="B604" s="531" t="s">
        <v>8758</v>
      </c>
      <c r="C604" s="526" t="s">
        <v>7869</v>
      </c>
      <c r="D604" s="927"/>
      <c r="E604" s="918"/>
      <c r="F604" s="935"/>
      <c r="G604" s="1031"/>
      <c r="H604" s="1031"/>
      <c r="I604" s="940"/>
      <c r="J604" s="925"/>
      <c r="K604" s="1126"/>
      <c r="L604" s="1084"/>
      <c r="M604" s="1083"/>
      <c r="N604" s="1005"/>
      <c r="O604" s="557"/>
    </row>
    <row r="605" spans="1:15" ht="75" customHeight="1">
      <c r="A605" s="495" t="s">
        <v>529</v>
      </c>
      <c r="B605" s="531" t="s">
        <v>7508</v>
      </c>
      <c r="C605" s="526" t="s">
        <v>7880</v>
      </c>
      <c r="D605" s="927">
        <v>429.38</v>
      </c>
      <c r="E605" s="918" t="s">
        <v>740</v>
      </c>
      <c r="F605" s="934">
        <v>4</v>
      </c>
      <c r="G605" s="1030"/>
      <c r="H605" s="1030" t="s">
        <v>443</v>
      </c>
      <c r="I605" s="939"/>
      <c r="J605" s="924" t="s">
        <v>7867</v>
      </c>
      <c r="K605" s="993">
        <f>F605+K602</f>
        <v>5</v>
      </c>
      <c r="L605" s="1084"/>
      <c r="M605" s="1082" t="s">
        <v>7682</v>
      </c>
      <c r="N605" s="1005"/>
      <c r="O605" s="557"/>
    </row>
    <row r="606" spans="1:15" ht="75" customHeight="1">
      <c r="A606" s="499"/>
      <c r="B606" s="531" t="s">
        <v>8758</v>
      </c>
      <c r="C606" s="526" t="str">
        <f>C605</f>
        <v>112/10/18</v>
      </c>
      <c r="D606" s="927"/>
      <c r="E606" s="918"/>
      <c r="F606" s="935"/>
      <c r="G606" s="1031"/>
      <c r="H606" s="1031"/>
      <c r="I606" s="940"/>
      <c r="J606" s="925"/>
      <c r="K606" s="994"/>
      <c r="L606" s="885"/>
      <c r="M606" s="1083"/>
      <c r="N606" s="966"/>
      <c r="O606" s="557"/>
    </row>
    <row r="607" spans="1:15" s="537" customFormat="1" ht="75" customHeight="1">
      <c r="A607" s="495" t="s">
        <v>529</v>
      </c>
      <c r="B607" s="531" t="s">
        <v>7508</v>
      </c>
      <c r="C607" s="526" t="s">
        <v>7901</v>
      </c>
      <c r="D607" s="916">
        <v>579.44000000000005</v>
      </c>
      <c r="E607" s="918" t="s">
        <v>740</v>
      </c>
      <c r="F607" s="874" t="str">
        <f>C608</f>
        <v>112/10/31</v>
      </c>
      <c r="G607" s="875"/>
      <c r="H607" s="875"/>
      <c r="I607" s="876"/>
      <c r="J607" s="924" t="s">
        <v>7867</v>
      </c>
      <c r="K607" s="561">
        <f>D607+K603</f>
        <v>1973.1200000000001</v>
      </c>
      <c r="L607" s="881" t="s">
        <v>1717</v>
      </c>
      <c r="M607" s="531" t="s">
        <v>7906</v>
      </c>
      <c r="N607" s="965" t="s">
        <v>9178</v>
      </c>
      <c r="O607" s="559"/>
    </row>
    <row r="608" spans="1:15" s="537" customFormat="1" ht="75" customHeight="1">
      <c r="A608" s="499"/>
      <c r="B608" s="531" t="s">
        <v>8758</v>
      </c>
      <c r="C608" s="526" t="s">
        <v>7901</v>
      </c>
      <c r="D608" s="917"/>
      <c r="E608" s="918"/>
      <c r="F608" s="874">
        <v>1</v>
      </c>
      <c r="G608" s="875"/>
      <c r="H608" s="875" t="s">
        <v>443</v>
      </c>
      <c r="I608" s="876"/>
      <c r="J608" s="925"/>
      <c r="K608" s="548">
        <f>F608+K605</f>
        <v>6</v>
      </c>
      <c r="L608" s="881"/>
      <c r="M608" s="531" t="s">
        <v>7682</v>
      </c>
      <c r="N608" s="966"/>
      <c r="O608" s="559"/>
    </row>
    <row r="609" spans="1:15" ht="75" customHeight="1">
      <c r="A609" s="495" t="s">
        <v>529</v>
      </c>
      <c r="B609" s="531" t="s">
        <v>7508</v>
      </c>
      <c r="C609" s="526" t="s">
        <v>8388</v>
      </c>
      <c r="D609" s="916">
        <v>338.13</v>
      </c>
      <c r="E609" s="918" t="s">
        <v>740</v>
      </c>
      <c r="F609" s="874" t="str">
        <f>C610</f>
        <v>113/5/16</v>
      </c>
      <c r="G609" s="875"/>
      <c r="H609" s="875"/>
      <c r="I609" s="876"/>
      <c r="J609" s="924" t="s">
        <v>7867</v>
      </c>
      <c r="K609" s="561">
        <f>D609+K607</f>
        <v>2311.25</v>
      </c>
      <c r="L609" s="884" t="s">
        <v>8493</v>
      </c>
      <c r="M609" s="531" t="s">
        <v>8231</v>
      </c>
      <c r="N609" s="965" t="s">
        <v>9179</v>
      </c>
      <c r="O609" s="557"/>
    </row>
    <row r="610" spans="1:15" ht="75" customHeight="1">
      <c r="A610" s="499"/>
      <c r="B610" s="531" t="s">
        <v>8757</v>
      </c>
      <c r="C610" s="526" t="str">
        <f>C609</f>
        <v>113/5/16</v>
      </c>
      <c r="D610" s="917"/>
      <c r="E610" s="918"/>
      <c r="F610" s="874">
        <v>1</v>
      </c>
      <c r="G610" s="875"/>
      <c r="H610" s="875" t="s">
        <v>443</v>
      </c>
      <c r="I610" s="876"/>
      <c r="J610" s="925"/>
      <c r="K610" s="548">
        <f>F610+K608</f>
        <v>7</v>
      </c>
      <c r="L610" s="885"/>
      <c r="M610" s="531" t="s">
        <v>7682</v>
      </c>
      <c r="N610" s="966"/>
      <c r="O610" s="557"/>
    </row>
    <row r="611" spans="1:15" ht="75" customHeight="1">
      <c r="A611" s="495" t="s">
        <v>529</v>
      </c>
      <c r="B611" s="531" t="s">
        <v>7508</v>
      </c>
      <c r="C611" s="526" t="s">
        <v>8424</v>
      </c>
      <c r="D611" s="1132">
        <v>40</v>
      </c>
      <c r="E611" s="918" t="s">
        <v>740</v>
      </c>
      <c r="F611" s="874" t="str">
        <f>C612</f>
        <v>113/5/24</v>
      </c>
      <c r="G611" s="875"/>
      <c r="H611" s="875"/>
      <c r="I611" s="876"/>
      <c r="J611" s="924" t="s">
        <v>7867</v>
      </c>
      <c r="K611" s="561">
        <f>D611+K609</f>
        <v>2351.25</v>
      </c>
      <c r="L611" s="881" t="s">
        <v>1717</v>
      </c>
      <c r="M611" s="531" t="s">
        <v>8231</v>
      </c>
      <c r="N611" s="965" t="s">
        <v>9180</v>
      </c>
      <c r="O611" s="557"/>
    </row>
    <row r="612" spans="1:15" ht="75" customHeight="1">
      <c r="A612" s="499"/>
      <c r="B612" s="531" t="s">
        <v>8757</v>
      </c>
      <c r="C612" s="526" t="str">
        <f>C611</f>
        <v>113/5/24</v>
      </c>
      <c r="D612" s="1133"/>
      <c r="E612" s="918"/>
      <c r="F612" s="874">
        <v>1</v>
      </c>
      <c r="G612" s="875"/>
      <c r="H612" s="875" t="s">
        <v>443</v>
      </c>
      <c r="I612" s="876"/>
      <c r="J612" s="925"/>
      <c r="K612" s="548">
        <f>F612+K610</f>
        <v>8</v>
      </c>
      <c r="L612" s="881"/>
      <c r="M612" s="531" t="s">
        <v>7682</v>
      </c>
      <c r="N612" s="966"/>
      <c r="O612" s="557"/>
    </row>
    <row r="613" spans="1:15" ht="75" customHeight="1">
      <c r="A613" s="495" t="s">
        <v>529</v>
      </c>
      <c r="B613" s="531" t="s">
        <v>7508</v>
      </c>
      <c r="C613" s="526" t="s">
        <v>8433</v>
      </c>
      <c r="D613" s="1132">
        <v>105.4</v>
      </c>
      <c r="E613" s="918" t="s">
        <v>740</v>
      </c>
      <c r="F613" s="874" t="str">
        <f>C614</f>
        <v>113/6/12</v>
      </c>
      <c r="G613" s="875"/>
      <c r="H613" s="875"/>
      <c r="I613" s="876"/>
      <c r="J613" s="924" t="s">
        <v>7867</v>
      </c>
      <c r="K613" s="561">
        <f>D613+K611</f>
        <v>2456.65</v>
      </c>
      <c r="L613" s="881" t="s">
        <v>1717</v>
      </c>
      <c r="M613" s="531" t="s">
        <v>8231</v>
      </c>
      <c r="N613" s="965" t="s">
        <v>9181</v>
      </c>
      <c r="O613" s="557"/>
    </row>
    <row r="614" spans="1:15" ht="75" customHeight="1">
      <c r="A614" s="499"/>
      <c r="B614" s="531" t="s">
        <v>8757</v>
      </c>
      <c r="C614" s="526" t="str">
        <f>C613</f>
        <v>113/6/12</v>
      </c>
      <c r="D614" s="1133"/>
      <c r="E614" s="918"/>
      <c r="F614" s="874">
        <v>1</v>
      </c>
      <c r="G614" s="875"/>
      <c r="H614" s="875" t="s">
        <v>443</v>
      </c>
      <c r="I614" s="876"/>
      <c r="J614" s="925"/>
      <c r="K614" s="548">
        <f>F614+K612</f>
        <v>9</v>
      </c>
      <c r="L614" s="881"/>
      <c r="M614" s="531" t="s">
        <v>7682</v>
      </c>
      <c r="N614" s="966"/>
      <c r="O614" s="557"/>
    </row>
    <row r="615" spans="1:15" ht="75" customHeight="1">
      <c r="A615" s="495" t="s">
        <v>529</v>
      </c>
      <c r="B615" s="531" t="s">
        <v>7508</v>
      </c>
      <c r="C615" s="526" t="s">
        <v>8515</v>
      </c>
      <c r="D615" s="1132">
        <v>690</v>
      </c>
      <c r="E615" s="918" t="s">
        <v>740</v>
      </c>
      <c r="F615" s="874" t="str">
        <f>C616</f>
        <v>113/6/14</v>
      </c>
      <c r="G615" s="875"/>
      <c r="H615" s="875"/>
      <c r="I615" s="876"/>
      <c r="J615" s="924" t="s">
        <v>7867</v>
      </c>
      <c r="K615" s="561">
        <f>D615+K613</f>
        <v>3146.65</v>
      </c>
      <c r="L615" s="881" t="s">
        <v>1717</v>
      </c>
      <c r="M615" s="531" t="s">
        <v>8231</v>
      </c>
      <c r="N615" s="965" t="s">
        <v>9182</v>
      </c>
      <c r="O615" s="557"/>
    </row>
    <row r="616" spans="1:15" ht="75" customHeight="1">
      <c r="A616" s="499"/>
      <c r="B616" s="531" t="s">
        <v>8757</v>
      </c>
      <c r="C616" s="526" t="str">
        <f>C615</f>
        <v>113/6/14</v>
      </c>
      <c r="D616" s="1133"/>
      <c r="E616" s="918"/>
      <c r="F616" s="874">
        <v>2</v>
      </c>
      <c r="G616" s="875"/>
      <c r="H616" s="875" t="s">
        <v>443</v>
      </c>
      <c r="I616" s="876"/>
      <c r="J616" s="925"/>
      <c r="K616" s="548">
        <f>F616+K614</f>
        <v>11</v>
      </c>
      <c r="L616" s="881"/>
      <c r="M616" s="531" t="s">
        <v>7682</v>
      </c>
      <c r="N616" s="966"/>
      <c r="O616" s="557"/>
    </row>
    <row r="617" spans="1:15" ht="75" customHeight="1">
      <c r="A617" s="667" t="s">
        <v>529</v>
      </c>
      <c r="B617" s="531" t="s">
        <v>7508</v>
      </c>
      <c r="C617" s="526" t="s">
        <v>8894</v>
      </c>
      <c r="D617" s="1132">
        <v>176.56</v>
      </c>
      <c r="E617" s="918" t="s">
        <v>740</v>
      </c>
      <c r="F617" s="874" t="str">
        <f>C618</f>
        <v>113/11/29</v>
      </c>
      <c r="G617" s="875"/>
      <c r="H617" s="875"/>
      <c r="I617" s="876"/>
      <c r="J617" s="924" t="s">
        <v>7867</v>
      </c>
      <c r="K617" s="561">
        <f>D617+K615</f>
        <v>3323.21</v>
      </c>
      <c r="L617" s="881" t="s">
        <v>1717</v>
      </c>
      <c r="M617" s="531" t="s">
        <v>8231</v>
      </c>
      <c r="N617" s="965" t="s">
        <v>9183</v>
      </c>
      <c r="O617" s="557"/>
    </row>
    <row r="618" spans="1:15" ht="75" customHeight="1">
      <c r="A618" s="499"/>
      <c r="B618" s="531" t="s">
        <v>8900</v>
      </c>
      <c r="C618" s="526" t="str">
        <f>C617</f>
        <v>113/11/29</v>
      </c>
      <c r="D618" s="1133"/>
      <c r="E618" s="918"/>
      <c r="F618" s="874">
        <v>1</v>
      </c>
      <c r="G618" s="875"/>
      <c r="H618" s="875" t="s">
        <v>443</v>
      </c>
      <c r="I618" s="876"/>
      <c r="J618" s="925"/>
      <c r="K618" s="548">
        <f>F618+K616</f>
        <v>12</v>
      </c>
      <c r="L618" s="881"/>
      <c r="M618" s="531" t="s">
        <v>7682</v>
      </c>
      <c r="N618" s="966"/>
      <c r="O618" s="557"/>
    </row>
    <row r="619" spans="1:15" ht="75" customHeight="1">
      <c r="A619" s="667" t="s">
        <v>529</v>
      </c>
      <c r="B619" s="531" t="s">
        <v>7508</v>
      </c>
      <c r="C619" s="526" t="s">
        <v>9184</v>
      </c>
      <c r="D619" s="751">
        <v>45832</v>
      </c>
      <c r="E619" s="615">
        <v>40.04</v>
      </c>
      <c r="F619" s="874" t="str">
        <f>C620</f>
        <v>114/06/27</v>
      </c>
      <c r="G619" s="875"/>
      <c r="H619" s="875"/>
      <c r="I619" s="876"/>
      <c r="J619" s="924" t="s">
        <v>7867</v>
      </c>
      <c r="K619" s="752" t="s">
        <v>9185</v>
      </c>
      <c r="L619" s="881" t="s">
        <v>1717</v>
      </c>
      <c r="M619" s="531" t="s">
        <v>8231</v>
      </c>
      <c r="N619" s="965" t="s">
        <v>9258</v>
      </c>
      <c r="O619" s="557"/>
    </row>
    <row r="620" spans="1:15" ht="75" customHeight="1">
      <c r="A620" s="499"/>
      <c r="B620" s="531" t="s">
        <v>8900</v>
      </c>
      <c r="C620" s="526" t="str">
        <f>C619</f>
        <v>114/06/27</v>
      </c>
      <c r="D620" s="751">
        <v>45834</v>
      </c>
      <c r="E620" s="615">
        <v>90.35</v>
      </c>
      <c r="F620" s="874">
        <v>1</v>
      </c>
      <c r="G620" s="875"/>
      <c r="H620" s="875" t="s">
        <v>443</v>
      </c>
      <c r="I620" s="876"/>
      <c r="J620" s="925"/>
      <c r="K620" s="548">
        <f>F620+K618</f>
        <v>13</v>
      </c>
      <c r="L620" s="881"/>
      <c r="M620" s="531" t="s">
        <v>7682</v>
      </c>
      <c r="N620" s="966"/>
      <c r="O620" s="557"/>
    </row>
    <row r="621" spans="1:15" ht="30" customHeight="1">
      <c r="A621" s="495" t="s">
        <v>531</v>
      </c>
      <c r="B621" s="531" t="s">
        <v>7642</v>
      </c>
      <c r="C621" s="526" t="s">
        <v>7647</v>
      </c>
      <c r="D621" s="934" t="s">
        <v>7667</v>
      </c>
      <c r="E621" s="939"/>
      <c r="F621" s="936" t="s">
        <v>7646</v>
      </c>
      <c r="G621" s="937"/>
      <c r="H621" s="937"/>
      <c r="I621" s="938"/>
      <c r="J621" s="981" t="s">
        <v>7714</v>
      </c>
      <c r="K621" s="527" t="s">
        <v>128</v>
      </c>
      <c r="L621" s="881" t="s">
        <v>444</v>
      </c>
      <c r="M621" s="529" t="s">
        <v>8729</v>
      </c>
      <c r="N621" s="882" t="s">
        <v>7780</v>
      </c>
      <c r="O621" s="557"/>
    </row>
    <row r="622" spans="1:15" ht="30" customHeight="1">
      <c r="A622" s="499"/>
      <c r="B622" s="531" t="s">
        <v>7511</v>
      </c>
      <c r="C622" s="526" t="s">
        <v>7647</v>
      </c>
      <c r="D622" s="935"/>
      <c r="E622" s="940"/>
      <c r="F622" s="957" t="s">
        <v>449</v>
      </c>
      <c r="G622" s="958"/>
      <c r="H622" s="958"/>
      <c r="I622" s="959"/>
      <c r="J622" s="981"/>
      <c r="K622" s="527" t="s">
        <v>128</v>
      </c>
      <c r="L622" s="881"/>
      <c r="M622" s="531" t="s">
        <v>7682</v>
      </c>
      <c r="N622" s="883"/>
      <c r="O622" s="557"/>
    </row>
    <row r="623" spans="1:15" s="719" customFormat="1" ht="75" customHeight="1">
      <c r="A623" s="715" t="s">
        <v>531</v>
      </c>
      <c r="B623" s="716" t="s">
        <v>7510</v>
      </c>
      <c r="C623" s="717" t="s">
        <v>8424</v>
      </c>
      <c r="D623" s="928">
        <v>65</v>
      </c>
      <c r="E623" s="929"/>
      <c r="F623" s="973" t="str">
        <f>C623</f>
        <v>113/5/24</v>
      </c>
      <c r="G623" s="974"/>
      <c r="H623" s="974"/>
      <c r="I623" s="975"/>
      <c r="J623" s="983" t="s">
        <v>7867</v>
      </c>
      <c r="K623" s="721">
        <f>D623</f>
        <v>65</v>
      </c>
      <c r="L623" s="1000" t="s">
        <v>1717</v>
      </c>
      <c r="M623" s="716" t="s">
        <v>8506</v>
      </c>
      <c r="N623" s="995" t="s">
        <v>9186</v>
      </c>
      <c r="O623" s="718"/>
    </row>
    <row r="624" spans="1:15" s="719" customFormat="1" ht="75" customHeight="1">
      <c r="A624" s="720"/>
      <c r="B624" s="716" t="s">
        <v>7511</v>
      </c>
      <c r="C624" s="717" t="str">
        <f>C623</f>
        <v>113/5/24</v>
      </c>
      <c r="D624" s="930"/>
      <c r="E624" s="931"/>
      <c r="F624" s="973">
        <v>1</v>
      </c>
      <c r="G624" s="974"/>
      <c r="H624" s="974" t="s">
        <v>1220</v>
      </c>
      <c r="I624" s="975"/>
      <c r="J624" s="984"/>
      <c r="K624" s="724">
        <f>F624</f>
        <v>1</v>
      </c>
      <c r="L624" s="1000"/>
      <c r="M624" s="716" t="s">
        <v>8474</v>
      </c>
      <c r="N624" s="996"/>
      <c r="O624" s="718"/>
    </row>
    <row r="625" spans="1:15" s="719" customFormat="1" ht="75" customHeight="1">
      <c r="A625" s="715" t="s">
        <v>531</v>
      </c>
      <c r="B625" s="716" t="s">
        <v>7510</v>
      </c>
      <c r="C625" s="717" t="s">
        <v>8505</v>
      </c>
      <c r="D625" s="928">
        <v>83.04</v>
      </c>
      <c r="E625" s="929"/>
      <c r="F625" s="973" t="str">
        <f>C625</f>
        <v>113/6/11</v>
      </c>
      <c r="G625" s="974"/>
      <c r="H625" s="974"/>
      <c r="I625" s="975"/>
      <c r="J625" s="983" t="s">
        <v>9218</v>
      </c>
      <c r="K625" s="721">
        <f>K623+D625</f>
        <v>148.04000000000002</v>
      </c>
      <c r="L625" s="1000" t="s">
        <v>1717</v>
      </c>
      <c r="M625" s="716" t="s">
        <v>8510</v>
      </c>
      <c r="N625" s="995" t="s">
        <v>9187</v>
      </c>
      <c r="O625" s="718"/>
    </row>
    <row r="626" spans="1:15" s="719" customFormat="1" ht="75" customHeight="1">
      <c r="A626" s="720"/>
      <c r="B626" s="716" t="s">
        <v>7511</v>
      </c>
      <c r="C626" s="717" t="str">
        <f>C625</f>
        <v>113/6/11</v>
      </c>
      <c r="D626" s="930"/>
      <c r="E626" s="931"/>
      <c r="F626" s="973">
        <v>1</v>
      </c>
      <c r="G626" s="974"/>
      <c r="H626" s="974" t="s">
        <v>1220</v>
      </c>
      <c r="I626" s="975"/>
      <c r="J626" s="984"/>
      <c r="K626" s="724">
        <f>K624+F626</f>
        <v>2</v>
      </c>
      <c r="L626" s="1000"/>
      <c r="M626" s="716" t="s">
        <v>8474</v>
      </c>
      <c r="N626" s="996"/>
      <c r="O626" s="718"/>
    </row>
    <row r="627" spans="1:15" s="723" customFormat="1" ht="75" customHeight="1">
      <c r="A627" s="715" t="s">
        <v>531</v>
      </c>
      <c r="B627" s="716" t="s">
        <v>7510</v>
      </c>
      <c r="C627" s="717" t="s">
        <v>8894</v>
      </c>
      <c r="D627" s="928">
        <v>155</v>
      </c>
      <c r="E627" s="929"/>
      <c r="F627" s="973" t="str">
        <f>C627</f>
        <v>113/11/29</v>
      </c>
      <c r="G627" s="974"/>
      <c r="H627" s="974"/>
      <c r="I627" s="975"/>
      <c r="J627" s="983" t="s">
        <v>9218</v>
      </c>
      <c r="K627" s="721">
        <f>K625+D627</f>
        <v>303.04000000000002</v>
      </c>
      <c r="L627" s="1000" t="s">
        <v>1717</v>
      </c>
      <c r="M627" s="716" t="s">
        <v>8898</v>
      </c>
      <c r="N627" s="995" t="s">
        <v>9188</v>
      </c>
      <c r="O627" s="722"/>
    </row>
    <row r="628" spans="1:15" s="723" customFormat="1" ht="75" customHeight="1">
      <c r="A628" s="720"/>
      <c r="B628" s="716" t="s">
        <v>7511</v>
      </c>
      <c r="C628" s="717" t="str">
        <f>C627</f>
        <v>113/11/29</v>
      </c>
      <c r="D628" s="930"/>
      <c r="E628" s="931"/>
      <c r="F628" s="973">
        <v>1</v>
      </c>
      <c r="G628" s="974"/>
      <c r="H628" s="974" t="s">
        <v>1220</v>
      </c>
      <c r="I628" s="975"/>
      <c r="J628" s="984"/>
      <c r="K628" s="724">
        <f>K626+F628</f>
        <v>3</v>
      </c>
      <c r="L628" s="1000"/>
      <c r="M628" s="716" t="s">
        <v>8553</v>
      </c>
      <c r="N628" s="996"/>
      <c r="O628" s="722"/>
    </row>
    <row r="629" spans="1:15" s="723" customFormat="1" ht="75" customHeight="1">
      <c r="A629" s="715" t="s">
        <v>531</v>
      </c>
      <c r="B629" s="716" t="s">
        <v>7510</v>
      </c>
      <c r="C629" s="717" t="s">
        <v>9138</v>
      </c>
      <c r="D629" s="928">
        <v>182.92</v>
      </c>
      <c r="E629" s="929"/>
      <c r="F629" s="973" t="str">
        <f>C629</f>
        <v>114/06/24</v>
      </c>
      <c r="G629" s="974"/>
      <c r="H629" s="974"/>
      <c r="I629" s="975"/>
      <c r="J629" s="983" t="s">
        <v>9218</v>
      </c>
      <c r="K629" s="721">
        <f>K627+D629</f>
        <v>485.96000000000004</v>
      </c>
      <c r="L629" s="1000" t="s">
        <v>1717</v>
      </c>
      <c r="M629" s="716" t="s">
        <v>8506</v>
      </c>
      <c r="N629" s="995" t="s">
        <v>9189</v>
      </c>
      <c r="O629" s="722"/>
    </row>
    <row r="630" spans="1:15" s="723" customFormat="1" ht="75" customHeight="1">
      <c r="A630" s="720"/>
      <c r="B630" s="716" t="s">
        <v>7511</v>
      </c>
      <c r="C630" s="717" t="str">
        <f>C629</f>
        <v>114/06/24</v>
      </c>
      <c r="D630" s="930"/>
      <c r="E630" s="931"/>
      <c r="F630" s="973">
        <v>1</v>
      </c>
      <c r="G630" s="974"/>
      <c r="H630" s="974" t="s">
        <v>1220</v>
      </c>
      <c r="I630" s="975"/>
      <c r="J630" s="984"/>
      <c r="K630" s="724">
        <f>K628+F630</f>
        <v>4</v>
      </c>
      <c r="L630" s="1000"/>
      <c r="M630" s="716" t="s">
        <v>9137</v>
      </c>
      <c r="N630" s="996"/>
      <c r="O630" s="722"/>
    </row>
    <row r="631" spans="1:15" s="719" customFormat="1" ht="75" customHeight="1">
      <c r="A631" s="495" t="s">
        <v>531</v>
      </c>
      <c r="B631" s="531" t="s">
        <v>7510</v>
      </c>
      <c r="C631" s="526" t="s">
        <v>8424</v>
      </c>
      <c r="D631" s="980">
        <v>65</v>
      </c>
      <c r="E631" s="918" t="s">
        <v>740</v>
      </c>
      <c r="F631" s="874" t="str">
        <f>C631</f>
        <v>113/5/24</v>
      </c>
      <c r="G631" s="875"/>
      <c r="H631" s="875"/>
      <c r="I631" s="876"/>
      <c r="J631" s="924" t="s">
        <v>9218</v>
      </c>
      <c r="K631" s="561">
        <f>D631</f>
        <v>65</v>
      </c>
      <c r="L631" s="881" t="s">
        <v>1717</v>
      </c>
      <c r="M631" s="531" t="s">
        <v>8423</v>
      </c>
      <c r="N631" s="999" t="s">
        <v>9191</v>
      </c>
      <c r="O631" s="718"/>
    </row>
    <row r="632" spans="1:15" s="719" customFormat="1" ht="75" customHeight="1">
      <c r="A632" s="499"/>
      <c r="B632" s="531" t="s">
        <v>9190</v>
      </c>
      <c r="C632" s="526" t="str">
        <f>C631</f>
        <v>113/5/24</v>
      </c>
      <c r="D632" s="980"/>
      <c r="E632" s="918"/>
      <c r="F632" s="543">
        <v>1</v>
      </c>
      <c r="G632" s="544" t="s">
        <v>1220</v>
      </c>
      <c r="H632" s="544">
        <v>1</v>
      </c>
      <c r="I632" s="545" t="s">
        <v>443</v>
      </c>
      <c r="J632" s="925"/>
      <c r="K632" s="548">
        <v>1</v>
      </c>
      <c r="L632" s="881"/>
      <c r="M632" s="531" t="s">
        <v>7682</v>
      </c>
      <c r="N632" s="999"/>
      <c r="O632" s="718"/>
    </row>
    <row r="633" spans="1:15" s="723" customFormat="1" ht="75" customHeight="1">
      <c r="A633" s="495" t="s">
        <v>531</v>
      </c>
      <c r="B633" s="531" t="s">
        <v>7510</v>
      </c>
      <c r="C633" s="526" t="s">
        <v>8425</v>
      </c>
      <c r="D633" s="927">
        <v>83.04</v>
      </c>
      <c r="E633" s="918" t="s">
        <v>740</v>
      </c>
      <c r="F633" s="874" t="str">
        <f>C633</f>
        <v>113/6/11</v>
      </c>
      <c r="G633" s="875"/>
      <c r="H633" s="875"/>
      <c r="I633" s="876"/>
      <c r="J633" s="924" t="s">
        <v>9218</v>
      </c>
      <c r="K633" s="561">
        <f>K631+D633</f>
        <v>148.04000000000002</v>
      </c>
      <c r="L633" s="884" t="s">
        <v>444</v>
      </c>
      <c r="M633" s="531" t="s">
        <v>8423</v>
      </c>
      <c r="N633" s="999" t="s">
        <v>9192</v>
      </c>
      <c r="O633" s="722"/>
    </row>
    <row r="634" spans="1:15" s="723" customFormat="1" ht="75" customHeight="1">
      <c r="A634" s="499"/>
      <c r="B634" s="531" t="s">
        <v>9190</v>
      </c>
      <c r="C634" s="526" t="str">
        <f>C633</f>
        <v>113/6/11</v>
      </c>
      <c r="D634" s="927"/>
      <c r="E634" s="918"/>
      <c r="F634" s="543">
        <v>1</v>
      </c>
      <c r="G634" s="544" t="s">
        <v>1220</v>
      </c>
      <c r="H634" s="544">
        <v>1</v>
      </c>
      <c r="I634" s="545" t="s">
        <v>443</v>
      </c>
      <c r="J634" s="925"/>
      <c r="K634" s="548">
        <f>K632+H634</f>
        <v>2</v>
      </c>
      <c r="L634" s="885"/>
      <c r="M634" s="531" t="s">
        <v>7682</v>
      </c>
      <c r="N634" s="999"/>
      <c r="O634" s="722"/>
    </row>
    <row r="635" spans="1:15" s="723" customFormat="1" ht="75" customHeight="1">
      <c r="A635" s="495" t="s">
        <v>531</v>
      </c>
      <c r="B635" s="531" t="s">
        <v>7510</v>
      </c>
      <c r="C635" s="526" t="s">
        <v>8894</v>
      </c>
      <c r="D635" s="927">
        <v>155</v>
      </c>
      <c r="E635" s="918" t="s">
        <v>740</v>
      </c>
      <c r="F635" s="874" t="str">
        <f>C635</f>
        <v>113/11/29</v>
      </c>
      <c r="G635" s="875"/>
      <c r="H635" s="875"/>
      <c r="I635" s="876"/>
      <c r="J635" s="924" t="s">
        <v>9218</v>
      </c>
      <c r="K635" s="561">
        <f>K633+D635</f>
        <v>303.04000000000002</v>
      </c>
      <c r="L635" s="884" t="s">
        <v>444</v>
      </c>
      <c r="M635" s="531" t="s">
        <v>8423</v>
      </c>
      <c r="N635" s="999" t="s">
        <v>9193</v>
      </c>
      <c r="O635" s="722"/>
    </row>
    <row r="636" spans="1:15" s="723" customFormat="1" ht="75" customHeight="1">
      <c r="A636" s="499"/>
      <c r="B636" s="531" t="s">
        <v>9190</v>
      </c>
      <c r="C636" s="526" t="str">
        <f>C635</f>
        <v>113/11/29</v>
      </c>
      <c r="D636" s="927"/>
      <c r="E636" s="918"/>
      <c r="F636" s="543">
        <v>1</v>
      </c>
      <c r="G636" s="544" t="s">
        <v>1220</v>
      </c>
      <c r="H636" s="544">
        <v>1</v>
      </c>
      <c r="I636" s="545" t="s">
        <v>443</v>
      </c>
      <c r="J636" s="925"/>
      <c r="K636" s="548">
        <f>K634+H636</f>
        <v>3</v>
      </c>
      <c r="L636" s="885"/>
      <c r="M636" s="531" t="s">
        <v>7682</v>
      </c>
      <c r="N636" s="999"/>
      <c r="O636" s="722"/>
    </row>
    <row r="637" spans="1:15" s="719" customFormat="1" ht="75" customHeight="1">
      <c r="A637" s="495" t="s">
        <v>531</v>
      </c>
      <c r="B637" s="531" t="s">
        <v>7510</v>
      </c>
      <c r="C637" s="526" t="s">
        <v>9138</v>
      </c>
      <c r="D637" s="927">
        <v>182.92</v>
      </c>
      <c r="E637" s="918" t="s">
        <v>740</v>
      </c>
      <c r="F637" s="874" t="str">
        <f>C637</f>
        <v>114/06/24</v>
      </c>
      <c r="G637" s="875"/>
      <c r="H637" s="875"/>
      <c r="I637" s="876"/>
      <c r="J637" s="924" t="s">
        <v>9218</v>
      </c>
      <c r="K637" s="561">
        <f>K635+D637</f>
        <v>485.96000000000004</v>
      </c>
      <c r="L637" s="884" t="s">
        <v>444</v>
      </c>
      <c r="M637" s="531" t="s">
        <v>8423</v>
      </c>
      <c r="N637" s="999" t="s">
        <v>9239</v>
      </c>
      <c r="O637" s="718"/>
    </row>
    <row r="638" spans="1:15" s="719" customFormat="1" ht="75" customHeight="1">
      <c r="A638" s="499"/>
      <c r="B638" s="531" t="s">
        <v>9190</v>
      </c>
      <c r="C638" s="526" t="str">
        <f>C637</f>
        <v>114/06/24</v>
      </c>
      <c r="D638" s="927"/>
      <c r="E638" s="918"/>
      <c r="F638" s="543">
        <v>1</v>
      </c>
      <c r="G638" s="544" t="s">
        <v>1220</v>
      </c>
      <c r="H638" s="544">
        <v>1</v>
      </c>
      <c r="I638" s="545" t="s">
        <v>443</v>
      </c>
      <c r="J638" s="925"/>
      <c r="K638" s="548">
        <f>K636+H638</f>
        <v>4</v>
      </c>
      <c r="L638" s="885"/>
      <c r="M638" s="531" t="s">
        <v>7682</v>
      </c>
      <c r="N638" s="999"/>
      <c r="O638" s="718"/>
    </row>
    <row r="639" spans="1:15" s="537" customFormat="1" ht="75" customHeight="1">
      <c r="A639" s="495" t="s">
        <v>531</v>
      </c>
      <c r="B639" s="531" t="s">
        <v>8507</v>
      </c>
      <c r="C639" s="526" t="s">
        <v>8424</v>
      </c>
      <c r="D639" s="980">
        <v>62</v>
      </c>
      <c r="E639" s="918" t="s">
        <v>740</v>
      </c>
      <c r="F639" s="874" t="str">
        <f>C639</f>
        <v>113/5/24</v>
      </c>
      <c r="G639" s="875"/>
      <c r="H639" s="875"/>
      <c r="I639" s="876"/>
      <c r="J639" s="924" t="s">
        <v>9218</v>
      </c>
      <c r="K639" s="561">
        <f>D639</f>
        <v>62</v>
      </c>
      <c r="L639" s="881" t="s">
        <v>444</v>
      </c>
      <c r="M639" s="531" t="s">
        <v>8423</v>
      </c>
      <c r="N639" s="1016" t="s">
        <v>9196</v>
      </c>
      <c r="O639" s="559"/>
    </row>
    <row r="640" spans="1:15" s="537" customFormat="1" ht="75" customHeight="1">
      <c r="A640" s="499"/>
      <c r="B640" s="531" t="s">
        <v>9197</v>
      </c>
      <c r="C640" s="526" t="str">
        <f>C639</f>
        <v>113/5/24</v>
      </c>
      <c r="D640" s="980"/>
      <c r="E640" s="918"/>
      <c r="F640" s="543">
        <v>1</v>
      </c>
      <c r="G640" s="544" t="s">
        <v>1220</v>
      </c>
      <c r="H640" s="544">
        <v>1</v>
      </c>
      <c r="I640" s="545" t="s">
        <v>443</v>
      </c>
      <c r="J640" s="925"/>
      <c r="K640" s="548">
        <v>1</v>
      </c>
      <c r="L640" s="881"/>
      <c r="M640" s="531" t="s">
        <v>7682</v>
      </c>
      <c r="N640" s="1016"/>
      <c r="O640" s="559"/>
    </row>
    <row r="641" spans="1:15" ht="75" customHeight="1">
      <c r="A641" s="495" t="s">
        <v>531</v>
      </c>
      <c r="B641" s="531" t="s">
        <v>7510</v>
      </c>
      <c r="C641" s="526" t="s">
        <v>8425</v>
      </c>
      <c r="D641" s="927">
        <v>83.04</v>
      </c>
      <c r="E641" s="918" t="s">
        <v>740</v>
      </c>
      <c r="F641" s="874" t="str">
        <f>C641</f>
        <v>113/6/11</v>
      </c>
      <c r="G641" s="875"/>
      <c r="H641" s="875"/>
      <c r="I641" s="876"/>
      <c r="J641" s="924" t="s">
        <v>9218</v>
      </c>
      <c r="K641" s="561">
        <f>K639+D641</f>
        <v>145.04000000000002</v>
      </c>
      <c r="L641" s="884" t="s">
        <v>444</v>
      </c>
      <c r="M641" s="531" t="s">
        <v>8423</v>
      </c>
      <c r="N641" s="999" t="s">
        <v>9194</v>
      </c>
      <c r="O641" s="557"/>
    </row>
    <row r="642" spans="1:15" ht="75" customHeight="1">
      <c r="A642" s="499"/>
      <c r="B642" s="531" t="s">
        <v>9197</v>
      </c>
      <c r="C642" s="526" t="str">
        <f>C641</f>
        <v>113/6/11</v>
      </c>
      <c r="D642" s="927"/>
      <c r="E642" s="918"/>
      <c r="F642" s="543">
        <v>1</v>
      </c>
      <c r="G642" s="544" t="s">
        <v>1220</v>
      </c>
      <c r="H642" s="544">
        <v>1</v>
      </c>
      <c r="I642" s="545" t="s">
        <v>443</v>
      </c>
      <c r="J642" s="925"/>
      <c r="K642" s="548">
        <f>K640+H642</f>
        <v>2</v>
      </c>
      <c r="L642" s="885"/>
      <c r="M642" s="531" t="s">
        <v>7682</v>
      </c>
      <c r="N642" s="999"/>
      <c r="O642" s="557"/>
    </row>
    <row r="643" spans="1:15" ht="75" customHeight="1">
      <c r="A643" s="495" t="s">
        <v>531</v>
      </c>
      <c r="B643" s="531" t="s">
        <v>7510</v>
      </c>
      <c r="C643" s="526" t="s">
        <v>8894</v>
      </c>
      <c r="D643" s="927">
        <v>155</v>
      </c>
      <c r="E643" s="918" t="s">
        <v>740</v>
      </c>
      <c r="F643" s="874" t="str">
        <f>C643</f>
        <v>113/11/29</v>
      </c>
      <c r="G643" s="875"/>
      <c r="H643" s="875"/>
      <c r="I643" s="876"/>
      <c r="J643" s="924" t="s">
        <v>9218</v>
      </c>
      <c r="K643" s="561">
        <f>K641+D643</f>
        <v>300.04000000000002</v>
      </c>
      <c r="L643" s="884" t="s">
        <v>444</v>
      </c>
      <c r="M643" s="531" t="s">
        <v>8423</v>
      </c>
      <c r="N643" s="999" t="s">
        <v>9195</v>
      </c>
      <c r="O643" s="557"/>
    </row>
    <row r="644" spans="1:15" ht="75" customHeight="1">
      <c r="A644" s="499"/>
      <c r="B644" s="531" t="s">
        <v>9197</v>
      </c>
      <c r="C644" s="526" t="str">
        <f>C643</f>
        <v>113/11/29</v>
      </c>
      <c r="D644" s="927"/>
      <c r="E644" s="918"/>
      <c r="F644" s="543">
        <v>1</v>
      </c>
      <c r="G644" s="544" t="s">
        <v>1220</v>
      </c>
      <c r="H644" s="544">
        <v>1</v>
      </c>
      <c r="I644" s="545" t="s">
        <v>443</v>
      </c>
      <c r="J644" s="925"/>
      <c r="K644" s="548">
        <f>K642+H644</f>
        <v>3</v>
      </c>
      <c r="L644" s="885"/>
      <c r="M644" s="531" t="s">
        <v>7682</v>
      </c>
      <c r="N644" s="999"/>
      <c r="O644" s="557"/>
    </row>
    <row r="645" spans="1:15" ht="75" customHeight="1">
      <c r="A645" s="495" t="s">
        <v>531</v>
      </c>
      <c r="B645" s="531" t="s">
        <v>7510</v>
      </c>
      <c r="C645" s="526" t="s">
        <v>9184</v>
      </c>
      <c r="D645" s="927">
        <v>182.92</v>
      </c>
      <c r="E645" s="918" t="s">
        <v>740</v>
      </c>
      <c r="F645" s="874" t="str">
        <f>C645</f>
        <v>114/06/27</v>
      </c>
      <c r="G645" s="875"/>
      <c r="H645" s="875"/>
      <c r="I645" s="876"/>
      <c r="J645" s="924" t="s">
        <v>9218</v>
      </c>
      <c r="K645" s="561">
        <f>K643+D645</f>
        <v>482.96000000000004</v>
      </c>
      <c r="L645" s="884" t="s">
        <v>444</v>
      </c>
      <c r="M645" s="531" t="s">
        <v>8506</v>
      </c>
      <c r="N645" s="999" t="s">
        <v>9259</v>
      </c>
      <c r="O645" s="557"/>
    </row>
    <row r="646" spans="1:15" ht="75" customHeight="1">
      <c r="A646" s="499"/>
      <c r="B646" s="531" t="s">
        <v>9197</v>
      </c>
      <c r="C646" s="526" t="str">
        <f>C645</f>
        <v>114/06/27</v>
      </c>
      <c r="D646" s="927"/>
      <c r="E646" s="918"/>
      <c r="F646" s="543">
        <v>1</v>
      </c>
      <c r="G646" s="544" t="s">
        <v>1220</v>
      </c>
      <c r="H646" s="544">
        <v>1</v>
      </c>
      <c r="I646" s="545" t="s">
        <v>443</v>
      </c>
      <c r="J646" s="925"/>
      <c r="K646" s="548">
        <f>K644+H646</f>
        <v>4</v>
      </c>
      <c r="L646" s="885"/>
      <c r="M646" s="531" t="s">
        <v>7682</v>
      </c>
      <c r="N646" s="999"/>
      <c r="O646" s="557"/>
    </row>
    <row r="647" spans="1:15" ht="75" customHeight="1">
      <c r="A647" s="495" t="s">
        <v>533</v>
      </c>
      <c r="B647" s="531" t="s">
        <v>7512</v>
      </c>
      <c r="C647" s="526" t="s">
        <v>7558</v>
      </c>
      <c r="D647" s="1191">
        <v>1152</v>
      </c>
      <c r="E647" s="918" t="s">
        <v>2699</v>
      </c>
      <c r="F647" s="874" t="str">
        <f>C648</f>
        <v>112/06/26</v>
      </c>
      <c r="G647" s="875"/>
      <c r="H647" s="875"/>
      <c r="I647" s="876"/>
      <c r="J647" s="924" t="s">
        <v>9217</v>
      </c>
      <c r="K647" s="580">
        <f>D647</f>
        <v>1152</v>
      </c>
      <c r="L647" s="881" t="s">
        <v>444</v>
      </c>
      <c r="M647" s="529" t="s">
        <v>8459</v>
      </c>
      <c r="N647" s="902" t="s">
        <v>8895</v>
      </c>
      <c r="O647" s="557"/>
    </row>
    <row r="648" spans="1:15" ht="75" customHeight="1">
      <c r="A648" s="499"/>
      <c r="B648" s="531" t="s">
        <v>7513</v>
      </c>
      <c r="C648" s="526" t="s">
        <v>7558</v>
      </c>
      <c r="D648" s="1191"/>
      <c r="E648" s="918"/>
      <c r="F648" s="1001">
        <v>1</v>
      </c>
      <c r="G648" s="1002"/>
      <c r="H648" s="1002"/>
      <c r="I648" s="1003"/>
      <c r="J648" s="925"/>
      <c r="K648" s="581">
        <f>F648</f>
        <v>1</v>
      </c>
      <c r="L648" s="881"/>
      <c r="M648" s="531" t="s">
        <v>7682</v>
      </c>
      <c r="N648" s="902"/>
      <c r="O648" s="557"/>
    </row>
    <row r="649" spans="1:15" ht="75" customHeight="1">
      <c r="A649" s="495" t="s">
        <v>533</v>
      </c>
      <c r="B649" s="531" t="s">
        <v>7512</v>
      </c>
      <c r="C649" s="526" t="s">
        <v>7728</v>
      </c>
      <c r="D649" s="1135">
        <v>8679.0499999999993</v>
      </c>
      <c r="E649" s="918" t="s">
        <v>2699</v>
      </c>
      <c r="F649" s="874" t="str">
        <f>C650</f>
        <v>112/06/28</v>
      </c>
      <c r="G649" s="875"/>
      <c r="H649" s="875"/>
      <c r="I649" s="876"/>
      <c r="J649" s="924" t="s">
        <v>9217</v>
      </c>
      <c r="K649" s="580">
        <f>D649+K647</f>
        <v>9831.0499999999993</v>
      </c>
      <c r="L649" s="881" t="s">
        <v>444</v>
      </c>
      <c r="M649" s="531" t="s">
        <v>7707</v>
      </c>
      <c r="N649" s="902" t="s">
        <v>8895</v>
      </c>
      <c r="O649" s="557"/>
    </row>
    <row r="650" spans="1:15" ht="75" customHeight="1">
      <c r="A650" s="499"/>
      <c r="B650" s="531" t="s">
        <v>7513</v>
      </c>
      <c r="C650" s="526" t="str">
        <f>C649</f>
        <v>112/06/28</v>
      </c>
      <c r="D650" s="1135"/>
      <c r="E650" s="918"/>
      <c r="F650" s="1001">
        <v>1</v>
      </c>
      <c r="G650" s="1002"/>
      <c r="H650" s="1002"/>
      <c r="I650" s="1003"/>
      <c r="J650" s="925"/>
      <c r="K650" s="581">
        <f>K648+F650</f>
        <v>2</v>
      </c>
      <c r="L650" s="881"/>
      <c r="M650" s="531" t="s">
        <v>7682</v>
      </c>
      <c r="N650" s="902"/>
      <c r="O650" s="557"/>
    </row>
    <row r="651" spans="1:15" ht="75" customHeight="1">
      <c r="A651" s="495" t="s">
        <v>533</v>
      </c>
      <c r="B651" s="531" t="s">
        <v>7512</v>
      </c>
      <c r="C651" s="526" t="s">
        <v>7730</v>
      </c>
      <c r="D651" s="1191">
        <v>6840.3</v>
      </c>
      <c r="E651" s="918" t="s">
        <v>2699</v>
      </c>
      <c r="F651" s="874" t="str">
        <f>C652</f>
        <v>112/06/29</v>
      </c>
      <c r="G651" s="875"/>
      <c r="H651" s="875"/>
      <c r="I651" s="876"/>
      <c r="J651" s="924" t="s">
        <v>9217</v>
      </c>
      <c r="K651" s="580">
        <f>D651+K649</f>
        <v>16671.349999999999</v>
      </c>
      <c r="L651" s="881" t="s">
        <v>444</v>
      </c>
      <c r="M651" s="531" t="s">
        <v>7906</v>
      </c>
      <c r="N651" s="902" t="s">
        <v>8895</v>
      </c>
      <c r="O651" s="557"/>
    </row>
    <row r="652" spans="1:15" ht="75" customHeight="1">
      <c r="A652" s="499"/>
      <c r="B652" s="531" t="s">
        <v>7513</v>
      </c>
      <c r="C652" s="526" t="str">
        <f>C651</f>
        <v>112/06/29</v>
      </c>
      <c r="D652" s="1191"/>
      <c r="E652" s="918"/>
      <c r="F652" s="1001">
        <v>1</v>
      </c>
      <c r="G652" s="1002"/>
      <c r="H652" s="1002"/>
      <c r="I652" s="1003"/>
      <c r="J652" s="925"/>
      <c r="K652" s="581">
        <f>K650+F652</f>
        <v>3</v>
      </c>
      <c r="L652" s="881"/>
      <c r="M652" s="531" t="s">
        <v>7682</v>
      </c>
      <c r="N652" s="902"/>
      <c r="O652" s="557"/>
    </row>
    <row r="653" spans="1:15" ht="75" customHeight="1">
      <c r="A653" s="495" t="s">
        <v>533</v>
      </c>
      <c r="B653" s="531" t="s">
        <v>7512</v>
      </c>
      <c r="C653" s="526" t="s">
        <v>7747</v>
      </c>
      <c r="D653" s="1191">
        <v>3035</v>
      </c>
      <c r="E653" s="932" t="s">
        <v>8759</v>
      </c>
      <c r="F653" s="874" t="str">
        <f>C654</f>
        <v>112/07/11</v>
      </c>
      <c r="G653" s="875"/>
      <c r="H653" s="875"/>
      <c r="I653" s="876"/>
      <c r="J653" s="924" t="s">
        <v>9217</v>
      </c>
      <c r="K653" s="580">
        <f>D653+K651</f>
        <v>19706.349999999999</v>
      </c>
      <c r="L653" s="881" t="s">
        <v>444</v>
      </c>
      <c r="M653" s="529" t="s">
        <v>8459</v>
      </c>
      <c r="N653" s="902" t="s">
        <v>8895</v>
      </c>
      <c r="O653" s="557"/>
    </row>
    <row r="654" spans="1:15" ht="75" customHeight="1">
      <c r="A654" s="499"/>
      <c r="B654" s="531" t="s">
        <v>7513</v>
      </c>
      <c r="C654" s="526" t="str">
        <f>C653</f>
        <v>112/07/11</v>
      </c>
      <c r="D654" s="1191"/>
      <c r="E654" s="918"/>
      <c r="F654" s="874"/>
      <c r="G654" s="875"/>
      <c r="H654" s="875"/>
      <c r="I654" s="876"/>
      <c r="J654" s="925"/>
      <c r="K654" s="581">
        <f>K652+F654</f>
        <v>3</v>
      </c>
      <c r="L654" s="881"/>
      <c r="M654" s="531" t="s">
        <v>7840</v>
      </c>
      <c r="N654" s="902"/>
      <c r="O654" s="557"/>
    </row>
    <row r="655" spans="1:15" ht="75" customHeight="1">
      <c r="A655" s="495" t="s">
        <v>533</v>
      </c>
      <c r="B655" s="531" t="s">
        <v>7512</v>
      </c>
      <c r="C655" s="526" t="s">
        <v>7747</v>
      </c>
      <c r="D655" s="1135">
        <v>9074.25</v>
      </c>
      <c r="E655" s="932" t="s">
        <v>8760</v>
      </c>
      <c r="F655" s="874" t="str">
        <f>C656</f>
        <v>112/07/11</v>
      </c>
      <c r="G655" s="875"/>
      <c r="H655" s="875"/>
      <c r="I655" s="876"/>
      <c r="J655" s="924" t="s">
        <v>9217</v>
      </c>
      <c r="K655" s="580">
        <f>D655+K653</f>
        <v>28780.6</v>
      </c>
      <c r="L655" s="881" t="s">
        <v>444</v>
      </c>
      <c r="M655" s="531" t="s">
        <v>7707</v>
      </c>
      <c r="N655" s="902" t="s">
        <v>8895</v>
      </c>
      <c r="O655" s="557"/>
    </row>
    <row r="656" spans="1:15" ht="75" customHeight="1">
      <c r="A656" s="499"/>
      <c r="B656" s="531" t="s">
        <v>7513</v>
      </c>
      <c r="C656" s="526" t="str">
        <f>C655</f>
        <v>112/07/11</v>
      </c>
      <c r="D656" s="1135"/>
      <c r="E656" s="918"/>
      <c r="F656" s="1001">
        <v>1</v>
      </c>
      <c r="G656" s="1002"/>
      <c r="H656" s="1002"/>
      <c r="I656" s="1003"/>
      <c r="J656" s="925"/>
      <c r="K656" s="581">
        <f>K654+F656</f>
        <v>4</v>
      </c>
      <c r="L656" s="881"/>
      <c r="M656" s="531" t="s">
        <v>7682</v>
      </c>
      <c r="N656" s="902"/>
      <c r="O656" s="557"/>
    </row>
    <row r="657" spans="1:15" ht="75" customHeight="1">
      <c r="A657" s="495" t="s">
        <v>533</v>
      </c>
      <c r="B657" s="531" t="s">
        <v>7512</v>
      </c>
      <c r="C657" s="526" t="s">
        <v>7750</v>
      </c>
      <c r="D657" s="1191">
        <v>8817.1</v>
      </c>
      <c r="E657" s="932" t="s">
        <v>2699</v>
      </c>
      <c r="F657" s="874" t="str">
        <f>C658</f>
        <v>112/07/12</v>
      </c>
      <c r="G657" s="875"/>
      <c r="H657" s="875"/>
      <c r="I657" s="876"/>
      <c r="J657" s="924" t="s">
        <v>9217</v>
      </c>
      <c r="K657" s="580">
        <f>D657+K655</f>
        <v>37597.699999999997</v>
      </c>
      <c r="L657" s="881" t="s">
        <v>444</v>
      </c>
      <c r="M657" s="531" t="s">
        <v>7906</v>
      </c>
      <c r="N657" s="902" t="s">
        <v>8895</v>
      </c>
      <c r="O657" s="557"/>
    </row>
    <row r="658" spans="1:15" ht="75" customHeight="1">
      <c r="A658" s="502"/>
      <c r="B658" s="531" t="s">
        <v>7513</v>
      </c>
      <c r="C658" s="526" t="str">
        <f>C657</f>
        <v>112/07/12</v>
      </c>
      <c r="D658" s="1191"/>
      <c r="E658" s="918"/>
      <c r="F658" s="1001">
        <v>1</v>
      </c>
      <c r="G658" s="1002"/>
      <c r="H658" s="1002"/>
      <c r="I658" s="1003"/>
      <c r="J658" s="925"/>
      <c r="K658" s="581">
        <f>K656+F658</f>
        <v>5</v>
      </c>
      <c r="L658" s="881"/>
      <c r="M658" s="531" t="s">
        <v>7682</v>
      </c>
      <c r="N658" s="902"/>
      <c r="O658" s="557"/>
    </row>
    <row r="659" spans="1:15" ht="75" customHeight="1">
      <c r="A659" s="495" t="s">
        <v>533</v>
      </c>
      <c r="B659" s="531" t="s">
        <v>7512</v>
      </c>
      <c r="C659" s="526" t="s">
        <v>7752</v>
      </c>
      <c r="D659" s="1135">
        <v>412.73</v>
      </c>
      <c r="E659" s="932" t="s">
        <v>2699</v>
      </c>
      <c r="F659" s="874" t="str">
        <f>C660</f>
        <v>112/07/14</v>
      </c>
      <c r="G659" s="875"/>
      <c r="H659" s="875"/>
      <c r="I659" s="876"/>
      <c r="J659" s="924" t="s">
        <v>9217</v>
      </c>
      <c r="K659" s="580">
        <f>D659+K657</f>
        <v>38010.43</v>
      </c>
      <c r="L659" s="881" t="s">
        <v>444</v>
      </c>
      <c r="M659" s="531" t="s">
        <v>7707</v>
      </c>
      <c r="N659" s="902" t="s">
        <v>8895</v>
      </c>
      <c r="O659" s="557"/>
    </row>
    <row r="660" spans="1:15" ht="75" customHeight="1">
      <c r="A660" s="502"/>
      <c r="B660" s="531" t="s">
        <v>7513</v>
      </c>
      <c r="C660" s="526" t="str">
        <f>C659</f>
        <v>112/07/14</v>
      </c>
      <c r="D660" s="1135"/>
      <c r="E660" s="918"/>
      <c r="F660" s="1001">
        <v>1</v>
      </c>
      <c r="G660" s="1002"/>
      <c r="H660" s="1002"/>
      <c r="I660" s="1003"/>
      <c r="J660" s="925"/>
      <c r="K660" s="581">
        <f>K658+F660</f>
        <v>6</v>
      </c>
      <c r="L660" s="881"/>
      <c r="M660" s="531" t="s">
        <v>7682</v>
      </c>
      <c r="N660" s="902"/>
      <c r="O660" s="557"/>
    </row>
    <row r="661" spans="1:15" ht="75" customHeight="1">
      <c r="A661" s="495" t="s">
        <v>533</v>
      </c>
      <c r="B661" s="531" t="s">
        <v>7512</v>
      </c>
      <c r="C661" s="526" t="s">
        <v>7880</v>
      </c>
      <c r="D661" s="1134">
        <v>23103</v>
      </c>
      <c r="E661" s="932" t="s">
        <v>2699</v>
      </c>
      <c r="F661" s="874" t="str">
        <f>C662</f>
        <v>112/10/18</v>
      </c>
      <c r="G661" s="875"/>
      <c r="H661" s="875"/>
      <c r="I661" s="876"/>
      <c r="J661" s="924" t="s">
        <v>9217</v>
      </c>
      <c r="K661" s="580">
        <f>D661+K659</f>
        <v>61113.43</v>
      </c>
      <c r="L661" s="881" t="s">
        <v>444</v>
      </c>
      <c r="M661" s="531" t="s">
        <v>7707</v>
      </c>
      <c r="N661" s="902" t="s">
        <v>8895</v>
      </c>
      <c r="O661" s="557"/>
    </row>
    <row r="662" spans="1:15" ht="75" customHeight="1">
      <c r="A662" s="502"/>
      <c r="B662" s="531" t="s">
        <v>7513</v>
      </c>
      <c r="C662" s="526" t="str">
        <f>C661</f>
        <v>112/10/18</v>
      </c>
      <c r="D662" s="1134"/>
      <c r="E662" s="918"/>
      <c r="F662" s="1001">
        <v>1</v>
      </c>
      <c r="G662" s="1002"/>
      <c r="H662" s="1002"/>
      <c r="I662" s="1003"/>
      <c r="J662" s="925"/>
      <c r="K662" s="581">
        <f>K660+F662</f>
        <v>7</v>
      </c>
      <c r="L662" s="881"/>
      <c r="M662" s="531" t="s">
        <v>7682</v>
      </c>
      <c r="N662" s="902"/>
      <c r="O662" s="557"/>
    </row>
    <row r="663" spans="1:15" ht="75" customHeight="1">
      <c r="A663" s="495" t="s">
        <v>533</v>
      </c>
      <c r="B663" s="531" t="s">
        <v>7512</v>
      </c>
      <c r="C663" s="526" t="s">
        <v>7901</v>
      </c>
      <c r="D663" s="1134">
        <f>2450+7800</f>
        <v>10250</v>
      </c>
      <c r="E663" s="932" t="s">
        <v>2699</v>
      </c>
      <c r="F663" s="874" t="str">
        <f>C664</f>
        <v>112/10/31</v>
      </c>
      <c r="G663" s="875"/>
      <c r="H663" s="875"/>
      <c r="I663" s="876"/>
      <c r="J663" s="924" t="s">
        <v>9217</v>
      </c>
      <c r="K663" s="580">
        <f>D663+K661</f>
        <v>71363.429999999993</v>
      </c>
      <c r="L663" s="881" t="s">
        <v>444</v>
      </c>
      <c r="M663" s="531" t="s">
        <v>7906</v>
      </c>
      <c r="N663" s="902" t="s">
        <v>8895</v>
      </c>
      <c r="O663" s="557"/>
    </row>
    <row r="664" spans="1:15" ht="75" customHeight="1">
      <c r="A664" s="502"/>
      <c r="B664" s="531" t="s">
        <v>7513</v>
      </c>
      <c r="C664" s="526" t="str">
        <f>C663</f>
        <v>112/10/31</v>
      </c>
      <c r="D664" s="1134"/>
      <c r="E664" s="918"/>
      <c r="F664" s="1001">
        <v>1</v>
      </c>
      <c r="G664" s="1002"/>
      <c r="H664" s="1002"/>
      <c r="I664" s="1003"/>
      <c r="J664" s="925"/>
      <c r="K664" s="581">
        <f>K662+F664</f>
        <v>8</v>
      </c>
      <c r="L664" s="881"/>
      <c r="M664" s="531" t="s">
        <v>7682</v>
      </c>
      <c r="N664" s="902"/>
      <c r="O664" s="557"/>
    </row>
    <row r="665" spans="1:15" ht="75" customHeight="1">
      <c r="A665" s="495" t="s">
        <v>533</v>
      </c>
      <c r="B665" s="531" t="s">
        <v>7512</v>
      </c>
      <c r="C665" s="526" t="s">
        <v>7902</v>
      </c>
      <c r="D665" s="1134">
        <v>3560</v>
      </c>
      <c r="E665" s="932" t="s">
        <v>2699</v>
      </c>
      <c r="F665" s="874" t="str">
        <f>C666</f>
        <v>112/11/01</v>
      </c>
      <c r="G665" s="875"/>
      <c r="H665" s="875"/>
      <c r="I665" s="876"/>
      <c r="J665" s="924" t="s">
        <v>9217</v>
      </c>
      <c r="K665" s="580">
        <f>D665+K663</f>
        <v>74923.429999999993</v>
      </c>
      <c r="L665" s="881" t="s">
        <v>444</v>
      </c>
      <c r="M665" s="531" t="s">
        <v>7906</v>
      </c>
      <c r="N665" s="902" t="s">
        <v>8895</v>
      </c>
      <c r="O665" s="557"/>
    </row>
    <row r="666" spans="1:15" ht="75" customHeight="1">
      <c r="A666" s="502"/>
      <c r="B666" s="531" t="s">
        <v>7513</v>
      </c>
      <c r="C666" s="526" t="str">
        <f>C665</f>
        <v>112/11/01</v>
      </c>
      <c r="D666" s="1134"/>
      <c r="E666" s="918"/>
      <c r="F666" s="1001">
        <v>1</v>
      </c>
      <c r="G666" s="1002"/>
      <c r="H666" s="1002"/>
      <c r="I666" s="1003"/>
      <c r="J666" s="925"/>
      <c r="K666" s="581">
        <f>K664+F666</f>
        <v>9</v>
      </c>
      <c r="L666" s="881"/>
      <c r="M666" s="531" t="s">
        <v>7682</v>
      </c>
      <c r="N666" s="902"/>
      <c r="O666" s="557"/>
    </row>
    <row r="667" spans="1:15" ht="75" customHeight="1">
      <c r="A667" s="495" t="s">
        <v>533</v>
      </c>
      <c r="B667" s="531" t="s">
        <v>7512</v>
      </c>
      <c r="C667" s="526" t="s">
        <v>7903</v>
      </c>
      <c r="D667" s="1134">
        <v>2400</v>
      </c>
      <c r="E667" s="932" t="s">
        <v>2699</v>
      </c>
      <c r="F667" s="874" t="str">
        <f>C668</f>
        <v>112/11/02</v>
      </c>
      <c r="G667" s="875"/>
      <c r="H667" s="875"/>
      <c r="I667" s="876"/>
      <c r="J667" s="924" t="s">
        <v>9217</v>
      </c>
      <c r="K667" s="580">
        <f>D667+K665</f>
        <v>77323.429999999993</v>
      </c>
      <c r="L667" s="881" t="s">
        <v>444</v>
      </c>
      <c r="M667" s="531" t="s">
        <v>7906</v>
      </c>
      <c r="N667" s="902" t="s">
        <v>8895</v>
      </c>
      <c r="O667" s="557"/>
    </row>
    <row r="668" spans="1:15" ht="75" customHeight="1">
      <c r="A668" s="499"/>
      <c r="B668" s="531" t="s">
        <v>8495</v>
      </c>
      <c r="C668" s="526" t="str">
        <f>C667</f>
        <v>112/11/02</v>
      </c>
      <c r="D668" s="1134"/>
      <c r="E668" s="918"/>
      <c r="F668" s="1001">
        <v>1</v>
      </c>
      <c r="G668" s="1002"/>
      <c r="H668" s="1002"/>
      <c r="I668" s="1003"/>
      <c r="J668" s="925"/>
      <c r="K668" s="581">
        <f>K666+F668</f>
        <v>10</v>
      </c>
      <c r="L668" s="881"/>
      <c r="M668" s="531" t="s">
        <v>7682</v>
      </c>
      <c r="N668" s="902"/>
      <c r="O668" s="557"/>
    </row>
    <row r="669" spans="1:15" ht="75" customHeight="1">
      <c r="A669" s="495" t="s">
        <v>533</v>
      </c>
      <c r="B669" s="531" t="s">
        <v>7512</v>
      </c>
      <c r="C669" s="526" t="s">
        <v>8490</v>
      </c>
      <c r="D669" s="1134">
        <v>1439</v>
      </c>
      <c r="E669" s="932" t="s">
        <v>2699</v>
      </c>
      <c r="F669" s="874" t="str">
        <f>C670</f>
        <v>113/05/16</v>
      </c>
      <c r="G669" s="875"/>
      <c r="H669" s="875"/>
      <c r="I669" s="876"/>
      <c r="J669" s="924" t="s">
        <v>9217</v>
      </c>
      <c r="K669" s="580">
        <f>D669+K667</f>
        <v>78762.429999999993</v>
      </c>
      <c r="L669" s="881" t="s">
        <v>444</v>
      </c>
      <c r="M669" s="531" t="s">
        <v>8496</v>
      </c>
      <c r="N669" s="902" t="s">
        <v>8895</v>
      </c>
      <c r="O669" s="557"/>
    </row>
    <row r="670" spans="1:15" ht="75" customHeight="1">
      <c r="A670" s="499"/>
      <c r="B670" s="531" t="s">
        <v>8495</v>
      </c>
      <c r="C670" s="526" t="str">
        <f>C669</f>
        <v>113/05/16</v>
      </c>
      <c r="D670" s="1134"/>
      <c r="E670" s="918"/>
      <c r="F670" s="1001">
        <v>1</v>
      </c>
      <c r="G670" s="1002"/>
      <c r="H670" s="1002"/>
      <c r="I670" s="1003"/>
      <c r="J670" s="925"/>
      <c r="K670" s="581">
        <f>K668+F670</f>
        <v>11</v>
      </c>
      <c r="L670" s="881"/>
      <c r="M670" s="531" t="s">
        <v>7682</v>
      </c>
      <c r="N670" s="902"/>
      <c r="O670" s="557"/>
    </row>
    <row r="671" spans="1:15" ht="75" customHeight="1">
      <c r="A671" s="495" t="s">
        <v>533</v>
      </c>
      <c r="B671" s="531" t="s">
        <v>7512</v>
      </c>
      <c r="C671" s="526" t="s">
        <v>8497</v>
      </c>
      <c r="D671" s="1134">
        <v>114</v>
      </c>
      <c r="E671" s="932" t="s">
        <v>2699</v>
      </c>
      <c r="F671" s="874" t="str">
        <f>C672</f>
        <v>113/05/24</v>
      </c>
      <c r="G671" s="875"/>
      <c r="H671" s="875"/>
      <c r="I671" s="876"/>
      <c r="J671" s="924" t="s">
        <v>9217</v>
      </c>
      <c r="K671" s="580">
        <f>D671+K669</f>
        <v>78876.429999999993</v>
      </c>
      <c r="L671" s="881" t="s">
        <v>444</v>
      </c>
      <c r="M671" s="531" t="s">
        <v>8496</v>
      </c>
      <c r="N671" s="902" t="s">
        <v>8895</v>
      </c>
      <c r="O671" s="557"/>
    </row>
    <row r="672" spans="1:15" ht="75" customHeight="1">
      <c r="A672" s="499"/>
      <c r="B672" s="531" t="s">
        <v>8495</v>
      </c>
      <c r="C672" s="526" t="str">
        <f>C671</f>
        <v>113/05/24</v>
      </c>
      <c r="D672" s="1134"/>
      <c r="E672" s="918"/>
      <c r="F672" s="1001">
        <v>1</v>
      </c>
      <c r="G672" s="1002"/>
      <c r="H672" s="1002"/>
      <c r="I672" s="1003"/>
      <c r="J672" s="925"/>
      <c r="K672" s="581">
        <f>K670+F672</f>
        <v>12</v>
      </c>
      <c r="L672" s="881"/>
      <c r="M672" s="531" t="s">
        <v>7682</v>
      </c>
      <c r="N672" s="902"/>
      <c r="O672" s="557"/>
    </row>
    <row r="673" spans="1:15" ht="75" customHeight="1">
      <c r="A673" s="495" t="s">
        <v>533</v>
      </c>
      <c r="B673" s="531" t="s">
        <v>8499</v>
      </c>
      <c r="C673" s="526" t="s">
        <v>8498</v>
      </c>
      <c r="D673" s="1134">
        <v>161</v>
      </c>
      <c r="E673" s="932" t="s">
        <v>2699</v>
      </c>
      <c r="F673" s="874" t="str">
        <f>C674</f>
        <v>113/06/11</v>
      </c>
      <c r="G673" s="875"/>
      <c r="H673" s="875"/>
      <c r="I673" s="876"/>
      <c r="J673" s="924" t="s">
        <v>9217</v>
      </c>
      <c r="K673" s="580">
        <f>D673+K671</f>
        <v>79037.429999999993</v>
      </c>
      <c r="L673" s="881" t="s">
        <v>444</v>
      </c>
      <c r="M673" s="531" t="s">
        <v>8496</v>
      </c>
      <c r="N673" s="902" t="s">
        <v>8895</v>
      </c>
      <c r="O673" s="557"/>
    </row>
    <row r="674" spans="1:15" ht="75" customHeight="1">
      <c r="A674" s="499"/>
      <c r="B674" s="531" t="s">
        <v>7513</v>
      </c>
      <c r="C674" s="526" t="str">
        <f>C673</f>
        <v>113/06/11</v>
      </c>
      <c r="D674" s="1134"/>
      <c r="E674" s="918"/>
      <c r="F674" s="1001">
        <v>1</v>
      </c>
      <c r="G674" s="1002"/>
      <c r="H674" s="1002"/>
      <c r="I674" s="1003"/>
      <c r="J674" s="925"/>
      <c r="K674" s="581">
        <f>K672+F674</f>
        <v>13</v>
      </c>
      <c r="L674" s="881"/>
      <c r="M674" s="531" t="s">
        <v>7682</v>
      </c>
      <c r="N674" s="902"/>
      <c r="O674" s="557"/>
    </row>
    <row r="675" spans="1:15" ht="75" customHeight="1">
      <c r="A675" s="495" t="s">
        <v>533</v>
      </c>
      <c r="B675" s="531" t="s">
        <v>8499</v>
      </c>
      <c r="C675" s="526" t="s">
        <v>8500</v>
      </c>
      <c r="D675" s="1134">
        <v>309</v>
      </c>
      <c r="E675" s="932" t="s">
        <v>2699</v>
      </c>
      <c r="F675" s="874" t="str">
        <f>C676</f>
        <v>113/06/12</v>
      </c>
      <c r="G675" s="875"/>
      <c r="H675" s="875"/>
      <c r="I675" s="876"/>
      <c r="J675" s="924" t="s">
        <v>9217</v>
      </c>
      <c r="K675" s="580">
        <f>D675+K673</f>
        <v>79346.429999999993</v>
      </c>
      <c r="L675" s="881" t="s">
        <v>444</v>
      </c>
      <c r="M675" s="531" t="s">
        <v>8496</v>
      </c>
      <c r="N675" s="902" t="s">
        <v>8895</v>
      </c>
      <c r="O675" s="557"/>
    </row>
    <row r="676" spans="1:15" ht="75" customHeight="1">
      <c r="A676" s="499"/>
      <c r="B676" s="531" t="s">
        <v>8495</v>
      </c>
      <c r="C676" s="526" t="str">
        <f>C675</f>
        <v>113/06/12</v>
      </c>
      <c r="D676" s="1134"/>
      <c r="E676" s="918"/>
      <c r="F676" s="1001">
        <v>1</v>
      </c>
      <c r="G676" s="1002"/>
      <c r="H676" s="1002"/>
      <c r="I676" s="1003"/>
      <c r="J676" s="925"/>
      <c r="K676" s="581">
        <f>K674+F676</f>
        <v>14</v>
      </c>
      <c r="L676" s="881"/>
      <c r="M676" s="531" t="s">
        <v>7682</v>
      </c>
      <c r="N676" s="902"/>
      <c r="O676" s="557"/>
    </row>
    <row r="677" spans="1:15" ht="75" customHeight="1">
      <c r="A677" s="495" t="s">
        <v>533</v>
      </c>
      <c r="B677" s="531" t="s">
        <v>8499</v>
      </c>
      <c r="C677" s="526" t="s">
        <v>8501</v>
      </c>
      <c r="D677" s="1134">
        <v>2936</v>
      </c>
      <c r="E677" s="932" t="s">
        <v>2699</v>
      </c>
      <c r="F677" s="874" t="str">
        <f>C678</f>
        <v>113/06/14</v>
      </c>
      <c r="G677" s="875"/>
      <c r="H677" s="875"/>
      <c r="I677" s="876"/>
      <c r="J677" s="924" t="s">
        <v>9217</v>
      </c>
      <c r="K677" s="580">
        <f>D677+K675</f>
        <v>82282.429999999993</v>
      </c>
      <c r="L677" s="881" t="s">
        <v>444</v>
      </c>
      <c r="M677" s="531" t="s">
        <v>8496</v>
      </c>
      <c r="N677" s="902" t="s">
        <v>8895</v>
      </c>
      <c r="O677" s="557"/>
    </row>
    <row r="678" spans="1:15" ht="75" customHeight="1">
      <c r="A678" s="499"/>
      <c r="B678" s="531" t="s">
        <v>8495</v>
      </c>
      <c r="C678" s="526" t="str">
        <f>C677</f>
        <v>113/06/14</v>
      </c>
      <c r="D678" s="1134"/>
      <c r="E678" s="918"/>
      <c r="F678" s="1001">
        <v>1</v>
      </c>
      <c r="G678" s="1002"/>
      <c r="H678" s="1002"/>
      <c r="I678" s="1003"/>
      <c r="J678" s="925"/>
      <c r="K678" s="581">
        <f>K676+F678</f>
        <v>15</v>
      </c>
      <c r="L678" s="881"/>
      <c r="M678" s="531" t="s">
        <v>7682</v>
      </c>
      <c r="N678" s="902"/>
      <c r="O678" s="557"/>
    </row>
    <row r="679" spans="1:15" ht="75" customHeight="1">
      <c r="A679" s="495" t="s">
        <v>533</v>
      </c>
      <c r="B679" s="531" t="s">
        <v>8499</v>
      </c>
      <c r="C679" s="526" t="s">
        <v>8502</v>
      </c>
      <c r="D679" s="1134">
        <v>6171</v>
      </c>
      <c r="E679" s="932" t="s">
        <v>2699</v>
      </c>
      <c r="F679" s="874" t="str">
        <f>C680</f>
        <v>113/06/21</v>
      </c>
      <c r="G679" s="875"/>
      <c r="H679" s="875"/>
      <c r="I679" s="876"/>
      <c r="J679" s="924" t="s">
        <v>9217</v>
      </c>
      <c r="K679" s="580">
        <f>D679+K677</f>
        <v>88453.43</v>
      </c>
      <c r="L679" s="881" t="s">
        <v>444</v>
      </c>
      <c r="M679" s="531" t="s">
        <v>8496</v>
      </c>
      <c r="N679" s="902" t="s">
        <v>8895</v>
      </c>
      <c r="O679" s="557"/>
    </row>
    <row r="680" spans="1:15" ht="75" customHeight="1">
      <c r="A680" s="499"/>
      <c r="B680" s="531" t="s">
        <v>8495</v>
      </c>
      <c r="C680" s="526" t="str">
        <f>C679</f>
        <v>113/06/21</v>
      </c>
      <c r="D680" s="1134"/>
      <c r="E680" s="918"/>
      <c r="F680" s="1001">
        <v>1</v>
      </c>
      <c r="G680" s="1002"/>
      <c r="H680" s="1002"/>
      <c r="I680" s="1003"/>
      <c r="J680" s="925"/>
      <c r="K680" s="581">
        <f>K678+F680</f>
        <v>16</v>
      </c>
      <c r="L680" s="881"/>
      <c r="M680" s="531" t="s">
        <v>7682</v>
      </c>
      <c r="N680" s="902"/>
      <c r="O680" s="557"/>
    </row>
    <row r="681" spans="1:15" ht="75" customHeight="1">
      <c r="A681" s="495" t="s">
        <v>533</v>
      </c>
      <c r="B681" s="531" t="s">
        <v>8499</v>
      </c>
      <c r="C681" s="526" t="s">
        <v>8503</v>
      </c>
      <c r="D681" s="1134">
        <v>5312</v>
      </c>
      <c r="E681" s="932" t="s">
        <v>2699</v>
      </c>
      <c r="F681" s="874" t="str">
        <f>C682</f>
        <v>113/06/26</v>
      </c>
      <c r="G681" s="875"/>
      <c r="H681" s="875"/>
      <c r="I681" s="876"/>
      <c r="J681" s="924" t="s">
        <v>9217</v>
      </c>
      <c r="K681" s="580">
        <f>D681+K679</f>
        <v>93765.43</v>
      </c>
      <c r="L681" s="881" t="s">
        <v>444</v>
      </c>
      <c r="M681" s="531" t="s">
        <v>8496</v>
      </c>
      <c r="N681" s="902" t="s">
        <v>8895</v>
      </c>
      <c r="O681" s="557"/>
    </row>
    <row r="682" spans="1:15" ht="75" customHeight="1">
      <c r="A682" s="499"/>
      <c r="B682" s="531" t="s">
        <v>8495</v>
      </c>
      <c r="C682" s="526" t="str">
        <f>C681</f>
        <v>113/06/26</v>
      </c>
      <c r="D682" s="1134"/>
      <c r="E682" s="918"/>
      <c r="F682" s="1001">
        <v>1</v>
      </c>
      <c r="G682" s="1002"/>
      <c r="H682" s="1002"/>
      <c r="I682" s="1003"/>
      <c r="J682" s="925"/>
      <c r="K682" s="581">
        <f>K680+F682</f>
        <v>17</v>
      </c>
      <c r="L682" s="881"/>
      <c r="M682" s="531" t="s">
        <v>7682</v>
      </c>
      <c r="N682" s="902"/>
      <c r="O682" s="557"/>
    </row>
    <row r="683" spans="1:15" ht="75" customHeight="1">
      <c r="A683" s="495" t="s">
        <v>533</v>
      </c>
      <c r="B683" s="531" t="s">
        <v>8499</v>
      </c>
      <c r="C683" s="526" t="s">
        <v>8504</v>
      </c>
      <c r="D683" s="1134">
        <v>5086</v>
      </c>
      <c r="E683" s="932" t="s">
        <v>2699</v>
      </c>
      <c r="F683" s="874" t="str">
        <f>C684</f>
        <v>113/06/27</v>
      </c>
      <c r="G683" s="875"/>
      <c r="H683" s="875"/>
      <c r="I683" s="876"/>
      <c r="J683" s="924" t="s">
        <v>9217</v>
      </c>
      <c r="K683" s="580">
        <f>D683+K681</f>
        <v>98851.43</v>
      </c>
      <c r="L683" s="881" t="s">
        <v>444</v>
      </c>
      <c r="M683" s="531" t="s">
        <v>8496</v>
      </c>
      <c r="N683" s="902" t="s">
        <v>8895</v>
      </c>
      <c r="O683" s="557"/>
    </row>
    <row r="684" spans="1:15" ht="75" customHeight="1">
      <c r="A684" s="499"/>
      <c r="B684" s="531" t="s">
        <v>8495</v>
      </c>
      <c r="C684" s="526" t="str">
        <f>C683</f>
        <v>113/06/27</v>
      </c>
      <c r="D684" s="1134"/>
      <c r="E684" s="918"/>
      <c r="F684" s="1001">
        <v>1</v>
      </c>
      <c r="G684" s="1002"/>
      <c r="H684" s="1002"/>
      <c r="I684" s="1003"/>
      <c r="J684" s="925"/>
      <c r="K684" s="581">
        <f>K682+F684</f>
        <v>18</v>
      </c>
      <c r="L684" s="881"/>
      <c r="M684" s="531" t="s">
        <v>7682</v>
      </c>
      <c r="N684" s="902"/>
      <c r="O684" s="557"/>
    </row>
    <row r="685" spans="1:15" ht="75" customHeight="1">
      <c r="A685" s="495" t="s">
        <v>533</v>
      </c>
      <c r="B685" s="531" t="s">
        <v>7512</v>
      </c>
      <c r="C685" s="526" t="s">
        <v>8894</v>
      </c>
      <c r="D685" s="1135">
        <v>873.94</v>
      </c>
      <c r="E685" s="932" t="s">
        <v>2699</v>
      </c>
      <c r="F685" s="874" t="str">
        <f>C685</f>
        <v>113/11/29</v>
      </c>
      <c r="G685" s="875"/>
      <c r="H685" s="875"/>
      <c r="I685" s="876"/>
      <c r="J685" s="924" t="s">
        <v>9217</v>
      </c>
      <c r="K685" s="580">
        <f>D685+K683</f>
        <v>99725.37</v>
      </c>
      <c r="L685" s="881" t="s">
        <v>444</v>
      </c>
      <c r="M685" s="531" t="s">
        <v>8231</v>
      </c>
      <c r="N685" s="902" t="s">
        <v>8895</v>
      </c>
      <c r="O685" s="557"/>
    </row>
    <row r="686" spans="1:15" ht="75" customHeight="1">
      <c r="A686" s="499"/>
      <c r="B686" s="531" t="s">
        <v>7513</v>
      </c>
      <c r="C686" s="526" t="str">
        <f>C685</f>
        <v>113/11/29</v>
      </c>
      <c r="D686" s="1135"/>
      <c r="E686" s="918"/>
      <c r="F686" s="1001">
        <v>1</v>
      </c>
      <c r="G686" s="1002"/>
      <c r="H686" s="1002"/>
      <c r="I686" s="1003"/>
      <c r="J686" s="925"/>
      <c r="K686" s="581">
        <f>F686+K684</f>
        <v>19</v>
      </c>
      <c r="L686" s="881"/>
      <c r="M686" s="531" t="s">
        <v>7682</v>
      </c>
      <c r="N686" s="902"/>
      <c r="O686" s="557"/>
    </row>
    <row r="687" spans="1:15" ht="75" customHeight="1">
      <c r="A687" s="495" t="s">
        <v>533</v>
      </c>
      <c r="B687" s="531" t="s">
        <v>7512</v>
      </c>
      <c r="C687" s="526" t="s">
        <v>9139</v>
      </c>
      <c r="D687" s="1135">
        <v>768.97</v>
      </c>
      <c r="E687" s="932" t="s">
        <v>2699</v>
      </c>
      <c r="F687" s="874" t="str">
        <f>C687</f>
        <v>114/06/26</v>
      </c>
      <c r="G687" s="875"/>
      <c r="H687" s="875"/>
      <c r="I687" s="876"/>
      <c r="J687" s="924" t="s">
        <v>9217</v>
      </c>
      <c r="K687" s="580">
        <f>D687+K685</f>
        <v>100494.34</v>
      </c>
      <c r="L687" s="881" t="s">
        <v>444</v>
      </c>
      <c r="M687" s="531" t="s">
        <v>8231</v>
      </c>
      <c r="N687" s="902" t="s">
        <v>8893</v>
      </c>
      <c r="O687" s="557"/>
    </row>
    <row r="688" spans="1:15" ht="75" customHeight="1">
      <c r="A688" s="499"/>
      <c r="B688" s="531" t="s">
        <v>7513</v>
      </c>
      <c r="C688" s="526" t="str">
        <f>C687</f>
        <v>114/06/26</v>
      </c>
      <c r="D688" s="1135"/>
      <c r="E688" s="918"/>
      <c r="F688" s="1001">
        <v>1</v>
      </c>
      <c r="G688" s="1002"/>
      <c r="H688" s="1002"/>
      <c r="I688" s="1003"/>
      <c r="J688" s="925"/>
      <c r="K688" s="581">
        <f>F688+K686</f>
        <v>20</v>
      </c>
      <c r="L688" s="881"/>
      <c r="M688" s="531" t="s">
        <v>7682</v>
      </c>
      <c r="N688" s="902"/>
      <c r="O688" s="557"/>
    </row>
    <row r="689" spans="1:15" ht="75" customHeight="1">
      <c r="A689" s="495" t="s">
        <v>535</v>
      </c>
      <c r="B689" s="531" t="s">
        <v>7512</v>
      </c>
      <c r="C689" s="526" t="s">
        <v>8425</v>
      </c>
      <c r="D689" s="927">
        <v>160.65</v>
      </c>
      <c r="E689" s="918" t="s">
        <v>2699</v>
      </c>
      <c r="F689" s="874" t="str">
        <f>C689</f>
        <v>113/6/11</v>
      </c>
      <c r="G689" s="875"/>
      <c r="H689" s="875"/>
      <c r="I689" s="876"/>
      <c r="J689" s="924" t="s">
        <v>9217</v>
      </c>
      <c r="K689" s="581">
        <v>1</v>
      </c>
      <c r="L689" s="884"/>
      <c r="M689" s="531" t="s">
        <v>8231</v>
      </c>
      <c r="N689" s="965" t="s">
        <v>8893</v>
      </c>
      <c r="O689" s="557"/>
    </row>
    <row r="690" spans="1:15" ht="75" customHeight="1">
      <c r="A690" s="499"/>
      <c r="B690" s="531" t="s">
        <v>7514</v>
      </c>
      <c r="C690" s="526" t="str">
        <f>C689</f>
        <v>113/6/11</v>
      </c>
      <c r="D690" s="927"/>
      <c r="E690" s="918"/>
      <c r="F690" s="543">
        <v>1</v>
      </c>
      <c r="G690" s="544" t="s">
        <v>1220</v>
      </c>
      <c r="H690" s="544">
        <v>1</v>
      </c>
      <c r="I690" s="545" t="s">
        <v>443</v>
      </c>
      <c r="J690" s="925"/>
      <c r="K690" s="581">
        <v>1</v>
      </c>
      <c r="L690" s="885"/>
      <c r="M690" s="531" t="s">
        <v>7682</v>
      </c>
      <c r="N690" s="966"/>
      <c r="O690" s="557"/>
    </row>
    <row r="691" spans="1:15" ht="75" customHeight="1">
      <c r="A691" s="495" t="s">
        <v>535</v>
      </c>
      <c r="B691" s="531" t="s">
        <v>7512</v>
      </c>
      <c r="C691" s="526" t="s">
        <v>8894</v>
      </c>
      <c r="D691" s="927">
        <v>300.00599999999997</v>
      </c>
      <c r="E691" s="918" t="s">
        <v>2699</v>
      </c>
      <c r="F691" s="874" t="str">
        <f>C691</f>
        <v>113/11/29</v>
      </c>
      <c r="G691" s="875"/>
      <c r="H691" s="875"/>
      <c r="I691" s="876"/>
      <c r="J691" s="924" t="s">
        <v>9217</v>
      </c>
      <c r="K691" s="581">
        <v>1</v>
      </c>
      <c r="L691" s="884"/>
      <c r="M691" s="531" t="s">
        <v>8231</v>
      </c>
      <c r="N691" s="965" t="s">
        <v>8893</v>
      </c>
      <c r="O691" s="557"/>
    </row>
    <row r="692" spans="1:15" ht="75" customHeight="1">
      <c r="A692" s="499"/>
      <c r="B692" s="531" t="s">
        <v>7514</v>
      </c>
      <c r="C692" s="526" t="str">
        <f>C691</f>
        <v>113/11/29</v>
      </c>
      <c r="D692" s="927"/>
      <c r="E692" s="918"/>
      <c r="F692" s="543">
        <v>1</v>
      </c>
      <c r="G692" s="544" t="s">
        <v>1220</v>
      </c>
      <c r="H692" s="544">
        <v>1</v>
      </c>
      <c r="I692" s="545" t="s">
        <v>443</v>
      </c>
      <c r="J692" s="925"/>
      <c r="K692" s="581">
        <f>F692+K690</f>
        <v>2</v>
      </c>
      <c r="L692" s="885"/>
      <c r="M692" s="531" t="s">
        <v>7682</v>
      </c>
      <c r="N692" s="966"/>
      <c r="O692" s="557"/>
    </row>
    <row r="693" spans="1:15" ht="75" customHeight="1">
      <c r="A693" s="495" t="s">
        <v>535</v>
      </c>
      <c r="B693" s="531" t="s">
        <v>7512</v>
      </c>
      <c r="C693" s="526" t="s">
        <v>9138</v>
      </c>
      <c r="D693" s="927">
        <v>218.77</v>
      </c>
      <c r="E693" s="918" t="s">
        <v>2699</v>
      </c>
      <c r="F693" s="874" t="str">
        <f>C693</f>
        <v>114/06/24</v>
      </c>
      <c r="G693" s="875"/>
      <c r="H693" s="875"/>
      <c r="I693" s="876"/>
      <c r="J693" s="924" t="s">
        <v>9217</v>
      </c>
      <c r="K693" s="581">
        <v>1</v>
      </c>
      <c r="L693" s="884"/>
      <c r="M693" s="531" t="s">
        <v>8231</v>
      </c>
      <c r="N693" s="965" t="s">
        <v>8893</v>
      </c>
      <c r="O693" s="557"/>
    </row>
    <row r="694" spans="1:15" ht="75" customHeight="1">
      <c r="A694" s="499"/>
      <c r="B694" s="531" t="s">
        <v>7514</v>
      </c>
      <c r="C694" s="526" t="str">
        <f>C693</f>
        <v>114/06/24</v>
      </c>
      <c r="D694" s="927"/>
      <c r="E694" s="918"/>
      <c r="F694" s="543">
        <v>1</v>
      </c>
      <c r="G694" s="544" t="s">
        <v>1220</v>
      </c>
      <c r="H694" s="544">
        <v>1</v>
      </c>
      <c r="I694" s="545" t="s">
        <v>443</v>
      </c>
      <c r="J694" s="1006"/>
      <c r="K694" s="581">
        <f>F694+K692</f>
        <v>3</v>
      </c>
      <c r="L694" s="885"/>
      <c r="M694" s="531" t="s">
        <v>7682</v>
      </c>
      <c r="N694" s="966"/>
      <c r="O694" s="557"/>
    </row>
    <row r="695" spans="1:15" ht="30" customHeight="1">
      <c r="A695" s="495" t="s">
        <v>537</v>
      </c>
      <c r="B695" s="531" t="s">
        <v>7642</v>
      </c>
      <c r="C695" s="526" t="s">
        <v>7647</v>
      </c>
      <c r="D695" s="934" t="s">
        <v>7667</v>
      </c>
      <c r="E695" s="939"/>
      <c r="F695" s="936" t="s">
        <v>7646</v>
      </c>
      <c r="G695" s="937"/>
      <c r="H695" s="937"/>
      <c r="I695" s="938"/>
      <c r="J695" s="981" t="s">
        <v>7714</v>
      </c>
      <c r="K695" s="527" t="s">
        <v>128</v>
      </c>
      <c r="L695" s="881" t="s">
        <v>444</v>
      </c>
      <c r="M695" s="529" t="s">
        <v>8729</v>
      </c>
      <c r="N695" s="882" t="s">
        <v>7778</v>
      </c>
      <c r="O695" s="557"/>
    </row>
    <row r="696" spans="1:15" ht="30" customHeight="1">
      <c r="A696" s="499"/>
      <c r="B696" s="531" t="s">
        <v>7644</v>
      </c>
      <c r="C696" s="526" t="s">
        <v>7647</v>
      </c>
      <c r="D696" s="935"/>
      <c r="E696" s="940"/>
      <c r="F696" s="957" t="s">
        <v>449</v>
      </c>
      <c r="G696" s="958"/>
      <c r="H696" s="958"/>
      <c r="I696" s="959"/>
      <c r="J696" s="981"/>
      <c r="K696" s="527" t="s">
        <v>128</v>
      </c>
      <c r="L696" s="881"/>
      <c r="M696" s="531" t="s">
        <v>7682</v>
      </c>
      <c r="N696" s="883"/>
      <c r="O696" s="557"/>
    </row>
    <row r="697" spans="1:15" ht="75" hidden="1" customHeight="1">
      <c r="A697" s="495" t="s">
        <v>537</v>
      </c>
      <c r="B697" s="531" t="s">
        <v>7882</v>
      </c>
      <c r="C697" s="526" t="s">
        <v>7880</v>
      </c>
      <c r="D697" s="916" t="s">
        <v>7733</v>
      </c>
      <c r="E697" s="1039"/>
      <c r="F697" s="877" t="str">
        <f>C698</f>
        <v>112/10/18</v>
      </c>
      <c r="G697" s="878"/>
      <c r="H697" s="878"/>
      <c r="I697" s="879"/>
      <c r="J697" s="924" t="s">
        <v>7866</v>
      </c>
      <c r="K697" s="561">
        <f>F698</f>
        <v>164.86</v>
      </c>
      <c r="L697" s="881" t="s">
        <v>444</v>
      </c>
      <c r="M697" s="531" t="s">
        <v>7906</v>
      </c>
      <c r="N697" s="882" t="s">
        <v>7926</v>
      </c>
      <c r="O697" s="557"/>
    </row>
    <row r="698" spans="1:15" ht="75" hidden="1" customHeight="1">
      <c r="A698" s="499"/>
      <c r="B698" s="531" t="s">
        <v>3556</v>
      </c>
      <c r="C698" s="526" t="s">
        <v>7880</v>
      </c>
      <c r="D698" s="917"/>
      <c r="E698" s="1040"/>
      <c r="F698" s="1007">
        <v>164.86</v>
      </c>
      <c r="G698" s="1008"/>
      <c r="H698" s="1008"/>
      <c r="I698" s="1009"/>
      <c r="J698" s="925"/>
      <c r="K698" s="561">
        <f>K697</f>
        <v>164.86</v>
      </c>
      <c r="L698" s="881"/>
      <c r="M698" s="531" t="s">
        <v>8755</v>
      </c>
      <c r="N698" s="883"/>
      <c r="O698" s="557"/>
    </row>
    <row r="699" spans="1:15" ht="75" hidden="1" customHeight="1">
      <c r="A699" s="495" t="s">
        <v>537</v>
      </c>
      <c r="B699" s="531" t="s">
        <v>7882</v>
      </c>
      <c r="C699" s="526" t="s">
        <v>7901</v>
      </c>
      <c r="D699" s="916" t="s">
        <v>7733</v>
      </c>
      <c r="E699" s="1039"/>
      <c r="F699" s="877" t="str">
        <f>C700</f>
        <v>112/10/31</v>
      </c>
      <c r="G699" s="878"/>
      <c r="H699" s="878"/>
      <c r="I699" s="879"/>
      <c r="J699" s="924" t="s">
        <v>9217</v>
      </c>
      <c r="K699" s="561">
        <f>F700+K697</f>
        <v>507.18</v>
      </c>
      <c r="L699" s="881" t="s">
        <v>444</v>
      </c>
      <c r="M699" s="531" t="s">
        <v>8459</v>
      </c>
      <c r="N699" s="882" t="s">
        <v>7904</v>
      </c>
      <c r="O699" s="557"/>
    </row>
    <row r="700" spans="1:15" ht="75" hidden="1" customHeight="1">
      <c r="A700" s="499"/>
      <c r="B700" s="531" t="s">
        <v>3556</v>
      </c>
      <c r="C700" s="526" t="s">
        <v>7901</v>
      </c>
      <c r="D700" s="917"/>
      <c r="E700" s="1040"/>
      <c r="F700" s="1007">
        <v>342.32</v>
      </c>
      <c r="G700" s="1008"/>
      <c r="H700" s="1008"/>
      <c r="I700" s="1009"/>
      <c r="J700" s="925"/>
      <c r="K700" s="561">
        <f>K699</f>
        <v>507.18</v>
      </c>
      <c r="L700" s="881"/>
      <c r="M700" s="531" t="s">
        <v>8755</v>
      </c>
      <c r="N700" s="883"/>
      <c r="O700" s="557"/>
    </row>
    <row r="701" spans="1:15" ht="75" hidden="1" customHeight="1">
      <c r="A701" s="495" t="s">
        <v>537</v>
      </c>
      <c r="B701" s="531" t="s">
        <v>7882</v>
      </c>
      <c r="C701" s="526" t="s">
        <v>7902</v>
      </c>
      <c r="D701" s="916" t="s">
        <v>7733</v>
      </c>
      <c r="E701" s="1039"/>
      <c r="F701" s="877" t="str">
        <f>C702</f>
        <v>112/11/01</v>
      </c>
      <c r="G701" s="878"/>
      <c r="H701" s="878"/>
      <c r="I701" s="879"/>
      <c r="J701" s="924" t="s">
        <v>8623</v>
      </c>
      <c r="K701" s="561">
        <f>F702+K699</f>
        <v>635.84</v>
      </c>
      <c r="L701" s="881" t="s">
        <v>444</v>
      </c>
      <c r="M701" s="531" t="s">
        <v>8459</v>
      </c>
      <c r="N701" s="882" t="s">
        <v>7905</v>
      </c>
      <c r="O701" s="557"/>
    </row>
    <row r="702" spans="1:15" ht="75" hidden="1" customHeight="1">
      <c r="A702" s="499"/>
      <c r="B702" s="531" t="s">
        <v>3556</v>
      </c>
      <c r="C702" s="526" t="s">
        <v>7902</v>
      </c>
      <c r="D702" s="917"/>
      <c r="E702" s="1040"/>
      <c r="F702" s="1007">
        <v>128.66</v>
      </c>
      <c r="G702" s="1008"/>
      <c r="H702" s="1008"/>
      <c r="I702" s="1009"/>
      <c r="J702" s="925"/>
      <c r="K702" s="561">
        <f>K701</f>
        <v>635.84</v>
      </c>
      <c r="L702" s="881"/>
      <c r="M702" s="531" t="s">
        <v>8755</v>
      </c>
      <c r="N702" s="883"/>
      <c r="O702" s="557"/>
    </row>
    <row r="703" spans="1:15" ht="75" hidden="1" customHeight="1">
      <c r="A703" s="495" t="s">
        <v>537</v>
      </c>
      <c r="B703" s="531" t="s">
        <v>7882</v>
      </c>
      <c r="C703" s="526" t="s">
        <v>7903</v>
      </c>
      <c r="D703" s="916" t="s">
        <v>7733</v>
      </c>
      <c r="E703" s="1039"/>
      <c r="F703" s="877" t="str">
        <f>C703</f>
        <v>112/11/02</v>
      </c>
      <c r="G703" s="878"/>
      <c r="H703" s="878"/>
      <c r="I703" s="879"/>
      <c r="J703" s="924" t="s">
        <v>9217</v>
      </c>
      <c r="K703" s="561">
        <f>F704+K701</f>
        <v>738.1</v>
      </c>
      <c r="L703" s="881" t="s">
        <v>444</v>
      </c>
      <c r="M703" s="531" t="s">
        <v>8459</v>
      </c>
      <c r="N703" s="882" t="s">
        <v>7907</v>
      </c>
      <c r="O703" s="557"/>
    </row>
    <row r="704" spans="1:15" ht="75" hidden="1" customHeight="1">
      <c r="A704" s="499"/>
      <c r="B704" s="531" t="s">
        <v>3556</v>
      </c>
      <c r="C704" s="526" t="s">
        <v>7903</v>
      </c>
      <c r="D704" s="917"/>
      <c r="E704" s="1040"/>
      <c r="F704" s="1007">
        <v>102.26</v>
      </c>
      <c r="G704" s="1008"/>
      <c r="H704" s="1008"/>
      <c r="I704" s="1009"/>
      <c r="J704" s="925"/>
      <c r="K704" s="561">
        <f>K703</f>
        <v>738.1</v>
      </c>
      <c r="L704" s="881"/>
      <c r="M704" s="531" t="s">
        <v>8755</v>
      </c>
      <c r="N704" s="883"/>
      <c r="O704" s="557"/>
    </row>
    <row r="705" spans="1:15" ht="75" hidden="1" customHeight="1">
      <c r="A705" s="495" t="s">
        <v>537</v>
      </c>
      <c r="B705" s="531" t="s">
        <v>7882</v>
      </c>
      <c r="C705" s="526" t="s">
        <v>8388</v>
      </c>
      <c r="D705" s="916" t="s">
        <v>7733</v>
      </c>
      <c r="E705" s="1039"/>
      <c r="F705" s="877" t="str">
        <f>C705</f>
        <v>113/5/16</v>
      </c>
      <c r="G705" s="878"/>
      <c r="H705" s="878"/>
      <c r="I705" s="879"/>
      <c r="J705" s="924" t="s">
        <v>9217</v>
      </c>
      <c r="K705" s="561">
        <f>F706+K703</f>
        <v>806.49</v>
      </c>
      <c r="L705" s="881" t="s">
        <v>444</v>
      </c>
      <c r="M705" s="531" t="s">
        <v>7995</v>
      </c>
      <c r="N705" s="882" t="s">
        <v>8489</v>
      </c>
      <c r="O705" s="557"/>
    </row>
    <row r="706" spans="1:15" ht="75" hidden="1" customHeight="1">
      <c r="A706" s="499"/>
      <c r="B706" s="531" t="s">
        <v>3556</v>
      </c>
      <c r="C706" s="526" t="str">
        <f>C705</f>
        <v>113/5/16</v>
      </c>
      <c r="D706" s="917"/>
      <c r="E706" s="1040"/>
      <c r="F706" s="1007">
        <v>68.39</v>
      </c>
      <c r="G706" s="1008"/>
      <c r="H706" s="1008"/>
      <c r="I706" s="1009"/>
      <c r="J706" s="925"/>
      <c r="K706" s="561">
        <f>K705</f>
        <v>806.49</v>
      </c>
      <c r="L706" s="881"/>
      <c r="M706" s="531" t="s">
        <v>8474</v>
      </c>
      <c r="N706" s="883"/>
      <c r="O706" s="557"/>
    </row>
    <row r="707" spans="1:15" ht="75" hidden="1" customHeight="1">
      <c r="A707" s="495" t="s">
        <v>537</v>
      </c>
      <c r="B707" s="531" t="s">
        <v>7882</v>
      </c>
      <c r="C707" s="526" t="s">
        <v>8517</v>
      </c>
      <c r="D707" s="916" t="s">
        <v>7733</v>
      </c>
      <c r="E707" s="1039"/>
      <c r="F707" s="877" t="str">
        <f>C707</f>
        <v>113/6/21</v>
      </c>
      <c r="G707" s="878"/>
      <c r="H707" s="878"/>
      <c r="I707" s="879"/>
      <c r="J707" s="924" t="s">
        <v>9217</v>
      </c>
      <c r="K707" s="561">
        <f>F708+K705</f>
        <v>1078.03</v>
      </c>
      <c r="L707" s="881" t="s">
        <v>444</v>
      </c>
      <c r="M707" s="531" t="s">
        <v>7995</v>
      </c>
      <c r="N707" s="882" t="s">
        <v>8518</v>
      </c>
      <c r="O707" s="557"/>
    </row>
    <row r="708" spans="1:15" ht="75" hidden="1" customHeight="1">
      <c r="A708" s="499"/>
      <c r="B708" s="531" t="s">
        <v>3556</v>
      </c>
      <c r="C708" s="526" t="str">
        <f>C707</f>
        <v>113/6/21</v>
      </c>
      <c r="D708" s="917"/>
      <c r="E708" s="1040"/>
      <c r="F708" s="1007">
        <v>271.54000000000002</v>
      </c>
      <c r="G708" s="1008"/>
      <c r="H708" s="1008"/>
      <c r="I708" s="1009"/>
      <c r="J708" s="925"/>
      <c r="K708" s="561">
        <f>K707</f>
        <v>1078.03</v>
      </c>
      <c r="L708" s="881"/>
      <c r="M708" s="531" t="s">
        <v>8474</v>
      </c>
      <c r="N708" s="883"/>
      <c r="O708" s="557"/>
    </row>
    <row r="709" spans="1:15" ht="75" hidden="1" customHeight="1">
      <c r="A709" s="495" t="s">
        <v>537</v>
      </c>
      <c r="B709" s="531" t="s">
        <v>7882</v>
      </c>
      <c r="C709" s="526" t="s">
        <v>8519</v>
      </c>
      <c r="D709" s="916" t="s">
        <v>7733</v>
      </c>
      <c r="E709" s="1039"/>
      <c r="F709" s="877" t="str">
        <f>C709</f>
        <v>113/6/26</v>
      </c>
      <c r="G709" s="878"/>
      <c r="H709" s="878"/>
      <c r="I709" s="879"/>
      <c r="J709" s="924" t="s">
        <v>9217</v>
      </c>
      <c r="K709" s="561">
        <f>F710+K707</f>
        <v>1311.76</v>
      </c>
      <c r="L709" s="881" t="s">
        <v>444</v>
      </c>
      <c r="M709" s="531" t="s">
        <v>7995</v>
      </c>
      <c r="N709" s="882" t="s">
        <v>8520</v>
      </c>
      <c r="O709" s="557"/>
    </row>
    <row r="710" spans="1:15" ht="75" hidden="1" customHeight="1">
      <c r="A710" s="499"/>
      <c r="B710" s="531" t="s">
        <v>3556</v>
      </c>
      <c r="C710" s="526" t="str">
        <f>C709</f>
        <v>113/6/26</v>
      </c>
      <c r="D710" s="917"/>
      <c r="E710" s="1040"/>
      <c r="F710" s="1007">
        <v>233.73</v>
      </c>
      <c r="G710" s="1008"/>
      <c r="H710" s="1008"/>
      <c r="I710" s="1009"/>
      <c r="J710" s="925"/>
      <c r="K710" s="561">
        <f>K709</f>
        <v>1311.76</v>
      </c>
      <c r="L710" s="881"/>
      <c r="M710" s="531" t="s">
        <v>8474</v>
      </c>
      <c r="N710" s="883"/>
      <c r="O710" s="557"/>
    </row>
    <row r="711" spans="1:15" ht="75" hidden="1" customHeight="1">
      <c r="A711" s="495" t="s">
        <v>537</v>
      </c>
      <c r="B711" s="531" t="s">
        <v>7882</v>
      </c>
      <c r="C711" s="526" t="s">
        <v>8523</v>
      </c>
      <c r="D711" s="916" t="s">
        <v>7733</v>
      </c>
      <c r="E711" s="1039"/>
      <c r="F711" s="877" t="str">
        <f>C711</f>
        <v>113/6/27</v>
      </c>
      <c r="G711" s="878"/>
      <c r="H711" s="878"/>
      <c r="I711" s="879"/>
      <c r="J711" s="924" t="s">
        <v>9217</v>
      </c>
      <c r="K711" s="561">
        <f>F712+K709</f>
        <v>1545.54</v>
      </c>
      <c r="L711" s="881" t="s">
        <v>444</v>
      </c>
      <c r="M711" s="531" t="s">
        <v>7995</v>
      </c>
      <c r="N711" s="882" t="s">
        <v>8524</v>
      </c>
      <c r="O711" s="557"/>
    </row>
    <row r="712" spans="1:15" ht="75" hidden="1" customHeight="1">
      <c r="A712" s="499"/>
      <c r="B712" s="531" t="s">
        <v>3556</v>
      </c>
      <c r="C712" s="526" t="str">
        <f>C711</f>
        <v>113/6/27</v>
      </c>
      <c r="D712" s="917"/>
      <c r="E712" s="1040"/>
      <c r="F712" s="1007">
        <v>233.78</v>
      </c>
      <c r="G712" s="1008"/>
      <c r="H712" s="1008"/>
      <c r="I712" s="1009"/>
      <c r="J712" s="925"/>
      <c r="K712" s="561">
        <f>K711</f>
        <v>1545.54</v>
      </c>
      <c r="L712" s="881"/>
      <c r="M712" s="531" t="s">
        <v>8474</v>
      </c>
      <c r="N712" s="883"/>
      <c r="O712" s="557"/>
    </row>
    <row r="713" spans="1:15" ht="75" hidden="1" customHeight="1">
      <c r="A713" s="495" t="s">
        <v>537</v>
      </c>
      <c r="B713" s="531" t="s">
        <v>7882</v>
      </c>
      <c r="C713" s="526" t="s">
        <v>8894</v>
      </c>
      <c r="D713" s="916" t="s">
        <v>7733</v>
      </c>
      <c r="E713" s="1039"/>
      <c r="F713" s="877" t="str">
        <f>C713</f>
        <v>113/11/29</v>
      </c>
      <c r="G713" s="878"/>
      <c r="H713" s="878"/>
      <c r="I713" s="879"/>
      <c r="J713" s="924" t="s">
        <v>9217</v>
      </c>
      <c r="K713" s="561">
        <f>F714+K711</f>
        <v>1569.43</v>
      </c>
      <c r="L713" s="881" t="s">
        <v>444</v>
      </c>
      <c r="M713" s="531" t="s">
        <v>8896</v>
      </c>
      <c r="N713" s="882" t="s">
        <v>8897</v>
      </c>
      <c r="O713" s="557"/>
    </row>
    <row r="714" spans="1:15" ht="75" hidden="1" customHeight="1">
      <c r="A714" s="499"/>
      <c r="B714" s="531" t="s">
        <v>3556</v>
      </c>
      <c r="C714" s="526" t="str">
        <f>C713</f>
        <v>113/11/29</v>
      </c>
      <c r="D714" s="917"/>
      <c r="E714" s="1040"/>
      <c r="F714" s="1007">
        <v>23.89</v>
      </c>
      <c r="G714" s="1008"/>
      <c r="H714" s="1008"/>
      <c r="I714" s="1009"/>
      <c r="J714" s="925"/>
      <c r="K714" s="561">
        <f>K713</f>
        <v>1569.43</v>
      </c>
      <c r="L714" s="881"/>
      <c r="M714" s="531" t="s">
        <v>8553</v>
      </c>
      <c r="N714" s="883"/>
      <c r="O714" s="557"/>
    </row>
    <row r="715" spans="1:15" ht="75" hidden="1" customHeight="1">
      <c r="A715" s="495" t="s">
        <v>537</v>
      </c>
      <c r="B715" s="531" t="s">
        <v>7882</v>
      </c>
      <c r="C715" s="526" t="s">
        <v>8903</v>
      </c>
      <c r="D715" s="916" t="s">
        <v>7733</v>
      </c>
      <c r="E715" s="1039"/>
      <c r="F715" s="877" t="str">
        <f>C715</f>
        <v>113/12/6</v>
      </c>
      <c r="G715" s="878"/>
      <c r="H715" s="878"/>
      <c r="I715" s="879"/>
      <c r="J715" s="924" t="s">
        <v>9217</v>
      </c>
      <c r="K715" s="561">
        <f>F716+K713</f>
        <v>2035.5</v>
      </c>
      <c r="L715" s="881" t="s">
        <v>444</v>
      </c>
      <c r="M715" s="531" t="s">
        <v>7995</v>
      </c>
      <c r="N715" s="882" t="s">
        <v>8902</v>
      </c>
      <c r="O715" s="557"/>
    </row>
    <row r="716" spans="1:15" ht="75" hidden="1" customHeight="1">
      <c r="A716" s="499"/>
      <c r="B716" s="531" t="s">
        <v>3556</v>
      </c>
      <c r="C716" s="526" t="str">
        <f>C715</f>
        <v>113/12/6</v>
      </c>
      <c r="D716" s="917"/>
      <c r="E716" s="1040"/>
      <c r="F716" s="1007">
        <v>466.07</v>
      </c>
      <c r="G716" s="1008"/>
      <c r="H716" s="1008"/>
      <c r="I716" s="1009"/>
      <c r="J716" s="925"/>
      <c r="K716" s="561">
        <f>K715</f>
        <v>2035.5</v>
      </c>
      <c r="L716" s="881"/>
      <c r="M716" s="531" t="s">
        <v>8553</v>
      </c>
      <c r="N716" s="883"/>
      <c r="O716" s="557"/>
    </row>
    <row r="717" spans="1:15" s="575" customFormat="1" ht="75" customHeight="1">
      <c r="A717" s="500" t="s">
        <v>537</v>
      </c>
      <c r="B717" s="571" t="s">
        <v>8514</v>
      </c>
      <c r="C717" s="572" t="s">
        <v>7880</v>
      </c>
      <c r="D717" s="1242" t="s">
        <v>8516</v>
      </c>
      <c r="E717" s="1243"/>
      <c r="F717" s="1237" t="str">
        <f>C718</f>
        <v>112/10/18</v>
      </c>
      <c r="G717" s="1238"/>
      <c r="H717" s="1238"/>
      <c r="I717" s="1239"/>
      <c r="J717" s="924" t="s">
        <v>9217</v>
      </c>
      <c r="K717" s="573">
        <f>F698</f>
        <v>164.86</v>
      </c>
      <c r="L717" s="1129" t="s">
        <v>444</v>
      </c>
      <c r="M717" s="571" t="s">
        <v>7906</v>
      </c>
      <c r="N717" s="1014" t="s">
        <v>8761</v>
      </c>
      <c r="O717" s="574"/>
    </row>
    <row r="718" spans="1:15" s="575" customFormat="1" ht="75" customHeight="1">
      <c r="A718" s="501"/>
      <c r="B718" s="571" t="s">
        <v>7883</v>
      </c>
      <c r="C718" s="572" t="s">
        <v>7880</v>
      </c>
      <c r="D718" s="1244"/>
      <c r="E718" s="1245"/>
      <c r="F718" s="1246">
        <v>1</v>
      </c>
      <c r="G718" s="1235"/>
      <c r="H718" s="1235" t="s">
        <v>443</v>
      </c>
      <c r="I718" s="1236"/>
      <c r="J718" s="925"/>
      <c r="K718" s="576">
        <f>F718</f>
        <v>1</v>
      </c>
      <c r="L718" s="1129"/>
      <c r="M718" s="571" t="s">
        <v>8755</v>
      </c>
      <c r="N718" s="1015"/>
      <c r="O718" s="574"/>
    </row>
    <row r="719" spans="1:15" ht="75" customHeight="1">
      <c r="A719" s="495" t="s">
        <v>537</v>
      </c>
      <c r="B719" s="531" t="s">
        <v>7882</v>
      </c>
      <c r="C719" s="526" t="s">
        <v>7880</v>
      </c>
      <c r="D719" s="927">
        <v>164.86</v>
      </c>
      <c r="E719" s="918" t="s">
        <v>740</v>
      </c>
      <c r="F719" s="877" t="str">
        <f>C720</f>
        <v>112/10/18</v>
      </c>
      <c r="G719" s="878"/>
      <c r="H719" s="878"/>
      <c r="I719" s="879"/>
      <c r="J719" s="924" t="s">
        <v>9217</v>
      </c>
      <c r="K719" s="561">
        <f>D719</f>
        <v>164.86</v>
      </c>
      <c r="L719" s="881" t="s">
        <v>444</v>
      </c>
      <c r="M719" s="531" t="s">
        <v>7707</v>
      </c>
      <c r="N719" s="882" t="s">
        <v>8762</v>
      </c>
      <c r="O719" s="557"/>
    </row>
    <row r="720" spans="1:15" ht="75" customHeight="1">
      <c r="A720" s="499"/>
      <c r="B720" s="531" t="s">
        <v>8763</v>
      </c>
      <c r="C720" s="526" t="s">
        <v>7880</v>
      </c>
      <c r="D720" s="927"/>
      <c r="E720" s="918"/>
      <c r="F720" s="874">
        <v>2</v>
      </c>
      <c r="G720" s="875"/>
      <c r="H720" s="875" t="s">
        <v>443</v>
      </c>
      <c r="I720" s="876"/>
      <c r="J720" s="925"/>
      <c r="K720" s="548">
        <f>F720</f>
        <v>2</v>
      </c>
      <c r="L720" s="881"/>
      <c r="M720" s="531" t="s">
        <v>7682</v>
      </c>
      <c r="N720" s="883"/>
      <c r="O720" s="557"/>
    </row>
    <row r="721" spans="1:17" ht="75" customHeight="1">
      <c r="A721" s="495" t="s">
        <v>537</v>
      </c>
      <c r="B721" s="531" t="s">
        <v>7882</v>
      </c>
      <c r="C721" s="526" t="s">
        <v>7901</v>
      </c>
      <c r="D721" s="916">
        <v>342.32</v>
      </c>
      <c r="E721" s="918" t="s">
        <v>740</v>
      </c>
      <c r="F721" s="877" t="str">
        <f>C722</f>
        <v>112/10/31</v>
      </c>
      <c r="G721" s="878"/>
      <c r="H721" s="878"/>
      <c r="I721" s="879"/>
      <c r="J721" s="924" t="s">
        <v>9217</v>
      </c>
      <c r="K721" s="561">
        <f>D721+K719</f>
        <v>507.18</v>
      </c>
      <c r="L721" s="881" t="s">
        <v>444</v>
      </c>
      <c r="M721" s="531" t="s">
        <v>7906</v>
      </c>
      <c r="N721" s="882" t="s">
        <v>8764</v>
      </c>
      <c r="O721" s="557"/>
    </row>
    <row r="722" spans="1:17" ht="75" customHeight="1">
      <c r="A722" s="499"/>
      <c r="B722" s="531" t="s">
        <v>8763</v>
      </c>
      <c r="C722" s="526" t="s">
        <v>7901</v>
      </c>
      <c r="D722" s="917"/>
      <c r="E722" s="918"/>
      <c r="F722" s="874">
        <v>2</v>
      </c>
      <c r="G722" s="875"/>
      <c r="H722" s="875" t="s">
        <v>443</v>
      </c>
      <c r="I722" s="876"/>
      <c r="J722" s="925"/>
      <c r="K722" s="548">
        <f>F722+K720</f>
        <v>4</v>
      </c>
      <c r="L722" s="881"/>
      <c r="M722" s="531" t="s">
        <v>7682</v>
      </c>
      <c r="N722" s="883"/>
      <c r="O722" s="557"/>
    </row>
    <row r="723" spans="1:17" ht="75" customHeight="1">
      <c r="A723" s="495" t="s">
        <v>537</v>
      </c>
      <c r="B723" s="531" t="s">
        <v>7882</v>
      </c>
      <c r="C723" s="526" t="s">
        <v>7902</v>
      </c>
      <c r="D723" s="916">
        <v>128.66</v>
      </c>
      <c r="E723" s="918" t="s">
        <v>740</v>
      </c>
      <c r="F723" s="877" t="str">
        <f>C724</f>
        <v>112/11/01</v>
      </c>
      <c r="G723" s="878"/>
      <c r="H723" s="878"/>
      <c r="I723" s="879"/>
      <c r="J723" s="924" t="s">
        <v>9217</v>
      </c>
      <c r="K723" s="561">
        <f>D723+K721</f>
        <v>635.84</v>
      </c>
      <c r="L723" s="881" t="s">
        <v>444</v>
      </c>
      <c r="M723" s="531" t="s">
        <v>7906</v>
      </c>
      <c r="N723" s="882" t="s">
        <v>8765</v>
      </c>
      <c r="O723" s="557"/>
    </row>
    <row r="724" spans="1:17" ht="75" customHeight="1">
      <c r="A724" s="499"/>
      <c r="B724" s="531" t="s">
        <v>8763</v>
      </c>
      <c r="C724" s="526" t="s">
        <v>7902</v>
      </c>
      <c r="D724" s="917"/>
      <c r="E724" s="918"/>
      <c r="F724" s="874">
        <v>2</v>
      </c>
      <c r="G724" s="875"/>
      <c r="H724" s="875" t="s">
        <v>443</v>
      </c>
      <c r="I724" s="876"/>
      <c r="J724" s="925"/>
      <c r="K724" s="548">
        <f>F724+K722</f>
        <v>6</v>
      </c>
      <c r="L724" s="881"/>
      <c r="M724" s="531" t="s">
        <v>7682</v>
      </c>
      <c r="N724" s="883"/>
      <c r="O724" s="557"/>
    </row>
    <row r="725" spans="1:17" s="537" customFormat="1" ht="75" customHeight="1">
      <c r="A725" s="495" t="s">
        <v>537</v>
      </c>
      <c r="B725" s="531" t="s">
        <v>7882</v>
      </c>
      <c r="C725" s="526" t="s">
        <v>7903</v>
      </c>
      <c r="D725" s="916">
        <v>102.26</v>
      </c>
      <c r="E725" s="918" t="s">
        <v>740</v>
      </c>
      <c r="F725" s="877" t="str">
        <f>C726</f>
        <v>112/11/02</v>
      </c>
      <c r="G725" s="878"/>
      <c r="H725" s="878"/>
      <c r="I725" s="879"/>
      <c r="J725" s="924" t="s">
        <v>9217</v>
      </c>
      <c r="K725" s="561">
        <f>D725+K723</f>
        <v>738.1</v>
      </c>
      <c r="L725" s="881" t="s">
        <v>444</v>
      </c>
      <c r="M725" s="531" t="s">
        <v>7906</v>
      </c>
      <c r="N725" s="882" t="s">
        <v>8766</v>
      </c>
      <c r="O725" s="559"/>
    </row>
    <row r="726" spans="1:17" s="537" customFormat="1" ht="75" customHeight="1">
      <c r="A726" s="499"/>
      <c r="B726" s="531" t="s">
        <v>8763</v>
      </c>
      <c r="C726" s="526" t="s">
        <v>7903</v>
      </c>
      <c r="D726" s="917"/>
      <c r="E726" s="918"/>
      <c r="F726" s="874">
        <v>2</v>
      </c>
      <c r="G726" s="875"/>
      <c r="H726" s="875" t="s">
        <v>443</v>
      </c>
      <c r="I726" s="876"/>
      <c r="J726" s="925"/>
      <c r="K726" s="548">
        <f>F726+K724</f>
        <v>8</v>
      </c>
      <c r="L726" s="881"/>
      <c r="M726" s="531" t="s">
        <v>7682</v>
      </c>
      <c r="N726" s="883"/>
      <c r="O726" s="559"/>
    </row>
    <row r="727" spans="1:17" s="537" customFormat="1" ht="75" customHeight="1">
      <c r="A727" s="495" t="s">
        <v>537</v>
      </c>
      <c r="B727" s="531" t="s">
        <v>7882</v>
      </c>
      <c r="C727" s="526" t="s">
        <v>8388</v>
      </c>
      <c r="D727" s="916">
        <v>68.39</v>
      </c>
      <c r="E727" s="918" t="s">
        <v>740</v>
      </c>
      <c r="F727" s="877" t="str">
        <f>C728</f>
        <v>113/5/16</v>
      </c>
      <c r="G727" s="878"/>
      <c r="H727" s="878"/>
      <c r="I727" s="879"/>
      <c r="J727" s="924" t="s">
        <v>9217</v>
      </c>
      <c r="K727" s="561">
        <f>D727+K725</f>
        <v>806.49</v>
      </c>
      <c r="L727" s="881" t="s">
        <v>444</v>
      </c>
      <c r="M727" s="531" t="s">
        <v>8231</v>
      </c>
      <c r="N727" s="882" t="s">
        <v>8395</v>
      </c>
      <c r="O727" s="582"/>
      <c r="P727" s="1013"/>
      <c r="Q727" s="1013"/>
    </row>
    <row r="728" spans="1:17" s="537" customFormat="1" ht="75" customHeight="1">
      <c r="A728" s="499"/>
      <c r="B728" s="531" t="s">
        <v>8763</v>
      </c>
      <c r="C728" s="526" t="str">
        <f>C727</f>
        <v>113/5/16</v>
      </c>
      <c r="D728" s="917"/>
      <c r="E728" s="918"/>
      <c r="F728" s="874">
        <v>1</v>
      </c>
      <c r="G728" s="875"/>
      <c r="H728" s="875" t="s">
        <v>443</v>
      </c>
      <c r="I728" s="876"/>
      <c r="J728" s="925"/>
      <c r="K728" s="548">
        <f>F728+K726</f>
        <v>9</v>
      </c>
      <c r="L728" s="881"/>
      <c r="M728" s="531" t="s">
        <v>7682</v>
      </c>
      <c r="N728" s="883"/>
      <c r="O728" s="582"/>
      <c r="P728" s="1013"/>
      <c r="Q728" s="1013"/>
    </row>
    <row r="729" spans="1:17" s="537" customFormat="1" ht="75" customHeight="1">
      <c r="A729" s="495" t="s">
        <v>537</v>
      </c>
      <c r="B729" s="531" t="s">
        <v>7882</v>
      </c>
      <c r="C729" s="526" t="s">
        <v>8517</v>
      </c>
      <c r="D729" s="916">
        <v>271.54000000000002</v>
      </c>
      <c r="E729" s="918" t="s">
        <v>740</v>
      </c>
      <c r="F729" s="877" t="str">
        <f>C730</f>
        <v>113/6/21</v>
      </c>
      <c r="G729" s="878"/>
      <c r="H729" s="878"/>
      <c r="I729" s="879"/>
      <c r="J729" s="924" t="s">
        <v>8624</v>
      </c>
      <c r="K729" s="561">
        <f>D729+K727</f>
        <v>1078.03</v>
      </c>
      <c r="L729" s="881" t="s">
        <v>444</v>
      </c>
      <c r="M729" s="531" t="s">
        <v>8231</v>
      </c>
      <c r="N729" s="882" t="s">
        <v>8536</v>
      </c>
      <c r="O729" s="582"/>
      <c r="P729" s="1013"/>
      <c r="Q729" s="1013"/>
    </row>
    <row r="730" spans="1:17" s="537" customFormat="1" ht="75" customHeight="1">
      <c r="A730" s="499"/>
      <c r="B730" s="531" t="s">
        <v>8763</v>
      </c>
      <c r="C730" s="526" t="str">
        <f>C729</f>
        <v>113/6/21</v>
      </c>
      <c r="D730" s="917"/>
      <c r="E730" s="918"/>
      <c r="F730" s="874">
        <v>2</v>
      </c>
      <c r="G730" s="875"/>
      <c r="H730" s="875" t="s">
        <v>443</v>
      </c>
      <c r="I730" s="876"/>
      <c r="J730" s="925"/>
      <c r="K730" s="548">
        <f>F730+K728</f>
        <v>11</v>
      </c>
      <c r="L730" s="881"/>
      <c r="M730" s="531" t="s">
        <v>7682</v>
      </c>
      <c r="N730" s="883"/>
      <c r="O730" s="582"/>
      <c r="P730" s="1013"/>
      <c r="Q730" s="1013"/>
    </row>
    <row r="731" spans="1:17" s="537" customFormat="1" ht="75" customHeight="1">
      <c r="A731" s="495" t="s">
        <v>537</v>
      </c>
      <c r="B731" s="531" t="s">
        <v>7882</v>
      </c>
      <c r="C731" s="526" t="s">
        <v>8521</v>
      </c>
      <c r="D731" s="916">
        <v>233.73</v>
      </c>
      <c r="E731" s="918" t="s">
        <v>740</v>
      </c>
      <c r="F731" s="877" t="str">
        <f>C732</f>
        <v>113/6/26</v>
      </c>
      <c r="G731" s="878"/>
      <c r="H731" s="878"/>
      <c r="I731" s="879"/>
      <c r="J731" s="924" t="s">
        <v>9217</v>
      </c>
      <c r="K731" s="561">
        <f>D731+K729</f>
        <v>1311.76</v>
      </c>
      <c r="L731" s="881" t="s">
        <v>444</v>
      </c>
      <c r="M731" s="531" t="s">
        <v>8231</v>
      </c>
      <c r="N731" s="882" t="s">
        <v>8537</v>
      </c>
      <c r="O731" s="582"/>
      <c r="P731" s="1013"/>
      <c r="Q731" s="1013"/>
    </row>
    <row r="732" spans="1:17" s="537" customFormat="1" ht="75" customHeight="1">
      <c r="A732" s="499"/>
      <c r="B732" s="531" t="s">
        <v>8763</v>
      </c>
      <c r="C732" s="526" t="str">
        <f>C731</f>
        <v>113/6/26</v>
      </c>
      <c r="D732" s="917"/>
      <c r="E732" s="918"/>
      <c r="F732" s="874">
        <v>1</v>
      </c>
      <c r="G732" s="875"/>
      <c r="H732" s="875" t="s">
        <v>443</v>
      </c>
      <c r="I732" s="876"/>
      <c r="J732" s="925"/>
      <c r="K732" s="548">
        <f>F732+K730</f>
        <v>12</v>
      </c>
      <c r="L732" s="881"/>
      <c r="M732" s="531" t="s">
        <v>7682</v>
      </c>
      <c r="N732" s="883"/>
      <c r="O732" s="582"/>
      <c r="P732" s="1013"/>
      <c r="Q732" s="1013"/>
    </row>
    <row r="733" spans="1:17" s="537" customFormat="1" ht="75" customHeight="1">
      <c r="A733" s="495" t="s">
        <v>537</v>
      </c>
      <c r="B733" s="531" t="s">
        <v>7882</v>
      </c>
      <c r="C733" s="526" t="s">
        <v>8523</v>
      </c>
      <c r="D733" s="916">
        <v>233.78</v>
      </c>
      <c r="E733" s="918" t="s">
        <v>740</v>
      </c>
      <c r="F733" s="877" t="str">
        <f>C734</f>
        <v>113/6/27</v>
      </c>
      <c r="G733" s="878"/>
      <c r="H733" s="878"/>
      <c r="I733" s="879"/>
      <c r="J733" s="924" t="s">
        <v>9217</v>
      </c>
      <c r="K733" s="561">
        <f>D733+K731</f>
        <v>1545.54</v>
      </c>
      <c r="L733" s="881" t="s">
        <v>444</v>
      </c>
      <c r="M733" s="531" t="s">
        <v>8231</v>
      </c>
      <c r="N733" s="882" t="s">
        <v>8538</v>
      </c>
      <c r="O733" s="582"/>
      <c r="P733" s="1013"/>
      <c r="Q733" s="1013"/>
    </row>
    <row r="734" spans="1:17" s="537" customFormat="1" ht="75" customHeight="1">
      <c r="A734" s="499"/>
      <c r="B734" s="531" t="s">
        <v>8763</v>
      </c>
      <c r="C734" s="526" t="str">
        <f>C733</f>
        <v>113/6/27</v>
      </c>
      <c r="D734" s="917"/>
      <c r="E734" s="918"/>
      <c r="F734" s="874">
        <v>1</v>
      </c>
      <c r="G734" s="875"/>
      <c r="H734" s="875" t="s">
        <v>443</v>
      </c>
      <c r="I734" s="876"/>
      <c r="J734" s="925"/>
      <c r="K734" s="548">
        <f>F734+K732</f>
        <v>13</v>
      </c>
      <c r="L734" s="881"/>
      <c r="M734" s="531" t="s">
        <v>7682</v>
      </c>
      <c r="N734" s="883"/>
      <c r="O734" s="582"/>
      <c r="P734" s="1013"/>
      <c r="Q734" s="1013"/>
    </row>
    <row r="735" spans="1:17" ht="75" customHeight="1">
      <c r="A735" s="495" t="s">
        <v>537</v>
      </c>
      <c r="B735" s="531" t="s">
        <v>7882</v>
      </c>
      <c r="C735" s="526" t="s">
        <v>8894</v>
      </c>
      <c r="D735" s="916">
        <v>23.89</v>
      </c>
      <c r="E735" s="918" t="s">
        <v>740</v>
      </c>
      <c r="F735" s="877" t="str">
        <f>C736</f>
        <v>113/11/29</v>
      </c>
      <c r="G735" s="878"/>
      <c r="H735" s="878"/>
      <c r="I735" s="879"/>
      <c r="J735" s="924" t="s">
        <v>9217</v>
      </c>
      <c r="K735" s="561">
        <f>D735+K733</f>
        <v>1569.43</v>
      </c>
      <c r="L735" s="881" t="s">
        <v>444</v>
      </c>
      <c r="M735" s="531" t="s">
        <v>8231</v>
      </c>
      <c r="N735" s="882" t="s">
        <v>8994</v>
      </c>
      <c r="O735" s="583"/>
      <c r="P735" s="873"/>
      <c r="Q735" s="873"/>
    </row>
    <row r="736" spans="1:17" ht="75" customHeight="1">
      <c r="A736" s="499"/>
      <c r="B736" s="531" t="s">
        <v>8899</v>
      </c>
      <c r="C736" s="526" t="str">
        <f>C735</f>
        <v>113/11/29</v>
      </c>
      <c r="D736" s="917"/>
      <c r="E736" s="918"/>
      <c r="F736" s="874">
        <v>1</v>
      </c>
      <c r="G736" s="875"/>
      <c r="H736" s="875" t="s">
        <v>443</v>
      </c>
      <c r="I736" s="876"/>
      <c r="J736" s="925"/>
      <c r="K736" s="548">
        <f>F736+K734</f>
        <v>14</v>
      </c>
      <c r="L736" s="881"/>
      <c r="M736" s="531" t="s">
        <v>7682</v>
      </c>
      <c r="N736" s="883"/>
      <c r="O736" s="583"/>
      <c r="P736" s="873"/>
      <c r="Q736" s="873"/>
    </row>
    <row r="737" spans="1:17" ht="75" customHeight="1">
      <c r="A737" s="495" t="s">
        <v>537</v>
      </c>
      <c r="B737" s="531" t="s">
        <v>7882</v>
      </c>
      <c r="C737" s="526" t="s">
        <v>8903</v>
      </c>
      <c r="D737" s="916">
        <v>466.07</v>
      </c>
      <c r="E737" s="918" t="s">
        <v>740</v>
      </c>
      <c r="F737" s="877" t="str">
        <f>C738</f>
        <v>113/12/6</v>
      </c>
      <c r="G737" s="878"/>
      <c r="H737" s="878"/>
      <c r="I737" s="879"/>
      <c r="J737" s="924" t="s">
        <v>9217</v>
      </c>
      <c r="K737" s="561">
        <f>D737+K735</f>
        <v>2035.5</v>
      </c>
      <c r="L737" s="881" t="s">
        <v>444</v>
      </c>
      <c r="M737" s="531" t="s">
        <v>8231</v>
      </c>
      <c r="N737" s="882" t="s">
        <v>8995</v>
      </c>
      <c r="O737" s="583"/>
      <c r="P737" s="873"/>
      <c r="Q737" s="873"/>
    </row>
    <row r="738" spans="1:17" ht="75" customHeight="1">
      <c r="A738" s="499"/>
      <c r="B738" s="531" t="s">
        <v>8899</v>
      </c>
      <c r="C738" s="526" t="str">
        <f>C737</f>
        <v>113/12/6</v>
      </c>
      <c r="D738" s="917"/>
      <c r="E738" s="918"/>
      <c r="F738" s="874">
        <v>2</v>
      </c>
      <c r="G738" s="875"/>
      <c r="H738" s="875" t="s">
        <v>443</v>
      </c>
      <c r="I738" s="876"/>
      <c r="J738" s="925"/>
      <c r="K738" s="548">
        <f>F738+K736</f>
        <v>16</v>
      </c>
      <c r="L738" s="881"/>
      <c r="M738" s="531" t="s">
        <v>7682</v>
      </c>
      <c r="N738" s="883"/>
      <c r="O738" s="583"/>
      <c r="P738" s="873"/>
      <c r="Q738" s="873"/>
    </row>
    <row r="739" spans="1:17" ht="75" customHeight="1">
      <c r="A739" s="495" t="s">
        <v>537</v>
      </c>
      <c r="B739" s="531" t="s">
        <v>7882</v>
      </c>
      <c r="C739" s="526" t="s">
        <v>8915</v>
      </c>
      <c r="D739" s="916">
        <v>346.3</v>
      </c>
      <c r="E739" s="918" t="s">
        <v>740</v>
      </c>
      <c r="F739" s="877" t="str">
        <f>C740</f>
        <v>113/12/18</v>
      </c>
      <c r="G739" s="878"/>
      <c r="H739" s="878"/>
      <c r="I739" s="879"/>
      <c r="J739" s="924" t="s">
        <v>9217</v>
      </c>
      <c r="K739" s="561">
        <f>D739+K737</f>
        <v>2381.8000000000002</v>
      </c>
      <c r="L739" s="881" t="s">
        <v>444</v>
      </c>
      <c r="M739" s="531" t="s">
        <v>8231</v>
      </c>
      <c r="N739" s="882" t="s">
        <v>9053</v>
      </c>
      <c r="O739" s="583"/>
      <c r="P739" s="873"/>
      <c r="Q739" s="873"/>
    </row>
    <row r="740" spans="1:17" ht="75" customHeight="1">
      <c r="A740" s="499"/>
      <c r="B740" s="531" t="s">
        <v>8899</v>
      </c>
      <c r="C740" s="526" t="str">
        <f>C739</f>
        <v>113/12/18</v>
      </c>
      <c r="D740" s="917"/>
      <c r="E740" s="918"/>
      <c r="F740" s="874">
        <v>2</v>
      </c>
      <c r="G740" s="875"/>
      <c r="H740" s="875" t="s">
        <v>443</v>
      </c>
      <c r="I740" s="876"/>
      <c r="J740" s="925"/>
      <c r="K740" s="548">
        <f>F740+K738</f>
        <v>18</v>
      </c>
      <c r="L740" s="881"/>
      <c r="M740" s="531" t="s">
        <v>7682</v>
      </c>
      <c r="N740" s="883"/>
      <c r="O740" s="583"/>
      <c r="P740" s="873"/>
      <c r="Q740" s="873"/>
    </row>
    <row r="741" spans="1:17" ht="75" customHeight="1">
      <c r="A741" s="495" t="s">
        <v>537</v>
      </c>
      <c r="B741" s="531" t="s">
        <v>7882</v>
      </c>
      <c r="C741" s="526" t="s">
        <v>8916</v>
      </c>
      <c r="D741" s="916">
        <v>244.75</v>
      </c>
      <c r="E741" s="918" t="s">
        <v>740</v>
      </c>
      <c r="F741" s="877" t="str">
        <f>C742</f>
        <v>113/12/19</v>
      </c>
      <c r="G741" s="878"/>
      <c r="H741" s="878"/>
      <c r="I741" s="879"/>
      <c r="J741" s="924" t="s">
        <v>9217</v>
      </c>
      <c r="K741" s="561">
        <f>D741+K739</f>
        <v>2626.55</v>
      </c>
      <c r="L741" s="881" t="s">
        <v>444</v>
      </c>
      <c r="M741" s="531" t="s">
        <v>8231</v>
      </c>
      <c r="N741" s="882" t="s">
        <v>9054</v>
      </c>
      <c r="O741" s="583"/>
      <c r="P741" s="873"/>
      <c r="Q741" s="873"/>
    </row>
    <row r="742" spans="1:17" ht="75" customHeight="1">
      <c r="A742" s="499"/>
      <c r="B742" s="531" t="s">
        <v>8899</v>
      </c>
      <c r="C742" s="526" t="str">
        <f>C741</f>
        <v>113/12/19</v>
      </c>
      <c r="D742" s="917"/>
      <c r="E742" s="918"/>
      <c r="F742" s="874">
        <v>2</v>
      </c>
      <c r="G742" s="875"/>
      <c r="H742" s="875" t="s">
        <v>443</v>
      </c>
      <c r="I742" s="876"/>
      <c r="J742" s="925"/>
      <c r="K742" s="548">
        <f>F742+K740</f>
        <v>20</v>
      </c>
      <c r="L742" s="881"/>
      <c r="M742" s="531" t="s">
        <v>7682</v>
      </c>
      <c r="N742" s="883"/>
      <c r="O742" s="583"/>
      <c r="P742" s="873"/>
      <c r="Q742" s="873"/>
    </row>
    <row r="743" spans="1:17" ht="75" customHeight="1">
      <c r="A743" s="495" t="s">
        <v>537</v>
      </c>
      <c r="B743" s="531" t="s">
        <v>7882</v>
      </c>
      <c r="C743" s="526" t="s">
        <v>9216</v>
      </c>
      <c r="D743" s="916">
        <v>212.52</v>
      </c>
      <c r="E743" s="918" t="s">
        <v>740</v>
      </c>
      <c r="F743" s="877" t="str">
        <f>C744</f>
        <v>114/07/12</v>
      </c>
      <c r="G743" s="878"/>
      <c r="H743" s="878"/>
      <c r="I743" s="879"/>
      <c r="J743" s="924" t="s">
        <v>9218</v>
      </c>
      <c r="K743" s="561">
        <f>D743+K741</f>
        <v>2839.07</v>
      </c>
      <c r="L743" s="881" t="s">
        <v>444</v>
      </c>
      <c r="M743" s="531" t="s">
        <v>8231</v>
      </c>
      <c r="N743" s="882" t="s">
        <v>9257</v>
      </c>
      <c r="O743" s="583"/>
      <c r="P743" s="873"/>
      <c r="Q743" s="873"/>
    </row>
    <row r="744" spans="1:17" ht="75" customHeight="1">
      <c r="A744" s="499"/>
      <c r="B744" s="531" t="s">
        <v>8899</v>
      </c>
      <c r="C744" s="526" t="str">
        <f>C743</f>
        <v>114/07/12</v>
      </c>
      <c r="D744" s="917"/>
      <c r="E744" s="918"/>
      <c r="F744" s="874">
        <v>1</v>
      </c>
      <c r="G744" s="875"/>
      <c r="H744" s="875" t="s">
        <v>443</v>
      </c>
      <c r="I744" s="876"/>
      <c r="J744" s="925"/>
      <c r="K744" s="548">
        <f>F744+K742</f>
        <v>21</v>
      </c>
      <c r="L744" s="881"/>
      <c r="M744" s="531" t="s">
        <v>7682</v>
      </c>
      <c r="N744" s="883"/>
      <c r="O744" s="583"/>
      <c r="P744" s="873"/>
      <c r="Q744" s="873"/>
    </row>
    <row r="745" spans="1:17" ht="75" customHeight="1">
      <c r="A745" s="495" t="s">
        <v>537</v>
      </c>
      <c r="B745" s="531" t="s">
        <v>7882</v>
      </c>
      <c r="C745" s="526" t="s">
        <v>9223</v>
      </c>
      <c r="D745" s="916">
        <v>229.48</v>
      </c>
      <c r="E745" s="918" t="s">
        <v>740</v>
      </c>
      <c r="F745" s="877" t="str">
        <f>C746</f>
        <v>114/07/23</v>
      </c>
      <c r="G745" s="878"/>
      <c r="H745" s="878"/>
      <c r="I745" s="879"/>
      <c r="J745" s="924" t="s">
        <v>7867</v>
      </c>
      <c r="K745" s="561">
        <f>D745+K743</f>
        <v>3068.55</v>
      </c>
      <c r="L745" s="881" t="s">
        <v>444</v>
      </c>
      <c r="M745" s="531" t="s">
        <v>8231</v>
      </c>
      <c r="N745" s="882" t="s">
        <v>9244</v>
      </c>
      <c r="O745" s="583"/>
      <c r="P745" s="873"/>
      <c r="Q745" s="873"/>
    </row>
    <row r="746" spans="1:17" ht="75" customHeight="1">
      <c r="A746" s="499"/>
      <c r="B746" s="531" t="s">
        <v>8899</v>
      </c>
      <c r="C746" s="526" t="str">
        <f>C745</f>
        <v>114/07/23</v>
      </c>
      <c r="D746" s="917"/>
      <c r="E746" s="918"/>
      <c r="F746" s="874">
        <v>2</v>
      </c>
      <c r="G746" s="875"/>
      <c r="H746" s="875" t="s">
        <v>443</v>
      </c>
      <c r="I746" s="876"/>
      <c r="J746" s="925"/>
      <c r="K746" s="548">
        <f>F746+K744</f>
        <v>23</v>
      </c>
      <c r="L746" s="881"/>
      <c r="M746" s="531" t="s">
        <v>7682</v>
      </c>
      <c r="N746" s="883"/>
      <c r="O746" s="583"/>
      <c r="P746" s="873"/>
      <c r="Q746" s="873"/>
    </row>
    <row r="747" spans="1:17" ht="75" customHeight="1">
      <c r="A747" s="495" t="s">
        <v>537</v>
      </c>
      <c r="B747" s="531" t="s">
        <v>7882</v>
      </c>
      <c r="C747" s="526" t="s">
        <v>9224</v>
      </c>
      <c r="D747" s="916">
        <v>341.18</v>
      </c>
      <c r="E747" s="918" t="s">
        <v>740</v>
      </c>
      <c r="F747" s="877" t="str">
        <f>C748</f>
        <v>114/07/24</v>
      </c>
      <c r="G747" s="878"/>
      <c r="H747" s="878"/>
      <c r="I747" s="879"/>
      <c r="J747" s="924" t="s">
        <v>7867</v>
      </c>
      <c r="K747" s="561">
        <f>D747+K745</f>
        <v>3409.73</v>
      </c>
      <c r="L747" s="881" t="s">
        <v>444</v>
      </c>
      <c r="M747" s="531" t="s">
        <v>8231</v>
      </c>
      <c r="N747" s="882" t="s">
        <v>9245</v>
      </c>
      <c r="O747" s="583"/>
      <c r="P747" s="873"/>
      <c r="Q747" s="873"/>
    </row>
    <row r="748" spans="1:17" ht="75" customHeight="1">
      <c r="A748" s="499"/>
      <c r="B748" s="531" t="s">
        <v>8899</v>
      </c>
      <c r="C748" s="526" t="str">
        <f>C747</f>
        <v>114/07/24</v>
      </c>
      <c r="D748" s="917"/>
      <c r="E748" s="918"/>
      <c r="F748" s="874">
        <v>2</v>
      </c>
      <c r="G748" s="875"/>
      <c r="H748" s="875" t="s">
        <v>443</v>
      </c>
      <c r="I748" s="876"/>
      <c r="J748" s="925"/>
      <c r="K748" s="548">
        <f>F748+K746</f>
        <v>25</v>
      </c>
      <c r="L748" s="881"/>
      <c r="M748" s="531" t="s">
        <v>7682</v>
      </c>
      <c r="N748" s="883"/>
      <c r="O748" s="583"/>
      <c r="P748" s="873"/>
      <c r="Q748" s="873"/>
    </row>
    <row r="749" spans="1:17" ht="75" customHeight="1">
      <c r="A749" s="495" t="s">
        <v>537</v>
      </c>
      <c r="B749" s="531" t="s">
        <v>7882</v>
      </c>
      <c r="C749" s="526" t="s">
        <v>9225</v>
      </c>
      <c r="D749" s="916">
        <v>88.48</v>
      </c>
      <c r="E749" s="918" t="s">
        <v>740</v>
      </c>
      <c r="F749" s="877" t="str">
        <f>C750</f>
        <v>114/07/25</v>
      </c>
      <c r="G749" s="878"/>
      <c r="H749" s="878"/>
      <c r="I749" s="879"/>
      <c r="J749" s="924" t="s">
        <v>7867</v>
      </c>
      <c r="K749" s="561">
        <f>D749+K747</f>
        <v>3498.21</v>
      </c>
      <c r="L749" s="881" t="s">
        <v>444</v>
      </c>
      <c r="M749" s="531" t="s">
        <v>8231</v>
      </c>
      <c r="N749" s="882" t="s">
        <v>9254</v>
      </c>
      <c r="O749" s="583"/>
      <c r="P749" s="873"/>
      <c r="Q749" s="873"/>
    </row>
    <row r="750" spans="1:17" ht="75" customHeight="1">
      <c r="A750" s="499"/>
      <c r="B750" s="531" t="s">
        <v>8899</v>
      </c>
      <c r="C750" s="526" t="str">
        <f>C749</f>
        <v>114/07/25</v>
      </c>
      <c r="D750" s="917"/>
      <c r="E750" s="918"/>
      <c r="F750" s="874">
        <v>1</v>
      </c>
      <c r="G750" s="875"/>
      <c r="H750" s="875" t="s">
        <v>443</v>
      </c>
      <c r="I750" s="876"/>
      <c r="J750" s="925"/>
      <c r="K750" s="548">
        <f>F750+K748</f>
        <v>26</v>
      </c>
      <c r="L750" s="881"/>
      <c r="M750" s="531" t="s">
        <v>7682</v>
      </c>
      <c r="N750" s="883"/>
      <c r="O750" s="583"/>
      <c r="P750" s="873"/>
      <c r="Q750" s="873"/>
    </row>
    <row r="751" spans="1:17" s="541" customFormat="1" ht="30" customHeight="1">
      <c r="A751" s="510">
        <v>4</v>
      </c>
      <c r="B751" s="1023" t="s">
        <v>8627</v>
      </c>
      <c r="C751" s="1024"/>
      <c r="D751" s="1024"/>
      <c r="E751" s="1024"/>
      <c r="F751" s="1024"/>
      <c r="G751" s="1024"/>
      <c r="H751" s="1024"/>
      <c r="I751" s="1024"/>
      <c r="J751" s="1024"/>
      <c r="K751" s="1024"/>
      <c r="L751" s="1024"/>
      <c r="M751" s="1024"/>
      <c r="N751" s="1025"/>
      <c r="O751" s="540"/>
    </row>
    <row r="752" spans="1:17" s="537" customFormat="1" ht="27" customHeight="1">
      <c r="A752" s="495" t="s">
        <v>8644</v>
      </c>
      <c r="B752" s="531" t="s">
        <v>7793</v>
      </c>
      <c r="C752" s="526" t="s">
        <v>8533</v>
      </c>
      <c r="D752" s="1032" t="s">
        <v>8320</v>
      </c>
      <c r="E752" s="1033"/>
      <c r="F752" s="874" t="s">
        <v>8137</v>
      </c>
      <c r="G752" s="875"/>
      <c r="H752" s="875"/>
      <c r="I752" s="876"/>
      <c r="J752" s="880" t="s">
        <v>8152</v>
      </c>
      <c r="K752" s="561" t="s">
        <v>1259</v>
      </c>
      <c r="L752" s="884" t="s">
        <v>8486</v>
      </c>
      <c r="M752" s="531" t="s">
        <v>7737</v>
      </c>
      <c r="N752" s="882" t="s">
        <v>8827</v>
      </c>
      <c r="O752" s="582"/>
      <c r="P752" s="1013"/>
      <c r="Q752" s="1013"/>
    </row>
    <row r="753" spans="1:17" s="537" customFormat="1" ht="27" customHeight="1">
      <c r="A753" s="499"/>
      <c r="B753" s="531" t="s">
        <v>7794</v>
      </c>
      <c r="C753" s="526" t="s">
        <v>8137</v>
      </c>
      <c r="D753" s="917"/>
      <c r="E753" s="1034"/>
      <c r="F753" s="874">
        <v>1</v>
      </c>
      <c r="G753" s="875"/>
      <c r="H753" s="875" t="s">
        <v>1220</v>
      </c>
      <c r="I753" s="901"/>
      <c r="J753" s="880"/>
      <c r="K753" s="562" t="s">
        <v>1259</v>
      </c>
      <c r="L753" s="885"/>
      <c r="M753" s="531" t="s">
        <v>7653</v>
      </c>
      <c r="N753" s="883"/>
      <c r="O753" s="582"/>
      <c r="P753" s="1013"/>
      <c r="Q753" s="1013"/>
    </row>
    <row r="754" spans="1:17" ht="27" customHeight="1">
      <c r="A754" s="495" t="s">
        <v>8644</v>
      </c>
      <c r="B754" s="531" t="s">
        <v>7793</v>
      </c>
      <c r="C754" s="526" t="s">
        <v>8533</v>
      </c>
      <c r="D754" s="927">
        <v>11.72</v>
      </c>
      <c r="E754" s="918" t="s">
        <v>897</v>
      </c>
      <c r="F754" s="874" t="s">
        <v>8169</v>
      </c>
      <c r="G754" s="875"/>
      <c r="H754" s="875"/>
      <c r="I754" s="876"/>
      <c r="J754" s="880" t="s">
        <v>8322</v>
      </c>
      <c r="K754" s="561" t="s">
        <v>1808</v>
      </c>
      <c r="L754" s="881" t="s">
        <v>444</v>
      </c>
      <c r="M754" s="531" t="s">
        <v>8105</v>
      </c>
      <c r="N754" s="882" t="s">
        <v>8828</v>
      </c>
      <c r="O754" s="583"/>
      <c r="P754" s="873"/>
      <c r="Q754" s="873"/>
    </row>
    <row r="755" spans="1:17" ht="27" customHeight="1">
      <c r="A755" s="499"/>
      <c r="B755" s="531" t="s">
        <v>8321</v>
      </c>
      <c r="C755" s="526" t="s">
        <v>8169</v>
      </c>
      <c r="D755" s="927"/>
      <c r="E755" s="918"/>
      <c r="F755" s="874">
        <v>1</v>
      </c>
      <c r="G755" s="875"/>
      <c r="H755" s="875" t="s">
        <v>1220</v>
      </c>
      <c r="I755" s="901"/>
      <c r="J755" s="880"/>
      <c r="K755" s="562" t="s">
        <v>1808</v>
      </c>
      <c r="L755" s="881"/>
      <c r="M755" s="531" t="s">
        <v>7653</v>
      </c>
      <c r="N755" s="883"/>
      <c r="O755" s="583"/>
      <c r="P755" s="873"/>
      <c r="Q755" s="873"/>
    </row>
    <row r="756" spans="1:17" ht="27" customHeight="1">
      <c r="A756" s="495" t="s">
        <v>8644</v>
      </c>
      <c r="B756" s="531" t="s">
        <v>7793</v>
      </c>
      <c r="C756" s="526" t="s">
        <v>8533</v>
      </c>
      <c r="D756" s="927">
        <v>11.72</v>
      </c>
      <c r="E756" s="918" t="s">
        <v>897</v>
      </c>
      <c r="F756" s="874" t="s">
        <v>8413</v>
      </c>
      <c r="G756" s="875"/>
      <c r="H756" s="875"/>
      <c r="I756" s="876"/>
      <c r="J756" s="880" t="s">
        <v>8322</v>
      </c>
      <c r="K756" s="561" t="s">
        <v>1808</v>
      </c>
      <c r="L756" s="881" t="s">
        <v>444</v>
      </c>
      <c r="M756" s="531" t="s">
        <v>8105</v>
      </c>
      <c r="N756" s="882" t="s">
        <v>8829</v>
      </c>
      <c r="O756" s="583"/>
      <c r="P756" s="873"/>
      <c r="Q756" s="873"/>
    </row>
    <row r="757" spans="1:17" ht="27" customHeight="1">
      <c r="A757" s="499"/>
      <c r="B757" s="531" t="s">
        <v>8414</v>
      </c>
      <c r="C757" s="526" t="s">
        <v>8413</v>
      </c>
      <c r="D757" s="927"/>
      <c r="E757" s="918"/>
      <c r="F757" s="874">
        <v>1</v>
      </c>
      <c r="G757" s="875"/>
      <c r="H757" s="875" t="s">
        <v>1220</v>
      </c>
      <c r="I757" s="901"/>
      <c r="J757" s="880"/>
      <c r="K757" s="562" t="s">
        <v>1808</v>
      </c>
      <c r="L757" s="881"/>
      <c r="M757" s="531" t="s">
        <v>7653</v>
      </c>
      <c r="N757" s="883"/>
      <c r="O757" s="583"/>
      <c r="P757" s="873"/>
      <c r="Q757" s="873"/>
    </row>
    <row r="758" spans="1:17" ht="27" customHeight="1">
      <c r="A758" s="495" t="s">
        <v>541</v>
      </c>
      <c r="B758" s="531" t="s">
        <v>7793</v>
      </c>
      <c r="C758" s="526" t="s">
        <v>8533</v>
      </c>
      <c r="D758" s="927">
        <v>11.72</v>
      </c>
      <c r="E758" s="918" t="s">
        <v>897</v>
      </c>
      <c r="F758" s="874" t="str">
        <f>C759</f>
        <v>113/05/31</v>
      </c>
      <c r="G758" s="875"/>
      <c r="H758" s="875"/>
      <c r="I758" s="876"/>
      <c r="J758" s="880" t="s">
        <v>8148</v>
      </c>
      <c r="K758" s="561" t="s">
        <v>1808</v>
      </c>
      <c r="L758" s="881" t="s">
        <v>444</v>
      </c>
      <c r="M758" s="531" t="s">
        <v>8105</v>
      </c>
      <c r="N758" s="882" t="s">
        <v>8830</v>
      </c>
      <c r="O758" s="557"/>
    </row>
    <row r="759" spans="1:17" ht="27" customHeight="1">
      <c r="A759" s="499"/>
      <c r="B759" s="531" t="s">
        <v>8415</v>
      </c>
      <c r="C759" s="526" t="s">
        <v>8312</v>
      </c>
      <c r="D759" s="927"/>
      <c r="E759" s="918"/>
      <c r="F759" s="874">
        <v>1</v>
      </c>
      <c r="G759" s="900"/>
      <c r="H759" s="875" t="s">
        <v>1220</v>
      </c>
      <c r="I759" s="901"/>
      <c r="J759" s="880"/>
      <c r="K759" s="562" t="s">
        <v>1808</v>
      </c>
      <c r="L759" s="881"/>
      <c r="M759" s="531" t="s">
        <v>7653</v>
      </c>
      <c r="N759" s="883"/>
      <c r="O759" s="557"/>
    </row>
    <row r="760" spans="1:17" ht="27" customHeight="1">
      <c r="A760" s="495" t="s">
        <v>541</v>
      </c>
      <c r="B760" s="531" t="s">
        <v>7793</v>
      </c>
      <c r="C760" s="526" t="s">
        <v>8674</v>
      </c>
      <c r="D760" s="927">
        <v>12.6</v>
      </c>
      <c r="E760" s="918" t="s">
        <v>897</v>
      </c>
      <c r="F760" s="874" t="s">
        <v>8826</v>
      </c>
      <c r="G760" s="875"/>
      <c r="H760" s="875"/>
      <c r="I760" s="876"/>
      <c r="J760" s="880" t="s">
        <v>8322</v>
      </c>
      <c r="K760" s="561" t="s">
        <v>1808</v>
      </c>
      <c r="L760" s="881" t="s">
        <v>444</v>
      </c>
      <c r="M760" s="531" t="s">
        <v>8105</v>
      </c>
      <c r="N760" s="882" t="s">
        <v>8912</v>
      </c>
      <c r="O760" s="1075" t="s">
        <v>8871</v>
      </c>
      <c r="P760" s="1076"/>
      <c r="Q760" s="1076"/>
    </row>
    <row r="761" spans="1:17" ht="27" customHeight="1">
      <c r="A761" s="499"/>
      <c r="B761" s="531" t="s">
        <v>8415</v>
      </c>
      <c r="C761" s="526" t="s">
        <v>8826</v>
      </c>
      <c r="D761" s="927"/>
      <c r="E761" s="918"/>
      <c r="F761" s="874">
        <v>1</v>
      </c>
      <c r="G761" s="875"/>
      <c r="H761" s="875" t="s">
        <v>1220</v>
      </c>
      <c r="I761" s="901"/>
      <c r="J761" s="880"/>
      <c r="K761" s="561" t="s">
        <v>1808</v>
      </c>
      <c r="L761" s="881"/>
      <c r="M761" s="531" t="s">
        <v>7653</v>
      </c>
      <c r="N761" s="883"/>
      <c r="O761" s="1077"/>
      <c r="P761" s="1076"/>
      <c r="Q761" s="1076"/>
    </row>
    <row r="762" spans="1:17" ht="27" customHeight="1">
      <c r="A762" s="495" t="s">
        <v>541</v>
      </c>
      <c r="B762" s="531" t="s">
        <v>7793</v>
      </c>
      <c r="C762" s="526" t="s">
        <v>8674</v>
      </c>
      <c r="D762" s="927">
        <v>13.05</v>
      </c>
      <c r="E762" s="918" t="s">
        <v>897</v>
      </c>
      <c r="F762" s="874" t="s">
        <v>8826</v>
      </c>
      <c r="G762" s="875"/>
      <c r="H762" s="875"/>
      <c r="I762" s="876"/>
      <c r="J762" s="880" t="s">
        <v>8322</v>
      </c>
      <c r="K762" s="561" t="s">
        <v>1808</v>
      </c>
      <c r="L762" s="881" t="s">
        <v>444</v>
      </c>
      <c r="M762" s="531" t="s">
        <v>8105</v>
      </c>
      <c r="N762" s="882" t="s">
        <v>8913</v>
      </c>
      <c r="O762" s="1077"/>
      <c r="P762" s="1076"/>
      <c r="Q762" s="1076"/>
    </row>
    <row r="763" spans="1:17" ht="27" customHeight="1">
      <c r="A763" s="499"/>
      <c r="B763" s="531" t="s">
        <v>8415</v>
      </c>
      <c r="C763" s="526" t="s">
        <v>8826</v>
      </c>
      <c r="D763" s="927"/>
      <c r="E763" s="918"/>
      <c r="F763" s="874">
        <v>1</v>
      </c>
      <c r="G763" s="875"/>
      <c r="H763" s="875" t="s">
        <v>1220</v>
      </c>
      <c r="I763" s="901"/>
      <c r="J763" s="880"/>
      <c r="K763" s="561" t="s">
        <v>1808</v>
      </c>
      <c r="L763" s="881"/>
      <c r="M763" s="531" t="s">
        <v>7653</v>
      </c>
      <c r="N763" s="883"/>
      <c r="O763" s="1077"/>
      <c r="P763" s="1076"/>
      <c r="Q763" s="1076"/>
    </row>
    <row r="764" spans="1:17" ht="27" customHeight="1">
      <c r="A764" s="495" t="s">
        <v>541</v>
      </c>
      <c r="B764" s="531" t="s">
        <v>7793</v>
      </c>
      <c r="C764" s="526" t="s">
        <v>8674</v>
      </c>
      <c r="D764" s="927">
        <v>12.6</v>
      </c>
      <c r="E764" s="918" t="s">
        <v>897</v>
      </c>
      <c r="F764" s="874" t="s">
        <v>8869</v>
      </c>
      <c r="G764" s="875"/>
      <c r="H764" s="875"/>
      <c r="I764" s="876"/>
      <c r="J764" s="880" t="s">
        <v>8148</v>
      </c>
      <c r="K764" s="561" t="s">
        <v>1808</v>
      </c>
      <c r="L764" s="881" t="s">
        <v>444</v>
      </c>
      <c r="M764" s="531" t="s">
        <v>8105</v>
      </c>
      <c r="N764" s="882" t="s">
        <v>8908</v>
      </c>
      <c r="O764" s="1075" t="s">
        <v>8870</v>
      </c>
      <c r="P764" s="1080"/>
      <c r="Q764" s="1080"/>
    </row>
    <row r="765" spans="1:17" ht="27" customHeight="1">
      <c r="A765" s="499"/>
      <c r="B765" s="531" t="s">
        <v>8415</v>
      </c>
      <c r="C765" s="526" t="s">
        <v>8869</v>
      </c>
      <c r="D765" s="927"/>
      <c r="E765" s="918"/>
      <c r="F765" s="874">
        <v>1</v>
      </c>
      <c r="G765" s="900"/>
      <c r="H765" s="875" t="s">
        <v>904</v>
      </c>
      <c r="I765" s="901"/>
      <c r="J765" s="880"/>
      <c r="K765" s="562" t="s">
        <v>1808</v>
      </c>
      <c r="L765" s="881"/>
      <c r="M765" s="531" t="s">
        <v>7653</v>
      </c>
      <c r="N765" s="883"/>
      <c r="O765" s="1081"/>
      <c r="P765" s="1080"/>
      <c r="Q765" s="1080"/>
    </row>
    <row r="766" spans="1:17" ht="27" customHeight="1">
      <c r="A766" s="495" t="s">
        <v>541</v>
      </c>
      <c r="B766" s="531" t="s">
        <v>7793</v>
      </c>
      <c r="C766" s="526" t="s">
        <v>8674</v>
      </c>
      <c r="D766" s="927">
        <v>13.05</v>
      </c>
      <c r="E766" s="918" t="s">
        <v>897</v>
      </c>
      <c r="F766" s="874" t="s">
        <v>8869</v>
      </c>
      <c r="G766" s="875"/>
      <c r="H766" s="875"/>
      <c r="I766" s="876"/>
      <c r="J766" s="880" t="s">
        <v>8148</v>
      </c>
      <c r="K766" s="561" t="s">
        <v>1808</v>
      </c>
      <c r="L766" s="881" t="s">
        <v>444</v>
      </c>
      <c r="M766" s="531" t="s">
        <v>8105</v>
      </c>
      <c r="N766" s="882" t="s">
        <v>8909</v>
      </c>
      <c r="O766" s="1081"/>
      <c r="P766" s="1080"/>
      <c r="Q766" s="1080"/>
    </row>
    <row r="767" spans="1:17" ht="27" customHeight="1">
      <c r="A767" s="499"/>
      <c r="B767" s="531" t="s">
        <v>8415</v>
      </c>
      <c r="C767" s="526" t="s">
        <v>8869</v>
      </c>
      <c r="D767" s="927"/>
      <c r="E767" s="918"/>
      <c r="F767" s="874">
        <v>1</v>
      </c>
      <c r="G767" s="900"/>
      <c r="H767" s="875" t="s">
        <v>904</v>
      </c>
      <c r="I767" s="901"/>
      <c r="J767" s="880"/>
      <c r="K767" s="562" t="s">
        <v>1808</v>
      </c>
      <c r="L767" s="881"/>
      <c r="M767" s="531" t="s">
        <v>7653</v>
      </c>
      <c r="N767" s="883"/>
      <c r="O767" s="1081"/>
      <c r="P767" s="1080"/>
      <c r="Q767" s="1080"/>
    </row>
    <row r="768" spans="1:17" s="541" customFormat="1" ht="30" customHeight="1">
      <c r="A768" s="510">
        <v>5</v>
      </c>
      <c r="B768" s="1023" t="s">
        <v>8628</v>
      </c>
      <c r="C768" s="1024"/>
      <c r="D768" s="1024"/>
      <c r="E768" s="1024"/>
      <c r="F768" s="1024"/>
      <c r="G768" s="1024"/>
      <c r="H768" s="1024"/>
      <c r="I768" s="1024"/>
      <c r="J768" s="1024"/>
      <c r="K768" s="1024"/>
      <c r="L768" s="1024"/>
      <c r="M768" s="1024"/>
      <c r="N768" s="1025"/>
      <c r="O768" s="540"/>
    </row>
    <row r="769" spans="1:17" ht="27" customHeight="1">
      <c r="A769" s="495" t="s">
        <v>8629</v>
      </c>
      <c r="B769" s="531" t="s">
        <v>7517</v>
      </c>
      <c r="C769" s="526" t="s">
        <v>7665</v>
      </c>
      <c r="D769" s="927">
        <v>40</v>
      </c>
      <c r="E769" s="918" t="s">
        <v>897</v>
      </c>
      <c r="F769" s="874" t="s">
        <v>8053</v>
      </c>
      <c r="G769" s="875"/>
      <c r="H769" s="875"/>
      <c r="I769" s="876"/>
      <c r="J769" s="886" t="s">
        <v>463</v>
      </c>
      <c r="K769" s="584">
        <f>D769</f>
        <v>40</v>
      </c>
      <c r="L769" s="881" t="s">
        <v>444</v>
      </c>
      <c r="M769" s="531" t="s">
        <v>7736</v>
      </c>
      <c r="N769" s="882" t="s">
        <v>8195</v>
      </c>
      <c r="O769" s="557"/>
      <c r="Q769" s="585"/>
    </row>
    <row r="770" spans="1:17" ht="27" customHeight="1">
      <c r="A770" s="499"/>
      <c r="B770" s="531" t="s">
        <v>7588</v>
      </c>
      <c r="C770" s="526" t="s">
        <v>8044</v>
      </c>
      <c r="D770" s="927"/>
      <c r="E770" s="918"/>
      <c r="F770" s="874">
        <v>1</v>
      </c>
      <c r="G770" s="900"/>
      <c r="H770" s="875" t="s">
        <v>1220</v>
      </c>
      <c r="I770" s="901"/>
      <c r="J770" s="1017"/>
      <c r="K770" s="581">
        <f>F770</f>
        <v>1</v>
      </c>
      <c r="L770" s="881"/>
      <c r="M770" s="531" t="s">
        <v>7653</v>
      </c>
      <c r="N770" s="883"/>
      <c r="O770" s="557"/>
    </row>
    <row r="771" spans="1:17" ht="27" customHeight="1">
      <c r="A771" s="495" t="s">
        <v>8630</v>
      </c>
      <c r="B771" s="531" t="s">
        <v>7519</v>
      </c>
      <c r="C771" s="526" t="s">
        <v>8010</v>
      </c>
      <c r="D771" s="927">
        <v>80</v>
      </c>
      <c r="E771" s="918" t="s">
        <v>897</v>
      </c>
      <c r="F771" s="874" t="s">
        <v>8053</v>
      </c>
      <c r="G771" s="875"/>
      <c r="H771" s="875"/>
      <c r="I771" s="876"/>
      <c r="J771" s="886" t="s">
        <v>463</v>
      </c>
      <c r="K771" s="584">
        <f>D771</f>
        <v>80</v>
      </c>
      <c r="L771" s="881" t="s">
        <v>444</v>
      </c>
      <c r="M771" s="531" t="s">
        <v>7736</v>
      </c>
      <c r="N771" s="882" t="s">
        <v>8195</v>
      </c>
      <c r="O771" s="557"/>
    </row>
    <row r="772" spans="1:17" ht="27" customHeight="1">
      <c r="A772" s="499"/>
      <c r="B772" s="531" t="s">
        <v>7589</v>
      </c>
      <c r="C772" s="526" t="s">
        <v>8044</v>
      </c>
      <c r="D772" s="927"/>
      <c r="E772" s="918"/>
      <c r="F772" s="874">
        <v>1</v>
      </c>
      <c r="G772" s="875"/>
      <c r="H772" s="875" t="s">
        <v>1220</v>
      </c>
      <c r="I772" s="901"/>
      <c r="J772" s="1017"/>
      <c r="K772" s="581">
        <f>F772</f>
        <v>1</v>
      </c>
      <c r="L772" s="881"/>
      <c r="M772" s="531" t="s">
        <v>7653</v>
      </c>
      <c r="N772" s="883"/>
      <c r="O772" s="557"/>
    </row>
    <row r="773" spans="1:17" s="541" customFormat="1" ht="30" customHeight="1">
      <c r="A773" s="510">
        <v>6</v>
      </c>
      <c r="B773" s="1023" t="s">
        <v>8631</v>
      </c>
      <c r="C773" s="1024"/>
      <c r="D773" s="1024"/>
      <c r="E773" s="1024"/>
      <c r="F773" s="1024"/>
      <c r="G773" s="1024"/>
      <c r="H773" s="1024"/>
      <c r="I773" s="1024"/>
      <c r="J773" s="1024"/>
      <c r="K773" s="1024"/>
      <c r="L773" s="1024"/>
      <c r="M773" s="1024"/>
      <c r="N773" s="1025"/>
      <c r="O773" s="540"/>
    </row>
    <row r="774" spans="1:17" ht="27" customHeight="1">
      <c r="A774" s="495" t="s">
        <v>8632</v>
      </c>
      <c r="B774" s="531" t="s">
        <v>7521</v>
      </c>
      <c r="C774" s="526" t="s">
        <v>7831</v>
      </c>
      <c r="D774" s="916" t="s">
        <v>7833</v>
      </c>
      <c r="E774" s="1039"/>
      <c r="F774" s="874" t="s">
        <v>7830</v>
      </c>
      <c r="G774" s="875"/>
      <c r="H774" s="875"/>
      <c r="I774" s="876"/>
      <c r="J774" s="880" t="s">
        <v>7832</v>
      </c>
      <c r="K774" s="527" t="s">
        <v>128</v>
      </c>
      <c r="L774" s="881" t="s">
        <v>444</v>
      </c>
      <c r="M774" s="531" t="s">
        <v>7736</v>
      </c>
      <c r="N774" s="902" t="s">
        <v>7849</v>
      </c>
      <c r="O774" s="557"/>
    </row>
    <row r="775" spans="1:17" ht="27" customHeight="1">
      <c r="A775" s="503"/>
      <c r="B775" s="531" t="s">
        <v>7522</v>
      </c>
      <c r="C775" s="526" t="s">
        <v>7831</v>
      </c>
      <c r="D775" s="917"/>
      <c r="E775" s="1040"/>
      <c r="F775" s="957" t="s">
        <v>449</v>
      </c>
      <c r="G775" s="958"/>
      <c r="H775" s="958"/>
      <c r="I775" s="959"/>
      <c r="J775" s="880"/>
      <c r="K775" s="527" t="s">
        <v>128</v>
      </c>
      <c r="L775" s="881"/>
      <c r="M775" s="531" t="s">
        <v>7735</v>
      </c>
      <c r="N775" s="902"/>
      <c r="O775" s="557"/>
    </row>
    <row r="776" spans="1:17" ht="27" customHeight="1">
      <c r="A776" s="495" t="s">
        <v>8632</v>
      </c>
      <c r="B776" s="531" t="s">
        <v>7521</v>
      </c>
      <c r="C776" s="526" t="s">
        <v>7664</v>
      </c>
      <c r="D776" s="927">
        <v>1862</v>
      </c>
      <c r="E776" s="918" t="s">
        <v>8767</v>
      </c>
      <c r="F776" s="874" t="s">
        <v>7826</v>
      </c>
      <c r="G776" s="875"/>
      <c r="H776" s="875"/>
      <c r="I776" s="876"/>
      <c r="J776" s="880" t="s">
        <v>7590</v>
      </c>
      <c r="K776" s="586">
        <f>D776</f>
        <v>1862</v>
      </c>
      <c r="L776" s="881" t="s">
        <v>444</v>
      </c>
      <c r="M776" s="531" t="s">
        <v>7736</v>
      </c>
      <c r="N776" s="902" t="s">
        <v>7850</v>
      </c>
      <c r="O776" s="557"/>
    </row>
    <row r="777" spans="1:17" ht="27" customHeight="1">
      <c r="A777" s="504"/>
      <c r="B777" s="531" t="s">
        <v>7522</v>
      </c>
      <c r="C777" s="526" t="s">
        <v>7827</v>
      </c>
      <c r="D777" s="927"/>
      <c r="E777" s="918"/>
      <c r="F777" s="874">
        <v>2</v>
      </c>
      <c r="G777" s="900"/>
      <c r="H777" s="875" t="s">
        <v>1143</v>
      </c>
      <c r="I777" s="901"/>
      <c r="J777" s="880"/>
      <c r="K777" s="587">
        <f>F777</f>
        <v>2</v>
      </c>
      <c r="L777" s="881"/>
      <c r="M777" s="531" t="s">
        <v>7735</v>
      </c>
      <c r="N777" s="902"/>
      <c r="O777" s="557"/>
    </row>
    <row r="778" spans="1:17" ht="27" customHeight="1">
      <c r="A778" s="495" t="s">
        <v>8633</v>
      </c>
      <c r="B778" s="531" t="s">
        <v>8768</v>
      </c>
      <c r="C778" s="526" t="s">
        <v>8450</v>
      </c>
      <c r="D778" s="916">
        <v>600</v>
      </c>
      <c r="E778" s="918" t="s">
        <v>8769</v>
      </c>
      <c r="F778" s="874" t="str">
        <f>C779</f>
        <v>113/05/31</v>
      </c>
      <c r="G778" s="875"/>
      <c r="H778" s="875"/>
      <c r="I778" s="875"/>
      <c r="J778" s="886" t="s">
        <v>9100</v>
      </c>
      <c r="K778" s="588">
        <f>D778</f>
        <v>600</v>
      </c>
      <c r="L778" s="881" t="s">
        <v>444</v>
      </c>
      <c r="M778" s="531" t="s">
        <v>8380</v>
      </c>
      <c r="N778" s="902" t="s">
        <v>8770</v>
      </c>
      <c r="O778" s="557"/>
    </row>
    <row r="779" spans="1:17" ht="27" customHeight="1">
      <c r="A779" s="503"/>
      <c r="B779" s="531" t="s">
        <v>7524</v>
      </c>
      <c r="C779" s="526" t="s">
        <v>8450</v>
      </c>
      <c r="D779" s="1052"/>
      <c r="E779" s="918"/>
      <c r="F779" s="874" t="s">
        <v>8451</v>
      </c>
      <c r="G779" s="900"/>
      <c r="H779" s="900"/>
      <c r="I779" s="901"/>
      <c r="J779" s="1017"/>
      <c r="K779" s="587" t="str">
        <f>F779</f>
        <v>一式</v>
      </c>
      <c r="L779" s="881"/>
      <c r="M779" s="531" t="s">
        <v>7653</v>
      </c>
      <c r="N779" s="902"/>
      <c r="O779" s="557"/>
    </row>
    <row r="780" spans="1:17" ht="27" customHeight="1">
      <c r="A780" s="495" t="s">
        <v>8633</v>
      </c>
      <c r="B780" s="531" t="s">
        <v>8768</v>
      </c>
      <c r="C780" s="526" t="s">
        <v>8446</v>
      </c>
      <c r="D780" s="916">
        <v>765</v>
      </c>
      <c r="E780" s="918" t="s">
        <v>8767</v>
      </c>
      <c r="F780" s="874" t="str">
        <f>C781</f>
        <v>113/05/31</v>
      </c>
      <c r="G780" s="875"/>
      <c r="H780" s="875"/>
      <c r="I780" s="875"/>
      <c r="J780" s="886" t="s">
        <v>8447</v>
      </c>
      <c r="K780" s="589">
        <f>D780</f>
        <v>765</v>
      </c>
      <c r="L780" s="881" t="s">
        <v>444</v>
      </c>
      <c r="M780" s="531" t="s">
        <v>8380</v>
      </c>
      <c r="N780" s="902" t="s">
        <v>8478</v>
      </c>
      <c r="O780" s="557"/>
    </row>
    <row r="781" spans="1:17" ht="27" customHeight="1">
      <c r="A781" s="503"/>
      <c r="B781" s="531" t="s">
        <v>7524</v>
      </c>
      <c r="C781" s="526" t="s">
        <v>8446</v>
      </c>
      <c r="D781" s="1052"/>
      <c r="E781" s="918"/>
      <c r="F781" s="874">
        <v>3</v>
      </c>
      <c r="G781" s="900"/>
      <c r="H781" s="875" t="s">
        <v>1143</v>
      </c>
      <c r="I781" s="901"/>
      <c r="J781" s="1017"/>
      <c r="K781" s="587">
        <f>F781</f>
        <v>3</v>
      </c>
      <c r="L781" s="881"/>
      <c r="M781" s="531" t="s">
        <v>7653</v>
      </c>
      <c r="N781" s="902"/>
      <c r="O781" s="557"/>
    </row>
    <row r="782" spans="1:17" ht="27" customHeight="1">
      <c r="A782" s="495" t="s">
        <v>8633</v>
      </c>
      <c r="B782" s="531" t="s">
        <v>8768</v>
      </c>
      <c r="C782" s="526" t="s">
        <v>8448</v>
      </c>
      <c r="D782" s="916">
        <v>510</v>
      </c>
      <c r="E782" s="918" t="s">
        <v>8767</v>
      </c>
      <c r="F782" s="874" t="str">
        <f>C783</f>
        <v>113/06/06</v>
      </c>
      <c r="G782" s="875"/>
      <c r="H782" s="875"/>
      <c r="I782" s="875"/>
      <c r="J782" s="886" t="s">
        <v>8447</v>
      </c>
      <c r="K782" s="589">
        <f>K780+D782</f>
        <v>1275</v>
      </c>
      <c r="L782" s="881" t="s">
        <v>444</v>
      </c>
      <c r="M782" s="531" t="s">
        <v>8380</v>
      </c>
      <c r="N782" s="902" t="s">
        <v>8479</v>
      </c>
      <c r="O782" s="557"/>
    </row>
    <row r="783" spans="1:17" ht="27" customHeight="1">
      <c r="A783" s="503"/>
      <c r="B783" s="531" t="s">
        <v>7524</v>
      </c>
      <c r="C783" s="526" t="s">
        <v>8448</v>
      </c>
      <c r="D783" s="1052"/>
      <c r="E783" s="918"/>
      <c r="F783" s="874">
        <v>2</v>
      </c>
      <c r="G783" s="900"/>
      <c r="H783" s="875" t="s">
        <v>1143</v>
      </c>
      <c r="I783" s="901"/>
      <c r="J783" s="1017"/>
      <c r="K783" s="587">
        <f>K781+F783</f>
        <v>5</v>
      </c>
      <c r="L783" s="881"/>
      <c r="M783" s="531" t="s">
        <v>8449</v>
      </c>
      <c r="N783" s="902"/>
      <c r="O783" s="557"/>
    </row>
    <row r="784" spans="1:17" ht="27" customHeight="1">
      <c r="A784" s="495" t="s">
        <v>8633</v>
      </c>
      <c r="B784" s="531" t="s">
        <v>8768</v>
      </c>
      <c r="C784" s="526" t="s">
        <v>8877</v>
      </c>
      <c r="D784" s="916">
        <v>600</v>
      </c>
      <c r="E784" s="918" t="s">
        <v>8769</v>
      </c>
      <c r="F784" s="874" t="str">
        <f>C785</f>
        <v>113/11/20</v>
      </c>
      <c r="G784" s="875"/>
      <c r="H784" s="875"/>
      <c r="I784" s="875"/>
      <c r="J784" s="886" t="s">
        <v>9100</v>
      </c>
      <c r="K784" s="588">
        <f>D784</f>
        <v>600</v>
      </c>
      <c r="L784" s="881" t="s">
        <v>444</v>
      </c>
      <c r="M784" s="531" t="s">
        <v>8380</v>
      </c>
      <c r="N784" s="902" t="s">
        <v>8907</v>
      </c>
      <c r="O784" s="557"/>
    </row>
    <row r="785" spans="1:15" ht="27" customHeight="1">
      <c r="A785" s="503"/>
      <c r="B785" s="531" t="s">
        <v>7524</v>
      </c>
      <c r="C785" s="526" t="str">
        <f>C784</f>
        <v>113/11/20</v>
      </c>
      <c r="D785" s="1052"/>
      <c r="E785" s="918"/>
      <c r="F785" s="1203">
        <v>1</v>
      </c>
      <c r="G785" s="1204"/>
      <c r="H785" s="1204"/>
      <c r="I785" s="1205"/>
      <c r="J785" s="1017"/>
      <c r="K785" s="614">
        <v>1</v>
      </c>
      <c r="L785" s="881"/>
      <c r="M785" s="531" t="s">
        <v>7653</v>
      </c>
      <c r="N785" s="902"/>
      <c r="O785" s="557"/>
    </row>
    <row r="786" spans="1:15" ht="27" customHeight="1">
      <c r="A786" s="495" t="s">
        <v>8633</v>
      </c>
      <c r="B786" s="531" t="s">
        <v>8768</v>
      </c>
      <c r="C786" s="526" t="s">
        <v>9117</v>
      </c>
      <c r="D786" s="916">
        <v>200</v>
      </c>
      <c r="E786" s="918" t="s">
        <v>8769</v>
      </c>
      <c r="F786" s="874" t="str">
        <f>C787</f>
        <v>114/06/11</v>
      </c>
      <c r="G786" s="875"/>
      <c r="H786" s="875"/>
      <c r="I786" s="875"/>
      <c r="J786" s="886" t="s">
        <v>9100</v>
      </c>
      <c r="K786" s="588">
        <f>K784+D786</f>
        <v>800</v>
      </c>
      <c r="L786" s="881" t="s">
        <v>444</v>
      </c>
      <c r="M786" s="531" t="s">
        <v>8105</v>
      </c>
      <c r="N786" s="902" t="s">
        <v>9134</v>
      </c>
      <c r="O786" s="557"/>
    </row>
    <row r="787" spans="1:15" ht="27" customHeight="1">
      <c r="A787" s="503"/>
      <c r="B787" s="531" t="s">
        <v>7524</v>
      </c>
      <c r="C787" s="526" t="str">
        <f>C786</f>
        <v>114/06/11</v>
      </c>
      <c r="D787" s="1052"/>
      <c r="E787" s="918"/>
      <c r="F787" s="1203">
        <v>1</v>
      </c>
      <c r="G787" s="1231"/>
      <c r="H787" s="1231"/>
      <c r="I787" s="1232"/>
      <c r="J787" s="1017"/>
      <c r="K787" s="614">
        <f>K785+F787</f>
        <v>2</v>
      </c>
      <c r="L787" s="881"/>
      <c r="M787" s="531" t="s">
        <v>7653</v>
      </c>
      <c r="N787" s="902"/>
      <c r="O787" s="557"/>
    </row>
    <row r="788" spans="1:15" ht="27" customHeight="1">
      <c r="A788" s="495" t="s">
        <v>8633</v>
      </c>
      <c r="B788" s="531" t="s">
        <v>8768</v>
      </c>
      <c r="C788" s="526" t="s">
        <v>8883</v>
      </c>
      <c r="D788" s="916">
        <v>510</v>
      </c>
      <c r="E788" s="918" t="s">
        <v>8767</v>
      </c>
      <c r="F788" s="874" t="str">
        <f>C789</f>
        <v>113/11/23</v>
      </c>
      <c r="G788" s="875"/>
      <c r="H788" s="875"/>
      <c r="I788" s="875"/>
      <c r="J788" s="886" t="s">
        <v>8452</v>
      </c>
      <c r="K788" s="589">
        <f>K782+D788</f>
        <v>1785</v>
      </c>
      <c r="L788" s="1020" t="s">
        <v>444</v>
      </c>
      <c r="M788" s="531" t="s">
        <v>8105</v>
      </c>
      <c r="N788" s="902" t="s">
        <v>8996</v>
      </c>
      <c r="O788" s="557"/>
    </row>
    <row r="789" spans="1:15" ht="27" customHeight="1">
      <c r="A789" s="503"/>
      <c r="B789" s="531" t="s">
        <v>7524</v>
      </c>
      <c r="C789" s="526" t="str">
        <f>C788</f>
        <v>113/11/23</v>
      </c>
      <c r="D789" s="1052"/>
      <c r="E789" s="918"/>
      <c r="F789" s="874">
        <v>2</v>
      </c>
      <c r="G789" s="900"/>
      <c r="H789" s="875" t="s">
        <v>1143</v>
      </c>
      <c r="I789" s="901"/>
      <c r="J789" s="1017"/>
      <c r="K789" s="587">
        <f>K783+F789</f>
        <v>7</v>
      </c>
      <c r="L789" s="881"/>
      <c r="M789" s="531" t="s">
        <v>8857</v>
      </c>
      <c r="N789" s="902"/>
      <c r="O789" s="557"/>
    </row>
    <row r="790" spans="1:15" ht="27" customHeight="1">
      <c r="A790" s="495" t="s">
        <v>8633</v>
      </c>
      <c r="B790" s="531" t="s">
        <v>8768</v>
      </c>
      <c r="C790" s="526" t="s">
        <v>8884</v>
      </c>
      <c r="D790" s="916">
        <v>510</v>
      </c>
      <c r="E790" s="918" t="s">
        <v>8767</v>
      </c>
      <c r="F790" s="874" t="str">
        <f>C791</f>
        <v>113/11/24</v>
      </c>
      <c r="G790" s="875"/>
      <c r="H790" s="875"/>
      <c r="I790" s="875"/>
      <c r="J790" s="886" t="s">
        <v>8452</v>
      </c>
      <c r="K790" s="589">
        <f>K784+D790</f>
        <v>1110</v>
      </c>
      <c r="L790" s="1020" t="s">
        <v>444</v>
      </c>
      <c r="M790" s="531" t="s">
        <v>8105</v>
      </c>
      <c r="N790" s="902" t="s">
        <v>8997</v>
      </c>
      <c r="O790" s="557"/>
    </row>
    <row r="791" spans="1:15" ht="27" customHeight="1">
      <c r="A791" s="503"/>
      <c r="B791" s="531" t="s">
        <v>7524</v>
      </c>
      <c r="C791" s="526" t="str">
        <f>C790</f>
        <v>113/11/24</v>
      </c>
      <c r="D791" s="1052"/>
      <c r="E791" s="918"/>
      <c r="F791" s="874">
        <v>2</v>
      </c>
      <c r="G791" s="900"/>
      <c r="H791" s="875" t="s">
        <v>1143</v>
      </c>
      <c r="I791" s="901"/>
      <c r="J791" s="1017"/>
      <c r="K791" s="587">
        <f>K789+F791</f>
        <v>9</v>
      </c>
      <c r="L791" s="881"/>
      <c r="M791" s="531" t="s">
        <v>8885</v>
      </c>
      <c r="N791" s="902"/>
      <c r="O791" s="557"/>
    </row>
    <row r="792" spans="1:15" ht="27" customHeight="1">
      <c r="A792" s="495" t="s">
        <v>8633</v>
      </c>
      <c r="B792" s="531" t="s">
        <v>8768</v>
      </c>
      <c r="C792" s="526" t="s">
        <v>8886</v>
      </c>
      <c r="D792" s="916">
        <v>510</v>
      </c>
      <c r="E792" s="918" t="s">
        <v>8767</v>
      </c>
      <c r="F792" s="874" t="str">
        <f>C793</f>
        <v>113/11/25</v>
      </c>
      <c r="G792" s="875"/>
      <c r="H792" s="875"/>
      <c r="I792" s="875"/>
      <c r="J792" s="886" t="s">
        <v>8452</v>
      </c>
      <c r="K792" s="589">
        <f>K788+D792</f>
        <v>2295</v>
      </c>
      <c r="L792" s="1020" t="s">
        <v>444</v>
      </c>
      <c r="M792" s="531" t="s">
        <v>8380</v>
      </c>
      <c r="N792" s="902" t="s">
        <v>8998</v>
      </c>
      <c r="O792" s="557"/>
    </row>
    <row r="793" spans="1:15" ht="27" customHeight="1">
      <c r="A793" s="503"/>
      <c r="B793" s="531" t="s">
        <v>7524</v>
      </c>
      <c r="C793" s="526" t="str">
        <f>C792</f>
        <v>113/11/25</v>
      </c>
      <c r="D793" s="1052"/>
      <c r="E793" s="918"/>
      <c r="F793" s="874">
        <v>2</v>
      </c>
      <c r="G793" s="900"/>
      <c r="H793" s="875" t="s">
        <v>1143</v>
      </c>
      <c r="I793" s="901"/>
      <c r="J793" s="1017"/>
      <c r="K793" s="587">
        <f>K791+F793</f>
        <v>11</v>
      </c>
      <c r="L793" s="881"/>
      <c r="M793" s="531" t="s">
        <v>7653</v>
      </c>
      <c r="N793" s="902"/>
      <c r="O793" s="557"/>
    </row>
    <row r="794" spans="1:15" ht="27" customHeight="1">
      <c r="A794" s="495" t="s">
        <v>8633</v>
      </c>
      <c r="B794" s="531" t="s">
        <v>8768</v>
      </c>
      <c r="C794" s="526" t="s">
        <v>9124</v>
      </c>
      <c r="D794" s="916">
        <v>272</v>
      </c>
      <c r="E794" s="918" t="s">
        <v>8767</v>
      </c>
      <c r="F794" s="874" t="str">
        <f>C795</f>
        <v>114/06/12</v>
      </c>
      <c r="G794" s="875"/>
      <c r="H794" s="875"/>
      <c r="I794" s="875"/>
      <c r="J794" s="886" t="s">
        <v>8452</v>
      </c>
      <c r="K794" s="589">
        <f>K790+D794</f>
        <v>1382</v>
      </c>
      <c r="L794" s="1020" t="s">
        <v>444</v>
      </c>
      <c r="M794" s="531" t="s">
        <v>8380</v>
      </c>
      <c r="N794" s="902" t="s">
        <v>9202</v>
      </c>
      <c r="O794" s="557"/>
    </row>
    <row r="795" spans="1:15" ht="27" customHeight="1">
      <c r="A795" s="503"/>
      <c r="B795" s="531" t="s">
        <v>7524</v>
      </c>
      <c r="C795" s="526" t="str">
        <f>C794</f>
        <v>114/06/12</v>
      </c>
      <c r="D795" s="1052"/>
      <c r="E795" s="918"/>
      <c r="F795" s="874">
        <v>4</v>
      </c>
      <c r="G795" s="900"/>
      <c r="H795" s="875" t="s">
        <v>1143</v>
      </c>
      <c r="I795" s="901"/>
      <c r="J795" s="1017"/>
      <c r="K795" s="587">
        <f>K793+F795</f>
        <v>15</v>
      </c>
      <c r="L795" s="881"/>
      <c r="M795" s="531" t="s">
        <v>7653</v>
      </c>
      <c r="N795" s="902"/>
      <c r="O795" s="557"/>
    </row>
    <row r="796" spans="1:15" ht="27" customHeight="1">
      <c r="A796" s="495" t="s">
        <v>8633</v>
      </c>
      <c r="B796" s="531" t="s">
        <v>8768</v>
      </c>
      <c r="C796" s="526" t="s">
        <v>9129</v>
      </c>
      <c r="D796" s="916">
        <v>272</v>
      </c>
      <c r="E796" s="918" t="s">
        <v>8767</v>
      </c>
      <c r="F796" s="874" t="str">
        <f>C797</f>
        <v>114/06/19</v>
      </c>
      <c r="G796" s="875"/>
      <c r="H796" s="875"/>
      <c r="I796" s="875"/>
      <c r="J796" s="886" t="s">
        <v>8452</v>
      </c>
      <c r="K796" s="589">
        <f>K792+D796</f>
        <v>2567</v>
      </c>
      <c r="L796" s="1020" t="s">
        <v>444</v>
      </c>
      <c r="M796" s="531" t="s">
        <v>9130</v>
      </c>
      <c r="N796" s="902" t="s">
        <v>9204</v>
      </c>
      <c r="O796" s="557"/>
    </row>
    <row r="797" spans="1:15" ht="27" customHeight="1">
      <c r="A797" s="503"/>
      <c r="B797" s="531" t="s">
        <v>7524</v>
      </c>
      <c r="C797" s="526" t="str">
        <f>C796</f>
        <v>114/06/19</v>
      </c>
      <c r="D797" s="1052"/>
      <c r="E797" s="918"/>
      <c r="F797" s="874">
        <v>4</v>
      </c>
      <c r="G797" s="900"/>
      <c r="H797" s="875" t="s">
        <v>1143</v>
      </c>
      <c r="I797" s="901"/>
      <c r="J797" s="1017"/>
      <c r="K797" s="587">
        <f>K795+F797</f>
        <v>19</v>
      </c>
      <c r="L797" s="881"/>
      <c r="M797" s="531" t="s">
        <v>7653</v>
      </c>
      <c r="N797" s="902"/>
      <c r="O797" s="557"/>
    </row>
    <row r="798" spans="1:15" ht="27" customHeight="1">
      <c r="A798" s="495" t="s">
        <v>8634</v>
      </c>
      <c r="B798" s="531" t="s">
        <v>7525</v>
      </c>
      <c r="C798" s="526" t="s">
        <v>8172</v>
      </c>
      <c r="D798" s="916" t="s">
        <v>7832</v>
      </c>
      <c r="E798" s="1039"/>
      <c r="F798" s="874" t="str">
        <f>C799</f>
        <v>113/02/01</v>
      </c>
      <c r="G798" s="875"/>
      <c r="H798" s="875"/>
      <c r="I798" s="875"/>
      <c r="J798" s="880" t="s">
        <v>7832</v>
      </c>
      <c r="K798" s="527" t="s">
        <v>128</v>
      </c>
      <c r="L798" s="881" t="s">
        <v>444</v>
      </c>
      <c r="M798" s="531" t="s">
        <v>7736</v>
      </c>
      <c r="N798" s="902" t="s">
        <v>8187</v>
      </c>
      <c r="O798" s="557"/>
    </row>
    <row r="799" spans="1:15" ht="27" customHeight="1">
      <c r="A799" s="503"/>
      <c r="B799" s="531" t="s">
        <v>7526</v>
      </c>
      <c r="C799" s="526" t="s">
        <v>8170</v>
      </c>
      <c r="D799" s="917"/>
      <c r="E799" s="1040"/>
      <c r="F799" s="874" t="s">
        <v>8103</v>
      </c>
      <c r="G799" s="875"/>
      <c r="H799" s="875"/>
      <c r="I799" s="876"/>
      <c r="J799" s="880"/>
      <c r="K799" s="527" t="s">
        <v>128</v>
      </c>
      <c r="L799" s="881"/>
      <c r="M799" s="531" t="s">
        <v>7735</v>
      </c>
      <c r="N799" s="902"/>
      <c r="O799" s="557"/>
    </row>
    <row r="800" spans="1:15" ht="27" customHeight="1">
      <c r="A800" s="495" t="s">
        <v>8634</v>
      </c>
      <c r="B800" s="531" t="s">
        <v>7525</v>
      </c>
      <c r="C800" s="526" t="s">
        <v>8172</v>
      </c>
      <c r="D800" s="916" t="s">
        <v>7832</v>
      </c>
      <c r="E800" s="1039"/>
      <c r="F800" s="874" t="str">
        <f>C801</f>
        <v>113/02/19</v>
      </c>
      <c r="G800" s="875"/>
      <c r="H800" s="875"/>
      <c r="I800" s="875"/>
      <c r="J800" s="880" t="s">
        <v>7832</v>
      </c>
      <c r="K800" s="527" t="s">
        <v>128</v>
      </c>
      <c r="L800" s="881" t="s">
        <v>444</v>
      </c>
      <c r="M800" s="531" t="s">
        <v>7736</v>
      </c>
      <c r="N800" s="902" t="s">
        <v>8180</v>
      </c>
      <c r="O800" s="557"/>
    </row>
    <row r="801" spans="1:15" ht="27" customHeight="1">
      <c r="A801" s="503"/>
      <c r="B801" s="531" t="s">
        <v>7526</v>
      </c>
      <c r="C801" s="526" t="s">
        <v>8171</v>
      </c>
      <c r="D801" s="917"/>
      <c r="E801" s="1040"/>
      <c r="F801" s="874" t="s">
        <v>8103</v>
      </c>
      <c r="G801" s="875"/>
      <c r="H801" s="875"/>
      <c r="I801" s="876"/>
      <c r="J801" s="880"/>
      <c r="K801" s="527" t="s">
        <v>128</v>
      </c>
      <c r="L801" s="881"/>
      <c r="M801" s="531" t="s">
        <v>7735</v>
      </c>
      <c r="N801" s="902"/>
      <c r="O801" s="557"/>
    </row>
    <row r="802" spans="1:15" ht="27" customHeight="1">
      <c r="A802" s="495" t="s">
        <v>8634</v>
      </c>
      <c r="B802" s="531" t="s">
        <v>7525</v>
      </c>
      <c r="C802" s="526" t="s">
        <v>8100</v>
      </c>
      <c r="D802" s="916">
        <v>255</v>
      </c>
      <c r="E802" s="918" t="s">
        <v>8767</v>
      </c>
      <c r="F802" s="874" t="s">
        <v>8104</v>
      </c>
      <c r="G802" s="875"/>
      <c r="H802" s="875"/>
      <c r="I802" s="875"/>
      <c r="J802" s="886" t="s">
        <v>8102</v>
      </c>
      <c r="K802" s="589">
        <f>D802</f>
        <v>255</v>
      </c>
      <c r="L802" s="881" t="s">
        <v>444</v>
      </c>
      <c r="M802" s="531" t="s">
        <v>7736</v>
      </c>
      <c r="N802" s="902" t="s">
        <v>8186</v>
      </c>
      <c r="O802" s="557"/>
    </row>
    <row r="803" spans="1:15" ht="27" customHeight="1">
      <c r="A803" s="503"/>
      <c r="B803" s="531" t="s">
        <v>7526</v>
      </c>
      <c r="C803" s="526" t="s">
        <v>8100</v>
      </c>
      <c r="D803" s="917"/>
      <c r="E803" s="918"/>
      <c r="F803" s="874">
        <v>1</v>
      </c>
      <c r="G803" s="900"/>
      <c r="H803" s="875" t="s">
        <v>1143</v>
      </c>
      <c r="I803" s="901"/>
      <c r="J803" s="887"/>
      <c r="K803" s="587">
        <f>F803</f>
        <v>1</v>
      </c>
      <c r="L803" s="881"/>
      <c r="M803" s="531" t="s">
        <v>7735</v>
      </c>
      <c r="N803" s="902"/>
      <c r="O803" s="557"/>
    </row>
    <row r="804" spans="1:15" ht="27" customHeight="1">
      <c r="A804" s="495" t="s">
        <v>8634</v>
      </c>
      <c r="B804" s="531" t="s">
        <v>7525</v>
      </c>
      <c r="C804" s="526" t="s">
        <v>8107</v>
      </c>
      <c r="D804" s="916">
        <f>4*255</f>
        <v>1020</v>
      </c>
      <c r="E804" s="918" t="s">
        <v>8767</v>
      </c>
      <c r="F804" s="874" t="s">
        <v>8108</v>
      </c>
      <c r="G804" s="875"/>
      <c r="H804" s="875"/>
      <c r="I804" s="875"/>
      <c r="J804" s="886" t="s">
        <v>8102</v>
      </c>
      <c r="K804" s="589">
        <f>K802+D804</f>
        <v>1275</v>
      </c>
      <c r="L804" s="881" t="s">
        <v>444</v>
      </c>
      <c r="M804" s="531" t="s">
        <v>7736</v>
      </c>
      <c r="N804" s="902" t="s">
        <v>8181</v>
      </c>
      <c r="O804" s="557"/>
    </row>
    <row r="805" spans="1:15" ht="27" customHeight="1">
      <c r="A805" s="503"/>
      <c r="B805" s="531" t="s">
        <v>7526</v>
      </c>
      <c r="C805" s="526" t="s">
        <v>8107</v>
      </c>
      <c r="D805" s="917"/>
      <c r="E805" s="918"/>
      <c r="F805" s="874">
        <v>4</v>
      </c>
      <c r="G805" s="900"/>
      <c r="H805" s="875" t="s">
        <v>1143</v>
      </c>
      <c r="I805" s="901"/>
      <c r="J805" s="887"/>
      <c r="K805" s="587">
        <f>F805+K803</f>
        <v>5</v>
      </c>
      <c r="L805" s="881"/>
      <c r="M805" s="531" t="s">
        <v>7735</v>
      </c>
      <c r="N805" s="902"/>
      <c r="O805" s="557"/>
    </row>
    <row r="806" spans="1:15" ht="27" customHeight="1">
      <c r="A806" s="495" t="s">
        <v>8634</v>
      </c>
      <c r="B806" s="531" t="s">
        <v>7525</v>
      </c>
      <c r="C806" s="526" t="s">
        <v>8110</v>
      </c>
      <c r="D806" s="916">
        <f>4*255</f>
        <v>1020</v>
      </c>
      <c r="E806" s="918" t="s">
        <v>8767</v>
      </c>
      <c r="F806" s="874" t="str">
        <f>C807</f>
        <v>113/02/26</v>
      </c>
      <c r="G806" s="875"/>
      <c r="H806" s="875"/>
      <c r="I806" s="875"/>
      <c r="J806" s="886" t="s">
        <v>8102</v>
      </c>
      <c r="K806" s="589">
        <f>K804+D806</f>
        <v>2295</v>
      </c>
      <c r="L806" s="881" t="s">
        <v>444</v>
      </c>
      <c r="M806" s="531" t="s">
        <v>8105</v>
      </c>
      <c r="N806" s="902" t="s">
        <v>8182</v>
      </c>
      <c r="O806" s="557"/>
    </row>
    <row r="807" spans="1:15" ht="27" customHeight="1">
      <c r="A807" s="503"/>
      <c r="B807" s="531" t="s">
        <v>7526</v>
      </c>
      <c r="C807" s="526" t="str">
        <f>C806</f>
        <v>113/02/26</v>
      </c>
      <c r="D807" s="917"/>
      <c r="E807" s="918"/>
      <c r="F807" s="874">
        <v>4</v>
      </c>
      <c r="G807" s="900"/>
      <c r="H807" s="875" t="s">
        <v>1143</v>
      </c>
      <c r="I807" s="901"/>
      <c r="J807" s="887"/>
      <c r="K807" s="587">
        <f>F807+K805</f>
        <v>9</v>
      </c>
      <c r="L807" s="881"/>
      <c r="M807" s="531" t="s">
        <v>2964</v>
      </c>
      <c r="N807" s="902"/>
      <c r="O807" s="557"/>
    </row>
    <row r="808" spans="1:15" ht="27" customHeight="1">
      <c r="A808" s="495" t="s">
        <v>8634</v>
      </c>
      <c r="B808" s="531" t="s">
        <v>7525</v>
      </c>
      <c r="C808" s="526" t="s">
        <v>8110</v>
      </c>
      <c r="D808" s="916">
        <v>1275</v>
      </c>
      <c r="E808" s="918" t="s">
        <v>8767</v>
      </c>
      <c r="F808" s="874" t="str">
        <f>C809</f>
        <v>113/02/26</v>
      </c>
      <c r="G808" s="875"/>
      <c r="H808" s="875"/>
      <c r="I808" s="875"/>
      <c r="J808" s="886" t="s">
        <v>8102</v>
      </c>
      <c r="K808" s="589">
        <f>K806+D808</f>
        <v>3570</v>
      </c>
      <c r="L808" s="881" t="s">
        <v>444</v>
      </c>
      <c r="M808" s="590" t="s">
        <v>8105</v>
      </c>
      <c r="N808" s="902" t="s">
        <v>8400</v>
      </c>
      <c r="O808" s="557"/>
    </row>
    <row r="809" spans="1:15" ht="27" customHeight="1">
      <c r="A809" s="503"/>
      <c r="B809" s="531" t="s">
        <v>7526</v>
      </c>
      <c r="C809" s="526" t="str">
        <f>C808</f>
        <v>113/02/26</v>
      </c>
      <c r="D809" s="917"/>
      <c r="E809" s="918"/>
      <c r="F809" s="874">
        <v>5</v>
      </c>
      <c r="G809" s="900"/>
      <c r="H809" s="875" t="s">
        <v>1143</v>
      </c>
      <c r="I809" s="901"/>
      <c r="J809" s="887"/>
      <c r="K809" s="587">
        <f>F809+K807</f>
        <v>14</v>
      </c>
      <c r="L809" s="881"/>
      <c r="M809" s="590" t="s">
        <v>2964</v>
      </c>
      <c r="N809" s="902"/>
      <c r="O809" s="557"/>
    </row>
    <row r="810" spans="1:15" ht="27" customHeight="1">
      <c r="A810" s="495" t="s">
        <v>8634</v>
      </c>
      <c r="B810" s="531" t="s">
        <v>7525</v>
      </c>
      <c r="C810" s="526" t="s">
        <v>8110</v>
      </c>
      <c r="D810" s="916">
        <v>1020</v>
      </c>
      <c r="E810" s="918" t="s">
        <v>8767</v>
      </c>
      <c r="F810" s="874" t="s">
        <v>8133</v>
      </c>
      <c r="G810" s="875"/>
      <c r="H810" s="875"/>
      <c r="I810" s="875"/>
      <c r="J810" s="886" t="s">
        <v>8102</v>
      </c>
      <c r="K810" s="589">
        <f>K808+D810</f>
        <v>4590</v>
      </c>
      <c r="L810" s="881" t="s">
        <v>444</v>
      </c>
      <c r="M810" s="531" t="s">
        <v>8105</v>
      </c>
      <c r="N810" s="902" t="s">
        <v>8401</v>
      </c>
      <c r="O810" s="557"/>
    </row>
    <row r="811" spans="1:15" ht="27" customHeight="1">
      <c r="A811" s="503"/>
      <c r="B811" s="531" t="s">
        <v>7526</v>
      </c>
      <c r="C811" s="526" t="str">
        <f>C810</f>
        <v>113/02/26</v>
      </c>
      <c r="D811" s="917"/>
      <c r="E811" s="918"/>
      <c r="F811" s="874">
        <v>4</v>
      </c>
      <c r="G811" s="900"/>
      <c r="H811" s="875" t="s">
        <v>1143</v>
      </c>
      <c r="I811" s="901"/>
      <c r="J811" s="887"/>
      <c r="K811" s="587">
        <f>F811+K809</f>
        <v>18</v>
      </c>
      <c r="L811" s="881"/>
      <c r="M811" s="531" t="s">
        <v>7986</v>
      </c>
      <c r="N811" s="902"/>
      <c r="O811" s="557"/>
    </row>
    <row r="812" spans="1:15" s="592" customFormat="1" ht="27" customHeight="1">
      <c r="A812" s="495" t="s">
        <v>8634</v>
      </c>
      <c r="B812" s="531" t="s">
        <v>7525</v>
      </c>
      <c r="C812" s="526" t="s">
        <v>8398</v>
      </c>
      <c r="D812" s="916">
        <v>1020</v>
      </c>
      <c r="E812" s="918" t="s">
        <v>8767</v>
      </c>
      <c r="F812" s="874" t="str">
        <f>C813</f>
        <v>113/03/07</v>
      </c>
      <c r="G812" s="875"/>
      <c r="H812" s="875"/>
      <c r="I812" s="875"/>
      <c r="J812" s="886" t="s">
        <v>8102</v>
      </c>
      <c r="K812" s="589">
        <f>K802+D812</f>
        <v>1275</v>
      </c>
      <c r="L812" s="881" t="s">
        <v>444</v>
      </c>
      <c r="M812" s="590" t="s">
        <v>8105</v>
      </c>
      <c r="N812" s="902" t="s">
        <v>8402</v>
      </c>
      <c r="O812" s="591"/>
    </row>
    <row r="813" spans="1:15" s="592" customFormat="1" ht="27" customHeight="1">
      <c r="A813" s="503"/>
      <c r="B813" s="531" t="s">
        <v>7526</v>
      </c>
      <c r="C813" s="526" t="str">
        <f>C812</f>
        <v>113/03/07</v>
      </c>
      <c r="D813" s="917"/>
      <c r="E813" s="918"/>
      <c r="F813" s="874">
        <v>3</v>
      </c>
      <c r="G813" s="900"/>
      <c r="H813" s="875" t="s">
        <v>1143</v>
      </c>
      <c r="I813" s="901"/>
      <c r="J813" s="887"/>
      <c r="K813" s="587">
        <f>F813+K811</f>
        <v>21</v>
      </c>
      <c r="L813" s="881"/>
      <c r="M813" s="590" t="s">
        <v>2964</v>
      </c>
      <c r="N813" s="902"/>
      <c r="O813" s="591"/>
    </row>
    <row r="814" spans="1:15" s="592" customFormat="1" ht="27" customHeight="1">
      <c r="A814" s="495" t="s">
        <v>8634</v>
      </c>
      <c r="B814" s="531" t="s">
        <v>7525</v>
      </c>
      <c r="C814" s="593" t="s">
        <v>8397</v>
      </c>
      <c r="D814" s="1229">
        <v>1275</v>
      </c>
      <c r="E814" s="1227" t="s">
        <v>8771</v>
      </c>
      <c r="F814" s="1211" t="str">
        <f>C815</f>
        <v>113/03/08</v>
      </c>
      <c r="G814" s="1212"/>
      <c r="H814" s="1212"/>
      <c r="I814" s="1212"/>
      <c r="J814" s="1018" t="s">
        <v>8102</v>
      </c>
      <c r="K814" s="594">
        <f>K812+D814</f>
        <v>2550</v>
      </c>
      <c r="L814" s="881" t="s">
        <v>444</v>
      </c>
      <c r="M814" s="590" t="s">
        <v>8105</v>
      </c>
      <c r="N814" s="982" t="s">
        <v>8403</v>
      </c>
      <c r="O814" s="591"/>
    </row>
    <row r="815" spans="1:15" s="592" customFormat="1" ht="27" customHeight="1">
      <c r="A815" s="503"/>
      <c r="B815" s="531" t="s">
        <v>7526</v>
      </c>
      <c r="C815" s="593" t="str">
        <f>C814</f>
        <v>113/03/08</v>
      </c>
      <c r="D815" s="1230"/>
      <c r="E815" s="1227"/>
      <c r="F815" s="1211">
        <v>5</v>
      </c>
      <c r="G815" s="1101"/>
      <c r="H815" s="1212" t="s">
        <v>1143</v>
      </c>
      <c r="I815" s="1102"/>
      <c r="J815" s="1019"/>
      <c r="K815" s="595">
        <f>F815+K813</f>
        <v>26</v>
      </c>
      <c r="L815" s="881"/>
      <c r="M815" s="590" t="s">
        <v>2964</v>
      </c>
      <c r="N815" s="982"/>
      <c r="O815" s="591"/>
    </row>
    <row r="816" spans="1:15" s="592" customFormat="1" ht="27" customHeight="1">
      <c r="A816" s="495" t="s">
        <v>8634</v>
      </c>
      <c r="B816" s="531" t="s">
        <v>7525</v>
      </c>
      <c r="C816" s="593" t="s">
        <v>8396</v>
      </c>
      <c r="D816" s="1229">
        <v>1020</v>
      </c>
      <c r="E816" s="1227" t="s">
        <v>8771</v>
      </c>
      <c r="F816" s="1211" t="str">
        <f>C817</f>
        <v>113/05/21</v>
      </c>
      <c r="G816" s="1212"/>
      <c r="H816" s="1212"/>
      <c r="I816" s="1212"/>
      <c r="J816" s="1018" t="s">
        <v>8102</v>
      </c>
      <c r="K816" s="594">
        <f>K814+D816</f>
        <v>3570</v>
      </c>
      <c r="L816" s="881" t="s">
        <v>444</v>
      </c>
      <c r="M816" s="590" t="s">
        <v>8380</v>
      </c>
      <c r="N816" s="982" t="s">
        <v>8404</v>
      </c>
      <c r="O816" s="591"/>
    </row>
    <row r="817" spans="1:15" s="592" customFormat="1" ht="27" customHeight="1">
      <c r="A817" s="503"/>
      <c r="B817" s="531" t="s">
        <v>7526</v>
      </c>
      <c r="C817" s="593" t="str">
        <f>C816</f>
        <v>113/05/21</v>
      </c>
      <c r="D817" s="1230"/>
      <c r="E817" s="1227"/>
      <c r="F817" s="1211">
        <v>4</v>
      </c>
      <c r="G817" s="1101"/>
      <c r="H817" s="1212" t="s">
        <v>1143</v>
      </c>
      <c r="I817" s="1102"/>
      <c r="J817" s="1019"/>
      <c r="K817" s="595">
        <f>F817+K815</f>
        <v>30</v>
      </c>
      <c r="L817" s="881"/>
      <c r="M817" s="590" t="s">
        <v>7735</v>
      </c>
      <c r="N817" s="982"/>
      <c r="O817" s="591"/>
    </row>
    <row r="818" spans="1:15" ht="27" customHeight="1">
      <c r="A818" s="495" t="s">
        <v>8634</v>
      </c>
      <c r="B818" s="531" t="s">
        <v>7525</v>
      </c>
      <c r="C818" s="593" t="s">
        <v>8396</v>
      </c>
      <c r="D818" s="1229">
        <v>213</v>
      </c>
      <c r="E818" s="1227" t="s">
        <v>8771</v>
      </c>
      <c r="F818" s="1211" t="str">
        <f>C819</f>
        <v>113/05/21</v>
      </c>
      <c r="G818" s="1212"/>
      <c r="H818" s="1212"/>
      <c r="I818" s="1212"/>
      <c r="J818" s="1018" t="s">
        <v>8102</v>
      </c>
      <c r="K818" s="594">
        <f>K816+D818</f>
        <v>3783</v>
      </c>
      <c r="L818" s="881" t="s">
        <v>444</v>
      </c>
      <c r="M818" s="590" t="s">
        <v>8380</v>
      </c>
      <c r="N818" s="982" t="s">
        <v>8405</v>
      </c>
      <c r="O818" s="557"/>
    </row>
    <row r="819" spans="1:15" ht="27" customHeight="1">
      <c r="A819" s="503"/>
      <c r="B819" s="531" t="s">
        <v>7526</v>
      </c>
      <c r="C819" s="593" t="str">
        <f>C818</f>
        <v>113/05/21</v>
      </c>
      <c r="D819" s="1230"/>
      <c r="E819" s="1227"/>
      <c r="F819" s="1211">
        <v>1</v>
      </c>
      <c r="G819" s="1101"/>
      <c r="H819" s="1212" t="s">
        <v>1143</v>
      </c>
      <c r="I819" s="1102"/>
      <c r="J819" s="1019"/>
      <c r="K819" s="595">
        <f>F819+K817</f>
        <v>31</v>
      </c>
      <c r="L819" s="881"/>
      <c r="M819" s="590" t="s">
        <v>7735</v>
      </c>
      <c r="N819" s="982"/>
      <c r="O819" s="557"/>
    </row>
    <row r="820" spans="1:15" ht="27" customHeight="1">
      <c r="A820" s="495" t="s">
        <v>8634</v>
      </c>
      <c r="B820" s="531" t="s">
        <v>7525</v>
      </c>
      <c r="C820" s="526" t="s">
        <v>8391</v>
      </c>
      <c r="D820" s="916">
        <v>852</v>
      </c>
      <c r="E820" s="918" t="s">
        <v>8767</v>
      </c>
      <c r="F820" s="874" t="str">
        <f>C821</f>
        <v>113/05/22</v>
      </c>
      <c r="G820" s="875"/>
      <c r="H820" s="875"/>
      <c r="I820" s="875"/>
      <c r="J820" s="886" t="s">
        <v>8102</v>
      </c>
      <c r="K820" s="589">
        <f>K810+D820</f>
        <v>5442</v>
      </c>
      <c r="L820" s="881" t="s">
        <v>444</v>
      </c>
      <c r="M820" s="531" t="s">
        <v>8380</v>
      </c>
      <c r="N820" s="902" t="s">
        <v>8412</v>
      </c>
      <c r="O820" s="557"/>
    </row>
    <row r="821" spans="1:15" ht="27" customHeight="1">
      <c r="A821" s="503"/>
      <c r="B821" s="531" t="s">
        <v>7526</v>
      </c>
      <c r="C821" s="526" t="str">
        <f>C820</f>
        <v>113/05/22</v>
      </c>
      <c r="D821" s="917"/>
      <c r="E821" s="918"/>
      <c r="F821" s="874">
        <v>4</v>
      </c>
      <c r="G821" s="900"/>
      <c r="H821" s="875" t="s">
        <v>1143</v>
      </c>
      <c r="I821" s="901"/>
      <c r="J821" s="887"/>
      <c r="K821" s="587">
        <f>F821+K819</f>
        <v>35</v>
      </c>
      <c r="L821" s="881"/>
      <c r="M821" s="531" t="s">
        <v>7735</v>
      </c>
      <c r="N821" s="902"/>
      <c r="O821" s="557"/>
    </row>
    <row r="822" spans="1:15" ht="27" customHeight="1">
      <c r="A822" s="495" t="s">
        <v>8634</v>
      </c>
      <c r="B822" s="531" t="s">
        <v>7525</v>
      </c>
      <c r="C822" s="526" t="s">
        <v>8391</v>
      </c>
      <c r="D822" s="916">
        <v>1020</v>
      </c>
      <c r="E822" s="918" t="s">
        <v>8767</v>
      </c>
      <c r="F822" s="874" t="str">
        <f>C823</f>
        <v>113/05/22</v>
      </c>
      <c r="G822" s="875"/>
      <c r="H822" s="875"/>
      <c r="I822" s="875"/>
      <c r="J822" s="886" t="s">
        <v>8102</v>
      </c>
      <c r="K822" s="589">
        <f>K820+D822</f>
        <v>6462</v>
      </c>
      <c r="L822" s="881" t="s">
        <v>444</v>
      </c>
      <c r="M822" s="531" t="s">
        <v>8380</v>
      </c>
      <c r="N822" s="902" t="s">
        <v>8411</v>
      </c>
      <c r="O822" s="557"/>
    </row>
    <row r="823" spans="1:15" ht="27" customHeight="1">
      <c r="A823" s="503"/>
      <c r="B823" s="531" t="s">
        <v>7526</v>
      </c>
      <c r="C823" s="526" t="str">
        <f>C822</f>
        <v>113/05/22</v>
      </c>
      <c r="D823" s="917"/>
      <c r="E823" s="918"/>
      <c r="F823" s="874">
        <v>4</v>
      </c>
      <c r="G823" s="900"/>
      <c r="H823" s="875" t="s">
        <v>1143</v>
      </c>
      <c r="I823" s="901"/>
      <c r="J823" s="887"/>
      <c r="K823" s="587">
        <f>F823+K821</f>
        <v>39</v>
      </c>
      <c r="L823" s="881"/>
      <c r="M823" s="531" t="s">
        <v>7735</v>
      </c>
      <c r="N823" s="902"/>
      <c r="O823" s="557"/>
    </row>
    <row r="824" spans="1:15" s="537" customFormat="1" ht="27" customHeight="1">
      <c r="A824" s="495" t="s">
        <v>8634</v>
      </c>
      <c r="B824" s="531" t="s">
        <v>7525</v>
      </c>
      <c r="C824" s="526" t="s">
        <v>8399</v>
      </c>
      <c r="D824" s="916">
        <v>1020</v>
      </c>
      <c r="E824" s="918" t="s">
        <v>8767</v>
      </c>
      <c r="F824" s="874" t="str">
        <f>C825</f>
        <v>113/05/24</v>
      </c>
      <c r="G824" s="875"/>
      <c r="H824" s="875"/>
      <c r="I824" s="875"/>
      <c r="J824" s="886" t="s">
        <v>8102</v>
      </c>
      <c r="K824" s="589">
        <f>K822+D824</f>
        <v>7482</v>
      </c>
      <c r="L824" s="881" t="s">
        <v>444</v>
      </c>
      <c r="M824" s="531" t="s">
        <v>8380</v>
      </c>
      <c r="N824" s="902" t="s">
        <v>8410</v>
      </c>
      <c r="O824" s="559"/>
    </row>
    <row r="825" spans="1:15" s="537" customFormat="1" ht="27" customHeight="1">
      <c r="A825" s="503"/>
      <c r="B825" s="531" t="s">
        <v>7526</v>
      </c>
      <c r="C825" s="526" t="str">
        <f>C824</f>
        <v>113/05/24</v>
      </c>
      <c r="D825" s="917"/>
      <c r="E825" s="918"/>
      <c r="F825" s="874">
        <v>4</v>
      </c>
      <c r="G825" s="900"/>
      <c r="H825" s="875" t="s">
        <v>1143</v>
      </c>
      <c r="I825" s="901"/>
      <c r="J825" s="887"/>
      <c r="K825" s="587">
        <f>F825+K823</f>
        <v>43</v>
      </c>
      <c r="L825" s="881"/>
      <c r="M825" s="531" t="s">
        <v>7735</v>
      </c>
      <c r="N825" s="902"/>
      <c r="O825" s="559"/>
    </row>
    <row r="826" spans="1:15" ht="27" customHeight="1">
      <c r="A826" s="495" t="s">
        <v>8634</v>
      </c>
      <c r="B826" s="531" t="s">
        <v>7525</v>
      </c>
      <c r="C826" s="526" t="s">
        <v>8407</v>
      </c>
      <c r="D826" s="916">
        <v>1020</v>
      </c>
      <c r="E826" s="918" t="s">
        <v>8767</v>
      </c>
      <c r="F826" s="874" t="str">
        <f>C827</f>
        <v>113/06/03</v>
      </c>
      <c r="G826" s="875"/>
      <c r="H826" s="875"/>
      <c r="I826" s="875"/>
      <c r="J826" s="886" t="s">
        <v>8102</v>
      </c>
      <c r="K826" s="589">
        <f>K824+D826</f>
        <v>8502</v>
      </c>
      <c r="L826" s="881" t="s">
        <v>444</v>
      </c>
      <c r="M826" s="531" t="s">
        <v>8380</v>
      </c>
      <c r="N826" s="902" t="s">
        <v>8772</v>
      </c>
      <c r="O826" s="557"/>
    </row>
    <row r="827" spans="1:15" ht="27" customHeight="1">
      <c r="A827" s="503"/>
      <c r="B827" s="531" t="s">
        <v>7526</v>
      </c>
      <c r="C827" s="526" t="str">
        <f>C826</f>
        <v>113/06/03</v>
      </c>
      <c r="D827" s="917"/>
      <c r="E827" s="918"/>
      <c r="F827" s="874">
        <v>4</v>
      </c>
      <c r="G827" s="900"/>
      <c r="H827" s="875" t="s">
        <v>1143</v>
      </c>
      <c r="I827" s="901"/>
      <c r="J827" s="887"/>
      <c r="K827" s="587">
        <f>F827+K825</f>
        <v>47</v>
      </c>
      <c r="L827" s="881"/>
      <c r="M827" s="531" t="s">
        <v>7735</v>
      </c>
      <c r="N827" s="902"/>
      <c r="O827" s="557"/>
    </row>
    <row r="828" spans="1:15" ht="27" customHeight="1">
      <c r="A828" s="495" t="s">
        <v>8634</v>
      </c>
      <c r="B828" s="531" t="s">
        <v>7525</v>
      </c>
      <c r="C828" s="526" t="s">
        <v>8453</v>
      </c>
      <c r="D828" s="916">
        <v>1275</v>
      </c>
      <c r="E828" s="918" t="s">
        <v>8767</v>
      </c>
      <c r="F828" s="874" t="str">
        <f>C829</f>
        <v>113/06/04</v>
      </c>
      <c r="G828" s="875"/>
      <c r="H828" s="875"/>
      <c r="I828" s="875"/>
      <c r="J828" s="886" t="s">
        <v>8102</v>
      </c>
      <c r="K828" s="589">
        <f>K826+D828</f>
        <v>9777</v>
      </c>
      <c r="L828" s="881" t="s">
        <v>444</v>
      </c>
      <c r="M828" s="531" t="s">
        <v>8380</v>
      </c>
      <c r="N828" s="902" t="s">
        <v>8773</v>
      </c>
      <c r="O828" s="557"/>
    </row>
    <row r="829" spans="1:15" ht="27" customHeight="1">
      <c r="A829" s="503"/>
      <c r="B829" s="531" t="s">
        <v>7526</v>
      </c>
      <c r="C829" s="526" t="str">
        <f>C828</f>
        <v>113/06/04</v>
      </c>
      <c r="D829" s="917"/>
      <c r="E829" s="918"/>
      <c r="F829" s="874">
        <v>5</v>
      </c>
      <c r="G829" s="900"/>
      <c r="H829" s="875" t="s">
        <v>1143</v>
      </c>
      <c r="I829" s="901"/>
      <c r="J829" s="887"/>
      <c r="K829" s="587">
        <f>F829+K827</f>
        <v>52</v>
      </c>
      <c r="L829" s="881"/>
      <c r="M829" s="531" t="s">
        <v>7735</v>
      </c>
      <c r="N829" s="902"/>
      <c r="O829" s="557"/>
    </row>
    <row r="830" spans="1:15" ht="27" customHeight="1">
      <c r="A830" s="495" t="s">
        <v>8634</v>
      </c>
      <c r="B830" s="531" t="s">
        <v>7525</v>
      </c>
      <c r="C830" s="526" t="s">
        <v>8409</v>
      </c>
      <c r="D830" s="916">
        <v>510</v>
      </c>
      <c r="E830" s="918" t="s">
        <v>8767</v>
      </c>
      <c r="F830" s="874" t="str">
        <f>C831</f>
        <v>113/06/05</v>
      </c>
      <c r="G830" s="875"/>
      <c r="H830" s="875"/>
      <c r="I830" s="875"/>
      <c r="J830" s="886" t="s">
        <v>8102</v>
      </c>
      <c r="K830" s="589">
        <f>K826+D830</f>
        <v>9012</v>
      </c>
      <c r="L830" s="881" t="s">
        <v>444</v>
      </c>
      <c r="M830" s="531" t="s">
        <v>8380</v>
      </c>
      <c r="N830" s="902" t="s">
        <v>8454</v>
      </c>
      <c r="O830" s="557"/>
    </row>
    <row r="831" spans="1:15" ht="27" customHeight="1">
      <c r="A831" s="503"/>
      <c r="B831" s="531" t="s">
        <v>7526</v>
      </c>
      <c r="C831" s="526" t="str">
        <f>C830</f>
        <v>113/06/05</v>
      </c>
      <c r="D831" s="917"/>
      <c r="E831" s="918"/>
      <c r="F831" s="874">
        <v>2</v>
      </c>
      <c r="G831" s="900"/>
      <c r="H831" s="875" t="s">
        <v>1143</v>
      </c>
      <c r="I831" s="901"/>
      <c r="J831" s="887"/>
      <c r="K831" s="587">
        <f>F831+K829</f>
        <v>54</v>
      </c>
      <c r="L831" s="881"/>
      <c r="M831" s="531" t="s">
        <v>7735</v>
      </c>
      <c r="N831" s="902"/>
      <c r="O831" s="557"/>
    </row>
    <row r="832" spans="1:15" ht="27" customHeight="1">
      <c r="A832" s="495" t="s">
        <v>8634</v>
      </c>
      <c r="B832" s="531" t="s">
        <v>7525</v>
      </c>
      <c r="C832" s="526" t="s">
        <v>8838</v>
      </c>
      <c r="D832" s="916">
        <v>510</v>
      </c>
      <c r="E832" s="918" t="s">
        <v>8767</v>
      </c>
      <c r="F832" s="874" t="str">
        <f>C833</f>
        <v>113/11/07</v>
      </c>
      <c r="G832" s="875"/>
      <c r="H832" s="875"/>
      <c r="I832" s="875"/>
      <c r="J832" s="886" t="s">
        <v>8102</v>
      </c>
      <c r="K832" s="589">
        <f>K830+D832</f>
        <v>9522</v>
      </c>
      <c r="L832" s="881" t="s">
        <v>444</v>
      </c>
      <c r="M832" s="531" t="s">
        <v>8105</v>
      </c>
      <c r="N832" s="902" t="s">
        <v>8875</v>
      </c>
      <c r="O832" s="655" t="s">
        <v>8839</v>
      </c>
    </row>
    <row r="833" spans="1:15" ht="27" customHeight="1">
      <c r="A833" s="503"/>
      <c r="B833" s="531" t="s">
        <v>7526</v>
      </c>
      <c r="C833" s="526" t="str">
        <f>C832</f>
        <v>113/11/07</v>
      </c>
      <c r="D833" s="917"/>
      <c r="E833" s="918"/>
      <c r="F833" s="874">
        <v>2</v>
      </c>
      <c r="G833" s="900"/>
      <c r="H833" s="875" t="s">
        <v>1143</v>
      </c>
      <c r="I833" s="901"/>
      <c r="J833" s="887"/>
      <c r="K833" s="587">
        <f>F833+K831</f>
        <v>56</v>
      </c>
      <c r="L833" s="881"/>
      <c r="M833" s="531" t="s">
        <v>7735</v>
      </c>
      <c r="N833" s="902"/>
      <c r="O833" s="655" t="s">
        <v>8862</v>
      </c>
    </row>
    <row r="834" spans="1:15" ht="27" customHeight="1">
      <c r="A834" s="495" t="s">
        <v>8634</v>
      </c>
      <c r="B834" s="531" t="s">
        <v>7525</v>
      </c>
      <c r="C834" s="526" t="s">
        <v>8840</v>
      </c>
      <c r="D834" s="916">
        <v>510</v>
      </c>
      <c r="E834" s="918" t="s">
        <v>8767</v>
      </c>
      <c r="F834" s="874" t="str">
        <f>C835</f>
        <v>113/11/08</v>
      </c>
      <c r="G834" s="875"/>
      <c r="H834" s="875"/>
      <c r="I834" s="875"/>
      <c r="J834" s="886" t="s">
        <v>8102</v>
      </c>
      <c r="K834" s="589">
        <f>K832+D834</f>
        <v>10032</v>
      </c>
      <c r="L834" s="881" t="s">
        <v>444</v>
      </c>
      <c r="M834" s="531" t="s">
        <v>8105</v>
      </c>
      <c r="N834" s="902" t="s">
        <v>8874</v>
      </c>
      <c r="O834" s="673"/>
    </row>
    <row r="835" spans="1:15" ht="27" customHeight="1">
      <c r="A835" s="503"/>
      <c r="B835" s="531" t="s">
        <v>7526</v>
      </c>
      <c r="C835" s="526" t="str">
        <f>C834</f>
        <v>113/11/08</v>
      </c>
      <c r="D835" s="917"/>
      <c r="E835" s="918"/>
      <c r="F835" s="874">
        <v>2</v>
      </c>
      <c r="G835" s="900"/>
      <c r="H835" s="875" t="s">
        <v>1143</v>
      </c>
      <c r="I835" s="901"/>
      <c r="J835" s="887"/>
      <c r="K835" s="587">
        <f>F835+K833</f>
        <v>58</v>
      </c>
      <c r="L835" s="881"/>
      <c r="M835" s="531" t="s">
        <v>8857</v>
      </c>
      <c r="N835" s="902"/>
      <c r="O835" s="557"/>
    </row>
    <row r="836" spans="1:15" s="661" customFormat="1" ht="27" customHeight="1">
      <c r="A836" s="495" t="s">
        <v>8634</v>
      </c>
      <c r="B836" s="656" t="s">
        <v>7525</v>
      </c>
      <c r="C836" s="657" t="s">
        <v>8841</v>
      </c>
      <c r="D836" s="1200">
        <v>510</v>
      </c>
      <c r="E836" s="1184" t="s">
        <v>8873</v>
      </c>
      <c r="F836" s="919" t="str">
        <f>C837</f>
        <v>113/11/09</v>
      </c>
      <c r="G836" s="921"/>
      <c r="H836" s="921"/>
      <c r="I836" s="921"/>
      <c r="J836" s="1217" t="s">
        <v>8102</v>
      </c>
      <c r="K836" s="668">
        <f>K834+D836</f>
        <v>10542</v>
      </c>
      <c r="L836" s="881" t="s">
        <v>444</v>
      </c>
      <c r="M836" s="656" t="s">
        <v>7737</v>
      </c>
      <c r="N836" s="1068" t="s">
        <v>8872</v>
      </c>
      <c r="O836" s="669"/>
    </row>
    <row r="837" spans="1:15" s="661" customFormat="1" ht="27" customHeight="1">
      <c r="A837" s="670"/>
      <c r="B837" s="656" t="s">
        <v>7526</v>
      </c>
      <c r="C837" s="657" t="str">
        <f>C836</f>
        <v>113/11/09</v>
      </c>
      <c r="D837" s="1201"/>
      <c r="E837" s="1184"/>
      <c r="F837" s="919">
        <v>2</v>
      </c>
      <c r="G837" s="920"/>
      <c r="H837" s="921" t="s">
        <v>1143</v>
      </c>
      <c r="I837" s="922"/>
      <c r="J837" s="1218"/>
      <c r="K837" s="671">
        <f>F837+K835</f>
        <v>60</v>
      </c>
      <c r="L837" s="881"/>
      <c r="M837" s="656" t="s">
        <v>7653</v>
      </c>
      <c r="N837" s="1068"/>
      <c r="O837" s="672"/>
    </row>
    <row r="838" spans="1:15" ht="27" customHeight="1">
      <c r="A838" s="495" t="s">
        <v>8634</v>
      </c>
      <c r="B838" s="531" t="s">
        <v>7525</v>
      </c>
      <c r="C838" s="526" t="s">
        <v>8856</v>
      </c>
      <c r="D838" s="916">
        <v>2040</v>
      </c>
      <c r="E838" s="918" t="s">
        <v>8767</v>
      </c>
      <c r="F838" s="874" t="str">
        <f>C839</f>
        <v>113/11/11</v>
      </c>
      <c r="G838" s="875"/>
      <c r="H838" s="875"/>
      <c r="I838" s="875"/>
      <c r="J838" s="886" t="s">
        <v>8102</v>
      </c>
      <c r="K838" s="589">
        <f>K836+D838</f>
        <v>12582</v>
      </c>
      <c r="L838" s="881" t="s">
        <v>444</v>
      </c>
      <c r="M838" s="531" t="s">
        <v>7737</v>
      </c>
      <c r="N838" s="1202" t="s">
        <v>8879</v>
      </c>
      <c r="O838" s="673"/>
    </row>
    <row r="839" spans="1:15" ht="27" customHeight="1">
      <c r="A839" s="503"/>
      <c r="B839" s="531" t="s">
        <v>7526</v>
      </c>
      <c r="C839" s="526" t="str">
        <f>C838</f>
        <v>113/11/11</v>
      </c>
      <c r="D839" s="917"/>
      <c r="E839" s="918"/>
      <c r="F839" s="874">
        <v>8</v>
      </c>
      <c r="G839" s="900"/>
      <c r="H839" s="875" t="s">
        <v>1143</v>
      </c>
      <c r="I839" s="901"/>
      <c r="J839" s="887"/>
      <c r="K839" s="587">
        <f>F839+K837</f>
        <v>68</v>
      </c>
      <c r="L839" s="881"/>
      <c r="M839" s="531" t="s">
        <v>7735</v>
      </c>
      <c r="N839" s="1202"/>
      <c r="O839" s="557"/>
    </row>
    <row r="840" spans="1:15" ht="27" customHeight="1">
      <c r="A840" s="495" t="s">
        <v>8634</v>
      </c>
      <c r="B840" s="531" t="s">
        <v>7525</v>
      </c>
      <c r="C840" s="526" t="s">
        <v>8861</v>
      </c>
      <c r="D840" s="916">
        <v>1785</v>
      </c>
      <c r="E840" s="918" t="s">
        <v>8767</v>
      </c>
      <c r="F840" s="874" t="str">
        <f>C841</f>
        <v>113/11/12</v>
      </c>
      <c r="G840" s="875"/>
      <c r="H840" s="875"/>
      <c r="I840" s="875"/>
      <c r="J840" s="886" t="s">
        <v>8102</v>
      </c>
      <c r="K840" s="589">
        <f>K838+D840</f>
        <v>14367</v>
      </c>
      <c r="L840" s="881" t="s">
        <v>444</v>
      </c>
      <c r="M840" s="531" t="s">
        <v>8105</v>
      </c>
      <c r="N840" s="902" t="s">
        <v>8999</v>
      </c>
      <c r="O840" s="673"/>
    </row>
    <row r="841" spans="1:15" ht="27" customHeight="1">
      <c r="A841" s="503"/>
      <c r="B841" s="531" t="s">
        <v>7526</v>
      </c>
      <c r="C841" s="526" t="str">
        <f>C840</f>
        <v>113/11/12</v>
      </c>
      <c r="D841" s="917"/>
      <c r="E841" s="918"/>
      <c r="F841" s="874">
        <v>7</v>
      </c>
      <c r="G841" s="900"/>
      <c r="H841" s="875" t="s">
        <v>1143</v>
      </c>
      <c r="I841" s="901"/>
      <c r="J841" s="887"/>
      <c r="K841" s="587">
        <f>F841+K839</f>
        <v>75</v>
      </c>
      <c r="L841" s="881"/>
      <c r="M841" s="531" t="s">
        <v>7735</v>
      </c>
      <c r="N841" s="902"/>
      <c r="O841" s="557"/>
    </row>
    <row r="842" spans="1:15" ht="27" customHeight="1">
      <c r="A842" s="495" t="s">
        <v>8634</v>
      </c>
      <c r="B842" s="531" t="s">
        <v>7525</v>
      </c>
      <c r="C842" s="526" t="s">
        <v>8866</v>
      </c>
      <c r="D842" s="916">
        <v>1275</v>
      </c>
      <c r="E842" s="918" t="s">
        <v>8767</v>
      </c>
      <c r="F842" s="874" t="str">
        <f>C843</f>
        <v>113/11/13</v>
      </c>
      <c r="G842" s="875"/>
      <c r="H842" s="875"/>
      <c r="I842" s="875"/>
      <c r="J842" s="886" t="s">
        <v>8102</v>
      </c>
      <c r="K842" s="589">
        <f>K840+D842</f>
        <v>15642</v>
      </c>
      <c r="L842" s="881" t="s">
        <v>444</v>
      </c>
      <c r="M842" s="531" t="s">
        <v>8380</v>
      </c>
      <c r="N842" s="902" t="s">
        <v>8882</v>
      </c>
      <c r="O842" s="673"/>
    </row>
    <row r="843" spans="1:15" ht="27" customHeight="1">
      <c r="A843" s="503"/>
      <c r="B843" s="531" t="s">
        <v>7526</v>
      </c>
      <c r="C843" s="526" t="str">
        <f>C842</f>
        <v>113/11/13</v>
      </c>
      <c r="D843" s="917"/>
      <c r="E843" s="918"/>
      <c r="F843" s="874">
        <v>5</v>
      </c>
      <c r="G843" s="900"/>
      <c r="H843" s="875" t="s">
        <v>1143</v>
      </c>
      <c r="I843" s="901"/>
      <c r="J843" s="887"/>
      <c r="K843" s="587">
        <f>F843+K841</f>
        <v>80</v>
      </c>
      <c r="L843" s="881"/>
      <c r="M843" s="531" t="s">
        <v>7653</v>
      </c>
      <c r="N843" s="902"/>
      <c r="O843" s="557"/>
    </row>
    <row r="844" spans="1:15" ht="35.1" customHeight="1">
      <c r="A844" s="495" t="s">
        <v>8634</v>
      </c>
      <c r="B844" s="531" t="s">
        <v>7525</v>
      </c>
      <c r="C844" s="526" t="s">
        <v>8878</v>
      </c>
      <c r="D844" s="916">
        <v>2040</v>
      </c>
      <c r="E844" s="918" t="s">
        <v>8767</v>
      </c>
      <c r="F844" s="874" t="str">
        <f>C845</f>
        <v>113/11/18</v>
      </c>
      <c r="G844" s="875"/>
      <c r="H844" s="875"/>
      <c r="I844" s="875"/>
      <c r="J844" s="886" t="s">
        <v>8102</v>
      </c>
      <c r="K844" s="589">
        <f>K842+D844</f>
        <v>17682</v>
      </c>
      <c r="L844" s="881" t="s">
        <v>444</v>
      </c>
      <c r="M844" s="531" t="s">
        <v>8380</v>
      </c>
      <c r="N844" s="902" t="s">
        <v>9000</v>
      </c>
      <c r="O844" s="673"/>
    </row>
    <row r="845" spans="1:15" ht="35.1" customHeight="1">
      <c r="A845" s="503"/>
      <c r="B845" s="531" t="s">
        <v>7526</v>
      </c>
      <c r="C845" s="526" t="str">
        <f>C844</f>
        <v>113/11/18</v>
      </c>
      <c r="D845" s="917"/>
      <c r="E845" s="918"/>
      <c r="F845" s="874">
        <v>8</v>
      </c>
      <c r="G845" s="900"/>
      <c r="H845" s="875" t="s">
        <v>1143</v>
      </c>
      <c r="I845" s="901"/>
      <c r="J845" s="887"/>
      <c r="K845" s="587">
        <f>F845+K843</f>
        <v>88</v>
      </c>
      <c r="L845" s="881"/>
      <c r="M845" s="531" t="s">
        <v>7653</v>
      </c>
      <c r="N845" s="902"/>
      <c r="O845" s="557"/>
    </row>
    <row r="846" spans="1:15" ht="27" customHeight="1">
      <c r="A846" s="495" t="s">
        <v>8634</v>
      </c>
      <c r="B846" s="531" t="s">
        <v>7525</v>
      </c>
      <c r="C846" s="526" t="s">
        <v>8876</v>
      </c>
      <c r="D846" s="916">
        <v>510</v>
      </c>
      <c r="E846" s="918" t="s">
        <v>8767</v>
      </c>
      <c r="F846" s="874" t="str">
        <f>C847</f>
        <v>113/11/19</v>
      </c>
      <c r="G846" s="875"/>
      <c r="H846" s="875"/>
      <c r="I846" s="875"/>
      <c r="J846" s="886" t="s">
        <v>8102</v>
      </c>
      <c r="K846" s="589">
        <f>K844+D846</f>
        <v>18192</v>
      </c>
      <c r="L846" s="881" t="s">
        <v>444</v>
      </c>
      <c r="M846" s="531" t="s">
        <v>8380</v>
      </c>
      <c r="N846" s="902" t="s">
        <v>9001</v>
      </c>
      <c r="O846" s="673"/>
    </row>
    <row r="847" spans="1:15" ht="27" customHeight="1">
      <c r="A847" s="503"/>
      <c r="B847" s="531" t="s">
        <v>7526</v>
      </c>
      <c r="C847" s="526" t="str">
        <f>C846</f>
        <v>113/11/19</v>
      </c>
      <c r="D847" s="917"/>
      <c r="E847" s="918"/>
      <c r="F847" s="874">
        <v>2</v>
      </c>
      <c r="G847" s="900"/>
      <c r="H847" s="875" t="s">
        <v>1143</v>
      </c>
      <c r="I847" s="901"/>
      <c r="J847" s="887"/>
      <c r="K847" s="587">
        <f>F847+K845</f>
        <v>90</v>
      </c>
      <c r="L847" s="881"/>
      <c r="M847" s="531" t="s">
        <v>7653</v>
      </c>
      <c r="N847" s="902"/>
      <c r="O847" s="557"/>
    </row>
    <row r="848" spans="1:15" ht="27" customHeight="1">
      <c r="A848" s="495" t="s">
        <v>8634</v>
      </c>
      <c r="B848" s="531" t="s">
        <v>7525</v>
      </c>
      <c r="C848" s="526" t="s">
        <v>8877</v>
      </c>
      <c r="D848" s="916">
        <v>510</v>
      </c>
      <c r="E848" s="918" t="s">
        <v>8767</v>
      </c>
      <c r="F848" s="874" t="str">
        <f>C849</f>
        <v>113/11/20</v>
      </c>
      <c r="G848" s="875"/>
      <c r="H848" s="875"/>
      <c r="I848" s="875"/>
      <c r="J848" s="886" t="s">
        <v>8102</v>
      </c>
      <c r="K848" s="589">
        <f>K846+D848</f>
        <v>18702</v>
      </c>
      <c r="L848" s="881" t="s">
        <v>444</v>
      </c>
      <c r="M848" s="531" t="s">
        <v>8380</v>
      </c>
      <c r="N848" s="902" t="s">
        <v>9002</v>
      </c>
      <c r="O848" s="673"/>
    </row>
    <row r="849" spans="1:15" ht="27" customHeight="1">
      <c r="A849" s="503"/>
      <c r="B849" s="531" t="s">
        <v>7526</v>
      </c>
      <c r="C849" s="526" t="str">
        <f>C848</f>
        <v>113/11/20</v>
      </c>
      <c r="D849" s="917"/>
      <c r="E849" s="918"/>
      <c r="F849" s="874">
        <v>2</v>
      </c>
      <c r="G849" s="900"/>
      <c r="H849" s="875" t="s">
        <v>1143</v>
      </c>
      <c r="I849" s="901"/>
      <c r="J849" s="887"/>
      <c r="K849" s="587">
        <f>F849+K847</f>
        <v>92</v>
      </c>
      <c r="L849" s="881"/>
      <c r="M849" s="531" t="s">
        <v>7653</v>
      </c>
      <c r="N849" s="902"/>
      <c r="O849" s="557"/>
    </row>
    <row r="850" spans="1:15" ht="27" customHeight="1">
      <c r="A850" s="495" t="s">
        <v>8634</v>
      </c>
      <c r="B850" s="531" t="s">
        <v>7525</v>
      </c>
      <c r="C850" s="526" t="s">
        <v>9056</v>
      </c>
      <c r="D850" s="916">
        <v>810</v>
      </c>
      <c r="E850" s="918" t="s">
        <v>8767</v>
      </c>
      <c r="F850" s="874" t="str">
        <f>C851</f>
        <v>113/04/15</v>
      </c>
      <c r="G850" s="875"/>
      <c r="H850" s="875"/>
      <c r="I850" s="875"/>
      <c r="J850" s="886" t="s">
        <v>8102</v>
      </c>
      <c r="K850" s="589">
        <f>K848+D850</f>
        <v>19512</v>
      </c>
      <c r="L850" s="881" t="s">
        <v>444</v>
      </c>
      <c r="M850" s="531" t="s">
        <v>8380</v>
      </c>
      <c r="N850" s="902" t="s">
        <v>9080</v>
      </c>
      <c r="O850" s="673"/>
    </row>
    <row r="851" spans="1:15" ht="27" customHeight="1">
      <c r="A851" s="503"/>
      <c r="B851" s="531" t="s">
        <v>7526</v>
      </c>
      <c r="C851" s="526" t="str">
        <f>C850</f>
        <v>113/04/15</v>
      </c>
      <c r="D851" s="917"/>
      <c r="E851" s="918"/>
      <c r="F851" s="874">
        <v>4</v>
      </c>
      <c r="G851" s="900"/>
      <c r="H851" s="875" t="s">
        <v>1143</v>
      </c>
      <c r="I851" s="901"/>
      <c r="J851" s="887"/>
      <c r="K851" s="587">
        <f>F851+K849</f>
        <v>96</v>
      </c>
      <c r="L851" s="881"/>
      <c r="M851" s="531" t="s">
        <v>8857</v>
      </c>
      <c r="N851" s="902"/>
      <c r="O851" s="557"/>
    </row>
    <row r="852" spans="1:15" ht="27" customHeight="1">
      <c r="A852" s="495" t="s">
        <v>8634</v>
      </c>
      <c r="B852" s="531" t="s">
        <v>7525</v>
      </c>
      <c r="C852" s="526" t="s">
        <v>9057</v>
      </c>
      <c r="D852" s="916">
        <v>810</v>
      </c>
      <c r="E852" s="918" t="s">
        <v>8767</v>
      </c>
      <c r="F852" s="874" t="str">
        <f>C853</f>
        <v>113/04/16</v>
      </c>
      <c r="G852" s="875"/>
      <c r="H852" s="875"/>
      <c r="I852" s="875"/>
      <c r="J852" s="886" t="s">
        <v>8102</v>
      </c>
      <c r="K852" s="589">
        <f>K850+D852</f>
        <v>20322</v>
      </c>
      <c r="L852" s="881" t="s">
        <v>444</v>
      </c>
      <c r="M852" s="531" t="s">
        <v>8380</v>
      </c>
      <c r="N852" s="902" t="s">
        <v>9081</v>
      </c>
      <c r="O852" s="673"/>
    </row>
    <row r="853" spans="1:15" ht="27" customHeight="1">
      <c r="A853" s="503"/>
      <c r="B853" s="531" t="s">
        <v>7526</v>
      </c>
      <c r="C853" s="526" t="str">
        <f>C852</f>
        <v>113/04/16</v>
      </c>
      <c r="D853" s="917"/>
      <c r="E853" s="918"/>
      <c r="F853" s="874">
        <v>4</v>
      </c>
      <c r="G853" s="900"/>
      <c r="H853" s="875" t="s">
        <v>1143</v>
      </c>
      <c r="I853" s="901"/>
      <c r="J853" s="887"/>
      <c r="K853" s="587">
        <f>F853+K851</f>
        <v>100</v>
      </c>
      <c r="L853" s="881"/>
      <c r="M853" s="531" t="s">
        <v>8857</v>
      </c>
      <c r="N853" s="902"/>
      <c r="O853" s="557"/>
    </row>
    <row r="854" spans="1:15" ht="27" customHeight="1">
      <c r="A854" s="495" t="s">
        <v>8634</v>
      </c>
      <c r="B854" s="531" t="s">
        <v>7525</v>
      </c>
      <c r="C854" s="526" t="s">
        <v>8222</v>
      </c>
      <c r="D854" s="916">
        <v>810</v>
      </c>
      <c r="E854" s="918" t="s">
        <v>8767</v>
      </c>
      <c r="F854" s="874" t="str">
        <f>C855</f>
        <v>113/04/17</v>
      </c>
      <c r="G854" s="875"/>
      <c r="H854" s="875"/>
      <c r="I854" s="875"/>
      <c r="J854" s="886" t="s">
        <v>8102</v>
      </c>
      <c r="K854" s="589">
        <f>K852+D854</f>
        <v>21132</v>
      </c>
      <c r="L854" s="881" t="s">
        <v>444</v>
      </c>
      <c r="M854" s="531" t="s">
        <v>8380</v>
      </c>
      <c r="N854" s="902" t="s">
        <v>9082</v>
      </c>
      <c r="O854" s="673"/>
    </row>
    <row r="855" spans="1:15" ht="27" customHeight="1">
      <c r="A855" s="503"/>
      <c r="B855" s="531" t="s">
        <v>7526</v>
      </c>
      <c r="C855" s="526" t="str">
        <f>C854</f>
        <v>113/04/17</v>
      </c>
      <c r="D855" s="917"/>
      <c r="E855" s="918"/>
      <c r="F855" s="874">
        <v>4</v>
      </c>
      <c r="G855" s="900"/>
      <c r="H855" s="875" t="s">
        <v>1143</v>
      </c>
      <c r="I855" s="901"/>
      <c r="J855" s="887"/>
      <c r="K855" s="587">
        <f>F855+K853</f>
        <v>104</v>
      </c>
      <c r="L855" s="881"/>
      <c r="M855" s="531" t="s">
        <v>8857</v>
      </c>
      <c r="N855" s="902"/>
      <c r="O855" s="557"/>
    </row>
    <row r="856" spans="1:15" ht="27" customHeight="1">
      <c r="A856" s="495" t="s">
        <v>8634</v>
      </c>
      <c r="B856" s="531" t="s">
        <v>7525</v>
      </c>
      <c r="C856" s="526" t="s">
        <v>8250</v>
      </c>
      <c r="D856" s="916">
        <v>202.5</v>
      </c>
      <c r="E856" s="918" t="s">
        <v>8767</v>
      </c>
      <c r="F856" s="874" t="str">
        <f>C857</f>
        <v>113/04/18</v>
      </c>
      <c r="G856" s="875"/>
      <c r="H856" s="875"/>
      <c r="I856" s="875"/>
      <c r="J856" s="886" t="s">
        <v>8102</v>
      </c>
      <c r="K856" s="589">
        <f>K854+D856</f>
        <v>21334.5</v>
      </c>
      <c r="L856" s="881" t="s">
        <v>444</v>
      </c>
      <c r="M856" s="531" t="s">
        <v>8380</v>
      </c>
      <c r="N856" s="902" t="s">
        <v>9083</v>
      </c>
      <c r="O856" s="673"/>
    </row>
    <row r="857" spans="1:15" ht="27" customHeight="1">
      <c r="A857" s="503"/>
      <c r="B857" s="531" t="s">
        <v>7526</v>
      </c>
      <c r="C857" s="526" t="str">
        <f>C856</f>
        <v>113/04/18</v>
      </c>
      <c r="D857" s="917"/>
      <c r="E857" s="918"/>
      <c r="F857" s="874">
        <v>1</v>
      </c>
      <c r="G857" s="900"/>
      <c r="H857" s="875" t="s">
        <v>1143</v>
      </c>
      <c r="I857" s="901"/>
      <c r="J857" s="887"/>
      <c r="K857" s="587">
        <f>F857+K855</f>
        <v>105</v>
      </c>
      <c r="L857" s="881"/>
      <c r="M857" s="531" t="s">
        <v>8857</v>
      </c>
      <c r="N857" s="902"/>
      <c r="O857" s="557"/>
    </row>
    <row r="858" spans="1:15" ht="27" customHeight="1">
      <c r="A858" s="495" t="s">
        <v>8634</v>
      </c>
      <c r="B858" s="531" t="s">
        <v>7525</v>
      </c>
      <c r="C858" s="526" t="s">
        <v>9098</v>
      </c>
      <c r="D858" s="916">
        <v>810</v>
      </c>
      <c r="E858" s="918" t="s">
        <v>8767</v>
      </c>
      <c r="F858" s="874" t="str">
        <f>C859</f>
        <v>113/06/02</v>
      </c>
      <c r="G858" s="875"/>
      <c r="H858" s="875"/>
      <c r="I858" s="875"/>
      <c r="J858" s="886" t="s">
        <v>8102</v>
      </c>
      <c r="K858" s="589">
        <f>K856+D858</f>
        <v>22144.5</v>
      </c>
      <c r="L858" s="881" t="s">
        <v>440</v>
      </c>
      <c r="M858" s="531" t="s">
        <v>8380</v>
      </c>
      <c r="N858" s="902" t="s">
        <v>9125</v>
      </c>
      <c r="O858" s="673"/>
    </row>
    <row r="859" spans="1:15" ht="27" customHeight="1">
      <c r="A859" s="503"/>
      <c r="B859" s="531" t="s">
        <v>7526</v>
      </c>
      <c r="C859" s="526" t="str">
        <f>C858</f>
        <v>113/06/02</v>
      </c>
      <c r="D859" s="917"/>
      <c r="E859" s="918"/>
      <c r="F859" s="874">
        <v>4</v>
      </c>
      <c r="G859" s="900"/>
      <c r="H859" s="875" t="s">
        <v>1143</v>
      </c>
      <c r="I859" s="901"/>
      <c r="J859" s="887"/>
      <c r="K859" s="587">
        <f>F859+K857</f>
        <v>109</v>
      </c>
      <c r="L859" s="881"/>
      <c r="M859" s="531" t="s">
        <v>7653</v>
      </c>
      <c r="N859" s="902"/>
      <c r="O859" s="557"/>
    </row>
    <row r="860" spans="1:15" ht="27" customHeight="1">
      <c r="A860" s="495" t="s">
        <v>8634</v>
      </c>
      <c r="B860" s="531" t="s">
        <v>7525</v>
      </c>
      <c r="C860" s="526" t="s">
        <v>8407</v>
      </c>
      <c r="D860" s="916">
        <v>405</v>
      </c>
      <c r="E860" s="918" t="s">
        <v>8767</v>
      </c>
      <c r="F860" s="874" t="str">
        <f>C861</f>
        <v>113/06/03</v>
      </c>
      <c r="G860" s="875"/>
      <c r="H860" s="875"/>
      <c r="I860" s="875"/>
      <c r="J860" s="886" t="s">
        <v>8102</v>
      </c>
      <c r="K860" s="589">
        <f>K858+D860</f>
        <v>22549.5</v>
      </c>
      <c r="L860" s="881" t="s">
        <v>440</v>
      </c>
      <c r="M860" s="531" t="s">
        <v>8380</v>
      </c>
      <c r="N860" s="902" t="s">
        <v>9126</v>
      </c>
      <c r="O860" s="673"/>
    </row>
    <row r="861" spans="1:15" ht="27" customHeight="1">
      <c r="A861" s="503"/>
      <c r="B861" s="531" t="s">
        <v>7526</v>
      </c>
      <c r="C861" s="526" t="str">
        <f>C860</f>
        <v>113/06/03</v>
      </c>
      <c r="D861" s="917"/>
      <c r="E861" s="918"/>
      <c r="F861" s="874">
        <v>2</v>
      </c>
      <c r="G861" s="900"/>
      <c r="H861" s="875" t="s">
        <v>1143</v>
      </c>
      <c r="I861" s="901"/>
      <c r="J861" s="887"/>
      <c r="K861" s="587">
        <f>F861+K859</f>
        <v>111</v>
      </c>
      <c r="L861" s="881"/>
      <c r="M861" s="531" t="s">
        <v>7653</v>
      </c>
      <c r="N861" s="902"/>
      <c r="O861" s="557"/>
    </row>
    <row r="862" spans="1:15" s="537" customFormat="1" ht="27" customHeight="1">
      <c r="A862" s="512" t="s">
        <v>8634</v>
      </c>
      <c r="B862" s="535" t="s">
        <v>7525</v>
      </c>
      <c r="C862" s="534" t="s">
        <v>8436</v>
      </c>
      <c r="D862" s="1198">
        <v>1417.5</v>
      </c>
      <c r="E862" s="889" t="s">
        <v>9099</v>
      </c>
      <c r="F862" s="869" t="str">
        <f>C863</f>
        <v>113/06/07</v>
      </c>
      <c r="G862" s="870"/>
      <c r="H862" s="870"/>
      <c r="I862" s="870"/>
      <c r="J862" s="1059" t="s">
        <v>8102</v>
      </c>
      <c r="K862" s="684">
        <f>K860+D862</f>
        <v>23967</v>
      </c>
      <c r="L862" s="867" t="s">
        <v>440</v>
      </c>
      <c r="M862" s="535" t="s">
        <v>8380</v>
      </c>
      <c r="N862" s="868" t="s">
        <v>9102</v>
      </c>
      <c r="O862" s="685"/>
    </row>
    <row r="863" spans="1:15" s="537" customFormat="1" ht="27" customHeight="1">
      <c r="A863" s="506"/>
      <c r="B863" s="535" t="s">
        <v>7526</v>
      </c>
      <c r="C863" s="534" t="str">
        <f>C862</f>
        <v>113/06/07</v>
      </c>
      <c r="D863" s="1199"/>
      <c r="E863" s="889"/>
      <c r="F863" s="869">
        <v>7</v>
      </c>
      <c r="G863" s="1057"/>
      <c r="H863" s="870" t="s">
        <v>1143</v>
      </c>
      <c r="I863" s="1058"/>
      <c r="J863" s="1215"/>
      <c r="K863" s="686">
        <f>F863+K861</f>
        <v>118</v>
      </c>
      <c r="L863" s="867"/>
      <c r="M863" s="535" t="s">
        <v>9103</v>
      </c>
      <c r="N863" s="868"/>
      <c r="O863" s="559"/>
    </row>
    <row r="864" spans="1:15" s="537" customFormat="1" ht="27" customHeight="1">
      <c r="A864" s="512" t="s">
        <v>8634</v>
      </c>
      <c r="B864" s="535" t="s">
        <v>7525</v>
      </c>
      <c r="C864" s="534" t="s">
        <v>8437</v>
      </c>
      <c r="D864" s="1198">
        <v>1620</v>
      </c>
      <c r="E864" s="889" t="s">
        <v>9099</v>
      </c>
      <c r="F864" s="869" t="str">
        <f>C865</f>
        <v>113/06/08</v>
      </c>
      <c r="G864" s="870"/>
      <c r="H864" s="870"/>
      <c r="I864" s="870"/>
      <c r="J864" s="1059" t="s">
        <v>8102</v>
      </c>
      <c r="K864" s="684">
        <f>K862+D864</f>
        <v>25587</v>
      </c>
      <c r="L864" s="867" t="s">
        <v>440</v>
      </c>
      <c r="M864" s="535" t="s">
        <v>8380</v>
      </c>
      <c r="N864" s="868" t="s">
        <v>9104</v>
      </c>
      <c r="O864" s="685"/>
    </row>
    <row r="865" spans="1:15" s="537" customFormat="1" ht="27" customHeight="1">
      <c r="A865" s="506"/>
      <c r="B865" s="535" t="s">
        <v>7526</v>
      </c>
      <c r="C865" s="534" t="str">
        <f>C864</f>
        <v>113/06/08</v>
      </c>
      <c r="D865" s="1199"/>
      <c r="E865" s="889"/>
      <c r="F865" s="869">
        <v>8</v>
      </c>
      <c r="G865" s="1057"/>
      <c r="H865" s="870" t="s">
        <v>1143</v>
      </c>
      <c r="I865" s="1058"/>
      <c r="J865" s="1215"/>
      <c r="K865" s="686">
        <f>F865+K863</f>
        <v>126</v>
      </c>
      <c r="L865" s="867"/>
      <c r="M865" s="535" t="s">
        <v>9103</v>
      </c>
      <c r="N865" s="868"/>
      <c r="O865" s="559"/>
    </row>
    <row r="866" spans="1:15" s="537" customFormat="1" ht="27" customHeight="1">
      <c r="A866" s="512" t="s">
        <v>8634</v>
      </c>
      <c r="B866" s="535" t="s">
        <v>7525</v>
      </c>
      <c r="C866" s="534" t="s">
        <v>9106</v>
      </c>
      <c r="D866" s="1198">
        <v>405</v>
      </c>
      <c r="E866" s="889" t="s">
        <v>9099</v>
      </c>
      <c r="F866" s="869" t="str">
        <f>C867</f>
        <v>113/06/09</v>
      </c>
      <c r="G866" s="870"/>
      <c r="H866" s="870"/>
      <c r="I866" s="870"/>
      <c r="J866" s="1059" t="s">
        <v>8102</v>
      </c>
      <c r="K866" s="684">
        <f>K864+D866</f>
        <v>25992</v>
      </c>
      <c r="L866" s="867" t="s">
        <v>440</v>
      </c>
      <c r="M866" s="535" t="s">
        <v>8380</v>
      </c>
      <c r="N866" s="868" t="s">
        <v>9105</v>
      </c>
      <c r="O866" s="685"/>
    </row>
    <row r="867" spans="1:15" s="537" customFormat="1" ht="27" customHeight="1">
      <c r="A867" s="506"/>
      <c r="B867" s="535" t="s">
        <v>7526</v>
      </c>
      <c r="C867" s="534" t="str">
        <f>C866</f>
        <v>113/06/09</v>
      </c>
      <c r="D867" s="1199"/>
      <c r="E867" s="889"/>
      <c r="F867" s="869">
        <v>2</v>
      </c>
      <c r="G867" s="1057"/>
      <c r="H867" s="870" t="s">
        <v>1143</v>
      </c>
      <c r="I867" s="1058"/>
      <c r="J867" s="1215"/>
      <c r="K867" s="686">
        <f>F867+K865</f>
        <v>128</v>
      </c>
      <c r="L867" s="867"/>
      <c r="M867" s="535" t="s">
        <v>8885</v>
      </c>
      <c r="N867" s="868"/>
      <c r="O867" s="559"/>
    </row>
    <row r="868" spans="1:15" s="537" customFormat="1" ht="27" customHeight="1">
      <c r="A868" s="512" t="s">
        <v>8634</v>
      </c>
      <c r="B868" s="535" t="s">
        <v>7525</v>
      </c>
      <c r="C868" s="534" t="s">
        <v>9110</v>
      </c>
      <c r="D868" s="1198">
        <v>405</v>
      </c>
      <c r="E868" s="889" t="s">
        <v>9099</v>
      </c>
      <c r="F868" s="869" t="str">
        <f>C869</f>
        <v>113/06/10</v>
      </c>
      <c r="G868" s="870"/>
      <c r="H868" s="870"/>
      <c r="I868" s="870"/>
      <c r="J868" s="1059" t="s">
        <v>8102</v>
      </c>
      <c r="K868" s="684">
        <f>K866+D868</f>
        <v>26397</v>
      </c>
      <c r="L868" s="867" t="s">
        <v>440</v>
      </c>
      <c r="M868" s="535" t="s">
        <v>8380</v>
      </c>
      <c r="N868" s="868" t="s">
        <v>9111</v>
      </c>
      <c r="O868" s="685"/>
    </row>
    <row r="869" spans="1:15" s="537" customFormat="1" ht="27" customHeight="1">
      <c r="A869" s="506"/>
      <c r="B869" s="535" t="s">
        <v>7526</v>
      </c>
      <c r="C869" s="534" t="str">
        <f>C868</f>
        <v>113/06/10</v>
      </c>
      <c r="D869" s="1199"/>
      <c r="E869" s="889"/>
      <c r="F869" s="869">
        <v>2</v>
      </c>
      <c r="G869" s="1057"/>
      <c r="H869" s="870" t="s">
        <v>1143</v>
      </c>
      <c r="I869" s="1058"/>
      <c r="J869" s="1215"/>
      <c r="K869" s="686">
        <f>F869+K867</f>
        <v>130</v>
      </c>
      <c r="L869" s="867"/>
      <c r="M869" s="535" t="s">
        <v>8885</v>
      </c>
      <c r="N869" s="868"/>
      <c r="O869" s="559"/>
    </row>
    <row r="870" spans="1:15" s="541" customFormat="1" ht="30" customHeight="1">
      <c r="A870" s="510">
        <v>7</v>
      </c>
      <c r="B870" s="1023" t="s">
        <v>8635</v>
      </c>
      <c r="C870" s="1024"/>
      <c r="D870" s="1024"/>
      <c r="E870" s="1024"/>
      <c r="F870" s="1024"/>
      <c r="G870" s="1024"/>
      <c r="H870" s="1024"/>
      <c r="I870" s="1024"/>
      <c r="J870" s="1024"/>
      <c r="K870" s="1024"/>
      <c r="L870" s="1024"/>
      <c r="M870" s="1024"/>
      <c r="N870" s="1025"/>
      <c r="O870" s="540"/>
    </row>
    <row r="871" spans="1:15" ht="50.1" customHeight="1">
      <c r="A871" s="495" t="s">
        <v>8636</v>
      </c>
      <c r="B871" s="531" t="s">
        <v>7528</v>
      </c>
      <c r="C871" s="526" t="s">
        <v>7784</v>
      </c>
      <c r="D871" s="927">
        <v>28</v>
      </c>
      <c r="E871" s="918" t="s">
        <v>740</v>
      </c>
      <c r="F871" s="874" t="s">
        <v>7843</v>
      </c>
      <c r="G871" s="875"/>
      <c r="H871" s="875"/>
      <c r="I871" s="876"/>
      <c r="J871" s="882" t="s">
        <v>8774</v>
      </c>
      <c r="K871" s="596">
        <f>D871</f>
        <v>28</v>
      </c>
      <c r="L871" s="881" t="s">
        <v>444</v>
      </c>
      <c r="M871" s="531" t="s">
        <v>7736</v>
      </c>
      <c r="N871" s="902" t="s">
        <v>7924</v>
      </c>
      <c r="O871" s="1036"/>
    </row>
    <row r="872" spans="1:15" ht="50.1" customHeight="1">
      <c r="A872" s="504"/>
      <c r="B872" s="531" t="s">
        <v>8637</v>
      </c>
      <c r="C872" s="526" t="s">
        <v>7837</v>
      </c>
      <c r="D872" s="927"/>
      <c r="E872" s="918"/>
      <c r="F872" s="874">
        <v>1</v>
      </c>
      <c r="G872" s="875"/>
      <c r="H872" s="875" t="s">
        <v>1220</v>
      </c>
      <c r="I872" s="876"/>
      <c r="J872" s="883"/>
      <c r="K872" s="581">
        <f>F872</f>
        <v>1</v>
      </c>
      <c r="L872" s="881"/>
      <c r="M872" s="531" t="s">
        <v>7735</v>
      </c>
      <c r="N872" s="902"/>
      <c r="O872" s="1036"/>
    </row>
    <row r="873" spans="1:15" ht="27" customHeight="1">
      <c r="A873" s="495" t="s">
        <v>8638</v>
      </c>
      <c r="B873" s="531" t="s">
        <v>7528</v>
      </c>
      <c r="C873" s="526" t="s">
        <v>7784</v>
      </c>
      <c r="D873" s="927">
        <v>792</v>
      </c>
      <c r="E873" s="918" t="s">
        <v>897</v>
      </c>
      <c r="F873" s="934">
        <v>1</v>
      </c>
      <c r="G873" s="1030"/>
      <c r="H873" s="1030" t="s">
        <v>1220</v>
      </c>
      <c r="I873" s="939"/>
      <c r="J873" s="886" t="s">
        <v>7851</v>
      </c>
      <c r="K873" s="584">
        <f>D873</f>
        <v>792</v>
      </c>
      <c r="L873" s="884" t="s">
        <v>444</v>
      </c>
      <c r="M873" s="531" t="s">
        <v>7736</v>
      </c>
      <c r="N873" s="902" t="s">
        <v>7908</v>
      </c>
      <c r="O873" s="557"/>
    </row>
    <row r="874" spans="1:15" ht="27" customHeight="1">
      <c r="A874" s="503"/>
      <c r="B874" s="531" t="s">
        <v>7530</v>
      </c>
      <c r="C874" s="526" t="s">
        <v>7837</v>
      </c>
      <c r="D874" s="927"/>
      <c r="E874" s="918"/>
      <c r="F874" s="935"/>
      <c r="G874" s="1031"/>
      <c r="H874" s="1031"/>
      <c r="I874" s="940"/>
      <c r="J874" s="1017"/>
      <c r="K874" s="581">
        <f>F873</f>
        <v>1</v>
      </c>
      <c r="L874" s="885"/>
      <c r="M874" s="531" t="s">
        <v>7735</v>
      </c>
      <c r="N874" s="902"/>
      <c r="O874" s="557"/>
    </row>
    <row r="875" spans="1:15" ht="27" customHeight="1">
      <c r="A875" s="495" t="s">
        <v>8639</v>
      </c>
      <c r="B875" s="531" t="s">
        <v>7528</v>
      </c>
      <c r="C875" s="526" t="s">
        <v>7784</v>
      </c>
      <c r="D875" s="927">
        <v>264</v>
      </c>
      <c r="E875" s="918" t="s">
        <v>897</v>
      </c>
      <c r="F875" s="934" t="str">
        <f>C876</f>
        <v>112/09/21</v>
      </c>
      <c r="G875" s="1030"/>
      <c r="H875" s="1030"/>
      <c r="I875" s="939"/>
      <c r="J875" s="886" t="s">
        <v>7851</v>
      </c>
      <c r="K875" s="1127">
        <f>D875</f>
        <v>264</v>
      </c>
      <c r="L875" s="884" t="s">
        <v>444</v>
      </c>
      <c r="M875" s="531" t="s">
        <v>7736</v>
      </c>
      <c r="N875" s="902" t="s">
        <v>7908</v>
      </c>
      <c r="O875" s="557"/>
    </row>
    <row r="876" spans="1:15" ht="27" customHeight="1">
      <c r="A876" s="504"/>
      <c r="B876" s="531" t="s">
        <v>8640</v>
      </c>
      <c r="C876" s="526" t="s">
        <v>7837</v>
      </c>
      <c r="D876" s="927"/>
      <c r="E876" s="918"/>
      <c r="F876" s="935"/>
      <c r="G876" s="1031"/>
      <c r="H876" s="1031"/>
      <c r="I876" s="940"/>
      <c r="J876" s="1017"/>
      <c r="K876" s="1128"/>
      <c r="L876" s="885"/>
      <c r="M876" s="531" t="s">
        <v>7735</v>
      </c>
      <c r="N876" s="902"/>
      <c r="O876" s="557"/>
    </row>
    <row r="877" spans="1:15" ht="27" customHeight="1">
      <c r="A877" s="495" t="s">
        <v>8641</v>
      </c>
      <c r="B877" s="531" t="s">
        <v>7528</v>
      </c>
      <c r="C877" s="526" t="s">
        <v>7784</v>
      </c>
      <c r="D877" s="916">
        <v>1</v>
      </c>
      <c r="E877" s="1021" t="s">
        <v>459</v>
      </c>
      <c r="F877" s="874" t="str">
        <f>C878</f>
        <v>112/10/11</v>
      </c>
      <c r="G877" s="875"/>
      <c r="H877" s="875"/>
      <c r="I877" s="876"/>
      <c r="J877" s="886" t="s">
        <v>7875</v>
      </c>
      <c r="K877" s="562">
        <f>D877</f>
        <v>1</v>
      </c>
      <c r="L877" s="884" t="s">
        <v>444</v>
      </c>
      <c r="M877" s="531" t="s">
        <v>1810</v>
      </c>
      <c r="N877" s="882" t="s">
        <v>7918</v>
      </c>
      <c r="O877" s="557"/>
    </row>
    <row r="878" spans="1:15" ht="27" customHeight="1">
      <c r="A878" s="494"/>
      <c r="B878" s="531" t="s">
        <v>7876</v>
      </c>
      <c r="C878" s="526" t="s">
        <v>7870</v>
      </c>
      <c r="D878" s="917"/>
      <c r="E878" s="1022"/>
      <c r="F878" s="874">
        <v>3</v>
      </c>
      <c r="G878" s="875"/>
      <c r="H878" s="875" t="s">
        <v>443</v>
      </c>
      <c r="I878" s="876"/>
      <c r="J878" s="1017"/>
      <c r="K878" s="548">
        <f>F878</f>
        <v>3</v>
      </c>
      <c r="L878" s="885"/>
      <c r="M878" s="531" t="s">
        <v>7735</v>
      </c>
      <c r="N878" s="883"/>
      <c r="O878" s="557"/>
    </row>
    <row r="879" spans="1:15" ht="27" customHeight="1">
      <c r="A879" s="495" t="s">
        <v>8641</v>
      </c>
      <c r="B879" s="531" t="s">
        <v>7528</v>
      </c>
      <c r="C879" s="526" t="s">
        <v>7784</v>
      </c>
      <c r="D879" s="916">
        <v>1</v>
      </c>
      <c r="E879" s="1021" t="s">
        <v>459</v>
      </c>
      <c r="F879" s="874" t="str">
        <f>C880</f>
        <v>112/10/12</v>
      </c>
      <c r="G879" s="875"/>
      <c r="H879" s="875"/>
      <c r="I879" s="876"/>
      <c r="J879" s="886" t="s">
        <v>7875</v>
      </c>
      <c r="K879" s="562">
        <f>D879+K877</f>
        <v>2</v>
      </c>
      <c r="L879" s="884" t="s">
        <v>444</v>
      </c>
      <c r="M879" s="531" t="s">
        <v>1810</v>
      </c>
      <c r="N879" s="882" t="s">
        <v>7915</v>
      </c>
      <c r="O879" s="557"/>
    </row>
    <row r="880" spans="1:15" ht="27" customHeight="1">
      <c r="A880" s="494"/>
      <c r="B880" s="531" t="s">
        <v>7876</v>
      </c>
      <c r="C880" s="526" t="s">
        <v>7877</v>
      </c>
      <c r="D880" s="917"/>
      <c r="E880" s="1022"/>
      <c r="F880" s="874">
        <v>3</v>
      </c>
      <c r="G880" s="875"/>
      <c r="H880" s="875" t="s">
        <v>443</v>
      </c>
      <c r="I880" s="876"/>
      <c r="J880" s="1017"/>
      <c r="K880" s="548">
        <f>F880+K878</f>
        <v>6</v>
      </c>
      <c r="L880" s="885"/>
      <c r="M880" s="531" t="s">
        <v>7879</v>
      </c>
      <c r="N880" s="883"/>
      <c r="O880" s="557"/>
    </row>
    <row r="881" spans="1:15" ht="27" customHeight="1">
      <c r="A881" s="495" t="s">
        <v>8641</v>
      </c>
      <c r="B881" s="531" t="s">
        <v>7528</v>
      </c>
      <c r="C881" s="526" t="s">
        <v>7784</v>
      </c>
      <c r="D881" s="916">
        <v>1</v>
      </c>
      <c r="E881" s="1021" t="s">
        <v>459</v>
      </c>
      <c r="F881" s="874" t="str">
        <f>C882</f>
        <v>112/10/13</v>
      </c>
      <c r="G881" s="875"/>
      <c r="H881" s="875"/>
      <c r="I881" s="876"/>
      <c r="J881" s="886" t="s">
        <v>7875</v>
      </c>
      <c r="K881" s="562">
        <f>D881+K879</f>
        <v>3</v>
      </c>
      <c r="L881" s="884" t="s">
        <v>444</v>
      </c>
      <c r="M881" s="531" t="s">
        <v>1810</v>
      </c>
      <c r="N881" s="882" t="s">
        <v>7919</v>
      </c>
      <c r="O881" s="557"/>
    </row>
    <row r="882" spans="1:15" ht="27" customHeight="1">
      <c r="A882" s="494"/>
      <c r="B882" s="531" t="s">
        <v>7876</v>
      </c>
      <c r="C882" s="526" t="s">
        <v>7878</v>
      </c>
      <c r="D882" s="917"/>
      <c r="E882" s="1022"/>
      <c r="F882" s="874">
        <v>3</v>
      </c>
      <c r="G882" s="875"/>
      <c r="H882" s="875" t="s">
        <v>443</v>
      </c>
      <c r="I882" s="876"/>
      <c r="J882" s="1017"/>
      <c r="K882" s="548">
        <f>F882+K880</f>
        <v>9</v>
      </c>
      <c r="L882" s="885"/>
      <c r="M882" s="531" t="s">
        <v>7879</v>
      </c>
      <c r="N882" s="883"/>
      <c r="O882" s="557"/>
    </row>
    <row r="883" spans="1:15" ht="27" customHeight="1">
      <c r="A883" s="495" t="s">
        <v>8641</v>
      </c>
      <c r="B883" s="531" t="s">
        <v>7528</v>
      </c>
      <c r="C883" s="526" t="s">
        <v>7984</v>
      </c>
      <c r="D883" s="916">
        <v>1</v>
      </c>
      <c r="E883" s="1021" t="s">
        <v>459</v>
      </c>
      <c r="F883" s="874" t="str">
        <f>C884</f>
        <v>113/1/2</v>
      </c>
      <c r="G883" s="875"/>
      <c r="H883" s="875"/>
      <c r="I883" s="876"/>
      <c r="J883" s="886" t="s">
        <v>7985</v>
      </c>
      <c r="K883" s="562">
        <f>D883+K881</f>
        <v>4</v>
      </c>
      <c r="L883" s="884" t="s">
        <v>444</v>
      </c>
      <c r="M883" s="531" t="s">
        <v>7736</v>
      </c>
      <c r="N883" s="882" t="s">
        <v>8055</v>
      </c>
      <c r="O883" s="557"/>
    </row>
    <row r="884" spans="1:15" ht="27" customHeight="1">
      <c r="A884" s="494"/>
      <c r="B884" s="531" t="s">
        <v>7983</v>
      </c>
      <c r="C884" s="526" t="s">
        <v>7984</v>
      </c>
      <c r="D884" s="917"/>
      <c r="E884" s="1022"/>
      <c r="F884" s="874">
        <v>2</v>
      </c>
      <c r="G884" s="875"/>
      <c r="H884" s="875" t="s">
        <v>443</v>
      </c>
      <c r="I884" s="876"/>
      <c r="J884" s="1017"/>
      <c r="K884" s="548">
        <f>F884+K882</f>
        <v>11</v>
      </c>
      <c r="L884" s="885"/>
      <c r="M884" s="531" t="s">
        <v>7986</v>
      </c>
      <c r="N884" s="883"/>
      <c r="O884" s="557"/>
    </row>
    <row r="885" spans="1:15" ht="27" customHeight="1">
      <c r="A885" s="495" t="s">
        <v>8641</v>
      </c>
      <c r="B885" s="531" t="s">
        <v>7528</v>
      </c>
      <c r="C885" s="526" t="s">
        <v>7987</v>
      </c>
      <c r="D885" s="916">
        <v>1</v>
      </c>
      <c r="E885" s="1021" t="s">
        <v>459</v>
      </c>
      <c r="F885" s="874" t="str">
        <f>C886</f>
        <v>113/1/3</v>
      </c>
      <c r="G885" s="875"/>
      <c r="H885" s="875"/>
      <c r="I885" s="876"/>
      <c r="J885" s="886" t="s">
        <v>7985</v>
      </c>
      <c r="K885" s="562">
        <f>D885+K883</f>
        <v>5</v>
      </c>
      <c r="L885" s="884" t="s">
        <v>444</v>
      </c>
      <c r="M885" s="531" t="s">
        <v>7736</v>
      </c>
      <c r="N885" s="882" t="s">
        <v>8056</v>
      </c>
      <c r="O885" s="557"/>
    </row>
    <row r="886" spans="1:15" ht="27" customHeight="1">
      <c r="A886" s="494"/>
      <c r="B886" s="531" t="s">
        <v>7983</v>
      </c>
      <c r="C886" s="526" t="s">
        <v>7987</v>
      </c>
      <c r="D886" s="917"/>
      <c r="E886" s="1022"/>
      <c r="F886" s="874">
        <v>2</v>
      </c>
      <c r="G886" s="875"/>
      <c r="H886" s="875" t="s">
        <v>443</v>
      </c>
      <c r="I886" s="876"/>
      <c r="J886" s="1017"/>
      <c r="K886" s="548">
        <f>F886+K884</f>
        <v>13</v>
      </c>
      <c r="L886" s="885"/>
      <c r="M886" s="531" t="s">
        <v>7986</v>
      </c>
      <c r="N886" s="883"/>
      <c r="O886" s="557"/>
    </row>
    <row r="887" spans="1:15" ht="27" customHeight="1">
      <c r="A887" s="495" t="s">
        <v>8641</v>
      </c>
      <c r="B887" s="531" t="s">
        <v>7528</v>
      </c>
      <c r="C887" s="526" t="s">
        <v>7990</v>
      </c>
      <c r="D887" s="916">
        <v>2</v>
      </c>
      <c r="E887" s="1021" t="s">
        <v>459</v>
      </c>
      <c r="F887" s="874" t="str">
        <f>C888</f>
        <v>113/1/4</v>
      </c>
      <c r="G887" s="875"/>
      <c r="H887" s="875"/>
      <c r="I887" s="876"/>
      <c r="J887" s="886" t="s">
        <v>7985</v>
      </c>
      <c r="K887" s="562">
        <f>D887+K885</f>
        <v>7</v>
      </c>
      <c r="L887" s="884" t="s">
        <v>444</v>
      </c>
      <c r="M887" s="531" t="s">
        <v>7736</v>
      </c>
      <c r="N887" s="882" t="s">
        <v>8057</v>
      </c>
      <c r="O887" s="557"/>
    </row>
    <row r="888" spans="1:15" ht="27" customHeight="1">
      <c r="A888" s="494"/>
      <c r="B888" s="531" t="s">
        <v>7983</v>
      </c>
      <c r="C888" s="526" t="s">
        <v>7990</v>
      </c>
      <c r="D888" s="917"/>
      <c r="E888" s="1022"/>
      <c r="F888" s="874">
        <v>2</v>
      </c>
      <c r="G888" s="875"/>
      <c r="H888" s="875" t="s">
        <v>443</v>
      </c>
      <c r="I888" s="876"/>
      <c r="J888" s="1017"/>
      <c r="K888" s="548">
        <f>F888+K886</f>
        <v>15</v>
      </c>
      <c r="L888" s="885"/>
      <c r="M888" s="531" t="s">
        <v>7986</v>
      </c>
      <c r="N888" s="883"/>
      <c r="O888" s="557"/>
    </row>
    <row r="889" spans="1:15" ht="27" customHeight="1">
      <c r="A889" s="495" t="s">
        <v>8641</v>
      </c>
      <c r="B889" s="531" t="s">
        <v>7528</v>
      </c>
      <c r="C889" s="526" t="s">
        <v>8016</v>
      </c>
      <c r="D889" s="916">
        <v>1</v>
      </c>
      <c r="E889" s="1021" t="s">
        <v>459</v>
      </c>
      <c r="F889" s="874" t="str">
        <f>C890</f>
        <v>113/1/20</v>
      </c>
      <c r="G889" s="875"/>
      <c r="H889" s="875"/>
      <c r="I889" s="876"/>
      <c r="J889" s="886" t="s">
        <v>7985</v>
      </c>
      <c r="K889" s="562">
        <f>D889+K887</f>
        <v>8</v>
      </c>
      <c r="L889" s="884" t="s">
        <v>444</v>
      </c>
      <c r="M889" s="531" t="s">
        <v>8022</v>
      </c>
      <c r="N889" s="882" t="s">
        <v>8177</v>
      </c>
      <c r="O889" s="557"/>
    </row>
    <row r="890" spans="1:15" ht="27" customHeight="1">
      <c r="A890" s="494"/>
      <c r="B890" s="531" t="s">
        <v>7983</v>
      </c>
      <c r="C890" s="526" t="s">
        <v>8016</v>
      </c>
      <c r="D890" s="917"/>
      <c r="E890" s="1022"/>
      <c r="F890" s="874">
        <v>2</v>
      </c>
      <c r="G890" s="875"/>
      <c r="H890" s="875" t="s">
        <v>443</v>
      </c>
      <c r="I890" s="876"/>
      <c r="J890" s="1017"/>
      <c r="K890" s="548">
        <f>F890+K888</f>
        <v>17</v>
      </c>
      <c r="L890" s="885"/>
      <c r="M890" s="531" t="s">
        <v>7986</v>
      </c>
      <c r="N890" s="883"/>
      <c r="O890" s="557"/>
    </row>
    <row r="891" spans="1:15" ht="27" customHeight="1">
      <c r="A891" s="495" t="s">
        <v>8641</v>
      </c>
      <c r="B891" s="531" t="s">
        <v>7528</v>
      </c>
      <c r="C891" s="526" t="s">
        <v>8017</v>
      </c>
      <c r="D891" s="916">
        <v>2</v>
      </c>
      <c r="E891" s="1021" t="s">
        <v>459</v>
      </c>
      <c r="F891" s="874" t="str">
        <f>C892</f>
        <v>113/1/21</v>
      </c>
      <c r="G891" s="875"/>
      <c r="H891" s="875"/>
      <c r="I891" s="876"/>
      <c r="J891" s="886" t="s">
        <v>7985</v>
      </c>
      <c r="K891" s="562">
        <f>D891+K889</f>
        <v>10</v>
      </c>
      <c r="L891" s="884" t="s">
        <v>444</v>
      </c>
      <c r="M891" s="531" t="s">
        <v>8022</v>
      </c>
      <c r="N891" s="882" t="s">
        <v>8178</v>
      </c>
      <c r="O891" s="557"/>
    </row>
    <row r="892" spans="1:15" ht="27" customHeight="1">
      <c r="A892" s="494"/>
      <c r="B892" s="531" t="s">
        <v>7983</v>
      </c>
      <c r="C892" s="526" t="s">
        <v>8017</v>
      </c>
      <c r="D892" s="917"/>
      <c r="E892" s="1022"/>
      <c r="F892" s="874">
        <v>4</v>
      </c>
      <c r="G892" s="875"/>
      <c r="H892" s="875" t="s">
        <v>443</v>
      </c>
      <c r="I892" s="876"/>
      <c r="J892" s="1017"/>
      <c r="K892" s="548">
        <f>F892+K890</f>
        <v>21</v>
      </c>
      <c r="L892" s="885"/>
      <c r="M892" s="531" t="s">
        <v>7986</v>
      </c>
      <c r="N892" s="883"/>
      <c r="O892" s="557"/>
    </row>
    <row r="893" spans="1:15" ht="27" customHeight="1">
      <c r="A893" s="495" t="s">
        <v>8641</v>
      </c>
      <c r="B893" s="531" t="s">
        <v>7528</v>
      </c>
      <c r="C893" s="526" t="s">
        <v>8018</v>
      </c>
      <c r="D893" s="916">
        <v>1</v>
      </c>
      <c r="E893" s="1021" t="s">
        <v>459</v>
      </c>
      <c r="F893" s="874" t="str">
        <f>C894</f>
        <v>113/1/22</v>
      </c>
      <c r="G893" s="875"/>
      <c r="H893" s="875"/>
      <c r="I893" s="876"/>
      <c r="J893" s="886" t="s">
        <v>7985</v>
      </c>
      <c r="K893" s="562">
        <f>D893+K891</f>
        <v>11</v>
      </c>
      <c r="L893" s="884" t="s">
        <v>444</v>
      </c>
      <c r="M893" s="531" t="s">
        <v>8105</v>
      </c>
      <c r="N893" s="882" t="s">
        <v>8179</v>
      </c>
      <c r="O893" s="557"/>
    </row>
    <row r="894" spans="1:15" ht="27" customHeight="1">
      <c r="A894" s="494"/>
      <c r="B894" s="531" t="s">
        <v>7983</v>
      </c>
      <c r="C894" s="526" t="s">
        <v>8018</v>
      </c>
      <c r="D894" s="917"/>
      <c r="E894" s="1022"/>
      <c r="F894" s="874">
        <v>2</v>
      </c>
      <c r="G894" s="875"/>
      <c r="H894" s="875" t="s">
        <v>443</v>
      </c>
      <c r="I894" s="876"/>
      <c r="J894" s="1017"/>
      <c r="K894" s="548">
        <f>F894+K892</f>
        <v>23</v>
      </c>
      <c r="L894" s="885"/>
      <c r="M894" s="531" t="s">
        <v>7986</v>
      </c>
      <c r="N894" s="883"/>
      <c r="O894" s="557"/>
    </row>
    <row r="895" spans="1:15" ht="27.75" customHeight="1">
      <c r="A895" s="495" t="s">
        <v>8641</v>
      </c>
      <c r="B895" s="531" t="s">
        <v>7528</v>
      </c>
      <c r="C895" s="526" t="s">
        <v>8020</v>
      </c>
      <c r="D895" s="916">
        <v>1</v>
      </c>
      <c r="E895" s="1021" t="s">
        <v>459</v>
      </c>
      <c r="F895" s="874" t="str">
        <f>C896</f>
        <v>113/1/23</v>
      </c>
      <c r="G895" s="875"/>
      <c r="H895" s="875"/>
      <c r="I895" s="876"/>
      <c r="J895" s="886" t="s">
        <v>7985</v>
      </c>
      <c r="K895" s="562">
        <f>D895+K893</f>
        <v>12</v>
      </c>
      <c r="L895" s="884" t="s">
        <v>444</v>
      </c>
      <c r="M895" s="531" t="s">
        <v>8105</v>
      </c>
      <c r="N895" s="882" t="s">
        <v>8174</v>
      </c>
      <c r="O895" s="557"/>
    </row>
    <row r="896" spans="1:15" ht="27" customHeight="1">
      <c r="A896" s="498"/>
      <c r="B896" s="531" t="s">
        <v>7983</v>
      </c>
      <c r="C896" s="526" t="s">
        <v>8020</v>
      </c>
      <c r="D896" s="917"/>
      <c r="E896" s="1022"/>
      <c r="F896" s="874">
        <v>2</v>
      </c>
      <c r="G896" s="875"/>
      <c r="H896" s="875" t="s">
        <v>443</v>
      </c>
      <c r="I896" s="876"/>
      <c r="J896" s="1017"/>
      <c r="K896" s="548">
        <f>F896+K894</f>
        <v>25</v>
      </c>
      <c r="L896" s="885"/>
      <c r="M896" s="531" t="s">
        <v>7986</v>
      </c>
      <c r="N896" s="883"/>
      <c r="O896" s="557"/>
    </row>
    <row r="897" spans="1:15" s="541" customFormat="1" ht="30" customHeight="1">
      <c r="A897" s="510">
        <v>8</v>
      </c>
      <c r="B897" s="1023" t="s">
        <v>8642</v>
      </c>
      <c r="C897" s="1024"/>
      <c r="D897" s="1024"/>
      <c r="E897" s="1024"/>
      <c r="F897" s="1024"/>
      <c r="G897" s="1024"/>
      <c r="H897" s="1024"/>
      <c r="I897" s="1024"/>
      <c r="J897" s="1024"/>
      <c r="K897" s="1024"/>
      <c r="L897" s="1024"/>
      <c r="M897" s="1024"/>
      <c r="N897" s="1025"/>
      <c r="O897" s="540"/>
    </row>
    <row r="898" spans="1:15" ht="27" customHeight="1">
      <c r="A898" s="495" t="s">
        <v>8643</v>
      </c>
      <c r="B898" s="531" t="s">
        <v>7795</v>
      </c>
      <c r="C898" s="526" t="s">
        <v>7967</v>
      </c>
      <c r="D898" s="1032" t="s">
        <v>8320</v>
      </c>
      <c r="E898" s="1033"/>
      <c r="F898" s="874" t="s">
        <v>8137</v>
      </c>
      <c r="G898" s="875"/>
      <c r="H898" s="875"/>
      <c r="I898" s="876"/>
      <c r="J898" s="886" t="s">
        <v>8150</v>
      </c>
      <c r="K898" s="548" t="s">
        <v>1259</v>
      </c>
      <c r="L898" s="884" t="s">
        <v>444</v>
      </c>
      <c r="M898" s="531" t="s">
        <v>7737</v>
      </c>
      <c r="N898" s="882" t="s">
        <v>8487</v>
      </c>
      <c r="O898" s="557"/>
    </row>
    <row r="899" spans="1:15" ht="27" customHeight="1">
      <c r="A899" s="513"/>
      <c r="B899" s="531" t="s">
        <v>7533</v>
      </c>
      <c r="C899" s="560" t="s">
        <v>8137</v>
      </c>
      <c r="D899" s="917"/>
      <c r="E899" s="1034"/>
      <c r="F899" s="874">
        <v>1</v>
      </c>
      <c r="G899" s="875"/>
      <c r="H899" s="875" t="s">
        <v>1220</v>
      </c>
      <c r="I899" s="876"/>
      <c r="J899" s="1017"/>
      <c r="K899" s="548" t="s">
        <v>1259</v>
      </c>
      <c r="L899" s="885"/>
      <c r="M899" s="531" t="s">
        <v>7653</v>
      </c>
      <c r="N899" s="883"/>
      <c r="O899" s="557"/>
    </row>
    <row r="900" spans="1:15" ht="35.1" customHeight="1">
      <c r="A900" s="495" t="s">
        <v>8643</v>
      </c>
      <c r="B900" s="531" t="s">
        <v>7795</v>
      </c>
      <c r="C900" s="526" t="s">
        <v>9064</v>
      </c>
      <c r="D900" s="927">
        <v>6</v>
      </c>
      <c r="E900" s="918" t="s">
        <v>889</v>
      </c>
      <c r="F900" s="967" t="s">
        <v>9066</v>
      </c>
      <c r="G900" s="875"/>
      <c r="H900" s="875"/>
      <c r="I900" s="876"/>
      <c r="J900" s="886" t="s">
        <v>9067</v>
      </c>
      <c r="K900" s="548" t="s">
        <v>9068</v>
      </c>
      <c r="L900" s="884" t="s">
        <v>444</v>
      </c>
      <c r="M900" s="531" t="s">
        <v>8105</v>
      </c>
      <c r="N900" s="882" t="s">
        <v>9069</v>
      </c>
      <c r="O900" s="557"/>
    </row>
    <row r="901" spans="1:15" ht="35.1" customHeight="1">
      <c r="A901" s="513"/>
      <c r="B901" s="531" t="s">
        <v>7533</v>
      </c>
      <c r="C901" s="560" t="s">
        <v>9065</v>
      </c>
      <c r="D901" s="927"/>
      <c r="E901" s="918"/>
      <c r="F901" s="874">
        <v>1</v>
      </c>
      <c r="G901" s="875"/>
      <c r="H901" s="875" t="s">
        <v>889</v>
      </c>
      <c r="I901" s="876"/>
      <c r="J901" s="1017"/>
      <c r="K901" s="548" t="s">
        <v>9068</v>
      </c>
      <c r="L901" s="885"/>
      <c r="M901" s="531" t="s">
        <v>7653</v>
      </c>
      <c r="N901" s="883"/>
      <c r="O901" s="557"/>
    </row>
    <row r="902" spans="1:15" ht="35.1" customHeight="1">
      <c r="A902" s="495" t="s">
        <v>748</v>
      </c>
      <c r="B902" s="531" t="s">
        <v>7795</v>
      </c>
      <c r="C902" s="526" t="s">
        <v>8972</v>
      </c>
      <c r="D902" s="927">
        <v>6</v>
      </c>
      <c r="E902" s="918" t="s">
        <v>443</v>
      </c>
      <c r="F902" s="1029" t="str">
        <f>C903</f>
        <v>114/04/26</v>
      </c>
      <c r="G902" s="875"/>
      <c r="H902" s="875"/>
      <c r="I902" s="876"/>
      <c r="J902" s="886" t="s">
        <v>7909</v>
      </c>
      <c r="K902" s="548">
        <v>6</v>
      </c>
      <c r="L902" s="884"/>
      <c r="M902" s="531" t="s">
        <v>8105</v>
      </c>
      <c r="N902" s="882" t="s">
        <v>9076</v>
      </c>
      <c r="O902" s="557"/>
    </row>
    <row r="903" spans="1:15" ht="35.1" customHeight="1">
      <c r="A903" s="513"/>
      <c r="B903" s="531" t="s">
        <v>7533</v>
      </c>
      <c r="C903" s="560" t="s">
        <v>9070</v>
      </c>
      <c r="D903" s="927"/>
      <c r="E903" s="918"/>
      <c r="F903" s="874">
        <v>1</v>
      </c>
      <c r="G903" s="875"/>
      <c r="H903" s="875" t="s">
        <v>904</v>
      </c>
      <c r="I903" s="876"/>
      <c r="J903" s="1017"/>
      <c r="K903" s="548" t="s">
        <v>9071</v>
      </c>
      <c r="L903" s="885"/>
      <c r="M903" s="531" t="s">
        <v>7653</v>
      </c>
      <c r="N903" s="883"/>
      <c r="O903" s="557"/>
    </row>
    <row r="904" spans="1:15" ht="27" customHeight="1">
      <c r="A904" s="495" t="s">
        <v>754</v>
      </c>
      <c r="B904" s="531" t="s">
        <v>8939</v>
      </c>
      <c r="C904" s="526" t="s">
        <v>8942</v>
      </c>
      <c r="D904" s="927">
        <v>12</v>
      </c>
      <c r="E904" s="918" t="s">
        <v>459</v>
      </c>
      <c r="F904" s="1037" t="str">
        <f>C905</f>
        <v>114/01/14</v>
      </c>
      <c r="G904" s="875"/>
      <c r="H904" s="875"/>
      <c r="I904" s="876"/>
      <c r="J904" s="886" t="s">
        <v>8943</v>
      </c>
      <c r="K904" s="548" t="s">
        <v>8941</v>
      </c>
      <c r="L904" s="884" t="s">
        <v>444</v>
      </c>
      <c r="M904" s="531" t="s">
        <v>8380</v>
      </c>
      <c r="N904" s="882" t="s">
        <v>8945</v>
      </c>
      <c r="O904" s="557"/>
    </row>
    <row r="905" spans="1:15" ht="27" customHeight="1">
      <c r="A905" s="513"/>
      <c r="B905" s="531" t="s">
        <v>8940</v>
      </c>
      <c r="C905" s="560" t="str">
        <f>C904</f>
        <v>114/01/14</v>
      </c>
      <c r="D905" s="927"/>
      <c r="E905" s="918"/>
      <c r="F905" s="874">
        <v>1</v>
      </c>
      <c r="G905" s="875"/>
      <c r="H905" s="875" t="s">
        <v>1220</v>
      </c>
      <c r="I905" s="876"/>
      <c r="J905" s="1017"/>
      <c r="K905" s="548" t="s">
        <v>8944</v>
      </c>
      <c r="L905" s="885"/>
      <c r="M905" s="531" t="s">
        <v>7653</v>
      </c>
      <c r="N905" s="883"/>
      <c r="O905" s="557"/>
    </row>
    <row r="906" spans="1:15" s="541" customFormat="1" ht="30" customHeight="1">
      <c r="A906" s="510">
        <v>9</v>
      </c>
      <c r="B906" s="1023" t="s">
        <v>8645</v>
      </c>
      <c r="C906" s="1024"/>
      <c r="D906" s="1024"/>
      <c r="E906" s="1024"/>
      <c r="F906" s="1024"/>
      <c r="G906" s="1024"/>
      <c r="H906" s="1024"/>
      <c r="I906" s="1024"/>
      <c r="J906" s="1024"/>
      <c r="K906" s="1024"/>
      <c r="L906" s="1024"/>
      <c r="M906" s="1024"/>
      <c r="N906" s="1025"/>
      <c r="O906" s="540"/>
    </row>
    <row r="907" spans="1:15" s="537" customFormat="1" ht="27" customHeight="1">
      <c r="A907" s="512" t="s">
        <v>8646</v>
      </c>
      <c r="B907" s="535" t="s">
        <v>7582</v>
      </c>
      <c r="C907" s="534" t="s">
        <v>9233</v>
      </c>
      <c r="D907" s="1054">
        <v>1</v>
      </c>
      <c r="E907" s="889" t="s">
        <v>129</v>
      </c>
      <c r="F907" s="869" t="str">
        <f>C907</f>
        <v>114/08/01</v>
      </c>
      <c r="G907" s="870"/>
      <c r="H907" s="870"/>
      <c r="I907" s="871"/>
      <c r="J907" s="1059" t="s">
        <v>8943</v>
      </c>
      <c r="K907" s="554" t="s">
        <v>9234</v>
      </c>
      <c r="L907" s="1067" t="s">
        <v>9235</v>
      </c>
      <c r="M907" s="535" t="s">
        <v>8105</v>
      </c>
      <c r="N907" s="895" t="s">
        <v>9236</v>
      </c>
      <c r="O907" s="559"/>
    </row>
    <row r="908" spans="1:15" s="537" customFormat="1" ht="27" customHeight="1">
      <c r="A908" s="746"/>
      <c r="B908" s="535" t="s">
        <v>7534</v>
      </c>
      <c r="C908" s="606" t="str">
        <f>C907</f>
        <v>114/08/01</v>
      </c>
      <c r="D908" s="1054"/>
      <c r="E908" s="889"/>
      <c r="F908" s="869">
        <v>1</v>
      </c>
      <c r="G908" s="870"/>
      <c r="H908" s="870" t="s">
        <v>1220</v>
      </c>
      <c r="I908" s="871"/>
      <c r="J908" s="1060"/>
      <c r="K908" s="554" t="s">
        <v>9234</v>
      </c>
      <c r="L908" s="894"/>
      <c r="M908" s="535" t="s">
        <v>7653</v>
      </c>
      <c r="N908" s="896"/>
      <c r="O908" s="559"/>
    </row>
    <row r="909" spans="1:15" s="541" customFormat="1" ht="30" customHeight="1">
      <c r="A909" s="510">
        <v>10</v>
      </c>
      <c r="B909" s="1023" t="s">
        <v>8647</v>
      </c>
      <c r="C909" s="1024"/>
      <c r="D909" s="1024"/>
      <c r="E909" s="1024"/>
      <c r="F909" s="1024"/>
      <c r="G909" s="1024"/>
      <c r="H909" s="1024"/>
      <c r="I909" s="1024"/>
      <c r="J909" s="1024"/>
      <c r="K909" s="1024"/>
      <c r="L909" s="1024"/>
      <c r="M909" s="1024"/>
      <c r="N909" s="1025"/>
      <c r="O909" s="540"/>
    </row>
    <row r="910" spans="1:15" ht="27" customHeight="1">
      <c r="A910" s="495" t="s">
        <v>8648</v>
      </c>
      <c r="B910" s="531" t="s">
        <v>8775</v>
      </c>
      <c r="C910" s="526" t="s">
        <v>7728</v>
      </c>
      <c r="D910" s="1061">
        <v>222.15</v>
      </c>
      <c r="E910" s="918" t="s">
        <v>8767</v>
      </c>
      <c r="F910" s="874" t="s">
        <v>7728</v>
      </c>
      <c r="G910" s="875"/>
      <c r="H910" s="875"/>
      <c r="I910" s="876"/>
      <c r="J910" s="886" t="s">
        <v>7591</v>
      </c>
      <c r="K910" s="598">
        <f>D910</f>
        <v>222.15</v>
      </c>
      <c r="L910" s="881" t="s">
        <v>444</v>
      </c>
      <c r="M910" s="531" t="s">
        <v>7736</v>
      </c>
      <c r="N910" s="965" t="s">
        <v>7783</v>
      </c>
      <c r="O910" s="557"/>
    </row>
    <row r="911" spans="1:15" ht="27" customHeight="1">
      <c r="A911" s="498"/>
      <c r="B911" s="531" t="s">
        <v>7536</v>
      </c>
      <c r="C911" s="526" t="s">
        <v>7728</v>
      </c>
      <c r="D911" s="1061"/>
      <c r="E911" s="918"/>
      <c r="F911" s="1026">
        <v>1</v>
      </c>
      <c r="G911" s="1027"/>
      <c r="H911" s="1027"/>
      <c r="I911" s="1028"/>
      <c r="J911" s="1017"/>
      <c r="K911" s="548">
        <f>F911</f>
        <v>1</v>
      </c>
      <c r="L911" s="881"/>
      <c r="M911" s="531" t="s">
        <v>7735</v>
      </c>
      <c r="N911" s="966"/>
      <c r="O911" s="557"/>
    </row>
    <row r="912" spans="1:15" ht="27" customHeight="1">
      <c r="A912" s="495" t="s">
        <v>8648</v>
      </c>
      <c r="B912" s="531" t="s">
        <v>8775</v>
      </c>
      <c r="C912" s="526" t="s">
        <v>7730</v>
      </c>
      <c r="D912" s="927">
        <v>417.15</v>
      </c>
      <c r="E912" s="918" t="s">
        <v>8767</v>
      </c>
      <c r="F912" s="874" t="s">
        <v>7730</v>
      </c>
      <c r="G912" s="875"/>
      <c r="H912" s="875"/>
      <c r="I912" s="876"/>
      <c r="J912" s="886" t="s">
        <v>7591</v>
      </c>
      <c r="K912" s="598">
        <f>K910+D912</f>
        <v>639.29999999999995</v>
      </c>
      <c r="L912" s="881" t="s">
        <v>444</v>
      </c>
      <c r="M912" s="531" t="s">
        <v>7736</v>
      </c>
      <c r="N912" s="965" t="s">
        <v>7782</v>
      </c>
      <c r="O912" s="557"/>
    </row>
    <row r="913" spans="1:17" ht="27" customHeight="1">
      <c r="A913" s="498"/>
      <c r="B913" s="531" t="s">
        <v>7536</v>
      </c>
      <c r="C913" s="526" t="s">
        <v>7730</v>
      </c>
      <c r="D913" s="927"/>
      <c r="E913" s="918"/>
      <c r="F913" s="1026">
        <v>1</v>
      </c>
      <c r="G913" s="1027"/>
      <c r="H913" s="1027"/>
      <c r="I913" s="1028"/>
      <c r="J913" s="1017"/>
      <c r="K913" s="548">
        <f>K911+F913</f>
        <v>2</v>
      </c>
      <c r="L913" s="881"/>
      <c r="M913" s="531" t="s">
        <v>7735</v>
      </c>
      <c r="N913" s="966"/>
      <c r="O913" s="557"/>
    </row>
    <row r="914" spans="1:17" ht="27" customHeight="1">
      <c r="A914" s="495" t="s">
        <v>8648</v>
      </c>
      <c r="B914" s="531" t="s">
        <v>8775</v>
      </c>
      <c r="C914" s="526" t="s">
        <v>7750</v>
      </c>
      <c r="D914" s="916">
        <v>868.65</v>
      </c>
      <c r="E914" s="918" t="s">
        <v>8767</v>
      </c>
      <c r="F914" s="874" t="s">
        <v>7750</v>
      </c>
      <c r="G914" s="875"/>
      <c r="H914" s="875"/>
      <c r="I914" s="876"/>
      <c r="J914" s="886" t="s">
        <v>7591</v>
      </c>
      <c r="K914" s="598">
        <f>K912+D914</f>
        <v>1507.9499999999998</v>
      </c>
      <c r="L914" s="881" t="s">
        <v>444</v>
      </c>
      <c r="M914" s="531" t="s">
        <v>7736</v>
      </c>
      <c r="N914" s="965" t="s">
        <v>8776</v>
      </c>
      <c r="O914" s="557"/>
    </row>
    <row r="915" spans="1:17" ht="27" customHeight="1">
      <c r="A915" s="498"/>
      <c r="B915" s="531" t="s">
        <v>7536</v>
      </c>
      <c r="C915" s="526" t="s">
        <v>7750</v>
      </c>
      <c r="D915" s="917"/>
      <c r="E915" s="918"/>
      <c r="F915" s="1026">
        <v>2</v>
      </c>
      <c r="G915" s="1027"/>
      <c r="H915" s="1027"/>
      <c r="I915" s="1028"/>
      <c r="J915" s="1017"/>
      <c r="K915" s="548">
        <f>K913+F915</f>
        <v>4</v>
      </c>
      <c r="L915" s="881"/>
      <c r="M915" s="531" t="s">
        <v>7735</v>
      </c>
      <c r="N915" s="966"/>
      <c r="O915" s="557"/>
    </row>
    <row r="916" spans="1:17" ht="27" customHeight="1">
      <c r="A916" s="495" t="s">
        <v>8648</v>
      </c>
      <c r="B916" s="531" t="s">
        <v>8775</v>
      </c>
      <c r="C916" s="526" t="s">
        <v>7902</v>
      </c>
      <c r="D916" s="916">
        <v>204</v>
      </c>
      <c r="E916" s="918" t="s">
        <v>8767</v>
      </c>
      <c r="F916" s="874" t="s">
        <v>7902</v>
      </c>
      <c r="G916" s="875"/>
      <c r="H916" s="875"/>
      <c r="I916" s="876"/>
      <c r="J916" s="886" t="s">
        <v>7591</v>
      </c>
      <c r="K916" s="598">
        <f>K914+D916</f>
        <v>1711.9499999999998</v>
      </c>
      <c r="L916" s="881" t="s">
        <v>444</v>
      </c>
      <c r="M916" s="531" t="s">
        <v>7736</v>
      </c>
      <c r="N916" s="965" t="s">
        <v>8777</v>
      </c>
      <c r="O916" s="557"/>
    </row>
    <row r="917" spans="1:17" ht="27" customHeight="1">
      <c r="A917" s="498"/>
      <c r="B917" s="531" t="s">
        <v>7536</v>
      </c>
      <c r="C917" s="526" t="s">
        <v>7902</v>
      </c>
      <c r="D917" s="917"/>
      <c r="E917" s="918"/>
      <c r="F917" s="1026">
        <v>2</v>
      </c>
      <c r="G917" s="1027"/>
      <c r="H917" s="1027"/>
      <c r="I917" s="1028"/>
      <c r="J917" s="1017"/>
      <c r="K917" s="548">
        <f>K915+F917</f>
        <v>6</v>
      </c>
      <c r="L917" s="881"/>
      <c r="M917" s="531" t="s">
        <v>7735</v>
      </c>
      <c r="N917" s="966"/>
      <c r="O917" s="557"/>
    </row>
    <row r="918" spans="1:17" s="537" customFormat="1" ht="27" customHeight="1">
      <c r="A918" s="495" t="s">
        <v>8648</v>
      </c>
      <c r="B918" s="531" t="s">
        <v>8775</v>
      </c>
      <c r="C918" s="526" t="s">
        <v>7903</v>
      </c>
      <c r="D918" s="916">
        <v>208</v>
      </c>
      <c r="E918" s="918" t="s">
        <v>8767</v>
      </c>
      <c r="F918" s="874" t="s">
        <v>7903</v>
      </c>
      <c r="G918" s="875"/>
      <c r="H918" s="875"/>
      <c r="I918" s="876"/>
      <c r="J918" s="886" t="s">
        <v>7591</v>
      </c>
      <c r="K918" s="598">
        <f>K916+D918</f>
        <v>1919.9499999999998</v>
      </c>
      <c r="L918" s="881" t="s">
        <v>444</v>
      </c>
      <c r="M918" s="531" t="s">
        <v>7736</v>
      </c>
      <c r="N918" s="965" t="s">
        <v>8778</v>
      </c>
      <c r="O918" s="559"/>
    </row>
    <row r="919" spans="1:17" s="537" customFormat="1" ht="27" customHeight="1">
      <c r="A919" s="498"/>
      <c r="B919" s="531" t="s">
        <v>7536</v>
      </c>
      <c r="C919" s="526" t="s">
        <v>7903</v>
      </c>
      <c r="D919" s="917"/>
      <c r="E919" s="918"/>
      <c r="F919" s="1026">
        <v>1</v>
      </c>
      <c r="G919" s="1027"/>
      <c r="H919" s="1027"/>
      <c r="I919" s="1028"/>
      <c r="J919" s="1017"/>
      <c r="K919" s="548">
        <f>K917+F919</f>
        <v>7</v>
      </c>
      <c r="L919" s="881"/>
      <c r="M919" s="531" t="s">
        <v>7735</v>
      </c>
      <c r="N919" s="966"/>
      <c r="O919" s="559"/>
    </row>
    <row r="920" spans="1:17" ht="27" customHeight="1">
      <c r="A920" s="495" t="s">
        <v>8648</v>
      </c>
      <c r="B920" s="531" t="s">
        <v>8775</v>
      </c>
      <c r="C920" s="526" t="s">
        <v>8388</v>
      </c>
      <c r="D920" s="916">
        <v>60</v>
      </c>
      <c r="E920" s="918" t="s">
        <v>8767</v>
      </c>
      <c r="F920" s="874" t="str">
        <f>C920</f>
        <v>113/5/16</v>
      </c>
      <c r="G920" s="875"/>
      <c r="H920" s="875"/>
      <c r="I920" s="876"/>
      <c r="J920" s="886" t="s">
        <v>7591</v>
      </c>
      <c r="K920" s="598">
        <f>K918+D920</f>
        <v>1979.9499999999998</v>
      </c>
      <c r="L920" s="881" t="s">
        <v>444</v>
      </c>
      <c r="M920" s="531" t="s">
        <v>8380</v>
      </c>
      <c r="N920" s="965" t="s">
        <v>8779</v>
      </c>
      <c r="O920" s="557"/>
    </row>
    <row r="921" spans="1:17" ht="27" customHeight="1">
      <c r="A921" s="498"/>
      <c r="B921" s="531" t="s">
        <v>7536</v>
      </c>
      <c r="C921" s="526" t="str">
        <f>C920</f>
        <v>113/5/16</v>
      </c>
      <c r="D921" s="917"/>
      <c r="E921" s="918"/>
      <c r="F921" s="1026">
        <v>1</v>
      </c>
      <c r="G921" s="1027"/>
      <c r="H921" s="1027"/>
      <c r="I921" s="1028"/>
      <c r="J921" s="1017"/>
      <c r="K921" s="548">
        <f>K919+F921</f>
        <v>8</v>
      </c>
      <c r="L921" s="881"/>
      <c r="M921" s="531" t="s">
        <v>7735</v>
      </c>
      <c r="N921" s="966"/>
      <c r="O921" s="557"/>
    </row>
    <row r="922" spans="1:17" s="537" customFormat="1" ht="33" customHeight="1">
      <c r="A922" s="495" t="s">
        <v>8648</v>
      </c>
      <c r="B922" s="531" t="s">
        <v>8775</v>
      </c>
      <c r="C922" s="526" t="s">
        <v>8519</v>
      </c>
      <c r="D922" s="916">
        <v>421.65</v>
      </c>
      <c r="E922" s="918" t="s">
        <v>2699</v>
      </c>
      <c r="F922" s="877" t="str">
        <f>C923</f>
        <v>113/6/26</v>
      </c>
      <c r="G922" s="878"/>
      <c r="H922" s="878"/>
      <c r="I922" s="879"/>
      <c r="J922" s="880" t="s">
        <v>8522</v>
      </c>
      <c r="K922" s="598">
        <f>K920+D922</f>
        <v>2401.6</v>
      </c>
      <c r="L922" s="881" t="s">
        <v>444</v>
      </c>
      <c r="M922" s="531" t="s">
        <v>8231</v>
      </c>
      <c r="N922" s="882" t="s">
        <v>8626</v>
      </c>
      <c r="O922" s="582"/>
      <c r="P922" s="1013"/>
      <c r="Q922" s="1013"/>
    </row>
    <row r="923" spans="1:17" s="537" customFormat="1" ht="33" customHeight="1">
      <c r="A923" s="499"/>
      <c r="B923" s="531" t="s">
        <v>7536</v>
      </c>
      <c r="C923" s="526" t="str">
        <f>C922</f>
        <v>113/6/26</v>
      </c>
      <c r="D923" s="917"/>
      <c r="E923" s="918"/>
      <c r="F923" s="874">
        <v>1</v>
      </c>
      <c r="G923" s="875"/>
      <c r="H923" s="875" t="s">
        <v>443</v>
      </c>
      <c r="I923" s="876"/>
      <c r="J923" s="880"/>
      <c r="K923" s="548">
        <f>K921+F923</f>
        <v>9</v>
      </c>
      <c r="L923" s="881"/>
      <c r="M923" s="531" t="s">
        <v>7682</v>
      </c>
      <c r="N923" s="883"/>
      <c r="O923" s="582"/>
      <c r="P923" s="1013"/>
      <c r="Q923" s="1013"/>
    </row>
    <row r="924" spans="1:17" s="537" customFormat="1" ht="33" customHeight="1">
      <c r="A924" s="495" t="s">
        <v>8648</v>
      </c>
      <c r="B924" s="531" t="s">
        <v>8775</v>
      </c>
      <c r="C924" s="526" t="s">
        <v>8523</v>
      </c>
      <c r="D924" s="916">
        <v>286.2</v>
      </c>
      <c r="E924" s="918" t="s">
        <v>2699</v>
      </c>
      <c r="F924" s="877" t="str">
        <f>C925</f>
        <v>113/6/27</v>
      </c>
      <c r="G924" s="878"/>
      <c r="H924" s="878"/>
      <c r="I924" s="879"/>
      <c r="J924" s="880" t="s">
        <v>8522</v>
      </c>
      <c r="K924" s="598">
        <f>K922+D924</f>
        <v>2687.7999999999997</v>
      </c>
      <c r="L924" s="881" t="s">
        <v>444</v>
      </c>
      <c r="M924" s="531" t="s">
        <v>8231</v>
      </c>
      <c r="N924" s="882" t="s">
        <v>8625</v>
      </c>
      <c r="O924" s="582"/>
      <c r="P924" s="1013"/>
      <c r="Q924" s="1013"/>
    </row>
    <row r="925" spans="1:17" s="537" customFormat="1" ht="33" customHeight="1">
      <c r="A925" s="499"/>
      <c r="B925" s="531" t="s">
        <v>7536</v>
      </c>
      <c r="C925" s="526" t="str">
        <f>C924</f>
        <v>113/6/27</v>
      </c>
      <c r="D925" s="917"/>
      <c r="E925" s="918"/>
      <c r="F925" s="874">
        <v>1</v>
      </c>
      <c r="G925" s="875"/>
      <c r="H925" s="875" t="s">
        <v>443</v>
      </c>
      <c r="I925" s="876"/>
      <c r="J925" s="880"/>
      <c r="K925" s="548">
        <f>K923+F925</f>
        <v>10</v>
      </c>
      <c r="L925" s="881"/>
      <c r="M925" s="531" t="s">
        <v>7682</v>
      </c>
      <c r="N925" s="883"/>
      <c r="O925" s="582"/>
      <c r="P925" s="1013"/>
      <c r="Q925" s="1013"/>
    </row>
    <row r="926" spans="1:17" ht="33" customHeight="1">
      <c r="A926" s="495" t="s">
        <v>8648</v>
      </c>
      <c r="B926" s="531" t="s">
        <v>8775</v>
      </c>
      <c r="C926" s="526" t="s">
        <v>8903</v>
      </c>
      <c r="D926" s="916">
        <v>450.75</v>
      </c>
      <c r="E926" s="918" t="s">
        <v>2699</v>
      </c>
      <c r="F926" s="877" t="str">
        <f>C927</f>
        <v>113/12/6</v>
      </c>
      <c r="G926" s="878"/>
      <c r="H926" s="878"/>
      <c r="I926" s="879"/>
      <c r="J926" s="880" t="s">
        <v>8522</v>
      </c>
      <c r="K926" s="598">
        <f>K924+D926</f>
        <v>3138.5499999999997</v>
      </c>
      <c r="L926" s="881" t="s">
        <v>444</v>
      </c>
      <c r="M926" s="531" t="s">
        <v>7995</v>
      </c>
      <c r="N926" s="882" t="s">
        <v>9003</v>
      </c>
      <c r="O926" s="583"/>
      <c r="P926" s="873"/>
      <c r="Q926" s="873"/>
    </row>
    <row r="927" spans="1:17" ht="33" customHeight="1">
      <c r="A927" s="499"/>
      <c r="B927" s="531" t="s">
        <v>7536</v>
      </c>
      <c r="C927" s="526" t="str">
        <f>C926</f>
        <v>113/12/6</v>
      </c>
      <c r="D927" s="917"/>
      <c r="E927" s="918"/>
      <c r="F927" s="874">
        <v>1</v>
      </c>
      <c r="G927" s="875"/>
      <c r="H927" s="875" t="s">
        <v>443</v>
      </c>
      <c r="I927" s="876"/>
      <c r="J927" s="880"/>
      <c r="K927" s="548">
        <f>K925+F927</f>
        <v>11</v>
      </c>
      <c r="L927" s="881"/>
      <c r="M927" s="531" t="s">
        <v>7682</v>
      </c>
      <c r="N927" s="883"/>
      <c r="O927" s="583"/>
      <c r="P927" s="873"/>
      <c r="Q927" s="873"/>
    </row>
    <row r="928" spans="1:17" ht="33" customHeight="1">
      <c r="A928" s="495" t="s">
        <v>8648</v>
      </c>
      <c r="B928" s="531" t="s">
        <v>8775</v>
      </c>
      <c r="C928" s="526" t="s">
        <v>8915</v>
      </c>
      <c r="D928" s="916">
        <v>467.93</v>
      </c>
      <c r="E928" s="918" t="s">
        <v>2699</v>
      </c>
      <c r="F928" s="877" t="str">
        <f>C929</f>
        <v>113/12/18</v>
      </c>
      <c r="G928" s="878"/>
      <c r="H928" s="878"/>
      <c r="I928" s="879"/>
      <c r="J928" s="880" t="s">
        <v>8522</v>
      </c>
      <c r="K928" s="598">
        <f>K926+D928</f>
        <v>3606.4799999999996</v>
      </c>
      <c r="L928" s="881" t="s">
        <v>444</v>
      </c>
      <c r="M928" s="531" t="s">
        <v>7995</v>
      </c>
      <c r="N928" s="882" t="s">
        <v>8935</v>
      </c>
      <c r="O928" s="583"/>
      <c r="P928" s="873"/>
      <c r="Q928" s="873"/>
    </row>
    <row r="929" spans="1:17" ht="33" customHeight="1">
      <c r="A929" s="499"/>
      <c r="B929" s="531" t="s">
        <v>7536</v>
      </c>
      <c r="C929" s="526" t="str">
        <f>C928</f>
        <v>113/12/18</v>
      </c>
      <c r="D929" s="917"/>
      <c r="E929" s="918"/>
      <c r="F929" s="874">
        <v>1</v>
      </c>
      <c r="G929" s="875"/>
      <c r="H929" s="875" t="s">
        <v>443</v>
      </c>
      <c r="I929" s="876"/>
      <c r="J929" s="880"/>
      <c r="K929" s="548">
        <f>K927+F929</f>
        <v>12</v>
      </c>
      <c r="L929" s="881"/>
      <c r="M929" s="531" t="s">
        <v>7682</v>
      </c>
      <c r="N929" s="883"/>
      <c r="O929" s="583"/>
      <c r="P929" s="873"/>
      <c r="Q929" s="873"/>
    </row>
    <row r="930" spans="1:17" ht="33" customHeight="1">
      <c r="A930" s="495" t="s">
        <v>8648</v>
      </c>
      <c r="B930" s="531" t="s">
        <v>8775</v>
      </c>
      <c r="C930" s="526" t="s">
        <v>8916</v>
      </c>
      <c r="D930" s="916">
        <v>467.92</v>
      </c>
      <c r="E930" s="918" t="s">
        <v>2699</v>
      </c>
      <c r="F930" s="877" t="str">
        <f>C931</f>
        <v>113/12/19</v>
      </c>
      <c r="G930" s="878"/>
      <c r="H930" s="878"/>
      <c r="I930" s="879"/>
      <c r="J930" s="880" t="s">
        <v>8522</v>
      </c>
      <c r="K930" s="598">
        <f>K928+D930</f>
        <v>4074.3999999999996</v>
      </c>
      <c r="L930" s="881" t="s">
        <v>444</v>
      </c>
      <c r="M930" s="531" t="s">
        <v>7995</v>
      </c>
      <c r="N930" s="882" t="s">
        <v>8976</v>
      </c>
      <c r="O930" s="583"/>
      <c r="P930" s="873"/>
      <c r="Q930" s="873"/>
    </row>
    <row r="931" spans="1:17" ht="33" customHeight="1">
      <c r="A931" s="499"/>
      <c r="B931" s="531" t="s">
        <v>7536</v>
      </c>
      <c r="C931" s="526" t="str">
        <f>C930</f>
        <v>113/12/19</v>
      </c>
      <c r="D931" s="917"/>
      <c r="E931" s="918"/>
      <c r="F931" s="874">
        <v>1</v>
      </c>
      <c r="G931" s="875"/>
      <c r="H931" s="875" t="s">
        <v>443</v>
      </c>
      <c r="I931" s="876"/>
      <c r="J931" s="880"/>
      <c r="K931" s="548">
        <f>K929+F931</f>
        <v>13</v>
      </c>
      <c r="L931" s="881"/>
      <c r="M931" s="531" t="s">
        <v>7682</v>
      </c>
      <c r="N931" s="883"/>
      <c r="O931" s="583"/>
      <c r="P931" s="873"/>
      <c r="Q931" s="873"/>
    </row>
    <row r="932" spans="1:17" s="537" customFormat="1" ht="33" customHeight="1">
      <c r="A932" s="495" t="s">
        <v>8648</v>
      </c>
      <c r="B932" s="531" t="s">
        <v>8775</v>
      </c>
      <c r="C932" s="526" t="s">
        <v>9219</v>
      </c>
      <c r="D932" s="916">
        <v>467.92</v>
      </c>
      <c r="E932" s="918" t="s">
        <v>2699</v>
      </c>
      <c r="F932" s="877" t="str">
        <f>C933</f>
        <v>114/07/16</v>
      </c>
      <c r="G932" s="878"/>
      <c r="H932" s="878"/>
      <c r="I932" s="879"/>
      <c r="J932" s="880" t="s">
        <v>8522</v>
      </c>
      <c r="K932" s="598">
        <f>K930+D932</f>
        <v>4542.32</v>
      </c>
      <c r="L932" s="881" t="s">
        <v>444</v>
      </c>
      <c r="M932" s="531" t="s">
        <v>7995</v>
      </c>
      <c r="N932" s="882" t="s">
        <v>9232</v>
      </c>
      <c r="O932" s="582"/>
      <c r="P932" s="1013"/>
      <c r="Q932" s="1013"/>
    </row>
    <row r="933" spans="1:17" s="537" customFormat="1" ht="33" customHeight="1">
      <c r="A933" s="499"/>
      <c r="B933" s="531" t="s">
        <v>7536</v>
      </c>
      <c r="C933" s="526" t="str">
        <f>C932</f>
        <v>114/07/16</v>
      </c>
      <c r="D933" s="917"/>
      <c r="E933" s="918"/>
      <c r="F933" s="874">
        <v>1</v>
      </c>
      <c r="G933" s="875"/>
      <c r="H933" s="875" t="s">
        <v>443</v>
      </c>
      <c r="I933" s="876"/>
      <c r="J933" s="880"/>
      <c r="K933" s="548">
        <f>K931+F933</f>
        <v>14</v>
      </c>
      <c r="L933" s="881"/>
      <c r="M933" s="531" t="s">
        <v>7682</v>
      </c>
      <c r="N933" s="883"/>
      <c r="O933" s="582"/>
      <c r="P933" s="1013"/>
      <c r="Q933" s="1013"/>
    </row>
    <row r="934" spans="1:17" ht="33" customHeight="1">
      <c r="A934" s="495" t="s">
        <v>8648</v>
      </c>
      <c r="B934" s="531" t="s">
        <v>8775</v>
      </c>
      <c r="C934" s="526" t="s">
        <v>9223</v>
      </c>
      <c r="D934" s="1032">
        <v>752.25</v>
      </c>
      <c r="E934" s="907" t="s">
        <v>2699</v>
      </c>
      <c r="F934" s="877" t="str">
        <f>C935</f>
        <v>114/07/23</v>
      </c>
      <c r="G934" s="878"/>
      <c r="H934" s="878"/>
      <c r="I934" s="879"/>
      <c r="J934" s="880" t="s">
        <v>8522</v>
      </c>
      <c r="K934" s="598">
        <f>K932+D934</f>
        <v>5294.57</v>
      </c>
      <c r="L934" s="881" t="s">
        <v>444</v>
      </c>
      <c r="M934" s="531" t="s">
        <v>7995</v>
      </c>
      <c r="N934" s="882" t="s">
        <v>9246</v>
      </c>
      <c r="O934" s="583"/>
      <c r="P934" s="873"/>
      <c r="Q934" s="873"/>
    </row>
    <row r="935" spans="1:17" ht="33" customHeight="1">
      <c r="A935" s="499"/>
      <c r="B935" s="531" t="s">
        <v>7536</v>
      </c>
      <c r="C935" s="526" t="str">
        <f>C934</f>
        <v>114/07/23</v>
      </c>
      <c r="D935" s="1219"/>
      <c r="E935" s="1222"/>
      <c r="F935" s="874">
        <v>1</v>
      </c>
      <c r="G935" s="875"/>
      <c r="H935" s="875" t="s">
        <v>443</v>
      </c>
      <c r="I935" s="876"/>
      <c r="J935" s="880"/>
      <c r="K935" s="548">
        <f>K933+F935</f>
        <v>15</v>
      </c>
      <c r="L935" s="881"/>
      <c r="M935" s="531" t="s">
        <v>7682</v>
      </c>
      <c r="N935" s="883"/>
      <c r="O935" s="583"/>
      <c r="P935" s="873"/>
      <c r="Q935" s="873"/>
    </row>
    <row r="936" spans="1:17" ht="33" customHeight="1">
      <c r="A936" s="495" t="s">
        <v>8648</v>
      </c>
      <c r="B936" s="531" t="s">
        <v>8775</v>
      </c>
      <c r="C936" s="526" t="s">
        <v>9224</v>
      </c>
      <c r="D936" s="1220"/>
      <c r="E936" s="1223"/>
      <c r="F936" s="877" t="str">
        <f>C937</f>
        <v>114/07/24</v>
      </c>
      <c r="G936" s="878"/>
      <c r="H936" s="878"/>
      <c r="I936" s="879"/>
      <c r="J936" s="880" t="s">
        <v>8522</v>
      </c>
      <c r="K936" s="598">
        <f>K934</f>
        <v>5294.57</v>
      </c>
      <c r="L936" s="881" t="s">
        <v>444</v>
      </c>
      <c r="M936" s="531" t="s">
        <v>7995</v>
      </c>
      <c r="N936" s="882" t="s">
        <v>9247</v>
      </c>
      <c r="O936" s="583"/>
      <c r="P936" s="873"/>
      <c r="Q936" s="873"/>
    </row>
    <row r="937" spans="1:17" ht="33" customHeight="1">
      <c r="A937" s="499"/>
      <c r="B937" s="531" t="s">
        <v>7536</v>
      </c>
      <c r="C937" s="526" t="str">
        <f>C936</f>
        <v>114/07/24</v>
      </c>
      <c r="D937" s="1220"/>
      <c r="E937" s="1223"/>
      <c r="F937" s="874">
        <v>1</v>
      </c>
      <c r="G937" s="875"/>
      <c r="H937" s="875" t="s">
        <v>443</v>
      </c>
      <c r="I937" s="876"/>
      <c r="J937" s="880"/>
      <c r="K937" s="548">
        <f>K935+F937</f>
        <v>16</v>
      </c>
      <c r="L937" s="881"/>
      <c r="M937" s="531" t="s">
        <v>7682</v>
      </c>
      <c r="N937" s="883"/>
      <c r="O937" s="583"/>
      <c r="P937" s="873"/>
      <c r="Q937" s="873"/>
    </row>
    <row r="938" spans="1:17" ht="33" customHeight="1">
      <c r="A938" s="495" t="s">
        <v>8648</v>
      </c>
      <c r="B938" s="531" t="s">
        <v>8775</v>
      </c>
      <c r="C938" s="526" t="s">
        <v>9225</v>
      </c>
      <c r="D938" s="1220"/>
      <c r="E938" s="1223"/>
      <c r="F938" s="877" t="str">
        <f>C939</f>
        <v>114/07/25</v>
      </c>
      <c r="G938" s="878"/>
      <c r="H938" s="878"/>
      <c r="I938" s="879"/>
      <c r="J938" s="880" t="s">
        <v>8522</v>
      </c>
      <c r="K938" s="598">
        <f>K936</f>
        <v>5294.57</v>
      </c>
      <c r="L938" s="881" t="s">
        <v>444</v>
      </c>
      <c r="M938" s="531" t="s">
        <v>7995</v>
      </c>
      <c r="N938" s="882" t="s">
        <v>9253</v>
      </c>
      <c r="O938" s="583"/>
      <c r="P938" s="873"/>
      <c r="Q938" s="873"/>
    </row>
    <row r="939" spans="1:17" ht="33" customHeight="1">
      <c r="A939" s="499"/>
      <c r="B939" s="531" t="s">
        <v>7536</v>
      </c>
      <c r="C939" s="526" t="str">
        <f>C938</f>
        <v>114/07/25</v>
      </c>
      <c r="D939" s="1221"/>
      <c r="E939" s="1156"/>
      <c r="F939" s="874">
        <v>1</v>
      </c>
      <c r="G939" s="875"/>
      <c r="H939" s="875" t="s">
        <v>443</v>
      </c>
      <c r="I939" s="876"/>
      <c r="J939" s="880"/>
      <c r="K939" s="548">
        <f>K937+F939</f>
        <v>17</v>
      </c>
      <c r="L939" s="881"/>
      <c r="M939" s="531" t="s">
        <v>7682</v>
      </c>
      <c r="N939" s="883"/>
      <c r="O939" s="583"/>
      <c r="P939" s="873"/>
      <c r="Q939" s="873"/>
    </row>
    <row r="940" spans="1:17" ht="27" customHeight="1">
      <c r="A940" s="495" t="s">
        <v>8649</v>
      </c>
      <c r="B940" s="531" t="s">
        <v>7537</v>
      </c>
      <c r="C940" s="526" t="s">
        <v>7730</v>
      </c>
      <c r="D940" s="927">
        <v>604</v>
      </c>
      <c r="E940" s="918" t="s">
        <v>889</v>
      </c>
      <c r="F940" s="874" t="str">
        <f>C940</f>
        <v>112/06/29</v>
      </c>
      <c r="G940" s="875"/>
      <c r="H940" s="875"/>
      <c r="I940" s="876"/>
      <c r="J940" s="880" t="s">
        <v>7592</v>
      </c>
      <c r="K940" s="569">
        <f>D940</f>
        <v>604</v>
      </c>
      <c r="L940" s="881" t="s">
        <v>444</v>
      </c>
      <c r="M940" s="531" t="s">
        <v>1810</v>
      </c>
      <c r="N940" s="902" t="s">
        <v>7932</v>
      </c>
      <c r="O940" s="557"/>
    </row>
    <row r="941" spans="1:17" ht="27" customHeight="1">
      <c r="A941" s="498"/>
      <c r="B941" s="531" t="s">
        <v>7538</v>
      </c>
      <c r="C941" s="560" t="str">
        <f>C940</f>
        <v>112/06/29</v>
      </c>
      <c r="D941" s="927"/>
      <c r="E941" s="918"/>
      <c r="F941" s="1001">
        <v>1</v>
      </c>
      <c r="G941" s="1002"/>
      <c r="H941" s="1002"/>
      <c r="I941" s="1003"/>
      <c r="J941" s="880"/>
      <c r="K941" s="581">
        <f>F941</f>
        <v>1</v>
      </c>
      <c r="L941" s="881"/>
      <c r="M941" s="531" t="s">
        <v>7735</v>
      </c>
      <c r="N941" s="902"/>
      <c r="O941" s="557"/>
    </row>
    <row r="942" spans="1:17" ht="27" customHeight="1">
      <c r="A942" s="495" t="s">
        <v>8649</v>
      </c>
      <c r="B942" s="531" t="s">
        <v>7537</v>
      </c>
      <c r="C942" s="526" t="s">
        <v>7750</v>
      </c>
      <c r="D942" s="916">
        <v>835</v>
      </c>
      <c r="E942" s="918" t="s">
        <v>889</v>
      </c>
      <c r="F942" s="1037" t="str">
        <f>C943</f>
        <v>112/07/12</v>
      </c>
      <c r="G942" s="875"/>
      <c r="H942" s="875"/>
      <c r="I942" s="876"/>
      <c r="J942" s="880" t="s">
        <v>7592</v>
      </c>
      <c r="K942" s="569">
        <f>K940+D942</f>
        <v>1439</v>
      </c>
      <c r="L942" s="881" t="s">
        <v>444</v>
      </c>
      <c r="M942" s="531" t="s">
        <v>1810</v>
      </c>
      <c r="N942" s="882" t="s">
        <v>7931</v>
      </c>
      <c r="O942" s="557"/>
    </row>
    <row r="943" spans="1:17" ht="27" customHeight="1">
      <c r="A943" s="498"/>
      <c r="B943" s="531" t="s">
        <v>7538</v>
      </c>
      <c r="C943" s="560" t="str">
        <f>C942</f>
        <v>112/07/12</v>
      </c>
      <c r="D943" s="917"/>
      <c r="E943" s="918"/>
      <c r="F943" s="1001">
        <v>1</v>
      </c>
      <c r="G943" s="1002"/>
      <c r="H943" s="1002"/>
      <c r="I943" s="1003"/>
      <c r="J943" s="880"/>
      <c r="K943" s="581">
        <f>K941+F943</f>
        <v>2</v>
      </c>
      <c r="L943" s="881"/>
      <c r="M943" s="531" t="s">
        <v>7735</v>
      </c>
      <c r="N943" s="883"/>
      <c r="O943" s="557"/>
    </row>
    <row r="944" spans="1:17" ht="35.1" customHeight="1">
      <c r="A944" s="495" t="s">
        <v>8649</v>
      </c>
      <c r="B944" s="531" t="s">
        <v>7537</v>
      </c>
      <c r="C944" s="526" t="s">
        <v>7903</v>
      </c>
      <c r="D944" s="916">
        <v>378</v>
      </c>
      <c r="E944" s="918" t="s">
        <v>889</v>
      </c>
      <c r="F944" s="1037" t="str">
        <f>C945</f>
        <v>112/11/02</v>
      </c>
      <c r="G944" s="875"/>
      <c r="H944" s="875"/>
      <c r="I944" s="876"/>
      <c r="J944" s="880" t="s">
        <v>7592</v>
      </c>
      <c r="K944" s="569">
        <f>K942+D944</f>
        <v>1817</v>
      </c>
      <c r="L944" s="881" t="s">
        <v>444</v>
      </c>
      <c r="M944" s="531" t="s">
        <v>7736</v>
      </c>
      <c r="N944" s="882" t="s">
        <v>7930</v>
      </c>
      <c r="O944" s="557"/>
    </row>
    <row r="945" spans="1:15" ht="34.5" customHeight="1">
      <c r="A945" s="498"/>
      <c r="B945" s="531" t="s">
        <v>7538</v>
      </c>
      <c r="C945" s="560" t="str">
        <f>C944</f>
        <v>112/11/02</v>
      </c>
      <c r="D945" s="917"/>
      <c r="E945" s="918"/>
      <c r="F945" s="1001">
        <v>1</v>
      </c>
      <c r="G945" s="1002"/>
      <c r="H945" s="1002"/>
      <c r="I945" s="1003"/>
      <c r="J945" s="880"/>
      <c r="K945" s="581">
        <f>K943+F945</f>
        <v>3</v>
      </c>
      <c r="L945" s="881"/>
      <c r="M945" s="531" t="s">
        <v>7735</v>
      </c>
      <c r="N945" s="883"/>
      <c r="O945" s="557"/>
    </row>
    <row r="946" spans="1:15" ht="35.1" customHeight="1">
      <c r="A946" s="495" t="s">
        <v>8649</v>
      </c>
      <c r="B946" s="531" t="s">
        <v>7537</v>
      </c>
      <c r="C946" s="526" t="s">
        <v>8388</v>
      </c>
      <c r="D946" s="916">
        <v>40</v>
      </c>
      <c r="E946" s="918" t="s">
        <v>889</v>
      </c>
      <c r="F946" s="1037" t="str">
        <f>C947</f>
        <v>113/5/16</v>
      </c>
      <c r="G946" s="875"/>
      <c r="H946" s="875"/>
      <c r="I946" s="876"/>
      <c r="J946" s="880" t="s">
        <v>7592</v>
      </c>
      <c r="K946" s="569">
        <f>K944+D946</f>
        <v>1857</v>
      </c>
      <c r="L946" s="881" t="s">
        <v>444</v>
      </c>
      <c r="M946" s="531" t="s">
        <v>8380</v>
      </c>
      <c r="N946" s="882" t="s">
        <v>8494</v>
      </c>
      <c r="O946" s="557"/>
    </row>
    <row r="947" spans="1:15" ht="34.5" customHeight="1">
      <c r="A947" s="498"/>
      <c r="B947" s="531" t="s">
        <v>7538</v>
      </c>
      <c r="C947" s="526" t="str">
        <f>C946</f>
        <v>113/5/16</v>
      </c>
      <c r="D947" s="917"/>
      <c r="E947" s="918"/>
      <c r="F947" s="1001">
        <v>1</v>
      </c>
      <c r="G947" s="1002"/>
      <c r="H947" s="1002"/>
      <c r="I947" s="1003"/>
      <c r="J947" s="880"/>
      <c r="K947" s="581">
        <f>K945+F947</f>
        <v>4</v>
      </c>
      <c r="L947" s="881"/>
      <c r="M947" s="531" t="s">
        <v>7735</v>
      </c>
      <c r="N947" s="883"/>
      <c r="O947" s="557"/>
    </row>
    <row r="948" spans="1:15" ht="35.1" customHeight="1">
      <c r="A948" s="495" t="s">
        <v>8649</v>
      </c>
      <c r="B948" s="531" t="s">
        <v>7537</v>
      </c>
      <c r="C948" s="526" t="s">
        <v>8519</v>
      </c>
      <c r="D948" s="916">
        <v>394</v>
      </c>
      <c r="E948" s="918" t="s">
        <v>889</v>
      </c>
      <c r="F948" s="1037" t="str">
        <f>C949</f>
        <v>113/6/26</v>
      </c>
      <c r="G948" s="875"/>
      <c r="H948" s="875"/>
      <c r="I948" s="876"/>
      <c r="J948" s="880" t="s">
        <v>7592</v>
      </c>
      <c r="K948" s="569">
        <f>K946+D948</f>
        <v>2251</v>
      </c>
      <c r="L948" s="881" t="s">
        <v>444</v>
      </c>
      <c r="M948" s="531" t="s">
        <v>8380</v>
      </c>
      <c r="N948" s="882" t="s">
        <v>8650</v>
      </c>
      <c r="O948" s="557"/>
    </row>
    <row r="949" spans="1:15" ht="34.5" customHeight="1">
      <c r="A949" s="498"/>
      <c r="B949" s="531" t="s">
        <v>7538</v>
      </c>
      <c r="C949" s="526" t="str">
        <f>C948</f>
        <v>113/6/26</v>
      </c>
      <c r="D949" s="917"/>
      <c r="E949" s="918"/>
      <c r="F949" s="1001">
        <v>1</v>
      </c>
      <c r="G949" s="1002"/>
      <c r="H949" s="1002"/>
      <c r="I949" s="1003"/>
      <c r="J949" s="880"/>
      <c r="K949" s="581">
        <f>K947+F949</f>
        <v>5</v>
      </c>
      <c r="L949" s="881"/>
      <c r="M949" s="531" t="s">
        <v>7735</v>
      </c>
      <c r="N949" s="883"/>
      <c r="O949" s="557"/>
    </row>
    <row r="950" spans="1:15" ht="35.1" customHeight="1">
      <c r="A950" s="495" t="s">
        <v>8649</v>
      </c>
      <c r="B950" s="531" t="s">
        <v>7537</v>
      </c>
      <c r="C950" s="526" t="s">
        <v>8523</v>
      </c>
      <c r="D950" s="916">
        <v>378</v>
      </c>
      <c r="E950" s="918" t="s">
        <v>889</v>
      </c>
      <c r="F950" s="1037" t="str">
        <f>C951</f>
        <v>113/6/27</v>
      </c>
      <c r="G950" s="875"/>
      <c r="H950" s="875"/>
      <c r="I950" s="876"/>
      <c r="J950" s="880" t="s">
        <v>7592</v>
      </c>
      <c r="K950" s="569">
        <f>K948+D950</f>
        <v>2629</v>
      </c>
      <c r="L950" s="881" t="s">
        <v>444</v>
      </c>
      <c r="M950" s="531" t="s">
        <v>8380</v>
      </c>
      <c r="N950" s="882" t="s">
        <v>8651</v>
      </c>
      <c r="O950" s="557"/>
    </row>
    <row r="951" spans="1:15" ht="34.5" customHeight="1">
      <c r="A951" s="498"/>
      <c r="B951" s="531" t="s">
        <v>7538</v>
      </c>
      <c r="C951" s="526" t="str">
        <f>C950</f>
        <v>113/6/27</v>
      </c>
      <c r="D951" s="917"/>
      <c r="E951" s="918"/>
      <c r="F951" s="1001">
        <v>1</v>
      </c>
      <c r="G951" s="1002"/>
      <c r="H951" s="1002"/>
      <c r="I951" s="1003"/>
      <c r="J951" s="880"/>
      <c r="K951" s="581">
        <f>K947+F951</f>
        <v>5</v>
      </c>
      <c r="L951" s="881"/>
      <c r="M951" s="531" t="s">
        <v>7735</v>
      </c>
      <c r="N951" s="883"/>
      <c r="O951" s="557"/>
    </row>
    <row r="952" spans="1:15" ht="35.1" customHeight="1">
      <c r="A952" s="495" t="s">
        <v>8649</v>
      </c>
      <c r="B952" s="531" t="s">
        <v>7537</v>
      </c>
      <c r="C952" s="526" t="s">
        <v>8916</v>
      </c>
      <c r="D952" s="916">
        <v>740</v>
      </c>
      <c r="E952" s="918" t="s">
        <v>889</v>
      </c>
      <c r="F952" s="1037" t="str">
        <f>C953</f>
        <v>113/12/19</v>
      </c>
      <c r="G952" s="875"/>
      <c r="H952" s="875"/>
      <c r="I952" s="876"/>
      <c r="J952" s="880" t="s">
        <v>7592</v>
      </c>
      <c r="K952" s="569">
        <f>K950+D952</f>
        <v>3369</v>
      </c>
      <c r="L952" s="881" t="s">
        <v>444</v>
      </c>
      <c r="M952" s="531" t="s">
        <v>8380</v>
      </c>
      <c r="N952" s="882" t="s">
        <v>8917</v>
      </c>
      <c r="O952" s="557"/>
    </row>
    <row r="953" spans="1:15" ht="34.5" customHeight="1">
      <c r="A953" s="498"/>
      <c r="B953" s="531" t="s">
        <v>7538</v>
      </c>
      <c r="C953" s="526" t="str">
        <f>C952</f>
        <v>113/12/19</v>
      </c>
      <c r="D953" s="917"/>
      <c r="E953" s="918"/>
      <c r="F953" s="1001">
        <v>1</v>
      </c>
      <c r="G953" s="1002"/>
      <c r="H953" s="1002"/>
      <c r="I953" s="1003"/>
      <c r="J953" s="880"/>
      <c r="K953" s="581">
        <f>K949+F953</f>
        <v>6</v>
      </c>
      <c r="L953" s="881"/>
      <c r="M953" s="531" t="s">
        <v>7735</v>
      </c>
      <c r="N953" s="883"/>
      <c r="O953" s="557"/>
    </row>
    <row r="954" spans="1:15" s="541" customFormat="1" ht="30" customHeight="1">
      <c r="A954" s="510">
        <v>11</v>
      </c>
      <c r="B954" s="1023" t="s">
        <v>8652</v>
      </c>
      <c r="C954" s="1024"/>
      <c r="D954" s="1024"/>
      <c r="E954" s="1024"/>
      <c r="F954" s="1024"/>
      <c r="G954" s="1024"/>
      <c r="H954" s="1024"/>
      <c r="I954" s="1024"/>
      <c r="J954" s="1024"/>
      <c r="K954" s="1024"/>
      <c r="L954" s="1024"/>
      <c r="M954" s="1024"/>
      <c r="N954" s="1025"/>
      <c r="O954" s="540"/>
    </row>
    <row r="955" spans="1:15" s="537" customFormat="1" ht="39.950000000000003" customHeight="1">
      <c r="A955" s="495" t="s">
        <v>8653</v>
      </c>
      <c r="B955" s="531" t="s">
        <v>7796</v>
      </c>
      <c r="C955" s="526" t="s">
        <v>7910</v>
      </c>
      <c r="D955" s="927">
        <v>980</v>
      </c>
      <c r="E955" s="918" t="s">
        <v>7540</v>
      </c>
      <c r="F955" s="874" t="s">
        <v>7823</v>
      </c>
      <c r="G955" s="875"/>
      <c r="H955" s="875"/>
      <c r="I955" s="876"/>
      <c r="J955" s="880" t="s">
        <v>7808</v>
      </c>
      <c r="K955" s="599">
        <f>D955</f>
        <v>980</v>
      </c>
      <c r="L955" s="881" t="s">
        <v>444</v>
      </c>
      <c r="M955" s="531" t="s">
        <v>7736</v>
      </c>
      <c r="N955" s="902" t="s">
        <v>7988</v>
      </c>
      <c r="O955" s="559"/>
    </row>
    <row r="956" spans="1:15" s="537" customFormat="1" ht="39.950000000000003" customHeight="1">
      <c r="A956" s="514"/>
      <c r="B956" s="531" t="s">
        <v>7539</v>
      </c>
      <c r="C956" s="526" t="s">
        <v>7820</v>
      </c>
      <c r="D956" s="927"/>
      <c r="E956" s="918"/>
      <c r="F956" s="967" t="s">
        <v>7845</v>
      </c>
      <c r="G956" s="875"/>
      <c r="H956" s="875"/>
      <c r="I956" s="876"/>
      <c r="J956" s="880"/>
      <c r="K956" s="600" t="str">
        <f>F956</f>
        <v>防眩板-3組
不銹鋼膨脹螺栓-1組</v>
      </c>
      <c r="L956" s="881"/>
      <c r="M956" s="531" t="s">
        <v>7735</v>
      </c>
      <c r="N956" s="902"/>
      <c r="O956" s="559"/>
    </row>
    <row r="957" spans="1:15" s="541" customFormat="1" ht="30" customHeight="1">
      <c r="A957" s="510">
        <v>12</v>
      </c>
      <c r="B957" s="1023" t="s">
        <v>8654</v>
      </c>
      <c r="C957" s="1024"/>
      <c r="D957" s="1024"/>
      <c r="E957" s="1024"/>
      <c r="F957" s="1024"/>
      <c r="G957" s="1024"/>
      <c r="H957" s="1024"/>
      <c r="I957" s="1024"/>
      <c r="J957" s="1024"/>
      <c r="K957" s="1024"/>
      <c r="L957" s="1024"/>
      <c r="M957" s="1024"/>
      <c r="N957" s="1025"/>
      <c r="O957" s="540"/>
    </row>
    <row r="958" spans="1:15" ht="27" customHeight="1">
      <c r="A958" s="495" t="s">
        <v>8665</v>
      </c>
      <c r="B958" s="531" t="s">
        <v>7541</v>
      </c>
      <c r="C958" s="526" t="s">
        <v>9014</v>
      </c>
      <c r="D958" s="927">
        <v>150</v>
      </c>
      <c r="E958" s="1035" t="s">
        <v>897</v>
      </c>
      <c r="F958" s="1037" t="str">
        <f>C959</f>
        <v>114/02/26</v>
      </c>
      <c r="G958" s="875"/>
      <c r="H958" s="875"/>
      <c r="I958" s="876"/>
      <c r="J958" s="1041" t="s">
        <v>7594</v>
      </c>
      <c r="K958" s="548" t="s">
        <v>9017</v>
      </c>
      <c r="L958" s="881" t="s">
        <v>9019</v>
      </c>
      <c r="M958" s="531" t="s">
        <v>8105</v>
      </c>
      <c r="N958" s="902" t="s">
        <v>9020</v>
      </c>
      <c r="O958" s="557"/>
    </row>
    <row r="959" spans="1:15" ht="27" customHeight="1">
      <c r="A959" s="504"/>
      <c r="B959" s="531" t="s">
        <v>7542</v>
      </c>
      <c r="C959" s="560" t="s">
        <v>9015</v>
      </c>
      <c r="D959" s="927"/>
      <c r="E959" s="1035"/>
      <c r="F959" s="874">
        <v>50</v>
      </c>
      <c r="G959" s="875"/>
      <c r="H959" s="875" t="s">
        <v>897</v>
      </c>
      <c r="I959" s="876"/>
      <c r="J959" s="887"/>
      <c r="K959" s="548" t="s">
        <v>9016</v>
      </c>
      <c r="L959" s="881"/>
      <c r="M959" s="531" t="s">
        <v>7653</v>
      </c>
      <c r="N959" s="902"/>
      <c r="O959" s="557"/>
    </row>
    <row r="960" spans="1:15" ht="27" customHeight="1">
      <c r="A960" s="495" t="s">
        <v>8666</v>
      </c>
      <c r="B960" s="531" t="s">
        <v>8780</v>
      </c>
      <c r="C960" s="526" t="s">
        <v>9014</v>
      </c>
      <c r="D960" s="927">
        <v>500</v>
      </c>
      <c r="E960" s="1035" t="s">
        <v>897</v>
      </c>
      <c r="F960" s="1037" t="str">
        <f>C961</f>
        <v>114/02/26</v>
      </c>
      <c r="G960" s="875"/>
      <c r="H960" s="875"/>
      <c r="I960" s="876"/>
      <c r="J960" s="1041" t="s">
        <v>7594</v>
      </c>
      <c r="K960" s="548" t="s">
        <v>9018</v>
      </c>
      <c r="L960" s="881" t="s">
        <v>9019</v>
      </c>
      <c r="M960" s="531" t="s">
        <v>8105</v>
      </c>
      <c r="N960" s="902" t="s">
        <v>9020</v>
      </c>
      <c r="O960" s="557"/>
    </row>
    <row r="961" spans="1:15" ht="27" customHeight="1">
      <c r="A961" s="504"/>
      <c r="B961" s="531" t="s">
        <v>7544</v>
      </c>
      <c r="C961" s="560" t="s">
        <v>9015</v>
      </c>
      <c r="D961" s="927"/>
      <c r="E961" s="1035"/>
      <c r="F961" s="874">
        <v>100</v>
      </c>
      <c r="G961" s="875"/>
      <c r="H961" s="875" t="s">
        <v>897</v>
      </c>
      <c r="I961" s="876"/>
      <c r="J961" s="887"/>
      <c r="K961" s="548" t="s">
        <v>9016</v>
      </c>
      <c r="L961" s="881"/>
      <c r="M961" s="531" t="s">
        <v>7653</v>
      </c>
      <c r="N961" s="902"/>
      <c r="O961" s="557"/>
    </row>
    <row r="962" spans="1:15" ht="27" customHeight="1">
      <c r="A962" s="495" t="s">
        <v>8667</v>
      </c>
      <c r="B962" s="531" t="s">
        <v>8905</v>
      </c>
      <c r="C962" s="526" t="s">
        <v>8674</v>
      </c>
      <c r="D962" s="1032" t="s">
        <v>8832</v>
      </c>
      <c r="E962" s="1193"/>
      <c r="F962" s="874" t="s">
        <v>8831</v>
      </c>
      <c r="G962" s="875"/>
      <c r="H962" s="875"/>
      <c r="I962" s="876"/>
      <c r="J962" s="886" t="s">
        <v>8151</v>
      </c>
      <c r="K962" s="561" t="s">
        <v>1808</v>
      </c>
      <c r="L962" s="881" t="s">
        <v>444</v>
      </c>
      <c r="M962" s="531" t="s">
        <v>8105</v>
      </c>
      <c r="N962" s="902" t="s">
        <v>8904</v>
      </c>
      <c r="O962" s="557"/>
    </row>
    <row r="963" spans="1:15" ht="27" customHeight="1">
      <c r="A963" s="504"/>
      <c r="B963" s="531" t="s">
        <v>8834</v>
      </c>
      <c r="C963" s="560" t="s">
        <v>8831</v>
      </c>
      <c r="D963" s="917"/>
      <c r="E963" s="1140"/>
      <c r="F963" s="874">
        <v>1</v>
      </c>
      <c r="G963" s="875"/>
      <c r="H963" s="875" t="s">
        <v>1220</v>
      </c>
      <c r="I963" s="876"/>
      <c r="J963" s="1017"/>
      <c r="K963" s="562" t="s">
        <v>1808</v>
      </c>
      <c r="L963" s="881"/>
      <c r="M963" s="531" t="s">
        <v>7653</v>
      </c>
      <c r="N963" s="902"/>
      <c r="O963" s="557"/>
    </row>
    <row r="964" spans="1:15" s="537" customFormat="1" ht="27" customHeight="1">
      <c r="A964" s="512" t="s">
        <v>8667</v>
      </c>
      <c r="B964" s="535" t="s">
        <v>8833</v>
      </c>
      <c r="C964" s="534" t="s">
        <v>8674</v>
      </c>
      <c r="D964" s="1054">
        <v>150</v>
      </c>
      <c r="E964" s="1042" t="s">
        <v>443</v>
      </c>
      <c r="F964" s="869"/>
      <c r="G964" s="870"/>
      <c r="H964" s="870"/>
      <c r="I964" s="871"/>
      <c r="J964" s="1115" t="s">
        <v>8148</v>
      </c>
      <c r="K964" s="554"/>
      <c r="L964" s="867"/>
      <c r="M964" s="535" t="s">
        <v>1214</v>
      </c>
      <c r="N964" s="1192"/>
      <c r="O964" s="559"/>
    </row>
    <row r="965" spans="1:15" s="537" customFormat="1" ht="27" customHeight="1">
      <c r="A965" s="505"/>
      <c r="B965" s="535" t="s">
        <v>8834</v>
      </c>
      <c r="C965" s="606"/>
      <c r="D965" s="1054"/>
      <c r="E965" s="1042"/>
      <c r="F965" s="869"/>
      <c r="G965" s="870"/>
      <c r="H965" s="870" t="s">
        <v>1220</v>
      </c>
      <c r="I965" s="871"/>
      <c r="J965" s="1115"/>
      <c r="K965" s="554"/>
      <c r="L965" s="867"/>
      <c r="M965" s="535" t="s">
        <v>1215</v>
      </c>
      <c r="N965" s="1192"/>
      <c r="O965" s="559"/>
    </row>
    <row r="966" spans="1:15" ht="27" customHeight="1">
      <c r="A966" s="495" t="s">
        <v>8668</v>
      </c>
      <c r="B966" s="531" t="s">
        <v>7547</v>
      </c>
      <c r="C966" s="526" t="s">
        <v>8172</v>
      </c>
      <c r="D966" s="916" t="s">
        <v>742</v>
      </c>
      <c r="E966" s="1039"/>
      <c r="F966" s="874" t="s">
        <v>8287</v>
      </c>
      <c r="G966" s="875"/>
      <c r="H966" s="875"/>
      <c r="I966" s="876"/>
      <c r="J966" s="880" t="s">
        <v>7593</v>
      </c>
      <c r="K966" s="548" t="s">
        <v>7951</v>
      </c>
      <c r="L966" s="881" t="s">
        <v>444</v>
      </c>
      <c r="M966" s="531" t="s">
        <v>8105</v>
      </c>
      <c r="N966" s="902" t="s">
        <v>8440</v>
      </c>
      <c r="O966" s="557"/>
    </row>
    <row r="967" spans="1:15" ht="27" customHeight="1">
      <c r="A967" s="504"/>
      <c r="B967" s="531" t="s">
        <v>7548</v>
      </c>
      <c r="C967" s="560" t="s">
        <v>8169</v>
      </c>
      <c r="D967" s="917"/>
      <c r="E967" s="1040"/>
      <c r="F967" s="874">
        <v>1</v>
      </c>
      <c r="G967" s="875"/>
      <c r="H967" s="875" t="s">
        <v>1220</v>
      </c>
      <c r="I967" s="876"/>
      <c r="J967" s="880"/>
      <c r="K967" s="548" t="s">
        <v>1259</v>
      </c>
      <c r="L967" s="881"/>
      <c r="M967" s="531" t="s">
        <v>7653</v>
      </c>
      <c r="N967" s="902"/>
      <c r="O967" s="557"/>
    </row>
    <row r="968" spans="1:15" ht="27" customHeight="1">
      <c r="A968" s="495" t="s">
        <v>8669</v>
      </c>
      <c r="B968" s="531" t="s">
        <v>7549</v>
      </c>
      <c r="C968" s="526" t="s">
        <v>8172</v>
      </c>
      <c r="D968" s="916" t="s">
        <v>742</v>
      </c>
      <c r="E968" s="1033"/>
      <c r="F968" s="874" t="s">
        <v>8287</v>
      </c>
      <c r="G968" s="875"/>
      <c r="H968" s="875"/>
      <c r="I968" s="876"/>
      <c r="J968" s="880" t="s">
        <v>7593</v>
      </c>
      <c r="K968" s="548" t="s">
        <v>7951</v>
      </c>
      <c r="L968" s="881" t="s">
        <v>444</v>
      </c>
      <c r="M968" s="531" t="s">
        <v>8105</v>
      </c>
      <c r="N968" s="902" t="s">
        <v>8441</v>
      </c>
      <c r="O968" s="557"/>
    </row>
    <row r="969" spans="1:15" ht="27" customHeight="1">
      <c r="A969" s="504"/>
      <c r="B969" s="531" t="s">
        <v>7550</v>
      </c>
      <c r="C969" s="560" t="s">
        <v>8169</v>
      </c>
      <c r="D969" s="917"/>
      <c r="E969" s="1034"/>
      <c r="F969" s="874">
        <v>1</v>
      </c>
      <c r="G969" s="875"/>
      <c r="H969" s="875" t="s">
        <v>1220</v>
      </c>
      <c r="I969" s="876"/>
      <c r="J969" s="880"/>
      <c r="K969" s="548" t="s">
        <v>1259</v>
      </c>
      <c r="L969" s="881"/>
      <c r="M969" s="531" t="s">
        <v>7653</v>
      </c>
      <c r="N969" s="902"/>
      <c r="O969" s="557"/>
    </row>
    <row r="970" spans="1:15" ht="27" customHeight="1">
      <c r="A970" s="495" t="s">
        <v>8670</v>
      </c>
      <c r="B970" s="531" t="s">
        <v>7551</v>
      </c>
      <c r="C970" s="526" t="s">
        <v>8168</v>
      </c>
      <c r="D970" s="927"/>
      <c r="E970" s="1035" t="s">
        <v>310</v>
      </c>
      <c r="F970" s="874"/>
      <c r="G970" s="875"/>
      <c r="H970" s="875"/>
      <c r="I970" s="876"/>
      <c r="J970" s="886" t="s">
        <v>7595</v>
      </c>
      <c r="K970" s="528"/>
      <c r="L970" s="881"/>
      <c r="M970" s="531" t="s">
        <v>1214</v>
      </c>
      <c r="N970" s="981"/>
      <c r="O970" s="601"/>
    </row>
    <row r="971" spans="1:15" ht="27" customHeight="1">
      <c r="A971" s="495"/>
      <c r="B971" s="531" t="s">
        <v>7555</v>
      </c>
      <c r="C971" s="560"/>
      <c r="D971" s="927"/>
      <c r="E971" s="1035"/>
      <c r="F971" s="874"/>
      <c r="G971" s="875"/>
      <c r="H971" s="875" t="s">
        <v>1220</v>
      </c>
      <c r="I971" s="876"/>
      <c r="J971" s="1017"/>
      <c r="K971" s="528"/>
      <c r="L971" s="881"/>
      <c r="M971" s="531" t="s">
        <v>1215</v>
      </c>
      <c r="N971" s="981"/>
      <c r="O971" s="601"/>
    </row>
    <row r="972" spans="1:15" ht="27" customHeight="1">
      <c r="A972" s="495" t="s">
        <v>8671</v>
      </c>
      <c r="B972" s="531" t="s">
        <v>7552</v>
      </c>
      <c r="C972" s="526" t="s">
        <v>8168</v>
      </c>
      <c r="D972" s="927"/>
      <c r="E972" s="1035" t="s">
        <v>310</v>
      </c>
      <c r="F972" s="874"/>
      <c r="G972" s="875"/>
      <c r="H972" s="875"/>
      <c r="I972" s="876"/>
      <c r="J972" s="886" t="s">
        <v>7595</v>
      </c>
      <c r="K972" s="528"/>
      <c r="L972" s="1045"/>
      <c r="M972" s="531" t="s">
        <v>1214</v>
      </c>
      <c r="N972" s="1044"/>
      <c r="O972" s="557"/>
    </row>
    <row r="973" spans="1:15" ht="27" customHeight="1">
      <c r="A973" s="495"/>
      <c r="B973" s="531" t="s">
        <v>7556</v>
      </c>
      <c r="C973" s="560"/>
      <c r="D973" s="927"/>
      <c r="E973" s="1035"/>
      <c r="F973" s="874"/>
      <c r="G973" s="875"/>
      <c r="H973" s="875" t="s">
        <v>1220</v>
      </c>
      <c r="I973" s="876"/>
      <c r="J973" s="1017"/>
      <c r="K973" s="528"/>
      <c r="L973" s="1045"/>
      <c r="M973" s="531" t="s">
        <v>1215</v>
      </c>
      <c r="N973" s="1044"/>
      <c r="O973" s="557"/>
    </row>
    <row r="974" spans="1:15" ht="27" customHeight="1">
      <c r="A974" s="495" t="s">
        <v>8672</v>
      </c>
      <c r="B974" s="531" t="s">
        <v>7553</v>
      </c>
      <c r="C974" s="526" t="s">
        <v>8168</v>
      </c>
      <c r="D974" s="927"/>
      <c r="E974" s="1035" t="s">
        <v>310</v>
      </c>
      <c r="F974" s="874"/>
      <c r="G974" s="875"/>
      <c r="H974" s="875"/>
      <c r="I974" s="876"/>
      <c r="J974" s="886" t="s">
        <v>7595</v>
      </c>
      <c r="K974" s="528"/>
      <c r="L974" s="881"/>
      <c r="M974" s="531" t="s">
        <v>1214</v>
      </c>
      <c r="N974" s="981"/>
      <c r="O974" s="557"/>
    </row>
    <row r="975" spans="1:15" ht="27" customHeight="1">
      <c r="A975" s="495"/>
      <c r="B975" s="531" t="s">
        <v>7557</v>
      </c>
      <c r="C975" s="560"/>
      <c r="D975" s="927"/>
      <c r="E975" s="1035"/>
      <c r="F975" s="874"/>
      <c r="G975" s="875"/>
      <c r="H975" s="875" t="s">
        <v>1220</v>
      </c>
      <c r="I975" s="876"/>
      <c r="J975" s="1017"/>
      <c r="K975" s="528"/>
      <c r="L975" s="881"/>
      <c r="M975" s="531" t="s">
        <v>1215</v>
      </c>
      <c r="N975" s="981"/>
      <c r="O975" s="557"/>
    </row>
    <row r="976" spans="1:15" ht="45" customHeight="1">
      <c r="A976" s="495" t="s">
        <v>8673</v>
      </c>
      <c r="B976" s="531" t="s">
        <v>7554</v>
      </c>
      <c r="C976" s="526" t="s">
        <v>8168</v>
      </c>
      <c r="D976" s="927"/>
      <c r="E976" s="1035" t="s">
        <v>310</v>
      </c>
      <c r="F976" s="874"/>
      <c r="G976" s="875"/>
      <c r="H976" s="875"/>
      <c r="I976" s="876"/>
      <c r="J976" s="886" t="s">
        <v>7595</v>
      </c>
      <c r="K976" s="528"/>
      <c r="L976" s="881"/>
      <c r="M976" s="531" t="s">
        <v>1214</v>
      </c>
      <c r="N976" s="981"/>
      <c r="O976" s="557"/>
    </row>
    <row r="977" spans="1:19" ht="45" customHeight="1">
      <c r="A977" s="503"/>
      <c r="B977" s="531" t="s">
        <v>7797</v>
      </c>
      <c r="C977" s="560"/>
      <c r="D977" s="927"/>
      <c r="E977" s="1035"/>
      <c r="F977" s="874"/>
      <c r="G977" s="875"/>
      <c r="H977" s="875" t="s">
        <v>1220</v>
      </c>
      <c r="I977" s="876"/>
      <c r="J977" s="1017"/>
      <c r="K977" s="528"/>
      <c r="L977" s="881"/>
      <c r="M977" s="531" t="s">
        <v>1215</v>
      </c>
      <c r="N977" s="981"/>
      <c r="O977" s="557"/>
    </row>
    <row r="978" spans="1:19" s="604" customFormat="1" ht="39.950000000000003" customHeight="1">
      <c r="A978" s="495" t="s">
        <v>8676</v>
      </c>
      <c r="B978" s="602" t="s">
        <v>8675</v>
      </c>
      <c r="C978" s="526" t="s">
        <v>8602</v>
      </c>
      <c r="D978" s="927">
        <v>1</v>
      </c>
      <c r="E978" s="876" t="s">
        <v>1048</v>
      </c>
      <c r="F978" s="874" t="str">
        <f>C978</f>
        <v>113/09/30</v>
      </c>
      <c r="G978" s="875"/>
      <c r="H978" s="875"/>
      <c r="I978" s="876"/>
      <c r="J978" s="886" t="s">
        <v>8781</v>
      </c>
      <c r="K978" s="528" t="s">
        <v>906</v>
      </c>
      <c r="L978" s="881" t="s">
        <v>440</v>
      </c>
      <c r="M978" s="531" t="s">
        <v>8105</v>
      </c>
      <c r="N978" s="902" t="s">
        <v>8837</v>
      </c>
      <c r="O978" s="603"/>
      <c r="P978" s="520"/>
      <c r="Q978" s="520"/>
      <c r="R978" s="520"/>
      <c r="S978" s="520"/>
    </row>
    <row r="979" spans="1:19" s="604" customFormat="1" ht="39.950000000000003" customHeight="1">
      <c r="A979" s="605"/>
      <c r="B979" s="531" t="s">
        <v>8603</v>
      </c>
      <c r="C979" s="560" t="str">
        <f>C978</f>
        <v>113/09/30</v>
      </c>
      <c r="D979" s="927"/>
      <c r="E979" s="876"/>
      <c r="F979" s="874">
        <v>1</v>
      </c>
      <c r="G979" s="875"/>
      <c r="H979" s="875" t="s">
        <v>1048</v>
      </c>
      <c r="I979" s="876"/>
      <c r="J979" s="1017"/>
      <c r="K979" s="528" t="s">
        <v>906</v>
      </c>
      <c r="L979" s="881"/>
      <c r="M979" s="531" t="s">
        <v>7653</v>
      </c>
      <c r="N979" s="902"/>
      <c r="O979" s="603"/>
      <c r="P979" s="520"/>
      <c r="Q979" s="520"/>
      <c r="R979" s="520"/>
      <c r="S979" s="520"/>
    </row>
    <row r="980" spans="1:19" s="541" customFormat="1" ht="30" customHeight="1">
      <c r="A980" s="510">
        <v>13</v>
      </c>
      <c r="B980" s="1023" t="s">
        <v>8655</v>
      </c>
      <c r="C980" s="1024"/>
      <c r="D980" s="1024"/>
      <c r="E980" s="1024"/>
      <c r="F980" s="1024"/>
      <c r="G980" s="1024"/>
      <c r="H980" s="1024"/>
      <c r="I980" s="1024"/>
      <c r="J980" s="1024"/>
      <c r="K980" s="1024"/>
      <c r="L980" s="1024"/>
      <c r="M980" s="1024"/>
      <c r="N980" s="1025"/>
      <c r="O980" s="540"/>
    </row>
    <row r="981" spans="1:19" ht="45" customHeight="1">
      <c r="A981" s="495" t="s">
        <v>8677</v>
      </c>
      <c r="B981" s="531" t="s">
        <v>7559</v>
      </c>
      <c r="C981" s="526" t="s">
        <v>7967</v>
      </c>
      <c r="D981" s="927">
        <v>35.735999999999997</v>
      </c>
      <c r="E981" s="1035" t="s">
        <v>740</v>
      </c>
      <c r="F981" s="874" t="s">
        <v>8117</v>
      </c>
      <c r="G981" s="875"/>
      <c r="H981" s="875"/>
      <c r="I981" s="876"/>
      <c r="J981" s="886" t="s">
        <v>8123</v>
      </c>
      <c r="K981" s="528" t="s">
        <v>8682</v>
      </c>
      <c r="L981" s="881" t="s">
        <v>444</v>
      </c>
      <c r="M981" s="531" t="s">
        <v>7737</v>
      </c>
      <c r="N981" s="882" t="s">
        <v>8283</v>
      </c>
      <c r="O981" s="557"/>
    </row>
    <row r="982" spans="1:19" ht="45" customHeight="1">
      <c r="A982" s="504"/>
      <c r="B982" s="531" t="s">
        <v>7560</v>
      </c>
      <c r="C982" s="560" t="s">
        <v>8201</v>
      </c>
      <c r="D982" s="927"/>
      <c r="E982" s="1035"/>
      <c r="F982" s="1194" t="s">
        <v>8122</v>
      </c>
      <c r="G982" s="1195"/>
      <c r="H982" s="1196"/>
      <c r="I982" s="1197"/>
      <c r="J982" s="1017"/>
      <c r="K982" s="528" t="s">
        <v>8124</v>
      </c>
      <c r="L982" s="881"/>
      <c r="M982" s="531" t="s">
        <v>7653</v>
      </c>
      <c r="N982" s="883"/>
      <c r="O982" s="557"/>
    </row>
    <row r="983" spans="1:19" s="607" customFormat="1" ht="45" customHeight="1">
      <c r="A983" s="495" t="s">
        <v>8678</v>
      </c>
      <c r="B983" s="531" t="s">
        <v>7489</v>
      </c>
      <c r="C983" s="526" t="s">
        <v>7966</v>
      </c>
      <c r="D983" s="916">
        <v>226.4</v>
      </c>
      <c r="E983" s="1021" t="s">
        <v>897</v>
      </c>
      <c r="F983" s="874" t="s">
        <v>8107</v>
      </c>
      <c r="G983" s="875"/>
      <c r="H983" s="875"/>
      <c r="I983" s="876"/>
      <c r="J983" s="882" t="s">
        <v>8782</v>
      </c>
      <c r="K983" s="528" t="s">
        <v>8118</v>
      </c>
      <c r="L983" s="881" t="s">
        <v>444</v>
      </c>
      <c r="M983" s="531" t="s">
        <v>7906</v>
      </c>
      <c r="N983" s="882" t="s">
        <v>8282</v>
      </c>
      <c r="O983" s="557"/>
    </row>
    <row r="984" spans="1:19" s="607" customFormat="1" ht="45" customHeight="1">
      <c r="A984" s="494"/>
      <c r="B984" s="531" t="s">
        <v>7798</v>
      </c>
      <c r="C984" s="560" t="s">
        <v>8121</v>
      </c>
      <c r="D984" s="917"/>
      <c r="E984" s="1022"/>
      <c r="F984" s="874" t="s">
        <v>8120</v>
      </c>
      <c r="G984" s="875"/>
      <c r="H984" s="875"/>
      <c r="I984" s="876"/>
      <c r="J984" s="883"/>
      <c r="K984" s="528" t="s">
        <v>8119</v>
      </c>
      <c r="L984" s="881"/>
      <c r="M984" s="556" t="s">
        <v>7682</v>
      </c>
      <c r="N984" s="883"/>
      <c r="O984" s="557"/>
    </row>
    <row r="985" spans="1:19" s="607" customFormat="1" ht="39.950000000000003" customHeight="1">
      <c r="A985" s="495" t="s">
        <v>8679</v>
      </c>
      <c r="B985" s="531" t="s">
        <v>7559</v>
      </c>
      <c r="C985" s="526" t="s">
        <v>7967</v>
      </c>
      <c r="D985" s="916">
        <v>216</v>
      </c>
      <c r="E985" s="1021" t="s">
        <v>443</v>
      </c>
      <c r="F985" s="1037" t="s">
        <v>7966</v>
      </c>
      <c r="G985" s="1046"/>
      <c r="H985" s="1046"/>
      <c r="I985" s="1047"/>
      <c r="J985" s="886" t="s">
        <v>8125</v>
      </c>
      <c r="K985" s="528" t="s">
        <v>8681</v>
      </c>
      <c r="L985" s="881" t="s">
        <v>444</v>
      </c>
      <c r="M985" s="531" t="s">
        <v>7737</v>
      </c>
      <c r="N985" s="882" t="s">
        <v>8284</v>
      </c>
      <c r="O985" s="557"/>
    </row>
    <row r="986" spans="1:19" s="607" customFormat="1" ht="39.950000000000003" customHeight="1">
      <c r="A986" s="503"/>
      <c r="B986" s="531" t="s">
        <v>7561</v>
      </c>
      <c r="C986" s="560" t="s">
        <v>8188</v>
      </c>
      <c r="D986" s="917"/>
      <c r="E986" s="1022"/>
      <c r="F986" s="1048" t="s">
        <v>8129</v>
      </c>
      <c r="G986" s="1049"/>
      <c r="H986" s="1050"/>
      <c r="I986" s="1051"/>
      <c r="J986" s="1017"/>
      <c r="K986" s="531" t="s">
        <v>8129</v>
      </c>
      <c r="L986" s="881"/>
      <c r="M986" s="531" t="s">
        <v>7653</v>
      </c>
      <c r="N986" s="883"/>
      <c r="O986" s="608"/>
    </row>
    <row r="987" spans="1:19" s="607" customFormat="1" ht="39.950000000000003" customHeight="1">
      <c r="A987" s="495" t="s">
        <v>8680</v>
      </c>
      <c r="B987" s="531" t="s">
        <v>7559</v>
      </c>
      <c r="C987" s="526" t="s">
        <v>7967</v>
      </c>
      <c r="D987" s="916">
        <v>600</v>
      </c>
      <c r="E987" s="1021" t="s">
        <v>459</v>
      </c>
      <c r="F987" s="1037" t="s">
        <v>8113</v>
      </c>
      <c r="G987" s="1046"/>
      <c r="H987" s="1046"/>
      <c r="I987" s="1047"/>
      <c r="J987" s="886" t="s">
        <v>8126</v>
      </c>
      <c r="K987" s="528" t="s">
        <v>8850</v>
      </c>
      <c r="L987" s="881" t="s">
        <v>444</v>
      </c>
      <c r="M987" s="531" t="s">
        <v>8459</v>
      </c>
      <c r="N987" s="882" t="s">
        <v>8783</v>
      </c>
      <c r="O987" s="557"/>
    </row>
    <row r="988" spans="1:19" s="607" customFormat="1" ht="39.950000000000003" customHeight="1">
      <c r="A988" s="503"/>
      <c r="B988" s="531" t="s">
        <v>8111</v>
      </c>
      <c r="C988" s="560" t="s">
        <v>8191</v>
      </c>
      <c r="D988" s="917"/>
      <c r="E988" s="1022"/>
      <c r="F988" s="1048" t="s">
        <v>8127</v>
      </c>
      <c r="G988" s="1049"/>
      <c r="H988" s="1050"/>
      <c r="I988" s="1051"/>
      <c r="J988" s="1017"/>
      <c r="K988" s="527" t="s">
        <v>8128</v>
      </c>
      <c r="L988" s="881"/>
      <c r="M988" s="531" t="s">
        <v>7682</v>
      </c>
      <c r="N988" s="883"/>
      <c r="O988" s="608"/>
    </row>
    <row r="989" spans="1:19" s="607" customFormat="1" ht="39.950000000000003" customHeight="1">
      <c r="A989" s="495" t="s">
        <v>8842</v>
      </c>
      <c r="B989" s="531" t="s">
        <v>7559</v>
      </c>
      <c r="C989" s="526" t="s">
        <v>8385</v>
      </c>
      <c r="D989" s="916">
        <v>1</v>
      </c>
      <c r="E989" s="1021" t="s">
        <v>443</v>
      </c>
      <c r="F989" s="1037" t="str">
        <f>C990</f>
        <v>113/05/13</v>
      </c>
      <c r="G989" s="1046"/>
      <c r="H989" s="1046"/>
      <c r="I989" s="1047"/>
      <c r="J989" s="886" t="s">
        <v>8849</v>
      </c>
      <c r="K989" s="548">
        <v>1</v>
      </c>
      <c r="L989" s="881" t="s">
        <v>444</v>
      </c>
      <c r="M989" s="531" t="s">
        <v>8231</v>
      </c>
      <c r="N989" s="882" t="s">
        <v>8852</v>
      </c>
      <c r="O989" s="557"/>
    </row>
    <row r="990" spans="1:19" s="607" customFormat="1" ht="39.950000000000003" customHeight="1">
      <c r="A990" s="503"/>
      <c r="B990" s="531" t="s">
        <v>8848</v>
      </c>
      <c r="C990" s="526" t="str">
        <f>C989</f>
        <v>113/05/13</v>
      </c>
      <c r="D990" s="917"/>
      <c r="E990" s="1022"/>
      <c r="F990" s="874">
        <v>1</v>
      </c>
      <c r="G990" s="875"/>
      <c r="H990" s="875" t="s">
        <v>443</v>
      </c>
      <c r="I990" s="876"/>
      <c r="J990" s="1017"/>
      <c r="K990" s="548">
        <v>1</v>
      </c>
      <c r="L990" s="881"/>
      <c r="M990" s="531" t="s">
        <v>8379</v>
      </c>
      <c r="N990" s="883"/>
      <c r="O990" s="608"/>
    </row>
    <row r="991" spans="1:19" s="607" customFormat="1" ht="39.950000000000003" customHeight="1">
      <c r="A991" s="495" t="s">
        <v>8842</v>
      </c>
      <c r="B991" s="531" t="s">
        <v>7559</v>
      </c>
      <c r="C991" s="526" t="s">
        <v>8413</v>
      </c>
      <c r="D991" s="916">
        <v>1</v>
      </c>
      <c r="E991" s="1021" t="s">
        <v>443</v>
      </c>
      <c r="F991" s="1037" t="str">
        <f>C992</f>
        <v>113/05/14</v>
      </c>
      <c r="G991" s="1046"/>
      <c r="H991" s="1046"/>
      <c r="I991" s="1047"/>
      <c r="J991" s="886" t="s">
        <v>8849</v>
      </c>
      <c r="K991" s="548">
        <f>D991+K989</f>
        <v>2</v>
      </c>
      <c r="L991" s="881" t="s">
        <v>444</v>
      </c>
      <c r="M991" s="531" t="s">
        <v>8855</v>
      </c>
      <c r="N991" s="882" t="s">
        <v>8853</v>
      </c>
      <c r="O991" s="557"/>
    </row>
    <row r="992" spans="1:19" s="607" customFormat="1" ht="39.950000000000003" customHeight="1">
      <c r="A992" s="503"/>
      <c r="B992" s="531" t="s">
        <v>8848</v>
      </c>
      <c r="C992" s="526" t="str">
        <f>C991</f>
        <v>113/05/14</v>
      </c>
      <c r="D992" s="917"/>
      <c r="E992" s="1022"/>
      <c r="F992" s="874">
        <v>1</v>
      </c>
      <c r="G992" s="875"/>
      <c r="H992" s="875" t="s">
        <v>443</v>
      </c>
      <c r="I992" s="876"/>
      <c r="J992" s="1017"/>
      <c r="K992" s="548">
        <f>K990+F992</f>
        <v>2</v>
      </c>
      <c r="L992" s="881"/>
      <c r="M992" s="531" t="s">
        <v>8851</v>
      </c>
      <c r="N992" s="883"/>
      <c r="O992" s="608"/>
    </row>
    <row r="993" spans="1:15" s="607" customFormat="1" ht="39.950000000000003" customHeight="1">
      <c r="A993" s="495" t="s">
        <v>8842</v>
      </c>
      <c r="B993" s="531" t="s">
        <v>7559</v>
      </c>
      <c r="C993" s="526" t="s">
        <v>8854</v>
      </c>
      <c r="D993" s="916">
        <v>1</v>
      </c>
      <c r="E993" s="1021" t="s">
        <v>443</v>
      </c>
      <c r="F993" s="1037" t="str">
        <f>C994</f>
        <v>113/11/8</v>
      </c>
      <c r="G993" s="1046"/>
      <c r="H993" s="1046"/>
      <c r="I993" s="1047"/>
      <c r="J993" s="886" t="s">
        <v>8849</v>
      </c>
      <c r="K993" s="548">
        <f>D993+K991</f>
        <v>3</v>
      </c>
      <c r="L993" s="881" t="s">
        <v>444</v>
      </c>
      <c r="M993" s="531" t="s">
        <v>7995</v>
      </c>
      <c r="N993" s="882" t="s">
        <v>8911</v>
      </c>
      <c r="O993" s="557"/>
    </row>
    <row r="994" spans="1:15" s="607" customFormat="1" ht="39.950000000000003" customHeight="1">
      <c r="A994" s="503"/>
      <c r="B994" s="531" t="s">
        <v>8848</v>
      </c>
      <c r="C994" s="526" t="str">
        <f>C993</f>
        <v>113/11/8</v>
      </c>
      <c r="D994" s="917"/>
      <c r="E994" s="1022"/>
      <c r="F994" s="874">
        <v>1</v>
      </c>
      <c r="G994" s="875"/>
      <c r="H994" s="875" t="s">
        <v>443</v>
      </c>
      <c r="I994" s="876"/>
      <c r="J994" s="1017"/>
      <c r="K994" s="548">
        <f>K992+F994</f>
        <v>3</v>
      </c>
      <c r="L994" s="881"/>
      <c r="M994" s="531" t="s">
        <v>7682</v>
      </c>
      <c r="N994" s="883"/>
      <c r="O994" s="608"/>
    </row>
    <row r="995" spans="1:15" s="607" customFormat="1" ht="39.950000000000003" customHeight="1">
      <c r="A995" s="495" t="s">
        <v>8842</v>
      </c>
      <c r="B995" s="531" t="s">
        <v>7559</v>
      </c>
      <c r="C995" s="526" t="s">
        <v>9085</v>
      </c>
      <c r="D995" s="916">
        <v>1</v>
      </c>
      <c r="E995" s="1021" t="s">
        <v>443</v>
      </c>
      <c r="F995" s="1037" t="str">
        <f>C996</f>
        <v>114/05/16</v>
      </c>
      <c r="G995" s="1046"/>
      <c r="H995" s="1046"/>
      <c r="I995" s="1047"/>
      <c r="J995" s="886" t="s">
        <v>8849</v>
      </c>
      <c r="K995" s="548">
        <f>D995+K993</f>
        <v>4</v>
      </c>
      <c r="L995" s="881" t="s">
        <v>444</v>
      </c>
      <c r="M995" s="531" t="s">
        <v>8231</v>
      </c>
      <c r="N995" s="882" t="s">
        <v>9135</v>
      </c>
      <c r="O995" s="557"/>
    </row>
    <row r="996" spans="1:15" s="607" customFormat="1" ht="39.950000000000003" customHeight="1">
      <c r="A996" s="503"/>
      <c r="B996" s="531" t="s">
        <v>8848</v>
      </c>
      <c r="C996" s="526" t="str">
        <f>C995</f>
        <v>114/05/16</v>
      </c>
      <c r="D996" s="917"/>
      <c r="E996" s="1022"/>
      <c r="F996" s="874">
        <v>1</v>
      </c>
      <c r="G996" s="875"/>
      <c r="H996" s="875" t="s">
        <v>443</v>
      </c>
      <c r="I996" s="876"/>
      <c r="J996" s="1017"/>
      <c r="K996" s="548">
        <f>K994+F996</f>
        <v>4</v>
      </c>
      <c r="L996" s="881"/>
      <c r="M996" s="531" t="s">
        <v>7682</v>
      </c>
      <c r="N996" s="883"/>
      <c r="O996" s="608"/>
    </row>
    <row r="997" spans="1:15" s="607" customFormat="1" ht="39.950000000000003" customHeight="1">
      <c r="A997" s="495" t="s">
        <v>8847</v>
      </c>
      <c r="B997" s="531" t="s">
        <v>7559</v>
      </c>
      <c r="C997" s="526" t="s">
        <v>8843</v>
      </c>
      <c r="D997" s="916">
        <v>1</v>
      </c>
      <c r="E997" s="1021" t="s">
        <v>443</v>
      </c>
      <c r="F997" s="1037" t="s">
        <v>8843</v>
      </c>
      <c r="G997" s="1046"/>
      <c r="H997" s="1046"/>
      <c r="I997" s="1047"/>
      <c r="J997" s="886" t="s">
        <v>8844</v>
      </c>
      <c r="K997" s="528" t="s">
        <v>8845</v>
      </c>
      <c r="L997" s="881" t="s">
        <v>444</v>
      </c>
      <c r="M997" s="531" t="s">
        <v>7995</v>
      </c>
      <c r="N997" s="882" t="s">
        <v>9004</v>
      </c>
      <c r="O997" s="557"/>
    </row>
    <row r="998" spans="1:15" s="607" customFormat="1" ht="39.950000000000003" customHeight="1">
      <c r="A998" s="503"/>
      <c r="B998" s="531" t="s">
        <v>8846</v>
      </c>
      <c r="C998" s="560" t="s">
        <v>8843</v>
      </c>
      <c r="D998" s="917"/>
      <c r="E998" s="1022"/>
      <c r="F998" s="874">
        <v>1</v>
      </c>
      <c r="G998" s="875"/>
      <c r="H998" s="875" t="s">
        <v>443</v>
      </c>
      <c r="I998" s="876"/>
      <c r="J998" s="1017"/>
      <c r="K998" s="528" t="s">
        <v>8845</v>
      </c>
      <c r="L998" s="881"/>
      <c r="M998" s="531" t="s">
        <v>7682</v>
      </c>
      <c r="N998" s="883"/>
      <c r="O998" s="608"/>
    </row>
    <row r="999" spans="1:15" s="607" customFormat="1" ht="39.950000000000003" customHeight="1">
      <c r="A999" s="495" t="s">
        <v>8847</v>
      </c>
      <c r="B999" s="531" t="s">
        <v>7559</v>
      </c>
      <c r="C999" s="526" t="s">
        <v>9084</v>
      </c>
      <c r="D999" s="916">
        <v>1</v>
      </c>
      <c r="E999" s="1021" t="s">
        <v>443</v>
      </c>
      <c r="F999" s="1037" t="str">
        <f>C1000</f>
        <v>114/05/15</v>
      </c>
      <c r="G999" s="1046"/>
      <c r="H999" s="1046"/>
      <c r="I999" s="1047"/>
      <c r="J999" s="886" t="s">
        <v>8844</v>
      </c>
      <c r="K999" s="528" t="s">
        <v>1808</v>
      </c>
      <c r="L999" s="881" t="s">
        <v>444</v>
      </c>
      <c r="M999" s="531" t="s">
        <v>7995</v>
      </c>
      <c r="N999" s="882" t="s">
        <v>9095</v>
      </c>
      <c r="O999" s="557"/>
    </row>
    <row r="1000" spans="1:15" s="607" customFormat="1" ht="39.950000000000003" customHeight="1">
      <c r="A1000" s="503"/>
      <c r="B1000" s="531" t="s">
        <v>8846</v>
      </c>
      <c r="C1000" s="526" t="s">
        <v>9084</v>
      </c>
      <c r="D1000" s="917"/>
      <c r="E1000" s="1022"/>
      <c r="F1000" s="874">
        <v>1</v>
      </c>
      <c r="G1000" s="875"/>
      <c r="H1000" s="875" t="s">
        <v>443</v>
      </c>
      <c r="I1000" s="876"/>
      <c r="J1000" s="1017"/>
      <c r="K1000" s="528" t="s">
        <v>1808</v>
      </c>
      <c r="L1000" s="881"/>
      <c r="M1000" s="531" t="s">
        <v>7682</v>
      </c>
      <c r="N1000" s="883"/>
      <c r="O1000" s="608"/>
    </row>
    <row r="1001" spans="1:15" s="541" customFormat="1" ht="30" customHeight="1">
      <c r="A1001" s="510">
        <v>14</v>
      </c>
      <c r="B1001" s="1023" t="s">
        <v>8656</v>
      </c>
      <c r="C1001" s="1024"/>
      <c r="D1001" s="1024"/>
      <c r="E1001" s="1024"/>
      <c r="F1001" s="1024"/>
      <c r="G1001" s="1024"/>
      <c r="H1001" s="1024"/>
      <c r="I1001" s="1024"/>
      <c r="J1001" s="1024"/>
      <c r="K1001" s="1024"/>
      <c r="L1001" s="1024"/>
      <c r="M1001" s="1024"/>
      <c r="N1001" s="1025"/>
      <c r="O1001" s="540"/>
    </row>
    <row r="1002" spans="1:15" s="607" customFormat="1" ht="39.950000000000003" customHeight="1">
      <c r="A1002" s="495" t="s">
        <v>8683</v>
      </c>
      <c r="B1002" s="531" t="s">
        <v>7562</v>
      </c>
      <c r="C1002" s="526" t="s">
        <v>9058</v>
      </c>
      <c r="D1002" s="927" t="s">
        <v>9062</v>
      </c>
      <c r="E1002" s="1035" t="s">
        <v>7564</v>
      </c>
      <c r="F1002" s="967" t="s">
        <v>9060</v>
      </c>
      <c r="G1002" s="875"/>
      <c r="H1002" s="875"/>
      <c r="I1002" s="876"/>
      <c r="J1002" s="886" t="s">
        <v>7596</v>
      </c>
      <c r="K1002" s="528" t="s">
        <v>9062</v>
      </c>
      <c r="L1002" s="884"/>
      <c r="M1002" s="531" t="s">
        <v>8105</v>
      </c>
      <c r="N1002" s="882" t="s">
        <v>9063</v>
      </c>
      <c r="O1002" s="557"/>
    </row>
    <row r="1003" spans="1:15" s="607" customFormat="1" ht="39.950000000000003" customHeight="1">
      <c r="A1003" s="496"/>
      <c r="B1003" s="531" t="s">
        <v>7563</v>
      </c>
      <c r="C1003" s="560" t="s">
        <v>9059</v>
      </c>
      <c r="D1003" s="927"/>
      <c r="E1003" s="1035"/>
      <c r="F1003" s="874">
        <v>1</v>
      </c>
      <c r="G1003" s="900"/>
      <c r="H1003" s="875" t="s">
        <v>129</v>
      </c>
      <c r="I1003" s="901"/>
      <c r="J1003" s="1017"/>
      <c r="K1003" s="528" t="s">
        <v>9061</v>
      </c>
      <c r="L1003" s="1038"/>
      <c r="M1003" s="531" t="s">
        <v>7653</v>
      </c>
      <c r="N1003" s="883"/>
      <c r="O1003" s="557"/>
    </row>
    <row r="1004" spans="1:15" s="541" customFormat="1" ht="30" customHeight="1">
      <c r="A1004" s="510">
        <v>15</v>
      </c>
      <c r="B1004" s="1023" t="s">
        <v>8657</v>
      </c>
      <c r="C1004" s="1024"/>
      <c r="D1004" s="1024"/>
      <c r="E1004" s="1024"/>
      <c r="F1004" s="1024"/>
      <c r="G1004" s="1024"/>
      <c r="H1004" s="1024"/>
      <c r="I1004" s="1024"/>
      <c r="J1004" s="1024"/>
      <c r="K1004" s="1024"/>
      <c r="L1004" s="1024"/>
      <c r="M1004" s="1024"/>
      <c r="N1004" s="1025"/>
      <c r="O1004" s="540"/>
    </row>
    <row r="1005" spans="1:15" s="610" customFormat="1" ht="39.950000000000003" customHeight="1">
      <c r="A1005" s="495" t="s">
        <v>8684</v>
      </c>
      <c r="B1005" s="531" t="s">
        <v>7489</v>
      </c>
      <c r="C1005" s="526" t="s">
        <v>8201</v>
      </c>
      <c r="D1005" s="927" t="s">
        <v>8131</v>
      </c>
      <c r="E1005" s="1035" t="s">
        <v>904</v>
      </c>
      <c r="F1005" s="967" t="s">
        <v>8135</v>
      </c>
      <c r="G1005" s="875"/>
      <c r="H1005" s="875"/>
      <c r="I1005" s="876"/>
      <c r="J1005" s="882" t="s">
        <v>8130</v>
      </c>
      <c r="K1005" s="528" t="s">
        <v>8131</v>
      </c>
      <c r="L1005" s="881" t="s">
        <v>444</v>
      </c>
      <c r="M1005" s="531" t="s">
        <v>7906</v>
      </c>
      <c r="N1005" s="902" t="s">
        <v>8153</v>
      </c>
      <c r="O1005" s="559"/>
    </row>
    <row r="1006" spans="1:15" s="610" customFormat="1" ht="39.950000000000003" customHeight="1">
      <c r="A1006" s="504"/>
      <c r="B1006" s="531" t="s">
        <v>7809</v>
      </c>
      <c r="C1006" s="560" t="s">
        <v>7858</v>
      </c>
      <c r="D1006" s="927"/>
      <c r="E1006" s="1035"/>
      <c r="F1006" s="967" t="s">
        <v>8019</v>
      </c>
      <c r="G1006" s="875"/>
      <c r="H1006" s="875"/>
      <c r="I1006" s="876"/>
      <c r="J1006" s="1043"/>
      <c r="K1006" s="528" t="str">
        <f>F1006</f>
        <v>1組</v>
      </c>
      <c r="L1006" s="881"/>
      <c r="M1006" s="556" t="s">
        <v>7682</v>
      </c>
      <c r="N1006" s="902"/>
      <c r="O1006" s="559"/>
    </row>
    <row r="1007" spans="1:15" s="607" customFormat="1" ht="39.950000000000003" customHeight="1">
      <c r="A1007" s="495" t="s">
        <v>8684</v>
      </c>
      <c r="B1007" s="531" t="s">
        <v>7489</v>
      </c>
      <c r="C1007" s="526" t="s">
        <v>8201</v>
      </c>
      <c r="D1007" s="927">
        <v>66</v>
      </c>
      <c r="E1007" s="1035" t="s">
        <v>904</v>
      </c>
      <c r="F1007" s="967" t="s">
        <v>8136</v>
      </c>
      <c r="G1007" s="875"/>
      <c r="H1007" s="875"/>
      <c r="I1007" s="876"/>
      <c r="J1007" s="882" t="s">
        <v>8132</v>
      </c>
      <c r="K1007" s="528">
        <v>66</v>
      </c>
      <c r="L1007" s="881" t="s">
        <v>440</v>
      </c>
      <c r="M1007" s="531" t="s">
        <v>7906</v>
      </c>
      <c r="N1007" s="902" t="s">
        <v>8686</v>
      </c>
      <c r="O1007" s="557"/>
    </row>
    <row r="1008" spans="1:15" s="607" customFormat="1" ht="39.950000000000003" customHeight="1">
      <c r="A1008" s="504"/>
      <c r="B1008" s="531" t="s">
        <v>7809</v>
      </c>
      <c r="C1008" s="560" t="s">
        <v>8133</v>
      </c>
      <c r="D1008" s="927"/>
      <c r="E1008" s="1035"/>
      <c r="F1008" s="967" t="s">
        <v>7818</v>
      </c>
      <c r="G1008" s="875"/>
      <c r="H1008" s="875"/>
      <c r="I1008" s="876"/>
      <c r="J1008" s="883"/>
      <c r="K1008" s="528" t="str">
        <f>F1008</f>
        <v>4塊</v>
      </c>
      <c r="L1008" s="881"/>
      <c r="M1008" s="556" t="s">
        <v>7682</v>
      </c>
      <c r="N1008" s="902"/>
      <c r="O1008" s="557"/>
    </row>
    <row r="1009" spans="1:15" s="610" customFormat="1" ht="39.950000000000003" customHeight="1">
      <c r="A1009" s="495" t="s">
        <v>8685</v>
      </c>
      <c r="B1009" s="531" t="s">
        <v>7587</v>
      </c>
      <c r="C1009" s="526" t="s">
        <v>8201</v>
      </c>
      <c r="D1009" s="927" t="s">
        <v>8131</v>
      </c>
      <c r="E1009" s="1035" t="s">
        <v>904</v>
      </c>
      <c r="F1009" s="967" t="s">
        <v>8135</v>
      </c>
      <c r="G1009" s="875"/>
      <c r="H1009" s="875"/>
      <c r="I1009" s="876"/>
      <c r="J1009" s="882" t="s">
        <v>8130</v>
      </c>
      <c r="K1009" s="528" t="s">
        <v>8131</v>
      </c>
      <c r="L1009" s="881" t="s">
        <v>444</v>
      </c>
      <c r="M1009" s="531" t="s">
        <v>7906</v>
      </c>
      <c r="N1009" s="902" t="s">
        <v>8153</v>
      </c>
      <c r="O1009" s="559"/>
    </row>
    <row r="1010" spans="1:15" s="610" customFormat="1" ht="39.950000000000003" customHeight="1">
      <c r="A1010" s="503"/>
      <c r="B1010" s="531" t="s">
        <v>7810</v>
      </c>
      <c r="C1010" s="560" t="s">
        <v>7858</v>
      </c>
      <c r="D1010" s="927"/>
      <c r="E1010" s="1035"/>
      <c r="F1010" s="967" t="s">
        <v>8019</v>
      </c>
      <c r="G1010" s="875"/>
      <c r="H1010" s="875"/>
      <c r="I1010" s="876"/>
      <c r="J1010" s="1043"/>
      <c r="K1010" s="528" t="str">
        <f>F1010</f>
        <v>1組</v>
      </c>
      <c r="L1010" s="881"/>
      <c r="M1010" s="556" t="s">
        <v>7682</v>
      </c>
      <c r="N1010" s="902"/>
      <c r="O1010" s="559"/>
    </row>
    <row r="1011" spans="1:15" s="607" customFormat="1" ht="39.950000000000003" customHeight="1">
      <c r="A1011" s="495" t="s">
        <v>8685</v>
      </c>
      <c r="B1011" s="531" t="s">
        <v>7587</v>
      </c>
      <c r="C1011" s="526" t="s">
        <v>8201</v>
      </c>
      <c r="D1011" s="927">
        <v>102</v>
      </c>
      <c r="E1011" s="1035" t="s">
        <v>904</v>
      </c>
      <c r="F1011" s="967" t="s">
        <v>8136</v>
      </c>
      <c r="G1011" s="875"/>
      <c r="H1011" s="875"/>
      <c r="I1011" s="876"/>
      <c r="J1011" s="882" t="s">
        <v>8132</v>
      </c>
      <c r="K1011" s="528">
        <v>102</v>
      </c>
      <c r="L1011" s="881" t="s">
        <v>440</v>
      </c>
      <c r="M1011" s="531" t="s">
        <v>7906</v>
      </c>
      <c r="N1011" s="902" t="s">
        <v>8688</v>
      </c>
      <c r="O1011" s="557"/>
    </row>
    <row r="1012" spans="1:15" s="607" customFormat="1" ht="39.950000000000003" customHeight="1">
      <c r="A1012" s="503"/>
      <c r="B1012" s="531" t="s">
        <v>7810</v>
      </c>
      <c r="C1012" s="560" t="s">
        <v>8133</v>
      </c>
      <c r="D1012" s="927"/>
      <c r="E1012" s="1035"/>
      <c r="F1012" s="967" t="s">
        <v>1066</v>
      </c>
      <c r="G1012" s="875"/>
      <c r="H1012" s="875"/>
      <c r="I1012" s="876"/>
      <c r="J1012" s="883"/>
      <c r="K1012" s="528" t="str">
        <f>F1012</f>
        <v>5塊</v>
      </c>
      <c r="L1012" s="881"/>
      <c r="M1012" s="556" t="s">
        <v>7682</v>
      </c>
      <c r="N1012" s="902"/>
      <c r="O1012" s="557"/>
    </row>
    <row r="1013" spans="1:15" ht="32.25" customHeight="1">
      <c r="A1013" s="495" t="s">
        <v>8687</v>
      </c>
      <c r="B1013" s="531" t="s">
        <v>7519</v>
      </c>
      <c r="C1013" s="560" t="s">
        <v>8154</v>
      </c>
      <c r="D1013" s="916">
        <v>132</v>
      </c>
      <c r="E1013" s="876" t="s">
        <v>459</v>
      </c>
      <c r="F1013" s="874" t="s">
        <v>8138</v>
      </c>
      <c r="G1013" s="875"/>
      <c r="H1013" s="875"/>
      <c r="I1013" s="876"/>
      <c r="J1013" s="886" t="s">
        <v>8781</v>
      </c>
      <c r="K1013" s="528" t="s">
        <v>8784</v>
      </c>
      <c r="L1013" s="881" t="s">
        <v>444</v>
      </c>
      <c r="M1013" s="531" t="s">
        <v>8155</v>
      </c>
      <c r="N1013" s="902" t="s">
        <v>8381</v>
      </c>
      <c r="O1013" s="611"/>
    </row>
    <row r="1014" spans="1:15" ht="61.5" customHeight="1">
      <c r="A1014" s="605"/>
      <c r="B1014" s="531" t="s">
        <v>8785</v>
      </c>
      <c r="C1014" s="560" t="s">
        <v>8138</v>
      </c>
      <c r="D1014" s="1052"/>
      <c r="E1014" s="876"/>
      <c r="F1014" s="874">
        <v>1</v>
      </c>
      <c r="G1014" s="875"/>
      <c r="H1014" s="875" t="s">
        <v>1220</v>
      </c>
      <c r="I1014" s="876"/>
      <c r="J1014" s="1017"/>
      <c r="K1014" s="528" t="s">
        <v>1259</v>
      </c>
      <c r="L1014" s="881"/>
      <c r="M1014" s="531" t="s">
        <v>7653</v>
      </c>
      <c r="N1014" s="902"/>
      <c r="O1014" s="611"/>
    </row>
    <row r="1015" spans="1:15" s="541" customFormat="1" ht="30" customHeight="1">
      <c r="A1015" s="510">
        <v>16</v>
      </c>
      <c r="B1015" s="1023" t="s">
        <v>7567</v>
      </c>
      <c r="C1015" s="1024"/>
      <c r="D1015" s="1024"/>
      <c r="E1015" s="1024"/>
      <c r="F1015" s="1024"/>
      <c r="G1015" s="1024"/>
      <c r="H1015" s="1024"/>
      <c r="I1015" s="1024"/>
      <c r="J1015" s="1024"/>
      <c r="K1015" s="1024"/>
      <c r="L1015" s="1024"/>
      <c r="M1015" s="1024"/>
      <c r="N1015" s="1025"/>
      <c r="O1015" s="540"/>
    </row>
    <row r="1016" spans="1:15" ht="27" customHeight="1">
      <c r="A1016" s="495" t="s">
        <v>8689</v>
      </c>
      <c r="B1016" s="531" t="s">
        <v>7566</v>
      </c>
      <c r="C1016" s="526" t="s">
        <v>9064</v>
      </c>
      <c r="D1016" s="927">
        <v>19</v>
      </c>
      <c r="E1016" s="1035" t="s">
        <v>443</v>
      </c>
      <c r="F1016" s="1037" t="str">
        <f>C1017</f>
        <v>114/06/10</v>
      </c>
      <c r="G1016" s="875"/>
      <c r="H1016" s="875"/>
      <c r="I1016" s="876"/>
      <c r="J1016" s="886" t="s">
        <v>463</v>
      </c>
      <c r="K1016" s="528" t="s">
        <v>9121</v>
      </c>
      <c r="L1016" s="881" t="s">
        <v>444</v>
      </c>
      <c r="M1016" s="531" t="s">
        <v>8155</v>
      </c>
      <c r="N1016" s="902" t="s">
        <v>9242</v>
      </c>
      <c r="O1016" s="557"/>
    </row>
    <row r="1017" spans="1:15" ht="27" customHeight="1">
      <c r="A1017" s="498"/>
      <c r="B1017" s="531" t="s">
        <v>7567</v>
      </c>
      <c r="C1017" s="560" t="s">
        <v>9118</v>
      </c>
      <c r="D1017" s="927"/>
      <c r="E1017" s="1035"/>
      <c r="F1017" s="874">
        <v>1</v>
      </c>
      <c r="G1017" s="875"/>
      <c r="H1017" s="875" t="s">
        <v>9120</v>
      </c>
      <c r="I1017" s="876"/>
      <c r="J1017" s="1017"/>
      <c r="K1017" s="528" t="s">
        <v>9119</v>
      </c>
      <c r="L1017" s="881"/>
      <c r="M1017" s="531" t="s">
        <v>9122</v>
      </c>
      <c r="N1017" s="902"/>
      <c r="O1017" s="557"/>
    </row>
    <row r="1018" spans="1:15" s="541" customFormat="1" ht="30" customHeight="1">
      <c r="A1018" s="510">
        <v>17</v>
      </c>
      <c r="B1018" s="1023" t="s">
        <v>8658</v>
      </c>
      <c r="C1018" s="1024"/>
      <c r="D1018" s="1024"/>
      <c r="E1018" s="1024"/>
      <c r="F1018" s="1024"/>
      <c r="G1018" s="1024"/>
      <c r="H1018" s="1024"/>
      <c r="I1018" s="1024"/>
      <c r="J1018" s="1024"/>
      <c r="K1018" s="1024"/>
      <c r="L1018" s="1024"/>
      <c r="M1018" s="1024"/>
      <c r="N1018" s="1025"/>
      <c r="O1018" s="540"/>
    </row>
    <row r="1019" spans="1:15" ht="27" customHeight="1">
      <c r="A1019" s="495" t="s">
        <v>8690</v>
      </c>
      <c r="B1019" s="531" t="s">
        <v>8786</v>
      </c>
      <c r="C1019" s="526" t="s">
        <v>8691</v>
      </c>
      <c r="D1019" s="927">
        <f>20+50+20</f>
        <v>90</v>
      </c>
      <c r="E1019" s="1035" t="s">
        <v>1219</v>
      </c>
      <c r="F1019" s="874" t="s">
        <v>8046</v>
      </c>
      <c r="G1019" s="875"/>
      <c r="H1019" s="875"/>
      <c r="I1019" s="876"/>
      <c r="J1019" s="886" t="s">
        <v>463</v>
      </c>
      <c r="K1019" s="612">
        <f>D1019</f>
        <v>90</v>
      </c>
      <c r="L1019" s="881" t="s">
        <v>444</v>
      </c>
      <c r="M1019" s="531" t="s">
        <v>7906</v>
      </c>
      <c r="N1019" s="902" t="s">
        <v>8185</v>
      </c>
      <c r="O1019" s="613"/>
    </row>
    <row r="1020" spans="1:15" ht="27" customHeight="1">
      <c r="A1020" s="498"/>
      <c r="B1020" s="531" t="s">
        <v>7570</v>
      </c>
      <c r="C1020" s="526" t="s">
        <v>8044</v>
      </c>
      <c r="D1020" s="927"/>
      <c r="E1020" s="1035"/>
      <c r="F1020" s="874" t="s">
        <v>8045</v>
      </c>
      <c r="G1020" s="875"/>
      <c r="H1020" s="875"/>
      <c r="I1020" s="876"/>
      <c r="J1020" s="1017"/>
      <c r="K1020" s="528" t="str">
        <f>F1020</f>
        <v>3片</v>
      </c>
      <c r="L1020" s="881"/>
      <c r="M1020" s="556" t="s">
        <v>7682</v>
      </c>
      <c r="N1020" s="902"/>
      <c r="O1020" s="613"/>
    </row>
    <row r="1021" spans="1:15" s="541" customFormat="1" ht="30" customHeight="1">
      <c r="A1021" s="510">
        <v>18</v>
      </c>
      <c r="B1021" s="1023" t="s">
        <v>7572</v>
      </c>
      <c r="C1021" s="1024"/>
      <c r="D1021" s="1024"/>
      <c r="E1021" s="1024"/>
      <c r="F1021" s="1024"/>
      <c r="G1021" s="1024"/>
      <c r="H1021" s="1024"/>
      <c r="I1021" s="1024"/>
      <c r="J1021" s="1024"/>
      <c r="K1021" s="1024"/>
      <c r="L1021" s="1024"/>
      <c r="M1021" s="1024"/>
      <c r="N1021" s="1025"/>
      <c r="O1021" s="540"/>
    </row>
    <row r="1022" spans="1:15" ht="27" customHeight="1">
      <c r="A1022" s="495" t="s">
        <v>8692</v>
      </c>
      <c r="B1022" s="531" t="s">
        <v>7571</v>
      </c>
      <c r="C1022" s="526" t="s">
        <v>8691</v>
      </c>
      <c r="D1022" s="927">
        <v>1</v>
      </c>
      <c r="E1022" s="1035" t="s">
        <v>129</v>
      </c>
      <c r="F1022" s="874" t="s">
        <v>8046</v>
      </c>
      <c r="G1022" s="875"/>
      <c r="H1022" s="875"/>
      <c r="I1022" s="876"/>
      <c r="J1022" s="886" t="s">
        <v>7595</v>
      </c>
      <c r="K1022" s="614">
        <f>D1022</f>
        <v>1</v>
      </c>
      <c r="L1022" s="881" t="s">
        <v>444</v>
      </c>
      <c r="M1022" s="531" t="s">
        <v>1214</v>
      </c>
      <c r="N1022" s="902" t="s">
        <v>8194</v>
      </c>
      <c r="O1022" s="557"/>
    </row>
    <row r="1023" spans="1:15" ht="27" customHeight="1">
      <c r="A1023" s="498"/>
      <c r="B1023" s="531" t="s">
        <v>7572</v>
      </c>
      <c r="C1023" s="526" t="s">
        <v>8044</v>
      </c>
      <c r="D1023" s="927"/>
      <c r="E1023" s="1035"/>
      <c r="F1023" s="874">
        <v>1</v>
      </c>
      <c r="G1023" s="875"/>
      <c r="H1023" s="875" t="s">
        <v>1220</v>
      </c>
      <c r="I1023" s="876"/>
      <c r="J1023" s="1017"/>
      <c r="K1023" s="581">
        <f>F1023</f>
        <v>1</v>
      </c>
      <c r="L1023" s="881"/>
      <c r="M1023" s="531" t="s">
        <v>1215</v>
      </c>
      <c r="N1023" s="902"/>
      <c r="O1023" s="601"/>
    </row>
    <row r="1024" spans="1:15" s="541" customFormat="1" ht="30" customHeight="1">
      <c r="A1024" s="510">
        <v>19</v>
      </c>
      <c r="B1024" s="1023" t="s">
        <v>8659</v>
      </c>
      <c r="C1024" s="1024"/>
      <c r="D1024" s="1024"/>
      <c r="E1024" s="1024"/>
      <c r="F1024" s="1024"/>
      <c r="G1024" s="1024"/>
      <c r="H1024" s="1024"/>
      <c r="I1024" s="1024"/>
      <c r="J1024" s="1024"/>
      <c r="K1024" s="1024"/>
      <c r="L1024" s="1024"/>
      <c r="M1024" s="1024"/>
      <c r="N1024" s="1025"/>
      <c r="O1024" s="540"/>
    </row>
    <row r="1025" spans="1:15" ht="27" customHeight="1">
      <c r="A1025" s="495" t="s">
        <v>8693</v>
      </c>
      <c r="B1025" s="531" t="s">
        <v>7573</v>
      </c>
      <c r="C1025" s="526" t="s">
        <v>8168</v>
      </c>
      <c r="D1025" s="927"/>
      <c r="E1025" s="1035" t="s">
        <v>897</v>
      </c>
      <c r="F1025" s="874"/>
      <c r="G1025" s="875"/>
      <c r="H1025" s="875"/>
      <c r="I1025" s="876"/>
      <c r="J1025" s="886" t="s">
        <v>7597</v>
      </c>
      <c r="K1025" s="528"/>
      <c r="L1025" s="1055"/>
      <c r="M1025" s="531" t="s">
        <v>1214</v>
      </c>
      <c r="N1025" s="1065"/>
      <c r="O1025" s="542"/>
    </row>
    <row r="1026" spans="1:15" ht="27" customHeight="1">
      <c r="A1026" s="498"/>
      <c r="B1026" s="531" t="s">
        <v>7574</v>
      </c>
      <c r="C1026" s="560"/>
      <c r="D1026" s="927"/>
      <c r="E1026" s="1035"/>
      <c r="F1026" s="874"/>
      <c r="G1026" s="875"/>
      <c r="H1026" s="875" t="s">
        <v>1220</v>
      </c>
      <c r="I1026" s="876"/>
      <c r="J1026" s="1017"/>
      <c r="K1026" s="528"/>
      <c r="L1026" s="1056"/>
      <c r="M1026" s="531" t="s">
        <v>1215</v>
      </c>
      <c r="N1026" s="887"/>
      <c r="O1026" s="542"/>
    </row>
    <row r="1027" spans="1:15" s="541" customFormat="1" ht="30" customHeight="1">
      <c r="A1027" s="510">
        <v>20</v>
      </c>
      <c r="B1027" s="1023" t="s">
        <v>8660</v>
      </c>
      <c r="C1027" s="1024"/>
      <c r="D1027" s="1024"/>
      <c r="E1027" s="1024"/>
      <c r="F1027" s="1024"/>
      <c r="G1027" s="1024"/>
      <c r="H1027" s="1024"/>
      <c r="I1027" s="1024"/>
      <c r="J1027" s="1024"/>
      <c r="K1027" s="1024"/>
      <c r="L1027" s="1024"/>
      <c r="M1027" s="1024"/>
      <c r="N1027" s="1025"/>
      <c r="O1027" s="540"/>
    </row>
    <row r="1028" spans="1:15" ht="27" customHeight="1">
      <c r="A1028" s="495" t="s">
        <v>8694</v>
      </c>
      <c r="B1028" s="531" t="s">
        <v>7519</v>
      </c>
      <c r="C1028" s="526" t="s">
        <v>8154</v>
      </c>
      <c r="D1028" s="927">
        <v>98</v>
      </c>
      <c r="E1028" s="1035" t="s">
        <v>443</v>
      </c>
      <c r="F1028" s="874" t="s">
        <v>8138</v>
      </c>
      <c r="G1028" s="875"/>
      <c r="H1028" s="875"/>
      <c r="I1028" s="876"/>
      <c r="J1028" s="886" t="s">
        <v>8781</v>
      </c>
      <c r="K1028" s="528" t="s">
        <v>8784</v>
      </c>
      <c r="L1028" s="881" t="s">
        <v>444</v>
      </c>
      <c r="M1028" s="531" t="s">
        <v>8155</v>
      </c>
      <c r="N1028" s="902" t="s">
        <v>8371</v>
      </c>
      <c r="O1028" s="557"/>
    </row>
    <row r="1029" spans="1:15" ht="27" customHeight="1">
      <c r="A1029" s="515"/>
      <c r="B1029" s="531" t="s">
        <v>7575</v>
      </c>
      <c r="C1029" s="560" t="s">
        <v>8138</v>
      </c>
      <c r="D1029" s="927"/>
      <c r="E1029" s="1035"/>
      <c r="F1029" s="874">
        <v>1</v>
      </c>
      <c r="G1029" s="875"/>
      <c r="H1029" s="875" t="s">
        <v>1220</v>
      </c>
      <c r="I1029" s="876"/>
      <c r="J1029" s="1017"/>
      <c r="K1029" s="528" t="s">
        <v>1259</v>
      </c>
      <c r="L1029" s="881"/>
      <c r="M1029" s="531" t="s">
        <v>7653</v>
      </c>
      <c r="N1029" s="902"/>
      <c r="O1029" s="557"/>
    </row>
    <row r="1030" spans="1:15" s="541" customFormat="1" ht="30" customHeight="1">
      <c r="A1030" s="510">
        <v>21</v>
      </c>
      <c r="B1030" s="1023" t="s">
        <v>8661</v>
      </c>
      <c r="C1030" s="1024"/>
      <c r="D1030" s="1024"/>
      <c r="E1030" s="1024"/>
      <c r="F1030" s="1024"/>
      <c r="G1030" s="1024"/>
      <c r="H1030" s="1024"/>
      <c r="I1030" s="1024"/>
      <c r="J1030" s="1024"/>
      <c r="K1030" s="1024"/>
      <c r="L1030" s="1024"/>
      <c r="M1030" s="1024"/>
      <c r="N1030" s="1025"/>
      <c r="O1030" s="540"/>
    </row>
    <row r="1031" spans="1:15" ht="27" customHeight="1">
      <c r="A1031" s="495" t="s">
        <v>8695</v>
      </c>
      <c r="B1031" s="531" t="s">
        <v>7519</v>
      </c>
      <c r="C1031" s="526" t="s">
        <v>8168</v>
      </c>
      <c r="D1031" s="927"/>
      <c r="E1031" s="1035" t="s">
        <v>897</v>
      </c>
      <c r="F1031" s="874"/>
      <c r="G1031" s="875"/>
      <c r="H1031" s="875"/>
      <c r="I1031" s="876"/>
      <c r="J1031" s="886" t="s">
        <v>7598</v>
      </c>
      <c r="K1031" s="528"/>
      <c r="L1031" s="881"/>
      <c r="M1031" s="531" t="s">
        <v>1214</v>
      </c>
      <c r="N1031" s="981"/>
      <c r="O1031" s="557"/>
    </row>
    <row r="1032" spans="1:15" ht="27" customHeight="1">
      <c r="A1032" s="516"/>
      <c r="B1032" s="531" t="s">
        <v>7576</v>
      </c>
      <c r="C1032" s="560"/>
      <c r="D1032" s="927"/>
      <c r="E1032" s="1035"/>
      <c r="F1032" s="874"/>
      <c r="G1032" s="875"/>
      <c r="H1032" s="875" t="s">
        <v>1220</v>
      </c>
      <c r="I1032" s="876"/>
      <c r="J1032" s="1017"/>
      <c r="K1032" s="528"/>
      <c r="L1032" s="881"/>
      <c r="M1032" s="531" t="s">
        <v>1215</v>
      </c>
      <c r="N1032" s="981"/>
      <c r="O1032" s="557"/>
    </row>
    <row r="1033" spans="1:15" s="541" customFormat="1" ht="30" customHeight="1">
      <c r="A1033" s="510">
        <v>22</v>
      </c>
      <c r="B1033" s="1023" t="s">
        <v>8662</v>
      </c>
      <c r="C1033" s="1024"/>
      <c r="D1033" s="1024"/>
      <c r="E1033" s="1024"/>
      <c r="F1033" s="1024"/>
      <c r="G1033" s="1024"/>
      <c r="H1033" s="1024"/>
      <c r="I1033" s="1024"/>
      <c r="J1033" s="1024"/>
      <c r="K1033" s="1024"/>
      <c r="L1033" s="1024"/>
      <c r="M1033" s="1024"/>
      <c r="N1033" s="1025"/>
      <c r="O1033" s="540"/>
    </row>
    <row r="1034" spans="1:15" s="537" customFormat="1" ht="27" customHeight="1">
      <c r="A1034" s="495" t="s">
        <v>8696</v>
      </c>
      <c r="B1034" s="531" t="s">
        <v>7519</v>
      </c>
      <c r="C1034" s="526" t="s">
        <v>8168</v>
      </c>
      <c r="D1034" s="916"/>
      <c r="E1034" s="1021" t="s">
        <v>459</v>
      </c>
      <c r="F1034" s="874"/>
      <c r="G1034" s="875"/>
      <c r="H1034" s="875"/>
      <c r="I1034" s="876"/>
      <c r="J1034" s="886" t="s">
        <v>7599</v>
      </c>
      <c r="K1034" s="528"/>
      <c r="L1034" s="884"/>
      <c r="M1034" s="531" t="s">
        <v>1214</v>
      </c>
      <c r="N1034" s="1065"/>
      <c r="O1034" s="559"/>
    </row>
    <row r="1035" spans="1:15" s="537" customFormat="1" ht="27" customHeight="1">
      <c r="A1035" s="498"/>
      <c r="B1035" s="531" t="s">
        <v>7577</v>
      </c>
      <c r="C1035" s="560"/>
      <c r="D1035" s="917"/>
      <c r="E1035" s="1022"/>
      <c r="F1035" s="874"/>
      <c r="G1035" s="875"/>
      <c r="H1035" s="875" t="s">
        <v>1220</v>
      </c>
      <c r="I1035" s="876"/>
      <c r="J1035" s="1017"/>
      <c r="K1035" s="528"/>
      <c r="L1035" s="885"/>
      <c r="M1035" s="531" t="s">
        <v>1215</v>
      </c>
      <c r="N1035" s="1163"/>
      <c r="O1035" s="559"/>
    </row>
    <row r="1036" spans="1:15" s="541" customFormat="1" ht="30" customHeight="1">
      <c r="A1036" s="510">
        <v>23</v>
      </c>
      <c r="B1036" s="1023" t="s">
        <v>7579</v>
      </c>
      <c r="C1036" s="1024"/>
      <c r="D1036" s="1024"/>
      <c r="E1036" s="1024"/>
      <c r="F1036" s="1024"/>
      <c r="G1036" s="1024"/>
      <c r="H1036" s="1024"/>
      <c r="I1036" s="1024"/>
      <c r="J1036" s="1024"/>
      <c r="K1036" s="1024"/>
      <c r="L1036" s="1024"/>
      <c r="M1036" s="1024"/>
      <c r="N1036" s="1025"/>
      <c r="O1036" s="540"/>
    </row>
    <row r="1037" spans="1:15" ht="27" customHeight="1">
      <c r="A1037" s="495" t="s">
        <v>8697</v>
      </c>
      <c r="B1037" s="531" t="s">
        <v>7578</v>
      </c>
      <c r="C1037" s="526" t="s">
        <v>8137</v>
      </c>
      <c r="D1037" s="1032" t="s">
        <v>8320</v>
      </c>
      <c r="E1037" s="1033"/>
      <c r="F1037" s="874" t="s">
        <v>8137</v>
      </c>
      <c r="G1037" s="875"/>
      <c r="H1037" s="875"/>
      <c r="I1037" s="876"/>
      <c r="J1037" s="886" t="s">
        <v>8151</v>
      </c>
      <c r="K1037" s="528" t="s">
        <v>1259</v>
      </c>
      <c r="L1037" s="881" t="s">
        <v>444</v>
      </c>
      <c r="M1037" s="531" t="s">
        <v>7737</v>
      </c>
      <c r="N1037" s="902" t="s">
        <v>8488</v>
      </c>
      <c r="O1037" s="557"/>
    </row>
    <row r="1038" spans="1:15" ht="27" customHeight="1">
      <c r="A1038" s="494"/>
      <c r="B1038" s="531" t="s">
        <v>7579</v>
      </c>
      <c r="C1038" s="526" t="s">
        <v>8137</v>
      </c>
      <c r="D1038" s="1216"/>
      <c r="E1038" s="1034"/>
      <c r="F1038" s="874">
        <v>1</v>
      </c>
      <c r="G1038" s="875"/>
      <c r="H1038" s="875" t="s">
        <v>1220</v>
      </c>
      <c r="I1038" s="876"/>
      <c r="J1038" s="1017"/>
      <c r="K1038" s="528" t="s">
        <v>1259</v>
      </c>
      <c r="L1038" s="881"/>
      <c r="M1038" s="531" t="s">
        <v>7653</v>
      </c>
      <c r="N1038" s="902"/>
      <c r="O1038" s="557"/>
    </row>
    <row r="1039" spans="1:15" ht="27" hidden="1" customHeight="1">
      <c r="A1039" s="511" t="s">
        <v>8697</v>
      </c>
      <c r="B1039" s="531" t="s">
        <v>7578</v>
      </c>
      <c r="C1039" s="526" t="s">
        <v>8172</v>
      </c>
      <c r="D1039" s="927"/>
      <c r="E1039" s="1035" t="s">
        <v>459</v>
      </c>
      <c r="F1039" s="874"/>
      <c r="G1039" s="875"/>
      <c r="H1039" s="875"/>
      <c r="I1039" s="876"/>
      <c r="J1039" s="886" t="s">
        <v>8149</v>
      </c>
      <c r="K1039" s="528"/>
      <c r="L1039" s="881"/>
      <c r="M1039" s="531" t="s">
        <v>1214</v>
      </c>
      <c r="N1039" s="981"/>
      <c r="O1039" s="611"/>
    </row>
    <row r="1040" spans="1:15" ht="27" hidden="1" customHeight="1">
      <c r="A1040" s="498"/>
      <c r="B1040" s="531" t="s">
        <v>7579</v>
      </c>
      <c r="C1040" s="560"/>
      <c r="D1040" s="927"/>
      <c r="E1040" s="1035"/>
      <c r="F1040" s="874"/>
      <c r="G1040" s="875"/>
      <c r="H1040" s="875" t="s">
        <v>1220</v>
      </c>
      <c r="I1040" s="876"/>
      <c r="J1040" s="1017"/>
      <c r="K1040" s="528"/>
      <c r="L1040" s="881"/>
      <c r="M1040" s="531" t="s">
        <v>1215</v>
      </c>
      <c r="N1040" s="981"/>
      <c r="O1040" s="611"/>
    </row>
    <row r="1041" spans="1:15" s="541" customFormat="1" ht="30" customHeight="1">
      <c r="A1041" s="510">
        <v>24</v>
      </c>
      <c r="B1041" s="1023" t="s">
        <v>8663</v>
      </c>
      <c r="C1041" s="1024"/>
      <c r="D1041" s="1024"/>
      <c r="E1041" s="1024"/>
      <c r="F1041" s="1024"/>
      <c r="G1041" s="1024"/>
      <c r="H1041" s="1024"/>
      <c r="I1041" s="1024"/>
      <c r="J1041" s="1024"/>
      <c r="K1041" s="1024"/>
      <c r="L1041" s="1024"/>
      <c r="M1041" s="1024"/>
      <c r="N1041" s="1025"/>
      <c r="O1041" s="540"/>
    </row>
    <row r="1042" spans="1:15" ht="30" customHeight="1">
      <c r="A1042" s="495" t="s">
        <v>8698</v>
      </c>
      <c r="B1042" s="615" t="s">
        <v>7580</v>
      </c>
      <c r="C1042" s="526" t="s">
        <v>8101</v>
      </c>
      <c r="D1042" s="927">
        <v>3</v>
      </c>
      <c r="E1042" s="1035" t="s">
        <v>459</v>
      </c>
      <c r="F1042" s="874" t="s">
        <v>8101</v>
      </c>
      <c r="G1042" s="875"/>
      <c r="H1042" s="875"/>
      <c r="I1042" s="876"/>
      <c r="J1042" s="886" t="s">
        <v>8167</v>
      </c>
      <c r="K1042" s="528" t="s">
        <v>885</v>
      </c>
      <c r="L1042" s="881" t="s">
        <v>444</v>
      </c>
      <c r="M1042" s="531" t="s">
        <v>8105</v>
      </c>
      <c r="N1042" s="902" t="s">
        <v>8200</v>
      </c>
      <c r="O1042" s="611"/>
    </row>
    <row r="1043" spans="1:15" ht="30" customHeight="1">
      <c r="A1043" s="504"/>
      <c r="B1043" s="615" t="s">
        <v>7804</v>
      </c>
      <c r="C1043" s="560" t="s">
        <v>8101</v>
      </c>
      <c r="D1043" s="927"/>
      <c r="E1043" s="1035"/>
      <c r="F1043" s="874">
        <v>1</v>
      </c>
      <c r="G1043" s="875"/>
      <c r="H1043" s="875" t="s">
        <v>443</v>
      </c>
      <c r="I1043" s="876"/>
      <c r="J1043" s="1053"/>
      <c r="K1043" s="528" t="s">
        <v>885</v>
      </c>
      <c r="L1043" s="881"/>
      <c r="M1043" s="531" t="s">
        <v>7653</v>
      </c>
      <c r="N1043" s="902"/>
      <c r="O1043" s="611"/>
    </row>
    <row r="1044" spans="1:15" ht="30" customHeight="1">
      <c r="A1044" s="495" t="s">
        <v>8699</v>
      </c>
      <c r="B1044" s="615" t="s">
        <v>7580</v>
      </c>
      <c r="C1044" s="526" t="s">
        <v>8101</v>
      </c>
      <c r="D1044" s="927">
        <v>3</v>
      </c>
      <c r="E1044" s="1035" t="s">
        <v>459</v>
      </c>
      <c r="F1044" s="874" t="s">
        <v>8101</v>
      </c>
      <c r="G1044" s="1101"/>
      <c r="H1044" s="1101"/>
      <c r="I1044" s="1102"/>
      <c r="J1044" s="886" t="s">
        <v>8167</v>
      </c>
      <c r="K1044" s="528" t="s">
        <v>885</v>
      </c>
      <c r="L1044" s="881" t="s">
        <v>444</v>
      </c>
      <c r="M1044" s="531" t="s">
        <v>8105</v>
      </c>
      <c r="N1044" s="902" t="s">
        <v>8200</v>
      </c>
      <c r="O1044" s="557"/>
    </row>
    <row r="1045" spans="1:15" ht="30" customHeight="1">
      <c r="A1045" s="616"/>
      <c r="B1045" s="615" t="s">
        <v>7581</v>
      </c>
      <c r="C1045" s="560" t="s">
        <v>8101</v>
      </c>
      <c r="D1045" s="927"/>
      <c r="E1045" s="1035"/>
      <c r="F1045" s="874">
        <v>1</v>
      </c>
      <c r="G1045" s="875"/>
      <c r="H1045" s="875" t="s">
        <v>443</v>
      </c>
      <c r="I1045" s="876"/>
      <c r="J1045" s="1053"/>
      <c r="K1045" s="528" t="s">
        <v>885</v>
      </c>
      <c r="L1045" s="881"/>
      <c r="M1045" s="531" t="s">
        <v>7653</v>
      </c>
      <c r="N1045" s="902"/>
      <c r="O1045" s="557"/>
    </row>
    <row r="1046" spans="1:15" s="537" customFormat="1" ht="30" customHeight="1">
      <c r="A1046" s="512" t="s">
        <v>8699</v>
      </c>
      <c r="B1046" s="617" t="s">
        <v>7580</v>
      </c>
      <c r="C1046" s="534" t="s">
        <v>9273</v>
      </c>
      <c r="D1046" s="1054">
        <v>6000</v>
      </c>
      <c r="E1046" s="1042" t="s">
        <v>459</v>
      </c>
      <c r="F1046" s="869" t="str">
        <f>C1046</f>
        <v>114/09/05</v>
      </c>
      <c r="G1046" s="1057"/>
      <c r="H1046" s="1057"/>
      <c r="I1046" s="1058"/>
      <c r="J1046" s="1059" t="s">
        <v>8167</v>
      </c>
      <c r="K1046" s="755">
        <v>6000</v>
      </c>
      <c r="L1046" s="867" t="s">
        <v>440</v>
      </c>
      <c r="M1046" s="535" t="s">
        <v>8105</v>
      </c>
      <c r="N1046" s="868" t="s">
        <v>9274</v>
      </c>
      <c r="O1046" s="559"/>
    </row>
    <row r="1047" spans="1:15" s="537" customFormat="1" ht="30" customHeight="1">
      <c r="A1047" s="618"/>
      <c r="B1047" s="617" t="s">
        <v>7581</v>
      </c>
      <c r="C1047" s="606" t="str">
        <f>C1046</f>
        <v>114/09/05</v>
      </c>
      <c r="D1047" s="1054"/>
      <c r="E1047" s="1042"/>
      <c r="F1047" s="869">
        <v>120</v>
      </c>
      <c r="G1047" s="870"/>
      <c r="H1047" s="870" t="s">
        <v>459</v>
      </c>
      <c r="I1047" s="871"/>
      <c r="J1047" s="1060"/>
      <c r="K1047" s="755">
        <v>120</v>
      </c>
      <c r="L1047" s="867"/>
      <c r="M1047" s="535" t="s">
        <v>7653</v>
      </c>
      <c r="N1047" s="868"/>
      <c r="O1047" s="559"/>
    </row>
    <row r="1048" spans="1:15" s="537" customFormat="1" ht="30" customHeight="1">
      <c r="A1048" s="512" t="s">
        <v>8699</v>
      </c>
      <c r="B1048" s="617" t="s">
        <v>7580</v>
      </c>
      <c r="C1048" s="534" t="s">
        <v>9276</v>
      </c>
      <c r="D1048" s="1054">
        <v>3160</v>
      </c>
      <c r="E1048" s="1042" t="s">
        <v>459</v>
      </c>
      <c r="F1048" s="869" t="str">
        <f>C1048</f>
        <v>114/09/09</v>
      </c>
      <c r="G1048" s="1057"/>
      <c r="H1048" s="1057"/>
      <c r="I1048" s="1058"/>
      <c r="J1048" s="1059" t="s">
        <v>8167</v>
      </c>
      <c r="K1048" s="755">
        <f>K1046+D1048</f>
        <v>9160</v>
      </c>
      <c r="L1048" s="867" t="s">
        <v>440</v>
      </c>
      <c r="M1048" s="535" t="s">
        <v>8380</v>
      </c>
      <c r="N1048" s="868" t="s">
        <v>9277</v>
      </c>
      <c r="O1048" s="559"/>
    </row>
    <row r="1049" spans="1:15" s="537" customFormat="1" ht="30" customHeight="1">
      <c r="A1049" s="618"/>
      <c r="B1049" s="617" t="s">
        <v>7581</v>
      </c>
      <c r="C1049" s="606" t="str">
        <f>C1048</f>
        <v>114/09/09</v>
      </c>
      <c r="D1049" s="1054"/>
      <c r="E1049" s="1042"/>
      <c r="F1049" s="869">
        <v>64</v>
      </c>
      <c r="G1049" s="870"/>
      <c r="H1049" s="870" t="s">
        <v>459</v>
      </c>
      <c r="I1049" s="871"/>
      <c r="J1049" s="1060"/>
      <c r="K1049" s="755">
        <f>K1047+F1049</f>
        <v>184</v>
      </c>
      <c r="L1049" s="867"/>
      <c r="M1049" s="535" t="s">
        <v>7653</v>
      </c>
      <c r="N1049" s="868"/>
      <c r="O1049" s="559"/>
    </row>
    <row r="1050" spans="1:15" s="537" customFormat="1" ht="30" customHeight="1">
      <c r="A1050" s="512" t="s">
        <v>8699</v>
      </c>
      <c r="B1050" s="617" t="s">
        <v>7580</v>
      </c>
      <c r="C1050" s="534" t="s">
        <v>9282</v>
      </c>
      <c r="D1050" s="1054">
        <v>3700</v>
      </c>
      <c r="E1050" s="1042" t="s">
        <v>459</v>
      </c>
      <c r="F1050" s="869" t="str">
        <f>C1050</f>
        <v>114/09/12</v>
      </c>
      <c r="G1050" s="1057"/>
      <c r="H1050" s="1057"/>
      <c r="I1050" s="1058"/>
      <c r="J1050" s="1059" t="s">
        <v>8167</v>
      </c>
      <c r="K1050" s="755">
        <f>K1048+D1050</f>
        <v>12860</v>
      </c>
      <c r="L1050" s="867" t="s">
        <v>440</v>
      </c>
      <c r="M1050" s="535" t="s">
        <v>8380</v>
      </c>
      <c r="N1050" s="868" t="s">
        <v>9283</v>
      </c>
      <c r="O1050" s="559"/>
    </row>
    <row r="1051" spans="1:15" s="537" customFormat="1" ht="30" customHeight="1">
      <c r="A1051" s="618"/>
      <c r="B1051" s="617" t="s">
        <v>7581</v>
      </c>
      <c r="C1051" s="606" t="str">
        <f>C1050</f>
        <v>114/09/12</v>
      </c>
      <c r="D1051" s="1054"/>
      <c r="E1051" s="1042"/>
      <c r="F1051" s="869">
        <v>74</v>
      </c>
      <c r="G1051" s="870"/>
      <c r="H1051" s="870" t="s">
        <v>459</v>
      </c>
      <c r="I1051" s="871"/>
      <c r="J1051" s="1060"/>
      <c r="K1051" s="755">
        <f>K1049+F1051</f>
        <v>258</v>
      </c>
      <c r="L1051" s="867"/>
      <c r="M1051" s="535" t="s">
        <v>7653</v>
      </c>
      <c r="N1051" s="868"/>
      <c r="O1051" s="559"/>
    </row>
    <row r="1052" spans="1:15" ht="30" customHeight="1">
      <c r="A1052" s="495" t="s">
        <v>8700</v>
      </c>
      <c r="B1052" s="615" t="s">
        <v>7580</v>
      </c>
      <c r="C1052" s="526" t="s">
        <v>8101</v>
      </c>
      <c r="D1052" s="927">
        <v>3</v>
      </c>
      <c r="E1052" s="1035" t="s">
        <v>459</v>
      </c>
      <c r="F1052" s="874" t="s">
        <v>8101</v>
      </c>
      <c r="G1052" s="1101"/>
      <c r="H1052" s="1101"/>
      <c r="I1052" s="1102"/>
      <c r="J1052" s="886" t="s">
        <v>8167</v>
      </c>
      <c r="K1052" s="528" t="s">
        <v>885</v>
      </c>
      <c r="L1052" s="881" t="s">
        <v>444</v>
      </c>
      <c r="M1052" s="531" t="s">
        <v>8105</v>
      </c>
      <c r="N1052" s="902" t="s">
        <v>8200</v>
      </c>
      <c r="O1052" s="557"/>
    </row>
    <row r="1053" spans="1:15" ht="30" customHeight="1">
      <c r="A1053" s="616"/>
      <c r="B1053" s="615" t="s">
        <v>7583</v>
      </c>
      <c r="C1053" s="560" t="s">
        <v>8101</v>
      </c>
      <c r="D1053" s="927"/>
      <c r="E1053" s="1035"/>
      <c r="F1053" s="874">
        <v>1</v>
      </c>
      <c r="G1053" s="875"/>
      <c r="H1053" s="875" t="s">
        <v>443</v>
      </c>
      <c r="I1053" s="876"/>
      <c r="J1053" s="1053"/>
      <c r="K1053" s="528" t="s">
        <v>885</v>
      </c>
      <c r="L1053" s="881"/>
      <c r="M1053" s="531" t="s">
        <v>7653</v>
      </c>
      <c r="N1053" s="902"/>
      <c r="O1053" s="557"/>
    </row>
    <row r="1054" spans="1:15" s="537" customFormat="1" ht="30" customHeight="1">
      <c r="A1054" s="512" t="s">
        <v>8701</v>
      </c>
      <c r="B1054" s="617" t="s">
        <v>8717</v>
      </c>
      <c r="C1054" s="526" t="s">
        <v>8168</v>
      </c>
      <c r="D1054" s="1054">
        <v>3</v>
      </c>
      <c r="E1054" s="1042" t="s">
        <v>459</v>
      </c>
      <c r="F1054" s="869"/>
      <c r="G1054" s="1057"/>
      <c r="H1054" s="1057"/>
      <c r="I1054" s="1058"/>
      <c r="J1054" s="1059" t="s">
        <v>8167</v>
      </c>
      <c r="K1054" s="528" t="s">
        <v>885</v>
      </c>
      <c r="L1054" s="867" t="s">
        <v>444</v>
      </c>
      <c r="M1054" s="535" t="s">
        <v>1214</v>
      </c>
      <c r="N1054" s="868"/>
      <c r="O1054" s="559"/>
    </row>
    <row r="1055" spans="1:15" s="537" customFormat="1" ht="30" customHeight="1">
      <c r="A1055" s="618"/>
      <c r="B1055" s="617" t="s">
        <v>8703</v>
      </c>
      <c r="C1055" s="606"/>
      <c r="D1055" s="1054"/>
      <c r="E1055" s="1042"/>
      <c r="F1055" s="869">
        <v>1</v>
      </c>
      <c r="G1055" s="870"/>
      <c r="H1055" s="870" t="s">
        <v>443</v>
      </c>
      <c r="I1055" s="871"/>
      <c r="J1055" s="1060"/>
      <c r="K1055" s="528" t="s">
        <v>885</v>
      </c>
      <c r="L1055" s="867"/>
      <c r="M1055" s="531" t="s">
        <v>7653</v>
      </c>
      <c r="N1055" s="868"/>
      <c r="O1055" s="559"/>
    </row>
    <row r="1056" spans="1:15" s="537" customFormat="1" ht="30" customHeight="1">
      <c r="A1056" s="512" t="s">
        <v>8702</v>
      </c>
      <c r="B1056" s="617" t="s">
        <v>8717</v>
      </c>
      <c r="C1056" s="526" t="s">
        <v>8168</v>
      </c>
      <c r="D1056" s="1054">
        <v>3</v>
      </c>
      <c r="E1056" s="1042" t="s">
        <v>459</v>
      </c>
      <c r="F1056" s="869"/>
      <c r="G1056" s="1057"/>
      <c r="H1056" s="1057"/>
      <c r="I1056" s="1058"/>
      <c r="J1056" s="1059" t="s">
        <v>8167</v>
      </c>
      <c r="K1056" s="528" t="s">
        <v>885</v>
      </c>
      <c r="L1056" s="867" t="s">
        <v>444</v>
      </c>
      <c r="M1056" s="535" t="s">
        <v>1214</v>
      </c>
      <c r="N1056" s="868"/>
      <c r="O1056" s="559"/>
    </row>
    <row r="1057" spans="1:15" s="537" customFormat="1" ht="30" customHeight="1">
      <c r="A1057" s="618"/>
      <c r="B1057" s="617" t="s">
        <v>8704</v>
      </c>
      <c r="C1057" s="606"/>
      <c r="D1057" s="1054"/>
      <c r="E1057" s="1042"/>
      <c r="F1057" s="869">
        <v>1</v>
      </c>
      <c r="G1057" s="870"/>
      <c r="H1057" s="870" t="s">
        <v>443</v>
      </c>
      <c r="I1057" s="871"/>
      <c r="J1057" s="1060"/>
      <c r="K1057" s="528" t="s">
        <v>885</v>
      </c>
      <c r="L1057" s="867"/>
      <c r="M1057" s="531" t="s">
        <v>7653</v>
      </c>
      <c r="N1057" s="868"/>
      <c r="O1057" s="559"/>
    </row>
    <row r="1058" spans="1:15" s="541" customFormat="1" ht="30" customHeight="1">
      <c r="A1058" s="510">
        <v>25</v>
      </c>
      <c r="B1058" s="1023" t="s">
        <v>8664</v>
      </c>
      <c r="C1058" s="1024"/>
      <c r="D1058" s="1024"/>
      <c r="E1058" s="1024"/>
      <c r="F1058" s="1024"/>
      <c r="G1058" s="1024"/>
      <c r="H1058" s="1024"/>
      <c r="I1058" s="1024"/>
      <c r="J1058" s="1024"/>
      <c r="K1058" s="1024"/>
      <c r="L1058" s="1024"/>
      <c r="M1058" s="1024"/>
      <c r="N1058" s="1025"/>
      <c r="O1058" s="540"/>
    </row>
    <row r="1059" spans="1:15" ht="27" customHeight="1">
      <c r="A1059" s="495" t="s">
        <v>8705</v>
      </c>
      <c r="B1059" s="619" t="s">
        <v>7604</v>
      </c>
      <c r="C1059" s="526" t="s">
        <v>8172</v>
      </c>
      <c r="D1059" s="1032" t="s">
        <v>8320</v>
      </c>
      <c r="E1059" s="1033"/>
      <c r="F1059" s="874" t="s">
        <v>8289</v>
      </c>
      <c r="G1059" s="875"/>
      <c r="H1059" s="875"/>
      <c r="I1059" s="876"/>
      <c r="J1059" s="886" t="s">
        <v>8787</v>
      </c>
      <c r="K1059" s="548" t="s">
        <v>7951</v>
      </c>
      <c r="L1059" s="881" t="s">
        <v>444</v>
      </c>
      <c r="M1059" s="531" t="s">
        <v>8105</v>
      </c>
      <c r="N1059" s="902" t="s">
        <v>8545</v>
      </c>
      <c r="O1059" s="557"/>
    </row>
    <row r="1060" spans="1:15" ht="27" customHeight="1">
      <c r="A1060" s="504"/>
      <c r="B1060" s="558" t="s">
        <v>8313</v>
      </c>
      <c r="C1060" s="560" t="s">
        <v>8169</v>
      </c>
      <c r="D1060" s="917"/>
      <c r="E1060" s="1034"/>
      <c r="F1060" s="874">
        <v>1</v>
      </c>
      <c r="G1060" s="875"/>
      <c r="H1060" s="875" t="s">
        <v>1220</v>
      </c>
      <c r="I1060" s="876"/>
      <c r="J1060" s="1017"/>
      <c r="K1060" s="548" t="s">
        <v>1259</v>
      </c>
      <c r="L1060" s="881"/>
      <c r="M1060" s="531" t="s">
        <v>7653</v>
      </c>
      <c r="N1060" s="902"/>
      <c r="O1060" s="557"/>
    </row>
    <row r="1061" spans="1:15" ht="27" customHeight="1">
      <c r="A1061" s="495" t="s">
        <v>8705</v>
      </c>
      <c r="B1061" s="619" t="s">
        <v>7604</v>
      </c>
      <c r="C1061" s="526" t="s">
        <v>8563</v>
      </c>
      <c r="D1061" s="916">
        <v>7</v>
      </c>
      <c r="E1061" s="1066" t="s">
        <v>7540</v>
      </c>
      <c r="F1061" s="874" t="s">
        <v>8564</v>
      </c>
      <c r="G1061" s="875"/>
      <c r="H1061" s="875"/>
      <c r="I1061" s="876"/>
      <c r="J1061" s="886" t="s">
        <v>8324</v>
      </c>
      <c r="K1061" s="548" t="s">
        <v>8566</v>
      </c>
      <c r="L1061" s="881" t="s">
        <v>444</v>
      </c>
      <c r="M1061" s="531" t="s">
        <v>8105</v>
      </c>
      <c r="N1061" s="902" t="s">
        <v>8577</v>
      </c>
      <c r="O1061" s="557"/>
    </row>
    <row r="1062" spans="1:15" ht="27" customHeight="1">
      <c r="A1062" s="504"/>
      <c r="B1062" s="558" t="s">
        <v>8313</v>
      </c>
      <c r="C1062" s="560" t="s">
        <v>8560</v>
      </c>
      <c r="D1062" s="1052"/>
      <c r="E1062" s="1066"/>
      <c r="F1062" s="874">
        <v>1</v>
      </c>
      <c r="G1062" s="875"/>
      <c r="H1062" s="875" t="s">
        <v>1220</v>
      </c>
      <c r="I1062" s="876"/>
      <c r="J1062" s="1017"/>
      <c r="K1062" s="548" t="s">
        <v>8565</v>
      </c>
      <c r="L1062" s="881"/>
      <c r="M1062" s="531" t="s">
        <v>7653</v>
      </c>
      <c r="N1062" s="902"/>
      <c r="O1062" s="557"/>
    </row>
    <row r="1063" spans="1:15" s="537" customFormat="1" ht="27" customHeight="1">
      <c r="A1063" s="495" t="s">
        <v>8706</v>
      </c>
      <c r="B1063" s="619" t="s">
        <v>7606</v>
      </c>
      <c r="C1063" s="526" t="s">
        <v>8548</v>
      </c>
      <c r="D1063" s="927">
        <v>21</v>
      </c>
      <c r="E1063" s="1066" t="s">
        <v>1048</v>
      </c>
      <c r="F1063" s="874" t="s">
        <v>8442</v>
      </c>
      <c r="G1063" s="875"/>
      <c r="H1063" s="875"/>
      <c r="I1063" s="876"/>
      <c r="J1063" s="886" t="s">
        <v>7614</v>
      </c>
      <c r="K1063" s="528" t="s">
        <v>8444</v>
      </c>
      <c r="L1063" s="881" t="s">
        <v>444</v>
      </c>
      <c r="M1063" s="531" t="s">
        <v>8105</v>
      </c>
      <c r="N1063" s="902" t="s">
        <v>8547</v>
      </c>
      <c r="O1063" s="559"/>
    </row>
    <row r="1064" spans="1:15" s="537" customFormat="1" ht="27" customHeight="1">
      <c r="A1064" s="506"/>
      <c r="B1064" s="558" t="s">
        <v>7607</v>
      </c>
      <c r="C1064" s="560" t="s">
        <v>8430</v>
      </c>
      <c r="D1064" s="927"/>
      <c r="E1064" s="1066"/>
      <c r="F1064" s="874">
        <v>1</v>
      </c>
      <c r="G1064" s="875"/>
      <c r="H1064" s="875" t="s">
        <v>8443</v>
      </c>
      <c r="I1064" s="876"/>
      <c r="J1064" s="1017"/>
      <c r="K1064" s="528" t="s">
        <v>8445</v>
      </c>
      <c r="L1064" s="881"/>
      <c r="M1064" s="531" t="s">
        <v>7653</v>
      </c>
      <c r="N1064" s="902"/>
      <c r="O1064" s="559"/>
    </row>
    <row r="1065" spans="1:15" ht="27" customHeight="1">
      <c r="A1065" s="495" t="s">
        <v>8707</v>
      </c>
      <c r="B1065" s="619" t="s">
        <v>7608</v>
      </c>
      <c r="C1065" s="526" t="s">
        <v>8172</v>
      </c>
      <c r="D1065" s="1032" t="s">
        <v>8320</v>
      </c>
      <c r="E1065" s="1033"/>
      <c r="F1065" s="874" t="s">
        <v>8289</v>
      </c>
      <c r="G1065" s="875"/>
      <c r="H1065" s="875"/>
      <c r="I1065" s="876"/>
      <c r="J1065" s="886" t="s">
        <v>8787</v>
      </c>
      <c r="K1065" s="548" t="s">
        <v>7951</v>
      </c>
      <c r="L1065" s="881" t="s">
        <v>444</v>
      </c>
      <c r="M1065" s="531" t="s">
        <v>8105</v>
      </c>
      <c r="N1065" s="902" t="s">
        <v>8546</v>
      </c>
      <c r="O1065" s="557"/>
    </row>
    <row r="1066" spans="1:15" ht="27" customHeight="1">
      <c r="A1066" s="504"/>
      <c r="B1066" s="619" t="s">
        <v>7609</v>
      </c>
      <c r="C1066" s="560" t="s">
        <v>8169</v>
      </c>
      <c r="D1066" s="917"/>
      <c r="E1066" s="1034"/>
      <c r="F1066" s="874">
        <v>1</v>
      </c>
      <c r="G1066" s="875"/>
      <c r="H1066" s="875" t="s">
        <v>1220</v>
      </c>
      <c r="I1066" s="876"/>
      <c r="J1066" s="1017"/>
      <c r="K1066" s="548" t="s">
        <v>1259</v>
      </c>
      <c r="L1066" s="881"/>
      <c r="M1066" s="531" t="s">
        <v>7653</v>
      </c>
      <c r="N1066" s="902"/>
      <c r="O1066" s="557"/>
    </row>
    <row r="1067" spans="1:15" ht="27" customHeight="1">
      <c r="A1067" s="495" t="s">
        <v>8708</v>
      </c>
      <c r="B1067" s="619" t="s">
        <v>7610</v>
      </c>
      <c r="C1067" s="526" t="s">
        <v>8548</v>
      </c>
      <c r="D1067" s="927">
        <v>400</v>
      </c>
      <c r="E1067" s="1066" t="s">
        <v>897</v>
      </c>
      <c r="F1067" s="874" t="s">
        <v>8561</v>
      </c>
      <c r="G1067" s="875"/>
      <c r="H1067" s="875"/>
      <c r="I1067" s="876"/>
      <c r="J1067" s="886" t="s">
        <v>7614</v>
      </c>
      <c r="K1067" s="528" t="s">
        <v>1259</v>
      </c>
      <c r="L1067" s="1228" t="s">
        <v>8574</v>
      </c>
      <c r="M1067" s="531" t="s">
        <v>8105</v>
      </c>
      <c r="N1067" s="902" t="s">
        <v>8562</v>
      </c>
      <c r="O1067" s="557"/>
    </row>
    <row r="1068" spans="1:15" ht="27" customHeight="1">
      <c r="A1068" s="504"/>
      <c r="B1068" s="620" t="s">
        <v>7611</v>
      </c>
      <c r="C1068" s="560" t="s">
        <v>8561</v>
      </c>
      <c r="D1068" s="927"/>
      <c r="E1068" s="1066"/>
      <c r="F1068" s="874">
        <v>1</v>
      </c>
      <c r="G1068" s="875"/>
      <c r="H1068" s="875" t="s">
        <v>1220</v>
      </c>
      <c r="I1068" s="876"/>
      <c r="J1068" s="1017"/>
      <c r="K1068" s="528" t="s">
        <v>1259</v>
      </c>
      <c r="L1068" s="881"/>
      <c r="M1068" s="531" t="s">
        <v>7653</v>
      </c>
      <c r="N1068" s="902"/>
      <c r="O1068" s="557"/>
    </row>
    <row r="1069" spans="1:15" ht="27" customHeight="1">
      <c r="A1069" s="495" t="s">
        <v>8709</v>
      </c>
      <c r="B1069" s="619" t="s">
        <v>7612</v>
      </c>
      <c r="C1069" s="526" t="s">
        <v>8710</v>
      </c>
      <c r="D1069" s="927"/>
      <c r="E1069" s="1066" t="s">
        <v>897</v>
      </c>
      <c r="F1069" s="874"/>
      <c r="G1069" s="875"/>
      <c r="H1069" s="875"/>
      <c r="I1069" s="876"/>
      <c r="J1069" s="886" t="s">
        <v>7614</v>
      </c>
      <c r="K1069" s="528"/>
      <c r="L1069" s="881"/>
      <c r="M1069" s="531" t="s">
        <v>1214</v>
      </c>
      <c r="N1069" s="981"/>
      <c r="O1069" s="557"/>
    </row>
    <row r="1070" spans="1:15" ht="27" customHeight="1">
      <c r="A1070" s="504"/>
      <c r="B1070" s="621" t="s">
        <v>7613</v>
      </c>
      <c r="C1070" s="560"/>
      <c r="D1070" s="927"/>
      <c r="E1070" s="1066"/>
      <c r="F1070" s="543"/>
      <c r="G1070" s="544"/>
      <c r="H1070" s="875" t="s">
        <v>1220</v>
      </c>
      <c r="I1070" s="876"/>
      <c r="J1070" s="1017"/>
      <c r="K1070" s="528"/>
      <c r="L1070" s="881"/>
      <c r="M1070" s="531" t="s">
        <v>1215</v>
      </c>
      <c r="N1070" s="981"/>
      <c r="O1070" s="557"/>
    </row>
    <row r="1071" spans="1:15" s="541" customFormat="1" ht="30" customHeight="1">
      <c r="A1071" s="510">
        <v>26</v>
      </c>
      <c r="B1071" s="1023" t="s">
        <v>8711</v>
      </c>
      <c r="C1071" s="1024"/>
      <c r="D1071" s="1024"/>
      <c r="E1071" s="1024"/>
      <c r="F1071" s="1024"/>
      <c r="G1071" s="1024"/>
      <c r="H1071" s="1024"/>
      <c r="I1071" s="1024"/>
      <c r="J1071" s="1024"/>
      <c r="K1071" s="1024"/>
      <c r="L1071" s="1024"/>
      <c r="M1071" s="1024"/>
      <c r="N1071" s="1025"/>
      <c r="O1071" s="540"/>
    </row>
    <row r="1072" spans="1:15" ht="27" customHeight="1">
      <c r="A1072" s="495" t="s">
        <v>8712</v>
      </c>
      <c r="B1072" s="622" t="s">
        <v>7617</v>
      </c>
      <c r="C1072" s="526" t="s">
        <v>7753</v>
      </c>
      <c r="D1072" s="927">
        <v>900</v>
      </c>
      <c r="E1072" s="918" t="s">
        <v>897</v>
      </c>
      <c r="F1072" s="874" t="s">
        <v>7756</v>
      </c>
      <c r="G1072" s="875"/>
      <c r="H1072" s="875"/>
      <c r="I1072" s="876"/>
      <c r="J1072" s="886" t="s">
        <v>7757</v>
      </c>
      <c r="K1072" s="584">
        <f>D1072</f>
        <v>900</v>
      </c>
      <c r="L1072" s="881" t="s">
        <v>444</v>
      </c>
      <c r="M1072" s="531" t="s">
        <v>1810</v>
      </c>
      <c r="N1072" s="902" t="s">
        <v>7868</v>
      </c>
      <c r="O1072" s="557"/>
    </row>
    <row r="1073" spans="1:15" ht="27" customHeight="1">
      <c r="A1073" s="507"/>
      <c r="B1073" s="621" t="s">
        <v>8788</v>
      </c>
      <c r="C1073" s="526" t="s">
        <v>7753</v>
      </c>
      <c r="D1073" s="927"/>
      <c r="E1073" s="918"/>
      <c r="F1073" s="1001">
        <v>1</v>
      </c>
      <c r="G1073" s="1002"/>
      <c r="H1073" s="1002"/>
      <c r="I1073" s="1003"/>
      <c r="J1073" s="1017"/>
      <c r="K1073" s="532">
        <f>F1073</f>
        <v>1</v>
      </c>
      <c r="L1073" s="881"/>
      <c r="M1073" s="531" t="s">
        <v>7735</v>
      </c>
      <c r="N1073" s="902"/>
      <c r="O1073" s="557"/>
    </row>
    <row r="1074" spans="1:15" ht="27" customHeight="1">
      <c r="A1074" s="495" t="s">
        <v>8713</v>
      </c>
      <c r="B1074" s="622" t="s">
        <v>7618</v>
      </c>
      <c r="C1074" s="526" t="s">
        <v>7753</v>
      </c>
      <c r="D1074" s="927">
        <v>160</v>
      </c>
      <c r="E1074" s="918" t="s">
        <v>897</v>
      </c>
      <c r="F1074" s="874" t="s">
        <v>7756</v>
      </c>
      <c r="G1074" s="875"/>
      <c r="H1074" s="875"/>
      <c r="I1074" s="876"/>
      <c r="J1074" s="886" t="s">
        <v>7757</v>
      </c>
      <c r="K1074" s="584">
        <f>D1074</f>
        <v>160</v>
      </c>
      <c r="L1074" s="881" t="s">
        <v>444</v>
      </c>
      <c r="M1074" s="531" t="s">
        <v>1810</v>
      </c>
      <c r="N1074" s="902" t="s">
        <v>7868</v>
      </c>
      <c r="O1074" s="557"/>
    </row>
    <row r="1075" spans="1:15" ht="27" customHeight="1">
      <c r="A1075" s="507"/>
      <c r="B1075" s="621" t="s">
        <v>7619</v>
      </c>
      <c r="C1075" s="526" t="s">
        <v>7753</v>
      </c>
      <c r="D1075" s="927"/>
      <c r="E1075" s="918"/>
      <c r="F1075" s="1001">
        <v>1</v>
      </c>
      <c r="G1075" s="1002"/>
      <c r="H1075" s="1002"/>
      <c r="I1075" s="1003"/>
      <c r="J1075" s="1017"/>
      <c r="K1075" s="532">
        <f>F1075</f>
        <v>1</v>
      </c>
      <c r="L1075" s="881"/>
      <c r="M1075" s="531" t="s">
        <v>7735</v>
      </c>
      <c r="N1075" s="902"/>
      <c r="O1075" s="557"/>
    </row>
    <row r="1076" spans="1:15" ht="27" customHeight="1">
      <c r="A1076" s="495" t="s">
        <v>8712</v>
      </c>
      <c r="B1076" s="622" t="s">
        <v>7617</v>
      </c>
      <c r="C1076" s="526" t="s">
        <v>7871</v>
      </c>
      <c r="D1076" s="927">
        <v>256</v>
      </c>
      <c r="E1076" s="918" t="s">
        <v>897</v>
      </c>
      <c r="F1076" s="874" t="s">
        <v>7872</v>
      </c>
      <c r="G1076" s="875"/>
      <c r="H1076" s="875"/>
      <c r="I1076" s="876"/>
      <c r="J1076" s="886" t="s">
        <v>7757</v>
      </c>
      <c r="K1076" s="584">
        <f>K1072+D1076</f>
        <v>1156</v>
      </c>
      <c r="L1076" s="881" t="s">
        <v>444</v>
      </c>
      <c r="M1076" s="531" t="s">
        <v>1810</v>
      </c>
      <c r="N1076" s="902" t="s">
        <v>7873</v>
      </c>
      <c r="O1076" s="557"/>
    </row>
    <row r="1077" spans="1:15" ht="27" customHeight="1">
      <c r="A1077" s="507"/>
      <c r="B1077" s="621" t="s">
        <v>8788</v>
      </c>
      <c r="C1077" s="526" t="s">
        <v>7872</v>
      </c>
      <c r="D1077" s="927"/>
      <c r="E1077" s="918"/>
      <c r="F1077" s="1001">
        <v>1</v>
      </c>
      <c r="G1077" s="1002"/>
      <c r="H1077" s="1002"/>
      <c r="I1077" s="1003"/>
      <c r="J1077" s="1017"/>
      <c r="K1077" s="532">
        <f>K1073+F1077</f>
        <v>2</v>
      </c>
      <c r="L1077" s="881"/>
      <c r="M1077" s="531" t="s">
        <v>7874</v>
      </c>
      <c r="N1077" s="902"/>
      <c r="O1077" s="557"/>
    </row>
    <row r="1078" spans="1:15" ht="27" customHeight="1">
      <c r="A1078" s="495" t="s">
        <v>8713</v>
      </c>
      <c r="B1078" s="622" t="s">
        <v>7618</v>
      </c>
      <c r="C1078" s="526" t="s">
        <v>7871</v>
      </c>
      <c r="D1078" s="927">
        <v>18</v>
      </c>
      <c r="E1078" s="918" t="s">
        <v>897</v>
      </c>
      <c r="F1078" s="874" t="s">
        <v>7872</v>
      </c>
      <c r="G1078" s="875"/>
      <c r="H1078" s="875"/>
      <c r="I1078" s="876"/>
      <c r="J1078" s="886" t="s">
        <v>7757</v>
      </c>
      <c r="K1078" s="584">
        <f>K1074+D1078</f>
        <v>178</v>
      </c>
      <c r="L1078" s="881" t="s">
        <v>444</v>
      </c>
      <c r="M1078" s="531" t="s">
        <v>1810</v>
      </c>
      <c r="N1078" s="902" t="s">
        <v>7873</v>
      </c>
      <c r="O1078" s="557"/>
    </row>
    <row r="1079" spans="1:15" ht="27" customHeight="1">
      <c r="A1079" s="494"/>
      <c r="B1079" s="621" t="s">
        <v>7619</v>
      </c>
      <c r="C1079" s="526" t="s">
        <v>7872</v>
      </c>
      <c r="D1079" s="927"/>
      <c r="E1079" s="918"/>
      <c r="F1079" s="1001">
        <v>1</v>
      </c>
      <c r="G1079" s="1002"/>
      <c r="H1079" s="1002"/>
      <c r="I1079" s="1003"/>
      <c r="J1079" s="1017"/>
      <c r="K1079" s="532">
        <f>K1075+F1079</f>
        <v>2</v>
      </c>
      <c r="L1079" s="881"/>
      <c r="M1079" s="531" t="s">
        <v>7874</v>
      </c>
      <c r="N1079" s="902"/>
      <c r="O1079" s="557"/>
    </row>
    <row r="1080" spans="1:15" ht="27" customHeight="1">
      <c r="A1080" s="495" t="s">
        <v>8712</v>
      </c>
      <c r="B1080" s="622" t="s">
        <v>7617</v>
      </c>
      <c r="C1080" s="526" t="s">
        <v>7831</v>
      </c>
      <c r="D1080" s="927">
        <v>586</v>
      </c>
      <c r="E1080" s="918" t="s">
        <v>897</v>
      </c>
      <c r="F1080" s="874" t="s">
        <v>7830</v>
      </c>
      <c r="G1080" s="875"/>
      <c r="H1080" s="875"/>
      <c r="I1080" s="876"/>
      <c r="J1080" s="886" t="s">
        <v>7757</v>
      </c>
      <c r="K1080" s="584">
        <f>D1080+K1076</f>
        <v>1742</v>
      </c>
      <c r="L1080" s="881" t="s">
        <v>444</v>
      </c>
      <c r="M1080" s="531" t="s">
        <v>1810</v>
      </c>
      <c r="N1080" s="902" t="s">
        <v>7873</v>
      </c>
      <c r="O1080" s="557"/>
    </row>
    <row r="1081" spans="1:15" ht="27" customHeight="1">
      <c r="A1081" s="507"/>
      <c r="B1081" s="621" t="s">
        <v>8788</v>
      </c>
      <c r="C1081" s="526" t="s">
        <v>7831</v>
      </c>
      <c r="D1081" s="927"/>
      <c r="E1081" s="918"/>
      <c r="F1081" s="1001">
        <v>1</v>
      </c>
      <c r="G1081" s="1002"/>
      <c r="H1081" s="1002"/>
      <c r="I1081" s="1003"/>
      <c r="J1081" s="1017"/>
      <c r="K1081" s="532">
        <f>K1077+F1081</f>
        <v>3</v>
      </c>
      <c r="L1081" s="881"/>
      <c r="M1081" s="531" t="s">
        <v>7874</v>
      </c>
      <c r="N1081" s="902"/>
      <c r="O1081" s="557"/>
    </row>
    <row r="1082" spans="1:15" ht="27" customHeight="1">
      <c r="A1082" s="495" t="s">
        <v>8713</v>
      </c>
      <c r="B1082" s="622" t="s">
        <v>7618</v>
      </c>
      <c r="C1082" s="526" t="s">
        <v>7831</v>
      </c>
      <c r="D1082" s="927">
        <v>78</v>
      </c>
      <c r="E1082" s="918" t="s">
        <v>897</v>
      </c>
      <c r="F1082" s="874" t="s">
        <v>7830</v>
      </c>
      <c r="G1082" s="875"/>
      <c r="H1082" s="875"/>
      <c r="I1082" s="876"/>
      <c r="J1082" s="886" t="s">
        <v>7757</v>
      </c>
      <c r="K1082" s="584">
        <f>K1078+D1082</f>
        <v>256</v>
      </c>
      <c r="L1082" s="881" t="s">
        <v>444</v>
      </c>
      <c r="M1082" s="531" t="s">
        <v>1810</v>
      </c>
      <c r="N1082" s="902" t="s">
        <v>7873</v>
      </c>
      <c r="O1082" s="557"/>
    </row>
    <row r="1083" spans="1:15" ht="27" customHeight="1">
      <c r="A1083" s="498"/>
      <c r="B1083" s="621" t="s">
        <v>7619</v>
      </c>
      <c r="C1083" s="526" t="s">
        <v>7831</v>
      </c>
      <c r="D1083" s="927"/>
      <c r="E1083" s="918"/>
      <c r="F1083" s="1001">
        <v>1</v>
      </c>
      <c r="G1083" s="1002"/>
      <c r="H1083" s="1002"/>
      <c r="I1083" s="1003"/>
      <c r="J1083" s="1017"/>
      <c r="K1083" s="532">
        <f>K1079+F1083</f>
        <v>3</v>
      </c>
      <c r="L1083" s="881"/>
      <c r="M1083" s="531" t="s">
        <v>7874</v>
      </c>
      <c r="N1083" s="902"/>
      <c r="O1083" s="557"/>
    </row>
    <row r="1084" spans="1:15" s="541" customFormat="1" ht="30" customHeight="1">
      <c r="A1084" s="510">
        <v>27</v>
      </c>
      <c r="B1084" s="1023" t="s">
        <v>8714</v>
      </c>
      <c r="C1084" s="1024"/>
      <c r="D1084" s="1024"/>
      <c r="E1084" s="1024"/>
      <c r="F1084" s="1024"/>
      <c r="G1084" s="1024"/>
      <c r="H1084" s="1024"/>
      <c r="I1084" s="1024"/>
      <c r="J1084" s="1024"/>
      <c r="K1084" s="1024"/>
      <c r="L1084" s="1024"/>
      <c r="M1084" s="1024"/>
      <c r="N1084" s="1025"/>
      <c r="O1084" s="540"/>
    </row>
    <row r="1085" spans="1:15" ht="27" customHeight="1">
      <c r="A1085" s="495" t="s">
        <v>8715</v>
      </c>
      <c r="B1085" s="602" t="s">
        <v>8716</v>
      </c>
      <c r="C1085" s="526" t="s">
        <v>7650</v>
      </c>
      <c r="D1085" s="927">
        <v>2162</v>
      </c>
      <c r="E1085" s="918" t="s">
        <v>459</v>
      </c>
      <c r="F1085" s="874" t="s">
        <v>7651</v>
      </c>
      <c r="G1085" s="875"/>
      <c r="H1085" s="875"/>
      <c r="I1085" s="876"/>
      <c r="J1085" s="886" t="s">
        <v>463</v>
      </c>
      <c r="K1085" s="562">
        <f>D1085</f>
        <v>2162</v>
      </c>
      <c r="L1085" s="881" t="s">
        <v>444</v>
      </c>
      <c r="M1085" s="531" t="s">
        <v>1810</v>
      </c>
      <c r="N1085" s="999" t="s">
        <v>7719</v>
      </c>
      <c r="O1085" s="557"/>
    </row>
    <row r="1086" spans="1:15" ht="27" customHeight="1">
      <c r="A1086" s="503"/>
      <c r="B1086" s="623" t="s">
        <v>7648</v>
      </c>
      <c r="C1086" s="526" t="s">
        <v>7650</v>
      </c>
      <c r="D1086" s="927"/>
      <c r="E1086" s="918"/>
      <c r="F1086" s="874" t="s">
        <v>7652</v>
      </c>
      <c r="G1086" s="875"/>
      <c r="H1086" s="875"/>
      <c r="I1086" s="876"/>
      <c r="J1086" s="1017"/>
      <c r="K1086" s="528" t="s">
        <v>7652</v>
      </c>
      <c r="L1086" s="881"/>
      <c r="M1086" s="531" t="s">
        <v>7653</v>
      </c>
      <c r="N1086" s="902"/>
      <c r="O1086" s="557"/>
    </row>
    <row r="1087" spans="1:15" s="541" customFormat="1" ht="30" customHeight="1">
      <c r="A1087" s="510">
        <v>28</v>
      </c>
      <c r="B1087" s="1023" t="s">
        <v>8718</v>
      </c>
      <c r="C1087" s="1024"/>
      <c r="D1087" s="1024"/>
      <c r="E1087" s="1024"/>
      <c r="F1087" s="1024"/>
      <c r="G1087" s="1024"/>
      <c r="H1087" s="1024"/>
      <c r="I1087" s="1024"/>
      <c r="J1087" s="1024"/>
      <c r="K1087" s="1024"/>
      <c r="L1087" s="1024"/>
      <c r="M1087" s="1024"/>
      <c r="N1087" s="1025"/>
      <c r="O1087" s="540"/>
    </row>
    <row r="1088" spans="1:15" ht="27" customHeight="1">
      <c r="A1088" s="495" t="s">
        <v>8719</v>
      </c>
      <c r="B1088" s="621" t="s">
        <v>8599</v>
      </c>
      <c r="C1088" s="526" t="s">
        <v>7663</v>
      </c>
      <c r="D1088" s="934" t="s">
        <v>7668</v>
      </c>
      <c r="E1088" s="907"/>
      <c r="F1088" s="874" t="s">
        <v>7663</v>
      </c>
      <c r="G1088" s="875"/>
      <c r="H1088" s="875"/>
      <c r="I1088" s="876"/>
      <c r="J1088" s="880" t="s">
        <v>7668</v>
      </c>
      <c r="K1088" s="528" t="s">
        <v>7668</v>
      </c>
      <c r="L1088" s="881" t="s">
        <v>444</v>
      </c>
      <c r="M1088" s="531" t="s">
        <v>7736</v>
      </c>
      <c r="N1088" s="882" t="s">
        <v>7891</v>
      </c>
      <c r="O1088" s="557"/>
    </row>
    <row r="1089" spans="1:15" ht="27" customHeight="1">
      <c r="A1089" s="504"/>
      <c r="B1089" s="623" t="s">
        <v>452</v>
      </c>
      <c r="C1089" s="526" t="s">
        <v>7663</v>
      </c>
      <c r="D1089" s="935"/>
      <c r="E1089" s="908"/>
      <c r="F1089" s="543">
        <v>1</v>
      </c>
      <c r="G1089" s="544" t="s">
        <v>443</v>
      </c>
      <c r="H1089" s="544">
        <v>3</v>
      </c>
      <c r="I1089" s="545" t="s">
        <v>1205</v>
      </c>
      <c r="J1089" s="880"/>
      <c r="K1089" s="528" t="s">
        <v>7668</v>
      </c>
      <c r="L1089" s="881"/>
      <c r="M1089" s="556" t="s">
        <v>7682</v>
      </c>
      <c r="N1089" s="883"/>
      <c r="O1089" s="557"/>
    </row>
    <row r="1090" spans="1:15" ht="27" customHeight="1">
      <c r="A1090" s="495" t="s">
        <v>8719</v>
      </c>
      <c r="B1090" s="621" t="s">
        <v>8599</v>
      </c>
      <c r="C1090" s="526" t="s">
        <v>7805</v>
      </c>
      <c r="D1090" s="927">
        <v>120</v>
      </c>
      <c r="E1090" s="918" t="s">
        <v>8735</v>
      </c>
      <c r="F1090" s="967" t="str">
        <f>C1091</f>
        <v>112/09/20</v>
      </c>
      <c r="G1090" s="875"/>
      <c r="H1090" s="875"/>
      <c r="I1090" s="876"/>
      <c r="J1090" s="882" t="s">
        <v>2992</v>
      </c>
      <c r="K1090" s="624">
        <f>D1090</f>
        <v>120</v>
      </c>
      <c r="L1090" s="881" t="s">
        <v>444</v>
      </c>
      <c r="M1090" s="531" t="s">
        <v>1810</v>
      </c>
      <c r="N1090" s="882" t="s">
        <v>7892</v>
      </c>
      <c r="O1090" s="557"/>
    </row>
    <row r="1091" spans="1:15" ht="27" customHeight="1">
      <c r="A1091" s="504"/>
      <c r="B1091" s="623" t="s">
        <v>452</v>
      </c>
      <c r="C1091" s="526" t="s">
        <v>7805</v>
      </c>
      <c r="D1091" s="927"/>
      <c r="E1091" s="918"/>
      <c r="F1091" s="543">
        <v>6</v>
      </c>
      <c r="G1091" s="544" t="s">
        <v>443</v>
      </c>
      <c r="H1091" s="544">
        <v>18</v>
      </c>
      <c r="I1091" s="545" t="s">
        <v>1205</v>
      </c>
      <c r="J1091" s="979"/>
      <c r="K1091" s="548">
        <f>F1091</f>
        <v>6</v>
      </c>
      <c r="L1091" s="881"/>
      <c r="M1091" s="531" t="s">
        <v>7834</v>
      </c>
      <c r="N1091" s="883"/>
      <c r="O1091" s="557"/>
    </row>
    <row r="1092" spans="1:15" ht="27" customHeight="1">
      <c r="A1092" s="495" t="s">
        <v>8719</v>
      </c>
      <c r="B1092" s="621" t="s">
        <v>8599</v>
      </c>
      <c r="C1092" s="526" t="s">
        <v>7838</v>
      </c>
      <c r="D1092" s="927">
        <v>96</v>
      </c>
      <c r="E1092" s="918" t="s">
        <v>8735</v>
      </c>
      <c r="F1092" s="967" t="str">
        <f>C1093</f>
        <v>112/09/21</v>
      </c>
      <c r="G1092" s="875"/>
      <c r="H1092" s="875"/>
      <c r="I1092" s="876"/>
      <c r="J1092" s="979"/>
      <c r="K1092" s="624">
        <f>D1092+K1090</f>
        <v>216</v>
      </c>
      <c r="L1092" s="881" t="s">
        <v>444</v>
      </c>
      <c r="M1092" s="531" t="s">
        <v>1810</v>
      </c>
      <c r="N1092" s="882" t="s">
        <v>7893</v>
      </c>
      <c r="O1092" s="559" t="s">
        <v>7857</v>
      </c>
    </row>
    <row r="1093" spans="1:15" ht="27" customHeight="1">
      <c r="A1093" s="494"/>
      <c r="B1093" s="623" t="s">
        <v>452</v>
      </c>
      <c r="C1093" s="526" t="s">
        <v>7838</v>
      </c>
      <c r="D1093" s="927"/>
      <c r="E1093" s="918"/>
      <c r="F1093" s="543">
        <v>4</v>
      </c>
      <c r="G1093" s="544" t="s">
        <v>443</v>
      </c>
      <c r="H1093" s="544">
        <v>12</v>
      </c>
      <c r="I1093" s="545" t="s">
        <v>1205</v>
      </c>
      <c r="J1093" s="883"/>
      <c r="K1093" s="548">
        <f>F1093+K1091</f>
        <v>10</v>
      </c>
      <c r="L1093" s="881"/>
      <c r="M1093" s="531" t="s">
        <v>7840</v>
      </c>
      <c r="N1093" s="883"/>
      <c r="O1093" s="557"/>
    </row>
    <row r="1094" spans="1:15" ht="27" customHeight="1">
      <c r="A1094" s="495" t="s">
        <v>8719</v>
      </c>
      <c r="B1094" s="621" t="s">
        <v>8599</v>
      </c>
      <c r="C1094" s="526" t="s">
        <v>7839</v>
      </c>
      <c r="D1094" s="927">
        <v>136</v>
      </c>
      <c r="E1094" s="918" t="s">
        <v>8735</v>
      </c>
      <c r="F1094" s="967" t="str">
        <f>C1095</f>
        <v>112/09/22</v>
      </c>
      <c r="G1094" s="875"/>
      <c r="H1094" s="875"/>
      <c r="I1094" s="876"/>
      <c r="J1094" s="882" t="s">
        <v>2992</v>
      </c>
      <c r="K1094" s="624">
        <f>D1094+K1092</f>
        <v>352</v>
      </c>
      <c r="L1094" s="881" t="s">
        <v>444</v>
      </c>
      <c r="M1094" s="531" t="s">
        <v>1810</v>
      </c>
      <c r="N1094" s="882" t="s">
        <v>7894</v>
      </c>
      <c r="O1094" s="557"/>
    </row>
    <row r="1095" spans="1:15" ht="27" customHeight="1">
      <c r="A1095" s="494"/>
      <c r="B1095" s="623" t="s">
        <v>452</v>
      </c>
      <c r="C1095" s="526" t="str">
        <f>C1094</f>
        <v>112/09/22</v>
      </c>
      <c r="D1095" s="927"/>
      <c r="E1095" s="918"/>
      <c r="F1095" s="543">
        <v>6</v>
      </c>
      <c r="G1095" s="544" t="s">
        <v>443</v>
      </c>
      <c r="H1095" s="544">
        <v>18</v>
      </c>
      <c r="I1095" s="545" t="s">
        <v>1205</v>
      </c>
      <c r="J1095" s="979"/>
      <c r="K1095" s="579">
        <f>F1095+K1093</f>
        <v>16</v>
      </c>
      <c r="L1095" s="881"/>
      <c r="M1095" s="531" t="s">
        <v>7840</v>
      </c>
      <c r="N1095" s="883"/>
      <c r="O1095" s="557"/>
    </row>
    <row r="1096" spans="1:15" ht="27" customHeight="1">
      <c r="A1096" s="495" t="s">
        <v>8719</v>
      </c>
      <c r="B1096" s="621" t="s">
        <v>8599</v>
      </c>
      <c r="C1096" s="526" t="s">
        <v>7842</v>
      </c>
      <c r="D1096" s="927">
        <v>136</v>
      </c>
      <c r="E1096" s="918" t="s">
        <v>8735</v>
      </c>
      <c r="F1096" s="967" t="str">
        <f>C1097</f>
        <v>112/09/23</v>
      </c>
      <c r="G1096" s="875"/>
      <c r="H1096" s="875"/>
      <c r="I1096" s="876"/>
      <c r="J1096" s="979"/>
      <c r="K1096" s="624">
        <f>D1096+K1094</f>
        <v>488</v>
      </c>
      <c r="L1096" s="881" t="s">
        <v>444</v>
      </c>
      <c r="M1096" s="531" t="s">
        <v>1810</v>
      </c>
      <c r="N1096" s="882" t="s">
        <v>7895</v>
      </c>
      <c r="O1096" s="557"/>
    </row>
    <row r="1097" spans="1:15" ht="27" customHeight="1">
      <c r="A1097" s="494"/>
      <c r="B1097" s="623" t="s">
        <v>452</v>
      </c>
      <c r="C1097" s="526" t="str">
        <f>C1096</f>
        <v>112/09/23</v>
      </c>
      <c r="D1097" s="927"/>
      <c r="E1097" s="918"/>
      <c r="F1097" s="543">
        <v>6</v>
      </c>
      <c r="G1097" s="544" t="s">
        <v>443</v>
      </c>
      <c r="H1097" s="544">
        <v>18</v>
      </c>
      <c r="I1097" s="545" t="s">
        <v>1205</v>
      </c>
      <c r="J1097" s="979"/>
      <c r="K1097" s="579">
        <f>F1097+K1095</f>
        <v>22</v>
      </c>
      <c r="L1097" s="881"/>
      <c r="M1097" s="531" t="s">
        <v>7844</v>
      </c>
      <c r="N1097" s="883"/>
      <c r="O1097" s="557"/>
    </row>
    <row r="1098" spans="1:15" ht="39.950000000000003" customHeight="1">
      <c r="A1098" s="495" t="s">
        <v>8719</v>
      </c>
      <c r="B1098" s="621" t="s">
        <v>8599</v>
      </c>
      <c r="C1098" s="526" t="s">
        <v>7843</v>
      </c>
      <c r="D1098" s="927">
        <v>24</v>
      </c>
      <c r="E1098" s="918" t="s">
        <v>8735</v>
      </c>
      <c r="F1098" s="967" t="str">
        <f>C1099</f>
        <v>112/09/25</v>
      </c>
      <c r="G1098" s="875"/>
      <c r="H1098" s="875"/>
      <c r="I1098" s="876"/>
      <c r="J1098" s="979"/>
      <c r="K1098" s="624">
        <f>D1098+K1096</f>
        <v>512</v>
      </c>
      <c r="L1098" s="881" t="s">
        <v>444</v>
      </c>
      <c r="M1098" s="531" t="s">
        <v>1810</v>
      </c>
      <c r="N1098" s="882" t="s">
        <v>7896</v>
      </c>
      <c r="O1098" s="557"/>
    </row>
    <row r="1099" spans="1:15" ht="39.950000000000003" customHeight="1">
      <c r="A1099" s="494"/>
      <c r="B1099" s="623" t="s">
        <v>452</v>
      </c>
      <c r="C1099" s="526" t="str">
        <f>C1098</f>
        <v>112/09/25</v>
      </c>
      <c r="D1099" s="927"/>
      <c r="E1099" s="918"/>
      <c r="F1099" s="543">
        <v>2</v>
      </c>
      <c r="G1099" s="544" t="s">
        <v>443</v>
      </c>
      <c r="H1099" s="544">
        <v>6</v>
      </c>
      <c r="I1099" s="545" t="s">
        <v>1205</v>
      </c>
      <c r="J1099" s="883"/>
      <c r="K1099" s="579">
        <f>F1099+K1097</f>
        <v>24</v>
      </c>
      <c r="L1099" s="881"/>
      <c r="M1099" s="531" t="s">
        <v>7844</v>
      </c>
      <c r="N1099" s="883"/>
      <c r="O1099" s="557"/>
    </row>
    <row r="1100" spans="1:15" ht="50.1" customHeight="1">
      <c r="A1100" s="495" t="s">
        <v>8719</v>
      </c>
      <c r="B1100" s="621" t="s">
        <v>8599</v>
      </c>
      <c r="C1100" s="526" t="s">
        <v>7847</v>
      </c>
      <c r="D1100" s="916">
        <v>245</v>
      </c>
      <c r="E1100" s="1021" t="s">
        <v>897</v>
      </c>
      <c r="F1100" s="874" t="str">
        <f>C1101</f>
        <v>112/09/27</v>
      </c>
      <c r="G1100" s="875"/>
      <c r="H1100" s="875"/>
      <c r="I1100" s="876"/>
      <c r="J1100" s="882" t="s">
        <v>7848</v>
      </c>
      <c r="K1100" s="597">
        <f>D1100</f>
        <v>245</v>
      </c>
      <c r="L1100" s="881" t="s">
        <v>444</v>
      </c>
      <c r="M1100" s="531" t="s">
        <v>1810</v>
      </c>
      <c r="N1100" s="882" t="s">
        <v>7897</v>
      </c>
      <c r="O1100" s="557"/>
    </row>
    <row r="1101" spans="1:15" ht="50.1" customHeight="1">
      <c r="A1101" s="498"/>
      <c r="B1101" s="623" t="s">
        <v>7852</v>
      </c>
      <c r="C1101" s="526" t="str">
        <f>C1100</f>
        <v>112/09/27</v>
      </c>
      <c r="D1101" s="917"/>
      <c r="E1101" s="1022"/>
      <c r="F1101" s="543">
        <v>6</v>
      </c>
      <c r="G1101" s="544" t="s">
        <v>443</v>
      </c>
      <c r="H1101" s="544">
        <v>12</v>
      </c>
      <c r="I1101" s="545" t="s">
        <v>1205</v>
      </c>
      <c r="J1101" s="883"/>
      <c r="K1101" s="579">
        <f>F1101</f>
        <v>6</v>
      </c>
      <c r="L1101" s="881"/>
      <c r="M1101" s="556" t="s">
        <v>7682</v>
      </c>
      <c r="N1101" s="883"/>
      <c r="O1101" s="557"/>
    </row>
    <row r="1102" spans="1:15" ht="50.1" customHeight="1">
      <c r="A1102" s="495" t="s">
        <v>8719</v>
      </c>
      <c r="B1102" s="621" t="s">
        <v>8599</v>
      </c>
      <c r="C1102" s="526" t="s">
        <v>8378</v>
      </c>
      <c r="D1102" s="927">
        <v>40</v>
      </c>
      <c r="E1102" s="918" t="s">
        <v>8735</v>
      </c>
      <c r="F1102" s="967" t="str">
        <f>C1103</f>
        <v>113/05/11</v>
      </c>
      <c r="G1102" s="875"/>
      <c r="H1102" s="875"/>
      <c r="I1102" s="876"/>
      <c r="J1102" s="882" t="s">
        <v>2992</v>
      </c>
      <c r="K1102" s="624">
        <f>D1102+K1098</f>
        <v>552</v>
      </c>
      <c r="L1102" s="881" t="s">
        <v>444</v>
      </c>
      <c r="M1102" s="531" t="s">
        <v>8380</v>
      </c>
      <c r="N1102" s="882" t="s">
        <v>8428</v>
      </c>
      <c r="O1102" s="557"/>
    </row>
    <row r="1103" spans="1:15" ht="50.1" customHeight="1">
      <c r="A1103" s="494"/>
      <c r="B1103" s="623" t="s">
        <v>452</v>
      </c>
      <c r="C1103" s="526" t="str">
        <f>C1102</f>
        <v>113/05/11</v>
      </c>
      <c r="D1103" s="927"/>
      <c r="E1103" s="918"/>
      <c r="F1103" s="543">
        <v>2</v>
      </c>
      <c r="G1103" s="544" t="s">
        <v>443</v>
      </c>
      <c r="H1103" s="544">
        <v>6</v>
      </c>
      <c r="I1103" s="545" t="s">
        <v>1205</v>
      </c>
      <c r="J1103" s="883"/>
      <c r="K1103" s="579">
        <f>F1103+K1099</f>
        <v>26</v>
      </c>
      <c r="L1103" s="881"/>
      <c r="M1103" s="531" t="s">
        <v>8379</v>
      </c>
      <c r="N1103" s="883"/>
      <c r="O1103" s="557"/>
    </row>
    <row r="1104" spans="1:15" ht="27" customHeight="1">
      <c r="A1104" s="495" t="s">
        <v>8719</v>
      </c>
      <c r="B1104" s="621" t="s">
        <v>8599</v>
      </c>
      <c r="C1104" s="526" t="s">
        <v>8385</v>
      </c>
      <c r="D1104" s="927">
        <v>32</v>
      </c>
      <c r="E1104" s="918" t="s">
        <v>8735</v>
      </c>
      <c r="F1104" s="967" t="str">
        <f>C1105</f>
        <v>113/05/13</v>
      </c>
      <c r="G1104" s="875"/>
      <c r="H1104" s="875"/>
      <c r="I1104" s="876"/>
      <c r="J1104" s="882" t="s">
        <v>2992</v>
      </c>
      <c r="K1104" s="624">
        <f>K1102+D1104</f>
        <v>584</v>
      </c>
      <c r="L1104" s="881" t="s">
        <v>444</v>
      </c>
      <c r="M1104" s="531" t="s">
        <v>8380</v>
      </c>
      <c r="N1104" s="882" t="s">
        <v>8429</v>
      </c>
    </row>
    <row r="1105" spans="1:15" ht="69.95" customHeight="1">
      <c r="A1105" s="494"/>
      <c r="B1105" s="625" t="s">
        <v>452</v>
      </c>
      <c r="C1105" s="565" t="str">
        <f>C1104</f>
        <v>113/05/13</v>
      </c>
      <c r="D1105" s="916"/>
      <c r="E1105" s="907"/>
      <c r="F1105" s="626">
        <v>2</v>
      </c>
      <c r="G1105" s="577" t="s">
        <v>443</v>
      </c>
      <c r="H1105" s="577">
        <v>6</v>
      </c>
      <c r="I1105" s="570" t="s">
        <v>1205</v>
      </c>
      <c r="J1105" s="979"/>
      <c r="K1105" s="627">
        <f>K1103+F1105</f>
        <v>28</v>
      </c>
      <c r="L1105" s="884"/>
      <c r="M1105" s="578" t="s">
        <v>7682</v>
      </c>
      <c r="N1105" s="979"/>
    </row>
    <row r="1106" spans="1:15" s="541" customFormat="1" ht="30" customHeight="1">
      <c r="A1106" s="517">
        <v>29</v>
      </c>
      <c r="B1106" s="1023" t="s">
        <v>8720</v>
      </c>
      <c r="C1106" s="1024"/>
      <c r="D1106" s="1024"/>
      <c r="E1106" s="1024"/>
      <c r="F1106" s="1024"/>
      <c r="G1106" s="1024"/>
      <c r="H1106" s="1024"/>
      <c r="I1106" s="1024"/>
      <c r="J1106" s="1024"/>
      <c r="K1106" s="1024"/>
      <c r="L1106" s="1024"/>
      <c r="M1106" s="1024"/>
      <c r="N1106" s="1025"/>
      <c r="O1106" s="540"/>
    </row>
    <row r="1107" spans="1:15" ht="27" customHeight="1">
      <c r="A1107" s="495" t="s">
        <v>8721</v>
      </c>
      <c r="B1107" s="628" t="s">
        <v>7585</v>
      </c>
      <c r="C1107" s="528" t="s">
        <v>7880</v>
      </c>
      <c r="D1107" s="916">
        <f>130+70</f>
        <v>200</v>
      </c>
      <c r="E1107" s="1119" t="s">
        <v>1048</v>
      </c>
      <c r="F1107" s="874" t="s">
        <v>7787</v>
      </c>
      <c r="G1107" s="875"/>
      <c r="H1107" s="875"/>
      <c r="I1107" s="876"/>
      <c r="J1107" s="882" t="s">
        <v>7791</v>
      </c>
      <c r="K1107" s="629">
        <f>D1107</f>
        <v>200</v>
      </c>
      <c r="L1107" s="884" t="s">
        <v>444</v>
      </c>
      <c r="M1107" s="531" t="s">
        <v>7736</v>
      </c>
      <c r="N1107" s="1167" t="s">
        <v>7916</v>
      </c>
    </row>
    <row r="1108" spans="1:15" ht="80.099999999999994" customHeight="1">
      <c r="A1108" s="1062"/>
      <c r="B1108" s="1224" t="s">
        <v>7800</v>
      </c>
      <c r="C1108" s="884" t="s">
        <v>7880</v>
      </c>
      <c r="D1108" s="1214"/>
      <c r="E1108" s="1120"/>
      <c r="F1108" s="1112" t="s">
        <v>7790</v>
      </c>
      <c r="G1108" s="1113"/>
      <c r="H1108" s="1113"/>
      <c r="I1108" s="1114"/>
      <c r="J1108" s="1105"/>
      <c r="K1108" s="630" t="str">
        <f>F1108</f>
        <v>1.物性試驗：1次
2.化學成分：1次
3.超音波探傷檢測：5片</v>
      </c>
      <c r="L1108" s="885"/>
      <c r="M1108" s="556" t="s">
        <v>7682</v>
      </c>
      <c r="N1108" s="1213"/>
    </row>
    <row r="1109" spans="1:15" ht="27" customHeight="1">
      <c r="A1109" s="1063"/>
      <c r="B1109" s="1225"/>
      <c r="C1109" s="1084"/>
      <c r="D1109" s="1214"/>
      <c r="E1109" s="1120"/>
      <c r="F1109" s="874" t="s">
        <v>7853</v>
      </c>
      <c r="G1109" s="875"/>
      <c r="H1109" s="875"/>
      <c r="I1109" s="876"/>
      <c r="J1109" s="882" t="s">
        <v>7855</v>
      </c>
      <c r="K1109" s="1103" t="str">
        <f>F1110</f>
        <v>超音波銲道試驗：200只</v>
      </c>
      <c r="L1109" s="884" t="s">
        <v>444</v>
      </c>
      <c r="M1109" s="531" t="s">
        <v>7736</v>
      </c>
      <c r="N1109" s="965" t="s">
        <v>7917</v>
      </c>
    </row>
    <row r="1110" spans="1:15" ht="27" customHeight="1">
      <c r="A1110" s="1064"/>
      <c r="B1110" s="1226"/>
      <c r="C1110" s="885"/>
      <c r="D1110" s="917"/>
      <c r="E1110" s="1121"/>
      <c r="F1110" s="1107" t="s">
        <v>7854</v>
      </c>
      <c r="G1110" s="1108"/>
      <c r="H1110" s="1108"/>
      <c r="I1110" s="1109"/>
      <c r="J1110" s="883"/>
      <c r="K1110" s="1104"/>
      <c r="L1110" s="885"/>
      <c r="M1110" s="556" t="s">
        <v>7682</v>
      </c>
      <c r="N1110" s="1106"/>
    </row>
    <row r="1111" spans="1:15" ht="50.1" customHeight="1">
      <c r="A1111" s="495" t="s">
        <v>8721</v>
      </c>
      <c r="B1111" s="628" t="s">
        <v>7585</v>
      </c>
      <c r="C1111" s="528" t="s">
        <v>8533</v>
      </c>
      <c r="D1111" s="916">
        <v>5</v>
      </c>
      <c r="E1111" s="1119" t="s">
        <v>904</v>
      </c>
      <c r="F1111" s="967" t="str">
        <f>C1111</f>
        <v>113/06/13</v>
      </c>
      <c r="G1111" s="988"/>
      <c r="H1111" s="988"/>
      <c r="I1111" s="989"/>
      <c r="J1111" s="1096" t="s">
        <v>8532</v>
      </c>
      <c r="K1111" s="631">
        <f>F1112</f>
        <v>5</v>
      </c>
      <c r="L1111" s="881" t="s">
        <v>444</v>
      </c>
      <c r="M1111" s="531" t="s">
        <v>8512</v>
      </c>
      <c r="N1111" s="965" t="s">
        <v>8554</v>
      </c>
    </row>
    <row r="1112" spans="1:15" ht="55.5" customHeight="1">
      <c r="A1112" s="503"/>
      <c r="B1112" s="628" t="s">
        <v>7800</v>
      </c>
      <c r="C1112" s="528" t="str">
        <f>C1111</f>
        <v>113/06/13</v>
      </c>
      <c r="D1112" s="1214"/>
      <c r="E1112" s="1121"/>
      <c r="F1112" s="1122">
        <v>5</v>
      </c>
      <c r="G1112" s="1123"/>
      <c r="H1112" s="1123"/>
      <c r="I1112" s="1124"/>
      <c r="J1112" s="1097"/>
      <c r="K1112" s="631">
        <f>F1112</f>
        <v>5</v>
      </c>
      <c r="L1112" s="881"/>
      <c r="M1112" s="556" t="s">
        <v>8474</v>
      </c>
      <c r="N1112" s="1106"/>
    </row>
    <row r="1113" spans="1:15" ht="50.1" customHeight="1">
      <c r="A1113" s="495" t="s">
        <v>8721</v>
      </c>
      <c r="B1113" s="628" t="s">
        <v>7585</v>
      </c>
      <c r="C1113" s="528" t="s">
        <v>8531</v>
      </c>
      <c r="D1113" s="916">
        <v>21</v>
      </c>
      <c r="E1113" s="1119" t="s">
        <v>1048</v>
      </c>
      <c r="F1113" s="967" t="str">
        <f>C1113</f>
        <v>113/07/15</v>
      </c>
      <c r="G1113" s="988"/>
      <c r="H1113" s="988"/>
      <c r="I1113" s="989"/>
      <c r="J1113" s="1096" t="s">
        <v>8532</v>
      </c>
      <c r="K1113" s="632">
        <f>F1114</f>
        <v>21</v>
      </c>
      <c r="L1113" s="881" t="s">
        <v>444</v>
      </c>
      <c r="M1113" s="531" t="s">
        <v>7995</v>
      </c>
      <c r="N1113" s="965" t="s">
        <v>8555</v>
      </c>
    </row>
    <row r="1114" spans="1:15" ht="80.099999999999994" customHeight="1">
      <c r="A1114" s="503"/>
      <c r="B1114" s="628" t="s">
        <v>7800</v>
      </c>
      <c r="C1114" s="528" t="str">
        <f>C1113</f>
        <v>113/07/15</v>
      </c>
      <c r="D1114" s="1214"/>
      <c r="E1114" s="1121"/>
      <c r="F1114" s="1098">
        <v>21</v>
      </c>
      <c r="G1114" s="1099"/>
      <c r="H1114" s="1099"/>
      <c r="I1114" s="1100"/>
      <c r="J1114" s="1097"/>
      <c r="K1114" s="632">
        <f>F1114</f>
        <v>21</v>
      </c>
      <c r="L1114" s="881"/>
      <c r="M1114" s="556" t="s">
        <v>7682</v>
      </c>
      <c r="N1114" s="1106"/>
    </row>
    <row r="1115" spans="1:15" ht="50.1" customHeight="1">
      <c r="A1115" s="495" t="s">
        <v>8721</v>
      </c>
      <c r="B1115" s="628" t="s">
        <v>7585</v>
      </c>
      <c r="C1115" s="528" t="s">
        <v>8542</v>
      </c>
      <c r="D1115" s="916">
        <v>53</v>
      </c>
      <c r="E1115" s="1119" t="s">
        <v>1048</v>
      </c>
      <c r="F1115" s="967" t="str">
        <f>C1115</f>
        <v>113/07/22</v>
      </c>
      <c r="G1115" s="988"/>
      <c r="H1115" s="988"/>
      <c r="I1115" s="989"/>
      <c r="J1115" s="1096" t="s">
        <v>8532</v>
      </c>
      <c r="K1115" s="632">
        <f>K1113+D1115</f>
        <v>74</v>
      </c>
      <c r="L1115" s="881" t="s">
        <v>444</v>
      </c>
      <c r="M1115" s="531" t="s">
        <v>8231</v>
      </c>
      <c r="N1115" s="965" t="s">
        <v>8556</v>
      </c>
    </row>
    <row r="1116" spans="1:15" ht="69.95" customHeight="1">
      <c r="A1116" s="503"/>
      <c r="B1116" s="628" t="s">
        <v>7800</v>
      </c>
      <c r="C1116" s="528" t="str">
        <f>C1115</f>
        <v>113/07/22</v>
      </c>
      <c r="D1116" s="1214"/>
      <c r="E1116" s="1121"/>
      <c r="F1116" s="1098">
        <v>53</v>
      </c>
      <c r="G1116" s="1099"/>
      <c r="H1116" s="1099"/>
      <c r="I1116" s="1100"/>
      <c r="J1116" s="1097"/>
      <c r="K1116" s="632">
        <f>F1116+K1114</f>
        <v>74</v>
      </c>
      <c r="L1116" s="881"/>
      <c r="M1116" s="556" t="s">
        <v>7682</v>
      </c>
      <c r="N1116" s="1106"/>
    </row>
    <row r="1117" spans="1:15" ht="50.1" customHeight="1">
      <c r="A1117" s="495" t="s">
        <v>8721</v>
      </c>
      <c r="B1117" s="628" t="s">
        <v>7585</v>
      </c>
      <c r="C1117" s="528" t="s">
        <v>8543</v>
      </c>
      <c r="D1117" s="916">
        <v>92</v>
      </c>
      <c r="E1117" s="1119" t="s">
        <v>1048</v>
      </c>
      <c r="F1117" s="967" t="str">
        <f>C1117</f>
        <v>113/07/31</v>
      </c>
      <c r="G1117" s="988"/>
      <c r="H1117" s="988"/>
      <c r="I1117" s="989"/>
      <c r="J1117" s="1096" t="s">
        <v>8532</v>
      </c>
      <c r="K1117" s="632">
        <f>K1115+D1117</f>
        <v>166</v>
      </c>
      <c r="L1117" s="881" t="s">
        <v>444</v>
      </c>
      <c r="M1117" s="531" t="s">
        <v>7958</v>
      </c>
      <c r="N1117" s="965" t="s">
        <v>8557</v>
      </c>
    </row>
    <row r="1118" spans="1:15" ht="80.099999999999994" customHeight="1">
      <c r="A1118" s="503"/>
      <c r="B1118" s="628" t="s">
        <v>7800</v>
      </c>
      <c r="C1118" s="528" t="str">
        <f>C1117</f>
        <v>113/07/31</v>
      </c>
      <c r="D1118" s="1214"/>
      <c r="E1118" s="1121"/>
      <c r="F1118" s="1098">
        <v>92</v>
      </c>
      <c r="G1118" s="1099"/>
      <c r="H1118" s="1099"/>
      <c r="I1118" s="1100"/>
      <c r="J1118" s="1097"/>
      <c r="K1118" s="632">
        <f>F1118+K1116</f>
        <v>166</v>
      </c>
      <c r="L1118" s="881"/>
      <c r="M1118" s="556" t="s">
        <v>7682</v>
      </c>
      <c r="N1118" s="1106"/>
    </row>
    <row r="1119" spans="1:15" ht="50.1" customHeight="1">
      <c r="A1119" s="495" t="s">
        <v>8721</v>
      </c>
      <c r="B1119" s="628" t="s">
        <v>7585</v>
      </c>
      <c r="C1119" s="528" t="s">
        <v>8567</v>
      </c>
      <c r="D1119" s="916">
        <v>50</v>
      </c>
      <c r="E1119" s="1119" t="s">
        <v>1048</v>
      </c>
      <c r="F1119" s="967" t="str">
        <f>C1119</f>
        <v>113/08/23</v>
      </c>
      <c r="G1119" s="988"/>
      <c r="H1119" s="988"/>
      <c r="I1119" s="989"/>
      <c r="J1119" s="1096" t="s">
        <v>8532</v>
      </c>
      <c r="K1119" s="632">
        <f>K1117+D1119</f>
        <v>216</v>
      </c>
      <c r="L1119" s="881" t="s">
        <v>444</v>
      </c>
      <c r="M1119" s="531" t="s">
        <v>7995</v>
      </c>
      <c r="N1119" s="965" t="s">
        <v>8576</v>
      </c>
    </row>
    <row r="1120" spans="1:15" ht="80.099999999999994" customHeight="1">
      <c r="A1120" s="503"/>
      <c r="B1120" s="628" t="s">
        <v>7800</v>
      </c>
      <c r="C1120" s="528" t="str">
        <f>C1119</f>
        <v>113/08/23</v>
      </c>
      <c r="D1120" s="1214"/>
      <c r="E1120" s="1121"/>
      <c r="F1120" s="1098">
        <v>50</v>
      </c>
      <c r="G1120" s="1099"/>
      <c r="H1120" s="1099"/>
      <c r="I1120" s="1100"/>
      <c r="J1120" s="1097"/>
      <c r="K1120" s="632">
        <f>F1120+K1118</f>
        <v>216</v>
      </c>
      <c r="L1120" s="881"/>
      <c r="M1120" s="556" t="s">
        <v>7682</v>
      </c>
      <c r="N1120" s="1106"/>
    </row>
    <row r="1121" spans="1:19" s="541" customFormat="1" ht="30" customHeight="1">
      <c r="A1121" s="517">
        <v>30</v>
      </c>
      <c r="B1121" s="1023" t="s">
        <v>8725</v>
      </c>
      <c r="C1121" s="1024"/>
      <c r="D1121" s="1024"/>
      <c r="E1121" s="1024"/>
      <c r="F1121" s="1024"/>
      <c r="G1121" s="1024"/>
      <c r="H1121" s="1024"/>
      <c r="I1121" s="1024"/>
      <c r="J1121" s="1024"/>
      <c r="K1121" s="1024"/>
      <c r="L1121" s="1024"/>
      <c r="M1121" s="1024"/>
      <c r="N1121" s="1025"/>
      <c r="O1121" s="540"/>
    </row>
    <row r="1122" spans="1:19" ht="30" customHeight="1">
      <c r="A1122" s="495" t="s">
        <v>8722</v>
      </c>
      <c r="B1122" s="623" t="s">
        <v>8973</v>
      </c>
      <c r="C1122" s="546" t="s">
        <v>8011</v>
      </c>
      <c r="D1122" s="1116">
        <v>35</v>
      </c>
      <c r="E1122" s="876" t="s">
        <v>8767</v>
      </c>
      <c r="F1122" s="874" t="s">
        <v>8053</v>
      </c>
      <c r="G1122" s="875"/>
      <c r="H1122" s="875"/>
      <c r="I1122" s="876"/>
      <c r="J1122" s="1110" t="s">
        <v>463</v>
      </c>
      <c r="K1122" s="528">
        <f>D1122</f>
        <v>35</v>
      </c>
      <c r="L1122" s="881" t="s">
        <v>444</v>
      </c>
      <c r="M1122" s="531" t="s">
        <v>7906</v>
      </c>
      <c r="N1122" s="965" t="s">
        <v>8183</v>
      </c>
    </row>
    <row r="1123" spans="1:19" ht="30" customHeight="1">
      <c r="A1123" s="498"/>
      <c r="B1123" s="623" t="s">
        <v>7968</v>
      </c>
      <c r="C1123" s="546" t="s">
        <v>8044</v>
      </c>
      <c r="D1123" s="1052"/>
      <c r="E1123" s="876"/>
      <c r="F1123" s="874" t="s">
        <v>8184</v>
      </c>
      <c r="G1123" s="875"/>
      <c r="H1123" s="875"/>
      <c r="I1123" s="876"/>
      <c r="J1123" s="1111"/>
      <c r="K1123" s="528" t="str">
        <f>F1123</f>
        <v>1組5個</v>
      </c>
      <c r="L1123" s="881"/>
      <c r="M1123" s="556" t="s">
        <v>7682</v>
      </c>
      <c r="N1123" s="1106"/>
    </row>
    <row r="1124" spans="1:19" s="541" customFormat="1" ht="30" customHeight="1">
      <c r="A1124" s="517">
        <v>31</v>
      </c>
      <c r="B1124" s="1023" t="s">
        <v>8720</v>
      </c>
      <c r="C1124" s="1024"/>
      <c r="D1124" s="1024"/>
      <c r="E1124" s="1024"/>
      <c r="F1124" s="1024"/>
      <c r="G1124" s="1024"/>
      <c r="H1124" s="1024"/>
      <c r="I1124" s="1024"/>
      <c r="J1124" s="1024"/>
      <c r="K1124" s="1024"/>
      <c r="L1124" s="1024"/>
      <c r="M1124" s="1024"/>
      <c r="N1124" s="1025"/>
      <c r="O1124" s="540"/>
    </row>
    <row r="1125" spans="1:19" ht="39.950000000000003" customHeight="1">
      <c r="A1125" s="495" t="s">
        <v>8723</v>
      </c>
      <c r="B1125" s="538" t="s">
        <v>7585</v>
      </c>
      <c r="C1125" s="546" t="s">
        <v>7939</v>
      </c>
      <c r="D1125" s="916">
        <v>1</v>
      </c>
      <c r="E1125" s="939" t="s">
        <v>7940</v>
      </c>
      <c r="F1125" s="874" t="s">
        <v>7944</v>
      </c>
      <c r="G1125" s="875"/>
      <c r="H1125" s="875"/>
      <c r="I1125" s="876"/>
      <c r="J1125" s="886" t="s">
        <v>8789</v>
      </c>
      <c r="K1125" s="528" t="s">
        <v>7951</v>
      </c>
      <c r="L1125" s="881" t="s">
        <v>444</v>
      </c>
      <c r="M1125" s="531" t="s">
        <v>8459</v>
      </c>
      <c r="N1125" s="882" t="s">
        <v>8286</v>
      </c>
    </row>
    <row r="1126" spans="1:19" ht="39.950000000000003" customHeight="1">
      <c r="A1126" s="508"/>
      <c r="B1126" s="538" t="s">
        <v>7921</v>
      </c>
      <c r="C1126" s="546" t="s">
        <v>7948</v>
      </c>
      <c r="D1126" s="917"/>
      <c r="E1126" s="940"/>
      <c r="F1126" s="874" t="s">
        <v>1259</v>
      </c>
      <c r="G1126" s="875"/>
      <c r="H1126" s="875"/>
      <c r="I1126" s="876"/>
      <c r="J1126" s="1111"/>
      <c r="K1126" s="528" t="str">
        <f>F1126</f>
        <v>1次</v>
      </c>
      <c r="L1126" s="881"/>
      <c r="M1126" s="556" t="s">
        <v>7682</v>
      </c>
      <c r="N1126" s="883"/>
    </row>
    <row r="1127" spans="1:19" ht="27" customHeight="1">
      <c r="A1127" s="495" t="s">
        <v>8723</v>
      </c>
      <c r="B1127" s="538" t="s">
        <v>7585</v>
      </c>
      <c r="C1127" s="546" t="s">
        <v>7950</v>
      </c>
      <c r="D1127" s="916">
        <v>1</v>
      </c>
      <c r="E1127" s="939" t="s">
        <v>129</v>
      </c>
      <c r="F1127" s="874" t="s">
        <v>7952</v>
      </c>
      <c r="G1127" s="875"/>
      <c r="H1127" s="875"/>
      <c r="I1127" s="876"/>
      <c r="J1127" s="886" t="s">
        <v>7954</v>
      </c>
      <c r="K1127" s="528" t="s">
        <v>128</v>
      </c>
      <c r="L1127" s="881" t="s">
        <v>444</v>
      </c>
      <c r="M1127" s="531" t="s">
        <v>8459</v>
      </c>
      <c r="N1127" s="882" t="s">
        <v>8106</v>
      </c>
    </row>
    <row r="1128" spans="1:19" ht="27" customHeight="1">
      <c r="A1128" s="518"/>
      <c r="B1128" s="538" t="s">
        <v>7921</v>
      </c>
      <c r="C1128" s="546" t="s">
        <v>7950</v>
      </c>
      <c r="D1128" s="917"/>
      <c r="E1128" s="940"/>
      <c r="F1128" s="967" t="s">
        <v>8790</v>
      </c>
      <c r="G1128" s="875"/>
      <c r="H1128" s="875"/>
      <c r="I1128" s="876"/>
      <c r="J1128" s="1111"/>
      <c r="K1128" s="527" t="s">
        <v>8791</v>
      </c>
      <c r="L1128" s="881"/>
      <c r="M1128" s="556" t="s">
        <v>7682</v>
      </c>
      <c r="N1128" s="883"/>
    </row>
    <row r="1129" spans="1:19" s="541" customFormat="1" ht="30" customHeight="1">
      <c r="A1129" s="517">
        <v>32</v>
      </c>
      <c r="B1129" s="1023" t="s">
        <v>8720</v>
      </c>
      <c r="C1129" s="1024"/>
      <c r="D1129" s="1024"/>
      <c r="E1129" s="1024"/>
      <c r="F1129" s="1024"/>
      <c r="G1129" s="1024"/>
      <c r="H1129" s="1024"/>
      <c r="I1129" s="1024"/>
      <c r="J1129" s="1024"/>
      <c r="K1129" s="1024"/>
      <c r="L1129" s="1024"/>
      <c r="M1129" s="1024"/>
      <c r="N1129" s="1025"/>
      <c r="O1129" s="540"/>
    </row>
    <row r="1130" spans="1:19" ht="39.950000000000003" customHeight="1">
      <c r="A1130" s="495" t="s">
        <v>8724</v>
      </c>
      <c r="B1130" s="538" t="s">
        <v>7585</v>
      </c>
      <c r="C1130" s="546" t="s">
        <v>7950</v>
      </c>
      <c r="D1130" s="1117">
        <v>1000</v>
      </c>
      <c r="E1130" s="939" t="s">
        <v>459</v>
      </c>
      <c r="F1130" s="874" t="s">
        <v>7949</v>
      </c>
      <c r="G1130" s="875"/>
      <c r="H1130" s="875"/>
      <c r="I1130" s="876"/>
      <c r="J1130" s="886" t="s">
        <v>8792</v>
      </c>
      <c r="K1130" s="562">
        <f>D1130</f>
        <v>1000</v>
      </c>
      <c r="L1130" s="881" t="s">
        <v>444</v>
      </c>
      <c r="M1130" s="531" t="s">
        <v>7906</v>
      </c>
      <c r="N1130" s="882" t="s">
        <v>8035</v>
      </c>
    </row>
    <row r="1131" spans="1:19" ht="39.950000000000003" customHeight="1">
      <c r="A1131" s="518"/>
      <c r="B1131" s="538" t="s">
        <v>8974</v>
      </c>
      <c r="C1131" s="546" t="s">
        <v>7950</v>
      </c>
      <c r="D1131" s="1118"/>
      <c r="E1131" s="940"/>
      <c r="F1131" s="874" t="s">
        <v>7953</v>
      </c>
      <c r="G1131" s="875"/>
      <c r="H1131" s="875"/>
      <c r="I1131" s="876"/>
      <c r="J1131" s="1111"/>
      <c r="K1131" s="528" t="str">
        <f>F1131</f>
        <v>1支</v>
      </c>
      <c r="L1131" s="881"/>
      <c r="M1131" s="556" t="s">
        <v>7682</v>
      </c>
      <c r="N1131" s="1105"/>
    </row>
    <row r="1132" spans="1:19" s="541" customFormat="1" ht="30" customHeight="1">
      <c r="A1132" s="517">
        <v>33</v>
      </c>
      <c r="B1132" s="1023" t="s">
        <v>8725</v>
      </c>
      <c r="C1132" s="1024"/>
      <c r="D1132" s="1024"/>
      <c r="E1132" s="1024"/>
      <c r="F1132" s="1024"/>
      <c r="G1132" s="1024"/>
      <c r="H1132" s="1024"/>
      <c r="I1132" s="1024"/>
      <c r="J1132" s="1024"/>
      <c r="K1132" s="1024"/>
      <c r="L1132" s="1024"/>
      <c r="M1132" s="1024"/>
      <c r="N1132" s="1025"/>
      <c r="O1132" s="540"/>
    </row>
    <row r="1133" spans="1:19" ht="20.100000000000001" customHeight="1">
      <c r="A1133" s="495" t="s">
        <v>8726</v>
      </c>
      <c r="B1133" s="619" t="s">
        <v>7489</v>
      </c>
      <c r="C1133" s="546" t="s">
        <v>8011</v>
      </c>
      <c r="D1133" s="916">
        <v>1</v>
      </c>
      <c r="E1133" s="939" t="s">
        <v>129</v>
      </c>
      <c r="F1133" s="874" t="s">
        <v>8053</v>
      </c>
      <c r="G1133" s="875"/>
      <c r="H1133" s="875"/>
      <c r="I1133" s="876"/>
      <c r="J1133" s="1110" t="s">
        <v>463</v>
      </c>
      <c r="K1133" s="614">
        <f>D1133</f>
        <v>1</v>
      </c>
      <c r="L1133" s="881" t="s">
        <v>444</v>
      </c>
      <c r="M1133" s="531" t="s">
        <v>7906</v>
      </c>
      <c r="N1133" s="882" t="s">
        <v>8193</v>
      </c>
    </row>
    <row r="1134" spans="1:19" s="604" customFormat="1" ht="20.100000000000001" customHeight="1">
      <c r="A1134" s="518"/>
      <c r="B1134" s="619" t="s">
        <v>943</v>
      </c>
      <c r="C1134" s="546" t="s">
        <v>8044</v>
      </c>
      <c r="D1134" s="917"/>
      <c r="E1134" s="940"/>
      <c r="F1134" s="874" t="s">
        <v>1259</v>
      </c>
      <c r="G1134" s="875"/>
      <c r="H1134" s="875"/>
      <c r="I1134" s="876"/>
      <c r="J1134" s="1111"/>
      <c r="K1134" s="528" t="str">
        <f>F1134</f>
        <v>1次</v>
      </c>
      <c r="L1134" s="881"/>
      <c r="M1134" s="556" t="s">
        <v>7682</v>
      </c>
      <c r="N1134" s="1105"/>
      <c r="O1134" s="603"/>
      <c r="P1134" s="520"/>
      <c r="Q1134" s="520"/>
      <c r="R1134" s="520"/>
      <c r="S1134" s="520"/>
    </row>
    <row r="1135" spans="1:19" s="541" customFormat="1" ht="30" customHeight="1">
      <c r="A1135" s="517">
        <v>34</v>
      </c>
      <c r="B1135" s="1023" t="s">
        <v>8725</v>
      </c>
      <c r="C1135" s="1024"/>
      <c r="D1135" s="1024"/>
      <c r="E1135" s="1024"/>
      <c r="F1135" s="1024"/>
      <c r="G1135" s="1024"/>
      <c r="H1135" s="1024"/>
      <c r="I1135" s="1024"/>
      <c r="J1135" s="1024"/>
      <c r="K1135" s="1024"/>
      <c r="L1135" s="1024"/>
      <c r="M1135" s="1024"/>
      <c r="N1135" s="1025"/>
      <c r="O1135" s="540"/>
    </row>
    <row r="1136" spans="1:19" ht="35.1" customHeight="1">
      <c r="A1136" s="495" t="s">
        <v>8727</v>
      </c>
      <c r="B1136" s="619" t="s">
        <v>7489</v>
      </c>
      <c r="C1136" s="546" t="s">
        <v>8011</v>
      </c>
      <c r="D1136" s="1117">
        <v>65</v>
      </c>
      <c r="E1136" s="876" t="s">
        <v>8767</v>
      </c>
      <c r="F1136" s="874" t="s">
        <v>8053</v>
      </c>
      <c r="G1136" s="875"/>
      <c r="H1136" s="875"/>
      <c r="I1136" s="876"/>
      <c r="J1136" s="1110" t="s">
        <v>463</v>
      </c>
      <c r="K1136" s="580">
        <f>D1136</f>
        <v>65</v>
      </c>
      <c r="L1136" s="881" t="s">
        <v>444</v>
      </c>
      <c r="M1136" s="531" t="s">
        <v>7906</v>
      </c>
      <c r="N1136" s="882" t="s">
        <v>8285</v>
      </c>
    </row>
    <row r="1137" spans="1:19" s="604" customFormat="1" ht="35.1" customHeight="1">
      <c r="A1137" s="518"/>
      <c r="B1137" s="619" t="s">
        <v>8031</v>
      </c>
      <c r="C1137" s="546" t="s">
        <v>8044</v>
      </c>
      <c r="D1137" s="1118"/>
      <c r="E1137" s="876"/>
      <c r="F1137" s="874" t="s">
        <v>1259</v>
      </c>
      <c r="G1137" s="875"/>
      <c r="H1137" s="875"/>
      <c r="I1137" s="876"/>
      <c r="J1137" s="1111"/>
      <c r="K1137" s="528" t="str">
        <f>F1137</f>
        <v>1次</v>
      </c>
      <c r="L1137" s="881"/>
      <c r="M1137" s="556" t="s">
        <v>7682</v>
      </c>
      <c r="N1137" s="1105"/>
      <c r="O1137" s="603"/>
      <c r="P1137" s="520"/>
      <c r="Q1137" s="520"/>
      <c r="R1137" s="520"/>
      <c r="S1137" s="520"/>
    </row>
    <row r="1138" spans="1:19" s="541" customFormat="1" ht="30" customHeight="1">
      <c r="A1138" s="517">
        <v>35</v>
      </c>
      <c r="B1138" s="1023" t="s">
        <v>8951</v>
      </c>
      <c r="C1138" s="1024"/>
      <c r="D1138" s="1024"/>
      <c r="E1138" s="1024"/>
      <c r="F1138" s="1024"/>
      <c r="G1138" s="1024"/>
      <c r="H1138" s="1024"/>
      <c r="I1138" s="1024"/>
      <c r="J1138" s="1024"/>
      <c r="K1138" s="1024"/>
      <c r="L1138" s="1024"/>
      <c r="M1138" s="1024"/>
      <c r="N1138" s="1025"/>
      <c r="O1138" s="540"/>
    </row>
    <row r="1139" spans="1:19" ht="27" customHeight="1">
      <c r="A1139" s="495" t="s">
        <v>8952</v>
      </c>
      <c r="B1139" s="531" t="s">
        <v>8949</v>
      </c>
      <c r="C1139" s="526" t="s">
        <v>8942</v>
      </c>
      <c r="D1139" s="927">
        <v>11</v>
      </c>
      <c r="E1139" s="918" t="s">
        <v>459</v>
      </c>
      <c r="F1139" s="1037" t="str">
        <f>C1140</f>
        <v>114/01/14</v>
      </c>
      <c r="G1139" s="875"/>
      <c r="H1139" s="875"/>
      <c r="I1139" s="876"/>
      <c r="J1139" s="886" t="s">
        <v>8943</v>
      </c>
      <c r="K1139" s="548" t="s">
        <v>878</v>
      </c>
      <c r="L1139" s="884" t="s">
        <v>444</v>
      </c>
      <c r="M1139" s="531" t="s">
        <v>8380</v>
      </c>
      <c r="N1139" s="882" t="s">
        <v>8945</v>
      </c>
      <c r="O1139" s="557"/>
    </row>
    <row r="1140" spans="1:19" ht="27" customHeight="1">
      <c r="A1140" s="513"/>
      <c r="B1140" s="531" t="s">
        <v>8940</v>
      </c>
      <c r="C1140" s="560" t="str">
        <f>C1139</f>
        <v>114/01/14</v>
      </c>
      <c r="D1140" s="927"/>
      <c r="E1140" s="918"/>
      <c r="F1140" s="874">
        <v>1</v>
      </c>
      <c r="G1140" s="875"/>
      <c r="H1140" s="875" t="s">
        <v>1220</v>
      </c>
      <c r="I1140" s="876"/>
      <c r="J1140" s="1017"/>
      <c r="K1140" s="548" t="s">
        <v>1259</v>
      </c>
      <c r="L1140" s="885"/>
      <c r="M1140" s="531" t="s">
        <v>7653</v>
      </c>
      <c r="N1140" s="883"/>
      <c r="O1140" s="557"/>
    </row>
    <row r="1141" spans="1:19" ht="27" customHeight="1">
      <c r="A1141" s="495" t="s">
        <v>8952</v>
      </c>
      <c r="B1141" s="531" t="s">
        <v>8949</v>
      </c>
      <c r="C1141" s="526" t="s">
        <v>8946</v>
      </c>
      <c r="D1141" s="927">
        <v>13</v>
      </c>
      <c r="E1141" s="918" t="s">
        <v>459</v>
      </c>
      <c r="F1141" s="1037" t="str">
        <f>C1142</f>
        <v>114/01/15</v>
      </c>
      <c r="G1141" s="875"/>
      <c r="H1141" s="875"/>
      <c r="I1141" s="876"/>
      <c r="J1141" s="886" t="s">
        <v>8943</v>
      </c>
      <c r="K1141" s="548" t="s">
        <v>8118</v>
      </c>
      <c r="L1141" s="884" t="s">
        <v>444</v>
      </c>
      <c r="M1141" s="531" t="s">
        <v>8380</v>
      </c>
      <c r="N1141" s="882" t="s">
        <v>8953</v>
      </c>
      <c r="O1141" s="557"/>
    </row>
    <row r="1142" spans="1:19" ht="27" customHeight="1">
      <c r="A1142" s="513"/>
      <c r="B1142" s="531" t="s">
        <v>8940</v>
      </c>
      <c r="C1142" s="560" t="str">
        <f>C1141</f>
        <v>114/01/15</v>
      </c>
      <c r="D1142" s="927"/>
      <c r="E1142" s="918"/>
      <c r="F1142" s="874">
        <v>1</v>
      </c>
      <c r="G1142" s="875"/>
      <c r="H1142" s="875" t="s">
        <v>1220</v>
      </c>
      <c r="I1142" s="876"/>
      <c r="J1142" s="1017"/>
      <c r="K1142" s="548" t="s">
        <v>1259</v>
      </c>
      <c r="L1142" s="885"/>
      <c r="M1142" s="531" t="s">
        <v>7653</v>
      </c>
      <c r="N1142" s="883"/>
      <c r="O1142" s="557"/>
    </row>
    <row r="1143" spans="1:19" s="604" customFormat="1" ht="20.100000000000001" customHeight="1">
      <c r="A1143" s="509"/>
      <c r="B1143" s="528"/>
      <c r="C1143" s="633"/>
      <c r="D1143" s="633"/>
      <c r="E1143" s="634"/>
      <c r="F1143" s="635"/>
      <c r="G1143" s="635"/>
      <c r="H1143" s="635"/>
      <c r="I1143" s="635"/>
      <c r="J1143" s="636"/>
      <c r="K1143" s="635"/>
      <c r="L1143" s="635"/>
      <c r="M1143" s="636"/>
      <c r="N1143" s="637"/>
      <c r="O1143" s="603"/>
      <c r="P1143" s="520"/>
      <c r="Q1143" s="520"/>
      <c r="R1143" s="520"/>
      <c r="S1143" s="520"/>
    </row>
    <row r="1144" spans="1:19" s="604" customFormat="1" ht="20.100000000000001" customHeight="1">
      <c r="A1144" s="509"/>
      <c r="B1144" s="528"/>
      <c r="C1144" s="633"/>
      <c r="D1144" s="633"/>
      <c r="E1144" s="634"/>
      <c r="F1144" s="635"/>
      <c r="G1144" s="635"/>
      <c r="H1144" s="635"/>
      <c r="I1144" s="635"/>
      <c r="J1144" s="636"/>
      <c r="K1144" s="635"/>
      <c r="L1144" s="635"/>
      <c r="M1144" s="636"/>
      <c r="N1144" s="637"/>
      <c r="O1144" s="603"/>
      <c r="P1144" s="520"/>
      <c r="Q1144" s="520"/>
      <c r="R1144" s="520"/>
      <c r="S1144" s="520"/>
    </row>
    <row r="1145" spans="1:19" s="604" customFormat="1" ht="20.100000000000001" customHeight="1">
      <c r="A1145" s="509"/>
      <c r="B1145" s="528"/>
      <c r="C1145" s="633"/>
      <c r="D1145" s="633"/>
      <c r="E1145" s="634"/>
      <c r="F1145" s="635"/>
      <c r="G1145" s="635"/>
      <c r="H1145" s="635"/>
      <c r="I1145" s="635"/>
      <c r="J1145" s="636"/>
      <c r="K1145" s="635"/>
      <c r="L1145" s="635"/>
      <c r="M1145" s="636"/>
      <c r="N1145" s="637"/>
      <c r="O1145" s="603"/>
      <c r="P1145" s="520"/>
      <c r="Q1145" s="520"/>
      <c r="R1145" s="520"/>
      <c r="S1145" s="520"/>
    </row>
    <row r="1146" spans="1:19" s="604" customFormat="1" ht="20.100000000000001" customHeight="1">
      <c r="A1146" s="509"/>
      <c r="B1146" s="528"/>
      <c r="C1146" s="633"/>
      <c r="D1146" s="633"/>
      <c r="E1146" s="634"/>
      <c r="F1146" s="635"/>
      <c r="G1146" s="635"/>
      <c r="H1146" s="635"/>
      <c r="I1146" s="635"/>
      <c r="J1146" s="636"/>
      <c r="K1146" s="635"/>
      <c r="L1146" s="635"/>
      <c r="M1146" s="636"/>
      <c r="N1146" s="637"/>
      <c r="O1146" s="603"/>
      <c r="P1146" s="520"/>
      <c r="Q1146" s="520"/>
      <c r="R1146" s="520"/>
      <c r="S1146" s="520"/>
    </row>
    <row r="1147" spans="1:19" s="604" customFormat="1" ht="20.100000000000001" customHeight="1">
      <c r="A1147" s="509"/>
      <c r="B1147" s="528"/>
      <c r="C1147" s="633"/>
      <c r="D1147" s="633"/>
      <c r="E1147" s="634"/>
      <c r="F1147" s="635"/>
      <c r="G1147" s="635"/>
      <c r="H1147" s="635"/>
      <c r="I1147" s="635"/>
      <c r="J1147" s="636"/>
      <c r="K1147" s="635"/>
      <c r="L1147" s="635"/>
      <c r="M1147" s="636"/>
      <c r="N1147" s="637"/>
      <c r="O1147" s="603"/>
      <c r="P1147" s="520"/>
      <c r="Q1147" s="520"/>
      <c r="R1147" s="520"/>
      <c r="S1147" s="520"/>
    </row>
    <row r="1148" spans="1:19" s="604" customFormat="1" ht="20.100000000000001" customHeight="1">
      <c r="A1148" s="509"/>
      <c r="B1148" s="528"/>
      <c r="C1148" s="633"/>
      <c r="D1148" s="633"/>
      <c r="E1148" s="634"/>
      <c r="F1148" s="635"/>
      <c r="G1148" s="635"/>
      <c r="H1148" s="635"/>
      <c r="I1148" s="635"/>
      <c r="J1148" s="636"/>
      <c r="K1148" s="635"/>
      <c r="L1148" s="635"/>
      <c r="M1148" s="636"/>
      <c r="N1148" s="637"/>
      <c r="O1148" s="603"/>
      <c r="P1148" s="520"/>
      <c r="Q1148" s="520"/>
      <c r="R1148" s="520"/>
      <c r="S1148" s="520"/>
    </row>
    <row r="1149" spans="1:19" s="604" customFormat="1" ht="20.100000000000001" customHeight="1">
      <c r="A1149" s="509"/>
      <c r="B1149" s="528"/>
      <c r="C1149" s="633"/>
      <c r="D1149" s="633"/>
      <c r="E1149" s="634"/>
      <c r="F1149" s="635"/>
      <c r="G1149" s="635"/>
      <c r="H1149" s="635"/>
      <c r="I1149" s="635"/>
      <c r="J1149" s="636"/>
      <c r="K1149" s="635"/>
      <c r="L1149" s="635"/>
      <c r="M1149" s="636"/>
      <c r="N1149" s="637"/>
      <c r="O1149" s="603"/>
      <c r="P1149" s="520"/>
      <c r="Q1149" s="520"/>
      <c r="R1149" s="520"/>
      <c r="S1149" s="520"/>
    </row>
    <row r="1150" spans="1:19" s="604" customFormat="1" ht="20.100000000000001" customHeight="1">
      <c r="A1150" s="509"/>
      <c r="B1150" s="528"/>
      <c r="C1150" s="633"/>
      <c r="D1150" s="633"/>
      <c r="E1150" s="634"/>
      <c r="F1150" s="635"/>
      <c r="G1150" s="635"/>
      <c r="H1150" s="635"/>
      <c r="I1150" s="635"/>
      <c r="J1150" s="636"/>
      <c r="K1150" s="635"/>
      <c r="L1150" s="635"/>
      <c r="M1150" s="636"/>
      <c r="N1150" s="637"/>
      <c r="O1150" s="603"/>
      <c r="P1150" s="520"/>
      <c r="Q1150" s="520"/>
      <c r="R1150" s="520"/>
      <c r="S1150" s="520"/>
    </row>
    <row r="1151" spans="1:19" s="604" customFormat="1" ht="20.100000000000001" customHeight="1">
      <c r="A1151" s="509"/>
      <c r="B1151" s="528"/>
      <c r="C1151" s="633"/>
      <c r="D1151" s="633"/>
      <c r="E1151" s="634"/>
      <c r="F1151" s="635"/>
      <c r="G1151" s="635"/>
      <c r="H1151" s="635"/>
      <c r="I1151" s="635"/>
      <c r="J1151" s="636"/>
      <c r="K1151" s="635"/>
      <c r="L1151" s="635"/>
      <c r="M1151" s="636"/>
      <c r="N1151" s="637"/>
      <c r="O1151" s="603"/>
      <c r="P1151" s="520"/>
      <c r="Q1151" s="520"/>
      <c r="R1151" s="520"/>
      <c r="S1151" s="520"/>
    </row>
    <row r="1152" spans="1:19" s="604" customFormat="1" ht="20.100000000000001" customHeight="1">
      <c r="A1152" s="509"/>
      <c r="B1152" s="528"/>
      <c r="C1152" s="633"/>
      <c r="D1152" s="633"/>
      <c r="E1152" s="634"/>
      <c r="F1152" s="635"/>
      <c r="G1152" s="635"/>
      <c r="H1152" s="635"/>
      <c r="I1152" s="635"/>
      <c r="J1152" s="636"/>
      <c r="K1152" s="635"/>
      <c r="L1152" s="635"/>
      <c r="M1152" s="636"/>
      <c r="N1152" s="637"/>
      <c r="O1152" s="603"/>
      <c r="P1152" s="520"/>
      <c r="Q1152" s="520"/>
      <c r="R1152" s="520"/>
      <c r="S1152" s="520"/>
    </row>
    <row r="1153" spans="1:19" s="604" customFormat="1" ht="20.100000000000001" customHeight="1">
      <c r="A1153" s="509"/>
      <c r="B1153" s="528"/>
      <c r="C1153" s="633"/>
      <c r="D1153" s="633"/>
      <c r="E1153" s="634"/>
      <c r="F1153" s="635"/>
      <c r="G1153" s="635"/>
      <c r="H1153" s="635"/>
      <c r="I1153" s="635"/>
      <c r="J1153" s="636"/>
      <c r="K1153" s="635"/>
      <c r="L1153" s="635"/>
      <c r="M1153" s="636"/>
      <c r="N1153" s="637"/>
      <c r="O1153" s="603"/>
      <c r="P1153" s="520"/>
      <c r="Q1153" s="520"/>
      <c r="R1153" s="520"/>
      <c r="S1153" s="520"/>
    </row>
    <row r="1154" spans="1:19" s="604" customFormat="1" ht="20.100000000000001" customHeight="1">
      <c r="A1154" s="509"/>
      <c r="B1154" s="528"/>
      <c r="C1154" s="633"/>
      <c r="D1154" s="633"/>
      <c r="E1154" s="634"/>
      <c r="F1154" s="635"/>
      <c r="G1154" s="635"/>
      <c r="H1154" s="635"/>
      <c r="I1154" s="635"/>
      <c r="J1154" s="636"/>
      <c r="K1154" s="635"/>
      <c r="L1154" s="635"/>
      <c r="M1154" s="636"/>
      <c r="N1154" s="637"/>
      <c r="O1154" s="603"/>
      <c r="P1154" s="520"/>
      <c r="Q1154" s="520"/>
      <c r="R1154" s="520"/>
      <c r="S1154" s="520"/>
    </row>
    <row r="1155" spans="1:19" s="604" customFormat="1" ht="20.100000000000001" customHeight="1">
      <c r="A1155" s="509"/>
      <c r="B1155" s="528"/>
      <c r="C1155" s="633"/>
      <c r="D1155" s="633"/>
      <c r="E1155" s="634"/>
      <c r="F1155" s="635"/>
      <c r="G1155" s="635"/>
      <c r="H1155" s="635"/>
      <c r="I1155" s="635"/>
      <c r="J1155" s="636"/>
      <c r="K1155" s="635"/>
      <c r="L1155" s="635"/>
      <c r="M1155" s="636"/>
      <c r="N1155" s="637"/>
      <c r="O1155" s="603"/>
      <c r="P1155" s="520"/>
      <c r="Q1155" s="520"/>
      <c r="R1155" s="520"/>
      <c r="S1155" s="520"/>
    </row>
    <row r="1156" spans="1:19" s="604" customFormat="1" ht="20.100000000000001" customHeight="1">
      <c r="A1156" s="509"/>
      <c r="B1156" s="528"/>
      <c r="C1156" s="633"/>
      <c r="D1156" s="633"/>
      <c r="E1156" s="634"/>
      <c r="F1156" s="635"/>
      <c r="G1156" s="635"/>
      <c r="H1156" s="635"/>
      <c r="I1156" s="635"/>
      <c r="J1156" s="636"/>
      <c r="K1156" s="635"/>
      <c r="L1156" s="635"/>
      <c r="M1156" s="636"/>
      <c r="N1156" s="637"/>
      <c r="O1156" s="603"/>
      <c r="P1156" s="520"/>
      <c r="Q1156" s="520"/>
      <c r="R1156" s="520"/>
      <c r="S1156" s="520"/>
    </row>
    <row r="1157" spans="1:19" s="604" customFormat="1" ht="20.100000000000001" customHeight="1">
      <c r="A1157" s="509"/>
      <c r="B1157" s="528"/>
      <c r="C1157" s="633"/>
      <c r="D1157" s="633"/>
      <c r="E1157" s="634"/>
      <c r="F1157" s="635"/>
      <c r="G1157" s="635"/>
      <c r="H1157" s="635"/>
      <c r="I1157" s="635"/>
      <c r="J1157" s="636"/>
      <c r="K1157" s="635"/>
      <c r="L1157" s="635"/>
      <c r="M1157" s="636"/>
      <c r="N1157" s="637"/>
      <c r="O1157" s="603"/>
      <c r="P1157" s="520"/>
      <c r="Q1157" s="520"/>
      <c r="R1157" s="520"/>
      <c r="S1157" s="520"/>
    </row>
    <row r="1158" spans="1:19" s="604" customFormat="1" ht="20.100000000000001" customHeight="1">
      <c r="A1158" s="509"/>
      <c r="B1158" s="528"/>
      <c r="C1158" s="633"/>
      <c r="D1158" s="633"/>
      <c r="E1158" s="634"/>
      <c r="F1158" s="635"/>
      <c r="G1158" s="635"/>
      <c r="H1158" s="635"/>
      <c r="I1158" s="635"/>
      <c r="J1158" s="636"/>
      <c r="K1158" s="635"/>
      <c r="L1158" s="635"/>
      <c r="M1158" s="636"/>
      <c r="N1158" s="637"/>
      <c r="O1158" s="603"/>
      <c r="P1158" s="520"/>
      <c r="Q1158" s="520"/>
      <c r="R1158" s="520"/>
      <c r="S1158" s="520"/>
    </row>
    <row r="1159" spans="1:19" s="604" customFormat="1" ht="20.100000000000001" customHeight="1">
      <c r="A1159" s="509"/>
      <c r="B1159" s="528"/>
      <c r="C1159" s="633"/>
      <c r="D1159" s="633"/>
      <c r="E1159" s="634"/>
      <c r="F1159" s="635"/>
      <c r="G1159" s="635"/>
      <c r="H1159" s="635"/>
      <c r="I1159" s="635"/>
      <c r="J1159" s="636"/>
      <c r="K1159" s="635"/>
      <c r="L1159" s="635"/>
      <c r="M1159" s="636"/>
      <c r="N1159" s="637"/>
      <c r="O1159" s="603"/>
      <c r="P1159" s="520"/>
      <c r="Q1159" s="520"/>
      <c r="R1159" s="520"/>
      <c r="S1159" s="520"/>
    </row>
    <row r="1160" spans="1:19" s="604" customFormat="1" ht="20.100000000000001" customHeight="1">
      <c r="A1160" s="509"/>
      <c r="B1160" s="528"/>
      <c r="C1160" s="633"/>
      <c r="D1160" s="633"/>
      <c r="E1160" s="634"/>
      <c r="F1160" s="635"/>
      <c r="G1160" s="635"/>
      <c r="H1160" s="635"/>
      <c r="I1160" s="635"/>
      <c r="J1160" s="636"/>
      <c r="K1160" s="635"/>
      <c r="L1160" s="635"/>
      <c r="M1160" s="636"/>
      <c r="N1160" s="637"/>
      <c r="O1160" s="603"/>
      <c r="P1160" s="520"/>
      <c r="Q1160" s="520"/>
      <c r="R1160" s="520"/>
      <c r="S1160" s="520"/>
    </row>
    <row r="1161" spans="1:19" s="604" customFormat="1" ht="20.100000000000001" customHeight="1">
      <c r="A1161" s="509"/>
      <c r="B1161" s="528"/>
      <c r="C1161" s="633"/>
      <c r="D1161" s="633"/>
      <c r="E1161" s="634"/>
      <c r="F1161" s="635"/>
      <c r="G1161" s="635"/>
      <c r="H1161" s="635"/>
      <c r="I1161" s="635"/>
      <c r="J1161" s="636"/>
      <c r="K1161" s="635"/>
      <c r="L1161" s="635"/>
      <c r="M1161" s="636"/>
      <c r="N1161" s="637"/>
      <c r="O1161" s="603"/>
      <c r="P1161" s="520"/>
      <c r="Q1161" s="520"/>
      <c r="R1161" s="520"/>
      <c r="S1161" s="520"/>
    </row>
    <row r="1162" spans="1:19" s="604" customFormat="1" ht="20.100000000000001" customHeight="1">
      <c r="A1162" s="509"/>
      <c r="B1162" s="528"/>
      <c r="C1162" s="633"/>
      <c r="D1162" s="633"/>
      <c r="E1162" s="634"/>
      <c r="F1162" s="635"/>
      <c r="G1162" s="635"/>
      <c r="H1162" s="635"/>
      <c r="I1162" s="635"/>
      <c r="J1162" s="636"/>
      <c r="K1162" s="635"/>
      <c r="L1162" s="635"/>
      <c r="M1162" s="636"/>
      <c r="N1162" s="637"/>
      <c r="O1162" s="603"/>
      <c r="P1162" s="520"/>
      <c r="Q1162" s="520"/>
      <c r="R1162" s="520"/>
      <c r="S1162" s="520"/>
    </row>
    <row r="1163" spans="1:19" s="604" customFormat="1" ht="20.100000000000001" customHeight="1">
      <c r="A1163" s="509"/>
      <c r="B1163" s="528"/>
      <c r="C1163" s="633"/>
      <c r="D1163" s="633"/>
      <c r="E1163" s="634"/>
      <c r="F1163" s="635"/>
      <c r="G1163" s="635"/>
      <c r="H1163" s="635"/>
      <c r="I1163" s="635"/>
      <c r="J1163" s="636"/>
      <c r="K1163" s="635"/>
      <c r="L1163" s="635"/>
      <c r="M1163" s="636"/>
      <c r="N1163" s="637"/>
      <c r="O1163" s="603"/>
      <c r="P1163" s="520"/>
      <c r="Q1163" s="520"/>
      <c r="R1163" s="520"/>
      <c r="S1163" s="520"/>
    </row>
    <row r="1164" spans="1:19" s="604" customFormat="1" ht="20.100000000000001" customHeight="1">
      <c r="A1164" s="509"/>
      <c r="B1164" s="528"/>
      <c r="C1164" s="633"/>
      <c r="D1164" s="633"/>
      <c r="E1164" s="634"/>
      <c r="F1164" s="635"/>
      <c r="G1164" s="635"/>
      <c r="H1164" s="635"/>
      <c r="I1164" s="635"/>
      <c r="J1164" s="636"/>
      <c r="K1164" s="635"/>
      <c r="L1164" s="635"/>
      <c r="M1164" s="636"/>
      <c r="N1164" s="637"/>
      <c r="O1164" s="603"/>
      <c r="P1164" s="520"/>
      <c r="Q1164" s="520"/>
      <c r="R1164" s="520"/>
      <c r="S1164" s="520"/>
    </row>
    <row r="1165" spans="1:19" s="604" customFormat="1" ht="20.100000000000001" customHeight="1">
      <c r="A1165" s="509"/>
      <c r="B1165" s="528"/>
      <c r="C1165" s="633"/>
      <c r="D1165" s="633"/>
      <c r="E1165" s="634"/>
      <c r="F1165" s="635"/>
      <c r="G1165" s="635"/>
      <c r="H1165" s="635"/>
      <c r="I1165" s="635"/>
      <c r="J1165" s="636"/>
      <c r="K1165" s="635"/>
      <c r="L1165" s="635"/>
      <c r="M1165" s="636"/>
      <c r="N1165" s="637"/>
      <c r="O1165" s="603"/>
      <c r="P1165" s="520"/>
      <c r="Q1165" s="520"/>
      <c r="R1165" s="520"/>
      <c r="S1165" s="520"/>
    </row>
    <row r="1166" spans="1:19" s="604" customFormat="1" ht="20.100000000000001" customHeight="1">
      <c r="A1166" s="509"/>
      <c r="B1166" s="528"/>
      <c r="C1166" s="633"/>
      <c r="D1166" s="633"/>
      <c r="E1166" s="634"/>
      <c r="F1166" s="635"/>
      <c r="G1166" s="635"/>
      <c r="H1166" s="635"/>
      <c r="I1166" s="635"/>
      <c r="J1166" s="636"/>
      <c r="K1166" s="635"/>
      <c r="L1166" s="635"/>
      <c r="M1166" s="636"/>
      <c r="N1166" s="637"/>
      <c r="O1166" s="603"/>
      <c r="P1166" s="520"/>
      <c r="Q1166" s="520"/>
      <c r="R1166" s="520"/>
      <c r="S1166" s="520"/>
    </row>
    <row r="1167" spans="1:19" s="604" customFormat="1" ht="20.100000000000001" customHeight="1">
      <c r="A1167" s="509"/>
      <c r="B1167" s="528"/>
      <c r="C1167" s="633"/>
      <c r="D1167" s="633"/>
      <c r="E1167" s="634"/>
      <c r="F1167" s="635"/>
      <c r="G1167" s="635"/>
      <c r="H1167" s="635"/>
      <c r="I1167" s="635"/>
      <c r="J1167" s="636"/>
      <c r="K1167" s="635"/>
      <c r="L1167" s="635"/>
      <c r="M1167" s="636"/>
      <c r="N1167" s="637"/>
      <c r="O1167" s="603"/>
      <c r="P1167" s="520"/>
      <c r="Q1167" s="520"/>
      <c r="R1167" s="520"/>
      <c r="S1167" s="520"/>
    </row>
    <row r="1168" spans="1:19" s="604" customFormat="1" ht="20.100000000000001" customHeight="1">
      <c r="A1168" s="509"/>
      <c r="B1168" s="528"/>
      <c r="C1168" s="633"/>
      <c r="D1168" s="633"/>
      <c r="E1168" s="634"/>
      <c r="F1168" s="635"/>
      <c r="G1168" s="635"/>
      <c r="H1168" s="635"/>
      <c r="I1168" s="635"/>
      <c r="J1168" s="636"/>
      <c r="K1168" s="635"/>
      <c r="L1168" s="635"/>
      <c r="M1168" s="636"/>
      <c r="N1168" s="637"/>
      <c r="O1168" s="603"/>
      <c r="P1168" s="520"/>
      <c r="Q1168" s="520"/>
      <c r="R1168" s="520"/>
      <c r="S1168" s="520"/>
    </row>
    <row r="1169" spans="1:19" s="604" customFormat="1" ht="20.100000000000001" customHeight="1">
      <c r="A1169" s="509"/>
      <c r="B1169" s="528"/>
      <c r="C1169" s="633"/>
      <c r="D1169" s="633"/>
      <c r="E1169" s="634"/>
      <c r="F1169" s="635"/>
      <c r="G1169" s="635"/>
      <c r="H1169" s="635"/>
      <c r="I1169" s="635"/>
      <c r="J1169" s="636"/>
      <c r="K1169" s="635"/>
      <c r="L1169" s="635"/>
      <c r="M1169" s="636"/>
      <c r="N1169" s="637"/>
      <c r="O1169" s="603"/>
      <c r="P1169" s="520"/>
      <c r="Q1169" s="520"/>
      <c r="R1169" s="520"/>
      <c r="S1169" s="520"/>
    </row>
    <row r="1170" spans="1:19" s="604" customFormat="1" ht="20.100000000000001" customHeight="1">
      <c r="A1170" s="509"/>
      <c r="B1170" s="528"/>
      <c r="C1170" s="633"/>
      <c r="D1170" s="633"/>
      <c r="E1170" s="634"/>
      <c r="F1170" s="635"/>
      <c r="G1170" s="635"/>
      <c r="H1170" s="635"/>
      <c r="I1170" s="635"/>
      <c r="J1170" s="636"/>
      <c r="K1170" s="635"/>
      <c r="L1170" s="635"/>
      <c r="M1170" s="636"/>
      <c r="N1170" s="637"/>
      <c r="O1170" s="603"/>
      <c r="P1170" s="520"/>
      <c r="Q1170" s="520"/>
      <c r="R1170" s="520"/>
      <c r="S1170" s="520"/>
    </row>
    <row r="1171" spans="1:19" s="604" customFormat="1" ht="20.100000000000001" customHeight="1">
      <c r="A1171" s="509"/>
      <c r="B1171" s="528"/>
      <c r="C1171" s="633"/>
      <c r="D1171" s="633"/>
      <c r="E1171" s="634"/>
      <c r="F1171" s="635"/>
      <c r="G1171" s="635"/>
      <c r="H1171" s="635"/>
      <c r="I1171" s="635"/>
      <c r="J1171" s="636"/>
      <c r="K1171" s="635"/>
      <c r="L1171" s="635"/>
      <c r="M1171" s="636"/>
      <c r="N1171" s="637"/>
      <c r="O1171" s="603"/>
      <c r="P1171" s="520"/>
      <c r="Q1171" s="520"/>
      <c r="R1171" s="520"/>
      <c r="S1171" s="520"/>
    </row>
    <row r="1172" spans="1:19" s="604" customFormat="1" ht="20.100000000000001" customHeight="1">
      <c r="A1172" s="509"/>
      <c r="B1172" s="528"/>
      <c r="C1172" s="633"/>
      <c r="D1172" s="633"/>
      <c r="E1172" s="634"/>
      <c r="F1172" s="635"/>
      <c r="G1172" s="635"/>
      <c r="H1172" s="635"/>
      <c r="I1172" s="635"/>
      <c r="J1172" s="636"/>
      <c r="K1172" s="635"/>
      <c r="L1172" s="635"/>
      <c r="M1172" s="636"/>
      <c r="N1172" s="637"/>
      <c r="O1172" s="603"/>
      <c r="P1172" s="520"/>
      <c r="Q1172" s="520"/>
      <c r="R1172" s="520"/>
      <c r="S1172" s="520"/>
    </row>
    <row r="1173" spans="1:19" s="604" customFormat="1" ht="20.100000000000001" customHeight="1">
      <c r="A1173" s="509"/>
      <c r="B1173" s="528"/>
      <c r="C1173" s="633"/>
      <c r="D1173" s="633"/>
      <c r="E1173" s="634"/>
      <c r="F1173" s="635"/>
      <c r="G1173" s="635"/>
      <c r="H1173" s="635"/>
      <c r="I1173" s="635"/>
      <c r="J1173" s="636"/>
      <c r="K1173" s="635"/>
      <c r="L1173" s="635"/>
      <c r="M1173" s="636"/>
      <c r="N1173" s="637"/>
      <c r="O1173" s="603"/>
      <c r="P1173" s="520"/>
      <c r="Q1173" s="520"/>
      <c r="R1173" s="520"/>
      <c r="S1173" s="520"/>
    </row>
    <row r="1174" spans="1:19" s="604" customFormat="1" ht="20.100000000000001" customHeight="1">
      <c r="A1174" s="509"/>
      <c r="B1174" s="528"/>
      <c r="C1174" s="633"/>
      <c r="D1174" s="633"/>
      <c r="E1174" s="634"/>
      <c r="F1174" s="635"/>
      <c r="G1174" s="635"/>
      <c r="H1174" s="635"/>
      <c r="I1174" s="635"/>
      <c r="J1174" s="636"/>
      <c r="K1174" s="635"/>
      <c r="L1174" s="635"/>
      <c r="M1174" s="636"/>
      <c r="N1174" s="637"/>
      <c r="O1174" s="603"/>
      <c r="P1174" s="520"/>
      <c r="Q1174" s="520"/>
      <c r="R1174" s="520"/>
      <c r="S1174" s="520"/>
    </row>
    <row r="1175" spans="1:19" s="604" customFormat="1" ht="20.100000000000001" customHeight="1">
      <c r="A1175" s="509"/>
      <c r="B1175" s="528"/>
      <c r="C1175" s="633"/>
      <c r="D1175" s="633"/>
      <c r="E1175" s="634"/>
      <c r="F1175" s="635"/>
      <c r="G1175" s="635"/>
      <c r="H1175" s="635"/>
      <c r="I1175" s="635"/>
      <c r="J1175" s="636"/>
      <c r="K1175" s="635"/>
      <c r="L1175" s="635"/>
      <c r="M1175" s="636"/>
      <c r="N1175" s="637"/>
      <c r="O1175" s="603"/>
      <c r="P1175" s="520"/>
      <c r="Q1175" s="520"/>
      <c r="R1175" s="520"/>
      <c r="S1175" s="520"/>
    </row>
    <row r="1176" spans="1:19" s="604" customFormat="1" ht="20.100000000000001" customHeight="1">
      <c r="A1176" s="509"/>
      <c r="B1176" s="528"/>
      <c r="C1176" s="633"/>
      <c r="D1176" s="633"/>
      <c r="E1176" s="634"/>
      <c r="F1176" s="635"/>
      <c r="G1176" s="635"/>
      <c r="H1176" s="635"/>
      <c r="I1176" s="635"/>
      <c r="J1176" s="636"/>
      <c r="K1176" s="635"/>
      <c r="L1176" s="635"/>
      <c r="M1176" s="636"/>
      <c r="N1176" s="637"/>
      <c r="O1176" s="603"/>
      <c r="P1176" s="520"/>
      <c r="Q1176" s="520"/>
      <c r="R1176" s="520"/>
      <c r="S1176" s="520"/>
    </row>
    <row r="1177" spans="1:19" s="604" customFormat="1" ht="20.100000000000001" customHeight="1">
      <c r="A1177" s="509"/>
      <c r="B1177" s="528"/>
      <c r="C1177" s="633"/>
      <c r="D1177" s="633"/>
      <c r="E1177" s="634"/>
      <c r="F1177" s="635"/>
      <c r="G1177" s="635"/>
      <c r="H1177" s="635"/>
      <c r="I1177" s="635"/>
      <c r="J1177" s="636"/>
      <c r="K1177" s="635"/>
      <c r="L1177" s="635"/>
      <c r="M1177" s="636"/>
      <c r="N1177" s="637"/>
      <c r="O1177" s="603"/>
      <c r="P1177" s="520"/>
      <c r="Q1177" s="520"/>
      <c r="R1177" s="520"/>
      <c r="S1177" s="520"/>
    </row>
    <row r="1178" spans="1:19" s="604" customFormat="1" ht="20.100000000000001" customHeight="1">
      <c r="A1178" s="509"/>
      <c r="B1178" s="528"/>
      <c r="C1178" s="633"/>
      <c r="D1178" s="633"/>
      <c r="E1178" s="634"/>
      <c r="F1178" s="635"/>
      <c r="G1178" s="635"/>
      <c r="H1178" s="635"/>
      <c r="I1178" s="635"/>
      <c r="J1178" s="636"/>
      <c r="K1178" s="635"/>
      <c r="L1178" s="635"/>
      <c r="M1178" s="636"/>
      <c r="N1178" s="637"/>
      <c r="O1178" s="603"/>
      <c r="P1178" s="520"/>
      <c r="Q1178" s="520"/>
      <c r="R1178" s="520"/>
      <c r="S1178" s="520"/>
    </row>
    <row r="1179" spans="1:19" s="604" customFormat="1" ht="20.100000000000001" customHeight="1">
      <c r="A1179" s="509"/>
      <c r="B1179" s="528"/>
      <c r="C1179" s="633"/>
      <c r="D1179" s="633"/>
      <c r="E1179" s="634"/>
      <c r="F1179" s="635"/>
      <c r="G1179" s="635"/>
      <c r="H1179" s="635"/>
      <c r="I1179" s="635"/>
      <c r="J1179" s="636"/>
      <c r="K1179" s="635"/>
      <c r="L1179" s="635"/>
      <c r="M1179" s="636"/>
      <c r="N1179" s="637"/>
      <c r="O1179" s="603"/>
      <c r="P1179" s="520"/>
      <c r="Q1179" s="520"/>
      <c r="R1179" s="520"/>
      <c r="S1179" s="520"/>
    </row>
    <row r="1180" spans="1:19" s="604" customFormat="1" ht="20.100000000000001" customHeight="1">
      <c r="A1180" s="509"/>
      <c r="B1180" s="528"/>
      <c r="C1180" s="633"/>
      <c r="D1180" s="633"/>
      <c r="E1180" s="634"/>
      <c r="F1180" s="635"/>
      <c r="G1180" s="635"/>
      <c r="H1180" s="635"/>
      <c r="I1180" s="635"/>
      <c r="J1180" s="636"/>
      <c r="K1180" s="635"/>
      <c r="L1180" s="635"/>
      <c r="M1180" s="636"/>
      <c r="N1180" s="637"/>
      <c r="O1180" s="603"/>
      <c r="P1180" s="520"/>
      <c r="Q1180" s="520"/>
      <c r="R1180" s="520"/>
      <c r="S1180" s="520"/>
    </row>
    <row r="1181" spans="1:19" s="604" customFormat="1" ht="20.100000000000001" customHeight="1">
      <c r="A1181" s="509"/>
      <c r="B1181" s="528"/>
      <c r="C1181" s="633"/>
      <c r="D1181" s="633"/>
      <c r="E1181" s="634"/>
      <c r="F1181" s="635"/>
      <c r="G1181" s="635"/>
      <c r="H1181" s="635"/>
      <c r="I1181" s="635"/>
      <c r="J1181" s="636"/>
      <c r="K1181" s="635"/>
      <c r="L1181" s="635"/>
      <c r="M1181" s="636"/>
      <c r="N1181" s="637"/>
      <c r="O1181" s="603"/>
      <c r="P1181" s="520"/>
      <c r="Q1181" s="520"/>
      <c r="R1181" s="520"/>
      <c r="S1181" s="520"/>
    </row>
    <row r="1182" spans="1:19" s="604" customFormat="1" ht="20.100000000000001" customHeight="1">
      <c r="A1182" s="509"/>
      <c r="B1182" s="528"/>
      <c r="C1182" s="633"/>
      <c r="D1182" s="633"/>
      <c r="E1182" s="634"/>
      <c r="F1182" s="635"/>
      <c r="G1182" s="635"/>
      <c r="H1182" s="635"/>
      <c r="I1182" s="635"/>
      <c r="J1182" s="636"/>
      <c r="K1182" s="635"/>
      <c r="L1182" s="635"/>
      <c r="M1182" s="636"/>
      <c r="N1182" s="637"/>
      <c r="O1182" s="603"/>
      <c r="P1182" s="520"/>
      <c r="Q1182" s="520"/>
      <c r="R1182" s="520"/>
      <c r="S1182" s="520"/>
    </row>
    <row r="1183" spans="1:19" s="604" customFormat="1" ht="20.100000000000001" customHeight="1">
      <c r="A1183" s="509"/>
      <c r="B1183" s="528"/>
      <c r="C1183" s="633"/>
      <c r="D1183" s="633"/>
      <c r="E1183" s="634"/>
      <c r="F1183" s="635"/>
      <c r="G1183" s="635"/>
      <c r="H1183" s="635"/>
      <c r="I1183" s="635"/>
      <c r="J1183" s="636"/>
      <c r="K1183" s="635"/>
      <c r="L1183" s="635"/>
      <c r="M1183" s="636"/>
      <c r="N1183" s="637"/>
      <c r="O1183" s="603"/>
      <c r="P1183" s="520"/>
      <c r="Q1183" s="520"/>
      <c r="R1183" s="520"/>
      <c r="S1183" s="520"/>
    </row>
    <row r="1184" spans="1:19" s="604" customFormat="1" ht="20.100000000000001" customHeight="1">
      <c r="A1184" s="509"/>
      <c r="B1184" s="528"/>
      <c r="C1184" s="633"/>
      <c r="D1184" s="633"/>
      <c r="E1184" s="634"/>
      <c r="F1184" s="635"/>
      <c r="G1184" s="635"/>
      <c r="H1184" s="635"/>
      <c r="I1184" s="635"/>
      <c r="J1184" s="636"/>
      <c r="K1184" s="635"/>
      <c r="L1184" s="635"/>
      <c r="M1184" s="636"/>
      <c r="N1184" s="637"/>
      <c r="O1184" s="603"/>
      <c r="P1184" s="520"/>
      <c r="Q1184" s="520"/>
      <c r="R1184" s="520"/>
      <c r="S1184" s="520"/>
    </row>
    <row r="1185" spans="1:19" s="604" customFormat="1" ht="20.100000000000001" customHeight="1">
      <c r="A1185" s="509"/>
      <c r="B1185" s="528"/>
      <c r="C1185" s="633"/>
      <c r="D1185" s="633"/>
      <c r="E1185" s="634"/>
      <c r="F1185" s="635"/>
      <c r="G1185" s="635"/>
      <c r="H1185" s="635"/>
      <c r="I1185" s="635"/>
      <c r="J1185" s="636"/>
      <c r="K1185" s="635"/>
      <c r="L1185" s="635"/>
      <c r="M1185" s="636"/>
      <c r="N1185" s="637"/>
      <c r="O1185" s="603"/>
      <c r="P1185" s="520"/>
      <c r="Q1185" s="520"/>
      <c r="R1185" s="520"/>
      <c r="S1185" s="520"/>
    </row>
    <row r="1186" spans="1:19" s="604" customFormat="1" ht="20.100000000000001" customHeight="1">
      <c r="A1186" s="509"/>
      <c r="B1186" s="528"/>
      <c r="C1186" s="633"/>
      <c r="D1186" s="633"/>
      <c r="E1186" s="634"/>
      <c r="F1186" s="635"/>
      <c r="G1186" s="635"/>
      <c r="H1186" s="635"/>
      <c r="I1186" s="635"/>
      <c r="J1186" s="636"/>
      <c r="K1186" s="635"/>
      <c r="L1186" s="635"/>
      <c r="M1186" s="636"/>
      <c r="N1186" s="637"/>
      <c r="O1186" s="603"/>
      <c r="P1186" s="520"/>
      <c r="Q1186" s="520"/>
      <c r="R1186" s="520"/>
      <c r="S1186" s="520"/>
    </row>
    <row r="1187" spans="1:19" s="604" customFormat="1" ht="20.100000000000001" customHeight="1">
      <c r="A1187" s="509"/>
      <c r="B1187" s="528"/>
      <c r="C1187" s="633"/>
      <c r="D1187" s="633"/>
      <c r="E1187" s="634"/>
      <c r="F1187" s="635"/>
      <c r="G1187" s="635"/>
      <c r="H1187" s="635"/>
      <c r="I1187" s="635"/>
      <c r="J1187" s="636"/>
      <c r="K1187" s="635"/>
      <c r="L1187" s="635"/>
      <c r="M1187" s="636"/>
      <c r="N1187" s="637"/>
      <c r="O1187" s="603"/>
      <c r="P1187" s="520"/>
      <c r="Q1187" s="520"/>
      <c r="R1187" s="520"/>
      <c r="S1187" s="520"/>
    </row>
    <row r="1188" spans="1:19" s="604" customFormat="1" ht="20.100000000000001" customHeight="1">
      <c r="A1188" s="509"/>
      <c r="B1188" s="528"/>
      <c r="C1188" s="633"/>
      <c r="D1188" s="633"/>
      <c r="E1188" s="634"/>
      <c r="F1188" s="635"/>
      <c r="G1188" s="635"/>
      <c r="H1188" s="635"/>
      <c r="I1188" s="635"/>
      <c r="J1188" s="636"/>
      <c r="K1188" s="635"/>
      <c r="L1188" s="635"/>
      <c r="M1188" s="636"/>
      <c r="N1188" s="637"/>
      <c r="O1188" s="603"/>
      <c r="P1188" s="520"/>
      <c r="Q1188" s="520"/>
      <c r="R1188" s="520"/>
      <c r="S1188" s="520"/>
    </row>
    <row r="1189" spans="1:19" s="604" customFormat="1" ht="20.100000000000001" customHeight="1">
      <c r="A1189" s="509"/>
      <c r="B1189" s="528"/>
      <c r="C1189" s="633"/>
      <c r="D1189" s="633"/>
      <c r="E1189" s="634"/>
      <c r="F1189" s="635"/>
      <c r="G1189" s="635"/>
      <c r="H1189" s="635"/>
      <c r="I1189" s="635"/>
      <c r="J1189" s="636"/>
      <c r="K1189" s="635"/>
      <c r="L1189" s="635"/>
      <c r="M1189" s="636"/>
      <c r="N1189" s="637"/>
      <c r="O1189" s="603"/>
      <c r="P1189" s="520"/>
      <c r="Q1189" s="520"/>
      <c r="R1189" s="520"/>
      <c r="S1189" s="520"/>
    </row>
    <row r="1190" spans="1:19" s="604" customFormat="1" ht="20.100000000000001" customHeight="1">
      <c r="A1190" s="509"/>
      <c r="B1190" s="528"/>
      <c r="C1190" s="633"/>
      <c r="D1190" s="633"/>
      <c r="E1190" s="634"/>
      <c r="F1190" s="635"/>
      <c r="G1190" s="635"/>
      <c r="H1190" s="635"/>
      <c r="I1190" s="635"/>
      <c r="J1190" s="636"/>
      <c r="K1190" s="635"/>
      <c r="L1190" s="635"/>
      <c r="M1190" s="636"/>
      <c r="N1190" s="637"/>
      <c r="O1190" s="603"/>
      <c r="P1190" s="520"/>
      <c r="Q1190" s="520"/>
      <c r="R1190" s="520"/>
      <c r="S1190" s="520"/>
    </row>
    <row r="1191" spans="1:19" s="604" customFormat="1" ht="20.100000000000001" customHeight="1">
      <c r="A1191" s="509"/>
      <c r="B1191" s="528"/>
      <c r="C1191" s="633"/>
      <c r="D1191" s="633"/>
      <c r="E1191" s="634"/>
      <c r="F1191" s="635"/>
      <c r="G1191" s="635"/>
      <c r="H1191" s="635"/>
      <c r="I1191" s="635"/>
      <c r="J1191" s="636"/>
      <c r="K1191" s="635"/>
      <c r="L1191" s="635"/>
      <c r="M1191" s="636"/>
      <c r="N1191" s="637"/>
      <c r="O1191" s="603"/>
      <c r="P1191" s="520"/>
      <c r="Q1191" s="520"/>
      <c r="R1191" s="520"/>
      <c r="S1191" s="520"/>
    </row>
    <row r="1192" spans="1:19" s="604" customFormat="1" ht="20.100000000000001" customHeight="1">
      <c r="A1192" s="509"/>
      <c r="B1192" s="528"/>
      <c r="C1192" s="633"/>
      <c r="D1192" s="633"/>
      <c r="E1192" s="634"/>
      <c r="F1192" s="635"/>
      <c r="G1192" s="635"/>
      <c r="H1192" s="635"/>
      <c r="I1192" s="635"/>
      <c r="J1192" s="636"/>
      <c r="K1192" s="635"/>
      <c r="L1192" s="635"/>
      <c r="M1192" s="636"/>
      <c r="N1192" s="637"/>
      <c r="O1192" s="603"/>
      <c r="P1192" s="520"/>
      <c r="Q1192" s="520"/>
      <c r="R1192" s="520"/>
      <c r="S1192" s="520"/>
    </row>
    <row r="1193" spans="1:19" s="604" customFormat="1" ht="20.100000000000001" customHeight="1">
      <c r="A1193" s="509"/>
      <c r="B1193" s="528"/>
      <c r="C1193" s="633"/>
      <c r="D1193" s="633"/>
      <c r="E1193" s="634"/>
      <c r="F1193" s="635"/>
      <c r="G1193" s="635"/>
      <c r="H1193" s="635"/>
      <c r="I1193" s="635"/>
      <c r="J1193" s="636"/>
      <c r="K1193" s="635"/>
      <c r="L1193" s="635"/>
      <c r="M1193" s="636"/>
      <c r="N1193" s="637"/>
      <c r="O1193" s="603"/>
      <c r="P1193" s="520"/>
      <c r="Q1193" s="520"/>
      <c r="R1193" s="520"/>
      <c r="S1193" s="520"/>
    </row>
    <row r="1194" spans="1:19" s="604" customFormat="1" ht="20.100000000000001" customHeight="1">
      <c r="A1194" s="509"/>
      <c r="B1194" s="528"/>
      <c r="C1194" s="633"/>
      <c r="D1194" s="633"/>
      <c r="E1194" s="634"/>
      <c r="F1194" s="635"/>
      <c r="G1194" s="635"/>
      <c r="H1194" s="635"/>
      <c r="I1194" s="635"/>
      <c r="J1194" s="636"/>
      <c r="K1194" s="635"/>
      <c r="L1194" s="635"/>
      <c r="M1194" s="636"/>
      <c r="N1194" s="637"/>
      <c r="O1194" s="603"/>
      <c r="P1194" s="520"/>
      <c r="Q1194" s="520"/>
      <c r="R1194" s="520"/>
      <c r="S1194" s="520"/>
    </row>
    <row r="1195" spans="1:19" s="604" customFormat="1" ht="20.100000000000001" customHeight="1">
      <c r="A1195" s="509"/>
      <c r="B1195" s="528"/>
      <c r="C1195" s="633"/>
      <c r="D1195" s="633"/>
      <c r="E1195" s="634"/>
      <c r="F1195" s="635"/>
      <c r="G1195" s="635"/>
      <c r="H1195" s="635"/>
      <c r="I1195" s="635"/>
      <c r="J1195" s="636"/>
      <c r="K1195" s="635"/>
      <c r="L1195" s="635"/>
      <c r="M1195" s="636"/>
      <c r="N1195" s="637"/>
      <c r="O1195" s="603"/>
      <c r="P1195" s="520"/>
      <c r="Q1195" s="520"/>
      <c r="R1195" s="520"/>
      <c r="S1195" s="520"/>
    </row>
    <row r="1196" spans="1:19" s="604" customFormat="1" ht="20.100000000000001" customHeight="1">
      <c r="A1196" s="509"/>
      <c r="B1196" s="528"/>
      <c r="C1196" s="633"/>
      <c r="D1196" s="633"/>
      <c r="E1196" s="634"/>
      <c r="F1196" s="635"/>
      <c r="G1196" s="635"/>
      <c r="H1196" s="635"/>
      <c r="I1196" s="635"/>
      <c r="J1196" s="636"/>
      <c r="K1196" s="635"/>
      <c r="L1196" s="635"/>
      <c r="M1196" s="636"/>
      <c r="N1196" s="637"/>
      <c r="O1196" s="603"/>
      <c r="P1196" s="520"/>
      <c r="Q1196" s="520"/>
      <c r="R1196" s="520"/>
      <c r="S1196" s="520"/>
    </row>
    <row r="1197" spans="1:19" s="604" customFormat="1" ht="20.100000000000001" customHeight="1">
      <c r="A1197" s="509"/>
      <c r="B1197" s="528"/>
      <c r="C1197" s="633"/>
      <c r="D1197" s="633"/>
      <c r="E1197" s="634"/>
      <c r="F1197" s="635"/>
      <c r="G1197" s="635"/>
      <c r="H1197" s="635"/>
      <c r="I1197" s="635"/>
      <c r="J1197" s="636"/>
      <c r="K1197" s="635"/>
      <c r="L1197" s="635"/>
      <c r="M1197" s="636"/>
      <c r="N1197" s="637"/>
      <c r="O1197" s="603"/>
      <c r="P1197" s="520"/>
      <c r="Q1197" s="520"/>
      <c r="R1197" s="520"/>
      <c r="S1197" s="520"/>
    </row>
    <row r="1198" spans="1:19" s="604" customFormat="1" ht="20.100000000000001" customHeight="1">
      <c r="A1198" s="509"/>
      <c r="B1198" s="528"/>
      <c r="C1198" s="633"/>
      <c r="D1198" s="633"/>
      <c r="E1198" s="634"/>
      <c r="F1198" s="635"/>
      <c r="G1198" s="635"/>
      <c r="H1198" s="635"/>
      <c r="I1198" s="635"/>
      <c r="J1198" s="636"/>
      <c r="K1198" s="635"/>
      <c r="L1198" s="635"/>
      <c r="M1198" s="636"/>
      <c r="N1198" s="637"/>
      <c r="O1198" s="603"/>
      <c r="P1198" s="520"/>
      <c r="Q1198" s="520"/>
      <c r="R1198" s="520"/>
      <c r="S1198" s="520"/>
    </row>
    <row r="1199" spans="1:19" s="604" customFormat="1" ht="20.100000000000001" customHeight="1">
      <c r="A1199" s="509"/>
      <c r="B1199" s="528"/>
      <c r="C1199" s="633"/>
      <c r="D1199" s="633"/>
      <c r="E1199" s="634"/>
      <c r="F1199" s="635"/>
      <c r="G1199" s="635"/>
      <c r="H1199" s="635"/>
      <c r="I1199" s="635"/>
      <c r="J1199" s="636"/>
      <c r="K1199" s="635"/>
      <c r="L1199" s="635"/>
      <c r="M1199" s="636"/>
      <c r="N1199" s="637"/>
      <c r="O1199" s="603"/>
      <c r="P1199" s="520"/>
      <c r="Q1199" s="520"/>
      <c r="R1199" s="520"/>
      <c r="S1199" s="520"/>
    </row>
    <row r="1200" spans="1:19" s="604" customFormat="1" ht="20.100000000000001" customHeight="1">
      <c r="A1200" s="509"/>
      <c r="B1200" s="528"/>
      <c r="C1200" s="633"/>
      <c r="D1200" s="633"/>
      <c r="E1200" s="634"/>
      <c r="F1200" s="635"/>
      <c r="G1200" s="635"/>
      <c r="H1200" s="635"/>
      <c r="I1200" s="635"/>
      <c r="J1200" s="636"/>
      <c r="K1200" s="635"/>
      <c r="L1200" s="635"/>
      <c r="M1200" s="636"/>
      <c r="N1200" s="637"/>
      <c r="O1200" s="603"/>
      <c r="P1200" s="520"/>
      <c r="Q1200" s="520"/>
      <c r="R1200" s="520"/>
      <c r="S1200" s="520"/>
    </row>
    <row r="1201" spans="1:19" s="604" customFormat="1" ht="20.100000000000001" customHeight="1">
      <c r="A1201" s="509"/>
      <c r="B1201" s="528"/>
      <c r="C1201" s="633"/>
      <c r="D1201" s="633"/>
      <c r="E1201" s="634"/>
      <c r="F1201" s="635"/>
      <c r="G1201" s="635"/>
      <c r="H1201" s="635"/>
      <c r="I1201" s="635"/>
      <c r="J1201" s="636"/>
      <c r="K1201" s="635"/>
      <c r="L1201" s="635"/>
      <c r="M1201" s="636"/>
      <c r="N1201" s="637"/>
      <c r="O1201" s="603"/>
      <c r="P1201" s="520"/>
      <c r="Q1201" s="520"/>
      <c r="R1201" s="520"/>
      <c r="S1201" s="520"/>
    </row>
    <row r="1202" spans="1:19" s="604" customFormat="1" ht="20.100000000000001" customHeight="1">
      <c r="A1202" s="509"/>
      <c r="B1202" s="528"/>
      <c r="C1202" s="633"/>
      <c r="D1202" s="633"/>
      <c r="E1202" s="634"/>
      <c r="F1202" s="635"/>
      <c r="G1202" s="635"/>
      <c r="H1202" s="635"/>
      <c r="I1202" s="635"/>
      <c r="J1202" s="636"/>
      <c r="K1202" s="635"/>
      <c r="L1202" s="635"/>
      <c r="M1202" s="636"/>
      <c r="N1202" s="637"/>
      <c r="O1202" s="603"/>
      <c r="P1202" s="520"/>
      <c r="Q1202" s="520"/>
      <c r="R1202" s="520"/>
      <c r="S1202" s="520"/>
    </row>
    <row r="1203" spans="1:19" s="604" customFormat="1" ht="20.100000000000001" customHeight="1">
      <c r="A1203" s="509"/>
      <c r="B1203" s="528"/>
      <c r="C1203" s="633"/>
      <c r="D1203" s="633"/>
      <c r="E1203" s="634"/>
      <c r="F1203" s="635"/>
      <c r="G1203" s="635"/>
      <c r="H1203" s="635"/>
      <c r="I1203" s="635"/>
      <c r="J1203" s="636"/>
      <c r="K1203" s="635"/>
      <c r="L1203" s="635"/>
      <c r="M1203" s="636"/>
      <c r="N1203" s="637"/>
      <c r="O1203" s="603"/>
      <c r="P1203" s="520"/>
      <c r="Q1203" s="520"/>
      <c r="R1203" s="520"/>
      <c r="S1203" s="520"/>
    </row>
    <row r="1204" spans="1:19" s="604" customFormat="1" ht="20.100000000000001" customHeight="1">
      <c r="A1204" s="509"/>
      <c r="B1204" s="528"/>
      <c r="C1204" s="633"/>
      <c r="D1204" s="633"/>
      <c r="E1204" s="634"/>
      <c r="F1204" s="635"/>
      <c r="G1204" s="635"/>
      <c r="H1204" s="635"/>
      <c r="I1204" s="635"/>
      <c r="J1204" s="636"/>
      <c r="K1204" s="635"/>
      <c r="L1204" s="635"/>
      <c r="M1204" s="636"/>
      <c r="N1204" s="637"/>
      <c r="O1204" s="603"/>
      <c r="P1204" s="520"/>
      <c r="Q1204" s="520"/>
      <c r="R1204" s="520"/>
      <c r="S1204" s="520"/>
    </row>
    <row r="1205" spans="1:19" s="604" customFormat="1" ht="20.100000000000001" customHeight="1">
      <c r="A1205" s="509"/>
      <c r="B1205" s="528"/>
      <c r="C1205" s="633"/>
      <c r="D1205" s="633"/>
      <c r="E1205" s="634"/>
      <c r="F1205" s="635"/>
      <c r="G1205" s="635"/>
      <c r="H1205" s="635"/>
      <c r="I1205" s="635"/>
      <c r="J1205" s="636"/>
      <c r="K1205" s="635"/>
      <c r="L1205" s="635"/>
      <c r="M1205" s="636"/>
      <c r="N1205" s="637"/>
      <c r="O1205" s="603"/>
      <c r="P1205" s="520"/>
      <c r="Q1205" s="520"/>
      <c r="R1205" s="520"/>
      <c r="S1205" s="520"/>
    </row>
    <row r="1206" spans="1:19" s="604" customFormat="1" ht="20.100000000000001" customHeight="1">
      <c r="A1206" s="509"/>
      <c r="B1206" s="528"/>
      <c r="C1206" s="633"/>
      <c r="D1206" s="633"/>
      <c r="E1206" s="634"/>
      <c r="F1206" s="635"/>
      <c r="G1206" s="635"/>
      <c r="H1206" s="635"/>
      <c r="I1206" s="635"/>
      <c r="J1206" s="636"/>
      <c r="K1206" s="635"/>
      <c r="L1206" s="635"/>
      <c r="M1206" s="636"/>
      <c r="N1206" s="637"/>
      <c r="O1206" s="603"/>
      <c r="P1206" s="520"/>
      <c r="Q1206" s="520"/>
      <c r="R1206" s="520"/>
      <c r="S1206" s="520"/>
    </row>
    <row r="1207" spans="1:19" s="604" customFormat="1" ht="20.100000000000001" customHeight="1">
      <c r="A1207" s="509"/>
      <c r="B1207" s="528"/>
      <c r="C1207" s="633"/>
      <c r="D1207" s="633"/>
      <c r="E1207" s="634"/>
      <c r="F1207" s="635"/>
      <c r="G1207" s="635"/>
      <c r="H1207" s="635"/>
      <c r="I1207" s="635"/>
      <c r="J1207" s="636"/>
      <c r="K1207" s="635"/>
      <c r="L1207" s="635"/>
      <c r="M1207" s="636"/>
      <c r="N1207" s="637"/>
      <c r="O1207" s="603"/>
      <c r="P1207" s="520"/>
      <c r="Q1207" s="520"/>
      <c r="R1207" s="520"/>
      <c r="S1207" s="520"/>
    </row>
    <row r="1208" spans="1:19" s="604" customFormat="1" ht="20.100000000000001" customHeight="1">
      <c r="A1208" s="509"/>
      <c r="B1208" s="528"/>
      <c r="C1208" s="633"/>
      <c r="D1208" s="633"/>
      <c r="E1208" s="634"/>
      <c r="F1208" s="635"/>
      <c r="G1208" s="635"/>
      <c r="H1208" s="635"/>
      <c r="I1208" s="635"/>
      <c r="J1208" s="636"/>
      <c r="K1208" s="635"/>
      <c r="L1208" s="635"/>
      <c r="M1208" s="636"/>
      <c r="N1208" s="637"/>
      <c r="O1208" s="603"/>
      <c r="P1208" s="520"/>
      <c r="Q1208" s="520"/>
      <c r="R1208" s="520"/>
      <c r="S1208" s="520"/>
    </row>
    <row r="1209" spans="1:19" s="604" customFormat="1" ht="20.100000000000001" customHeight="1">
      <c r="A1209" s="509"/>
      <c r="B1209" s="528"/>
      <c r="C1209" s="633"/>
      <c r="D1209" s="633"/>
      <c r="E1209" s="634"/>
      <c r="F1209" s="635"/>
      <c r="G1209" s="635"/>
      <c r="H1209" s="635"/>
      <c r="I1209" s="635"/>
      <c r="J1209" s="636"/>
      <c r="K1209" s="635"/>
      <c r="L1209" s="635"/>
      <c r="M1209" s="636"/>
      <c r="N1209" s="637"/>
      <c r="O1209" s="603"/>
      <c r="P1209" s="520"/>
      <c r="Q1209" s="520"/>
      <c r="R1209" s="520"/>
      <c r="S1209" s="520"/>
    </row>
    <row r="1210" spans="1:19" s="604" customFormat="1" ht="20.100000000000001" customHeight="1">
      <c r="A1210" s="509"/>
      <c r="B1210" s="528"/>
      <c r="C1210" s="633"/>
      <c r="D1210" s="633"/>
      <c r="E1210" s="634"/>
      <c r="F1210" s="635"/>
      <c r="G1210" s="635"/>
      <c r="H1210" s="635"/>
      <c r="I1210" s="635"/>
      <c r="J1210" s="636"/>
      <c r="K1210" s="635"/>
      <c r="L1210" s="635"/>
      <c r="M1210" s="636"/>
      <c r="N1210" s="637"/>
      <c r="O1210" s="603"/>
      <c r="P1210" s="520"/>
      <c r="Q1210" s="520"/>
      <c r="R1210" s="520"/>
      <c r="S1210" s="520"/>
    </row>
    <row r="1211" spans="1:19" s="604" customFormat="1" ht="20.100000000000001" customHeight="1">
      <c r="A1211" s="509"/>
      <c r="B1211" s="528"/>
      <c r="C1211" s="633"/>
      <c r="D1211" s="633"/>
      <c r="E1211" s="634"/>
      <c r="F1211" s="635"/>
      <c r="G1211" s="635"/>
      <c r="H1211" s="635"/>
      <c r="I1211" s="635"/>
      <c r="J1211" s="636"/>
      <c r="K1211" s="635"/>
      <c r="L1211" s="635"/>
      <c r="M1211" s="636"/>
      <c r="N1211" s="637"/>
      <c r="O1211" s="603"/>
      <c r="P1211" s="520"/>
      <c r="Q1211" s="520"/>
      <c r="R1211" s="520"/>
      <c r="S1211" s="520"/>
    </row>
    <row r="1212" spans="1:19" s="604" customFormat="1" ht="20.100000000000001" customHeight="1">
      <c r="A1212" s="509"/>
      <c r="B1212" s="528"/>
      <c r="C1212" s="633"/>
      <c r="D1212" s="633"/>
      <c r="E1212" s="634"/>
      <c r="F1212" s="635"/>
      <c r="G1212" s="635"/>
      <c r="H1212" s="635"/>
      <c r="I1212" s="635"/>
      <c r="J1212" s="636"/>
      <c r="K1212" s="635"/>
      <c r="L1212" s="635"/>
      <c r="M1212" s="636"/>
      <c r="N1212" s="637"/>
      <c r="O1212" s="603"/>
      <c r="P1212" s="520"/>
      <c r="Q1212" s="520"/>
      <c r="R1212" s="520"/>
      <c r="S1212" s="520"/>
    </row>
    <row r="1213" spans="1:19" s="604" customFormat="1" ht="20.100000000000001" customHeight="1">
      <c r="A1213" s="509"/>
      <c r="B1213" s="528"/>
      <c r="C1213" s="633"/>
      <c r="D1213" s="633"/>
      <c r="E1213" s="634"/>
      <c r="F1213" s="635"/>
      <c r="G1213" s="635"/>
      <c r="H1213" s="635"/>
      <c r="I1213" s="635"/>
      <c r="J1213" s="636"/>
      <c r="K1213" s="635"/>
      <c r="L1213" s="635"/>
      <c r="M1213" s="636"/>
      <c r="N1213" s="637"/>
      <c r="O1213" s="603"/>
      <c r="P1213" s="520"/>
      <c r="Q1213" s="520"/>
      <c r="R1213" s="520"/>
      <c r="S1213" s="520"/>
    </row>
    <row r="1214" spans="1:19" s="604" customFormat="1" ht="20.100000000000001" customHeight="1">
      <c r="A1214" s="509"/>
      <c r="B1214" s="528"/>
      <c r="C1214" s="633"/>
      <c r="D1214" s="633"/>
      <c r="E1214" s="634"/>
      <c r="F1214" s="635"/>
      <c r="G1214" s="635"/>
      <c r="H1214" s="635"/>
      <c r="I1214" s="635"/>
      <c r="J1214" s="636"/>
      <c r="K1214" s="635"/>
      <c r="L1214" s="635"/>
      <c r="M1214" s="636"/>
      <c r="N1214" s="637"/>
      <c r="O1214" s="603"/>
      <c r="P1214" s="520"/>
      <c r="Q1214" s="520"/>
      <c r="R1214" s="520"/>
      <c r="S1214" s="520"/>
    </row>
    <row r="1215" spans="1:19" s="604" customFormat="1" ht="20.100000000000001" customHeight="1">
      <c r="A1215" s="509"/>
      <c r="B1215" s="528"/>
      <c r="C1215" s="633"/>
      <c r="D1215" s="633"/>
      <c r="E1215" s="634"/>
      <c r="F1215" s="635"/>
      <c r="G1215" s="635"/>
      <c r="H1215" s="635"/>
      <c r="I1215" s="635"/>
      <c r="J1215" s="636"/>
      <c r="K1215" s="635"/>
      <c r="L1215" s="635"/>
      <c r="M1215" s="636"/>
      <c r="N1215" s="637"/>
      <c r="O1215" s="603"/>
      <c r="P1215" s="520"/>
      <c r="Q1215" s="520"/>
      <c r="R1215" s="520"/>
      <c r="S1215" s="520"/>
    </row>
    <row r="1216" spans="1:19" s="604" customFormat="1" ht="20.100000000000001" customHeight="1">
      <c r="A1216" s="509"/>
      <c r="B1216" s="528"/>
      <c r="C1216" s="633"/>
      <c r="D1216" s="633"/>
      <c r="E1216" s="634"/>
      <c r="F1216" s="635"/>
      <c r="G1216" s="635"/>
      <c r="H1216" s="635"/>
      <c r="I1216" s="635"/>
      <c r="J1216" s="636"/>
      <c r="K1216" s="635"/>
      <c r="L1216" s="635"/>
      <c r="M1216" s="636"/>
      <c r="N1216" s="637"/>
      <c r="O1216" s="603"/>
      <c r="P1216" s="520"/>
      <c r="Q1216" s="520"/>
      <c r="R1216" s="520"/>
      <c r="S1216" s="520"/>
    </row>
    <row r="1217" spans="1:19" s="604" customFormat="1" ht="20.100000000000001" customHeight="1">
      <c r="A1217" s="509"/>
      <c r="B1217" s="528"/>
      <c r="C1217" s="633"/>
      <c r="D1217" s="633"/>
      <c r="E1217" s="634"/>
      <c r="F1217" s="635"/>
      <c r="G1217" s="635"/>
      <c r="H1217" s="635"/>
      <c r="I1217" s="635"/>
      <c r="J1217" s="636"/>
      <c r="K1217" s="635"/>
      <c r="L1217" s="635"/>
      <c r="M1217" s="636"/>
      <c r="N1217" s="637"/>
      <c r="O1217" s="603"/>
      <c r="P1217" s="520"/>
      <c r="Q1217" s="520"/>
      <c r="R1217" s="520"/>
      <c r="S1217" s="520"/>
    </row>
    <row r="1218" spans="1:19" s="604" customFormat="1" ht="20.100000000000001" customHeight="1">
      <c r="A1218" s="509"/>
      <c r="B1218" s="528"/>
      <c r="C1218" s="633"/>
      <c r="D1218" s="633"/>
      <c r="E1218" s="634"/>
      <c r="F1218" s="635"/>
      <c r="G1218" s="635"/>
      <c r="H1218" s="635"/>
      <c r="I1218" s="635"/>
      <c r="J1218" s="636"/>
      <c r="K1218" s="635"/>
      <c r="L1218" s="635"/>
      <c r="M1218" s="636"/>
      <c r="N1218" s="637"/>
      <c r="O1218" s="603"/>
      <c r="P1218" s="520"/>
      <c r="Q1218" s="520"/>
      <c r="R1218" s="520"/>
      <c r="S1218" s="520"/>
    </row>
    <row r="1219" spans="1:19" s="604" customFormat="1" ht="20.100000000000001" customHeight="1">
      <c r="A1219" s="509"/>
      <c r="B1219" s="528"/>
      <c r="C1219" s="633"/>
      <c r="D1219" s="633"/>
      <c r="E1219" s="634"/>
      <c r="F1219" s="635"/>
      <c r="G1219" s="635"/>
      <c r="H1219" s="635"/>
      <c r="I1219" s="635"/>
      <c r="J1219" s="636"/>
      <c r="K1219" s="635"/>
      <c r="L1219" s="635"/>
      <c r="M1219" s="636"/>
      <c r="N1219" s="637"/>
      <c r="O1219" s="603"/>
      <c r="P1219" s="520"/>
      <c r="Q1219" s="520"/>
      <c r="R1219" s="520"/>
      <c r="S1219" s="520"/>
    </row>
    <row r="1220" spans="1:19" s="604" customFormat="1" ht="20.100000000000001" customHeight="1">
      <c r="A1220" s="509"/>
      <c r="B1220" s="528"/>
      <c r="C1220" s="633"/>
      <c r="D1220" s="633"/>
      <c r="E1220" s="634"/>
      <c r="F1220" s="635"/>
      <c r="G1220" s="635"/>
      <c r="H1220" s="635"/>
      <c r="I1220" s="635"/>
      <c r="J1220" s="636"/>
      <c r="K1220" s="635"/>
      <c r="L1220" s="635"/>
      <c r="M1220" s="636"/>
      <c r="N1220" s="637"/>
      <c r="O1220" s="603"/>
      <c r="P1220" s="520"/>
      <c r="Q1220" s="520"/>
      <c r="R1220" s="520"/>
      <c r="S1220" s="520"/>
    </row>
    <row r="1221" spans="1:19" s="604" customFormat="1" ht="20.100000000000001" customHeight="1">
      <c r="A1221" s="509"/>
      <c r="B1221" s="528"/>
      <c r="C1221" s="633"/>
      <c r="D1221" s="633"/>
      <c r="E1221" s="634"/>
      <c r="F1221" s="635"/>
      <c r="G1221" s="635"/>
      <c r="H1221" s="635"/>
      <c r="I1221" s="635"/>
      <c r="J1221" s="636"/>
      <c r="K1221" s="635"/>
      <c r="L1221" s="635"/>
      <c r="M1221" s="636"/>
      <c r="N1221" s="637"/>
      <c r="O1221" s="603"/>
      <c r="P1221" s="520"/>
      <c r="Q1221" s="520"/>
      <c r="R1221" s="520"/>
      <c r="S1221" s="520"/>
    </row>
    <row r="1222" spans="1:19" s="604" customFormat="1" ht="20.100000000000001" customHeight="1">
      <c r="A1222" s="509"/>
      <c r="B1222" s="528"/>
      <c r="C1222" s="633"/>
      <c r="D1222" s="633"/>
      <c r="E1222" s="634"/>
      <c r="F1222" s="635"/>
      <c r="G1222" s="635"/>
      <c r="H1222" s="635"/>
      <c r="I1222" s="635"/>
      <c r="J1222" s="636"/>
      <c r="K1222" s="635"/>
      <c r="L1222" s="635"/>
      <c r="M1222" s="636"/>
      <c r="N1222" s="637"/>
      <c r="O1222" s="603"/>
      <c r="P1222" s="520"/>
      <c r="Q1222" s="520"/>
      <c r="R1222" s="520"/>
      <c r="S1222" s="520"/>
    </row>
    <row r="1223" spans="1:19" s="604" customFormat="1" ht="20.100000000000001" customHeight="1">
      <c r="A1223" s="509"/>
      <c r="B1223" s="528"/>
      <c r="C1223" s="633"/>
      <c r="D1223" s="633"/>
      <c r="E1223" s="634"/>
      <c r="F1223" s="635"/>
      <c r="G1223" s="635"/>
      <c r="H1223" s="635"/>
      <c r="I1223" s="635"/>
      <c r="J1223" s="636"/>
      <c r="K1223" s="635"/>
      <c r="L1223" s="635"/>
      <c r="M1223" s="636"/>
      <c r="N1223" s="637"/>
      <c r="O1223" s="603"/>
      <c r="P1223" s="520"/>
      <c r="Q1223" s="520"/>
      <c r="R1223" s="520"/>
      <c r="S1223" s="520"/>
    </row>
    <row r="1224" spans="1:19" s="604" customFormat="1" ht="20.100000000000001" customHeight="1">
      <c r="A1224" s="509"/>
      <c r="B1224" s="528"/>
      <c r="C1224" s="633"/>
      <c r="D1224" s="633"/>
      <c r="E1224" s="634"/>
      <c r="F1224" s="635"/>
      <c r="G1224" s="635"/>
      <c r="H1224" s="635"/>
      <c r="I1224" s="635"/>
      <c r="J1224" s="636"/>
      <c r="K1224" s="635"/>
      <c r="L1224" s="635"/>
      <c r="M1224" s="636"/>
      <c r="N1224" s="637"/>
      <c r="O1224" s="603"/>
      <c r="P1224" s="520"/>
      <c r="Q1224" s="520"/>
      <c r="R1224" s="520"/>
      <c r="S1224" s="520"/>
    </row>
    <row r="1225" spans="1:19" s="604" customFormat="1" ht="20.100000000000001" customHeight="1">
      <c r="A1225" s="509"/>
      <c r="B1225" s="528"/>
      <c r="C1225" s="633"/>
      <c r="D1225" s="633"/>
      <c r="E1225" s="634"/>
      <c r="F1225" s="635"/>
      <c r="G1225" s="635"/>
      <c r="H1225" s="635"/>
      <c r="I1225" s="635"/>
      <c r="J1225" s="636"/>
      <c r="K1225" s="635"/>
      <c r="L1225" s="635"/>
      <c r="M1225" s="636"/>
      <c r="N1225" s="637"/>
      <c r="O1225" s="603"/>
      <c r="P1225" s="520"/>
      <c r="Q1225" s="520"/>
      <c r="R1225" s="520"/>
      <c r="S1225" s="520"/>
    </row>
    <row r="1226" spans="1:19" s="604" customFormat="1" ht="20.100000000000001" customHeight="1">
      <c r="A1226" s="509"/>
      <c r="B1226" s="528"/>
      <c r="C1226" s="633"/>
      <c r="D1226" s="633"/>
      <c r="E1226" s="634"/>
      <c r="F1226" s="635"/>
      <c r="G1226" s="635"/>
      <c r="H1226" s="635"/>
      <c r="I1226" s="635"/>
      <c r="J1226" s="636"/>
      <c r="K1226" s="635"/>
      <c r="L1226" s="635"/>
      <c r="M1226" s="636"/>
      <c r="N1226" s="637"/>
      <c r="O1226" s="603"/>
      <c r="P1226" s="520"/>
      <c r="Q1226" s="520"/>
      <c r="R1226" s="520"/>
      <c r="S1226" s="520"/>
    </row>
    <row r="1227" spans="1:19" s="604" customFormat="1" ht="20.100000000000001" customHeight="1">
      <c r="A1227" s="509"/>
      <c r="B1227" s="528"/>
      <c r="C1227" s="633"/>
      <c r="D1227" s="633"/>
      <c r="E1227" s="634"/>
      <c r="F1227" s="635"/>
      <c r="G1227" s="635"/>
      <c r="H1227" s="635"/>
      <c r="I1227" s="635"/>
      <c r="J1227" s="636"/>
      <c r="K1227" s="635"/>
      <c r="L1227" s="635"/>
      <c r="M1227" s="636"/>
      <c r="N1227" s="637"/>
      <c r="O1227" s="603"/>
      <c r="P1227" s="520"/>
      <c r="Q1227" s="520"/>
      <c r="R1227" s="520"/>
      <c r="S1227" s="520"/>
    </row>
    <row r="1228" spans="1:19" s="604" customFormat="1" ht="20.100000000000001" customHeight="1">
      <c r="A1228" s="509"/>
      <c r="B1228" s="528"/>
      <c r="C1228" s="633"/>
      <c r="D1228" s="633"/>
      <c r="E1228" s="634"/>
      <c r="F1228" s="635"/>
      <c r="G1228" s="635"/>
      <c r="H1228" s="635"/>
      <c r="I1228" s="635"/>
      <c r="J1228" s="636"/>
      <c r="K1228" s="635"/>
      <c r="L1228" s="635"/>
      <c r="M1228" s="636"/>
      <c r="N1228" s="637"/>
      <c r="O1228" s="603"/>
      <c r="P1228" s="520"/>
      <c r="Q1228" s="520"/>
      <c r="R1228" s="520"/>
      <c r="S1228" s="520"/>
    </row>
    <row r="1229" spans="1:19" s="604" customFormat="1" ht="20.100000000000001" customHeight="1">
      <c r="A1229" s="509"/>
      <c r="B1229" s="528"/>
      <c r="C1229" s="633"/>
      <c r="D1229" s="633"/>
      <c r="E1229" s="634"/>
      <c r="F1229" s="635"/>
      <c r="G1229" s="635"/>
      <c r="H1229" s="635"/>
      <c r="I1229" s="635"/>
      <c r="J1229" s="636"/>
      <c r="K1229" s="635"/>
      <c r="L1229" s="635"/>
      <c r="M1229" s="636"/>
      <c r="N1229" s="637"/>
      <c r="O1229" s="603"/>
      <c r="P1229" s="520"/>
      <c r="Q1229" s="520"/>
      <c r="R1229" s="520"/>
      <c r="S1229" s="520"/>
    </row>
    <row r="1230" spans="1:19" s="604" customFormat="1" ht="20.100000000000001" customHeight="1">
      <c r="A1230" s="509"/>
      <c r="B1230" s="528"/>
      <c r="C1230" s="633"/>
      <c r="D1230" s="633"/>
      <c r="E1230" s="634"/>
      <c r="F1230" s="635"/>
      <c r="G1230" s="635"/>
      <c r="H1230" s="635"/>
      <c r="I1230" s="635"/>
      <c r="J1230" s="636"/>
      <c r="K1230" s="635"/>
      <c r="L1230" s="635"/>
      <c r="M1230" s="636"/>
      <c r="N1230" s="637"/>
      <c r="O1230" s="603"/>
      <c r="P1230" s="520"/>
      <c r="Q1230" s="520"/>
      <c r="R1230" s="520"/>
      <c r="S1230" s="520"/>
    </row>
    <row r="1231" spans="1:19" s="604" customFormat="1" ht="20.100000000000001" customHeight="1">
      <c r="A1231" s="509"/>
      <c r="B1231" s="528"/>
      <c r="C1231" s="633"/>
      <c r="D1231" s="633"/>
      <c r="E1231" s="634"/>
      <c r="F1231" s="635"/>
      <c r="G1231" s="635"/>
      <c r="H1231" s="635"/>
      <c r="I1231" s="635"/>
      <c r="J1231" s="636"/>
      <c r="K1231" s="635"/>
      <c r="L1231" s="635"/>
      <c r="M1231" s="636"/>
      <c r="N1231" s="637"/>
      <c r="O1231" s="603"/>
      <c r="P1231" s="520"/>
      <c r="Q1231" s="520"/>
      <c r="R1231" s="520"/>
      <c r="S1231" s="520"/>
    </row>
    <row r="1232" spans="1:19" s="604" customFormat="1" ht="20.100000000000001" customHeight="1">
      <c r="A1232" s="509"/>
      <c r="B1232" s="528"/>
      <c r="C1232" s="633"/>
      <c r="D1232" s="633"/>
      <c r="E1232" s="634"/>
      <c r="F1232" s="635"/>
      <c r="G1232" s="635"/>
      <c r="H1232" s="635"/>
      <c r="I1232" s="635"/>
      <c r="J1232" s="636"/>
      <c r="K1232" s="635"/>
      <c r="L1232" s="635"/>
      <c r="M1232" s="636"/>
      <c r="N1232" s="637"/>
      <c r="O1232" s="603"/>
      <c r="P1232" s="520"/>
      <c r="Q1232" s="520"/>
      <c r="R1232" s="520"/>
      <c r="S1232" s="520"/>
    </row>
    <row r="1233" spans="1:19" s="604" customFormat="1" ht="20.100000000000001" customHeight="1">
      <c r="A1233" s="509"/>
      <c r="B1233" s="528"/>
      <c r="C1233" s="633"/>
      <c r="D1233" s="633"/>
      <c r="E1233" s="634"/>
      <c r="F1233" s="635"/>
      <c r="G1233" s="635"/>
      <c r="H1233" s="635"/>
      <c r="I1233" s="635"/>
      <c r="J1233" s="636"/>
      <c r="K1233" s="635"/>
      <c r="L1233" s="635"/>
      <c r="M1233" s="636"/>
      <c r="N1233" s="637"/>
      <c r="O1233" s="603"/>
      <c r="P1233" s="520"/>
      <c r="Q1233" s="520"/>
      <c r="R1233" s="520"/>
      <c r="S1233" s="520"/>
    </row>
    <row r="1234" spans="1:19" s="604" customFormat="1" ht="20.100000000000001" customHeight="1">
      <c r="A1234" s="509"/>
      <c r="B1234" s="528"/>
      <c r="C1234" s="633"/>
      <c r="D1234" s="633"/>
      <c r="E1234" s="634"/>
      <c r="F1234" s="635"/>
      <c r="G1234" s="635"/>
      <c r="H1234" s="635"/>
      <c r="I1234" s="635"/>
      <c r="J1234" s="636"/>
      <c r="K1234" s="635"/>
      <c r="L1234" s="635"/>
      <c r="M1234" s="636"/>
      <c r="N1234" s="637"/>
      <c r="O1234" s="603"/>
      <c r="P1234" s="520"/>
      <c r="Q1234" s="520"/>
      <c r="R1234" s="520"/>
      <c r="S1234" s="520"/>
    </row>
    <row r="1235" spans="1:19" s="604" customFormat="1" ht="20.100000000000001" customHeight="1">
      <c r="A1235" s="509"/>
      <c r="B1235" s="528"/>
      <c r="C1235" s="633"/>
      <c r="D1235" s="633"/>
      <c r="E1235" s="634"/>
      <c r="F1235" s="635"/>
      <c r="G1235" s="635"/>
      <c r="H1235" s="635"/>
      <c r="I1235" s="635"/>
      <c r="J1235" s="636"/>
      <c r="K1235" s="635"/>
      <c r="L1235" s="635"/>
      <c r="M1235" s="636"/>
      <c r="N1235" s="637"/>
      <c r="O1235" s="603"/>
      <c r="P1235" s="520"/>
      <c r="Q1235" s="520"/>
      <c r="R1235" s="520"/>
      <c r="S1235" s="520"/>
    </row>
    <row r="1236" spans="1:19" s="604" customFormat="1" ht="20.100000000000001" customHeight="1">
      <c r="A1236" s="509"/>
      <c r="B1236" s="528"/>
      <c r="C1236" s="633"/>
      <c r="D1236" s="633"/>
      <c r="E1236" s="634"/>
      <c r="F1236" s="635"/>
      <c r="G1236" s="635"/>
      <c r="H1236" s="635"/>
      <c r="I1236" s="635"/>
      <c r="J1236" s="636"/>
      <c r="K1236" s="635"/>
      <c r="L1236" s="635"/>
      <c r="M1236" s="636"/>
      <c r="N1236" s="637"/>
      <c r="O1236" s="603"/>
      <c r="P1236" s="520"/>
      <c r="Q1236" s="520"/>
      <c r="R1236" s="520"/>
      <c r="S1236" s="520"/>
    </row>
    <row r="1237" spans="1:19" s="604" customFormat="1" ht="20.100000000000001" customHeight="1">
      <c r="A1237" s="509"/>
      <c r="B1237" s="528"/>
      <c r="C1237" s="633"/>
      <c r="D1237" s="633"/>
      <c r="E1237" s="634"/>
      <c r="F1237" s="635"/>
      <c r="G1237" s="635"/>
      <c r="H1237" s="635"/>
      <c r="I1237" s="635"/>
      <c r="J1237" s="636"/>
      <c r="K1237" s="635"/>
      <c r="L1237" s="635"/>
      <c r="M1237" s="636"/>
      <c r="N1237" s="637"/>
      <c r="O1237" s="603"/>
      <c r="P1237" s="520"/>
      <c r="Q1237" s="520"/>
      <c r="R1237" s="520"/>
      <c r="S1237" s="520"/>
    </row>
    <row r="1238" spans="1:19" s="604" customFormat="1" ht="20.100000000000001" customHeight="1">
      <c r="A1238" s="509"/>
      <c r="B1238" s="528"/>
      <c r="C1238" s="633"/>
      <c r="D1238" s="633"/>
      <c r="E1238" s="634"/>
      <c r="F1238" s="635"/>
      <c r="G1238" s="635"/>
      <c r="H1238" s="635"/>
      <c r="I1238" s="635"/>
      <c r="J1238" s="636"/>
      <c r="K1238" s="635"/>
      <c r="L1238" s="635"/>
      <c r="M1238" s="636"/>
      <c r="N1238" s="637"/>
      <c r="O1238" s="603"/>
      <c r="P1238" s="520"/>
      <c r="Q1238" s="520"/>
      <c r="R1238" s="520"/>
      <c r="S1238" s="520"/>
    </row>
    <row r="1239" spans="1:19" s="604" customFormat="1" ht="20.100000000000001" customHeight="1">
      <c r="A1239" s="509"/>
      <c r="B1239" s="528"/>
      <c r="C1239" s="633"/>
      <c r="D1239" s="633"/>
      <c r="E1239" s="634"/>
      <c r="F1239" s="635"/>
      <c r="G1239" s="635"/>
      <c r="H1239" s="635"/>
      <c r="I1239" s="635"/>
      <c r="J1239" s="636"/>
      <c r="K1239" s="635"/>
      <c r="L1239" s="635"/>
      <c r="M1239" s="636"/>
      <c r="N1239" s="637"/>
      <c r="O1239" s="603"/>
      <c r="P1239" s="520"/>
      <c r="Q1239" s="520"/>
      <c r="R1239" s="520"/>
      <c r="S1239" s="520"/>
    </row>
    <row r="1240" spans="1:19" s="604" customFormat="1" ht="20.100000000000001" customHeight="1">
      <c r="A1240" s="509"/>
      <c r="B1240" s="528"/>
      <c r="C1240" s="633"/>
      <c r="D1240" s="633"/>
      <c r="E1240" s="634"/>
      <c r="F1240" s="635"/>
      <c r="G1240" s="635"/>
      <c r="H1240" s="635"/>
      <c r="I1240" s="635"/>
      <c r="J1240" s="636"/>
      <c r="K1240" s="635"/>
      <c r="L1240" s="635"/>
      <c r="M1240" s="636"/>
      <c r="N1240" s="637"/>
      <c r="O1240" s="603"/>
      <c r="P1240" s="520"/>
      <c r="Q1240" s="520"/>
      <c r="R1240" s="520"/>
      <c r="S1240" s="520"/>
    </row>
    <row r="1241" spans="1:19" s="604" customFormat="1" ht="20.100000000000001" customHeight="1">
      <c r="A1241" s="509"/>
      <c r="B1241" s="528"/>
      <c r="C1241" s="633"/>
      <c r="D1241" s="633"/>
      <c r="E1241" s="634"/>
      <c r="F1241" s="635"/>
      <c r="G1241" s="635"/>
      <c r="H1241" s="635"/>
      <c r="I1241" s="635"/>
      <c r="J1241" s="636"/>
      <c r="K1241" s="635"/>
      <c r="L1241" s="635"/>
      <c r="M1241" s="636"/>
      <c r="N1241" s="637"/>
      <c r="O1241" s="603"/>
      <c r="P1241" s="520"/>
      <c r="Q1241" s="520"/>
      <c r="R1241" s="520"/>
      <c r="S1241" s="520"/>
    </row>
    <row r="1242" spans="1:19" s="604" customFormat="1" ht="20.100000000000001" customHeight="1">
      <c r="A1242" s="509"/>
      <c r="B1242" s="528"/>
      <c r="C1242" s="633"/>
      <c r="D1242" s="633"/>
      <c r="E1242" s="634"/>
      <c r="F1242" s="635"/>
      <c r="G1242" s="635"/>
      <c r="H1242" s="635"/>
      <c r="I1242" s="635"/>
      <c r="J1242" s="636"/>
      <c r="K1242" s="635"/>
      <c r="L1242" s="635"/>
      <c r="M1242" s="636"/>
      <c r="N1242" s="637"/>
      <c r="O1242" s="603"/>
      <c r="P1242" s="520"/>
      <c r="Q1242" s="520"/>
      <c r="R1242" s="520"/>
      <c r="S1242" s="520"/>
    </row>
    <row r="1243" spans="1:19" s="604" customFormat="1" ht="20.100000000000001" customHeight="1">
      <c r="A1243" s="509"/>
      <c r="B1243" s="528"/>
      <c r="C1243" s="633"/>
      <c r="D1243" s="633"/>
      <c r="E1243" s="634"/>
      <c r="F1243" s="635"/>
      <c r="G1243" s="635"/>
      <c r="H1243" s="635"/>
      <c r="I1243" s="635"/>
      <c r="J1243" s="636"/>
      <c r="K1243" s="635"/>
      <c r="L1243" s="635"/>
      <c r="M1243" s="636"/>
      <c r="N1243" s="637"/>
      <c r="O1243" s="603"/>
      <c r="P1243" s="520"/>
      <c r="Q1243" s="520"/>
      <c r="R1243" s="520"/>
      <c r="S1243" s="520"/>
    </row>
    <row r="1244" spans="1:19" s="604" customFormat="1" ht="20.100000000000001" customHeight="1">
      <c r="A1244" s="509"/>
      <c r="B1244" s="528"/>
      <c r="C1244" s="633"/>
      <c r="D1244" s="633"/>
      <c r="E1244" s="634"/>
      <c r="F1244" s="635"/>
      <c r="G1244" s="635"/>
      <c r="H1244" s="635"/>
      <c r="I1244" s="635"/>
      <c r="J1244" s="636"/>
      <c r="K1244" s="635"/>
      <c r="L1244" s="635"/>
      <c r="M1244" s="636"/>
      <c r="N1244" s="637"/>
      <c r="O1244" s="603"/>
      <c r="P1244" s="520"/>
      <c r="Q1244" s="520"/>
      <c r="R1244" s="520"/>
      <c r="S1244" s="520"/>
    </row>
    <row r="1245" spans="1:19" s="604" customFormat="1" ht="20.100000000000001" customHeight="1">
      <c r="A1245" s="509"/>
      <c r="B1245" s="528"/>
      <c r="C1245" s="633"/>
      <c r="D1245" s="633"/>
      <c r="E1245" s="634"/>
      <c r="F1245" s="635"/>
      <c r="G1245" s="635"/>
      <c r="H1245" s="635"/>
      <c r="I1245" s="635"/>
      <c r="J1245" s="636"/>
      <c r="K1245" s="635"/>
      <c r="L1245" s="635"/>
      <c r="M1245" s="636"/>
      <c r="N1245" s="637"/>
      <c r="O1245" s="603"/>
      <c r="P1245" s="520"/>
      <c r="Q1245" s="520"/>
      <c r="R1245" s="520"/>
      <c r="S1245" s="520"/>
    </row>
    <row r="1246" spans="1:19" s="604" customFormat="1" ht="20.100000000000001" customHeight="1">
      <c r="A1246" s="509"/>
      <c r="B1246" s="528"/>
      <c r="C1246" s="633"/>
      <c r="D1246" s="633"/>
      <c r="E1246" s="634"/>
      <c r="F1246" s="635"/>
      <c r="G1246" s="635"/>
      <c r="H1246" s="635"/>
      <c r="I1246" s="635"/>
      <c r="J1246" s="636"/>
      <c r="K1246" s="635"/>
      <c r="L1246" s="635"/>
      <c r="M1246" s="636"/>
      <c r="N1246" s="637"/>
      <c r="O1246" s="603"/>
      <c r="P1246" s="520"/>
      <c r="Q1246" s="520"/>
      <c r="R1246" s="520"/>
      <c r="S1246" s="520"/>
    </row>
    <row r="1247" spans="1:19" s="604" customFormat="1" ht="20.100000000000001" customHeight="1">
      <c r="A1247" s="509"/>
      <c r="B1247" s="528"/>
      <c r="C1247" s="633"/>
      <c r="D1247" s="633"/>
      <c r="E1247" s="634"/>
      <c r="F1247" s="635"/>
      <c r="G1247" s="635"/>
      <c r="H1247" s="635"/>
      <c r="I1247" s="635"/>
      <c r="J1247" s="636"/>
      <c r="K1247" s="635"/>
      <c r="L1247" s="635"/>
      <c r="M1247" s="636"/>
      <c r="N1247" s="637"/>
      <c r="O1247" s="603"/>
      <c r="P1247" s="520"/>
      <c r="Q1247" s="520"/>
      <c r="R1247" s="520"/>
      <c r="S1247" s="520"/>
    </row>
    <row r="1248" spans="1:19" s="604" customFormat="1" ht="20.100000000000001" customHeight="1">
      <c r="A1248" s="509"/>
      <c r="B1248" s="528"/>
      <c r="C1248" s="633"/>
      <c r="D1248" s="633"/>
      <c r="E1248" s="634"/>
      <c r="F1248" s="635"/>
      <c r="G1248" s="635"/>
      <c r="H1248" s="635"/>
      <c r="I1248" s="635"/>
      <c r="J1248" s="636"/>
      <c r="K1248" s="635"/>
      <c r="L1248" s="635"/>
      <c r="M1248" s="636"/>
      <c r="N1248" s="637"/>
      <c r="O1248" s="603"/>
      <c r="P1248" s="520"/>
      <c r="Q1248" s="520"/>
      <c r="R1248" s="520"/>
      <c r="S1248" s="520"/>
    </row>
    <row r="1249" spans="1:19" s="604" customFormat="1" ht="20.100000000000001" customHeight="1">
      <c r="A1249" s="509"/>
      <c r="B1249" s="528"/>
      <c r="C1249" s="633"/>
      <c r="D1249" s="633"/>
      <c r="E1249" s="634"/>
      <c r="F1249" s="635"/>
      <c r="G1249" s="635"/>
      <c r="H1249" s="635"/>
      <c r="I1249" s="635"/>
      <c r="J1249" s="636"/>
      <c r="K1249" s="635"/>
      <c r="L1249" s="635"/>
      <c r="M1249" s="636"/>
      <c r="N1249" s="637"/>
      <c r="O1249" s="603"/>
      <c r="P1249" s="520"/>
      <c r="Q1249" s="520"/>
      <c r="R1249" s="520"/>
      <c r="S1249" s="520"/>
    </row>
    <row r="1250" spans="1:19" s="604" customFormat="1" ht="20.100000000000001" customHeight="1">
      <c r="A1250" s="509"/>
      <c r="B1250" s="528"/>
      <c r="C1250" s="633"/>
      <c r="D1250" s="633"/>
      <c r="E1250" s="634"/>
      <c r="F1250" s="635"/>
      <c r="G1250" s="635"/>
      <c r="H1250" s="635"/>
      <c r="I1250" s="635"/>
      <c r="J1250" s="636"/>
      <c r="K1250" s="635"/>
      <c r="L1250" s="635"/>
      <c r="M1250" s="636"/>
      <c r="N1250" s="637"/>
      <c r="O1250" s="603"/>
      <c r="P1250" s="520"/>
      <c r="Q1250" s="520"/>
      <c r="R1250" s="520"/>
      <c r="S1250" s="520"/>
    </row>
    <row r="1251" spans="1:19" s="604" customFormat="1" ht="20.100000000000001" customHeight="1">
      <c r="A1251" s="509"/>
      <c r="B1251" s="528"/>
      <c r="C1251" s="633"/>
      <c r="D1251" s="633"/>
      <c r="E1251" s="634"/>
      <c r="F1251" s="635"/>
      <c r="G1251" s="635"/>
      <c r="H1251" s="635"/>
      <c r="I1251" s="635"/>
      <c r="J1251" s="636"/>
      <c r="K1251" s="635"/>
      <c r="L1251" s="635"/>
      <c r="M1251" s="636"/>
      <c r="N1251" s="637"/>
      <c r="O1251" s="603"/>
      <c r="P1251" s="520"/>
      <c r="Q1251" s="520"/>
      <c r="R1251" s="520"/>
      <c r="S1251" s="520"/>
    </row>
    <row r="1252" spans="1:19" s="604" customFormat="1" ht="20.100000000000001" customHeight="1">
      <c r="A1252" s="509"/>
      <c r="B1252" s="528"/>
      <c r="C1252" s="633"/>
      <c r="D1252" s="633"/>
      <c r="E1252" s="634"/>
      <c r="F1252" s="635"/>
      <c r="G1252" s="635"/>
      <c r="H1252" s="635"/>
      <c r="I1252" s="635"/>
      <c r="J1252" s="636"/>
      <c r="K1252" s="635"/>
      <c r="L1252" s="635"/>
      <c r="M1252" s="636"/>
      <c r="N1252" s="637"/>
      <c r="O1252" s="603"/>
      <c r="P1252" s="520"/>
      <c r="Q1252" s="520"/>
      <c r="R1252" s="520"/>
      <c r="S1252" s="520"/>
    </row>
    <row r="1253" spans="1:19" s="604" customFormat="1" ht="20.100000000000001" customHeight="1">
      <c r="A1253" s="509"/>
      <c r="B1253" s="528"/>
      <c r="C1253" s="633"/>
      <c r="D1253" s="633"/>
      <c r="E1253" s="634"/>
      <c r="F1253" s="635"/>
      <c r="G1253" s="635"/>
      <c r="H1253" s="635"/>
      <c r="I1253" s="635"/>
      <c r="J1253" s="636"/>
      <c r="K1253" s="635"/>
      <c r="L1253" s="635"/>
      <c r="M1253" s="636"/>
      <c r="N1253" s="637"/>
      <c r="O1253" s="603"/>
      <c r="P1253" s="520"/>
      <c r="Q1253" s="520"/>
      <c r="R1253" s="520"/>
      <c r="S1253" s="520"/>
    </row>
    <row r="1254" spans="1:19" s="604" customFormat="1" ht="20.100000000000001" customHeight="1">
      <c r="A1254" s="509"/>
      <c r="B1254" s="528"/>
      <c r="C1254" s="633"/>
      <c r="D1254" s="633"/>
      <c r="E1254" s="634"/>
      <c r="F1254" s="635"/>
      <c r="G1254" s="635"/>
      <c r="H1254" s="635"/>
      <c r="I1254" s="635"/>
      <c r="J1254" s="636"/>
      <c r="K1254" s="635"/>
      <c r="L1254" s="635"/>
      <c r="M1254" s="636"/>
      <c r="N1254" s="637"/>
      <c r="O1254" s="603"/>
      <c r="P1254" s="520"/>
      <c r="Q1254" s="520"/>
      <c r="R1254" s="520"/>
      <c r="S1254" s="520"/>
    </row>
    <row r="1255" spans="1:19" s="604" customFormat="1" ht="20.100000000000001" customHeight="1">
      <c r="A1255" s="509"/>
      <c r="B1255" s="528"/>
      <c r="C1255" s="633"/>
      <c r="D1255" s="633"/>
      <c r="E1255" s="634"/>
      <c r="F1255" s="635"/>
      <c r="G1255" s="635"/>
      <c r="H1255" s="635"/>
      <c r="I1255" s="635"/>
      <c r="J1255" s="636"/>
      <c r="K1255" s="635"/>
      <c r="L1255" s="635"/>
      <c r="M1255" s="636"/>
      <c r="N1255" s="637"/>
      <c r="O1255" s="603"/>
      <c r="P1255" s="520"/>
      <c r="Q1255" s="520"/>
      <c r="R1255" s="520"/>
      <c r="S1255" s="520"/>
    </row>
  </sheetData>
  <autoFilter ref="C1:C1257" xr:uid="{00000000-0009-0000-0000-000002000000}"/>
  <mergeCells count="3862">
    <mergeCell ref="H1049:I1049"/>
    <mergeCell ref="N145:N146"/>
    <mergeCell ref="O145:O146"/>
    <mergeCell ref="E181:E182"/>
    <mergeCell ref="F181:I182"/>
    <mergeCell ref="J181:J182"/>
    <mergeCell ref="L181:L182"/>
    <mergeCell ref="N181:N182"/>
    <mergeCell ref="O181:R182"/>
    <mergeCell ref="N868:N869"/>
    <mergeCell ref="F875:I876"/>
    <mergeCell ref="E615:E616"/>
    <mergeCell ref="E633:E634"/>
    <mergeCell ref="E641:E642"/>
    <mergeCell ref="E639:E640"/>
    <mergeCell ref="E645:E646"/>
    <mergeCell ref="J645:J646"/>
    <mergeCell ref="L645:L646"/>
    <mergeCell ref="N645:N646"/>
    <mergeCell ref="E687:E688"/>
    <mergeCell ref="F687:I687"/>
    <mergeCell ref="N687:N688"/>
    <mergeCell ref="L766:L767"/>
    <mergeCell ref="J766:J767"/>
    <mergeCell ref="P932:Q933"/>
    <mergeCell ref="F933:G933"/>
    <mergeCell ref="H933:I933"/>
    <mergeCell ref="P743:Q744"/>
    <mergeCell ref="F744:G744"/>
    <mergeCell ref="H744:I744"/>
    <mergeCell ref="D786:D787"/>
    <mergeCell ref="H759:I759"/>
    <mergeCell ref="E786:E787"/>
    <mergeCell ref="F806:I806"/>
    <mergeCell ref="D828:D829"/>
    <mergeCell ref="D822:D823"/>
    <mergeCell ref="D824:D825"/>
    <mergeCell ref="F833:G833"/>
    <mergeCell ref="E814:E815"/>
    <mergeCell ref="F828:I828"/>
    <mergeCell ref="F835:G835"/>
    <mergeCell ref="H835:I835"/>
    <mergeCell ref="H803:I803"/>
    <mergeCell ref="E802:E803"/>
    <mergeCell ref="N840:N841"/>
    <mergeCell ref="J840:J841"/>
    <mergeCell ref="F842:I842"/>
    <mergeCell ref="H841:I841"/>
    <mergeCell ref="L802:L803"/>
    <mergeCell ref="E804:E805"/>
    <mergeCell ref="F791:G791"/>
    <mergeCell ref="H809:I809"/>
    <mergeCell ref="N830:N831"/>
    <mergeCell ref="N822:N823"/>
    <mergeCell ref="H821:I821"/>
    <mergeCell ref="F831:G831"/>
    <mergeCell ref="L754:L755"/>
    <mergeCell ref="D508:D509"/>
    <mergeCell ref="F675:I675"/>
    <mergeCell ref="O492:O493"/>
    <mergeCell ref="O498:O499"/>
    <mergeCell ref="O476:O477"/>
    <mergeCell ref="O480:O481"/>
    <mergeCell ref="F688:I688"/>
    <mergeCell ref="J583:J584"/>
    <mergeCell ref="L635:L636"/>
    <mergeCell ref="J591:J592"/>
    <mergeCell ref="L599:L600"/>
    <mergeCell ref="D711:E712"/>
    <mergeCell ref="D743:D744"/>
    <mergeCell ref="D735:D736"/>
    <mergeCell ref="F754:I754"/>
    <mergeCell ref="D723:D724"/>
    <mergeCell ref="F714:I714"/>
    <mergeCell ref="D713:E714"/>
    <mergeCell ref="F716:I716"/>
    <mergeCell ref="D741:D742"/>
    <mergeCell ref="D737:D738"/>
    <mergeCell ref="F730:G730"/>
    <mergeCell ref="F726:G726"/>
    <mergeCell ref="F737:I737"/>
    <mergeCell ref="H770:I770"/>
    <mergeCell ref="H620:I620"/>
    <mergeCell ref="D671:D672"/>
    <mergeCell ref="D601:D602"/>
    <mergeCell ref="D645:D646"/>
    <mergeCell ref="P926:Q927"/>
    <mergeCell ref="F927:G927"/>
    <mergeCell ref="H927:I927"/>
    <mergeCell ref="F800:I800"/>
    <mergeCell ref="H765:I765"/>
    <mergeCell ref="F786:I786"/>
    <mergeCell ref="L607:L608"/>
    <mergeCell ref="F141:I141"/>
    <mergeCell ref="J141:J142"/>
    <mergeCell ref="L141:L142"/>
    <mergeCell ref="N141:N142"/>
    <mergeCell ref="H630:I630"/>
    <mergeCell ref="F645:I645"/>
    <mergeCell ref="N647:N648"/>
    <mergeCell ref="J631:J632"/>
    <mergeCell ref="M605:M606"/>
    <mergeCell ref="J587:J588"/>
    <mergeCell ref="N769:N770"/>
    <mergeCell ref="N766:N767"/>
    <mergeCell ref="N774:N775"/>
    <mergeCell ref="F755:G755"/>
    <mergeCell ref="J764:J765"/>
    <mergeCell ref="J758:J759"/>
    <mergeCell ref="L651:L652"/>
    <mergeCell ref="L659:L660"/>
    <mergeCell ref="P315:P316"/>
    <mergeCell ref="L583:L584"/>
    <mergeCell ref="F697:I697"/>
    <mergeCell ref="F706:I706"/>
    <mergeCell ref="J733:J734"/>
    <mergeCell ref="F317:I317"/>
    <mergeCell ref="J317:J318"/>
    <mergeCell ref="O135:O136"/>
    <mergeCell ref="J629:J630"/>
    <mergeCell ref="L629:L630"/>
    <mergeCell ref="N629:N630"/>
    <mergeCell ref="F630:G630"/>
    <mergeCell ref="O175:O176"/>
    <mergeCell ref="L595:L596"/>
    <mergeCell ref="J605:J606"/>
    <mergeCell ref="J607:J608"/>
    <mergeCell ref="F577:I577"/>
    <mergeCell ref="J752:J753"/>
    <mergeCell ref="L155:L156"/>
    <mergeCell ref="L699:L700"/>
    <mergeCell ref="O471:O472"/>
    <mergeCell ref="H544:I544"/>
    <mergeCell ref="F546:G546"/>
    <mergeCell ref="H550:I550"/>
    <mergeCell ref="F549:I549"/>
    <mergeCell ref="H546:I546"/>
    <mergeCell ref="L541:L542"/>
    <mergeCell ref="N535:N536"/>
    <mergeCell ref="F558:G558"/>
    <mergeCell ref="H558:I558"/>
    <mergeCell ref="N547:N548"/>
    <mergeCell ref="F471:I471"/>
    <mergeCell ref="O139:O140"/>
    <mergeCell ref="N317:N318"/>
    <mergeCell ref="O165:R166"/>
    <mergeCell ref="O163:R164"/>
    <mergeCell ref="O161:R162"/>
    <mergeCell ref="E315:E316"/>
    <mergeCell ref="F183:I183"/>
    <mergeCell ref="D555:E556"/>
    <mergeCell ref="D531:E532"/>
    <mergeCell ref="D547:D548"/>
    <mergeCell ref="P307:P308"/>
    <mergeCell ref="O141:O142"/>
    <mergeCell ref="O185:O186"/>
    <mergeCell ref="D317:D318"/>
    <mergeCell ref="E317:E318"/>
    <mergeCell ref="N185:N186"/>
    <mergeCell ref="N153:N154"/>
    <mergeCell ref="L707:L708"/>
    <mergeCell ref="F721:I721"/>
    <mergeCell ref="F622:I622"/>
    <mergeCell ref="F625:I625"/>
    <mergeCell ref="F683:I683"/>
    <mergeCell ref="E673:E674"/>
    <mergeCell ref="E655:E656"/>
    <mergeCell ref="P317:P318"/>
    <mergeCell ref="D605:D606"/>
    <mergeCell ref="D627:E628"/>
    <mergeCell ref="D621:E622"/>
    <mergeCell ref="D615:D616"/>
    <mergeCell ref="F613:I613"/>
    <mergeCell ref="E659:E660"/>
    <mergeCell ref="E617:E618"/>
    <mergeCell ref="F611:I611"/>
    <mergeCell ref="F621:I621"/>
    <mergeCell ref="F682:I682"/>
    <mergeCell ref="D673:D674"/>
    <mergeCell ref="F676:I676"/>
    <mergeCell ref="D663:D664"/>
    <mergeCell ref="F673:I673"/>
    <mergeCell ref="P313:P314"/>
    <mergeCell ref="D141:D142"/>
    <mergeCell ref="E141:E142"/>
    <mergeCell ref="N585:N586"/>
    <mergeCell ref="J579:J580"/>
    <mergeCell ref="J593:J594"/>
    <mergeCell ref="N613:N614"/>
    <mergeCell ref="D595:D596"/>
    <mergeCell ref="E601:E602"/>
    <mergeCell ref="D157:D158"/>
    <mergeCell ref="E165:E166"/>
    <mergeCell ref="E189:E190"/>
    <mergeCell ref="H540:I540"/>
    <mergeCell ref="O171:R172"/>
    <mergeCell ref="O173:R174"/>
    <mergeCell ref="O169:R170"/>
    <mergeCell ref="N169:N170"/>
    <mergeCell ref="O167:R168"/>
    <mergeCell ref="O179:R180"/>
    <mergeCell ref="D181:D182"/>
    <mergeCell ref="E647:E648"/>
    <mergeCell ref="D717:E718"/>
    <mergeCell ref="E758:E759"/>
    <mergeCell ref="F668:I668"/>
    <mergeCell ref="E729:E730"/>
    <mergeCell ref="D719:D720"/>
    <mergeCell ref="D687:D688"/>
    <mergeCell ref="J687:J688"/>
    <mergeCell ref="F732:G732"/>
    <mergeCell ref="D733:D734"/>
    <mergeCell ref="E735:E736"/>
    <mergeCell ref="D715:E716"/>
    <mergeCell ref="H736:I736"/>
    <mergeCell ref="F734:G734"/>
    <mergeCell ref="F724:G724"/>
    <mergeCell ref="F718:G718"/>
    <mergeCell ref="H722:I722"/>
    <mergeCell ref="F758:I758"/>
    <mergeCell ref="F759:G759"/>
    <mergeCell ref="F728:G728"/>
    <mergeCell ref="F700:I700"/>
    <mergeCell ref="F704:I704"/>
    <mergeCell ref="D707:E708"/>
    <mergeCell ref="E731:E732"/>
    <mergeCell ref="F731:I731"/>
    <mergeCell ref="D599:D600"/>
    <mergeCell ref="D683:D684"/>
    <mergeCell ref="D655:D656"/>
    <mergeCell ref="E649:E650"/>
    <mergeCell ref="D657:D658"/>
    <mergeCell ref="N189:N190"/>
    <mergeCell ref="E733:E734"/>
    <mergeCell ref="D731:D732"/>
    <mergeCell ref="F711:I711"/>
    <mergeCell ref="D725:D726"/>
    <mergeCell ref="H718:I718"/>
    <mergeCell ref="H726:I726"/>
    <mergeCell ref="F717:I717"/>
    <mergeCell ref="F709:I709"/>
    <mergeCell ref="F729:I729"/>
    <mergeCell ref="H730:I730"/>
    <mergeCell ref="F713:I713"/>
    <mergeCell ref="F720:G720"/>
    <mergeCell ref="D752:E753"/>
    <mergeCell ref="F615:I615"/>
    <mergeCell ref="H612:I612"/>
    <mergeCell ref="H618:I618"/>
    <mergeCell ref="F614:G614"/>
    <mergeCell ref="D677:D678"/>
    <mergeCell ref="D647:D648"/>
    <mergeCell ref="D635:D636"/>
    <mergeCell ref="F650:I650"/>
    <mergeCell ref="E657:E658"/>
    <mergeCell ref="D667:D668"/>
    <mergeCell ref="E643:E644"/>
    <mergeCell ref="F617:I617"/>
    <mergeCell ref="L675:L676"/>
    <mergeCell ref="D207:D208"/>
    <mergeCell ref="D189:D190"/>
    <mergeCell ref="L577:L578"/>
    <mergeCell ref="F602:G602"/>
    <mergeCell ref="D651:D652"/>
    <mergeCell ref="E762:E763"/>
    <mergeCell ref="E756:E757"/>
    <mergeCell ref="D778:D779"/>
    <mergeCell ref="J653:J654"/>
    <mergeCell ref="D665:D666"/>
    <mergeCell ref="E661:E662"/>
    <mergeCell ref="J762:J763"/>
    <mergeCell ref="F782:I782"/>
    <mergeCell ref="F608:G608"/>
    <mergeCell ref="F607:I607"/>
    <mergeCell ref="F542:G542"/>
    <mergeCell ref="E675:E676"/>
    <mergeCell ref="F679:I679"/>
    <mergeCell ref="E679:E680"/>
    <mergeCell ref="E611:E612"/>
    <mergeCell ref="E635:E636"/>
    <mergeCell ref="H755:I755"/>
    <mergeCell ref="D679:D680"/>
    <mergeCell ref="D641:D642"/>
    <mergeCell ref="J577:J578"/>
    <mergeCell ref="E754:E755"/>
    <mergeCell ref="F689:I689"/>
    <mergeCell ref="E671:E672"/>
    <mergeCell ref="F680:I680"/>
    <mergeCell ref="F678:I678"/>
    <mergeCell ref="H628:I628"/>
    <mergeCell ref="D629:E630"/>
    <mergeCell ref="F629:I629"/>
    <mergeCell ref="D613:D614"/>
    <mergeCell ref="E613:E614"/>
    <mergeCell ref="F656:I656"/>
    <mergeCell ref="F654:I654"/>
    <mergeCell ref="F715:I715"/>
    <mergeCell ref="F722:G722"/>
    <mergeCell ref="J685:J686"/>
    <mergeCell ref="H724:I724"/>
    <mergeCell ref="D766:D767"/>
    <mergeCell ref="E681:E682"/>
    <mergeCell ref="D771:D772"/>
    <mergeCell ref="E782:E783"/>
    <mergeCell ref="E778:E779"/>
    <mergeCell ref="D756:D757"/>
    <mergeCell ref="E766:E767"/>
    <mergeCell ref="F764:I764"/>
    <mergeCell ref="D758:D759"/>
    <mergeCell ref="B751:N751"/>
    <mergeCell ref="E743:E744"/>
    <mergeCell ref="F743:I743"/>
    <mergeCell ref="L776:L777"/>
    <mergeCell ref="E749:E750"/>
    <mergeCell ref="E776:E777"/>
    <mergeCell ref="L769:L770"/>
    <mergeCell ref="J769:J770"/>
    <mergeCell ref="F684:I684"/>
    <mergeCell ref="E691:E692"/>
    <mergeCell ref="J719:J720"/>
    <mergeCell ref="L703:L704"/>
    <mergeCell ref="F723:I723"/>
    <mergeCell ref="E725:E726"/>
    <mergeCell ref="F753:G753"/>
    <mergeCell ref="E771:E772"/>
    <mergeCell ref="H777:I777"/>
    <mergeCell ref="D762:D763"/>
    <mergeCell ref="H753:I753"/>
    <mergeCell ref="D830:D831"/>
    <mergeCell ref="D838:D839"/>
    <mergeCell ref="D800:E801"/>
    <mergeCell ref="E834:E835"/>
    <mergeCell ref="D820:D821"/>
    <mergeCell ref="H805:I805"/>
    <mergeCell ref="D774:E775"/>
    <mergeCell ref="E760:E761"/>
    <mergeCell ref="E764:E765"/>
    <mergeCell ref="F771:I771"/>
    <mergeCell ref="N808:N809"/>
    <mergeCell ref="H797:I797"/>
    <mergeCell ref="N804:N805"/>
    <mergeCell ref="J820:J821"/>
    <mergeCell ref="E824:E825"/>
    <mergeCell ref="F802:I802"/>
    <mergeCell ref="N834:N835"/>
    <mergeCell ref="N814:N815"/>
    <mergeCell ref="N794:N795"/>
    <mergeCell ref="F795:G795"/>
    <mergeCell ref="D794:D795"/>
    <mergeCell ref="E826:E827"/>
    <mergeCell ref="J828:J829"/>
    <mergeCell ref="D776:D777"/>
    <mergeCell ref="F770:G770"/>
    <mergeCell ref="E769:E770"/>
    <mergeCell ref="N820:N821"/>
    <mergeCell ref="F821:G821"/>
    <mergeCell ref="E816:E817"/>
    <mergeCell ref="F836:I836"/>
    <mergeCell ref="F815:G815"/>
    <mergeCell ref="H815:I815"/>
    <mergeCell ref="L79:L80"/>
    <mergeCell ref="L85:L86"/>
    <mergeCell ref="N139:N140"/>
    <mergeCell ref="D89:D90"/>
    <mergeCell ref="J129:J130"/>
    <mergeCell ref="L824:L825"/>
    <mergeCell ref="F805:G805"/>
    <mergeCell ref="H781:I781"/>
    <mergeCell ref="F783:G783"/>
    <mergeCell ref="H783:I783"/>
    <mergeCell ref="J800:J801"/>
    <mergeCell ref="F817:G817"/>
    <mergeCell ref="F825:G825"/>
    <mergeCell ref="F824:I824"/>
    <mergeCell ref="F812:I812"/>
    <mergeCell ref="F801:I801"/>
    <mergeCell ref="F780:I780"/>
    <mergeCell ref="D790:D791"/>
    <mergeCell ref="D814:D815"/>
    <mergeCell ref="D796:D797"/>
    <mergeCell ref="F774:I774"/>
    <mergeCell ref="F775:I775"/>
    <mergeCell ref="L804:L805"/>
    <mergeCell ref="D709:E710"/>
    <mergeCell ref="F701:I701"/>
    <mergeCell ref="E605:E606"/>
    <mergeCell ref="F823:G823"/>
    <mergeCell ref="J818:J819"/>
    <mergeCell ref="F797:G797"/>
    <mergeCell ref="E677:E678"/>
    <mergeCell ref="F762:I762"/>
    <mergeCell ref="N782:N783"/>
    <mergeCell ref="N800:N801"/>
    <mergeCell ref="E806:E807"/>
    <mergeCell ref="E810:E811"/>
    <mergeCell ref="F810:I810"/>
    <mergeCell ref="L810:L811"/>
    <mergeCell ref="F793:G793"/>
    <mergeCell ref="E796:E797"/>
    <mergeCell ref="J776:J777"/>
    <mergeCell ref="L774:L775"/>
    <mergeCell ref="J810:J811"/>
    <mergeCell ref="N802:N803"/>
    <mergeCell ref="N790:N791"/>
    <mergeCell ref="N806:N807"/>
    <mergeCell ref="N792:N793"/>
    <mergeCell ref="F811:G811"/>
    <mergeCell ref="N810:N811"/>
    <mergeCell ref="F777:G777"/>
    <mergeCell ref="J786:J787"/>
    <mergeCell ref="J782:J783"/>
    <mergeCell ref="L784:L785"/>
    <mergeCell ref="N788:N789"/>
    <mergeCell ref="N780:N781"/>
    <mergeCell ref="F794:I794"/>
    <mergeCell ref="H795:I795"/>
    <mergeCell ref="E794:E795"/>
    <mergeCell ref="H793:I793"/>
    <mergeCell ref="E784:E785"/>
    <mergeCell ref="L786:L787"/>
    <mergeCell ref="F787:I787"/>
    <mergeCell ref="J788:J789"/>
    <mergeCell ref="N111:N112"/>
    <mergeCell ref="L812:L813"/>
    <mergeCell ref="F813:G813"/>
    <mergeCell ref="H772:I772"/>
    <mergeCell ref="L800:L801"/>
    <mergeCell ref="D191:D192"/>
    <mergeCell ref="L203:L204"/>
    <mergeCell ref="L818:L819"/>
    <mergeCell ref="J802:J803"/>
    <mergeCell ref="F808:I808"/>
    <mergeCell ref="J808:J809"/>
    <mergeCell ref="L808:L809"/>
    <mergeCell ref="F790:I790"/>
    <mergeCell ref="H813:I813"/>
    <mergeCell ref="J113:J114"/>
    <mergeCell ref="J784:J785"/>
    <mergeCell ref="D788:D789"/>
    <mergeCell ref="E175:E176"/>
    <mergeCell ref="D818:D819"/>
    <mergeCell ref="L778:L779"/>
    <mergeCell ref="H791:I791"/>
    <mergeCell ref="H807:I807"/>
    <mergeCell ref="F799:I799"/>
    <mergeCell ref="F789:G789"/>
    <mergeCell ref="H789:I789"/>
    <mergeCell ref="J796:J797"/>
    <mergeCell ref="D802:D803"/>
    <mergeCell ref="E790:E791"/>
    <mergeCell ref="D806:D807"/>
    <mergeCell ref="D804:D805"/>
    <mergeCell ref="E808:E809"/>
    <mergeCell ref="F792:I792"/>
    <mergeCell ref="N14:N15"/>
    <mergeCell ref="F15:I15"/>
    <mergeCell ref="B24:B25"/>
    <mergeCell ref="D24:E25"/>
    <mergeCell ref="F24:I24"/>
    <mergeCell ref="J24:J25"/>
    <mergeCell ref="L24:L25"/>
    <mergeCell ref="N24:N25"/>
    <mergeCell ref="F25:I25"/>
    <mergeCell ref="B34:B35"/>
    <mergeCell ref="D34:E35"/>
    <mergeCell ref="F34:I34"/>
    <mergeCell ref="J26:J27"/>
    <mergeCell ref="N28:N29"/>
    <mergeCell ref="L18:L19"/>
    <mergeCell ref="B26:B27"/>
    <mergeCell ref="N22:N23"/>
    <mergeCell ref="N32:N33"/>
    <mergeCell ref="D32:E33"/>
    <mergeCell ref="L30:L31"/>
    <mergeCell ref="J18:J19"/>
    <mergeCell ref="B32:B33"/>
    <mergeCell ref="J34:J35"/>
    <mergeCell ref="L34:L35"/>
    <mergeCell ref="N34:N35"/>
    <mergeCell ref="F35:I35"/>
    <mergeCell ref="N30:N31"/>
    <mergeCell ref="B28:B29"/>
    <mergeCell ref="D30:E31"/>
    <mergeCell ref="L75:L76"/>
    <mergeCell ref="E818:E819"/>
    <mergeCell ref="N786:N787"/>
    <mergeCell ref="D881:D882"/>
    <mergeCell ref="D891:D892"/>
    <mergeCell ref="E887:E888"/>
    <mergeCell ref="F1114:I1114"/>
    <mergeCell ref="N1072:N1073"/>
    <mergeCell ref="N1069:N1070"/>
    <mergeCell ref="D1088:E1089"/>
    <mergeCell ref="L1067:L1068"/>
    <mergeCell ref="H1062:I1062"/>
    <mergeCell ref="D1078:D1079"/>
    <mergeCell ref="F1098:I1098"/>
    <mergeCell ref="N1090:N1091"/>
    <mergeCell ref="L1076:L1077"/>
    <mergeCell ref="L1078:L1079"/>
    <mergeCell ref="J1074:J1075"/>
    <mergeCell ref="F1075:I1075"/>
    <mergeCell ref="F1076:I1076"/>
    <mergeCell ref="J1065:J1066"/>
    <mergeCell ref="E1074:E1075"/>
    <mergeCell ref="J75:J76"/>
    <mergeCell ref="L77:L78"/>
    <mergeCell ref="F1002:I1002"/>
    <mergeCell ref="D1025:D1026"/>
    <mergeCell ref="F1078:I1078"/>
    <mergeCell ref="F1088:I1088"/>
    <mergeCell ref="J1088:J1089"/>
    <mergeCell ref="F1083:I1083"/>
    <mergeCell ref="L926:L927"/>
    <mergeCell ref="J926:J927"/>
    <mergeCell ref="L69:L70"/>
    <mergeCell ref="D69:D70"/>
    <mergeCell ref="F67:I67"/>
    <mergeCell ref="L1141:L1142"/>
    <mergeCell ref="F1054:I1054"/>
    <mergeCell ref="L1063:L1064"/>
    <mergeCell ref="F1079:I1079"/>
    <mergeCell ref="J1069:J1070"/>
    <mergeCell ref="F1057:G1057"/>
    <mergeCell ref="D964:D965"/>
    <mergeCell ref="F970:I970"/>
    <mergeCell ref="D955:D956"/>
    <mergeCell ref="E854:E855"/>
    <mergeCell ref="F854:I854"/>
    <mergeCell ref="E848:E849"/>
    <mergeCell ref="D1141:D1142"/>
    <mergeCell ref="E1141:E1142"/>
    <mergeCell ref="F1141:I1141"/>
    <mergeCell ref="J1141:J1142"/>
    <mergeCell ref="F849:G849"/>
    <mergeCell ref="D934:D939"/>
    <mergeCell ref="E934:E939"/>
    <mergeCell ref="L1080:L1081"/>
    <mergeCell ref="D1080:D1081"/>
    <mergeCell ref="F1077:I1077"/>
    <mergeCell ref="L1117:L1118"/>
    <mergeCell ref="L1090:L1091"/>
    <mergeCell ref="D1107:D1110"/>
    <mergeCell ref="B1106:N1106"/>
    <mergeCell ref="B1108:B1110"/>
    <mergeCell ref="N1139:N1140"/>
    <mergeCell ref="F1140:G1140"/>
    <mergeCell ref="L1139:L1140"/>
    <mergeCell ref="J1080:J1081"/>
    <mergeCell ref="E1078:E1079"/>
    <mergeCell ref="D1069:D1070"/>
    <mergeCell ref="H1070:I1070"/>
    <mergeCell ref="D1072:D1073"/>
    <mergeCell ref="F1067:I1067"/>
    <mergeCell ref="E1139:E1140"/>
    <mergeCell ref="D866:D867"/>
    <mergeCell ref="J1082:J1083"/>
    <mergeCell ref="F1082:I1082"/>
    <mergeCell ref="D1111:D1112"/>
    <mergeCell ref="F1116:I1116"/>
    <mergeCell ref="D1119:D1120"/>
    <mergeCell ref="F1109:I1109"/>
    <mergeCell ref="D1102:D1103"/>
    <mergeCell ref="J822:J823"/>
    <mergeCell ref="J852:J853"/>
    <mergeCell ref="J836:J837"/>
    <mergeCell ref="D1130:D1131"/>
    <mergeCell ref="F853:G853"/>
    <mergeCell ref="E836:E837"/>
    <mergeCell ref="E840:E841"/>
    <mergeCell ref="H1140:I1140"/>
    <mergeCell ref="B1138:N1138"/>
    <mergeCell ref="E842:E843"/>
    <mergeCell ref="F847:G847"/>
    <mergeCell ref="D840:D841"/>
    <mergeCell ref="D826:D827"/>
    <mergeCell ref="E822:E823"/>
    <mergeCell ref="E885:E886"/>
    <mergeCell ref="F877:I877"/>
    <mergeCell ref="L910:L911"/>
    <mergeCell ref="F904:I904"/>
    <mergeCell ref="L885:L886"/>
    <mergeCell ref="N1056:N1057"/>
    <mergeCell ref="L1111:L1112"/>
    <mergeCell ref="F953:I953"/>
    <mergeCell ref="J907:J908"/>
    <mergeCell ref="N1141:N1142"/>
    <mergeCell ref="F1142:G1142"/>
    <mergeCell ref="H1142:I1142"/>
    <mergeCell ref="D1139:D1140"/>
    <mergeCell ref="D1098:D1099"/>
    <mergeCell ref="D1094:D1095"/>
    <mergeCell ref="E1119:E1120"/>
    <mergeCell ref="F1031:I1031"/>
    <mergeCell ref="F1074:I1074"/>
    <mergeCell ref="N1042:N1043"/>
    <mergeCell ref="L1127:L1128"/>
    <mergeCell ref="D1125:D1126"/>
    <mergeCell ref="E1125:E1126"/>
    <mergeCell ref="B1124:N1124"/>
    <mergeCell ref="J1127:J1128"/>
    <mergeCell ref="N1115:N1116"/>
    <mergeCell ref="E1130:E1131"/>
    <mergeCell ref="F1130:I1130"/>
    <mergeCell ref="F1131:I1131"/>
    <mergeCell ref="N1130:N1131"/>
    <mergeCell ref="E1085:E1086"/>
    <mergeCell ref="J1076:J1077"/>
    <mergeCell ref="N1052:N1053"/>
    <mergeCell ref="F1139:I1139"/>
    <mergeCell ref="J1139:J1140"/>
    <mergeCell ref="N1019:N1020"/>
    <mergeCell ref="J1063:J1064"/>
    <mergeCell ref="N1044:N1045"/>
    <mergeCell ref="F1045:G1045"/>
    <mergeCell ref="D1037:E1038"/>
    <mergeCell ref="N1011:N1012"/>
    <mergeCell ref="D993:D994"/>
    <mergeCell ref="F999:I999"/>
    <mergeCell ref="N932:N933"/>
    <mergeCell ref="E1092:E1093"/>
    <mergeCell ref="L1113:L1114"/>
    <mergeCell ref="E1113:E1114"/>
    <mergeCell ref="F1113:I1113"/>
    <mergeCell ref="J1115:J1116"/>
    <mergeCell ref="L1115:L1116"/>
    <mergeCell ref="E1111:E1112"/>
    <mergeCell ref="N1067:N1068"/>
    <mergeCell ref="F1069:I1069"/>
    <mergeCell ref="J1061:J1062"/>
    <mergeCell ref="N1063:N1064"/>
    <mergeCell ref="E1080:E1081"/>
    <mergeCell ref="N1080:N1081"/>
    <mergeCell ref="D1074:D1075"/>
    <mergeCell ref="N1076:N1077"/>
    <mergeCell ref="D1115:D1116"/>
    <mergeCell ref="N1078:N1079"/>
    <mergeCell ref="E1048:E1049"/>
    <mergeCell ref="F1048:I1048"/>
    <mergeCell ref="J1048:J1049"/>
    <mergeCell ref="L1048:L1049"/>
    <mergeCell ref="N1048:N1049"/>
    <mergeCell ref="F1049:G1049"/>
    <mergeCell ref="N889:N890"/>
    <mergeCell ref="L875:L876"/>
    <mergeCell ref="H867:I867"/>
    <mergeCell ref="J858:J859"/>
    <mergeCell ref="J846:J847"/>
    <mergeCell ref="F862:I862"/>
    <mergeCell ref="J862:J863"/>
    <mergeCell ref="J864:J865"/>
    <mergeCell ref="F868:I868"/>
    <mergeCell ref="J868:J869"/>
    <mergeCell ref="D862:D863"/>
    <mergeCell ref="F863:G863"/>
    <mergeCell ref="H863:I863"/>
    <mergeCell ref="E866:E867"/>
    <mergeCell ref="E850:E851"/>
    <mergeCell ref="J850:J851"/>
    <mergeCell ref="D885:D886"/>
    <mergeCell ref="F866:I866"/>
    <mergeCell ref="J866:J867"/>
    <mergeCell ref="J877:J878"/>
    <mergeCell ref="H851:I851"/>
    <mergeCell ref="N848:N849"/>
    <mergeCell ref="N883:N884"/>
    <mergeCell ref="N887:N888"/>
    <mergeCell ref="D871:D872"/>
    <mergeCell ref="J887:J888"/>
    <mergeCell ref="J854:J855"/>
    <mergeCell ref="F871:I871"/>
    <mergeCell ref="F869:G869"/>
    <mergeCell ref="L866:L867"/>
    <mergeCell ref="E868:E869"/>
    <mergeCell ref="E871:E872"/>
    <mergeCell ref="N1117:N1118"/>
    <mergeCell ref="F1118:I1118"/>
    <mergeCell ref="J1111:J1112"/>
    <mergeCell ref="N1111:N1112"/>
    <mergeCell ref="N1107:N1108"/>
    <mergeCell ref="D1117:D1118"/>
    <mergeCell ref="E1102:E1103"/>
    <mergeCell ref="N1094:N1095"/>
    <mergeCell ref="F1096:I1096"/>
    <mergeCell ref="N1085:N1086"/>
    <mergeCell ref="F1102:I1102"/>
    <mergeCell ref="L1096:L1097"/>
    <mergeCell ref="N1096:N1097"/>
    <mergeCell ref="L1088:L1089"/>
    <mergeCell ref="J1085:J1086"/>
    <mergeCell ref="N1088:N1089"/>
    <mergeCell ref="D1082:D1083"/>
    <mergeCell ref="L1082:L1083"/>
    <mergeCell ref="L1094:L1095"/>
    <mergeCell ref="L1107:L1108"/>
    <mergeCell ref="N1113:N1114"/>
    <mergeCell ref="E1115:E1116"/>
    <mergeCell ref="E1090:E1091"/>
    <mergeCell ref="L1104:L1105"/>
    <mergeCell ref="L1102:L1103"/>
    <mergeCell ref="L1100:L1101"/>
    <mergeCell ref="D1113:D1114"/>
    <mergeCell ref="J1090:J1093"/>
    <mergeCell ref="F1094:I1094"/>
    <mergeCell ref="L119:L120"/>
    <mergeCell ref="J115:J116"/>
    <mergeCell ref="D153:D154"/>
    <mergeCell ref="L185:L186"/>
    <mergeCell ref="E117:E118"/>
    <mergeCell ref="F117:I117"/>
    <mergeCell ref="F883:I883"/>
    <mergeCell ref="H896:I896"/>
    <mergeCell ref="D808:D809"/>
    <mergeCell ref="F830:I830"/>
    <mergeCell ref="F832:I832"/>
    <mergeCell ref="D769:D770"/>
    <mergeCell ref="F712:I712"/>
    <mergeCell ref="F710:I710"/>
    <mergeCell ref="F763:G763"/>
    <mergeCell ref="D764:D765"/>
    <mergeCell ref="E788:E789"/>
    <mergeCell ref="F760:I760"/>
    <mergeCell ref="F766:I766"/>
    <mergeCell ref="F767:G767"/>
    <mergeCell ref="H728:I728"/>
    <mergeCell ref="E723:E724"/>
    <mergeCell ref="H819:I819"/>
    <mergeCell ref="F818:I818"/>
    <mergeCell ref="F807:G807"/>
    <mergeCell ref="H878:I878"/>
    <mergeCell ref="D879:D880"/>
    <mergeCell ref="H884:I884"/>
    <mergeCell ref="H865:I865"/>
    <mergeCell ref="H857:I857"/>
    <mergeCell ref="D856:D857"/>
    <mergeCell ref="E873:E874"/>
    <mergeCell ref="E737:E738"/>
    <mergeCell ref="D760:D761"/>
    <mergeCell ref="D163:D164"/>
    <mergeCell ref="D139:D140"/>
    <mergeCell ref="D784:D785"/>
    <mergeCell ref="F819:G819"/>
    <mergeCell ref="F814:I814"/>
    <mergeCell ref="J812:J813"/>
    <mergeCell ref="H811:I811"/>
    <mergeCell ref="F816:I816"/>
    <mergeCell ref="D631:D632"/>
    <mergeCell ref="D637:D638"/>
    <mergeCell ref="D792:D793"/>
    <mergeCell ref="D780:D781"/>
    <mergeCell ref="D754:D755"/>
    <mergeCell ref="D739:D740"/>
    <mergeCell ref="F756:I756"/>
    <mergeCell ref="D812:D813"/>
    <mergeCell ref="H817:I817"/>
    <mergeCell ref="E169:E170"/>
    <mergeCell ref="J167:J168"/>
    <mergeCell ref="F803:G803"/>
    <mergeCell ref="D816:D817"/>
    <mergeCell ref="J806:J807"/>
    <mergeCell ref="F809:G809"/>
    <mergeCell ref="F772:G772"/>
    <mergeCell ref="F778:I778"/>
    <mergeCell ref="D798:E799"/>
    <mergeCell ref="D782:D783"/>
    <mergeCell ref="D810:D811"/>
    <mergeCell ref="F698:I698"/>
    <mergeCell ref="D705:E706"/>
    <mergeCell ref="L65:L66"/>
    <mergeCell ref="N103:N104"/>
    <mergeCell ref="J77:J78"/>
    <mergeCell ref="D65:D66"/>
    <mergeCell ref="L103:L104"/>
    <mergeCell ref="L117:L118"/>
    <mergeCell ref="J159:J160"/>
    <mergeCell ref="L169:L170"/>
    <mergeCell ref="F187:I187"/>
    <mergeCell ref="J792:J793"/>
    <mergeCell ref="E780:E781"/>
    <mergeCell ref="E129:E130"/>
    <mergeCell ref="F129:I129"/>
    <mergeCell ref="F804:I804"/>
    <mergeCell ref="E217:E218"/>
    <mergeCell ref="E792:E793"/>
    <mergeCell ref="F781:G781"/>
    <mergeCell ref="F620:G620"/>
    <mergeCell ref="F658:I658"/>
    <mergeCell ref="F660:I660"/>
    <mergeCell ref="E637:E638"/>
    <mergeCell ref="L771:L772"/>
    <mergeCell ref="F757:G757"/>
    <mergeCell ref="E739:E740"/>
    <mergeCell ref="F739:I739"/>
    <mergeCell ref="L788:L789"/>
    <mergeCell ref="H767:I767"/>
    <mergeCell ref="B768:N768"/>
    <mergeCell ref="B773:N773"/>
    <mergeCell ref="J804:J805"/>
    <mergeCell ref="J798:J799"/>
    <mergeCell ref="D219:D220"/>
    <mergeCell ref="D57:D58"/>
    <mergeCell ref="D95:D96"/>
    <mergeCell ref="D83:D84"/>
    <mergeCell ref="D55:D56"/>
    <mergeCell ref="D105:D106"/>
    <mergeCell ref="N48:N49"/>
    <mergeCell ref="F49:I49"/>
    <mergeCell ref="N75:N76"/>
    <mergeCell ref="D77:D78"/>
    <mergeCell ref="E77:E78"/>
    <mergeCell ref="F77:I77"/>
    <mergeCell ref="J53:J54"/>
    <mergeCell ref="L55:L56"/>
    <mergeCell ref="E59:E60"/>
    <mergeCell ref="E63:E64"/>
    <mergeCell ref="F59:I59"/>
    <mergeCell ref="J169:J170"/>
    <mergeCell ref="D169:D170"/>
    <mergeCell ref="E163:E164"/>
    <mergeCell ref="E121:E122"/>
    <mergeCell ref="D127:D128"/>
    <mergeCell ref="E127:E128"/>
    <mergeCell ref="F127:I127"/>
    <mergeCell ref="J127:J128"/>
    <mergeCell ref="D117:D118"/>
    <mergeCell ref="L129:L130"/>
    <mergeCell ref="J149:J150"/>
    <mergeCell ref="D107:D108"/>
    <mergeCell ref="F161:I161"/>
    <mergeCell ref="D125:D126"/>
    <mergeCell ref="E125:E126"/>
    <mergeCell ref="L83:L84"/>
    <mergeCell ref="N67:N68"/>
    <mergeCell ref="N53:N54"/>
    <mergeCell ref="N71:N72"/>
    <mergeCell ref="L99:L100"/>
    <mergeCell ref="N93:N94"/>
    <mergeCell ref="J83:J84"/>
    <mergeCell ref="F97:I97"/>
    <mergeCell ref="N69:N70"/>
    <mergeCell ref="J65:J66"/>
    <mergeCell ref="D44:E45"/>
    <mergeCell ref="N46:N47"/>
    <mergeCell ref="D51:E52"/>
    <mergeCell ref="E109:E110"/>
    <mergeCell ref="F109:I109"/>
    <mergeCell ref="J109:J110"/>
    <mergeCell ref="N59:N60"/>
    <mergeCell ref="L71:L72"/>
    <mergeCell ref="J67:J68"/>
    <mergeCell ref="L46:L47"/>
    <mergeCell ref="J87:J88"/>
    <mergeCell ref="E83:E84"/>
    <mergeCell ref="L57:L58"/>
    <mergeCell ref="J59:J60"/>
    <mergeCell ref="L59:L60"/>
    <mergeCell ref="J103:J104"/>
    <mergeCell ref="E105:E106"/>
    <mergeCell ref="N55:N56"/>
    <mergeCell ref="N109:N110"/>
    <mergeCell ref="J85:J86"/>
    <mergeCell ref="D103:D104"/>
    <mergeCell ref="E103:E104"/>
    <mergeCell ref="D85:D86"/>
    <mergeCell ref="B48:B49"/>
    <mergeCell ref="D48:E49"/>
    <mergeCell ref="F48:I48"/>
    <mergeCell ref="J48:J49"/>
    <mergeCell ref="L48:L49"/>
    <mergeCell ref="F51:I51"/>
    <mergeCell ref="L36:L37"/>
    <mergeCell ref="D12:E13"/>
    <mergeCell ref="N38:N39"/>
    <mergeCell ref="N36:N37"/>
    <mergeCell ref="N81:N82"/>
    <mergeCell ref="N99:N100"/>
    <mergeCell ref="N61:N62"/>
    <mergeCell ref="N63:N64"/>
    <mergeCell ref="L63:L64"/>
    <mergeCell ref="N42:N43"/>
    <mergeCell ref="F73:I73"/>
    <mergeCell ref="J40:J41"/>
    <mergeCell ref="L42:L43"/>
    <mergeCell ref="L44:L45"/>
    <mergeCell ref="F45:I45"/>
    <mergeCell ref="F89:I89"/>
    <mergeCell ref="J63:J64"/>
    <mergeCell ref="J73:J74"/>
    <mergeCell ref="F44:I44"/>
    <mergeCell ref="J42:J43"/>
    <mergeCell ref="F41:I41"/>
    <mergeCell ref="F42:I42"/>
    <mergeCell ref="N44:N45"/>
    <mergeCell ref="F91:I91"/>
    <mergeCell ref="J91:J92"/>
    <mergeCell ref="L91:L92"/>
    <mergeCell ref="F13:I13"/>
    <mergeCell ref="D22:E23"/>
    <mergeCell ref="F22:I22"/>
    <mergeCell ref="J22:J23"/>
    <mergeCell ref="L22:L23"/>
    <mergeCell ref="F17:I17"/>
    <mergeCell ref="F20:I20"/>
    <mergeCell ref="F33:I33"/>
    <mergeCell ref="F31:I31"/>
    <mergeCell ref="D40:E41"/>
    <mergeCell ref="F23:I23"/>
    <mergeCell ref="D46:E47"/>
    <mergeCell ref="F28:I28"/>
    <mergeCell ref="F32:I32"/>
    <mergeCell ref="L28:L29"/>
    <mergeCell ref="J51:J52"/>
    <mergeCell ref="J38:J39"/>
    <mergeCell ref="L38:L39"/>
    <mergeCell ref="D26:E27"/>
    <mergeCell ref="J36:J37"/>
    <mergeCell ref="D36:E37"/>
    <mergeCell ref="F40:I40"/>
    <mergeCell ref="J44:J45"/>
    <mergeCell ref="L133:L134"/>
    <mergeCell ref="F119:I119"/>
    <mergeCell ref="F93:I93"/>
    <mergeCell ref="D67:D68"/>
    <mergeCell ref="F46:I46"/>
    <mergeCell ref="D73:D74"/>
    <mergeCell ref="J101:J102"/>
    <mergeCell ref="F81:I81"/>
    <mergeCell ref="F101:I101"/>
    <mergeCell ref="F61:I61"/>
    <mergeCell ref="D121:D122"/>
    <mergeCell ref="B50:N50"/>
    <mergeCell ref="D75:D76"/>
    <mergeCell ref="L51:L52"/>
    <mergeCell ref="J57:J58"/>
    <mergeCell ref="N97:N98"/>
    <mergeCell ref="J55:J56"/>
    <mergeCell ref="J61:J62"/>
    <mergeCell ref="N83:N84"/>
    <mergeCell ref="J81:J82"/>
    <mergeCell ref="L40:L41"/>
    <mergeCell ref="E79:E80"/>
    <mergeCell ref="L105:L106"/>
    <mergeCell ref="F65:I65"/>
    <mergeCell ref="B42:B43"/>
    <mergeCell ref="D111:D112"/>
    <mergeCell ref="B46:B47"/>
    <mergeCell ref="D91:D92"/>
    <mergeCell ref="L97:L98"/>
    <mergeCell ref="E89:E90"/>
    <mergeCell ref="E107:E108"/>
    <mergeCell ref="N798:N799"/>
    <mergeCell ref="L780:L781"/>
    <mergeCell ref="F785:I785"/>
    <mergeCell ref="E69:E70"/>
    <mergeCell ref="F69:I69"/>
    <mergeCell ref="N73:N74"/>
    <mergeCell ref="N95:N96"/>
    <mergeCell ref="L89:L90"/>
    <mergeCell ref="N105:N106"/>
    <mergeCell ref="N885:N886"/>
    <mergeCell ref="L806:L807"/>
    <mergeCell ref="F873:G874"/>
    <mergeCell ref="N866:N867"/>
    <mergeCell ref="N864:N865"/>
    <mergeCell ref="E97:E98"/>
    <mergeCell ref="N91:N92"/>
    <mergeCell ref="E85:E86"/>
    <mergeCell ref="F735:I735"/>
    <mergeCell ref="E721:E722"/>
    <mergeCell ref="L689:L690"/>
    <mergeCell ref="L701:L702"/>
    <mergeCell ref="E651:E652"/>
    <mergeCell ref="J816:J817"/>
    <mergeCell ref="L814:L815"/>
    <mergeCell ref="L115:L116"/>
    <mergeCell ref="L127:L128"/>
    <mergeCell ref="L149:L150"/>
    <mergeCell ref="J107:J108"/>
    <mergeCell ref="E115:E116"/>
    <mergeCell ref="N873:N874"/>
    <mergeCell ref="D844:D845"/>
    <mergeCell ref="F834:I834"/>
    <mergeCell ref="F882:G882"/>
    <mergeCell ref="D873:D874"/>
    <mergeCell ref="L820:L821"/>
    <mergeCell ref="F867:G867"/>
    <mergeCell ref="J824:J825"/>
    <mergeCell ref="H823:I823"/>
    <mergeCell ref="N850:N851"/>
    <mergeCell ref="D836:D837"/>
    <mergeCell ref="D834:D835"/>
    <mergeCell ref="H849:I849"/>
    <mergeCell ref="E830:E831"/>
    <mergeCell ref="F851:G851"/>
    <mergeCell ref="N832:N833"/>
    <mergeCell ref="N826:N827"/>
    <mergeCell ref="N875:N876"/>
    <mergeCell ref="N858:N859"/>
    <mergeCell ref="F859:G859"/>
    <mergeCell ref="E862:E863"/>
    <mergeCell ref="J830:J831"/>
    <mergeCell ref="H839:I839"/>
    <mergeCell ref="L834:L835"/>
    <mergeCell ref="N862:N863"/>
    <mergeCell ref="D846:D847"/>
    <mergeCell ref="N846:N847"/>
    <mergeCell ref="N838:N839"/>
    <mergeCell ref="F865:G865"/>
    <mergeCell ref="F864:I864"/>
    <mergeCell ref="D852:D853"/>
    <mergeCell ref="E852:E853"/>
    <mergeCell ref="L830:L831"/>
    <mergeCell ref="J832:J833"/>
    <mergeCell ref="L838:L839"/>
    <mergeCell ref="F827:G827"/>
    <mergeCell ref="H827:I827"/>
    <mergeCell ref="L826:L827"/>
    <mergeCell ref="L832:L833"/>
    <mergeCell ref="L846:L847"/>
    <mergeCell ref="H833:I833"/>
    <mergeCell ref="F861:G861"/>
    <mergeCell ref="H861:I861"/>
    <mergeCell ref="F858:I858"/>
    <mergeCell ref="F860:I860"/>
    <mergeCell ref="N844:N845"/>
    <mergeCell ref="N852:N853"/>
    <mergeCell ref="J838:J839"/>
    <mergeCell ref="H845:I845"/>
    <mergeCell ref="L848:L849"/>
    <mergeCell ref="F852:I852"/>
    <mergeCell ref="L852:L853"/>
    <mergeCell ref="L836:L837"/>
    <mergeCell ref="L850:L851"/>
    <mergeCell ref="F887:I887"/>
    <mergeCell ref="F838:I838"/>
    <mergeCell ref="L864:L865"/>
    <mergeCell ref="L862:L863"/>
    <mergeCell ref="J844:J845"/>
    <mergeCell ref="E881:E882"/>
    <mergeCell ref="D842:D843"/>
    <mergeCell ref="E860:E861"/>
    <mergeCell ref="E877:E878"/>
    <mergeCell ref="D864:D865"/>
    <mergeCell ref="E864:E865"/>
    <mergeCell ref="D875:D876"/>
    <mergeCell ref="F886:G886"/>
    <mergeCell ref="L840:L841"/>
    <mergeCell ref="D868:D869"/>
    <mergeCell ref="D850:D851"/>
    <mergeCell ref="L887:L888"/>
    <mergeCell ref="E846:E847"/>
    <mergeCell ref="D854:D855"/>
    <mergeCell ref="J871:J872"/>
    <mergeCell ref="L871:L872"/>
    <mergeCell ref="D887:D888"/>
    <mergeCell ref="E926:E927"/>
    <mergeCell ref="F975:G975"/>
    <mergeCell ref="F971:G971"/>
    <mergeCell ref="H869:I869"/>
    <mergeCell ref="L860:L861"/>
    <mergeCell ref="H894:I894"/>
    <mergeCell ref="J952:J953"/>
    <mergeCell ref="E907:E908"/>
    <mergeCell ref="F942:I942"/>
    <mergeCell ref="D974:D975"/>
    <mergeCell ref="F974:I974"/>
    <mergeCell ref="E858:E859"/>
    <mergeCell ref="F885:I885"/>
    <mergeCell ref="H859:I859"/>
    <mergeCell ref="H872:I872"/>
    <mergeCell ref="L881:L882"/>
    <mergeCell ref="L877:L878"/>
    <mergeCell ref="D932:D933"/>
    <mergeCell ref="F891:I891"/>
    <mergeCell ref="E875:E876"/>
    <mergeCell ref="F899:G899"/>
    <mergeCell ref="H929:I929"/>
    <mergeCell ref="F959:G959"/>
    <mergeCell ref="L970:L971"/>
    <mergeCell ref="F967:G967"/>
    <mergeCell ref="F968:I968"/>
    <mergeCell ref="F889:I889"/>
    <mergeCell ref="H903:I903"/>
    <mergeCell ref="D920:D921"/>
    <mergeCell ref="E920:E921"/>
    <mergeCell ref="J889:J890"/>
    <mergeCell ref="L940:L941"/>
    <mergeCell ref="E1009:E1010"/>
    <mergeCell ref="E1007:E1008"/>
    <mergeCell ref="E1013:E1014"/>
    <mergeCell ref="J997:J998"/>
    <mergeCell ref="N993:N994"/>
    <mergeCell ref="F994:G994"/>
    <mergeCell ref="H994:I994"/>
    <mergeCell ref="F1007:I1007"/>
    <mergeCell ref="N995:N996"/>
    <mergeCell ref="H996:I996"/>
    <mergeCell ref="E1011:E1012"/>
    <mergeCell ref="F997:I997"/>
    <mergeCell ref="L995:L996"/>
    <mergeCell ref="D1059:E1060"/>
    <mergeCell ref="J1059:J1060"/>
    <mergeCell ref="J1056:J1057"/>
    <mergeCell ref="N983:N984"/>
    <mergeCell ref="H1060:I1060"/>
    <mergeCell ref="N985:N986"/>
    <mergeCell ref="E989:E990"/>
    <mergeCell ref="L1059:L1060"/>
    <mergeCell ref="F987:I987"/>
    <mergeCell ref="L1042:L1043"/>
    <mergeCell ref="F1034:I1034"/>
    <mergeCell ref="N1034:N1035"/>
    <mergeCell ref="N1037:N1038"/>
    <mergeCell ref="L1046:L1047"/>
    <mergeCell ref="N1046:N1047"/>
    <mergeCell ref="F1047:G1047"/>
    <mergeCell ref="H1047:I1047"/>
    <mergeCell ref="N1013:N1014"/>
    <mergeCell ref="D1048:D1049"/>
    <mergeCell ref="N974:N975"/>
    <mergeCell ref="B980:N980"/>
    <mergeCell ref="H977:I977"/>
    <mergeCell ref="F984:I984"/>
    <mergeCell ref="L960:L961"/>
    <mergeCell ref="L978:L979"/>
    <mergeCell ref="E981:E982"/>
    <mergeCell ref="J983:J984"/>
    <mergeCell ref="L1044:L1045"/>
    <mergeCell ref="F1042:I1042"/>
    <mergeCell ref="J1078:J1079"/>
    <mergeCell ref="F1073:I1073"/>
    <mergeCell ref="H1068:I1068"/>
    <mergeCell ref="N1059:N1060"/>
    <mergeCell ref="N1061:N1062"/>
    <mergeCell ref="N1005:N1006"/>
    <mergeCell ref="J1042:J1043"/>
    <mergeCell ref="F1064:G1064"/>
    <mergeCell ref="F1056:I1056"/>
    <mergeCell ref="F1044:I1044"/>
    <mergeCell ref="E1044:E1045"/>
    <mergeCell ref="D1063:D1064"/>
    <mergeCell ref="F1053:G1053"/>
    <mergeCell ref="D1028:D1029"/>
    <mergeCell ref="B1030:N1030"/>
    <mergeCell ref="J1011:J1012"/>
    <mergeCell ref="E985:E986"/>
    <mergeCell ref="L993:L994"/>
    <mergeCell ref="N991:N992"/>
    <mergeCell ref="N989:N990"/>
    <mergeCell ref="F995:I995"/>
    <mergeCell ref="E1061:E1062"/>
    <mergeCell ref="E1063:E1064"/>
    <mergeCell ref="L1074:L1075"/>
    <mergeCell ref="E1052:E1053"/>
    <mergeCell ref="J1013:J1014"/>
    <mergeCell ref="F1029:G1029"/>
    <mergeCell ref="L1052:L1053"/>
    <mergeCell ref="H1040:I1040"/>
    <mergeCell ref="D1031:D1032"/>
    <mergeCell ref="F1040:G1040"/>
    <mergeCell ref="F896:G896"/>
    <mergeCell ref="J960:J961"/>
    <mergeCell ref="F958:I958"/>
    <mergeCell ref="F940:I940"/>
    <mergeCell ref="L950:L951"/>
    <mergeCell ref="E932:E933"/>
    <mergeCell ref="F932:I932"/>
    <mergeCell ref="L948:L949"/>
    <mergeCell ref="L966:L967"/>
    <mergeCell ref="F982:I982"/>
    <mergeCell ref="J981:J982"/>
    <mergeCell ref="J970:J971"/>
    <mergeCell ref="L981:L982"/>
    <mergeCell ref="H979:I979"/>
    <mergeCell ref="J999:J1000"/>
    <mergeCell ref="L976:L977"/>
    <mergeCell ref="L932:L933"/>
    <mergeCell ref="L920:L921"/>
    <mergeCell ref="H992:I992"/>
    <mergeCell ref="E983:E984"/>
    <mergeCell ref="E958:E959"/>
    <mergeCell ref="J928:J929"/>
    <mergeCell ref="F991:I991"/>
    <mergeCell ref="N948:N949"/>
    <mergeCell ref="F950:I950"/>
    <mergeCell ref="N946:N947"/>
    <mergeCell ref="E950:E951"/>
    <mergeCell ref="L964:L965"/>
    <mergeCell ref="F890:G890"/>
    <mergeCell ref="L962:L963"/>
    <mergeCell ref="N907:N908"/>
    <mergeCell ref="J893:J894"/>
    <mergeCell ref="J962:J963"/>
    <mergeCell ref="H890:I890"/>
    <mergeCell ref="F941:I941"/>
    <mergeCell ref="F907:I907"/>
    <mergeCell ref="N955:N956"/>
    <mergeCell ref="N950:N951"/>
    <mergeCell ref="L928:L929"/>
    <mergeCell ref="N964:N965"/>
    <mergeCell ref="F928:I928"/>
    <mergeCell ref="E928:E929"/>
    <mergeCell ref="J932:J933"/>
    <mergeCell ref="N952:N953"/>
    <mergeCell ref="D962:E963"/>
    <mergeCell ref="F926:I926"/>
    <mergeCell ref="J940:J941"/>
    <mergeCell ref="N944:N945"/>
    <mergeCell ref="J948:J949"/>
    <mergeCell ref="L930:L931"/>
    <mergeCell ref="N930:N931"/>
    <mergeCell ref="F930:I930"/>
    <mergeCell ref="D958:D959"/>
    <mergeCell ref="D952:D953"/>
    <mergeCell ref="H961:I961"/>
    <mergeCell ref="E667:E668"/>
    <mergeCell ref="F641:I641"/>
    <mergeCell ref="F643:I643"/>
    <mergeCell ref="D685:D686"/>
    <mergeCell ref="D653:D654"/>
    <mergeCell ref="J671:J672"/>
    <mergeCell ref="F677:I677"/>
    <mergeCell ref="D643:D644"/>
    <mergeCell ref="D617:D618"/>
    <mergeCell ref="F703:I703"/>
    <mergeCell ref="F695:I695"/>
    <mergeCell ref="J667:J668"/>
    <mergeCell ref="F674:I674"/>
    <mergeCell ref="E689:E690"/>
    <mergeCell ref="F696:I696"/>
    <mergeCell ref="E683:E684"/>
    <mergeCell ref="F665:I665"/>
    <mergeCell ref="D695:E696"/>
    <mergeCell ref="D691:D692"/>
    <mergeCell ref="J633:J634"/>
    <mergeCell ref="F685:I685"/>
    <mergeCell ref="D669:D670"/>
    <mergeCell ref="D681:D682"/>
    <mergeCell ref="E665:E666"/>
    <mergeCell ref="F661:I661"/>
    <mergeCell ref="D649:D650"/>
    <mergeCell ref="J679:J680"/>
    <mergeCell ref="J673:J674"/>
    <mergeCell ref="J703:J704"/>
    <mergeCell ref="D625:E626"/>
    <mergeCell ref="E492:E493"/>
    <mergeCell ref="F537:I537"/>
    <mergeCell ref="F518:I518"/>
    <mergeCell ref="F559:I559"/>
    <mergeCell ref="J504:J505"/>
    <mergeCell ref="L522:L523"/>
    <mergeCell ref="J524:J525"/>
    <mergeCell ref="H521:I521"/>
    <mergeCell ref="F506:I506"/>
    <mergeCell ref="F508:I508"/>
    <mergeCell ref="J508:J509"/>
    <mergeCell ref="H542:I542"/>
    <mergeCell ref="J535:J536"/>
    <mergeCell ref="J567:J568"/>
    <mergeCell ref="J569:J570"/>
    <mergeCell ref="J537:J538"/>
    <mergeCell ref="J561:J562"/>
    <mergeCell ref="J563:J564"/>
    <mergeCell ref="D561:E562"/>
    <mergeCell ref="D565:E566"/>
    <mergeCell ref="F504:I504"/>
    <mergeCell ref="E496:E497"/>
    <mergeCell ref="H515:I515"/>
    <mergeCell ref="F515:G515"/>
    <mergeCell ref="F564:G564"/>
    <mergeCell ref="H564:I564"/>
    <mergeCell ref="E545:E546"/>
    <mergeCell ref="F492:I492"/>
    <mergeCell ref="F493:I493"/>
    <mergeCell ref="D541:E542"/>
    <mergeCell ref="D551:D552"/>
    <mergeCell ref="F536:G536"/>
    <mergeCell ref="N545:N546"/>
    <mergeCell ref="F550:G550"/>
    <mergeCell ref="F544:G544"/>
    <mergeCell ref="J551:J552"/>
    <mergeCell ref="F554:G554"/>
    <mergeCell ref="L557:L558"/>
    <mergeCell ref="F522:I522"/>
    <mergeCell ref="L549:L550"/>
    <mergeCell ref="J498:J499"/>
    <mergeCell ref="L504:L505"/>
    <mergeCell ref="L476:L477"/>
    <mergeCell ref="F495:I495"/>
    <mergeCell ref="N494:N495"/>
    <mergeCell ref="H538:I538"/>
    <mergeCell ref="N531:N532"/>
    <mergeCell ref="J531:J532"/>
    <mergeCell ref="J533:J534"/>
    <mergeCell ref="N504:N505"/>
    <mergeCell ref="J502:J503"/>
    <mergeCell ref="N549:N550"/>
    <mergeCell ref="F490:I490"/>
    <mergeCell ref="F538:G538"/>
    <mergeCell ref="N498:N499"/>
    <mergeCell ref="N533:N534"/>
    <mergeCell ref="N541:N542"/>
    <mergeCell ref="J549:J550"/>
    <mergeCell ref="J506:J507"/>
    <mergeCell ref="N543:N544"/>
    <mergeCell ref="L551:L552"/>
    <mergeCell ref="F528:I528"/>
    <mergeCell ref="H534:I534"/>
    <mergeCell ref="J555:J556"/>
    <mergeCell ref="E367:E368"/>
    <mergeCell ref="L379:L380"/>
    <mergeCell ref="E421:E422"/>
    <mergeCell ref="F421:I421"/>
    <mergeCell ref="L421:L422"/>
    <mergeCell ref="D455:D456"/>
    <mergeCell ref="E455:E456"/>
    <mergeCell ref="F455:I455"/>
    <mergeCell ref="J455:J456"/>
    <mergeCell ref="F433:I433"/>
    <mergeCell ref="D449:D450"/>
    <mergeCell ref="D439:D440"/>
    <mergeCell ref="F437:I437"/>
    <mergeCell ref="E409:E410"/>
    <mergeCell ref="D387:D388"/>
    <mergeCell ref="E407:E408"/>
    <mergeCell ref="E395:E396"/>
    <mergeCell ref="D423:D424"/>
    <mergeCell ref="E423:E424"/>
    <mergeCell ref="F423:I423"/>
    <mergeCell ref="D437:D438"/>
    <mergeCell ref="D427:E428"/>
    <mergeCell ref="F453:I453"/>
    <mergeCell ref="E425:E426"/>
    <mergeCell ref="E391:E392"/>
    <mergeCell ref="E389:E390"/>
    <mergeCell ref="D413:D414"/>
    <mergeCell ref="D367:D368"/>
    <mergeCell ref="D405:D406"/>
    <mergeCell ref="D385:D386"/>
    <mergeCell ref="D435:E436"/>
    <mergeCell ref="F409:I409"/>
    <mergeCell ref="E351:E352"/>
    <mergeCell ref="D357:D358"/>
    <mergeCell ref="E375:E376"/>
    <mergeCell ref="F395:I395"/>
    <mergeCell ref="D429:E430"/>
    <mergeCell ref="E335:E336"/>
    <mergeCell ref="D363:D364"/>
    <mergeCell ref="E359:E360"/>
    <mergeCell ref="D355:D356"/>
    <mergeCell ref="F383:I383"/>
    <mergeCell ref="F369:I369"/>
    <mergeCell ref="E369:E370"/>
    <mergeCell ref="F375:I375"/>
    <mergeCell ref="E377:E378"/>
    <mergeCell ref="F377:I377"/>
    <mergeCell ref="F379:I379"/>
    <mergeCell ref="F363:I363"/>
    <mergeCell ref="D369:D370"/>
    <mergeCell ref="F359:I359"/>
    <mergeCell ref="F367:I367"/>
    <mergeCell ref="E371:E372"/>
    <mergeCell ref="E353:E354"/>
    <mergeCell ref="D353:D354"/>
    <mergeCell ref="E379:E380"/>
    <mergeCell ref="E365:E366"/>
    <mergeCell ref="D379:D380"/>
    <mergeCell ref="F381:I381"/>
    <mergeCell ref="F355:I355"/>
    <mergeCell ref="E347:E348"/>
    <mergeCell ref="D373:D374"/>
    <mergeCell ref="E345:E346"/>
    <mergeCell ref="F371:I371"/>
    <mergeCell ref="D333:D334"/>
    <mergeCell ref="E297:E298"/>
    <mergeCell ref="D261:D262"/>
    <mergeCell ref="F277:I277"/>
    <mergeCell ref="E273:E274"/>
    <mergeCell ref="D341:D342"/>
    <mergeCell ref="E337:E338"/>
    <mergeCell ref="D339:D340"/>
    <mergeCell ref="D305:D306"/>
    <mergeCell ref="E343:E344"/>
    <mergeCell ref="F285:I285"/>
    <mergeCell ref="F271:I271"/>
    <mergeCell ref="E265:E266"/>
    <mergeCell ref="F339:I339"/>
    <mergeCell ref="D309:D310"/>
    <mergeCell ref="E309:E310"/>
    <mergeCell ref="F309:I309"/>
    <mergeCell ref="D301:D302"/>
    <mergeCell ref="F305:I305"/>
    <mergeCell ref="D327:D328"/>
    <mergeCell ref="E333:E334"/>
    <mergeCell ref="E331:E332"/>
    <mergeCell ref="F331:I331"/>
    <mergeCell ref="D331:D332"/>
    <mergeCell ref="E341:E342"/>
    <mergeCell ref="E307:E308"/>
    <mergeCell ref="F307:I307"/>
    <mergeCell ref="D313:D314"/>
    <mergeCell ref="E339:E340"/>
    <mergeCell ref="D315:D316"/>
    <mergeCell ref="E289:E290"/>
    <mergeCell ref="D319:E320"/>
    <mergeCell ref="D349:D350"/>
    <mergeCell ref="E349:E350"/>
    <mergeCell ref="F323:I323"/>
    <mergeCell ref="D253:D254"/>
    <mergeCell ref="F267:I267"/>
    <mergeCell ref="E305:E306"/>
    <mergeCell ref="F349:I349"/>
    <mergeCell ref="F345:I345"/>
    <mergeCell ref="F357:I357"/>
    <mergeCell ref="N305:N306"/>
    <mergeCell ref="D343:D344"/>
    <mergeCell ref="E255:E256"/>
    <mergeCell ref="N321:N322"/>
    <mergeCell ref="N333:N334"/>
    <mergeCell ref="N339:N340"/>
    <mergeCell ref="N323:N324"/>
    <mergeCell ref="N331:N332"/>
    <mergeCell ref="L341:L342"/>
    <mergeCell ref="N319:N320"/>
    <mergeCell ref="J323:J324"/>
    <mergeCell ref="L293:L294"/>
    <mergeCell ref="J259:J260"/>
    <mergeCell ref="L269:L270"/>
    <mergeCell ref="J269:J270"/>
    <mergeCell ref="L273:L274"/>
    <mergeCell ref="J327:J328"/>
    <mergeCell ref="L275:L276"/>
    <mergeCell ref="D337:D338"/>
    <mergeCell ref="D345:D346"/>
    <mergeCell ref="E327:E328"/>
    <mergeCell ref="F253:I253"/>
    <mergeCell ref="D303:D304"/>
    <mergeCell ref="E363:E364"/>
    <mergeCell ref="D259:D260"/>
    <mergeCell ref="F451:I451"/>
    <mergeCell ref="D295:D296"/>
    <mergeCell ref="E325:E326"/>
    <mergeCell ref="E323:E324"/>
    <mergeCell ref="F361:I361"/>
    <mergeCell ref="F295:I295"/>
    <mergeCell ref="D323:D324"/>
    <mergeCell ref="F269:I269"/>
    <mergeCell ref="D279:D280"/>
    <mergeCell ref="E281:E282"/>
    <mergeCell ref="D283:D284"/>
    <mergeCell ref="D335:D336"/>
    <mergeCell ref="D347:D348"/>
    <mergeCell ref="D291:D292"/>
    <mergeCell ref="F297:I297"/>
    <mergeCell ref="D297:D298"/>
    <mergeCell ref="F335:I335"/>
    <mergeCell ref="D293:D294"/>
    <mergeCell ref="E293:E294"/>
    <mergeCell ref="E299:E300"/>
    <mergeCell ref="D351:D352"/>
    <mergeCell ref="E387:E388"/>
    <mergeCell ref="E385:E386"/>
    <mergeCell ref="E405:E406"/>
    <mergeCell ref="D395:D396"/>
    <mergeCell ref="D425:D426"/>
    <mergeCell ref="D443:E444"/>
    <mergeCell ref="F337:I337"/>
    <mergeCell ref="E313:E314"/>
    <mergeCell ref="F313:I313"/>
    <mergeCell ref="D321:E322"/>
    <mergeCell ref="E257:E258"/>
    <mergeCell ref="D325:D326"/>
    <mergeCell ref="E329:E330"/>
    <mergeCell ref="E285:E286"/>
    <mergeCell ref="D311:D312"/>
    <mergeCell ref="E311:E312"/>
    <mergeCell ref="E301:E302"/>
    <mergeCell ref="F301:I301"/>
    <mergeCell ref="E295:E296"/>
    <mergeCell ref="D329:D330"/>
    <mergeCell ref="E283:E284"/>
    <mergeCell ref="F261:I261"/>
    <mergeCell ref="D265:D266"/>
    <mergeCell ref="E251:E252"/>
    <mergeCell ref="F281:I281"/>
    <mergeCell ref="E291:E292"/>
    <mergeCell ref="D263:D264"/>
    <mergeCell ref="D307:D308"/>
    <mergeCell ref="F321:I321"/>
    <mergeCell ref="F319:I319"/>
    <mergeCell ref="N221:N222"/>
    <mergeCell ref="E239:E240"/>
    <mergeCell ref="F251:I251"/>
    <mergeCell ref="D289:D290"/>
    <mergeCell ref="D299:D300"/>
    <mergeCell ref="E267:E268"/>
    <mergeCell ref="F283:I283"/>
    <mergeCell ref="E287:E288"/>
    <mergeCell ref="F257:I257"/>
    <mergeCell ref="J241:J242"/>
    <mergeCell ref="D213:D214"/>
    <mergeCell ref="D215:D216"/>
    <mergeCell ref="L239:L240"/>
    <mergeCell ref="D281:D282"/>
    <mergeCell ref="D251:D252"/>
    <mergeCell ref="D249:D250"/>
    <mergeCell ref="E275:E276"/>
    <mergeCell ref="E279:E280"/>
    <mergeCell ref="F275:I275"/>
    <mergeCell ref="D273:D274"/>
    <mergeCell ref="D277:D278"/>
    <mergeCell ref="F217:I217"/>
    <mergeCell ref="F239:I239"/>
    <mergeCell ref="F229:I229"/>
    <mergeCell ref="J245:J246"/>
    <mergeCell ref="D247:D248"/>
    <mergeCell ref="F249:I249"/>
    <mergeCell ref="F219:I219"/>
    <mergeCell ref="L219:L220"/>
    <mergeCell ref="F291:I291"/>
    <mergeCell ref="J293:J294"/>
    <mergeCell ref="L285:L286"/>
    <mergeCell ref="D287:D288"/>
    <mergeCell ref="E277:E278"/>
    <mergeCell ref="E245:E246"/>
    <mergeCell ref="F259:I259"/>
    <mergeCell ref="F273:I273"/>
    <mergeCell ref="E247:E248"/>
    <mergeCell ref="E249:E250"/>
    <mergeCell ref="E263:E264"/>
    <mergeCell ref="E253:E254"/>
    <mergeCell ref="E219:E220"/>
    <mergeCell ref="D211:D212"/>
    <mergeCell ref="F207:I207"/>
    <mergeCell ref="D203:D204"/>
    <mergeCell ref="F205:I205"/>
    <mergeCell ref="F247:I247"/>
    <mergeCell ref="D267:D268"/>
    <mergeCell ref="D223:D224"/>
    <mergeCell ref="E215:E216"/>
    <mergeCell ref="D285:D286"/>
    <mergeCell ref="E259:E260"/>
    <mergeCell ref="D227:D228"/>
    <mergeCell ref="J233:J234"/>
    <mergeCell ref="E237:E238"/>
    <mergeCell ref="J255:J256"/>
    <mergeCell ref="L257:L258"/>
    <mergeCell ref="D225:D226"/>
    <mergeCell ref="F225:I225"/>
    <mergeCell ref="E227:E228"/>
    <mergeCell ref="F233:I233"/>
    <mergeCell ref="N241:N242"/>
    <mergeCell ref="D233:D234"/>
    <mergeCell ref="J247:J248"/>
    <mergeCell ref="D245:D246"/>
    <mergeCell ref="L247:L248"/>
    <mergeCell ref="F245:I245"/>
    <mergeCell ref="E261:E262"/>
    <mergeCell ref="J235:J236"/>
    <mergeCell ref="E229:E230"/>
    <mergeCell ref="D241:D242"/>
    <mergeCell ref="F231:I231"/>
    <mergeCell ref="N243:N244"/>
    <mergeCell ref="F255:I255"/>
    <mergeCell ref="D275:D276"/>
    <mergeCell ref="D271:D272"/>
    <mergeCell ref="E271:E272"/>
    <mergeCell ref="D255:D256"/>
    <mergeCell ref="J263:J264"/>
    <mergeCell ref="J249:J250"/>
    <mergeCell ref="D229:D230"/>
    <mergeCell ref="J243:J244"/>
    <mergeCell ref="F243:I243"/>
    <mergeCell ref="D161:D162"/>
    <mergeCell ref="E161:E162"/>
    <mergeCell ref="F155:I156"/>
    <mergeCell ref="F165:I166"/>
    <mergeCell ref="F173:I174"/>
    <mergeCell ref="L189:L190"/>
    <mergeCell ref="D205:D206"/>
    <mergeCell ref="E221:E222"/>
    <mergeCell ref="E211:E212"/>
    <mergeCell ref="D217:D218"/>
    <mergeCell ref="E223:E224"/>
    <mergeCell ref="F223:I223"/>
    <mergeCell ref="L223:L224"/>
    <mergeCell ref="J239:J240"/>
    <mergeCell ref="L191:L192"/>
    <mergeCell ref="E231:E232"/>
    <mergeCell ref="E171:E172"/>
    <mergeCell ref="F171:I172"/>
    <mergeCell ref="J171:J172"/>
    <mergeCell ref="F235:I235"/>
    <mergeCell ref="E203:E204"/>
    <mergeCell ref="E195:E196"/>
    <mergeCell ref="J201:J202"/>
    <mergeCell ref="D199:D200"/>
    <mergeCell ref="D197:D198"/>
    <mergeCell ref="J197:J198"/>
    <mergeCell ref="L209:L210"/>
    <mergeCell ref="L101:L102"/>
    <mergeCell ref="N57:N58"/>
    <mergeCell ref="D149:D150"/>
    <mergeCell ref="F63:I63"/>
    <mergeCell ref="N77:N78"/>
    <mergeCell ref="D79:D80"/>
    <mergeCell ref="J69:J70"/>
    <mergeCell ref="N18:N19"/>
    <mergeCell ref="J16:J17"/>
    <mergeCell ref="N149:N150"/>
    <mergeCell ref="N179:N180"/>
    <mergeCell ref="L161:L162"/>
    <mergeCell ref="L159:L160"/>
    <mergeCell ref="E173:E174"/>
    <mergeCell ref="N171:N172"/>
    <mergeCell ref="N151:N152"/>
    <mergeCell ref="L109:L110"/>
    <mergeCell ref="N175:N176"/>
    <mergeCell ref="N165:N166"/>
    <mergeCell ref="J153:J154"/>
    <mergeCell ref="N177:N178"/>
    <mergeCell ref="E143:E144"/>
    <mergeCell ref="E193:E194"/>
    <mergeCell ref="N191:N192"/>
    <mergeCell ref="L195:L196"/>
    <mergeCell ref="E149:E150"/>
    <mergeCell ref="F149:I150"/>
    <mergeCell ref="L153:L154"/>
    <mergeCell ref="E157:E158"/>
    <mergeCell ref="N197:N198"/>
    <mergeCell ref="N65:N66"/>
    <mergeCell ref="N209:N210"/>
    <mergeCell ref="N215:N216"/>
    <mergeCell ref="L113:L114"/>
    <mergeCell ref="N113:N114"/>
    <mergeCell ref="F209:I209"/>
    <mergeCell ref="J125:J126"/>
    <mergeCell ref="L125:L126"/>
    <mergeCell ref="L177:L178"/>
    <mergeCell ref="J179:J180"/>
    <mergeCell ref="J193:J194"/>
    <mergeCell ref="N187:N188"/>
    <mergeCell ref="J191:J192"/>
    <mergeCell ref="N193:N194"/>
    <mergeCell ref="E197:E198"/>
    <mergeCell ref="N195:N196"/>
    <mergeCell ref="L197:L198"/>
    <mergeCell ref="D185:E186"/>
    <mergeCell ref="F175:I176"/>
    <mergeCell ref="D135:D136"/>
    <mergeCell ref="E191:E192"/>
    <mergeCell ref="J163:J164"/>
    <mergeCell ref="D167:D168"/>
    <mergeCell ref="L179:L180"/>
    <mergeCell ref="J183:J184"/>
    <mergeCell ref="D187:D188"/>
    <mergeCell ref="J161:J162"/>
    <mergeCell ref="D193:D194"/>
    <mergeCell ref="E133:E134"/>
    <mergeCell ref="D133:D134"/>
    <mergeCell ref="D195:D196"/>
    <mergeCell ref="D131:D132"/>
    <mergeCell ref="N155:N156"/>
    <mergeCell ref="F215:I215"/>
    <mergeCell ref="B40:B41"/>
    <mergeCell ref="L87:L88"/>
    <mergeCell ref="E123:E124"/>
    <mergeCell ref="N10:N11"/>
    <mergeCell ref="F105:I105"/>
    <mergeCell ref="L6:L7"/>
    <mergeCell ref="L81:L82"/>
    <mergeCell ref="E101:E102"/>
    <mergeCell ref="E99:E100"/>
    <mergeCell ref="F99:I99"/>
    <mergeCell ref="L171:L172"/>
    <mergeCell ref="L167:L168"/>
    <mergeCell ref="N167:N168"/>
    <mergeCell ref="E137:E138"/>
    <mergeCell ref="F137:I137"/>
    <mergeCell ref="J137:J138"/>
    <mergeCell ref="L137:L138"/>
    <mergeCell ref="N137:N138"/>
    <mergeCell ref="E167:E168"/>
    <mergeCell ref="F167:I168"/>
    <mergeCell ref="N119:N120"/>
    <mergeCell ref="F143:I143"/>
    <mergeCell ref="J143:J144"/>
    <mergeCell ref="L143:L144"/>
    <mergeCell ref="N143:N144"/>
    <mergeCell ref="L131:L132"/>
    <mergeCell ref="N131:N132"/>
    <mergeCell ref="E135:E136"/>
    <mergeCell ref="F135:I135"/>
    <mergeCell ref="J135:J136"/>
    <mergeCell ref="F157:I158"/>
    <mergeCell ref="A4:A47"/>
    <mergeCell ref="L16:L17"/>
    <mergeCell ref="E95:E96"/>
    <mergeCell ref="D201:D202"/>
    <mergeCell ref="B12:B13"/>
    <mergeCell ref="F159:I160"/>
    <mergeCell ref="L157:L158"/>
    <mergeCell ref="L215:L216"/>
    <mergeCell ref="F203:I203"/>
    <mergeCell ref="J209:J210"/>
    <mergeCell ref="D101:D102"/>
    <mergeCell ref="D109:D110"/>
    <mergeCell ref="F47:I47"/>
    <mergeCell ref="D53:E54"/>
    <mergeCell ref="F53:I53"/>
    <mergeCell ref="L53:L54"/>
    <mergeCell ref="L61:L62"/>
    <mergeCell ref="J46:J47"/>
    <mergeCell ref="L107:L108"/>
    <mergeCell ref="B38:B39"/>
    <mergeCell ref="B36:B37"/>
    <mergeCell ref="J30:J31"/>
    <mergeCell ref="B44:B45"/>
    <mergeCell ref="D42:E43"/>
    <mergeCell ref="D61:D62"/>
    <mergeCell ref="E61:E62"/>
    <mergeCell ref="E209:E210"/>
    <mergeCell ref="E213:E214"/>
    <mergeCell ref="F211:I211"/>
    <mergeCell ref="J215:J216"/>
    <mergeCell ref="L151:L152"/>
    <mergeCell ref="F169:I170"/>
    <mergeCell ref="B20:B21"/>
    <mergeCell ref="B8:B9"/>
    <mergeCell ref="A1:N1"/>
    <mergeCell ref="A2:A3"/>
    <mergeCell ref="D2:E3"/>
    <mergeCell ref="F2:I2"/>
    <mergeCell ref="J2:J3"/>
    <mergeCell ref="L2:L3"/>
    <mergeCell ref="F3:I3"/>
    <mergeCell ref="F6:I6"/>
    <mergeCell ref="J6:J7"/>
    <mergeCell ref="L4:L5"/>
    <mergeCell ref="F5:I5"/>
    <mergeCell ref="L26:L27"/>
    <mergeCell ref="N26:N27"/>
    <mergeCell ref="F27:I27"/>
    <mergeCell ref="F16:I16"/>
    <mergeCell ref="L12:L13"/>
    <mergeCell ref="B18:B19"/>
    <mergeCell ref="J4:J5"/>
    <mergeCell ref="N8:N9"/>
    <mergeCell ref="F9:I9"/>
    <mergeCell ref="B10:B11"/>
    <mergeCell ref="D10:E11"/>
    <mergeCell ref="F10:I10"/>
    <mergeCell ref="L10:L11"/>
    <mergeCell ref="D8:E9"/>
    <mergeCell ref="L8:L9"/>
    <mergeCell ref="F8:I8"/>
    <mergeCell ref="J8:J9"/>
    <mergeCell ref="D18:E19"/>
    <mergeCell ref="F19:I19"/>
    <mergeCell ref="N40:N41"/>
    <mergeCell ref="F4:I4"/>
    <mergeCell ref="B30:B31"/>
    <mergeCell ref="J28:J29"/>
    <mergeCell ref="D28:E29"/>
    <mergeCell ref="B14:B15"/>
    <mergeCell ref="D14:E15"/>
    <mergeCell ref="F14:I14"/>
    <mergeCell ref="J14:J15"/>
    <mergeCell ref="L14:L15"/>
    <mergeCell ref="J12:J13"/>
    <mergeCell ref="D16:E17"/>
    <mergeCell ref="J10:J11"/>
    <mergeCell ref="J20:J21"/>
    <mergeCell ref="L20:L21"/>
    <mergeCell ref="N12:N13"/>
    <mergeCell ref="B4:B5"/>
    <mergeCell ref="N6:N7"/>
    <mergeCell ref="F7:I7"/>
    <mergeCell ref="F26:I26"/>
    <mergeCell ref="N16:N17"/>
    <mergeCell ref="F18:I18"/>
    <mergeCell ref="B6:B7"/>
    <mergeCell ref="B16:B17"/>
    <mergeCell ref="J32:J33"/>
    <mergeCell ref="L32:L33"/>
    <mergeCell ref="F38:I38"/>
    <mergeCell ref="F30:I30"/>
    <mergeCell ref="N20:N21"/>
    <mergeCell ref="F21:I21"/>
    <mergeCell ref="D20:E21"/>
    <mergeCell ref="B22:B23"/>
    <mergeCell ref="N107:N108"/>
    <mergeCell ref="N51:N52"/>
    <mergeCell ref="N79:N80"/>
    <mergeCell ref="F121:I121"/>
    <mergeCell ref="J121:J122"/>
    <mergeCell ref="L121:L122"/>
    <mergeCell ref="N121:N122"/>
    <mergeCell ref="N115:N116"/>
    <mergeCell ref="J185:J186"/>
    <mergeCell ref="J155:J156"/>
    <mergeCell ref="F185:I185"/>
    <mergeCell ref="F125:I125"/>
    <mergeCell ref="J175:J176"/>
    <mergeCell ref="L183:L184"/>
    <mergeCell ref="N161:N162"/>
    <mergeCell ref="N133:N134"/>
    <mergeCell ref="F133:I133"/>
    <mergeCell ref="L67:L68"/>
    <mergeCell ref="F87:I87"/>
    <mergeCell ref="F163:I164"/>
    <mergeCell ref="J89:J90"/>
    <mergeCell ref="J105:J106"/>
    <mergeCell ref="F103:I103"/>
    <mergeCell ref="N89:N90"/>
    <mergeCell ref="J93:J94"/>
    <mergeCell ref="F79:I79"/>
    <mergeCell ref="L73:L74"/>
    <mergeCell ref="F55:I55"/>
    <mergeCell ref="L93:L94"/>
    <mergeCell ref="F57:I57"/>
    <mergeCell ref="J71:J72"/>
    <mergeCell ref="L95:L96"/>
    <mergeCell ref="D4:E5"/>
    <mergeCell ref="D6:E7"/>
    <mergeCell ref="F179:I180"/>
    <mergeCell ref="D63:D64"/>
    <mergeCell ref="D71:D72"/>
    <mergeCell ref="D59:D60"/>
    <mergeCell ref="E91:E92"/>
    <mergeCell ref="D93:D94"/>
    <mergeCell ref="E75:E76"/>
    <mergeCell ref="F75:I75"/>
    <mergeCell ref="E65:E66"/>
    <mergeCell ref="E67:E68"/>
    <mergeCell ref="E139:E140"/>
    <mergeCell ref="F139:I139"/>
    <mergeCell ref="D145:D146"/>
    <mergeCell ref="E145:E146"/>
    <mergeCell ref="F83:I83"/>
    <mergeCell ref="F85:I85"/>
    <mergeCell ref="F95:I95"/>
    <mergeCell ref="F39:I39"/>
    <mergeCell ref="D99:D100"/>
    <mergeCell ref="F11:I11"/>
    <mergeCell ref="E81:E82"/>
    <mergeCell ref="E55:E56"/>
    <mergeCell ref="E57:E58"/>
    <mergeCell ref="D113:D114"/>
    <mergeCell ref="F29:I29"/>
    <mergeCell ref="F43:I43"/>
    <mergeCell ref="F12:I12"/>
    <mergeCell ref="D38:E39"/>
    <mergeCell ref="F36:I36"/>
    <mergeCell ref="F37:I37"/>
    <mergeCell ref="J117:J118"/>
    <mergeCell ref="E151:E152"/>
    <mergeCell ref="F197:I197"/>
    <mergeCell ref="D183:E184"/>
    <mergeCell ref="D81:D82"/>
    <mergeCell ref="F107:I107"/>
    <mergeCell ref="E71:E72"/>
    <mergeCell ref="F71:I71"/>
    <mergeCell ref="E87:E88"/>
    <mergeCell ref="E73:E74"/>
    <mergeCell ref="E187:E188"/>
    <mergeCell ref="D171:D172"/>
    <mergeCell ref="D165:D166"/>
    <mergeCell ref="D97:D98"/>
    <mergeCell ref="D119:D120"/>
    <mergeCell ref="D123:D124"/>
    <mergeCell ref="D155:D156"/>
    <mergeCell ref="D159:D160"/>
    <mergeCell ref="D173:D174"/>
    <mergeCell ref="D151:D152"/>
    <mergeCell ref="F193:I193"/>
    <mergeCell ref="J111:J112"/>
    <mergeCell ref="J97:J98"/>
    <mergeCell ref="D87:D88"/>
    <mergeCell ref="D129:D130"/>
    <mergeCell ref="D115:D116"/>
    <mergeCell ref="J99:J100"/>
    <mergeCell ref="J79:J80"/>
    <mergeCell ref="L163:L164"/>
    <mergeCell ref="D175:D176"/>
    <mergeCell ref="J151:J152"/>
    <mergeCell ref="F151:I152"/>
    <mergeCell ref="J157:J158"/>
    <mergeCell ref="E159:E160"/>
    <mergeCell ref="L175:L176"/>
    <mergeCell ref="J139:J140"/>
    <mergeCell ref="L139:L140"/>
    <mergeCell ref="F145:I145"/>
    <mergeCell ref="J145:J146"/>
    <mergeCell ref="L145:L146"/>
    <mergeCell ref="D147:D148"/>
    <mergeCell ref="E147:E148"/>
    <mergeCell ref="F147:I147"/>
    <mergeCell ref="J147:J148"/>
    <mergeCell ref="L147:L148"/>
    <mergeCell ref="E113:E114"/>
    <mergeCell ref="F113:I113"/>
    <mergeCell ref="E155:E156"/>
    <mergeCell ref="E153:E154"/>
    <mergeCell ref="J211:J212"/>
    <mergeCell ref="F195:I195"/>
    <mergeCell ref="D177:D178"/>
    <mergeCell ref="E177:E178"/>
    <mergeCell ref="F191:I191"/>
    <mergeCell ref="E207:E208"/>
    <mergeCell ref="J205:J206"/>
    <mergeCell ref="F131:I131"/>
    <mergeCell ref="J131:J132"/>
    <mergeCell ref="D209:D210"/>
    <mergeCell ref="F123:I123"/>
    <mergeCell ref="J123:J124"/>
    <mergeCell ref="J203:J204"/>
    <mergeCell ref="J133:J134"/>
    <mergeCell ref="E205:E206"/>
    <mergeCell ref="J187:J188"/>
    <mergeCell ref="F201:I201"/>
    <mergeCell ref="F189:I189"/>
    <mergeCell ref="E131:E132"/>
    <mergeCell ref="F115:I115"/>
    <mergeCell ref="D137:D138"/>
    <mergeCell ref="E199:E200"/>
    <mergeCell ref="F177:I178"/>
    <mergeCell ref="D179:D180"/>
    <mergeCell ref="E179:E180"/>
    <mergeCell ref="D143:D144"/>
    <mergeCell ref="E119:E120"/>
    <mergeCell ref="E201:E202"/>
    <mergeCell ref="D359:D360"/>
    <mergeCell ref="F227:I227"/>
    <mergeCell ref="D269:D270"/>
    <mergeCell ref="J195:J196"/>
    <mergeCell ref="E303:E304"/>
    <mergeCell ref="E269:E270"/>
    <mergeCell ref="P51:P52"/>
    <mergeCell ref="F153:I154"/>
    <mergeCell ref="J199:J200"/>
    <mergeCell ref="N203:N204"/>
    <mergeCell ref="L205:L206"/>
    <mergeCell ref="L233:L234"/>
    <mergeCell ref="L241:L242"/>
    <mergeCell ref="E93:E94"/>
    <mergeCell ref="E111:E112"/>
    <mergeCell ref="F111:I111"/>
    <mergeCell ref="N223:N224"/>
    <mergeCell ref="J229:J230"/>
    <mergeCell ref="N237:N238"/>
    <mergeCell ref="N87:N88"/>
    <mergeCell ref="P187:P188"/>
    <mergeCell ref="N163:N164"/>
    <mergeCell ref="N125:N126"/>
    <mergeCell ref="N127:N128"/>
    <mergeCell ref="N129:N130"/>
    <mergeCell ref="N205:N206"/>
    <mergeCell ref="N159:N160"/>
    <mergeCell ref="F213:I213"/>
    <mergeCell ref="P303:P304"/>
    <mergeCell ref="J337:J338"/>
    <mergeCell ref="J189:J190"/>
    <mergeCell ref="J165:J166"/>
    <mergeCell ref="D397:D398"/>
    <mergeCell ref="N85:N86"/>
    <mergeCell ref="L201:L202"/>
    <mergeCell ref="L123:L124"/>
    <mergeCell ref="E361:E362"/>
    <mergeCell ref="E373:E374"/>
    <mergeCell ref="E355:E356"/>
    <mergeCell ref="D361:D362"/>
    <mergeCell ref="E397:E398"/>
    <mergeCell ref="D403:D404"/>
    <mergeCell ref="E399:E400"/>
    <mergeCell ref="E401:E402"/>
    <mergeCell ref="D409:D410"/>
    <mergeCell ref="E411:E412"/>
    <mergeCell ref="D407:D408"/>
    <mergeCell ref="E381:E382"/>
    <mergeCell ref="D371:D372"/>
    <mergeCell ref="E393:E394"/>
    <mergeCell ref="D375:D376"/>
    <mergeCell ref="E403:E404"/>
    <mergeCell ref="D383:D384"/>
    <mergeCell ref="D381:D382"/>
    <mergeCell ref="D377:D378"/>
    <mergeCell ref="D391:D392"/>
    <mergeCell ref="D393:D394"/>
    <mergeCell ref="D389:D390"/>
    <mergeCell ref="E383:E384"/>
    <mergeCell ref="D399:D400"/>
    <mergeCell ref="N361:N362"/>
    <mergeCell ref="L355:L356"/>
    <mergeCell ref="D365:D366"/>
    <mergeCell ref="E357:E358"/>
    <mergeCell ref="E449:E450"/>
    <mergeCell ref="F483:I483"/>
    <mergeCell ref="F573:I573"/>
    <mergeCell ref="D490:D491"/>
    <mergeCell ref="D471:E472"/>
    <mergeCell ref="J425:J426"/>
    <mergeCell ref="E451:E452"/>
    <mergeCell ref="D441:D442"/>
    <mergeCell ref="E441:E442"/>
    <mergeCell ref="D451:D452"/>
    <mergeCell ref="E439:E440"/>
    <mergeCell ref="D415:D416"/>
    <mergeCell ref="D431:E432"/>
    <mergeCell ref="D401:D402"/>
    <mergeCell ref="F397:I397"/>
    <mergeCell ref="F399:I399"/>
    <mergeCell ref="E419:E420"/>
    <mergeCell ref="D419:D420"/>
    <mergeCell ref="D417:D418"/>
    <mergeCell ref="E417:E418"/>
    <mergeCell ref="F417:I417"/>
    <mergeCell ref="D411:D412"/>
    <mergeCell ref="F411:I411"/>
    <mergeCell ref="F439:I439"/>
    <mergeCell ref="D445:E446"/>
    <mergeCell ref="F449:I449"/>
    <mergeCell ref="F403:I403"/>
    <mergeCell ref="D421:D422"/>
    <mergeCell ref="E413:E414"/>
    <mergeCell ref="E415:E416"/>
    <mergeCell ref="D447:D448"/>
    <mergeCell ref="E447:E448"/>
    <mergeCell ref="D492:D493"/>
    <mergeCell ref="E490:E491"/>
    <mergeCell ref="D457:E458"/>
    <mergeCell ref="F557:I557"/>
    <mergeCell ref="F543:I543"/>
    <mergeCell ref="F547:I547"/>
    <mergeCell ref="L539:L540"/>
    <mergeCell ref="F482:I482"/>
    <mergeCell ref="E482:E483"/>
    <mergeCell ref="L518:L519"/>
    <mergeCell ref="L520:L521"/>
    <mergeCell ref="L537:L538"/>
    <mergeCell ref="D500:D501"/>
    <mergeCell ref="F498:I498"/>
    <mergeCell ref="D498:D499"/>
    <mergeCell ref="F474:I474"/>
    <mergeCell ref="F457:I457"/>
    <mergeCell ref="F463:I463"/>
    <mergeCell ref="L508:L509"/>
    <mergeCell ref="F509:I509"/>
    <mergeCell ref="L486:L487"/>
    <mergeCell ref="D480:D481"/>
    <mergeCell ref="F532:G532"/>
    <mergeCell ref="F479:I479"/>
    <mergeCell ref="F478:I478"/>
    <mergeCell ref="E508:E509"/>
    <mergeCell ref="F486:I486"/>
    <mergeCell ref="H517:I517"/>
    <mergeCell ref="F503:I503"/>
    <mergeCell ref="E465:E466"/>
    <mergeCell ref="F484:I484"/>
    <mergeCell ref="F459:I459"/>
    <mergeCell ref="E480:E481"/>
    <mergeCell ref="F487:I487"/>
    <mergeCell ref="E488:E489"/>
    <mergeCell ref="E484:E485"/>
    <mergeCell ref="N480:N481"/>
    <mergeCell ref="N482:N483"/>
    <mergeCell ref="C478:C479"/>
    <mergeCell ref="L482:L483"/>
    <mergeCell ref="F469:I469"/>
    <mergeCell ref="D484:D485"/>
    <mergeCell ref="D486:D487"/>
    <mergeCell ref="E461:E462"/>
    <mergeCell ref="D459:E460"/>
    <mergeCell ref="F488:I488"/>
    <mergeCell ref="D474:D475"/>
    <mergeCell ref="D463:D464"/>
    <mergeCell ref="E463:E464"/>
    <mergeCell ref="E474:E475"/>
    <mergeCell ref="F477:I477"/>
    <mergeCell ref="F481:I481"/>
    <mergeCell ref="E476:E477"/>
    <mergeCell ref="D469:E470"/>
    <mergeCell ref="D461:D462"/>
    <mergeCell ref="J463:J464"/>
    <mergeCell ref="B473:N473"/>
    <mergeCell ref="D465:D466"/>
    <mergeCell ref="D488:D489"/>
    <mergeCell ref="D607:D608"/>
    <mergeCell ref="D675:D676"/>
    <mergeCell ref="D727:D728"/>
    <mergeCell ref="E727:E728"/>
    <mergeCell ref="D699:E700"/>
    <mergeCell ref="L695:L696"/>
    <mergeCell ref="D559:E560"/>
    <mergeCell ref="L665:L666"/>
    <mergeCell ref="D661:D662"/>
    <mergeCell ref="D659:D660"/>
    <mergeCell ref="E663:E664"/>
    <mergeCell ref="F655:I655"/>
    <mergeCell ref="D639:D640"/>
    <mergeCell ref="F562:G562"/>
    <mergeCell ref="J559:J560"/>
    <mergeCell ref="E603:E604"/>
    <mergeCell ref="H605:I606"/>
    <mergeCell ref="E631:E632"/>
    <mergeCell ref="E607:E608"/>
    <mergeCell ref="F635:I635"/>
    <mergeCell ref="F610:G610"/>
    <mergeCell ref="H616:I616"/>
    <mergeCell ref="E609:E610"/>
    <mergeCell ref="H624:I624"/>
    <mergeCell ref="F626:G626"/>
    <mergeCell ref="H626:I626"/>
    <mergeCell ref="E693:E694"/>
    <mergeCell ref="L673:L674"/>
    <mergeCell ref="L679:L680"/>
    <mergeCell ref="J691:J692"/>
    <mergeCell ref="F669:I669"/>
    <mergeCell ref="F663:I663"/>
    <mergeCell ref="F533:I533"/>
    <mergeCell ref="L717:L718"/>
    <mergeCell ref="F505:I505"/>
    <mergeCell ref="E522:E523"/>
    <mergeCell ref="D537:E538"/>
    <mergeCell ref="H548:I548"/>
    <mergeCell ref="D524:D525"/>
    <mergeCell ref="N689:N690"/>
    <mergeCell ref="D589:D590"/>
    <mergeCell ref="E599:E600"/>
    <mergeCell ref="F599:I599"/>
    <mergeCell ref="F600:G600"/>
    <mergeCell ref="H600:I600"/>
    <mergeCell ref="N671:N672"/>
    <mergeCell ref="N508:N509"/>
    <mergeCell ref="N559:N560"/>
    <mergeCell ref="E524:E525"/>
    <mergeCell ref="E520:E521"/>
    <mergeCell ref="N663:N664"/>
    <mergeCell ref="N679:N680"/>
    <mergeCell ref="N665:N666"/>
    <mergeCell ref="N673:N674"/>
    <mergeCell ref="D611:D612"/>
    <mergeCell ref="E514:E515"/>
    <mergeCell ref="D533:E534"/>
    <mergeCell ref="H536:I536"/>
    <mergeCell ref="D609:D610"/>
    <mergeCell ref="E669:E670"/>
    <mergeCell ref="F512:I512"/>
    <mergeCell ref="J661:J662"/>
    <mergeCell ref="N579:N580"/>
    <mergeCell ref="H596:I596"/>
    <mergeCell ref="J707:J708"/>
    <mergeCell ref="J717:J718"/>
    <mergeCell ref="F733:I733"/>
    <mergeCell ref="J727:J728"/>
    <mergeCell ref="E719:E720"/>
    <mergeCell ref="D697:E698"/>
    <mergeCell ref="F691:I691"/>
    <mergeCell ref="D729:D730"/>
    <mergeCell ref="D721:D722"/>
    <mergeCell ref="L715:L716"/>
    <mergeCell ref="J689:J690"/>
    <mergeCell ref="L723:L724"/>
    <mergeCell ref="L683:L684"/>
    <mergeCell ref="L713:L714"/>
    <mergeCell ref="L697:L698"/>
    <mergeCell ref="D689:D690"/>
    <mergeCell ref="D693:D694"/>
    <mergeCell ref="E685:E686"/>
    <mergeCell ref="F719:I719"/>
    <mergeCell ref="F699:I699"/>
    <mergeCell ref="F708:I708"/>
    <mergeCell ref="L709:L710"/>
    <mergeCell ref="L721:L722"/>
    <mergeCell ref="F727:I727"/>
    <mergeCell ref="F705:I705"/>
    <mergeCell ref="H720:I720"/>
    <mergeCell ref="J705:J706"/>
    <mergeCell ref="L685:L686"/>
    <mergeCell ref="D703:E704"/>
    <mergeCell ref="D701:E702"/>
    <mergeCell ref="H732:I732"/>
    <mergeCell ref="F707:I707"/>
    <mergeCell ref="N723:N724"/>
    <mergeCell ref="D860:D861"/>
    <mergeCell ref="J904:J905"/>
    <mergeCell ref="N871:N872"/>
    <mergeCell ref="H892:I892"/>
    <mergeCell ref="J891:J892"/>
    <mergeCell ref="F872:G872"/>
    <mergeCell ref="F844:I844"/>
    <mergeCell ref="H853:I853"/>
    <mergeCell ref="L844:L845"/>
    <mergeCell ref="J860:J861"/>
    <mergeCell ref="L889:L890"/>
    <mergeCell ref="F888:G888"/>
    <mergeCell ref="E902:E903"/>
    <mergeCell ref="F829:G829"/>
    <mergeCell ref="H829:I829"/>
    <mergeCell ref="N828:N829"/>
    <mergeCell ref="L868:L869"/>
    <mergeCell ref="L858:L859"/>
    <mergeCell ref="K875:K876"/>
    <mergeCell ref="F850:I850"/>
    <mergeCell ref="N881:N882"/>
    <mergeCell ref="H882:I882"/>
    <mergeCell ref="D883:D884"/>
    <mergeCell ref="D848:D849"/>
    <mergeCell ref="J875:J876"/>
    <mergeCell ref="D858:D859"/>
    <mergeCell ref="E741:E742"/>
    <mergeCell ref="F741:I741"/>
    <mergeCell ref="H886:I886"/>
    <mergeCell ref="L895:L896"/>
    <mergeCell ref="E812:E813"/>
    <mergeCell ref="N893:N894"/>
    <mergeCell ref="J881:J882"/>
    <mergeCell ref="N898:N899"/>
    <mergeCell ref="F881:I881"/>
    <mergeCell ref="J848:J849"/>
    <mergeCell ref="N958:N959"/>
    <mergeCell ref="J972:J973"/>
    <mergeCell ref="J922:J923"/>
    <mergeCell ref="N916:N917"/>
    <mergeCell ref="D916:D917"/>
    <mergeCell ref="H905:I905"/>
    <mergeCell ref="J916:J917"/>
    <mergeCell ref="L1130:L1131"/>
    <mergeCell ref="E1031:E1032"/>
    <mergeCell ref="B1027:N1027"/>
    <mergeCell ref="H1045:I1045"/>
    <mergeCell ref="E946:E947"/>
    <mergeCell ref="E922:E923"/>
    <mergeCell ref="F949:I949"/>
    <mergeCell ref="E1016:E1017"/>
    <mergeCell ref="F986:I986"/>
    <mergeCell ref="J1002:J1003"/>
    <mergeCell ref="J1019:J1020"/>
    <mergeCell ref="F1060:G1060"/>
    <mergeCell ref="J930:J931"/>
    <mergeCell ref="J968:J969"/>
    <mergeCell ref="E972:E973"/>
    <mergeCell ref="J974:J975"/>
    <mergeCell ref="H959:I959"/>
    <mergeCell ref="E1069:E1070"/>
    <mergeCell ref="F944:I944"/>
    <mergeCell ref="H1014:I1014"/>
    <mergeCell ref="F1014:G1014"/>
    <mergeCell ref="F1068:G1068"/>
    <mergeCell ref="H1032:I1032"/>
    <mergeCell ref="F1032:G1032"/>
    <mergeCell ref="L1119:L1120"/>
    <mergeCell ref="J1122:J1123"/>
    <mergeCell ref="E1002:E1003"/>
    <mergeCell ref="H1003:I1003"/>
    <mergeCell ref="D999:D1000"/>
    <mergeCell ref="D1009:D1010"/>
    <mergeCell ref="D995:D996"/>
    <mergeCell ref="E995:E996"/>
    <mergeCell ref="D1136:D1137"/>
    <mergeCell ref="F1104:I1104"/>
    <mergeCell ref="B1071:N1071"/>
    <mergeCell ref="J1072:J1073"/>
    <mergeCell ref="H1066:I1066"/>
    <mergeCell ref="N1102:N1103"/>
    <mergeCell ref="N1100:N1101"/>
    <mergeCell ref="E1107:E1110"/>
    <mergeCell ref="E1104:E1105"/>
    <mergeCell ref="J1107:J1108"/>
    <mergeCell ref="E1117:E1118"/>
    <mergeCell ref="D1090:D1091"/>
    <mergeCell ref="B1121:N1121"/>
    <mergeCell ref="C1108:C1110"/>
    <mergeCell ref="F1122:I1122"/>
    <mergeCell ref="E1122:E1123"/>
    <mergeCell ref="F1112:I1112"/>
    <mergeCell ref="N1127:N1128"/>
    <mergeCell ref="L1122:L1123"/>
    <mergeCell ref="N1122:N1123"/>
    <mergeCell ref="E960:E961"/>
    <mergeCell ref="H965:I965"/>
    <mergeCell ref="D942:D943"/>
    <mergeCell ref="E942:E943"/>
    <mergeCell ref="D950:D951"/>
    <mergeCell ref="F946:I946"/>
    <mergeCell ref="H931:I931"/>
    <mergeCell ref="E952:E953"/>
    <mergeCell ref="D948:D949"/>
    <mergeCell ref="F952:I952"/>
    <mergeCell ref="J964:J965"/>
    <mergeCell ref="F955:I955"/>
    <mergeCell ref="E955:E956"/>
    <mergeCell ref="B957:N957"/>
    <mergeCell ref="D928:D929"/>
    <mergeCell ref="H990:I990"/>
    <mergeCell ref="J1130:J1131"/>
    <mergeCell ref="D1104:D1105"/>
    <mergeCell ref="D1122:D1123"/>
    <mergeCell ref="J1104:J1105"/>
    <mergeCell ref="L1125:L1126"/>
    <mergeCell ref="B1018:N1018"/>
    <mergeCell ref="F1119:I1119"/>
    <mergeCell ref="J1125:J1126"/>
    <mergeCell ref="F1127:I1127"/>
    <mergeCell ref="F1125:I1125"/>
    <mergeCell ref="N1125:N1126"/>
    <mergeCell ref="N1109:N1110"/>
    <mergeCell ref="E1098:E1099"/>
    <mergeCell ref="L1109:L1110"/>
    <mergeCell ref="E1096:E1097"/>
    <mergeCell ref="J1109:J1110"/>
    <mergeCell ref="F1123:I1123"/>
    <mergeCell ref="F1115:I1115"/>
    <mergeCell ref="F1128:I1128"/>
    <mergeCell ref="N1119:N1120"/>
    <mergeCell ref="J1117:J1118"/>
    <mergeCell ref="F1117:I1117"/>
    <mergeCell ref="E1100:E1101"/>
    <mergeCell ref="J1100:J1101"/>
    <mergeCell ref="F1110:I1110"/>
    <mergeCell ref="E1136:E1137"/>
    <mergeCell ref="F1136:I1136"/>
    <mergeCell ref="J1136:J1137"/>
    <mergeCell ref="L1136:L1137"/>
    <mergeCell ref="E1072:E1073"/>
    <mergeCell ref="F1072:I1072"/>
    <mergeCell ref="D1092:D1093"/>
    <mergeCell ref="F1107:I1107"/>
    <mergeCell ref="N1104:N1105"/>
    <mergeCell ref="J1102:J1103"/>
    <mergeCell ref="D1100:D1101"/>
    <mergeCell ref="F1108:I1108"/>
    <mergeCell ref="F1085:I1085"/>
    <mergeCell ref="F1090:I1090"/>
    <mergeCell ref="L1092:L1093"/>
    <mergeCell ref="L1085:L1086"/>
    <mergeCell ref="E1094:E1095"/>
    <mergeCell ref="F1086:I1086"/>
    <mergeCell ref="F1137:I1137"/>
    <mergeCell ref="B1135:N1135"/>
    <mergeCell ref="N1136:N1137"/>
    <mergeCell ref="J1133:J1134"/>
    <mergeCell ref="L1072:L1073"/>
    <mergeCell ref="B1129:N1129"/>
    <mergeCell ref="F1126:I1126"/>
    <mergeCell ref="K1109:K1110"/>
    <mergeCell ref="N1098:N1099"/>
    <mergeCell ref="D1085:D1086"/>
    <mergeCell ref="J1119:J1120"/>
    <mergeCell ref="D1133:D1134"/>
    <mergeCell ref="N1133:N1134"/>
    <mergeCell ref="D922:D923"/>
    <mergeCell ref="E1076:E1077"/>
    <mergeCell ref="B1036:N1036"/>
    <mergeCell ref="J1037:J1038"/>
    <mergeCell ref="F990:G990"/>
    <mergeCell ref="D1076:D1077"/>
    <mergeCell ref="F1100:I1100"/>
    <mergeCell ref="J1094:J1099"/>
    <mergeCell ref="F1092:I1092"/>
    <mergeCell ref="N1092:N1093"/>
    <mergeCell ref="D1096:D1097"/>
    <mergeCell ref="E1133:E1134"/>
    <mergeCell ref="F1133:I1133"/>
    <mergeCell ref="D1056:D1057"/>
    <mergeCell ref="D1067:D1068"/>
    <mergeCell ref="B1132:N1132"/>
    <mergeCell ref="F1134:I1134"/>
    <mergeCell ref="L1133:L1134"/>
    <mergeCell ref="D946:D947"/>
    <mergeCell ref="N966:N967"/>
    <mergeCell ref="F977:G977"/>
    <mergeCell ref="F962:I962"/>
    <mergeCell ref="E1082:E1083"/>
    <mergeCell ref="F1080:I1080"/>
    <mergeCell ref="J1067:J1068"/>
    <mergeCell ref="D1127:D1128"/>
    <mergeCell ref="F1111:I1111"/>
    <mergeCell ref="L1098:L1099"/>
    <mergeCell ref="J1113:J1114"/>
    <mergeCell ref="E1127:E1128"/>
    <mergeCell ref="F1120:I1120"/>
    <mergeCell ref="E993:E994"/>
    <mergeCell ref="F993:I993"/>
    <mergeCell ref="J993:J994"/>
    <mergeCell ref="F1065:I1065"/>
    <mergeCell ref="J1009:J1010"/>
    <mergeCell ref="F1035:G1035"/>
    <mergeCell ref="J1031:J1032"/>
    <mergeCell ref="F1043:G1043"/>
    <mergeCell ref="N1031:N1032"/>
    <mergeCell ref="F1063:I1063"/>
    <mergeCell ref="F1052:I1052"/>
    <mergeCell ref="B1024:N1024"/>
    <mergeCell ref="J1016:J1017"/>
    <mergeCell ref="D1013:D1014"/>
    <mergeCell ref="B1004:N1004"/>
    <mergeCell ref="F1062:G1062"/>
    <mergeCell ref="D1052:D1053"/>
    <mergeCell ref="H1064:I1064"/>
    <mergeCell ref="J1034:J1035"/>
    <mergeCell ref="J1039:J1040"/>
    <mergeCell ref="E1042:E1043"/>
    <mergeCell ref="L1065:L1066"/>
    <mergeCell ref="F1025:I1025"/>
    <mergeCell ref="J1054:J1055"/>
    <mergeCell ref="L1019:L1020"/>
    <mergeCell ref="F1016:I1016"/>
    <mergeCell ref="N293:N294"/>
    <mergeCell ref="D569:E570"/>
    <mergeCell ref="F587:I587"/>
    <mergeCell ref="L291:L292"/>
    <mergeCell ref="E486:E487"/>
    <mergeCell ref="E494:E495"/>
    <mergeCell ref="J474:J475"/>
    <mergeCell ref="F521:G521"/>
    <mergeCell ref="N522:N523"/>
    <mergeCell ref="N502:N503"/>
    <mergeCell ref="F524:I524"/>
    <mergeCell ref="F517:G517"/>
    <mergeCell ref="F415:I415"/>
    <mergeCell ref="J423:J424"/>
    <mergeCell ref="J453:J454"/>
    <mergeCell ref="L455:L456"/>
    <mergeCell ref="F525:G525"/>
    <mergeCell ref="L514:L515"/>
    <mergeCell ref="D520:D521"/>
    <mergeCell ref="F548:G548"/>
    <mergeCell ref="D545:D546"/>
    <mergeCell ref="H523:I523"/>
    <mergeCell ref="D496:D497"/>
    <mergeCell ref="D587:D588"/>
    <mergeCell ref="E583:E584"/>
    <mergeCell ref="F582:G582"/>
    <mergeCell ref="N407:N408"/>
    <mergeCell ref="L393:L394"/>
    <mergeCell ref="J401:J402"/>
    <mergeCell ref="J415:J416"/>
    <mergeCell ref="D583:D584"/>
    <mergeCell ref="P295:P296"/>
    <mergeCell ref="N295:N296"/>
    <mergeCell ref="L283:L284"/>
    <mergeCell ref="L327:L328"/>
    <mergeCell ref="P297:P298"/>
    <mergeCell ref="N345:N346"/>
    <mergeCell ref="L351:L352"/>
    <mergeCell ref="J341:J342"/>
    <mergeCell ref="N329:N330"/>
    <mergeCell ref="J303:J304"/>
    <mergeCell ref="P301:P302"/>
    <mergeCell ref="J295:J296"/>
    <mergeCell ref="N303:N304"/>
    <mergeCell ref="N337:N338"/>
    <mergeCell ref="J301:J302"/>
    <mergeCell ref="L343:L344"/>
    <mergeCell ref="L339:L340"/>
    <mergeCell ref="J325:J326"/>
    <mergeCell ref="J331:J332"/>
    <mergeCell ref="J305:J306"/>
    <mergeCell ref="P305:P306"/>
    <mergeCell ref="L329:L330"/>
    <mergeCell ref="J333:J334"/>
    <mergeCell ref="P299:P300"/>
    <mergeCell ref="N327:N328"/>
    <mergeCell ref="P309:P310"/>
    <mergeCell ref="J283:J284"/>
    <mergeCell ref="J287:J288"/>
    <mergeCell ref="J285:J286"/>
    <mergeCell ref="J289:J290"/>
    <mergeCell ref="L287:L288"/>
    <mergeCell ref="N301:N302"/>
    <mergeCell ref="F447:I447"/>
    <mergeCell ref="J405:J406"/>
    <mergeCell ref="F303:I303"/>
    <mergeCell ref="L323:L324"/>
    <mergeCell ref="F413:I413"/>
    <mergeCell ref="F401:I401"/>
    <mergeCell ref="J383:J384"/>
    <mergeCell ref="J329:J330"/>
    <mergeCell ref="J343:J344"/>
    <mergeCell ref="L337:L338"/>
    <mergeCell ref="J433:J434"/>
    <mergeCell ref="L437:L438"/>
    <mergeCell ref="J339:J340"/>
    <mergeCell ref="J335:J336"/>
    <mergeCell ref="F441:I441"/>
    <mergeCell ref="J441:J442"/>
    <mergeCell ref="F373:I373"/>
    <mergeCell ref="F425:I425"/>
    <mergeCell ref="L415:L416"/>
    <mergeCell ref="J417:J418"/>
    <mergeCell ref="J419:J420"/>
    <mergeCell ref="F419:I419"/>
    <mergeCell ref="J395:J396"/>
    <mergeCell ref="F429:I429"/>
    <mergeCell ref="F443:I443"/>
    <mergeCell ref="L317:L318"/>
    <mergeCell ref="L403:L404"/>
    <mergeCell ref="J403:J404"/>
    <mergeCell ref="L427:L428"/>
    <mergeCell ref="L345:L346"/>
    <mergeCell ref="L399:L400"/>
    <mergeCell ref="F393:I393"/>
    <mergeCell ref="O427:O428"/>
    <mergeCell ref="F514:I514"/>
    <mergeCell ref="F519:G519"/>
    <mergeCell ref="O465:O466"/>
    <mergeCell ref="O467:O468"/>
    <mergeCell ref="N449:N450"/>
    <mergeCell ref="L465:L466"/>
    <mergeCell ref="F480:I480"/>
    <mergeCell ref="F489:I489"/>
    <mergeCell ref="F500:I500"/>
    <mergeCell ref="H519:I519"/>
    <mergeCell ref="L516:L517"/>
    <mergeCell ref="N463:N464"/>
    <mergeCell ref="L431:L432"/>
    <mergeCell ref="N445:N446"/>
    <mergeCell ref="L435:L436"/>
    <mergeCell ref="N478:N479"/>
    <mergeCell ref="N429:N430"/>
    <mergeCell ref="O463:O464"/>
    <mergeCell ref="F485:I485"/>
    <mergeCell ref="F497:I497"/>
    <mergeCell ref="F445:I445"/>
    <mergeCell ref="J447:J448"/>
    <mergeCell ref="N514:N515"/>
    <mergeCell ref="N492:N493"/>
    <mergeCell ref="F467:I467"/>
    <mergeCell ref="F465:I465"/>
    <mergeCell ref="F513:I513"/>
    <mergeCell ref="N500:N501"/>
    <mergeCell ref="L461:L462"/>
    <mergeCell ref="J490:J491"/>
    <mergeCell ref="L467:L468"/>
    <mergeCell ref="D433:E434"/>
    <mergeCell ref="D453:D454"/>
    <mergeCell ref="E453:E454"/>
    <mergeCell ref="D476:D477"/>
    <mergeCell ref="D482:D483"/>
    <mergeCell ref="D478:E479"/>
    <mergeCell ref="D467:D468"/>
    <mergeCell ref="E467:E468"/>
    <mergeCell ref="E437:E438"/>
    <mergeCell ref="F581:I581"/>
    <mergeCell ref="F575:I575"/>
    <mergeCell ref="E516:E517"/>
    <mergeCell ref="B526:N526"/>
    <mergeCell ref="E502:E503"/>
    <mergeCell ref="E512:E513"/>
    <mergeCell ref="D512:D513"/>
    <mergeCell ref="F529:I529"/>
    <mergeCell ref="J522:J523"/>
    <mergeCell ref="J500:J501"/>
    <mergeCell ref="N520:N521"/>
    <mergeCell ref="D514:D515"/>
    <mergeCell ref="D518:D519"/>
    <mergeCell ref="D522:D523"/>
    <mergeCell ref="E518:E519"/>
    <mergeCell ref="D543:D544"/>
    <mergeCell ref="N471:N472"/>
    <mergeCell ref="F435:I435"/>
    <mergeCell ref="N569:N570"/>
    <mergeCell ref="E551:E552"/>
    <mergeCell ref="D539:E540"/>
    <mergeCell ref="N573:N574"/>
    <mergeCell ref="F566:G566"/>
    <mergeCell ref="L661:L662"/>
    <mergeCell ref="L669:L670"/>
    <mergeCell ref="F664:I664"/>
    <mergeCell ref="N609:N610"/>
    <mergeCell ref="F590:G590"/>
    <mergeCell ref="N661:N662"/>
    <mergeCell ref="J663:J664"/>
    <mergeCell ref="F601:I601"/>
    <mergeCell ref="F624:G624"/>
    <mergeCell ref="J641:J642"/>
    <mergeCell ref="F594:G594"/>
    <mergeCell ref="F651:I651"/>
    <mergeCell ref="J639:J640"/>
    <mergeCell ref="J619:J620"/>
    <mergeCell ref="F670:I670"/>
    <mergeCell ref="H592:I592"/>
    <mergeCell ref="N583:N584"/>
    <mergeCell ref="J617:J618"/>
    <mergeCell ref="K603:K604"/>
    <mergeCell ref="J647:J648"/>
    <mergeCell ref="J651:J652"/>
    <mergeCell ref="F618:G618"/>
    <mergeCell ref="J609:J610"/>
    <mergeCell ref="H602:I602"/>
    <mergeCell ref="F596:G596"/>
    <mergeCell ref="J603:J604"/>
    <mergeCell ref="M603:M604"/>
    <mergeCell ref="F648:I648"/>
    <mergeCell ref="F616:G616"/>
    <mergeCell ref="F619:I619"/>
    <mergeCell ref="J623:J624"/>
    <mergeCell ref="J621:J622"/>
    <mergeCell ref="F603:I604"/>
    <mergeCell ref="F605:G606"/>
    <mergeCell ref="F597:I597"/>
    <mergeCell ref="J597:J598"/>
    <mergeCell ref="L597:L598"/>
    <mergeCell ref="F652:I652"/>
    <mergeCell ref="L603:L606"/>
    <mergeCell ref="H614:I614"/>
    <mergeCell ref="L621:L622"/>
    <mergeCell ref="F612:G612"/>
    <mergeCell ref="F627:I627"/>
    <mergeCell ref="J643:J644"/>
    <mergeCell ref="F628:G628"/>
    <mergeCell ref="L641:L642"/>
    <mergeCell ref="F639:I639"/>
    <mergeCell ref="F649:I649"/>
    <mergeCell ref="L643:L644"/>
    <mergeCell ref="F631:I631"/>
    <mergeCell ref="H608:I608"/>
    <mergeCell ref="O764:Q767"/>
    <mergeCell ref="L733:L734"/>
    <mergeCell ref="J754:J755"/>
    <mergeCell ref="J611:J612"/>
    <mergeCell ref="J613:J614"/>
    <mergeCell ref="N699:N700"/>
    <mergeCell ref="N667:N668"/>
    <mergeCell ref="P735:Q736"/>
    <mergeCell ref="P756:Q757"/>
    <mergeCell ref="P754:Q755"/>
    <mergeCell ref="N733:N734"/>
    <mergeCell ref="P752:Q753"/>
    <mergeCell ref="J699:J700"/>
    <mergeCell ref="N697:N698"/>
    <mergeCell ref="N677:N678"/>
    <mergeCell ref="J615:J616"/>
    <mergeCell ref="P731:Q732"/>
    <mergeCell ref="N762:N763"/>
    <mergeCell ref="J677:J678"/>
    <mergeCell ref="L677:L678"/>
    <mergeCell ref="P729:Q730"/>
    <mergeCell ref="N691:N692"/>
    <mergeCell ref="N701:N702"/>
    <mergeCell ref="N695:N696"/>
    <mergeCell ref="L681:L682"/>
    <mergeCell ref="N693:N694"/>
    <mergeCell ref="J697:J698"/>
    <mergeCell ref="L633:L634"/>
    <mergeCell ref="N683:N684"/>
    <mergeCell ref="L687:L688"/>
    <mergeCell ref="N749:N750"/>
    <mergeCell ref="N711:N712"/>
    <mergeCell ref="O760:Q763"/>
    <mergeCell ref="L762:L763"/>
    <mergeCell ref="N641:N642"/>
    <mergeCell ref="N737:N738"/>
    <mergeCell ref="N739:N740"/>
    <mergeCell ref="J749:J750"/>
    <mergeCell ref="L749:L750"/>
    <mergeCell ref="L764:L765"/>
    <mergeCell ref="J711:J712"/>
    <mergeCell ref="J516:J517"/>
    <mergeCell ref="N537:N538"/>
    <mergeCell ref="N474:N475"/>
    <mergeCell ref="L502:L503"/>
    <mergeCell ref="L569:L570"/>
    <mergeCell ref="N486:N487"/>
    <mergeCell ref="L565:L566"/>
    <mergeCell ref="L531:L532"/>
    <mergeCell ref="N553:N554"/>
    <mergeCell ref="N551:N552"/>
    <mergeCell ref="L567:L568"/>
    <mergeCell ref="N555:N556"/>
    <mergeCell ref="K478:K479"/>
    <mergeCell ref="L555:L556"/>
    <mergeCell ref="N611:N612"/>
    <mergeCell ref="N709:N710"/>
    <mergeCell ref="N635:N636"/>
    <mergeCell ref="L655:L656"/>
    <mergeCell ref="L478:L479"/>
    <mergeCell ref="J659:J660"/>
    <mergeCell ref="N675:N676"/>
    <mergeCell ref="P741:Q742"/>
    <mergeCell ref="P733:Q734"/>
    <mergeCell ref="L488:L489"/>
    <mergeCell ref="J482:J483"/>
    <mergeCell ref="N455:N456"/>
    <mergeCell ref="J471:J472"/>
    <mergeCell ref="N403:N404"/>
    <mergeCell ref="J393:J394"/>
    <mergeCell ref="J465:J466"/>
    <mergeCell ref="J484:J485"/>
    <mergeCell ref="J478:J479"/>
    <mergeCell ref="J469:J470"/>
    <mergeCell ref="N397:N398"/>
    <mergeCell ref="L425:L426"/>
    <mergeCell ref="L419:L420"/>
    <mergeCell ref="N419:N420"/>
    <mergeCell ref="L423:L424"/>
    <mergeCell ref="J427:J428"/>
    <mergeCell ref="L453:L454"/>
    <mergeCell ref="J445:J446"/>
    <mergeCell ref="L459:L460"/>
    <mergeCell ref="N459:N460"/>
    <mergeCell ref="L397:L398"/>
    <mergeCell ref="L439:L440"/>
    <mergeCell ref="J421:J422"/>
    <mergeCell ref="J411:J412"/>
    <mergeCell ref="L411:L412"/>
    <mergeCell ref="N409:N410"/>
    <mergeCell ref="J451:J452"/>
    <mergeCell ref="L441:L442"/>
    <mergeCell ref="N427:N428"/>
    <mergeCell ref="N433:N434"/>
    <mergeCell ref="N395:N396"/>
    <mergeCell ref="L375:L376"/>
    <mergeCell ref="L395:L396"/>
    <mergeCell ref="J397:J398"/>
    <mergeCell ref="J439:J440"/>
    <mergeCell ref="N421:N422"/>
    <mergeCell ref="N425:N426"/>
    <mergeCell ref="J437:J438"/>
    <mergeCell ref="L409:L410"/>
    <mergeCell ref="L391:L392"/>
    <mergeCell ref="J435:J436"/>
    <mergeCell ref="J371:J372"/>
    <mergeCell ref="J379:J380"/>
    <mergeCell ref="L381:L382"/>
    <mergeCell ref="J349:J350"/>
    <mergeCell ref="L353:L354"/>
    <mergeCell ref="J361:J362"/>
    <mergeCell ref="J381:J382"/>
    <mergeCell ref="N411:N412"/>
    <mergeCell ref="N423:N424"/>
    <mergeCell ref="L363:L364"/>
    <mergeCell ref="J355:J356"/>
    <mergeCell ref="L369:L370"/>
    <mergeCell ref="L367:L368"/>
    <mergeCell ref="F365:I365"/>
    <mergeCell ref="L371:L372"/>
    <mergeCell ref="F351:I351"/>
    <mergeCell ref="F389:I389"/>
    <mergeCell ref="F387:I387"/>
    <mergeCell ref="N391:N392"/>
    <mergeCell ref="J347:J348"/>
    <mergeCell ref="L347:L348"/>
    <mergeCell ref="L383:L384"/>
    <mergeCell ref="J373:J374"/>
    <mergeCell ref="N381:N382"/>
    <mergeCell ref="N383:N384"/>
    <mergeCell ref="N363:N364"/>
    <mergeCell ref="N369:N370"/>
    <mergeCell ref="N379:N380"/>
    <mergeCell ref="N347:N348"/>
    <mergeCell ref="N353:N354"/>
    <mergeCell ref="L325:L326"/>
    <mergeCell ref="L389:L390"/>
    <mergeCell ref="J385:J386"/>
    <mergeCell ref="L335:L336"/>
    <mergeCell ref="J375:J376"/>
    <mergeCell ref="J367:J368"/>
    <mergeCell ref="N341:N342"/>
    <mergeCell ref="N373:N374"/>
    <mergeCell ref="L373:L374"/>
    <mergeCell ref="N385:N386"/>
    <mergeCell ref="L361:L362"/>
    <mergeCell ref="F391:I391"/>
    <mergeCell ref="J363:J364"/>
    <mergeCell ref="N377:N378"/>
    <mergeCell ref="N387:N388"/>
    <mergeCell ref="J391:J392"/>
    <mergeCell ref="N359:N360"/>
    <mergeCell ref="N349:N350"/>
    <mergeCell ref="J387:J388"/>
    <mergeCell ref="L387:L388"/>
    <mergeCell ref="L365:L366"/>
    <mergeCell ref="N375:N376"/>
    <mergeCell ref="J359:J360"/>
    <mergeCell ref="L359:L360"/>
    <mergeCell ref="J377:J378"/>
    <mergeCell ref="L377:L378"/>
    <mergeCell ref="J357:J358"/>
    <mergeCell ref="L357:L358"/>
    <mergeCell ref="J353:J354"/>
    <mergeCell ref="N357:N358"/>
    <mergeCell ref="F353:I353"/>
    <mergeCell ref="F343:I343"/>
    <mergeCell ref="L305:L306"/>
    <mergeCell ref="L385:L386"/>
    <mergeCell ref="F347:I347"/>
    <mergeCell ref="L331:L332"/>
    <mergeCell ref="J299:J300"/>
    <mergeCell ref="F341:I341"/>
    <mergeCell ref="N207:N208"/>
    <mergeCell ref="F199:I199"/>
    <mergeCell ref="L261:L262"/>
    <mergeCell ref="L263:L264"/>
    <mergeCell ref="J225:J226"/>
    <mergeCell ref="N239:N240"/>
    <mergeCell ref="N279:N280"/>
    <mergeCell ref="F287:I287"/>
    <mergeCell ref="F279:I279"/>
    <mergeCell ref="N283:N284"/>
    <mergeCell ref="N285:N286"/>
    <mergeCell ref="N287:N288"/>
    <mergeCell ref="L213:L214"/>
    <mergeCell ref="J219:J220"/>
    <mergeCell ref="J217:J218"/>
    <mergeCell ref="N307:N308"/>
    <mergeCell ref="J313:J314"/>
    <mergeCell ref="L313:L314"/>
    <mergeCell ref="N313:N314"/>
    <mergeCell ref="N271:N272"/>
    <mergeCell ref="N275:N276"/>
    <mergeCell ref="N219:N220"/>
    <mergeCell ref="L221:L222"/>
    <mergeCell ref="L299:L300"/>
    <mergeCell ref="J297:J298"/>
    <mergeCell ref="N213:N214"/>
    <mergeCell ref="F265:I265"/>
    <mergeCell ref="L199:L200"/>
    <mergeCell ref="J273:J274"/>
    <mergeCell ref="L279:L280"/>
    <mergeCell ref="L281:L282"/>
    <mergeCell ref="F289:I289"/>
    <mergeCell ref="F325:I325"/>
    <mergeCell ref="J261:J262"/>
    <mergeCell ref="F327:I327"/>
    <mergeCell ref="F293:I293"/>
    <mergeCell ref="L265:L266"/>
    <mergeCell ref="F263:I263"/>
    <mergeCell ref="F299:I299"/>
    <mergeCell ref="L333:L334"/>
    <mergeCell ref="J275:J276"/>
    <mergeCell ref="F333:I333"/>
    <mergeCell ref="J307:J308"/>
    <mergeCell ref="L307:L308"/>
    <mergeCell ref="F311:I311"/>
    <mergeCell ref="J311:J312"/>
    <mergeCell ref="J315:J316"/>
    <mergeCell ref="J319:J320"/>
    <mergeCell ref="L297:L298"/>
    <mergeCell ref="J309:J310"/>
    <mergeCell ref="L309:L310"/>
    <mergeCell ref="F315:I315"/>
    <mergeCell ref="F329:I329"/>
    <mergeCell ref="J291:J292"/>
    <mergeCell ref="N225:N226"/>
    <mergeCell ref="N325:N326"/>
    <mergeCell ref="L301:L302"/>
    <mergeCell ref="L211:L212"/>
    <mergeCell ref="N257:N258"/>
    <mergeCell ref="J95:J96"/>
    <mergeCell ref="L187:L188"/>
    <mergeCell ref="N201:N202"/>
    <mergeCell ref="N199:N200"/>
    <mergeCell ref="L173:L174"/>
    <mergeCell ref="N173:N174"/>
    <mergeCell ref="N183:N184"/>
    <mergeCell ref="J207:J208"/>
    <mergeCell ref="L111:L112"/>
    <mergeCell ref="J119:J120"/>
    <mergeCell ref="N245:N246"/>
    <mergeCell ref="J177:J178"/>
    <mergeCell ref="L207:L208"/>
    <mergeCell ref="J213:J214"/>
    <mergeCell ref="L255:L256"/>
    <mergeCell ref="N101:N102"/>
    <mergeCell ref="N117:N118"/>
    <mergeCell ref="N157:N158"/>
    <mergeCell ref="N123:N124"/>
    <mergeCell ref="L165:L166"/>
    <mergeCell ref="J173:J174"/>
    <mergeCell ref="L193:L194"/>
    <mergeCell ref="L135:L136"/>
    <mergeCell ref="N135:N136"/>
    <mergeCell ref="N211:N212"/>
    <mergeCell ref="J253:J254"/>
    <mergeCell ref="J251:J252"/>
    <mergeCell ref="L217:L218"/>
    <mergeCell ref="N217:N218"/>
    <mergeCell ref="L243:L244"/>
    <mergeCell ref="N269:N270"/>
    <mergeCell ref="J277:J278"/>
    <mergeCell ref="L267:L268"/>
    <mergeCell ref="J267:J268"/>
    <mergeCell ref="J399:J400"/>
    <mergeCell ref="N365:N366"/>
    <mergeCell ref="N367:N368"/>
    <mergeCell ref="N389:N390"/>
    <mergeCell ref="J389:J390"/>
    <mergeCell ref="N399:N400"/>
    <mergeCell ref="N393:N394"/>
    <mergeCell ref="J271:J272"/>
    <mergeCell ref="N277:N278"/>
    <mergeCell ref="J279:J280"/>
    <mergeCell ref="J281:J282"/>
    <mergeCell ref="N273:N274"/>
    <mergeCell ref="J365:J366"/>
    <mergeCell ref="L271:L272"/>
    <mergeCell ref="J345:J346"/>
    <mergeCell ref="L321:L322"/>
    <mergeCell ref="L277:L278"/>
    <mergeCell ref="N281:N282"/>
    <mergeCell ref="L289:L290"/>
    <mergeCell ref="N291:N292"/>
    <mergeCell ref="L295:L296"/>
    <mergeCell ref="N343:N344"/>
    <mergeCell ref="N267:N268"/>
    <mergeCell ref="L319:L320"/>
    <mergeCell ref="J369:J370"/>
    <mergeCell ref="L349:L350"/>
    <mergeCell ref="J321:J322"/>
    <mergeCell ref="N297:N298"/>
    <mergeCell ref="F427:I427"/>
    <mergeCell ref="L401:L402"/>
    <mergeCell ref="F405:I405"/>
    <mergeCell ref="J476:J477"/>
    <mergeCell ref="N488:N489"/>
    <mergeCell ref="N413:N414"/>
    <mergeCell ref="L417:L418"/>
    <mergeCell ref="L494:L495"/>
    <mergeCell ref="L484:L485"/>
    <mergeCell ref="J461:J462"/>
    <mergeCell ref="N461:N462"/>
    <mergeCell ref="N441:N442"/>
    <mergeCell ref="N439:N440"/>
    <mergeCell ref="N467:N468"/>
    <mergeCell ref="L457:L458"/>
    <mergeCell ref="L443:L444"/>
    <mergeCell ref="J459:J460"/>
    <mergeCell ref="F494:I494"/>
    <mergeCell ref="J413:J414"/>
    <mergeCell ref="L413:L414"/>
    <mergeCell ref="F407:I407"/>
    <mergeCell ref="J407:J408"/>
    <mergeCell ref="J409:J410"/>
    <mergeCell ref="L463:L464"/>
    <mergeCell ref="L474:L475"/>
    <mergeCell ref="F431:I431"/>
    <mergeCell ref="L429:L430"/>
    <mergeCell ref="L445:L446"/>
    <mergeCell ref="N401:N402"/>
    <mergeCell ref="J429:J430"/>
    <mergeCell ref="N443:N444"/>
    <mergeCell ref="L407:L408"/>
    <mergeCell ref="F461:I461"/>
    <mergeCell ref="L449:L450"/>
    <mergeCell ref="N447:N448"/>
    <mergeCell ref="N435:N436"/>
    <mergeCell ref="N431:N432"/>
    <mergeCell ref="N437:N438"/>
    <mergeCell ref="L904:L905"/>
    <mergeCell ref="D914:D915"/>
    <mergeCell ref="D907:D908"/>
    <mergeCell ref="L587:L588"/>
    <mergeCell ref="L611:L612"/>
    <mergeCell ref="D749:D750"/>
    <mergeCell ref="J910:J911"/>
    <mergeCell ref="N914:N915"/>
    <mergeCell ref="E889:E890"/>
    <mergeCell ref="E883:E884"/>
    <mergeCell ref="F589:I589"/>
    <mergeCell ref="H610:I610"/>
    <mergeCell ref="F609:I609"/>
    <mergeCell ref="J492:J493"/>
    <mergeCell ref="H901:I901"/>
    <mergeCell ref="N836:N837"/>
    <mergeCell ref="N891:N892"/>
    <mergeCell ref="N496:N497"/>
    <mergeCell ref="N469:N470"/>
    <mergeCell ref="N465:N466"/>
    <mergeCell ref="F585:I585"/>
    <mergeCell ref="H590:I590"/>
    <mergeCell ref="F840:I840"/>
    <mergeCell ref="N877:N878"/>
    <mergeCell ref="F884:G884"/>
    <mergeCell ref="N453:N454"/>
    <mergeCell ref="E838:E839"/>
    <mergeCell ref="F839:G839"/>
    <mergeCell ref="F893:I893"/>
    <mergeCell ref="D893:D894"/>
    <mergeCell ref="H880:I880"/>
    <mergeCell ref="E893:E894"/>
    <mergeCell ref="F826:I826"/>
    <mergeCell ref="N557:N558"/>
    <mergeCell ref="J635:J636"/>
    <mergeCell ref="L649:L650"/>
    <mergeCell ref="D926:D927"/>
    <mergeCell ref="F916:I916"/>
    <mergeCell ref="J900:J901"/>
    <mergeCell ref="E912:E913"/>
    <mergeCell ref="J918:J919"/>
    <mergeCell ref="N910:N911"/>
    <mergeCell ref="N922:N923"/>
    <mergeCell ref="L914:L915"/>
    <mergeCell ref="H908:I908"/>
    <mergeCell ref="L912:L913"/>
    <mergeCell ref="J914:J915"/>
    <mergeCell ref="L907:L908"/>
    <mergeCell ref="F905:G905"/>
    <mergeCell ref="F915:I915"/>
    <mergeCell ref="F922:I922"/>
    <mergeCell ref="F912:I912"/>
    <mergeCell ref="E895:E896"/>
    <mergeCell ref="E914:E915"/>
    <mergeCell ref="N926:N927"/>
    <mergeCell ref="F913:I913"/>
    <mergeCell ref="F919:I919"/>
    <mergeCell ref="H582:I582"/>
    <mergeCell ref="N912:N913"/>
    <mergeCell ref="D902:D903"/>
    <mergeCell ref="D918:D919"/>
    <mergeCell ref="D912:D913"/>
    <mergeCell ref="E916:E917"/>
    <mergeCell ref="L916:L917"/>
    <mergeCell ref="D910:D911"/>
    <mergeCell ref="J895:J896"/>
    <mergeCell ref="E900:E901"/>
    <mergeCell ref="J912:J913"/>
    <mergeCell ref="A1108:A1110"/>
    <mergeCell ref="F1081:I1081"/>
    <mergeCell ref="N1054:N1055"/>
    <mergeCell ref="F1055:G1055"/>
    <mergeCell ref="D1065:E1066"/>
    <mergeCell ref="N1082:N1083"/>
    <mergeCell ref="D1034:D1035"/>
    <mergeCell ref="N1065:N1066"/>
    <mergeCell ref="H1043:I1043"/>
    <mergeCell ref="E1019:E1020"/>
    <mergeCell ref="B1084:N1084"/>
    <mergeCell ref="B1087:N1087"/>
    <mergeCell ref="H1057:I1057"/>
    <mergeCell ref="H1055:I1055"/>
    <mergeCell ref="L1056:L1057"/>
    <mergeCell ref="L1037:L1038"/>
    <mergeCell ref="N1074:N1075"/>
    <mergeCell ref="H1029:I1029"/>
    <mergeCell ref="F1019:I1019"/>
    <mergeCell ref="L1061:L1062"/>
    <mergeCell ref="N1025:N1026"/>
    <mergeCell ref="E1067:E1068"/>
    <mergeCell ref="F1066:G1066"/>
    <mergeCell ref="D1061:D1062"/>
    <mergeCell ref="F1061:I1061"/>
    <mergeCell ref="J1044:J1045"/>
    <mergeCell ref="L1054:L1055"/>
    <mergeCell ref="B1058:N1058"/>
    <mergeCell ref="N1039:N1040"/>
    <mergeCell ref="D1054:D1055"/>
    <mergeCell ref="J1052:J1053"/>
    <mergeCell ref="B1001:N1001"/>
    <mergeCell ref="D1044:D1045"/>
    <mergeCell ref="H1035:I1035"/>
    <mergeCell ref="L1031:L1032"/>
    <mergeCell ref="J1022:J1023"/>
    <mergeCell ref="F1011:I1011"/>
    <mergeCell ref="H1023:I1023"/>
    <mergeCell ref="L1025:L1026"/>
    <mergeCell ref="E1054:E1055"/>
    <mergeCell ref="E1056:E1057"/>
    <mergeCell ref="F1022:I1022"/>
    <mergeCell ref="B1015:N1015"/>
    <mergeCell ref="E1022:E1023"/>
    <mergeCell ref="F1017:G1017"/>
    <mergeCell ref="F1013:I1013"/>
    <mergeCell ref="D1046:D1047"/>
    <mergeCell ref="E1046:E1047"/>
    <mergeCell ref="F1046:I1046"/>
    <mergeCell ref="J1046:J1047"/>
    <mergeCell ref="D1050:D1051"/>
    <mergeCell ref="E1050:E1051"/>
    <mergeCell ref="F1050:I1050"/>
    <mergeCell ref="J1050:J1051"/>
    <mergeCell ref="B954:N954"/>
    <mergeCell ref="N1028:N1029"/>
    <mergeCell ref="D1016:D1017"/>
    <mergeCell ref="E1034:E1035"/>
    <mergeCell ref="D1039:D1040"/>
    <mergeCell ref="D1042:D1043"/>
    <mergeCell ref="F1039:I1039"/>
    <mergeCell ref="D976:D977"/>
    <mergeCell ref="F988:I988"/>
    <mergeCell ref="L989:L990"/>
    <mergeCell ref="F998:G998"/>
    <mergeCell ref="H998:I998"/>
    <mergeCell ref="F1038:G1038"/>
    <mergeCell ref="L999:L1000"/>
    <mergeCell ref="D1007:D1008"/>
    <mergeCell ref="F1008:I1008"/>
    <mergeCell ref="F1009:I1009"/>
    <mergeCell ref="L1034:L1035"/>
    <mergeCell ref="H1038:I1038"/>
    <mergeCell ref="H1026:I1026"/>
    <mergeCell ref="L1013:L1014"/>
    <mergeCell ref="H967:I967"/>
    <mergeCell ref="J966:J967"/>
    <mergeCell ref="D1019:D1020"/>
    <mergeCell ref="D960:D961"/>
    <mergeCell ref="L1007:L1008"/>
    <mergeCell ref="N997:N998"/>
    <mergeCell ref="F1005:I1005"/>
    <mergeCell ref="D978:D979"/>
    <mergeCell ref="F1020:I1020"/>
    <mergeCell ref="F1023:G1023"/>
    <mergeCell ref="F983:I983"/>
    <mergeCell ref="E976:E977"/>
    <mergeCell ref="F996:G996"/>
    <mergeCell ref="F992:G992"/>
    <mergeCell ref="N1002:N1003"/>
    <mergeCell ref="L997:L998"/>
    <mergeCell ref="N978:N979"/>
    <mergeCell ref="N987:N988"/>
    <mergeCell ref="J995:J996"/>
    <mergeCell ref="D1002:D1003"/>
    <mergeCell ref="F1006:I1006"/>
    <mergeCell ref="J985:J986"/>
    <mergeCell ref="N999:N1000"/>
    <mergeCell ref="E999:E1000"/>
    <mergeCell ref="E987:E988"/>
    <mergeCell ref="E1005:E1006"/>
    <mergeCell ref="L991:L992"/>
    <mergeCell ref="D985:D986"/>
    <mergeCell ref="L987:L988"/>
    <mergeCell ref="H963:I963"/>
    <mergeCell ref="H969:I969"/>
    <mergeCell ref="F989:I989"/>
    <mergeCell ref="J989:J990"/>
    <mergeCell ref="N1009:N1010"/>
    <mergeCell ref="L983:L984"/>
    <mergeCell ref="F972:I972"/>
    <mergeCell ref="D989:D990"/>
    <mergeCell ref="D997:D998"/>
    <mergeCell ref="D972:D973"/>
    <mergeCell ref="L1005:L1006"/>
    <mergeCell ref="E991:E992"/>
    <mergeCell ref="F966:I966"/>
    <mergeCell ref="F1012:I1012"/>
    <mergeCell ref="F1010:I1010"/>
    <mergeCell ref="J1007:J1008"/>
    <mergeCell ref="E970:E971"/>
    <mergeCell ref="F969:G969"/>
    <mergeCell ref="E974:E975"/>
    <mergeCell ref="D981:D982"/>
    <mergeCell ref="F981:I981"/>
    <mergeCell ref="F963:G963"/>
    <mergeCell ref="F965:G965"/>
    <mergeCell ref="H975:I975"/>
    <mergeCell ref="L968:L969"/>
    <mergeCell ref="F979:G979"/>
    <mergeCell ref="F985:I985"/>
    <mergeCell ref="F978:I978"/>
    <mergeCell ref="J987:J988"/>
    <mergeCell ref="E997:E998"/>
    <mergeCell ref="N1007:N1008"/>
    <mergeCell ref="D1011:D1012"/>
    <mergeCell ref="F931:G931"/>
    <mergeCell ref="J944:J945"/>
    <mergeCell ref="J955:J956"/>
    <mergeCell ref="L955:L956"/>
    <mergeCell ref="D944:D945"/>
    <mergeCell ref="F947:I947"/>
    <mergeCell ref="L952:L953"/>
    <mergeCell ref="F960:I960"/>
    <mergeCell ref="F956:I956"/>
    <mergeCell ref="L942:L943"/>
    <mergeCell ref="N940:N941"/>
    <mergeCell ref="N972:N973"/>
    <mergeCell ref="N981:N982"/>
    <mergeCell ref="N970:N971"/>
    <mergeCell ref="F973:G973"/>
    <mergeCell ref="L946:L947"/>
    <mergeCell ref="E978:E979"/>
    <mergeCell ref="H973:I973"/>
    <mergeCell ref="J976:J977"/>
    <mergeCell ref="H935:I935"/>
    <mergeCell ref="F938:I938"/>
    <mergeCell ref="J938:J939"/>
    <mergeCell ref="L938:L939"/>
    <mergeCell ref="N938:N939"/>
    <mergeCell ref="L972:L973"/>
    <mergeCell ref="N976:N977"/>
    <mergeCell ref="F976:I976"/>
    <mergeCell ref="J978:J979"/>
    <mergeCell ref="E944:E945"/>
    <mergeCell ref="F945:I945"/>
    <mergeCell ref="N942:N943"/>
    <mergeCell ref="J942:J943"/>
    <mergeCell ref="P928:Q929"/>
    <mergeCell ref="F929:G929"/>
    <mergeCell ref="P930:Q931"/>
    <mergeCell ref="E940:E941"/>
    <mergeCell ref="L944:L945"/>
    <mergeCell ref="F951:I951"/>
    <mergeCell ref="F943:I943"/>
    <mergeCell ref="L1002:L1003"/>
    <mergeCell ref="D966:E967"/>
    <mergeCell ref="F961:G961"/>
    <mergeCell ref="J958:J959"/>
    <mergeCell ref="J946:J947"/>
    <mergeCell ref="L1022:L1023"/>
    <mergeCell ref="D1022:D1023"/>
    <mergeCell ref="B1021:N1021"/>
    <mergeCell ref="F1028:I1028"/>
    <mergeCell ref="J1025:J1026"/>
    <mergeCell ref="D940:D941"/>
    <mergeCell ref="D930:D931"/>
    <mergeCell ref="J950:J951"/>
    <mergeCell ref="N928:N929"/>
    <mergeCell ref="L958:L959"/>
    <mergeCell ref="L974:L975"/>
    <mergeCell ref="N968:N969"/>
    <mergeCell ref="F964:I964"/>
    <mergeCell ref="E964:E965"/>
    <mergeCell ref="D968:E969"/>
    <mergeCell ref="N1022:N1023"/>
    <mergeCell ref="N1016:N1017"/>
    <mergeCell ref="H1017:I1017"/>
    <mergeCell ref="J1005:J1006"/>
    <mergeCell ref="D1005:D1006"/>
    <mergeCell ref="L1069:L1070"/>
    <mergeCell ref="L1028:L1029"/>
    <mergeCell ref="F1026:G1026"/>
    <mergeCell ref="B1041:N1041"/>
    <mergeCell ref="E1039:E1040"/>
    <mergeCell ref="H1053:I1053"/>
    <mergeCell ref="L1011:L1012"/>
    <mergeCell ref="F1059:I1059"/>
    <mergeCell ref="F1000:G1000"/>
    <mergeCell ref="H1000:I1000"/>
    <mergeCell ref="F1037:I1037"/>
    <mergeCell ref="J991:J992"/>
    <mergeCell ref="D970:D971"/>
    <mergeCell ref="L1039:L1040"/>
    <mergeCell ref="L1016:L1017"/>
    <mergeCell ref="B1033:N1033"/>
    <mergeCell ref="O871:O872"/>
    <mergeCell ref="E930:E931"/>
    <mergeCell ref="F1003:G1003"/>
    <mergeCell ref="E1028:E1029"/>
    <mergeCell ref="H971:I971"/>
    <mergeCell ref="D991:D992"/>
    <mergeCell ref="L1009:L1010"/>
    <mergeCell ref="D987:D988"/>
    <mergeCell ref="J1028:J1029"/>
    <mergeCell ref="E1025:E1026"/>
    <mergeCell ref="N962:N963"/>
    <mergeCell ref="E948:E949"/>
    <mergeCell ref="F948:I948"/>
    <mergeCell ref="N960:N961"/>
    <mergeCell ref="D983:D984"/>
    <mergeCell ref="L985:L986"/>
    <mergeCell ref="E918:E919"/>
    <mergeCell ref="B870:N870"/>
    <mergeCell ref="F902:I902"/>
    <mergeCell ref="J902:J903"/>
    <mergeCell ref="F895:I895"/>
    <mergeCell ref="E891:E892"/>
    <mergeCell ref="B906:N906"/>
    <mergeCell ref="F914:I914"/>
    <mergeCell ref="F892:G892"/>
    <mergeCell ref="L883:L884"/>
    <mergeCell ref="J883:J884"/>
    <mergeCell ref="D889:D890"/>
    <mergeCell ref="L900:L901"/>
    <mergeCell ref="L879:L880"/>
    <mergeCell ref="L891:L892"/>
    <mergeCell ref="J885:J886"/>
    <mergeCell ref="H873:I874"/>
    <mergeCell ref="N895:N896"/>
    <mergeCell ref="N900:N901"/>
    <mergeCell ref="J898:J899"/>
    <mergeCell ref="F898:I898"/>
    <mergeCell ref="F901:G901"/>
    <mergeCell ref="F900:I900"/>
    <mergeCell ref="B897:N897"/>
    <mergeCell ref="D895:D896"/>
    <mergeCell ref="H899:I899"/>
    <mergeCell ref="L898:L899"/>
    <mergeCell ref="L893:L894"/>
    <mergeCell ref="F894:G894"/>
    <mergeCell ref="D877:D878"/>
    <mergeCell ref="F880:G880"/>
    <mergeCell ref="D898:E899"/>
    <mergeCell ref="P922:Q923"/>
    <mergeCell ref="F923:G923"/>
    <mergeCell ref="H923:I923"/>
    <mergeCell ref="D924:D925"/>
    <mergeCell ref="E924:E925"/>
    <mergeCell ref="F924:I924"/>
    <mergeCell ref="J924:J925"/>
    <mergeCell ref="L924:L925"/>
    <mergeCell ref="N924:N925"/>
    <mergeCell ref="P924:Q925"/>
    <mergeCell ref="F925:G925"/>
    <mergeCell ref="H925:I925"/>
    <mergeCell ref="L902:L903"/>
    <mergeCell ref="J920:J921"/>
    <mergeCell ref="F910:I910"/>
    <mergeCell ref="B909:N909"/>
    <mergeCell ref="E910:E911"/>
    <mergeCell ref="F911:I911"/>
    <mergeCell ref="F920:I920"/>
    <mergeCell ref="L918:L919"/>
    <mergeCell ref="N904:N905"/>
    <mergeCell ref="F903:G903"/>
    <mergeCell ref="F918:I918"/>
    <mergeCell ref="F917:I917"/>
    <mergeCell ref="F921:I921"/>
    <mergeCell ref="N920:N921"/>
    <mergeCell ref="N902:N903"/>
    <mergeCell ref="F908:G908"/>
    <mergeCell ref="D904:D905"/>
    <mergeCell ref="E904:E905"/>
    <mergeCell ref="N918:N919"/>
    <mergeCell ref="L922:L923"/>
    <mergeCell ref="D900:D901"/>
    <mergeCell ref="E879:E880"/>
    <mergeCell ref="J834:J835"/>
    <mergeCell ref="L842:L843"/>
    <mergeCell ref="F846:I846"/>
    <mergeCell ref="N812:N813"/>
    <mergeCell ref="L816:L817"/>
    <mergeCell ref="N784:N785"/>
    <mergeCell ref="L782:L783"/>
    <mergeCell ref="J879:J880"/>
    <mergeCell ref="H888:I888"/>
    <mergeCell ref="F879:I879"/>
    <mergeCell ref="N879:N880"/>
    <mergeCell ref="F878:G878"/>
    <mergeCell ref="F841:G841"/>
    <mergeCell ref="N731:N732"/>
    <mergeCell ref="L729:L730"/>
    <mergeCell ref="N754:N755"/>
    <mergeCell ref="J741:J742"/>
    <mergeCell ref="L741:L742"/>
    <mergeCell ref="N741:N742"/>
    <mergeCell ref="J735:J736"/>
    <mergeCell ref="L735:L736"/>
    <mergeCell ref="J731:J732"/>
    <mergeCell ref="F788:I788"/>
    <mergeCell ref="J790:J791"/>
    <mergeCell ref="F798:I798"/>
    <mergeCell ref="L798:L799"/>
    <mergeCell ref="F796:I796"/>
    <mergeCell ref="F822:I822"/>
    <mergeCell ref="J826:J827"/>
    <mergeCell ref="L822:L823"/>
    <mergeCell ref="F784:I784"/>
    <mergeCell ref="J774:J775"/>
    <mergeCell ref="N764:N765"/>
    <mergeCell ref="J778:J779"/>
    <mergeCell ref="F769:I769"/>
    <mergeCell ref="L739:L740"/>
    <mergeCell ref="L758:L759"/>
    <mergeCell ref="N756:N757"/>
    <mergeCell ref="F752:I752"/>
    <mergeCell ref="H757:I757"/>
    <mergeCell ref="L756:L757"/>
    <mergeCell ref="F761:G761"/>
    <mergeCell ref="F779:I779"/>
    <mergeCell ref="J743:J744"/>
    <mergeCell ref="L743:L744"/>
    <mergeCell ref="N743:N744"/>
    <mergeCell ref="N760:N761"/>
    <mergeCell ref="H761:I761"/>
    <mergeCell ref="F765:G765"/>
    <mergeCell ref="H763:I763"/>
    <mergeCell ref="J756:J757"/>
    <mergeCell ref="F776:I776"/>
    <mergeCell ref="F742:G742"/>
    <mergeCell ref="H742:I742"/>
    <mergeCell ref="J780:J781"/>
    <mergeCell ref="F749:I749"/>
    <mergeCell ref="N512:N513"/>
    <mergeCell ref="J527:J528"/>
    <mergeCell ref="J725:J726"/>
    <mergeCell ref="L691:L692"/>
    <mergeCell ref="J449:J450"/>
    <mergeCell ref="N457:N458"/>
    <mergeCell ref="L433:L434"/>
    <mergeCell ref="J443:J444"/>
    <mergeCell ref="L447:L448"/>
    <mergeCell ref="N289:N290"/>
    <mergeCell ref="N818:N819"/>
    <mergeCell ref="J814:J815"/>
    <mergeCell ref="N816:N817"/>
    <mergeCell ref="J873:J874"/>
    <mergeCell ref="N758:N759"/>
    <mergeCell ref="L792:L793"/>
    <mergeCell ref="J794:J795"/>
    <mergeCell ref="L796:L797"/>
    <mergeCell ref="L794:L795"/>
    <mergeCell ref="L790:L791"/>
    <mergeCell ref="L854:L855"/>
    <mergeCell ref="J457:J458"/>
    <mergeCell ref="N417:N418"/>
    <mergeCell ref="N405:N406"/>
    <mergeCell ref="N415:N416"/>
    <mergeCell ref="N371:N372"/>
    <mergeCell ref="N335:N336"/>
    <mergeCell ref="J351:J352"/>
    <mergeCell ref="L303:L304"/>
    <mergeCell ref="L315:L316"/>
    <mergeCell ref="N315:N316"/>
    <mergeCell ref="N351:N352"/>
    <mergeCell ref="N778:N779"/>
    <mergeCell ref="N776:N777"/>
    <mergeCell ref="N796:N797"/>
    <mergeCell ref="N771:N772"/>
    <mergeCell ref="L760:L761"/>
    <mergeCell ref="L752:L753"/>
    <mergeCell ref="N752:N753"/>
    <mergeCell ref="J760:J761"/>
    <mergeCell ref="L727:L728"/>
    <mergeCell ref="N729:N730"/>
    <mergeCell ref="J771:J772"/>
    <mergeCell ref="J729:J730"/>
    <mergeCell ref="N735:N736"/>
    <mergeCell ref="N725:N726"/>
    <mergeCell ref="L725:L726"/>
    <mergeCell ref="L737:L738"/>
    <mergeCell ref="L731:L732"/>
    <mergeCell ref="N229:N230"/>
    <mergeCell ref="E225:E226"/>
    <mergeCell ref="D239:D240"/>
    <mergeCell ref="D237:D238"/>
    <mergeCell ref="N249:N250"/>
    <mergeCell ref="L231:L232"/>
    <mergeCell ref="J223:J224"/>
    <mergeCell ref="J227:J228"/>
    <mergeCell ref="J221:J222"/>
    <mergeCell ref="L229:L230"/>
    <mergeCell ref="L259:L260"/>
    <mergeCell ref="D231:D232"/>
    <mergeCell ref="J237:J238"/>
    <mergeCell ref="E233:E234"/>
    <mergeCell ref="J231:J232"/>
    <mergeCell ref="L227:L228"/>
    <mergeCell ref="F221:I221"/>
    <mergeCell ref="N255:N256"/>
    <mergeCell ref="N251:N252"/>
    <mergeCell ref="L245:L246"/>
    <mergeCell ref="F241:I241"/>
    <mergeCell ref="L251:L252"/>
    <mergeCell ref="L249:L250"/>
    <mergeCell ref="N253:N254"/>
    <mergeCell ref="L225:L226"/>
    <mergeCell ref="N235:N236"/>
    <mergeCell ref="N233:N234"/>
    <mergeCell ref="N227:N228"/>
    <mergeCell ref="N231:N232"/>
    <mergeCell ref="L237:L238"/>
    <mergeCell ref="L235:L236"/>
    <mergeCell ref="D243:D244"/>
    <mergeCell ref="J257:J258"/>
    <mergeCell ref="N259:N260"/>
    <mergeCell ref="J665:J666"/>
    <mergeCell ref="N715:N716"/>
    <mergeCell ref="F693:I693"/>
    <mergeCell ref="J693:J694"/>
    <mergeCell ref="L693:L694"/>
    <mergeCell ref="L705:L706"/>
    <mergeCell ref="L627:L628"/>
    <mergeCell ref="J627:J628"/>
    <mergeCell ref="N721:N722"/>
    <mergeCell ref="L719:L720"/>
    <mergeCell ref="F653:I653"/>
    <mergeCell ref="L647:L648"/>
    <mergeCell ref="L625:L626"/>
    <mergeCell ref="N617:N618"/>
    <mergeCell ref="L631:L632"/>
    <mergeCell ref="F662:I662"/>
    <mergeCell ref="N627:N628"/>
    <mergeCell ref="F633:I633"/>
    <mergeCell ref="J713:J714"/>
    <mergeCell ref="L619:L620"/>
    <mergeCell ref="F686:I686"/>
    <mergeCell ref="F657:I657"/>
    <mergeCell ref="N619:N620"/>
    <mergeCell ref="L667:L668"/>
    <mergeCell ref="L657:L658"/>
    <mergeCell ref="J681:J682"/>
    <mergeCell ref="F681:I681"/>
    <mergeCell ref="F647:I647"/>
    <mergeCell ref="N263:N264"/>
    <mergeCell ref="L547:L548"/>
    <mergeCell ref="P727:Q728"/>
    <mergeCell ref="P737:Q738"/>
    <mergeCell ref="J737:J738"/>
    <mergeCell ref="N649:N650"/>
    <mergeCell ref="N631:N632"/>
    <mergeCell ref="F671:I671"/>
    <mergeCell ref="H738:I738"/>
    <mergeCell ref="H734:I734"/>
    <mergeCell ref="F725:I725"/>
    <mergeCell ref="F736:G736"/>
    <mergeCell ref="N621:N622"/>
    <mergeCell ref="F672:I672"/>
    <mergeCell ref="J721:J722"/>
    <mergeCell ref="P739:Q740"/>
    <mergeCell ref="F740:G740"/>
    <mergeCell ref="H740:I740"/>
    <mergeCell ref="N657:N658"/>
    <mergeCell ref="N659:N660"/>
    <mergeCell ref="N651:N652"/>
    <mergeCell ref="N653:N654"/>
    <mergeCell ref="L653:L654"/>
    <mergeCell ref="J695:J696"/>
    <mergeCell ref="F667:I667"/>
    <mergeCell ref="J675:J676"/>
    <mergeCell ref="J715:J716"/>
    <mergeCell ref="J709:J710"/>
    <mergeCell ref="N705:N706"/>
    <mergeCell ref="N713:N714"/>
    <mergeCell ref="N717:N718"/>
    <mergeCell ref="J739:J740"/>
    <mergeCell ref="N639:N640"/>
    <mergeCell ref="J723:J724"/>
    <mergeCell ref="N727:N728"/>
    <mergeCell ref="F738:G738"/>
    <mergeCell ref="H525:I525"/>
    <mergeCell ref="F499:I499"/>
    <mergeCell ref="L469:L470"/>
    <mergeCell ref="J496:J497"/>
    <mergeCell ref="N451:N452"/>
    <mergeCell ref="N484:N485"/>
    <mergeCell ref="J486:J487"/>
    <mergeCell ref="J488:J489"/>
    <mergeCell ref="J480:J481"/>
    <mergeCell ref="F496:I496"/>
    <mergeCell ref="L451:L452"/>
    <mergeCell ref="N529:N530"/>
    <mergeCell ref="J520:J521"/>
    <mergeCell ref="N518:N519"/>
    <mergeCell ref="N524:N525"/>
    <mergeCell ref="L543:L544"/>
    <mergeCell ref="L617:L618"/>
    <mergeCell ref="H586:I586"/>
    <mergeCell ref="F702:I702"/>
    <mergeCell ref="L591:L592"/>
    <mergeCell ref="F476:I476"/>
    <mergeCell ref="F475:I475"/>
    <mergeCell ref="J467:J468"/>
    <mergeCell ref="L471:L472"/>
    <mergeCell ref="N719:N720"/>
    <mergeCell ref="L671:L672"/>
    <mergeCell ref="L663:L664"/>
    <mergeCell ref="N707:N708"/>
    <mergeCell ref="N703:N704"/>
    <mergeCell ref="J701:J702"/>
    <mergeCell ref="N685:N686"/>
    <mergeCell ref="J669:J670"/>
    <mergeCell ref="J683:J684"/>
    <mergeCell ref="J657:J658"/>
    <mergeCell ref="F659:I659"/>
    <mergeCell ref="N681:N682"/>
    <mergeCell ref="N633:N634"/>
    <mergeCell ref="J649:J650"/>
    <mergeCell ref="L711:L712"/>
    <mergeCell ref="L623:L624"/>
    <mergeCell ref="L575:L576"/>
    <mergeCell ref="H562:I562"/>
    <mergeCell ref="F567:I567"/>
    <mergeCell ref="N581:N582"/>
    <mergeCell ref="H574:I574"/>
    <mergeCell ref="F576:G576"/>
    <mergeCell ref="H576:I576"/>
    <mergeCell ref="F592:G592"/>
    <mergeCell ref="N669:N670"/>
    <mergeCell ref="N655:N656"/>
    <mergeCell ref="F666:I666"/>
    <mergeCell ref="J655:J656"/>
    <mergeCell ref="L601:L602"/>
    <mergeCell ref="F572:G572"/>
    <mergeCell ref="H572:I572"/>
    <mergeCell ref="H568:I568"/>
    <mergeCell ref="F570:G570"/>
    <mergeCell ref="H588:I588"/>
    <mergeCell ref="H578:I578"/>
    <mergeCell ref="N603:N606"/>
    <mergeCell ref="N643:N644"/>
    <mergeCell ref="N597:N598"/>
    <mergeCell ref="J601:J602"/>
    <mergeCell ref="N599:N600"/>
    <mergeCell ref="L639:L640"/>
    <mergeCell ref="F591:I591"/>
    <mergeCell ref="L573:L574"/>
    <mergeCell ref="J571:J572"/>
    <mergeCell ref="N593:N594"/>
    <mergeCell ref="H580:I580"/>
    <mergeCell ref="L637:L638"/>
    <mergeCell ref="N601:N602"/>
    <mergeCell ref="N591:N592"/>
    <mergeCell ref="F586:G586"/>
    <mergeCell ref="K605:K606"/>
    <mergeCell ref="N595:N596"/>
    <mergeCell ref="N623:N624"/>
    <mergeCell ref="N625:N626"/>
    <mergeCell ref="F593:I593"/>
    <mergeCell ref="N577:N578"/>
    <mergeCell ref="H594:I594"/>
    <mergeCell ref="N637:N638"/>
    <mergeCell ref="L593:L594"/>
    <mergeCell ref="L615:L616"/>
    <mergeCell ref="H584:I584"/>
    <mergeCell ref="N615:N616"/>
    <mergeCell ref="N589:N590"/>
    <mergeCell ref="D221:D222"/>
    <mergeCell ref="E241:E242"/>
    <mergeCell ref="N247:N248"/>
    <mergeCell ref="L253:L254"/>
    <mergeCell ref="E243:E244"/>
    <mergeCell ref="L490:L491"/>
    <mergeCell ref="L512:L513"/>
    <mergeCell ref="L545:L546"/>
    <mergeCell ref="L535:L536"/>
    <mergeCell ref="J625:J626"/>
    <mergeCell ref="N539:N540"/>
    <mergeCell ref="J599:J600"/>
    <mergeCell ref="L609:L610"/>
    <mergeCell ref="J514:J515"/>
    <mergeCell ref="N476:N477"/>
    <mergeCell ref="L527:L528"/>
    <mergeCell ref="N527:N528"/>
    <mergeCell ref="F491:I491"/>
    <mergeCell ref="F531:I531"/>
    <mergeCell ref="F501:I501"/>
    <mergeCell ref="L500:L501"/>
    <mergeCell ref="J529:J530"/>
    <mergeCell ref="L529:L530"/>
    <mergeCell ref="F516:I516"/>
    <mergeCell ref="L498:L499"/>
    <mergeCell ref="H570:I570"/>
    <mergeCell ref="F507:I507"/>
    <mergeCell ref="N567:N568"/>
    <mergeCell ref="L559:L560"/>
    <mergeCell ref="L581:L582"/>
    <mergeCell ref="F568:G568"/>
    <mergeCell ref="F560:G560"/>
    <mergeCell ref="D257:D258"/>
    <mergeCell ref="F237:I237"/>
    <mergeCell ref="E235:E236"/>
    <mergeCell ref="J265:J266"/>
    <mergeCell ref="N309:N310"/>
    <mergeCell ref="J431:J432"/>
    <mergeCell ref="N490:N491"/>
    <mergeCell ref="L492:L493"/>
    <mergeCell ref="J494:J495"/>
    <mergeCell ref="L405:L406"/>
    <mergeCell ref="L506:L507"/>
    <mergeCell ref="N506:N507"/>
    <mergeCell ref="F563:I563"/>
    <mergeCell ref="F539:I539"/>
    <mergeCell ref="E553:E554"/>
    <mergeCell ref="D549:D550"/>
    <mergeCell ref="E498:E499"/>
    <mergeCell ref="E543:E544"/>
    <mergeCell ref="E549:E550"/>
    <mergeCell ref="F530:I530"/>
    <mergeCell ref="L524:L525"/>
    <mergeCell ref="N563:N564"/>
    <mergeCell ref="H554:I554"/>
    <mergeCell ref="F555:I555"/>
    <mergeCell ref="D235:D236"/>
    <mergeCell ref="L553:L554"/>
    <mergeCell ref="J553:J554"/>
    <mergeCell ref="J557:J558"/>
    <mergeCell ref="L561:L562"/>
    <mergeCell ref="L563:L564"/>
    <mergeCell ref="N265:N266"/>
    <mergeCell ref="N261:N262"/>
    <mergeCell ref="D571:E572"/>
    <mergeCell ref="J565:J566"/>
    <mergeCell ref="J575:J576"/>
    <mergeCell ref="L533:L534"/>
    <mergeCell ref="L480:L481"/>
    <mergeCell ref="J585:J586"/>
    <mergeCell ref="N575:N576"/>
    <mergeCell ref="N587:N588"/>
    <mergeCell ref="N355:N356"/>
    <mergeCell ref="F385:I385"/>
    <mergeCell ref="L496:L497"/>
    <mergeCell ref="F595:I595"/>
    <mergeCell ref="L571:L572"/>
    <mergeCell ref="N561:N562"/>
    <mergeCell ref="H552:I552"/>
    <mergeCell ref="F502:I502"/>
    <mergeCell ref="J581:J582"/>
    <mergeCell ref="J545:J546"/>
    <mergeCell ref="J541:J542"/>
    <mergeCell ref="F584:G584"/>
    <mergeCell ref="J543:J544"/>
    <mergeCell ref="F580:G580"/>
    <mergeCell ref="N565:N566"/>
    <mergeCell ref="L579:L580"/>
    <mergeCell ref="L585:L586"/>
    <mergeCell ref="J595:J596"/>
    <mergeCell ref="H566:I566"/>
    <mergeCell ref="F574:G574"/>
    <mergeCell ref="J518:J519"/>
    <mergeCell ref="F588:G588"/>
    <mergeCell ref="N571:N572"/>
    <mergeCell ref="L589:L590"/>
    <mergeCell ref="D506:D507"/>
    <mergeCell ref="E506:E507"/>
    <mergeCell ref="F527:I527"/>
    <mergeCell ref="D527:E528"/>
    <mergeCell ref="E504:E505"/>
    <mergeCell ref="E581:E582"/>
    <mergeCell ref="D581:D582"/>
    <mergeCell ref="D585:D586"/>
    <mergeCell ref="D504:D505"/>
    <mergeCell ref="D579:D580"/>
    <mergeCell ref="F583:I583"/>
    <mergeCell ref="F545:I545"/>
    <mergeCell ref="F541:I541"/>
    <mergeCell ref="D535:E536"/>
    <mergeCell ref="E595:E596"/>
    <mergeCell ref="E585:E586"/>
    <mergeCell ref="D563:E564"/>
    <mergeCell ref="D567:E568"/>
    <mergeCell ref="D553:D554"/>
    <mergeCell ref="D557:E558"/>
    <mergeCell ref="F540:G540"/>
    <mergeCell ref="F535:I535"/>
    <mergeCell ref="H560:I560"/>
    <mergeCell ref="F565:I565"/>
    <mergeCell ref="E591:E592"/>
    <mergeCell ref="D593:D594"/>
    <mergeCell ref="E593:E594"/>
    <mergeCell ref="H532:I532"/>
    <mergeCell ref="F534:G534"/>
    <mergeCell ref="F520:I520"/>
    <mergeCell ref="E547:E548"/>
    <mergeCell ref="F578:G578"/>
    <mergeCell ref="O137:O138"/>
    <mergeCell ref="D745:D746"/>
    <mergeCell ref="E745:E746"/>
    <mergeCell ref="F745:I745"/>
    <mergeCell ref="J745:J746"/>
    <mergeCell ref="L745:L746"/>
    <mergeCell ref="N745:N746"/>
    <mergeCell ref="P745:Q746"/>
    <mergeCell ref="F746:G746"/>
    <mergeCell ref="H746:I746"/>
    <mergeCell ref="D747:D748"/>
    <mergeCell ref="E747:E748"/>
    <mergeCell ref="F747:I747"/>
    <mergeCell ref="J747:J748"/>
    <mergeCell ref="L747:L748"/>
    <mergeCell ref="N747:N748"/>
    <mergeCell ref="P747:Q748"/>
    <mergeCell ref="F748:G748"/>
    <mergeCell ref="H748:I748"/>
    <mergeCell ref="L311:L312"/>
    <mergeCell ref="N311:N312"/>
    <mergeCell ref="P311:P312"/>
    <mergeCell ref="D633:D634"/>
    <mergeCell ref="D623:E624"/>
    <mergeCell ref="E653:E654"/>
    <mergeCell ref="D516:D517"/>
    <mergeCell ref="D494:D495"/>
    <mergeCell ref="D597:D598"/>
    <mergeCell ref="E597:E598"/>
    <mergeCell ref="D502:D503"/>
    <mergeCell ref="E500:E501"/>
    <mergeCell ref="D603:D604"/>
    <mergeCell ref="O133:R134"/>
    <mergeCell ref="O143:O144"/>
    <mergeCell ref="F936:I936"/>
    <mergeCell ref="J936:J937"/>
    <mergeCell ref="L936:L937"/>
    <mergeCell ref="N936:N937"/>
    <mergeCell ref="P936:Q937"/>
    <mergeCell ref="F937:G937"/>
    <mergeCell ref="H937:I937"/>
    <mergeCell ref="N860:N861"/>
    <mergeCell ref="N854:N855"/>
    <mergeCell ref="N842:N843"/>
    <mergeCell ref="D832:D833"/>
    <mergeCell ref="H825:I825"/>
    <mergeCell ref="F820:I820"/>
    <mergeCell ref="N824:N825"/>
    <mergeCell ref="E828:E829"/>
    <mergeCell ref="E844:E845"/>
    <mergeCell ref="F843:G843"/>
    <mergeCell ref="H843:I843"/>
    <mergeCell ref="E856:E857"/>
    <mergeCell ref="F856:I856"/>
    <mergeCell ref="J856:J857"/>
    <mergeCell ref="L856:L857"/>
    <mergeCell ref="N856:N857"/>
    <mergeCell ref="F857:G857"/>
    <mergeCell ref="F837:G837"/>
    <mergeCell ref="E832:E833"/>
    <mergeCell ref="H831:I831"/>
    <mergeCell ref="L828:L829"/>
    <mergeCell ref="N147:N148"/>
    <mergeCell ref="H837:I837"/>
    <mergeCell ref="D510:D511"/>
    <mergeCell ref="E510:E511"/>
    <mergeCell ref="F510:I510"/>
    <mergeCell ref="J510:J511"/>
    <mergeCell ref="L510:L511"/>
    <mergeCell ref="N510:N511"/>
    <mergeCell ref="F511:I511"/>
    <mergeCell ref="F855:G855"/>
    <mergeCell ref="H855:I855"/>
    <mergeCell ref="F845:G845"/>
    <mergeCell ref="H847:I847"/>
    <mergeCell ref="F848:I848"/>
    <mergeCell ref="N516:N517"/>
    <mergeCell ref="D577:E578"/>
    <mergeCell ref="E589:E590"/>
    <mergeCell ref="D591:D592"/>
    <mergeCell ref="D573:E574"/>
    <mergeCell ref="E820:E821"/>
    <mergeCell ref="F598:G598"/>
    <mergeCell ref="H598:I598"/>
    <mergeCell ref="F551:I551"/>
    <mergeCell ref="D529:D530"/>
    <mergeCell ref="J547:J548"/>
    <mergeCell ref="F579:I579"/>
    <mergeCell ref="E579:E580"/>
    <mergeCell ref="E587:E588"/>
    <mergeCell ref="F571:I571"/>
    <mergeCell ref="J539:J540"/>
    <mergeCell ref="E529:E530"/>
    <mergeCell ref="F569:I569"/>
    <mergeCell ref="F523:G523"/>
    <mergeCell ref="D575:E576"/>
    <mergeCell ref="L1050:L1051"/>
    <mergeCell ref="N1050:N1051"/>
    <mergeCell ref="F1051:G1051"/>
    <mergeCell ref="H1051:I1051"/>
    <mergeCell ref="O147:O148"/>
    <mergeCell ref="P938:Q939"/>
    <mergeCell ref="F939:G939"/>
    <mergeCell ref="H939:I939"/>
    <mergeCell ref="P749:Q750"/>
    <mergeCell ref="F750:G750"/>
    <mergeCell ref="H750:I750"/>
    <mergeCell ref="F934:I934"/>
    <mergeCell ref="J934:J935"/>
    <mergeCell ref="L934:L935"/>
    <mergeCell ref="N934:N935"/>
    <mergeCell ref="P934:Q935"/>
    <mergeCell ref="F935:G935"/>
    <mergeCell ref="L873:L874"/>
    <mergeCell ref="J842:J843"/>
    <mergeCell ref="J589:J590"/>
    <mergeCell ref="F552:G552"/>
    <mergeCell ref="F556:I556"/>
    <mergeCell ref="F561:I561"/>
    <mergeCell ref="F553:I553"/>
    <mergeCell ref="F623:I623"/>
    <mergeCell ref="N607:N608"/>
    <mergeCell ref="O177:O178"/>
    <mergeCell ref="N299:N300"/>
    <mergeCell ref="J573:J574"/>
    <mergeCell ref="L613:L614"/>
    <mergeCell ref="F637:I637"/>
    <mergeCell ref="J637:J638"/>
  </mergeCells>
  <phoneticPr fontId="37" type="noConversion"/>
  <printOptions horizontalCentered="1"/>
  <pageMargins left="0" right="0" top="0" bottom="0" header="0.31496062992125984" footer="0.11811023622047245"/>
  <pageSetup paperSize="9" scale="95" fitToHeight="0" orientation="landscape" r:id="rId1"/>
  <headerFooter>
    <oddHeader xml:space="preserve">&amp;R
</oddHeader>
    <oddFooter>&amp;C第&amp;P頁 共&amp;N頁</oddFooter>
  </headerFooter>
  <rowBreaks count="79" manualBreakCount="79">
    <brk id="21" max="13" man="1"/>
    <brk id="40" max="13" man="1"/>
    <brk id="53" max="13" man="1"/>
    <brk id="71" max="13" man="1"/>
    <brk id="89" max="13" man="1"/>
    <brk id="107" max="13" man="1"/>
    <brk id="125" max="13" man="1"/>
    <brk id="157" max="13" man="1"/>
    <brk id="175" max="13" man="1"/>
    <brk id="195" max="13" man="1"/>
    <brk id="211" max="13" man="1"/>
    <brk id="227" max="13" man="1"/>
    <brk id="243" max="13" man="1"/>
    <brk id="259" max="13" man="1"/>
    <brk id="275" max="13" man="1"/>
    <brk id="291" max="13" man="1"/>
    <brk id="307" max="13" man="1"/>
    <brk id="333" max="13" man="1"/>
    <brk id="351" max="13" man="1"/>
    <brk id="387" max="13" man="1"/>
    <brk id="405" max="13" man="1"/>
    <brk id="423" max="13" man="1"/>
    <brk id="441" max="13" man="1"/>
    <brk id="456" max="13" man="1"/>
    <brk id="473" max="13" man="1"/>
    <brk id="483" max="13" man="1"/>
    <brk id="490" max="13" man="1"/>
    <brk id="497" max="13" man="1"/>
    <brk id="504" max="13" man="1"/>
    <brk id="515" max="13" man="1"/>
    <brk id="523" max="13" man="1"/>
    <brk id="533" max="13" man="1"/>
    <brk id="540" max="13" man="1"/>
    <brk id="547" max="13" man="1"/>
    <brk id="554" max="13" man="1"/>
    <brk id="562" max="13" man="1"/>
    <brk id="569" max="13" man="1"/>
    <brk id="576" max="13" man="1"/>
    <brk id="583" max="13" man="1"/>
    <brk id="590" max="13" man="1"/>
    <brk id="604" max="13" man="1"/>
    <brk id="611" max="13" man="1"/>
    <brk id="626" max="13" man="1"/>
    <brk id="633" max="13" man="1"/>
    <brk id="647" max="13" man="1"/>
    <brk id="654" max="13" man="1"/>
    <brk id="661" max="13" man="1"/>
    <brk id="668" max="13" man="1"/>
    <brk id="675" max="13" man="1"/>
    <brk id="682" max="13" man="1"/>
    <brk id="689" max="13" man="1"/>
    <brk id="697" max="13" man="1"/>
    <brk id="704" max="13" man="1"/>
    <brk id="711" max="13" man="1"/>
    <brk id="718" max="13" man="1"/>
    <brk id="725" max="13" man="1"/>
    <brk id="732" max="13" man="1"/>
    <brk id="739" max="13" man="1"/>
    <brk id="762" max="13" man="1"/>
    <brk id="782" max="13" man="1"/>
    <brk id="802" max="13" man="1"/>
    <brk id="822" max="13" man="1"/>
    <brk id="842" max="13" man="1"/>
    <brk id="861" max="13" man="1"/>
    <brk id="879" max="13" man="1"/>
    <brk id="899" max="13" man="1"/>
    <brk id="918" max="13" man="1"/>
    <brk id="943" max="13" man="1"/>
    <brk id="959" max="13" man="1"/>
    <brk id="977" max="13" man="1"/>
    <brk id="990" max="13" man="1"/>
    <brk id="1004" max="13" man="1"/>
    <brk id="1019" max="13" man="1"/>
    <brk id="1040" max="13" man="1"/>
    <brk id="1065" max="13" man="1"/>
    <brk id="1085" max="13" man="1"/>
    <brk id="1101" max="13" man="1"/>
    <brk id="1113" max="13" man="1"/>
    <brk id="1123" max="13" man="1"/>
  </rowBreaks>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O175"/>
  <sheetViews>
    <sheetView view="pageBreakPreview" zoomScaleNormal="100" zoomScaleSheetLayoutView="100" workbookViewId="0">
      <pane xSplit="1" ySplit="5" topLeftCell="B27" activePane="bottomRight" state="frozen"/>
      <selection pane="topRight" activeCell="B1" sqref="B1"/>
      <selection pane="bottomLeft" activeCell="A6" sqref="A6"/>
      <selection pane="bottomRight" activeCell="C18" sqref="C18:C19"/>
    </sheetView>
  </sheetViews>
  <sheetFormatPr defaultColWidth="9" defaultRowHeight="16.5"/>
  <cols>
    <col min="1" max="1" width="6" style="520" customWidth="1"/>
    <col min="2" max="2" width="47.125" style="520" customWidth="1"/>
    <col min="3" max="3" width="10.625" style="520" customWidth="1"/>
    <col min="4" max="4" width="6.625" style="520" customWidth="1"/>
    <col min="5" max="5" width="8.625" style="520" customWidth="1"/>
    <col min="6" max="6" width="15.125" style="607" customWidth="1"/>
    <col min="7" max="7" width="12.625" style="607" customWidth="1"/>
    <col min="8" max="10" width="8.625" style="350" customWidth="1"/>
    <col min="11" max="12" width="8.625" style="520" customWidth="1"/>
    <col min="13" max="13" width="14" style="603" customWidth="1"/>
    <col min="14" max="14" width="28.5" style="654" customWidth="1"/>
    <col min="15" max="16384" width="9" style="350"/>
  </cols>
  <sheetData>
    <row r="1" spans="1:15" ht="62.25" customHeight="1">
      <c r="A1" s="794" t="s">
        <v>7476</v>
      </c>
      <c r="B1" s="795"/>
      <c r="C1" s="795"/>
      <c r="D1" s="795"/>
      <c r="E1" s="795"/>
      <c r="F1" s="795"/>
      <c r="G1" s="795"/>
      <c r="H1" s="795"/>
      <c r="I1" s="795"/>
      <c r="J1" s="795"/>
      <c r="K1" s="795"/>
      <c r="L1" s="795"/>
      <c r="M1" s="795"/>
      <c r="N1" s="795"/>
    </row>
    <row r="2" spans="1:15" s="520" customFormat="1" ht="18" customHeight="1">
      <c r="A2" s="1291" t="s">
        <v>248</v>
      </c>
      <c r="B2" s="1291" t="s">
        <v>250</v>
      </c>
      <c r="C2" s="1291" t="s">
        <v>251</v>
      </c>
      <c r="D2" s="1291"/>
      <c r="E2" s="1292" t="s">
        <v>7615</v>
      </c>
      <c r="F2" s="1292" t="s">
        <v>1163</v>
      </c>
      <c r="G2" s="1291" t="s">
        <v>253</v>
      </c>
      <c r="H2" s="1291" t="s">
        <v>8793</v>
      </c>
      <c r="I2" s="1291"/>
      <c r="J2" s="1291"/>
      <c r="K2" s="1291"/>
      <c r="L2" s="1291"/>
      <c r="M2" s="1293" t="s">
        <v>254</v>
      </c>
      <c r="N2" s="1292" t="s">
        <v>7629</v>
      </c>
      <c r="O2" s="638"/>
    </row>
    <row r="3" spans="1:15" s="520" customFormat="1" ht="18" customHeight="1">
      <c r="A3" s="1291"/>
      <c r="B3" s="1291"/>
      <c r="C3" s="1291"/>
      <c r="D3" s="1291"/>
      <c r="E3" s="1292"/>
      <c r="F3" s="1292"/>
      <c r="G3" s="1291"/>
      <c r="H3" s="1292" t="s">
        <v>255</v>
      </c>
      <c r="I3" s="1291" t="s">
        <v>256</v>
      </c>
      <c r="J3" s="1292" t="s">
        <v>257</v>
      </c>
      <c r="K3" s="1291" t="s">
        <v>258</v>
      </c>
      <c r="L3" s="1291" t="s">
        <v>259</v>
      </c>
      <c r="M3" s="1293"/>
      <c r="N3" s="1292"/>
      <c r="O3" s="638"/>
    </row>
    <row r="4" spans="1:15" s="520" customFormat="1" ht="18" customHeight="1">
      <c r="A4" s="1291"/>
      <c r="B4" s="1291" t="s">
        <v>260</v>
      </c>
      <c r="C4" s="1291"/>
      <c r="D4" s="1291"/>
      <c r="E4" s="1292"/>
      <c r="F4" s="1292" t="s">
        <v>1164</v>
      </c>
      <c r="G4" s="1291" t="s">
        <v>261</v>
      </c>
      <c r="H4" s="1292"/>
      <c r="I4" s="1291"/>
      <c r="J4" s="1292"/>
      <c r="K4" s="1291"/>
      <c r="L4" s="1291"/>
      <c r="M4" s="1293" t="s">
        <v>262</v>
      </c>
      <c r="N4" s="1292"/>
      <c r="O4" s="638"/>
    </row>
    <row r="5" spans="1:15" s="520" customFormat="1" ht="18" customHeight="1">
      <c r="A5" s="1291"/>
      <c r="B5" s="1291"/>
      <c r="C5" s="1291"/>
      <c r="D5" s="1291"/>
      <c r="E5" s="1292"/>
      <c r="F5" s="1292"/>
      <c r="G5" s="1291"/>
      <c r="H5" s="1292"/>
      <c r="I5" s="1291"/>
      <c r="J5" s="1292"/>
      <c r="K5" s="1291"/>
      <c r="L5" s="1291"/>
      <c r="M5" s="1293"/>
      <c r="N5" s="1292"/>
      <c r="O5" s="638"/>
    </row>
    <row r="6" spans="1:15" ht="24.95" customHeight="1">
      <c r="A6" s="1266">
        <v>1</v>
      </c>
      <c r="B6" s="622" t="s">
        <v>7479</v>
      </c>
      <c r="C6" s="1266">
        <v>2702</v>
      </c>
      <c r="D6" s="1266" t="s">
        <v>8794</v>
      </c>
      <c r="E6" s="1266" t="s">
        <v>264</v>
      </c>
      <c r="F6" s="640" t="s">
        <v>7584</v>
      </c>
      <c r="G6" s="639" t="s">
        <v>264</v>
      </c>
      <c r="H6" s="756" t="s">
        <v>266</v>
      </c>
      <c r="I6" s="756"/>
      <c r="J6" s="793" t="s">
        <v>266</v>
      </c>
      <c r="K6" s="1266"/>
      <c r="L6" s="1290" t="s">
        <v>7495</v>
      </c>
      <c r="M6" s="1176" t="s">
        <v>7623</v>
      </c>
      <c r="N6" s="999" t="s">
        <v>8965</v>
      </c>
      <c r="O6" s="351"/>
    </row>
    <row r="7" spans="1:15" ht="24.95" customHeight="1">
      <c r="A7" s="1266"/>
      <c r="B7" s="622" t="s">
        <v>7483</v>
      </c>
      <c r="C7" s="1266"/>
      <c r="D7" s="1266"/>
      <c r="E7" s="1266"/>
      <c r="F7" s="640" t="s">
        <v>7584</v>
      </c>
      <c r="G7" s="640" t="s">
        <v>7622</v>
      </c>
      <c r="H7" s="756"/>
      <c r="I7" s="756"/>
      <c r="J7" s="756"/>
      <c r="K7" s="1266"/>
      <c r="L7" s="1290"/>
      <c r="M7" s="1176"/>
      <c r="N7" s="999"/>
      <c r="O7" s="351"/>
    </row>
    <row r="8" spans="1:15" ht="24.95" customHeight="1">
      <c r="A8" s="1266"/>
      <c r="B8" s="622" t="s">
        <v>7480</v>
      </c>
      <c r="C8" s="1266">
        <v>179</v>
      </c>
      <c r="D8" s="1266" t="s">
        <v>8794</v>
      </c>
      <c r="E8" s="1266" t="s">
        <v>433</v>
      </c>
      <c r="F8" s="521" t="s">
        <v>7584</v>
      </c>
      <c r="G8" s="639" t="s">
        <v>3824</v>
      </c>
      <c r="H8" s="756" t="s">
        <v>5327</v>
      </c>
      <c r="I8" s="756"/>
      <c r="J8" s="756" t="s">
        <v>266</v>
      </c>
      <c r="K8" s="1289"/>
      <c r="L8" s="1290"/>
      <c r="M8" s="1176"/>
      <c r="N8" s="999"/>
      <c r="O8" s="351"/>
    </row>
    <row r="9" spans="1:15" ht="24.95" customHeight="1">
      <c r="A9" s="1266"/>
      <c r="B9" s="622" t="s">
        <v>7484</v>
      </c>
      <c r="C9" s="1266"/>
      <c r="D9" s="1266"/>
      <c r="E9" s="1266"/>
      <c r="F9" s="640" t="s">
        <v>7584</v>
      </c>
      <c r="G9" s="640" t="s">
        <v>7622</v>
      </c>
      <c r="H9" s="756"/>
      <c r="I9" s="756"/>
      <c r="J9" s="756"/>
      <c r="K9" s="1289"/>
      <c r="L9" s="1290"/>
      <c r="M9" s="1176"/>
      <c r="N9" s="999"/>
      <c r="O9" s="351"/>
    </row>
    <row r="10" spans="1:15" ht="24.95" customHeight="1">
      <c r="A10" s="1266"/>
      <c r="B10" s="622" t="s">
        <v>7485</v>
      </c>
      <c r="C10" s="1266">
        <v>1325</v>
      </c>
      <c r="D10" s="1266" t="s">
        <v>8794</v>
      </c>
      <c r="E10" s="1266" t="s">
        <v>264</v>
      </c>
      <c r="F10" s="521" t="s">
        <v>7584</v>
      </c>
      <c r="G10" s="639" t="s">
        <v>264</v>
      </c>
      <c r="H10" s="756" t="s">
        <v>266</v>
      </c>
      <c r="I10" s="756"/>
      <c r="J10" s="756" t="s">
        <v>266</v>
      </c>
      <c r="K10" s="1289"/>
      <c r="L10" s="1290"/>
      <c r="M10" s="1176"/>
      <c r="N10" s="999"/>
      <c r="O10" s="351"/>
    </row>
    <row r="11" spans="1:15" ht="24.95" customHeight="1">
      <c r="A11" s="1266"/>
      <c r="B11" s="622" t="s">
        <v>7486</v>
      </c>
      <c r="C11" s="1266"/>
      <c r="D11" s="1266"/>
      <c r="E11" s="1266"/>
      <c r="F11" s="640" t="s">
        <v>7584</v>
      </c>
      <c r="G11" s="640" t="s">
        <v>7622</v>
      </c>
      <c r="H11" s="756"/>
      <c r="I11" s="756"/>
      <c r="J11" s="756"/>
      <c r="K11" s="1289"/>
      <c r="L11" s="1290"/>
      <c r="M11" s="1176"/>
      <c r="N11" s="999"/>
      <c r="O11" s="351"/>
    </row>
    <row r="12" spans="1:15" ht="24.95" customHeight="1">
      <c r="A12" s="1266"/>
      <c r="B12" s="622" t="s">
        <v>7487</v>
      </c>
      <c r="C12" s="1266">
        <v>1404</v>
      </c>
      <c r="D12" s="1266" t="s">
        <v>8795</v>
      </c>
      <c r="E12" s="1266" t="s">
        <v>264</v>
      </c>
      <c r="F12" s="521" t="s">
        <v>7584</v>
      </c>
      <c r="G12" s="639" t="s">
        <v>264</v>
      </c>
      <c r="H12" s="756" t="s">
        <v>266</v>
      </c>
      <c r="I12" s="756"/>
      <c r="J12" s="793" t="s">
        <v>266</v>
      </c>
      <c r="K12" s="1289"/>
      <c r="L12" s="1290"/>
      <c r="M12" s="1176"/>
      <c r="N12" s="999"/>
      <c r="O12" s="351"/>
    </row>
    <row r="13" spans="1:15" ht="24.95" customHeight="1">
      <c r="A13" s="1266"/>
      <c r="B13" s="622" t="s">
        <v>7488</v>
      </c>
      <c r="C13" s="1266"/>
      <c r="D13" s="1266"/>
      <c r="E13" s="1266"/>
      <c r="F13" s="640" t="s">
        <v>7584</v>
      </c>
      <c r="G13" s="640" t="s">
        <v>7622</v>
      </c>
      <c r="H13" s="756"/>
      <c r="I13" s="756"/>
      <c r="J13" s="756"/>
      <c r="K13" s="1289"/>
      <c r="L13" s="1290"/>
      <c r="M13" s="1176"/>
      <c r="N13" s="999"/>
      <c r="O13" s="351"/>
    </row>
    <row r="14" spans="1:15" ht="24.95" customHeight="1">
      <c r="A14" s="1266"/>
      <c r="B14" s="622" t="s">
        <v>7489</v>
      </c>
      <c r="C14" s="1266">
        <v>1064</v>
      </c>
      <c r="D14" s="1266" t="s">
        <v>8794</v>
      </c>
      <c r="E14" s="1266" t="s">
        <v>264</v>
      </c>
      <c r="F14" s="521" t="s">
        <v>7584</v>
      </c>
      <c r="G14" s="639" t="s">
        <v>264</v>
      </c>
      <c r="H14" s="756" t="s">
        <v>2005</v>
      </c>
      <c r="I14" s="756"/>
      <c r="J14" s="756" t="s">
        <v>266</v>
      </c>
      <c r="K14" s="1289"/>
      <c r="L14" s="1290"/>
      <c r="M14" s="1176" t="s">
        <v>7624</v>
      </c>
      <c r="N14" s="999"/>
      <c r="O14" s="351"/>
    </row>
    <row r="15" spans="1:15" ht="24.95" customHeight="1">
      <c r="A15" s="1266"/>
      <c r="B15" s="622" t="s">
        <v>7490</v>
      </c>
      <c r="C15" s="1266"/>
      <c r="D15" s="1266"/>
      <c r="E15" s="1266"/>
      <c r="F15" s="640" t="s">
        <v>7584</v>
      </c>
      <c r="G15" s="640" t="s">
        <v>7622</v>
      </c>
      <c r="H15" s="756"/>
      <c r="I15" s="756"/>
      <c r="J15" s="756"/>
      <c r="K15" s="1289"/>
      <c r="L15" s="1290"/>
      <c r="M15" s="1289"/>
      <c r="N15" s="999"/>
      <c r="O15" s="351"/>
    </row>
    <row r="16" spans="1:15" ht="24.95" customHeight="1">
      <c r="A16" s="1266"/>
      <c r="B16" s="622" t="s">
        <v>7491</v>
      </c>
      <c r="C16" s="1266">
        <v>52</v>
      </c>
      <c r="D16" s="1266" t="s">
        <v>8794</v>
      </c>
      <c r="E16" s="1266" t="s">
        <v>264</v>
      </c>
      <c r="F16" s="521" t="s">
        <v>8312</v>
      </c>
      <c r="G16" s="639" t="s">
        <v>433</v>
      </c>
      <c r="H16" s="756" t="s">
        <v>266</v>
      </c>
      <c r="I16" s="756"/>
      <c r="J16" s="756" t="s">
        <v>266</v>
      </c>
      <c r="K16" s="1289"/>
      <c r="L16" s="1290"/>
      <c r="M16" s="1289"/>
      <c r="N16" s="999"/>
      <c r="O16" s="351"/>
    </row>
    <row r="17" spans="1:15" ht="24.95" customHeight="1">
      <c r="A17" s="1266"/>
      <c r="B17" s="622" t="s">
        <v>7492</v>
      </c>
      <c r="C17" s="1266"/>
      <c r="D17" s="1266"/>
      <c r="E17" s="1266"/>
      <c r="F17" s="640" t="s">
        <v>8430</v>
      </c>
      <c r="G17" s="639" t="s">
        <v>433</v>
      </c>
      <c r="H17" s="756"/>
      <c r="I17" s="756"/>
      <c r="J17" s="756"/>
      <c r="K17" s="1289"/>
      <c r="L17" s="1290"/>
      <c r="M17" s="1289"/>
      <c r="N17" s="999"/>
      <c r="O17" s="351"/>
    </row>
    <row r="18" spans="1:15" ht="24.95" customHeight="1">
      <c r="A18" s="1266"/>
      <c r="B18" s="622" t="s">
        <v>7493</v>
      </c>
      <c r="C18" s="1266">
        <v>12</v>
      </c>
      <c r="D18" s="1266" t="s">
        <v>8794</v>
      </c>
      <c r="E18" s="1266" t="s">
        <v>264</v>
      </c>
      <c r="F18" s="521" t="s">
        <v>7584</v>
      </c>
      <c r="G18" s="639" t="s">
        <v>264</v>
      </c>
      <c r="H18" s="756" t="s">
        <v>266</v>
      </c>
      <c r="I18" s="756"/>
      <c r="J18" s="756" t="s">
        <v>266</v>
      </c>
      <c r="K18" s="1289"/>
      <c r="L18" s="1290"/>
      <c r="M18" s="1289"/>
      <c r="N18" s="999"/>
      <c r="O18" s="351"/>
    </row>
    <row r="19" spans="1:15" ht="24.95" customHeight="1">
      <c r="A19" s="1266"/>
      <c r="B19" s="622" t="s">
        <v>7494</v>
      </c>
      <c r="C19" s="1266"/>
      <c r="D19" s="1266"/>
      <c r="E19" s="1266"/>
      <c r="F19" s="521" t="s">
        <v>7602</v>
      </c>
      <c r="G19" s="640" t="s">
        <v>7622</v>
      </c>
      <c r="H19" s="756"/>
      <c r="I19" s="756"/>
      <c r="J19" s="756"/>
      <c r="K19" s="1289"/>
      <c r="L19" s="1290"/>
      <c r="M19" s="1289"/>
      <c r="N19" s="999"/>
      <c r="O19" s="351"/>
    </row>
    <row r="20" spans="1:15" ht="24.95" customHeight="1">
      <c r="A20" s="1266"/>
      <c r="B20" s="622" t="s">
        <v>7481</v>
      </c>
      <c r="C20" s="1266">
        <v>261</v>
      </c>
      <c r="D20" s="1266" t="s">
        <v>8794</v>
      </c>
      <c r="E20" s="1266" t="s">
        <v>264</v>
      </c>
      <c r="F20" s="521" t="s">
        <v>7584</v>
      </c>
      <c r="G20" s="639" t="s">
        <v>264</v>
      </c>
      <c r="H20" s="756" t="s">
        <v>266</v>
      </c>
      <c r="I20" s="756"/>
      <c r="J20" s="756" t="s">
        <v>2910</v>
      </c>
      <c r="K20" s="1289"/>
      <c r="L20" s="1290"/>
      <c r="M20" s="1289"/>
      <c r="N20" s="999"/>
      <c r="O20" s="351"/>
    </row>
    <row r="21" spans="1:15" ht="24.95" customHeight="1">
      <c r="A21" s="1266"/>
      <c r="B21" s="622" t="s">
        <v>7482</v>
      </c>
      <c r="C21" s="1266"/>
      <c r="D21" s="1266"/>
      <c r="E21" s="1266"/>
      <c r="F21" s="640" t="s">
        <v>7584</v>
      </c>
      <c r="G21" s="640" t="s">
        <v>7622</v>
      </c>
      <c r="H21" s="756"/>
      <c r="I21" s="756"/>
      <c r="J21" s="756"/>
      <c r="K21" s="1289"/>
      <c r="L21" s="1290"/>
      <c r="M21" s="1289"/>
      <c r="N21" s="999"/>
      <c r="O21" s="351"/>
    </row>
    <row r="22" spans="1:15" s="449" customFormat="1" ht="65.099999999999994" customHeight="1">
      <c r="A22" s="641">
        <v>2</v>
      </c>
      <c r="B22" s="619" t="s">
        <v>7496</v>
      </c>
      <c r="C22" s="1267">
        <v>681</v>
      </c>
      <c r="D22" s="1267" t="s">
        <v>740</v>
      </c>
      <c r="E22" s="1266" t="s">
        <v>433</v>
      </c>
      <c r="F22" s="522" t="s">
        <v>7621</v>
      </c>
      <c r="G22" s="639" t="s">
        <v>438</v>
      </c>
      <c r="H22" s="756" t="s">
        <v>266</v>
      </c>
      <c r="I22" s="756" t="s">
        <v>266</v>
      </c>
      <c r="J22" s="756" t="s">
        <v>2005</v>
      </c>
      <c r="K22" s="1267"/>
      <c r="L22" s="1287"/>
      <c r="M22" s="1255" t="s">
        <v>7622</v>
      </c>
      <c r="N22" s="965" t="s">
        <v>8796</v>
      </c>
      <c r="O22" s="448"/>
    </row>
    <row r="23" spans="1:15" s="449" customFormat="1" ht="65.099999999999994" customHeight="1">
      <c r="A23" s="609"/>
      <c r="B23" s="619" t="s">
        <v>745</v>
      </c>
      <c r="C23" s="1038"/>
      <c r="D23" s="1038"/>
      <c r="E23" s="1266"/>
      <c r="F23" s="522" t="s">
        <v>7621</v>
      </c>
      <c r="G23" s="522" t="s">
        <v>7626</v>
      </c>
      <c r="H23" s="756"/>
      <c r="I23" s="756"/>
      <c r="J23" s="756"/>
      <c r="K23" s="1272"/>
      <c r="L23" s="1272"/>
      <c r="M23" s="1256"/>
      <c r="N23" s="1005"/>
      <c r="O23" s="448"/>
    </row>
    <row r="24" spans="1:15" s="449" customFormat="1" ht="65.099999999999994" customHeight="1">
      <c r="A24" s="642">
        <v>2</v>
      </c>
      <c r="B24" s="643" t="s">
        <v>7497</v>
      </c>
      <c r="C24" s="1266">
        <v>91</v>
      </c>
      <c r="D24" s="1266" t="s">
        <v>740</v>
      </c>
      <c r="E24" s="1266" t="s">
        <v>433</v>
      </c>
      <c r="F24" s="522" t="s">
        <v>7621</v>
      </c>
      <c r="G24" s="639" t="s">
        <v>438</v>
      </c>
      <c r="H24" s="756" t="s">
        <v>266</v>
      </c>
      <c r="I24" s="756" t="s">
        <v>266</v>
      </c>
      <c r="J24" s="756" t="s">
        <v>2005</v>
      </c>
      <c r="K24" s="1265"/>
      <c r="L24" s="1288"/>
      <c r="M24" s="1286" t="s">
        <v>7624</v>
      </c>
      <c r="N24" s="1005"/>
      <c r="O24" s="448"/>
    </row>
    <row r="25" spans="1:15" s="449" customFormat="1" ht="65.099999999999994" customHeight="1">
      <c r="A25" s="609"/>
      <c r="B25" s="619" t="s">
        <v>7498</v>
      </c>
      <c r="C25" s="1266"/>
      <c r="D25" s="1266"/>
      <c r="E25" s="1266"/>
      <c r="F25" s="522" t="s">
        <v>7621</v>
      </c>
      <c r="G25" s="522" t="s">
        <v>7626</v>
      </c>
      <c r="H25" s="756"/>
      <c r="I25" s="756"/>
      <c r="J25" s="756"/>
      <c r="K25" s="1272"/>
      <c r="L25" s="1272"/>
      <c r="M25" s="1256"/>
      <c r="N25" s="966"/>
      <c r="O25" s="448"/>
    </row>
    <row r="26" spans="1:15" s="449" customFormat="1" ht="20.100000000000001" customHeight="1">
      <c r="A26" s="1267">
        <v>2</v>
      </c>
      <c r="B26" s="619" t="s">
        <v>7516</v>
      </c>
      <c r="C26" s="1266">
        <v>80</v>
      </c>
      <c r="D26" s="1266" t="s">
        <v>889</v>
      </c>
      <c r="E26" s="1266" t="s">
        <v>264</v>
      </c>
      <c r="F26" s="521" t="s">
        <v>7899</v>
      </c>
      <c r="G26" s="639" t="s">
        <v>433</v>
      </c>
      <c r="H26" s="756" t="s">
        <v>266</v>
      </c>
      <c r="I26" s="756" t="s">
        <v>266</v>
      </c>
      <c r="J26" s="756" t="s">
        <v>2005</v>
      </c>
      <c r="K26" s="1307"/>
      <c r="L26" s="1307"/>
      <c r="M26" s="1255" t="s">
        <v>7923</v>
      </c>
      <c r="N26" s="965" t="s">
        <v>8797</v>
      </c>
      <c r="O26" s="448"/>
    </row>
    <row r="27" spans="1:15" s="449" customFormat="1" ht="20.100000000000001" customHeight="1">
      <c r="A27" s="1265"/>
      <c r="B27" s="619" t="s">
        <v>7500</v>
      </c>
      <c r="C27" s="1266"/>
      <c r="D27" s="1266"/>
      <c r="E27" s="1266"/>
      <c r="F27" s="522" t="s">
        <v>7902</v>
      </c>
      <c r="G27" s="522" t="s">
        <v>8020</v>
      </c>
      <c r="H27" s="756"/>
      <c r="I27" s="756"/>
      <c r="J27" s="756"/>
      <c r="K27" s="1271"/>
      <c r="L27" s="1271"/>
      <c r="M27" s="1286"/>
      <c r="N27" s="1005"/>
      <c r="O27" s="448"/>
    </row>
    <row r="28" spans="1:15" s="449" customFormat="1" ht="20.100000000000001" customHeight="1">
      <c r="A28" s="1265"/>
      <c r="B28" s="619" t="s">
        <v>7532</v>
      </c>
      <c r="C28" s="1266">
        <v>92</v>
      </c>
      <c r="D28" s="1266" t="s">
        <v>889</v>
      </c>
      <c r="E28" s="1266" t="s">
        <v>264</v>
      </c>
      <c r="F28" s="521" t="s">
        <v>7899</v>
      </c>
      <c r="G28" s="639" t="s">
        <v>433</v>
      </c>
      <c r="H28" s="756" t="s">
        <v>266</v>
      </c>
      <c r="I28" s="756" t="s">
        <v>266</v>
      </c>
      <c r="J28" s="756" t="s">
        <v>2005</v>
      </c>
      <c r="K28" s="1271"/>
      <c r="L28" s="1271"/>
      <c r="M28" s="1286"/>
      <c r="N28" s="1005"/>
      <c r="O28" s="448"/>
    </row>
    <row r="29" spans="1:15" s="449" customFormat="1" ht="20.100000000000001" customHeight="1">
      <c r="A29" s="1265"/>
      <c r="B29" s="619" t="s">
        <v>7502</v>
      </c>
      <c r="C29" s="1266"/>
      <c r="D29" s="1266"/>
      <c r="E29" s="1266"/>
      <c r="F29" s="522" t="s">
        <v>7902</v>
      </c>
      <c r="G29" s="522" t="s">
        <v>8028</v>
      </c>
      <c r="H29" s="756"/>
      <c r="I29" s="756"/>
      <c r="J29" s="756"/>
      <c r="K29" s="1271"/>
      <c r="L29" s="1271"/>
      <c r="M29" s="1286"/>
      <c r="N29" s="1005"/>
      <c r="O29" s="448"/>
    </row>
    <row r="30" spans="1:15" s="449" customFormat="1" ht="20.100000000000001" customHeight="1">
      <c r="A30" s="1265"/>
      <c r="B30" s="619" t="s">
        <v>7789</v>
      </c>
      <c r="C30" s="1266">
        <v>132</v>
      </c>
      <c r="D30" s="1266" t="s">
        <v>889</v>
      </c>
      <c r="E30" s="1266" t="s">
        <v>264</v>
      </c>
      <c r="F30" s="521" t="s">
        <v>7899</v>
      </c>
      <c r="G30" s="639" t="s">
        <v>433</v>
      </c>
      <c r="H30" s="756" t="s">
        <v>266</v>
      </c>
      <c r="I30" s="756" t="s">
        <v>266</v>
      </c>
      <c r="J30" s="756" t="s">
        <v>2005</v>
      </c>
      <c r="K30" s="1271"/>
      <c r="L30" s="1271"/>
      <c r="M30" s="1256"/>
      <c r="N30" s="1005"/>
      <c r="O30" s="448"/>
    </row>
    <row r="31" spans="1:15" s="449" customFormat="1" ht="20.100000000000001" customHeight="1">
      <c r="A31" s="1265"/>
      <c r="B31" s="622" t="s">
        <v>7503</v>
      </c>
      <c r="C31" s="1266"/>
      <c r="D31" s="1266"/>
      <c r="E31" s="1266"/>
      <c r="F31" s="522" t="s">
        <v>7902</v>
      </c>
      <c r="G31" s="522" t="s">
        <v>8028</v>
      </c>
      <c r="H31" s="756"/>
      <c r="I31" s="756"/>
      <c r="J31" s="756"/>
      <c r="K31" s="1271"/>
      <c r="L31" s="1271"/>
      <c r="M31" s="1255" t="s">
        <v>7624</v>
      </c>
      <c r="N31" s="1005"/>
      <c r="O31" s="448"/>
    </row>
    <row r="32" spans="1:15" s="449" customFormat="1" ht="20.100000000000001" customHeight="1">
      <c r="A32" s="1265"/>
      <c r="B32" s="622" t="s">
        <v>7499</v>
      </c>
      <c r="C32" s="1266">
        <v>48</v>
      </c>
      <c r="D32" s="1266" t="s">
        <v>889</v>
      </c>
      <c r="E32" s="1266" t="s">
        <v>264</v>
      </c>
      <c r="F32" s="521" t="s">
        <v>7899</v>
      </c>
      <c r="G32" s="639" t="s">
        <v>433</v>
      </c>
      <c r="H32" s="756" t="s">
        <v>266</v>
      </c>
      <c r="I32" s="756" t="s">
        <v>266</v>
      </c>
      <c r="J32" s="756" t="s">
        <v>2005</v>
      </c>
      <c r="K32" s="1271"/>
      <c r="L32" s="1271"/>
      <c r="M32" s="1286"/>
      <c r="N32" s="1005"/>
      <c r="O32" s="448"/>
    </row>
    <row r="33" spans="1:15" s="449" customFormat="1" ht="20.100000000000001" customHeight="1">
      <c r="A33" s="1265"/>
      <c r="B33" s="622" t="s">
        <v>7504</v>
      </c>
      <c r="C33" s="1266"/>
      <c r="D33" s="1266"/>
      <c r="E33" s="1266"/>
      <c r="F33" s="522" t="s">
        <v>7902</v>
      </c>
      <c r="G33" s="522" t="s">
        <v>8028</v>
      </c>
      <c r="H33" s="756"/>
      <c r="I33" s="756"/>
      <c r="J33" s="756"/>
      <c r="K33" s="1271"/>
      <c r="L33" s="1271"/>
      <c r="M33" s="1286"/>
      <c r="N33" s="1005"/>
      <c r="O33" s="448"/>
    </row>
    <row r="34" spans="1:15" s="449" customFormat="1" ht="20.100000000000001" customHeight="1">
      <c r="A34" s="1265"/>
      <c r="B34" s="622" t="s">
        <v>7501</v>
      </c>
      <c r="C34" s="1266">
        <v>1009</v>
      </c>
      <c r="D34" s="1266" t="s">
        <v>889</v>
      </c>
      <c r="E34" s="1266" t="s">
        <v>264</v>
      </c>
      <c r="F34" s="521" t="s">
        <v>7899</v>
      </c>
      <c r="G34" s="639" t="s">
        <v>433</v>
      </c>
      <c r="H34" s="756" t="s">
        <v>266</v>
      </c>
      <c r="I34" s="756" t="s">
        <v>266</v>
      </c>
      <c r="J34" s="756" t="s">
        <v>2005</v>
      </c>
      <c r="K34" s="1271"/>
      <c r="L34" s="1271"/>
      <c r="M34" s="1286"/>
      <c r="N34" s="1005"/>
      <c r="O34" s="448"/>
    </row>
    <row r="35" spans="1:15" s="449" customFormat="1" ht="20.100000000000001" customHeight="1">
      <c r="A35" s="1038"/>
      <c r="B35" s="622" t="s">
        <v>7505</v>
      </c>
      <c r="C35" s="1266"/>
      <c r="D35" s="1266"/>
      <c r="E35" s="1266"/>
      <c r="F35" s="522" t="s">
        <v>7902</v>
      </c>
      <c r="G35" s="522" t="s">
        <v>8028</v>
      </c>
      <c r="H35" s="756"/>
      <c r="I35" s="756"/>
      <c r="J35" s="756"/>
      <c r="K35" s="1272"/>
      <c r="L35" s="1272"/>
      <c r="M35" s="1256"/>
      <c r="N35" s="966"/>
      <c r="O35" s="448"/>
    </row>
    <row r="36" spans="1:15" ht="20.100000000000001" customHeight="1">
      <c r="A36" s="1267">
        <v>3</v>
      </c>
      <c r="B36" s="619" t="s">
        <v>7506</v>
      </c>
      <c r="C36" s="1266">
        <v>1602</v>
      </c>
      <c r="D36" s="1266" t="s">
        <v>740</v>
      </c>
      <c r="E36" s="1266" t="s">
        <v>264</v>
      </c>
      <c r="F36" s="521" t="s">
        <v>7584</v>
      </c>
      <c r="G36" s="639" t="s">
        <v>438</v>
      </c>
      <c r="H36" s="756" t="s">
        <v>266</v>
      </c>
      <c r="I36" s="756" t="s">
        <v>266</v>
      </c>
      <c r="J36" s="756" t="s">
        <v>2005</v>
      </c>
      <c r="K36" s="1267"/>
      <c r="L36" s="1268" t="s">
        <v>7515</v>
      </c>
      <c r="M36" s="1255" t="s">
        <v>7636</v>
      </c>
      <c r="N36" s="882" t="s">
        <v>8798</v>
      </c>
      <c r="O36" s="351"/>
    </row>
    <row r="37" spans="1:15" ht="20.100000000000001" customHeight="1">
      <c r="A37" s="1265"/>
      <c r="B37" s="622" t="s">
        <v>7507</v>
      </c>
      <c r="C37" s="1266"/>
      <c r="D37" s="1266"/>
      <c r="E37" s="1266"/>
      <c r="F37" s="640" t="s">
        <v>7603</v>
      </c>
      <c r="G37" s="640" t="s">
        <v>7478</v>
      </c>
      <c r="H37" s="756"/>
      <c r="I37" s="756"/>
      <c r="J37" s="756"/>
      <c r="K37" s="1265"/>
      <c r="L37" s="1269"/>
      <c r="M37" s="1286"/>
      <c r="N37" s="979"/>
      <c r="O37" s="351"/>
    </row>
    <row r="38" spans="1:15" s="736" customFormat="1" ht="20.100000000000001" customHeight="1">
      <c r="A38" s="1265"/>
      <c r="B38" s="732" t="s">
        <v>7508</v>
      </c>
      <c r="C38" s="1285">
        <v>639</v>
      </c>
      <c r="D38" s="1285" t="s">
        <v>740</v>
      </c>
      <c r="E38" s="1285" t="s">
        <v>264</v>
      </c>
      <c r="F38" s="734" t="s">
        <v>7584</v>
      </c>
      <c r="G38" s="733" t="s">
        <v>438</v>
      </c>
      <c r="H38" s="1284" t="s">
        <v>266</v>
      </c>
      <c r="I38" s="1284" t="s">
        <v>266</v>
      </c>
      <c r="J38" s="1284" t="s">
        <v>2005</v>
      </c>
      <c r="K38" s="1265"/>
      <c r="L38" s="1269"/>
      <c r="M38" s="1286"/>
      <c r="N38" s="979"/>
      <c r="O38" s="735"/>
    </row>
    <row r="39" spans="1:15" s="736" customFormat="1" ht="20.100000000000001" customHeight="1">
      <c r="A39" s="1265"/>
      <c r="B39" s="732" t="s">
        <v>7509</v>
      </c>
      <c r="C39" s="1285"/>
      <c r="D39" s="1285"/>
      <c r="E39" s="1285"/>
      <c r="F39" s="737" t="s">
        <v>7603</v>
      </c>
      <c r="G39" s="737" t="s">
        <v>7478</v>
      </c>
      <c r="H39" s="1284"/>
      <c r="I39" s="1284"/>
      <c r="J39" s="1284"/>
      <c r="K39" s="1265"/>
      <c r="L39" s="1269"/>
      <c r="M39" s="1286"/>
      <c r="N39" s="979"/>
      <c r="O39" s="735"/>
    </row>
    <row r="40" spans="1:15" s="729" customFormat="1" ht="20.100000000000001" customHeight="1">
      <c r="A40" s="1265"/>
      <c r="B40" s="730" t="s">
        <v>7510</v>
      </c>
      <c r="C40" s="1294">
        <v>899</v>
      </c>
      <c r="D40" s="1294" t="s">
        <v>740</v>
      </c>
      <c r="E40" s="1295" t="s">
        <v>264</v>
      </c>
      <c r="F40" s="727" t="s">
        <v>7584</v>
      </c>
      <c r="G40" s="726" t="s">
        <v>438</v>
      </c>
      <c r="H40" s="1279" t="s">
        <v>266</v>
      </c>
      <c r="I40" s="1279" t="s">
        <v>266</v>
      </c>
      <c r="J40" s="1279" t="s">
        <v>2005</v>
      </c>
      <c r="K40" s="1265"/>
      <c r="L40" s="1269"/>
      <c r="M40" s="1256"/>
      <c r="N40" s="979"/>
      <c r="O40" s="728"/>
    </row>
    <row r="41" spans="1:15" s="729" customFormat="1" ht="20.100000000000001" customHeight="1">
      <c r="A41" s="1265"/>
      <c r="B41" s="730" t="s">
        <v>7511</v>
      </c>
      <c r="C41" s="1294"/>
      <c r="D41" s="1294"/>
      <c r="E41" s="1294"/>
      <c r="F41" s="731" t="s">
        <v>7603</v>
      </c>
      <c r="G41" s="731" t="s">
        <v>7478</v>
      </c>
      <c r="H41" s="1279"/>
      <c r="I41" s="1279"/>
      <c r="J41" s="1279"/>
      <c r="K41" s="1265"/>
      <c r="L41" s="1269"/>
      <c r="M41" s="1255" t="s">
        <v>7624</v>
      </c>
      <c r="N41" s="979"/>
      <c r="O41" s="728"/>
    </row>
    <row r="42" spans="1:15" ht="20.100000000000001" customHeight="1">
      <c r="A42" s="1265"/>
      <c r="B42" s="619" t="s">
        <v>7512</v>
      </c>
      <c r="C42" s="1266">
        <v>43656</v>
      </c>
      <c r="D42" s="1266" t="s">
        <v>8799</v>
      </c>
      <c r="E42" s="1266" t="s">
        <v>264</v>
      </c>
      <c r="F42" s="521" t="s">
        <v>7584</v>
      </c>
      <c r="G42" s="639" t="s">
        <v>438</v>
      </c>
      <c r="H42" s="756" t="s">
        <v>266</v>
      </c>
      <c r="I42" s="756" t="s">
        <v>266</v>
      </c>
      <c r="J42" s="756" t="s">
        <v>2005</v>
      </c>
      <c r="K42" s="1265"/>
      <c r="L42" s="1269"/>
      <c r="M42" s="1286"/>
      <c r="N42" s="979"/>
      <c r="O42" s="351"/>
    </row>
    <row r="43" spans="1:15" ht="20.100000000000001" customHeight="1">
      <c r="A43" s="1265"/>
      <c r="B43" s="619" t="s">
        <v>7513</v>
      </c>
      <c r="C43" s="1266"/>
      <c r="D43" s="1266"/>
      <c r="E43" s="1266"/>
      <c r="F43" s="640" t="s">
        <v>7603</v>
      </c>
      <c r="G43" s="640" t="s">
        <v>7478</v>
      </c>
      <c r="H43" s="756"/>
      <c r="I43" s="756"/>
      <c r="J43" s="756"/>
      <c r="K43" s="1265"/>
      <c r="L43" s="1269"/>
      <c r="M43" s="1286"/>
      <c r="N43" s="979"/>
      <c r="O43" s="351"/>
    </row>
    <row r="44" spans="1:15" ht="20.100000000000001" customHeight="1">
      <c r="A44" s="1265"/>
      <c r="B44" s="619" t="s">
        <v>7512</v>
      </c>
      <c r="C44" s="1266">
        <v>2550</v>
      </c>
      <c r="D44" s="1266" t="s">
        <v>8799</v>
      </c>
      <c r="E44" s="1038" t="s">
        <v>264</v>
      </c>
      <c r="F44" s="521" t="s">
        <v>7584</v>
      </c>
      <c r="G44" s="639" t="s">
        <v>438</v>
      </c>
      <c r="H44" s="756" t="s">
        <v>266</v>
      </c>
      <c r="I44" s="756" t="s">
        <v>266</v>
      </c>
      <c r="J44" s="756" t="s">
        <v>2005</v>
      </c>
      <c r="K44" s="1265"/>
      <c r="L44" s="1269"/>
      <c r="M44" s="1286"/>
      <c r="N44" s="979"/>
      <c r="O44" s="351"/>
    </row>
    <row r="45" spans="1:15" ht="20.100000000000001" customHeight="1">
      <c r="A45" s="1265"/>
      <c r="B45" s="622" t="s">
        <v>7514</v>
      </c>
      <c r="C45" s="1266"/>
      <c r="D45" s="1266"/>
      <c r="E45" s="1266"/>
      <c r="F45" s="640" t="s">
        <v>7603</v>
      </c>
      <c r="G45" s="640" t="s">
        <v>7478</v>
      </c>
      <c r="H45" s="756"/>
      <c r="I45" s="756"/>
      <c r="J45" s="756"/>
      <c r="K45" s="1265"/>
      <c r="L45" s="1269"/>
      <c r="M45" s="1286"/>
      <c r="N45" s="979"/>
      <c r="O45" s="351"/>
    </row>
    <row r="46" spans="1:15" s="742" customFormat="1" ht="20.100000000000001" customHeight="1">
      <c r="A46" s="1265"/>
      <c r="B46" s="738" t="s">
        <v>7882</v>
      </c>
      <c r="C46" s="1280">
        <v>3786</v>
      </c>
      <c r="D46" s="1282" t="s">
        <v>740</v>
      </c>
      <c r="E46" s="1281" t="s">
        <v>264</v>
      </c>
      <c r="F46" s="740" t="s">
        <v>7584</v>
      </c>
      <c r="G46" s="739" t="s">
        <v>438</v>
      </c>
      <c r="H46" s="1283" t="s">
        <v>266</v>
      </c>
      <c r="I46" s="1283" t="s">
        <v>266</v>
      </c>
      <c r="J46" s="1283" t="s">
        <v>2005</v>
      </c>
      <c r="K46" s="1265"/>
      <c r="L46" s="1269"/>
      <c r="M46" s="1286"/>
      <c r="N46" s="979"/>
      <c r="O46" s="741"/>
    </row>
    <row r="47" spans="1:15" s="742" customFormat="1" ht="20.100000000000001" customHeight="1">
      <c r="A47" s="1038"/>
      <c r="B47" s="738" t="s">
        <v>3556</v>
      </c>
      <c r="C47" s="1281"/>
      <c r="D47" s="1282"/>
      <c r="E47" s="1282"/>
      <c r="F47" s="743" t="s">
        <v>7603</v>
      </c>
      <c r="G47" s="743" t="s">
        <v>7478</v>
      </c>
      <c r="H47" s="1283"/>
      <c r="I47" s="1283"/>
      <c r="J47" s="1283"/>
      <c r="K47" s="1038"/>
      <c r="L47" s="1270"/>
      <c r="M47" s="1256"/>
      <c r="N47" s="883"/>
      <c r="O47" s="741"/>
    </row>
    <row r="48" spans="1:15" ht="30" customHeight="1">
      <c r="A48" s="1266">
        <v>4</v>
      </c>
      <c r="B48" s="619" t="s">
        <v>7793</v>
      </c>
      <c r="C48" s="1266">
        <v>75</v>
      </c>
      <c r="D48" s="1266" t="s">
        <v>897</v>
      </c>
      <c r="E48" s="1266" t="s">
        <v>264</v>
      </c>
      <c r="F48" s="521" t="s">
        <v>7858</v>
      </c>
      <c r="G48" s="639" t="s">
        <v>438</v>
      </c>
      <c r="H48" s="756" t="s">
        <v>266</v>
      </c>
      <c r="I48" s="756" t="s">
        <v>266</v>
      </c>
      <c r="J48" s="756" t="s">
        <v>266</v>
      </c>
      <c r="K48" s="1266"/>
      <c r="L48" s="1266"/>
      <c r="M48" s="604" t="s">
        <v>8046</v>
      </c>
      <c r="N48" s="1308" t="s">
        <v>8967</v>
      </c>
      <c r="O48" s="351"/>
    </row>
    <row r="49" spans="1:15" ht="30" customHeight="1">
      <c r="A49" s="1266"/>
      <c r="B49" s="622" t="s">
        <v>7794</v>
      </c>
      <c r="C49" s="1266"/>
      <c r="D49" s="1266"/>
      <c r="E49" s="1266"/>
      <c r="F49" s="521" t="s">
        <v>7991</v>
      </c>
      <c r="G49" s="645" t="s">
        <v>8137</v>
      </c>
      <c r="H49" s="756"/>
      <c r="I49" s="756"/>
      <c r="J49" s="756"/>
      <c r="K49" s="1266"/>
      <c r="L49" s="1266"/>
      <c r="M49" s="604" t="s">
        <v>7624</v>
      </c>
      <c r="N49" s="1274"/>
      <c r="O49" s="351"/>
    </row>
    <row r="50" spans="1:15" ht="20.100000000000001" customHeight="1">
      <c r="A50" s="1267">
        <v>5</v>
      </c>
      <c r="B50" s="622" t="s">
        <v>7517</v>
      </c>
      <c r="C50" s="1266">
        <v>23</v>
      </c>
      <c r="D50" s="1266" t="s">
        <v>897</v>
      </c>
      <c r="E50" s="1266" t="s">
        <v>438</v>
      </c>
      <c r="F50" s="521" t="s">
        <v>8009</v>
      </c>
      <c r="G50" s="639" t="s">
        <v>433</v>
      </c>
      <c r="H50" s="756" t="s">
        <v>266</v>
      </c>
      <c r="I50" s="756" t="s">
        <v>266</v>
      </c>
      <c r="J50" s="756" t="s">
        <v>266</v>
      </c>
      <c r="K50" s="1267"/>
      <c r="L50" s="1267"/>
      <c r="M50" s="1255" t="s">
        <v>7911</v>
      </c>
      <c r="N50" s="1273" t="s">
        <v>8968</v>
      </c>
      <c r="O50" s="351"/>
    </row>
    <row r="51" spans="1:15" ht="20.100000000000001" customHeight="1">
      <c r="A51" s="1265"/>
      <c r="B51" s="619" t="s">
        <v>7518</v>
      </c>
      <c r="C51" s="1266"/>
      <c r="D51" s="1266"/>
      <c r="E51" s="1266"/>
      <c r="F51" s="521" t="s">
        <v>8003</v>
      </c>
      <c r="G51" s="646"/>
      <c r="H51" s="756"/>
      <c r="I51" s="756"/>
      <c r="J51" s="756"/>
      <c r="K51" s="1265"/>
      <c r="L51" s="1265"/>
      <c r="M51" s="1256"/>
      <c r="N51" s="1274"/>
      <c r="O51" s="351"/>
    </row>
    <row r="52" spans="1:15" ht="20.100000000000001" customHeight="1">
      <c r="A52" s="1265"/>
      <c r="B52" s="619" t="s">
        <v>7519</v>
      </c>
      <c r="C52" s="1266">
        <v>79</v>
      </c>
      <c r="D52" s="1266" t="s">
        <v>897</v>
      </c>
      <c r="E52" s="1266" t="s">
        <v>438</v>
      </c>
      <c r="F52" s="521" t="s">
        <v>8009</v>
      </c>
      <c r="G52" s="639" t="s">
        <v>433</v>
      </c>
      <c r="H52" s="799" t="s">
        <v>266</v>
      </c>
      <c r="I52" s="799" t="s">
        <v>266</v>
      </c>
      <c r="J52" s="799" t="s">
        <v>266</v>
      </c>
      <c r="K52" s="1265"/>
      <c r="L52" s="1265"/>
      <c r="M52" s="1255" t="s">
        <v>7624</v>
      </c>
      <c r="N52" s="1258"/>
      <c r="O52" s="351"/>
    </row>
    <row r="53" spans="1:15" ht="20.100000000000001" customHeight="1">
      <c r="A53" s="1038"/>
      <c r="B53" s="619" t="s">
        <v>7520</v>
      </c>
      <c r="C53" s="1266"/>
      <c r="D53" s="1266"/>
      <c r="E53" s="1266"/>
      <c r="F53" s="521" t="s">
        <v>8003</v>
      </c>
      <c r="G53" s="646"/>
      <c r="H53" s="756"/>
      <c r="I53" s="756"/>
      <c r="J53" s="756"/>
      <c r="K53" s="1038"/>
      <c r="L53" s="1038"/>
      <c r="M53" s="1038"/>
      <c r="N53" s="1263"/>
      <c r="O53" s="351"/>
    </row>
    <row r="54" spans="1:15" ht="20.100000000000001" customHeight="1">
      <c r="A54" s="1266">
        <v>6</v>
      </c>
      <c r="B54" s="622" t="s">
        <v>7521</v>
      </c>
      <c r="C54" s="1266">
        <v>108</v>
      </c>
      <c r="D54" s="1266" t="s">
        <v>8795</v>
      </c>
      <c r="E54" s="1266" t="s">
        <v>264</v>
      </c>
      <c r="F54" s="521" t="s">
        <v>7739</v>
      </c>
      <c r="G54" s="639" t="s">
        <v>280</v>
      </c>
      <c r="H54" s="756" t="s">
        <v>266</v>
      </c>
      <c r="I54" s="756"/>
      <c r="J54" s="756" t="s">
        <v>266</v>
      </c>
      <c r="K54" s="1267"/>
      <c r="L54" s="1268" t="s">
        <v>7527</v>
      </c>
      <c r="M54" s="1255" t="s">
        <v>7753</v>
      </c>
      <c r="N54" s="1264" t="s">
        <v>8966</v>
      </c>
      <c r="O54" s="351"/>
    </row>
    <row r="55" spans="1:15" ht="20.100000000000001" customHeight="1">
      <c r="A55" s="1266"/>
      <c r="B55" s="619" t="s">
        <v>7522</v>
      </c>
      <c r="C55" s="1266"/>
      <c r="D55" s="1266"/>
      <c r="E55" s="1266"/>
      <c r="F55" s="521" t="s">
        <v>7739</v>
      </c>
      <c r="G55" s="646"/>
      <c r="H55" s="756"/>
      <c r="I55" s="756"/>
      <c r="J55" s="756"/>
      <c r="K55" s="1265"/>
      <c r="L55" s="1269"/>
      <c r="M55" s="1265"/>
      <c r="N55" s="1264"/>
      <c r="O55" s="351"/>
    </row>
    <row r="56" spans="1:15" ht="20.100000000000001" customHeight="1">
      <c r="A56" s="1266"/>
      <c r="B56" s="619" t="s">
        <v>7523</v>
      </c>
      <c r="C56" s="1266">
        <v>736</v>
      </c>
      <c r="D56" s="1266" t="s">
        <v>8795</v>
      </c>
      <c r="E56" s="1266" t="s">
        <v>264</v>
      </c>
      <c r="F56" s="521" t="s">
        <v>7739</v>
      </c>
      <c r="G56" s="639" t="s">
        <v>280</v>
      </c>
      <c r="H56" s="756" t="s">
        <v>266</v>
      </c>
      <c r="I56" s="756"/>
      <c r="J56" s="756" t="s">
        <v>266</v>
      </c>
      <c r="K56" s="1271"/>
      <c r="L56" s="1269"/>
      <c r="M56" s="1038"/>
      <c r="N56" s="1264"/>
      <c r="O56" s="351"/>
    </row>
    <row r="57" spans="1:15" ht="20.100000000000001" customHeight="1">
      <c r="A57" s="1266"/>
      <c r="B57" s="619" t="s">
        <v>7524</v>
      </c>
      <c r="C57" s="1266"/>
      <c r="D57" s="1266"/>
      <c r="E57" s="1266"/>
      <c r="F57" s="521" t="s">
        <v>7739</v>
      </c>
      <c r="G57" s="646"/>
      <c r="H57" s="756"/>
      <c r="I57" s="756"/>
      <c r="J57" s="756"/>
      <c r="K57" s="1271"/>
      <c r="L57" s="1269"/>
      <c r="M57" s="1255" t="s">
        <v>7624</v>
      </c>
      <c r="N57" s="1264"/>
      <c r="O57" s="351"/>
    </row>
    <row r="58" spans="1:15" ht="20.100000000000001" customHeight="1">
      <c r="A58" s="1266"/>
      <c r="B58" s="619" t="s">
        <v>7525</v>
      </c>
      <c r="C58" s="1266">
        <v>749</v>
      </c>
      <c r="D58" s="1266" t="s">
        <v>8795</v>
      </c>
      <c r="E58" s="1266" t="s">
        <v>264</v>
      </c>
      <c r="F58" s="521" t="s">
        <v>7739</v>
      </c>
      <c r="G58" s="639" t="s">
        <v>280</v>
      </c>
      <c r="H58" s="756" t="s">
        <v>266</v>
      </c>
      <c r="I58" s="756"/>
      <c r="J58" s="756" t="s">
        <v>266</v>
      </c>
      <c r="K58" s="1271"/>
      <c r="L58" s="1269"/>
      <c r="M58" s="1265"/>
      <c r="N58" s="1264"/>
      <c r="O58" s="351"/>
    </row>
    <row r="59" spans="1:15" ht="20.100000000000001" customHeight="1">
      <c r="A59" s="1266"/>
      <c r="B59" s="619" t="s">
        <v>7526</v>
      </c>
      <c r="C59" s="1266"/>
      <c r="D59" s="1266"/>
      <c r="E59" s="1266"/>
      <c r="F59" s="521" t="s">
        <v>7739</v>
      </c>
      <c r="G59" s="646"/>
      <c r="H59" s="756"/>
      <c r="I59" s="756"/>
      <c r="J59" s="756"/>
      <c r="K59" s="1272"/>
      <c r="L59" s="1270"/>
      <c r="M59" s="1038"/>
      <c r="N59" s="1264"/>
      <c r="O59" s="351"/>
    </row>
    <row r="60" spans="1:15" ht="20.100000000000001" customHeight="1">
      <c r="A60" s="1038">
        <v>7</v>
      </c>
      <c r="B60" s="622" t="s">
        <v>7528</v>
      </c>
      <c r="C60" s="1038">
        <v>59</v>
      </c>
      <c r="D60" s="1038" t="s">
        <v>740</v>
      </c>
      <c r="E60" s="1038" t="s">
        <v>264</v>
      </c>
      <c r="F60" s="677" t="s">
        <v>7754</v>
      </c>
      <c r="G60" s="609" t="s">
        <v>6893</v>
      </c>
      <c r="H60" s="799" t="s">
        <v>2201</v>
      </c>
      <c r="I60" s="799" t="s">
        <v>266</v>
      </c>
      <c r="J60" s="799" t="s">
        <v>266</v>
      </c>
      <c r="K60" s="1267"/>
      <c r="L60" s="1267"/>
      <c r="M60" s="1255" t="s">
        <v>7824</v>
      </c>
      <c r="N60" s="966" t="s">
        <v>8800</v>
      </c>
      <c r="O60" s="351"/>
    </row>
    <row r="61" spans="1:15" ht="20.100000000000001" customHeight="1">
      <c r="A61" s="1266"/>
      <c r="B61" s="619" t="s">
        <v>7529</v>
      </c>
      <c r="C61" s="1266"/>
      <c r="D61" s="1266"/>
      <c r="E61" s="1266"/>
      <c r="F61" s="677" t="s">
        <v>7754</v>
      </c>
      <c r="G61" s="646"/>
      <c r="H61" s="756"/>
      <c r="I61" s="756"/>
      <c r="J61" s="756"/>
      <c r="K61" s="1265"/>
      <c r="L61" s="1265"/>
      <c r="M61" s="1265"/>
      <c r="N61" s="999"/>
      <c r="O61" s="351"/>
    </row>
    <row r="62" spans="1:15" ht="20.100000000000001" customHeight="1">
      <c r="A62" s="1266"/>
      <c r="B62" s="619" t="s">
        <v>7528</v>
      </c>
      <c r="C62" s="1266">
        <v>13152</v>
      </c>
      <c r="D62" s="1266" t="s">
        <v>897</v>
      </c>
      <c r="E62" s="1266" t="s">
        <v>264</v>
      </c>
      <c r="F62" s="677" t="s">
        <v>7754</v>
      </c>
      <c r="G62" s="609" t="s">
        <v>433</v>
      </c>
      <c r="H62" s="756" t="s">
        <v>266</v>
      </c>
      <c r="I62" s="756" t="s">
        <v>266</v>
      </c>
      <c r="J62" s="756" t="s">
        <v>266</v>
      </c>
      <c r="K62" s="1265"/>
      <c r="L62" s="1265"/>
      <c r="M62" s="1038"/>
      <c r="N62" s="999"/>
      <c r="O62" s="351"/>
    </row>
    <row r="63" spans="1:15" ht="20.100000000000001" customHeight="1">
      <c r="A63" s="1266"/>
      <c r="B63" s="619" t="s">
        <v>7530</v>
      </c>
      <c r="C63" s="1266"/>
      <c r="D63" s="1266"/>
      <c r="E63" s="1266"/>
      <c r="F63" s="677" t="s">
        <v>7754</v>
      </c>
      <c r="G63" s="646"/>
      <c r="H63" s="756"/>
      <c r="I63" s="756"/>
      <c r="J63" s="756"/>
      <c r="K63" s="1265"/>
      <c r="L63" s="1265"/>
      <c r="M63" s="1255" t="s">
        <v>7624</v>
      </c>
      <c r="N63" s="999"/>
      <c r="O63" s="351"/>
    </row>
    <row r="64" spans="1:15" ht="20.100000000000001" customHeight="1">
      <c r="A64" s="1266"/>
      <c r="B64" s="619" t="s">
        <v>7528</v>
      </c>
      <c r="C64" s="1266">
        <v>4224</v>
      </c>
      <c r="D64" s="1266" t="s">
        <v>897</v>
      </c>
      <c r="E64" s="1266" t="s">
        <v>264</v>
      </c>
      <c r="F64" s="677" t="s">
        <v>7754</v>
      </c>
      <c r="G64" s="609" t="s">
        <v>433</v>
      </c>
      <c r="H64" s="756" t="s">
        <v>266</v>
      </c>
      <c r="I64" s="756" t="s">
        <v>266</v>
      </c>
      <c r="J64" s="756" t="s">
        <v>266</v>
      </c>
      <c r="K64" s="1265"/>
      <c r="L64" s="1265"/>
      <c r="M64" s="1265"/>
      <c r="N64" s="999"/>
      <c r="O64" s="351"/>
    </row>
    <row r="65" spans="1:15" ht="20.100000000000001" customHeight="1">
      <c r="A65" s="1266"/>
      <c r="B65" s="619" t="s">
        <v>7531</v>
      </c>
      <c r="C65" s="1266"/>
      <c r="D65" s="1266"/>
      <c r="E65" s="1266"/>
      <c r="F65" s="677" t="s">
        <v>7754</v>
      </c>
      <c r="G65" s="646"/>
      <c r="H65" s="756"/>
      <c r="I65" s="756"/>
      <c r="J65" s="756"/>
      <c r="K65" s="1038"/>
      <c r="L65" s="1038"/>
      <c r="M65" s="1038"/>
      <c r="N65" s="999"/>
      <c r="O65" s="351"/>
    </row>
    <row r="66" spans="1:15" ht="20.100000000000001" customHeight="1">
      <c r="A66" s="1266">
        <v>8</v>
      </c>
      <c r="B66" s="619" t="s">
        <v>7795</v>
      </c>
      <c r="C66" s="1266">
        <v>12</v>
      </c>
      <c r="D66" s="1266" t="s">
        <v>889</v>
      </c>
      <c r="E66" s="1266" t="s">
        <v>264</v>
      </c>
      <c r="F66" s="521" t="s">
        <v>7900</v>
      </c>
      <c r="G66" s="639" t="s">
        <v>433</v>
      </c>
      <c r="H66" s="756" t="s">
        <v>266</v>
      </c>
      <c r="I66" s="756" t="s">
        <v>266</v>
      </c>
      <c r="J66" s="756" t="s">
        <v>266</v>
      </c>
      <c r="K66" s="1266"/>
      <c r="L66" s="1266"/>
      <c r="M66" s="521" t="s">
        <v>8046</v>
      </c>
      <c r="N66" s="1264" t="s">
        <v>8801</v>
      </c>
      <c r="O66" s="351"/>
    </row>
    <row r="67" spans="1:15" ht="20.100000000000001" customHeight="1">
      <c r="A67" s="1266"/>
      <c r="B67" s="619" t="s">
        <v>7533</v>
      </c>
      <c r="C67" s="1266"/>
      <c r="D67" s="1266"/>
      <c r="E67" s="1266"/>
      <c r="F67" s="521" t="s">
        <v>8021</v>
      </c>
      <c r="G67" s="645" t="s">
        <v>8137</v>
      </c>
      <c r="H67" s="756"/>
      <c r="I67" s="756"/>
      <c r="J67" s="756"/>
      <c r="K67" s="1266"/>
      <c r="L67" s="1266"/>
      <c r="M67" s="521" t="s">
        <v>7624</v>
      </c>
      <c r="N67" s="1264"/>
      <c r="O67" s="351"/>
    </row>
    <row r="68" spans="1:15" ht="20.100000000000001" customHeight="1">
      <c r="A68" s="1266">
        <v>9</v>
      </c>
      <c r="B68" s="619" t="s">
        <v>7582</v>
      </c>
      <c r="C68" s="1266">
        <v>46</v>
      </c>
      <c r="D68" s="1266" t="s">
        <v>897</v>
      </c>
      <c r="E68" s="1266" t="s">
        <v>264</v>
      </c>
      <c r="F68" s="521" t="s">
        <v>7802</v>
      </c>
      <c r="G68" s="639" t="s">
        <v>433</v>
      </c>
      <c r="H68" s="756" t="s">
        <v>266</v>
      </c>
      <c r="I68" s="756" t="s">
        <v>266</v>
      </c>
      <c r="J68" s="756" t="s">
        <v>266</v>
      </c>
      <c r="K68" s="1266"/>
      <c r="L68" s="1266"/>
      <c r="M68" s="521" t="s">
        <v>8956</v>
      </c>
      <c r="N68" s="999" t="s">
        <v>8802</v>
      </c>
      <c r="O68" s="351"/>
    </row>
    <row r="69" spans="1:15" ht="20.100000000000001" customHeight="1">
      <c r="A69" s="1266"/>
      <c r="B69" s="619" t="s">
        <v>7534</v>
      </c>
      <c r="C69" s="1266"/>
      <c r="D69" s="1266"/>
      <c r="E69" s="1266"/>
      <c r="F69" s="521" t="s">
        <v>8580</v>
      </c>
      <c r="G69" s="647"/>
      <c r="H69" s="756"/>
      <c r="I69" s="756"/>
      <c r="J69" s="756"/>
      <c r="K69" s="1266"/>
      <c r="L69" s="1266"/>
      <c r="M69" s="521" t="s">
        <v>7624</v>
      </c>
      <c r="N69" s="999"/>
      <c r="O69" s="351"/>
    </row>
    <row r="70" spans="1:15" ht="20.100000000000001" customHeight="1">
      <c r="A70" s="1267">
        <v>10</v>
      </c>
      <c r="B70" s="619" t="s">
        <v>7535</v>
      </c>
      <c r="C70" s="1266">
        <v>3848</v>
      </c>
      <c r="D70" s="1266" t="s">
        <v>8799</v>
      </c>
      <c r="E70" s="1266" t="s">
        <v>264</v>
      </c>
      <c r="F70" s="521" t="s">
        <v>7641</v>
      </c>
      <c r="G70" s="639" t="s">
        <v>280</v>
      </c>
      <c r="H70" s="756" t="s">
        <v>266</v>
      </c>
      <c r="I70" s="756" t="s">
        <v>2005</v>
      </c>
      <c r="J70" s="756" t="s">
        <v>266</v>
      </c>
      <c r="K70" s="1267"/>
      <c r="L70" s="1267"/>
      <c r="M70" s="1255" t="s">
        <v>7825</v>
      </c>
      <c r="N70" s="1273" t="s">
        <v>8803</v>
      </c>
      <c r="O70" s="351"/>
    </row>
    <row r="71" spans="1:15" ht="20.100000000000001" customHeight="1">
      <c r="A71" s="1265"/>
      <c r="B71" s="619" t="s">
        <v>7536</v>
      </c>
      <c r="C71" s="1266"/>
      <c r="D71" s="1266"/>
      <c r="E71" s="1266"/>
      <c r="F71" s="521" t="s">
        <v>7641</v>
      </c>
      <c r="G71" s="646"/>
      <c r="H71" s="756"/>
      <c r="I71" s="756"/>
      <c r="J71" s="756"/>
      <c r="K71" s="1265"/>
      <c r="L71" s="1265"/>
      <c r="M71" s="1038"/>
      <c r="N71" s="1275"/>
      <c r="O71" s="351"/>
    </row>
    <row r="72" spans="1:15" ht="20.100000000000001" customHeight="1">
      <c r="A72" s="1265"/>
      <c r="B72" s="619" t="s">
        <v>7537</v>
      </c>
      <c r="C72" s="1266">
        <v>1023</v>
      </c>
      <c r="D72" s="1266" t="s">
        <v>889</v>
      </c>
      <c r="E72" s="1266" t="s">
        <v>264</v>
      </c>
      <c r="F72" s="521" t="s">
        <v>7641</v>
      </c>
      <c r="G72" s="639" t="s">
        <v>280</v>
      </c>
      <c r="H72" s="756" t="s">
        <v>266</v>
      </c>
      <c r="I72" s="756" t="s">
        <v>2410</v>
      </c>
      <c r="J72" s="756" t="s">
        <v>266</v>
      </c>
      <c r="K72" s="1265"/>
      <c r="L72" s="1265"/>
      <c r="M72" s="1255" t="s">
        <v>7624</v>
      </c>
      <c r="N72" s="1276"/>
      <c r="O72" s="351"/>
    </row>
    <row r="73" spans="1:15" ht="20.100000000000001" customHeight="1">
      <c r="A73" s="1038"/>
      <c r="B73" s="619" t="s">
        <v>7538</v>
      </c>
      <c r="C73" s="1266"/>
      <c r="D73" s="1266"/>
      <c r="E73" s="1266"/>
      <c r="F73" s="521" t="s">
        <v>7641</v>
      </c>
      <c r="G73" s="646"/>
      <c r="H73" s="756"/>
      <c r="I73" s="756"/>
      <c r="J73" s="756"/>
      <c r="K73" s="1038"/>
      <c r="L73" s="1038"/>
      <c r="M73" s="1038"/>
      <c r="N73" s="1277"/>
      <c r="O73" s="351"/>
    </row>
    <row r="74" spans="1:15" ht="20.100000000000001" customHeight="1">
      <c r="A74" s="1266">
        <v>11</v>
      </c>
      <c r="B74" s="619" t="s">
        <v>7796</v>
      </c>
      <c r="C74" s="1266">
        <v>710</v>
      </c>
      <c r="D74" s="1266" t="s">
        <v>7540</v>
      </c>
      <c r="E74" s="1266" t="s">
        <v>264</v>
      </c>
      <c r="F74" s="521" t="s">
        <v>7807</v>
      </c>
      <c r="G74" s="639" t="s">
        <v>280</v>
      </c>
      <c r="H74" s="756" t="s">
        <v>266</v>
      </c>
      <c r="I74" s="756" t="s">
        <v>2005</v>
      </c>
      <c r="J74" s="756" t="s">
        <v>3173</v>
      </c>
      <c r="K74" s="1266"/>
      <c r="L74" s="1266"/>
      <c r="M74" s="521" t="s">
        <v>7822</v>
      </c>
      <c r="N74" s="965" t="s">
        <v>8804</v>
      </c>
      <c r="O74" s="351"/>
    </row>
    <row r="75" spans="1:15" ht="20.100000000000001" customHeight="1">
      <c r="A75" s="1266"/>
      <c r="B75" s="619" t="s">
        <v>7539</v>
      </c>
      <c r="C75" s="1266"/>
      <c r="D75" s="1266"/>
      <c r="E75" s="1266"/>
      <c r="F75" s="521" t="s">
        <v>7806</v>
      </c>
      <c r="G75" s="646"/>
      <c r="H75" s="756"/>
      <c r="I75" s="756"/>
      <c r="J75" s="756"/>
      <c r="K75" s="1266"/>
      <c r="L75" s="1266"/>
      <c r="M75" s="521" t="s">
        <v>7624</v>
      </c>
      <c r="N75" s="966"/>
      <c r="O75" s="351"/>
    </row>
    <row r="76" spans="1:15" ht="20.100000000000001" customHeight="1">
      <c r="A76" s="1267">
        <v>12</v>
      </c>
      <c r="B76" s="619" t="s">
        <v>7541</v>
      </c>
      <c r="C76" s="1266">
        <v>41</v>
      </c>
      <c r="D76" s="1266" t="s">
        <v>310</v>
      </c>
      <c r="E76" s="1266" t="s">
        <v>264</v>
      </c>
      <c r="F76" s="521" t="s">
        <v>8101</v>
      </c>
      <c r="G76" s="639" t="s">
        <v>280</v>
      </c>
      <c r="H76" s="756" t="s">
        <v>266</v>
      </c>
      <c r="I76" s="756" t="s">
        <v>266</v>
      </c>
      <c r="J76" s="756" t="s">
        <v>266</v>
      </c>
      <c r="K76" s="1267"/>
      <c r="L76" s="1267"/>
      <c r="M76" s="521" t="s">
        <v>8430</v>
      </c>
      <c r="N76" s="965" t="s">
        <v>8805</v>
      </c>
      <c r="O76" s="351"/>
    </row>
    <row r="77" spans="1:15" ht="50.1" customHeight="1">
      <c r="A77" s="1265"/>
      <c r="B77" s="619" t="s">
        <v>7542</v>
      </c>
      <c r="C77" s="1266"/>
      <c r="D77" s="1266"/>
      <c r="E77" s="1266"/>
      <c r="F77" s="568" t="s">
        <v>8242</v>
      </c>
      <c r="G77" s="521" t="s">
        <v>8169</v>
      </c>
      <c r="H77" s="756"/>
      <c r="I77" s="756"/>
      <c r="J77" s="756"/>
      <c r="K77" s="1265"/>
      <c r="L77" s="1265"/>
      <c r="M77" s="521" t="s">
        <v>7624</v>
      </c>
      <c r="N77" s="1262"/>
      <c r="O77" s="351"/>
    </row>
    <row r="78" spans="1:15" ht="39.950000000000003" customHeight="1">
      <c r="A78" s="1265"/>
      <c r="B78" s="619" t="s">
        <v>7543</v>
      </c>
      <c r="C78" s="1266">
        <v>773</v>
      </c>
      <c r="D78" s="1266" t="s">
        <v>310</v>
      </c>
      <c r="E78" s="1266" t="s">
        <v>264</v>
      </c>
      <c r="F78" s="521" t="s">
        <v>8101</v>
      </c>
      <c r="G78" s="639" t="s">
        <v>280</v>
      </c>
      <c r="H78" s="756" t="s">
        <v>266</v>
      </c>
      <c r="I78" s="756" t="s">
        <v>266</v>
      </c>
      <c r="J78" s="756" t="s">
        <v>266</v>
      </c>
      <c r="K78" s="1265"/>
      <c r="L78" s="1265"/>
      <c r="M78" s="521" t="s">
        <v>8430</v>
      </c>
      <c r="N78" s="965" t="s">
        <v>8805</v>
      </c>
      <c r="O78" s="351"/>
    </row>
    <row r="79" spans="1:15" ht="50.1" customHeight="1">
      <c r="A79" s="1265"/>
      <c r="B79" s="619" t="s">
        <v>7544</v>
      </c>
      <c r="C79" s="1266"/>
      <c r="D79" s="1266"/>
      <c r="E79" s="1266"/>
      <c r="F79" s="568" t="s">
        <v>8242</v>
      </c>
      <c r="G79" s="521" t="s">
        <v>8169</v>
      </c>
      <c r="H79" s="756"/>
      <c r="I79" s="756"/>
      <c r="J79" s="756"/>
      <c r="K79" s="1265"/>
      <c r="L79" s="1265"/>
      <c r="M79" s="521" t="s">
        <v>7624</v>
      </c>
      <c r="N79" s="1262"/>
      <c r="O79" s="351"/>
    </row>
    <row r="80" spans="1:15" ht="20.100000000000001" customHeight="1">
      <c r="A80" s="1265"/>
      <c r="B80" s="619" t="s">
        <v>7545</v>
      </c>
      <c r="C80" s="1266">
        <v>40</v>
      </c>
      <c r="D80" s="1266" t="s">
        <v>443</v>
      </c>
      <c r="E80" s="1266" t="s">
        <v>264</v>
      </c>
      <c r="F80" s="521" t="s">
        <v>8101</v>
      </c>
      <c r="G80" s="639" t="s">
        <v>280</v>
      </c>
      <c r="H80" s="756" t="s">
        <v>266</v>
      </c>
      <c r="I80" s="756" t="s">
        <v>266</v>
      </c>
      <c r="J80" s="756" t="s">
        <v>266</v>
      </c>
      <c r="K80" s="1265"/>
      <c r="L80" s="1265"/>
      <c r="M80" s="521" t="s">
        <v>8430</v>
      </c>
      <c r="N80" s="965" t="s">
        <v>8805</v>
      </c>
      <c r="O80" s="351"/>
    </row>
    <row r="81" spans="1:15" ht="50.1" customHeight="1">
      <c r="A81" s="1265"/>
      <c r="B81" s="619" t="s">
        <v>7546</v>
      </c>
      <c r="C81" s="1266"/>
      <c r="D81" s="1266"/>
      <c r="E81" s="1266"/>
      <c r="F81" s="568" t="s">
        <v>8242</v>
      </c>
      <c r="G81" s="647"/>
      <c r="H81" s="756"/>
      <c r="I81" s="756"/>
      <c r="J81" s="756"/>
      <c r="K81" s="1265"/>
      <c r="L81" s="1265"/>
      <c r="M81" s="521" t="s">
        <v>7624</v>
      </c>
      <c r="N81" s="1262"/>
      <c r="O81" s="351"/>
    </row>
    <row r="82" spans="1:15" ht="20.100000000000001" customHeight="1">
      <c r="A82" s="1265"/>
      <c r="B82" s="619" t="s">
        <v>7547</v>
      </c>
      <c r="C82" s="1266">
        <v>568</v>
      </c>
      <c r="D82" s="1266" t="s">
        <v>310</v>
      </c>
      <c r="E82" s="1266" t="s">
        <v>264</v>
      </c>
      <c r="F82" s="521" t="s">
        <v>8101</v>
      </c>
      <c r="G82" s="639" t="s">
        <v>280</v>
      </c>
      <c r="H82" s="756" t="s">
        <v>266</v>
      </c>
      <c r="I82" s="756" t="s">
        <v>266</v>
      </c>
      <c r="J82" s="756" t="s">
        <v>266</v>
      </c>
      <c r="K82" s="1265"/>
      <c r="L82" s="1265"/>
      <c r="M82" s="521" t="s">
        <v>8430</v>
      </c>
      <c r="N82" s="965" t="s">
        <v>8805</v>
      </c>
      <c r="O82" s="351"/>
    </row>
    <row r="83" spans="1:15" ht="50.1" customHeight="1">
      <c r="A83" s="1265"/>
      <c r="B83" s="619" t="s">
        <v>7548</v>
      </c>
      <c r="C83" s="1266"/>
      <c r="D83" s="1266"/>
      <c r="E83" s="1266"/>
      <c r="F83" s="568" t="s">
        <v>8242</v>
      </c>
      <c r="G83" s="645" t="s">
        <v>8169</v>
      </c>
      <c r="H83" s="756"/>
      <c r="I83" s="756"/>
      <c r="J83" s="756"/>
      <c r="K83" s="1265"/>
      <c r="L83" s="1265"/>
      <c r="M83" s="521" t="s">
        <v>7624</v>
      </c>
      <c r="N83" s="1262"/>
      <c r="O83" s="351"/>
    </row>
    <row r="84" spans="1:15" ht="20.100000000000001" customHeight="1">
      <c r="A84" s="1265"/>
      <c r="B84" s="619" t="s">
        <v>7549</v>
      </c>
      <c r="C84" s="1266">
        <v>10501</v>
      </c>
      <c r="D84" s="1266" t="s">
        <v>310</v>
      </c>
      <c r="E84" s="1266" t="s">
        <v>264</v>
      </c>
      <c r="F84" s="521" t="s">
        <v>8101</v>
      </c>
      <c r="G84" s="639" t="s">
        <v>280</v>
      </c>
      <c r="H84" s="756" t="s">
        <v>266</v>
      </c>
      <c r="I84" s="756" t="s">
        <v>266</v>
      </c>
      <c r="J84" s="756" t="s">
        <v>266</v>
      </c>
      <c r="K84" s="1265"/>
      <c r="L84" s="1265"/>
      <c r="M84" s="521" t="s">
        <v>8430</v>
      </c>
      <c r="N84" s="965" t="s">
        <v>8805</v>
      </c>
      <c r="O84" s="351"/>
    </row>
    <row r="85" spans="1:15" ht="50.1" customHeight="1">
      <c r="A85" s="1265"/>
      <c r="B85" s="619" t="s">
        <v>7550</v>
      </c>
      <c r="C85" s="1266"/>
      <c r="D85" s="1266"/>
      <c r="E85" s="1266"/>
      <c r="F85" s="568" t="s">
        <v>8242</v>
      </c>
      <c r="G85" s="645" t="s">
        <v>8169</v>
      </c>
      <c r="H85" s="756"/>
      <c r="I85" s="756"/>
      <c r="J85" s="756"/>
      <c r="K85" s="1265"/>
      <c r="L85" s="1265"/>
      <c r="M85" s="521" t="s">
        <v>7624</v>
      </c>
      <c r="N85" s="1262"/>
      <c r="O85" s="351"/>
    </row>
    <row r="86" spans="1:15" ht="20.100000000000001" customHeight="1">
      <c r="A86" s="1265"/>
      <c r="B86" s="619" t="s">
        <v>7551</v>
      </c>
      <c r="C86" s="1266">
        <v>300</v>
      </c>
      <c r="D86" s="1266" t="s">
        <v>310</v>
      </c>
      <c r="E86" s="1266" t="s">
        <v>264</v>
      </c>
      <c r="F86" s="521" t="s">
        <v>8101</v>
      </c>
      <c r="G86" s="639" t="s">
        <v>280</v>
      </c>
      <c r="H86" s="756" t="s">
        <v>266</v>
      </c>
      <c r="I86" s="756" t="s">
        <v>266</v>
      </c>
      <c r="J86" s="756" t="s">
        <v>266</v>
      </c>
      <c r="K86" s="1265"/>
      <c r="L86" s="1265"/>
      <c r="M86" s="521" t="s">
        <v>8430</v>
      </c>
      <c r="N86" s="965" t="s">
        <v>8805</v>
      </c>
      <c r="O86" s="351"/>
    </row>
    <row r="87" spans="1:15" ht="50.1" customHeight="1">
      <c r="A87" s="1265"/>
      <c r="B87" s="619" t="s">
        <v>7555</v>
      </c>
      <c r="C87" s="1266"/>
      <c r="D87" s="1266"/>
      <c r="E87" s="1266"/>
      <c r="F87" s="568" t="s">
        <v>8242</v>
      </c>
      <c r="G87" s="647"/>
      <c r="H87" s="756"/>
      <c r="I87" s="756"/>
      <c r="J87" s="756"/>
      <c r="K87" s="1265"/>
      <c r="L87" s="1265"/>
      <c r="M87" s="521" t="s">
        <v>7624</v>
      </c>
      <c r="N87" s="1262"/>
      <c r="O87" s="351"/>
    </row>
    <row r="88" spans="1:15" ht="20.100000000000001" customHeight="1">
      <c r="A88" s="1265"/>
      <c r="B88" s="619" t="s">
        <v>7552</v>
      </c>
      <c r="C88" s="1266">
        <v>324</v>
      </c>
      <c r="D88" s="1266" t="s">
        <v>310</v>
      </c>
      <c r="E88" s="1266" t="s">
        <v>264</v>
      </c>
      <c r="F88" s="521" t="s">
        <v>8101</v>
      </c>
      <c r="G88" s="639" t="s">
        <v>280</v>
      </c>
      <c r="H88" s="756" t="s">
        <v>266</v>
      </c>
      <c r="I88" s="756" t="s">
        <v>266</v>
      </c>
      <c r="J88" s="756" t="s">
        <v>266</v>
      </c>
      <c r="K88" s="1265"/>
      <c r="L88" s="1265"/>
      <c r="M88" s="521" t="s">
        <v>8430</v>
      </c>
      <c r="N88" s="965" t="s">
        <v>8805</v>
      </c>
      <c r="O88" s="351"/>
    </row>
    <row r="89" spans="1:15" ht="50.1" customHeight="1">
      <c r="A89" s="1265"/>
      <c r="B89" s="619" t="s">
        <v>7556</v>
      </c>
      <c r="C89" s="1266"/>
      <c r="D89" s="1266"/>
      <c r="E89" s="1266"/>
      <c r="F89" s="568" t="s">
        <v>8242</v>
      </c>
      <c r="G89" s="647"/>
      <c r="H89" s="756"/>
      <c r="I89" s="756"/>
      <c r="J89" s="756"/>
      <c r="K89" s="1265"/>
      <c r="L89" s="1265"/>
      <c r="M89" s="521" t="s">
        <v>7624</v>
      </c>
      <c r="N89" s="1262"/>
      <c r="O89" s="351"/>
    </row>
    <row r="90" spans="1:15" ht="20.100000000000001" customHeight="1">
      <c r="A90" s="1265"/>
      <c r="B90" s="619" t="s">
        <v>7553</v>
      </c>
      <c r="C90" s="1266">
        <v>596</v>
      </c>
      <c r="D90" s="1266" t="s">
        <v>310</v>
      </c>
      <c r="E90" s="1266" t="s">
        <v>264</v>
      </c>
      <c r="F90" s="521" t="s">
        <v>8101</v>
      </c>
      <c r="G90" s="639" t="s">
        <v>280</v>
      </c>
      <c r="H90" s="756" t="s">
        <v>266</v>
      </c>
      <c r="I90" s="756" t="s">
        <v>266</v>
      </c>
      <c r="J90" s="756" t="s">
        <v>266</v>
      </c>
      <c r="K90" s="1265"/>
      <c r="L90" s="1265"/>
      <c r="M90" s="521" t="s">
        <v>8430</v>
      </c>
      <c r="N90" s="965" t="s">
        <v>8805</v>
      </c>
      <c r="O90" s="351"/>
    </row>
    <row r="91" spans="1:15" ht="50.1" customHeight="1">
      <c r="A91" s="1265"/>
      <c r="B91" s="619" t="s">
        <v>7557</v>
      </c>
      <c r="C91" s="1266"/>
      <c r="D91" s="1266"/>
      <c r="E91" s="1266"/>
      <c r="F91" s="568" t="s">
        <v>8242</v>
      </c>
      <c r="G91" s="647"/>
      <c r="H91" s="756"/>
      <c r="I91" s="756"/>
      <c r="J91" s="756"/>
      <c r="K91" s="1265"/>
      <c r="L91" s="1265"/>
      <c r="M91" s="521" t="s">
        <v>7624</v>
      </c>
      <c r="N91" s="1262"/>
      <c r="O91" s="351"/>
    </row>
    <row r="92" spans="1:15" ht="20.100000000000001" customHeight="1">
      <c r="A92" s="1265"/>
      <c r="B92" s="619" t="s">
        <v>7554</v>
      </c>
      <c r="C92" s="1266">
        <v>552</v>
      </c>
      <c r="D92" s="1266" t="s">
        <v>310</v>
      </c>
      <c r="E92" s="1266" t="s">
        <v>264</v>
      </c>
      <c r="F92" s="521" t="s">
        <v>8101</v>
      </c>
      <c r="G92" s="639" t="s">
        <v>280</v>
      </c>
      <c r="H92" s="756" t="s">
        <v>266</v>
      </c>
      <c r="I92" s="756" t="s">
        <v>266</v>
      </c>
      <c r="J92" s="756" t="s">
        <v>266</v>
      </c>
      <c r="K92" s="1265"/>
      <c r="L92" s="1265"/>
      <c r="M92" s="521" t="s">
        <v>8430</v>
      </c>
      <c r="N92" s="965" t="s">
        <v>8806</v>
      </c>
      <c r="O92" s="351"/>
    </row>
    <row r="93" spans="1:15" ht="50.1" customHeight="1">
      <c r="A93" s="1038"/>
      <c r="B93" s="619" t="s">
        <v>7797</v>
      </c>
      <c r="C93" s="1266"/>
      <c r="D93" s="1266"/>
      <c r="E93" s="1266"/>
      <c r="F93" s="568" t="s">
        <v>8242</v>
      </c>
      <c r="G93" s="647"/>
      <c r="H93" s="756"/>
      <c r="I93" s="756"/>
      <c r="J93" s="756"/>
      <c r="K93" s="1038"/>
      <c r="L93" s="1038"/>
      <c r="M93" s="521" t="s">
        <v>7624</v>
      </c>
      <c r="N93" s="1262"/>
      <c r="O93" s="351"/>
    </row>
    <row r="94" spans="1:15" ht="20.100000000000001" customHeight="1">
      <c r="A94" s="1267">
        <v>13</v>
      </c>
      <c r="B94" s="619" t="s">
        <v>7559</v>
      </c>
      <c r="C94" s="1266">
        <v>36</v>
      </c>
      <c r="D94" s="1266" t="s">
        <v>740</v>
      </c>
      <c r="E94" s="1266" t="s">
        <v>264</v>
      </c>
      <c r="F94" s="521" t="s">
        <v>7662</v>
      </c>
      <c r="G94" s="639" t="s">
        <v>280</v>
      </c>
      <c r="H94" s="756" t="s">
        <v>266</v>
      </c>
      <c r="I94" s="756" t="s">
        <v>266</v>
      </c>
      <c r="J94" s="756" t="s">
        <v>266</v>
      </c>
      <c r="K94" s="1267"/>
      <c r="L94" s="1267"/>
      <c r="M94" s="1255" t="s">
        <v>8046</v>
      </c>
      <c r="N94" s="965" t="s">
        <v>8807</v>
      </c>
      <c r="O94" s="351"/>
    </row>
    <row r="95" spans="1:15" ht="20.100000000000001" customHeight="1">
      <c r="A95" s="1265"/>
      <c r="B95" s="619" t="s">
        <v>7560</v>
      </c>
      <c r="C95" s="1266"/>
      <c r="D95" s="1266"/>
      <c r="E95" s="1266"/>
      <c r="F95" s="521" t="s">
        <v>7927</v>
      </c>
      <c r="G95" s="521" t="s">
        <v>8113</v>
      </c>
      <c r="H95" s="756"/>
      <c r="I95" s="756"/>
      <c r="J95" s="756"/>
      <c r="K95" s="1265"/>
      <c r="L95" s="1265"/>
      <c r="M95" s="1271"/>
      <c r="N95" s="1278"/>
      <c r="O95" s="351"/>
    </row>
    <row r="96" spans="1:15" ht="20.100000000000001" customHeight="1">
      <c r="A96" s="1265"/>
      <c r="B96" s="619" t="s">
        <v>7489</v>
      </c>
      <c r="C96" s="1266">
        <v>624</v>
      </c>
      <c r="D96" s="1266" t="s">
        <v>897</v>
      </c>
      <c r="E96" s="1266" t="s">
        <v>264</v>
      </c>
      <c r="F96" s="521" t="s">
        <v>7662</v>
      </c>
      <c r="G96" s="639" t="s">
        <v>280</v>
      </c>
      <c r="H96" s="756" t="s">
        <v>266</v>
      </c>
      <c r="I96" s="756" t="s">
        <v>266</v>
      </c>
      <c r="J96" s="756" t="s">
        <v>266</v>
      </c>
      <c r="K96" s="1271"/>
      <c r="L96" s="1271"/>
      <c r="M96" s="1272"/>
      <c r="N96" s="1278"/>
      <c r="O96" s="351"/>
    </row>
    <row r="97" spans="1:15" ht="20.100000000000001" customHeight="1">
      <c r="A97" s="1265"/>
      <c r="B97" s="619" t="s">
        <v>7798</v>
      </c>
      <c r="C97" s="1266"/>
      <c r="D97" s="1266"/>
      <c r="E97" s="1266"/>
      <c r="F97" s="521" t="s">
        <v>7927</v>
      </c>
      <c r="G97" s="521" t="s">
        <v>8370</v>
      </c>
      <c r="H97" s="756"/>
      <c r="I97" s="756"/>
      <c r="J97" s="756"/>
      <c r="K97" s="1271"/>
      <c r="L97" s="1271"/>
      <c r="M97" s="1255" t="s">
        <v>7624</v>
      </c>
      <c r="N97" s="1278"/>
      <c r="O97" s="351"/>
    </row>
    <row r="98" spans="1:15" ht="20.100000000000001" customHeight="1">
      <c r="A98" s="1265"/>
      <c r="B98" s="619" t="s">
        <v>7559</v>
      </c>
      <c r="C98" s="1266">
        <v>216</v>
      </c>
      <c r="D98" s="1266" t="s">
        <v>443</v>
      </c>
      <c r="E98" s="1266" t="s">
        <v>264</v>
      </c>
      <c r="F98" s="521" t="s">
        <v>7662</v>
      </c>
      <c r="G98" s="639" t="s">
        <v>280</v>
      </c>
      <c r="H98" s="756" t="s">
        <v>266</v>
      </c>
      <c r="I98" s="756" t="s">
        <v>266</v>
      </c>
      <c r="J98" s="756" t="s">
        <v>266</v>
      </c>
      <c r="K98" s="1271"/>
      <c r="L98" s="1271"/>
      <c r="M98" s="1271"/>
      <c r="N98" s="1278"/>
      <c r="O98" s="351"/>
    </row>
    <row r="99" spans="1:15" ht="20.100000000000001" customHeight="1">
      <c r="A99" s="1038"/>
      <c r="B99" s="619" t="s">
        <v>7561</v>
      </c>
      <c r="C99" s="1266"/>
      <c r="D99" s="1266"/>
      <c r="E99" s="1266"/>
      <c r="F99" s="521" t="s">
        <v>7927</v>
      </c>
      <c r="G99" s="521" t="s">
        <v>7966</v>
      </c>
      <c r="H99" s="756"/>
      <c r="I99" s="756"/>
      <c r="J99" s="756"/>
      <c r="K99" s="1272"/>
      <c r="L99" s="1272"/>
      <c r="M99" s="1272"/>
      <c r="N99" s="1262"/>
      <c r="O99" s="351"/>
    </row>
    <row r="100" spans="1:15" s="449" customFormat="1" ht="20.100000000000001" customHeight="1">
      <c r="A100" s="1266">
        <v>14</v>
      </c>
      <c r="B100" s="622" t="s">
        <v>7562</v>
      </c>
      <c r="C100" s="1266">
        <v>399</v>
      </c>
      <c r="D100" s="1266" t="s">
        <v>7564</v>
      </c>
      <c r="E100" s="1266" t="s">
        <v>433</v>
      </c>
      <c r="F100" s="521" t="s">
        <v>7803</v>
      </c>
      <c r="G100" s="639" t="s">
        <v>280</v>
      </c>
      <c r="H100" s="756" t="s">
        <v>266</v>
      </c>
      <c r="I100" s="757"/>
      <c r="J100" s="756"/>
      <c r="K100" s="1266"/>
      <c r="L100" s="1266" t="s">
        <v>7565</v>
      </c>
      <c r="M100" s="521" t="s">
        <v>8984</v>
      </c>
      <c r="N100" s="1202" t="s">
        <v>9044</v>
      </c>
      <c r="O100" s="448"/>
    </row>
    <row r="101" spans="1:15" s="449" customFormat="1" ht="20.100000000000001" customHeight="1">
      <c r="A101" s="1266"/>
      <c r="B101" s="622" t="s">
        <v>7563</v>
      </c>
      <c r="C101" s="1266"/>
      <c r="D101" s="1266"/>
      <c r="E101" s="1266"/>
      <c r="F101" s="521" t="s">
        <v>8919</v>
      </c>
      <c r="G101" s="647"/>
      <c r="H101" s="756"/>
      <c r="I101" s="757"/>
      <c r="J101" s="756"/>
      <c r="K101" s="1266"/>
      <c r="L101" s="1266"/>
      <c r="M101" s="521" t="s">
        <v>7624</v>
      </c>
      <c r="N101" s="1261"/>
      <c r="O101" s="448"/>
    </row>
    <row r="102" spans="1:15" ht="20.100000000000001" customHeight="1">
      <c r="A102" s="1267">
        <v>15</v>
      </c>
      <c r="B102" s="622" t="s">
        <v>7489</v>
      </c>
      <c r="C102" s="1266">
        <v>66</v>
      </c>
      <c r="D102" s="1266" t="s">
        <v>904</v>
      </c>
      <c r="E102" s="1266" t="s">
        <v>264</v>
      </c>
      <c r="F102" s="521" t="s">
        <v>7858</v>
      </c>
      <c r="G102" s="639" t="s">
        <v>280</v>
      </c>
      <c r="H102" s="756" t="s">
        <v>266</v>
      </c>
      <c r="I102" s="756" t="s">
        <v>266</v>
      </c>
      <c r="J102" s="756" t="s">
        <v>266</v>
      </c>
      <c r="K102" s="1267"/>
      <c r="L102" s="1267"/>
      <c r="M102" s="1255" t="s">
        <v>7996</v>
      </c>
      <c r="N102" s="999" t="s">
        <v>8808</v>
      </c>
      <c r="O102" s="351"/>
    </row>
    <row r="103" spans="1:15" ht="20.100000000000001" customHeight="1">
      <c r="A103" s="1265"/>
      <c r="B103" s="622" t="s">
        <v>7809</v>
      </c>
      <c r="C103" s="1266"/>
      <c r="D103" s="1266"/>
      <c r="E103" s="1266"/>
      <c r="F103" s="521" t="s">
        <v>7989</v>
      </c>
      <c r="G103" s="521" t="s">
        <v>7858</v>
      </c>
      <c r="H103" s="756"/>
      <c r="I103" s="756"/>
      <c r="J103" s="756"/>
      <c r="K103" s="1038"/>
      <c r="L103" s="1038"/>
      <c r="M103" s="1038"/>
      <c r="N103" s="1261"/>
      <c r="O103" s="351"/>
    </row>
    <row r="104" spans="1:15" ht="20.100000000000001" customHeight="1">
      <c r="A104" s="1265"/>
      <c r="B104" s="622" t="s">
        <v>7519</v>
      </c>
      <c r="C104" s="1290">
        <v>98</v>
      </c>
      <c r="D104" s="1266" t="s">
        <v>904</v>
      </c>
      <c r="E104" s="1290" t="s">
        <v>264</v>
      </c>
      <c r="F104" s="521" t="s">
        <v>7858</v>
      </c>
      <c r="G104" s="639" t="s">
        <v>280</v>
      </c>
      <c r="H104" s="775" t="s">
        <v>266</v>
      </c>
      <c r="I104" s="775" t="s">
        <v>266</v>
      </c>
      <c r="J104" s="775" t="s">
        <v>266</v>
      </c>
      <c r="K104" s="1267"/>
      <c r="L104" s="1267"/>
      <c r="M104" s="1255" t="s">
        <v>7624</v>
      </c>
      <c r="N104" s="1261"/>
      <c r="O104" s="351"/>
    </row>
    <row r="105" spans="1:15" ht="20.100000000000001" customHeight="1">
      <c r="A105" s="1038"/>
      <c r="B105" s="622" t="s">
        <v>7810</v>
      </c>
      <c r="C105" s="1290"/>
      <c r="D105" s="1266"/>
      <c r="E105" s="1290"/>
      <c r="F105" s="521" t="s">
        <v>7989</v>
      </c>
      <c r="G105" s="521" t="s">
        <v>7858</v>
      </c>
      <c r="H105" s="775"/>
      <c r="I105" s="775"/>
      <c r="J105" s="775"/>
      <c r="K105" s="1038"/>
      <c r="L105" s="1038"/>
      <c r="M105" s="1038"/>
      <c r="N105" s="1261"/>
      <c r="O105" s="351"/>
    </row>
    <row r="106" spans="1:15" s="449" customFormat="1" ht="20.100000000000001" customHeight="1">
      <c r="A106" s="1266">
        <v>16</v>
      </c>
      <c r="B106" s="622" t="s">
        <v>7566</v>
      </c>
      <c r="C106" s="1266">
        <v>19</v>
      </c>
      <c r="D106" s="1266" t="s">
        <v>897</v>
      </c>
      <c r="E106" s="1266" t="s">
        <v>264</v>
      </c>
      <c r="F106" s="521" t="s">
        <v>7665</v>
      </c>
      <c r="G106" s="639" t="s">
        <v>433</v>
      </c>
      <c r="H106" s="1296" t="s">
        <v>266</v>
      </c>
      <c r="I106" s="1296"/>
      <c r="J106" s="1296"/>
      <c r="K106" s="1297"/>
      <c r="L106" s="1266" t="s">
        <v>7568</v>
      </c>
      <c r="M106" s="521" t="s">
        <v>8867</v>
      </c>
      <c r="N106" s="999" t="s">
        <v>8992</v>
      </c>
      <c r="O106" s="448"/>
    </row>
    <row r="107" spans="1:15" s="449" customFormat="1" ht="19.5" customHeight="1">
      <c r="A107" s="1266"/>
      <c r="B107" s="622" t="s">
        <v>7567</v>
      </c>
      <c r="C107" s="1266"/>
      <c r="D107" s="1266"/>
      <c r="E107" s="1266"/>
      <c r="F107" s="521" t="s">
        <v>8825</v>
      </c>
      <c r="G107" s="678"/>
      <c r="H107" s="1296"/>
      <c r="I107" s="1296"/>
      <c r="J107" s="1296"/>
      <c r="K107" s="1297"/>
      <c r="L107" s="1266"/>
      <c r="M107" s="521" t="s">
        <v>7624</v>
      </c>
      <c r="N107" s="1261"/>
      <c r="O107" s="448"/>
    </row>
    <row r="108" spans="1:15" ht="23.1" customHeight="1">
      <c r="A108" s="1266">
        <v>17</v>
      </c>
      <c r="B108" s="622" t="s">
        <v>7569</v>
      </c>
      <c r="C108" s="1266">
        <v>1</v>
      </c>
      <c r="D108" s="1299" t="s">
        <v>129</v>
      </c>
      <c r="E108" s="1266" t="s">
        <v>264</v>
      </c>
      <c r="F108" s="521" t="s">
        <v>8009</v>
      </c>
      <c r="G108" s="639" t="s">
        <v>2411</v>
      </c>
      <c r="H108" s="756" t="s">
        <v>266</v>
      </c>
      <c r="I108" s="756" t="s">
        <v>266</v>
      </c>
      <c r="J108" s="756" t="s">
        <v>266</v>
      </c>
      <c r="K108" s="1266"/>
      <c r="L108" s="1266"/>
      <c r="M108" s="521" t="s">
        <v>8046</v>
      </c>
      <c r="N108" s="1260" t="s">
        <v>8988</v>
      </c>
      <c r="O108" s="351"/>
    </row>
    <row r="109" spans="1:15" ht="23.1" customHeight="1">
      <c r="A109" s="1266"/>
      <c r="B109" s="622" t="s">
        <v>7570</v>
      </c>
      <c r="C109" s="1266"/>
      <c r="D109" s="1299"/>
      <c r="E109" s="1266"/>
      <c r="F109" s="521" t="s">
        <v>8003</v>
      </c>
      <c r="G109" s="647"/>
      <c r="H109" s="756"/>
      <c r="I109" s="756"/>
      <c r="J109" s="756"/>
      <c r="K109" s="1266"/>
      <c r="L109" s="1266"/>
      <c r="M109" s="521" t="s">
        <v>7624</v>
      </c>
      <c r="N109" s="1260"/>
      <c r="O109" s="351"/>
    </row>
    <row r="110" spans="1:15" ht="23.1" customHeight="1">
      <c r="A110" s="1266">
        <v>18</v>
      </c>
      <c r="B110" s="622" t="s">
        <v>7571</v>
      </c>
      <c r="C110" s="1266">
        <v>1</v>
      </c>
      <c r="D110" s="1266" t="s">
        <v>129</v>
      </c>
      <c r="E110" s="1266" t="s">
        <v>264</v>
      </c>
      <c r="F110" s="521" t="s">
        <v>8009</v>
      </c>
      <c r="G110" s="639" t="s">
        <v>2412</v>
      </c>
      <c r="H110" s="756" t="s">
        <v>266</v>
      </c>
      <c r="I110" s="756" t="s">
        <v>266</v>
      </c>
      <c r="J110" s="756" t="s">
        <v>266</v>
      </c>
      <c r="K110" s="1266"/>
      <c r="L110" s="1266"/>
      <c r="M110" s="521" t="s">
        <v>8046</v>
      </c>
      <c r="N110" s="1260" t="s">
        <v>8988</v>
      </c>
      <c r="O110" s="351"/>
    </row>
    <row r="111" spans="1:15" ht="23.1" customHeight="1">
      <c r="A111" s="1266"/>
      <c r="B111" s="622" t="s">
        <v>7572</v>
      </c>
      <c r="C111" s="1266"/>
      <c r="D111" s="1266"/>
      <c r="E111" s="1266"/>
      <c r="F111" s="521" t="s">
        <v>8003</v>
      </c>
      <c r="G111" s="647"/>
      <c r="H111" s="756"/>
      <c r="I111" s="756"/>
      <c r="J111" s="756"/>
      <c r="K111" s="1266"/>
      <c r="L111" s="1266"/>
      <c r="M111" s="521" t="s">
        <v>7624</v>
      </c>
      <c r="N111" s="1260"/>
      <c r="O111" s="351"/>
    </row>
    <row r="112" spans="1:15" ht="20.100000000000001" customHeight="1">
      <c r="A112" s="1266">
        <v>19</v>
      </c>
      <c r="B112" s="622" t="s">
        <v>8962</v>
      </c>
      <c r="C112" s="1266">
        <v>75</v>
      </c>
      <c r="D112" s="1266" t="s">
        <v>897</v>
      </c>
      <c r="E112" s="1266" t="s">
        <v>264</v>
      </c>
      <c r="F112" s="521" t="s">
        <v>7803</v>
      </c>
      <c r="G112" s="639" t="s">
        <v>2412</v>
      </c>
      <c r="H112" s="756" t="s">
        <v>266</v>
      </c>
      <c r="I112" s="756" t="s">
        <v>266</v>
      </c>
      <c r="J112" s="756" t="s">
        <v>266</v>
      </c>
      <c r="K112" s="1266"/>
      <c r="L112" s="1266"/>
      <c r="M112" s="521" t="s">
        <v>8977</v>
      </c>
      <c r="N112" s="1260" t="s">
        <v>8989</v>
      </c>
      <c r="O112" s="351"/>
    </row>
    <row r="113" spans="1:15" ht="20.100000000000001" customHeight="1">
      <c r="A113" s="1266"/>
      <c r="B113" s="622" t="s">
        <v>7574</v>
      </c>
      <c r="C113" s="1266"/>
      <c r="D113" s="1266"/>
      <c r="E113" s="1266"/>
      <c r="F113" s="521" t="s">
        <v>8919</v>
      </c>
      <c r="G113" s="647"/>
      <c r="H113" s="756"/>
      <c r="I113" s="756"/>
      <c r="J113" s="756"/>
      <c r="K113" s="1266"/>
      <c r="L113" s="1266"/>
      <c r="M113" s="521" t="s">
        <v>7624</v>
      </c>
      <c r="N113" s="1260"/>
      <c r="O113" s="351"/>
    </row>
    <row r="114" spans="1:15" ht="24.95" customHeight="1">
      <c r="A114" s="1266">
        <v>20</v>
      </c>
      <c r="B114" s="622" t="s">
        <v>7519</v>
      </c>
      <c r="C114" s="1266">
        <v>98</v>
      </c>
      <c r="D114" s="1266" t="s">
        <v>443</v>
      </c>
      <c r="E114" s="1266" t="s">
        <v>264</v>
      </c>
      <c r="F114" s="521" t="s">
        <v>7858</v>
      </c>
      <c r="G114" s="639" t="s">
        <v>2411</v>
      </c>
      <c r="H114" s="756" t="s">
        <v>266</v>
      </c>
      <c r="I114" s="756" t="s">
        <v>266</v>
      </c>
      <c r="J114" s="756" t="s">
        <v>266</v>
      </c>
      <c r="K114" s="1266"/>
      <c r="L114" s="1266"/>
      <c r="M114" s="521" t="s">
        <v>8046</v>
      </c>
      <c r="N114" s="999" t="s">
        <v>8809</v>
      </c>
      <c r="O114" s="351"/>
    </row>
    <row r="115" spans="1:15" ht="24.95" customHeight="1">
      <c r="A115" s="1266"/>
      <c r="B115" s="622" t="s">
        <v>7575</v>
      </c>
      <c r="C115" s="1266"/>
      <c r="D115" s="1266"/>
      <c r="E115" s="1266"/>
      <c r="F115" s="521" t="s">
        <v>7989</v>
      </c>
      <c r="G115" s="647"/>
      <c r="H115" s="756"/>
      <c r="I115" s="756"/>
      <c r="J115" s="756"/>
      <c r="K115" s="1266"/>
      <c r="L115" s="1266"/>
      <c r="M115" s="521" t="s">
        <v>7624</v>
      </c>
      <c r="N115" s="1298"/>
      <c r="O115" s="351"/>
    </row>
    <row r="116" spans="1:15" ht="30" customHeight="1">
      <c r="A116" s="1266">
        <v>21</v>
      </c>
      <c r="B116" s="622" t="s">
        <v>7519</v>
      </c>
      <c r="C116" s="1266">
        <v>180</v>
      </c>
      <c r="D116" s="1266" t="s">
        <v>897</v>
      </c>
      <c r="E116" s="1266" t="s">
        <v>264</v>
      </c>
      <c r="F116" s="521" t="s">
        <v>8534</v>
      </c>
      <c r="G116" s="639" t="s">
        <v>2411</v>
      </c>
      <c r="H116" s="756" t="s">
        <v>266</v>
      </c>
      <c r="I116" s="756" t="s">
        <v>266</v>
      </c>
      <c r="J116" s="756" t="s">
        <v>266</v>
      </c>
      <c r="K116" s="1266"/>
      <c r="L116" s="1266"/>
      <c r="M116" s="521" t="s">
        <v>7773</v>
      </c>
      <c r="N116" s="1259" t="s">
        <v>8810</v>
      </c>
      <c r="O116" s="351"/>
    </row>
    <row r="117" spans="1:15" ht="30" customHeight="1">
      <c r="A117" s="1266"/>
      <c r="B117" s="622" t="s">
        <v>7576</v>
      </c>
      <c r="C117" s="1266"/>
      <c r="D117" s="1266"/>
      <c r="E117" s="1266"/>
      <c r="F117" s="521" t="s">
        <v>7944</v>
      </c>
      <c r="G117" s="647"/>
      <c r="H117" s="756"/>
      <c r="I117" s="756"/>
      <c r="J117" s="756"/>
      <c r="K117" s="1266"/>
      <c r="L117" s="1266"/>
      <c r="M117" s="521" t="s">
        <v>7624</v>
      </c>
      <c r="N117" s="1259"/>
      <c r="O117" s="351"/>
    </row>
    <row r="118" spans="1:15" s="449" customFormat="1" ht="20.100000000000001" customHeight="1">
      <c r="A118" s="1266">
        <v>22</v>
      </c>
      <c r="B118" s="622" t="s">
        <v>7519</v>
      </c>
      <c r="C118" s="1266">
        <v>32</v>
      </c>
      <c r="D118" s="1266" t="s">
        <v>459</v>
      </c>
      <c r="E118" s="1266" t="s">
        <v>264</v>
      </c>
      <c r="F118" s="521" t="s">
        <v>7665</v>
      </c>
      <c r="G118" s="639" t="s">
        <v>280</v>
      </c>
      <c r="H118" s="756" t="s">
        <v>266</v>
      </c>
      <c r="I118" s="756" t="s">
        <v>266</v>
      </c>
      <c r="J118" s="756" t="s">
        <v>266</v>
      </c>
      <c r="K118" s="1297"/>
      <c r="L118" s="1297"/>
      <c r="M118" s="521" t="s">
        <v>8977</v>
      </c>
      <c r="N118" s="999" t="s">
        <v>8991</v>
      </c>
      <c r="O118" s="448"/>
    </row>
    <row r="119" spans="1:15" s="449" customFormat="1" ht="20.100000000000001" customHeight="1">
      <c r="A119" s="1266"/>
      <c r="B119" s="622" t="s">
        <v>7577</v>
      </c>
      <c r="C119" s="1266"/>
      <c r="D119" s="1266"/>
      <c r="E119" s="1266"/>
      <c r="F119" s="521" t="s">
        <v>8919</v>
      </c>
      <c r="G119" s="647"/>
      <c r="H119" s="756"/>
      <c r="I119" s="756"/>
      <c r="J119" s="756"/>
      <c r="K119" s="1297"/>
      <c r="L119" s="1297"/>
      <c r="M119" s="521" t="s">
        <v>7624</v>
      </c>
      <c r="N119" s="1298"/>
      <c r="O119" s="448"/>
    </row>
    <row r="120" spans="1:15" ht="20.100000000000001" customHeight="1">
      <c r="A120" s="1266">
        <v>23</v>
      </c>
      <c r="B120" s="622" t="s">
        <v>7578</v>
      </c>
      <c r="C120" s="1266">
        <v>99</v>
      </c>
      <c r="D120" s="1266" t="s">
        <v>897</v>
      </c>
      <c r="E120" s="1266" t="s">
        <v>264</v>
      </c>
      <c r="F120" s="521" t="s">
        <v>7900</v>
      </c>
      <c r="G120" s="639" t="s">
        <v>433</v>
      </c>
      <c r="H120" s="756" t="s">
        <v>266</v>
      </c>
      <c r="I120" s="756" t="s">
        <v>266</v>
      </c>
      <c r="J120" s="756" t="s">
        <v>266</v>
      </c>
      <c r="K120" s="1266"/>
      <c r="L120" s="1266"/>
      <c r="M120" s="521" t="s">
        <v>8046</v>
      </c>
      <c r="N120" s="1264" t="s">
        <v>8811</v>
      </c>
      <c r="O120" s="351"/>
    </row>
    <row r="121" spans="1:15" ht="20.100000000000001" customHeight="1">
      <c r="A121" s="1266"/>
      <c r="B121" s="622" t="s">
        <v>7579</v>
      </c>
      <c r="C121" s="1266"/>
      <c r="D121" s="1266"/>
      <c r="E121" s="1266"/>
      <c r="F121" s="521" t="s">
        <v>8021</v>
      </c>
      <c r="G121" s="647"/>
      <c r="H121" s="756"/>
      <c r="I121" s="756"/>
      <c r="J121" s="756"/>
      <c r="K121" s="1266"/>
      <c r="L121" s="1266"/>
      <c r="M121" s="521" t="s">
        <v>7624</v>
      </c>
      <c r="N121" s="1264"/>
      <c r="O121" s="351"/>
    </row>
    <row r="122" spans="1:15" ht="20.100000000000001" customHeight="1">
      <c r="A122" s="1266">
        <v>24</v>
      </c>
      <c r="B122" s="622" t="s">
        <v>7580</v>
      </c>
      <c r="C122" s="1266">
        <v>32</v>
      </c>
      <c r="D122" s="1266" t="s">
        <v>459</v>
      </c>
      <c r="E122" s="1266" t="s">
        <v>264</v>
      </c>
      <c r="F122" s="521" t="s">
        <v>7641</v>
      </c>
      <c r="G122" s="639" t="s">
        <v>280</v>
      </c>
      <c r="H122" s="756" t="s">
        <v>266</v>
      </c>
      <c r="I122" s="756" t="s">
        <v>266</v>
      </c>
      <c r="J122" s="756" t="s">
        <v>266</v>
      </c>
      <c r="K122" s="1267"/>
      <c r="L122" s="1267"/>
      <c r="M122" s="1255" t="s">
        <v>7825</v>
      </c>
      <c r="N122" s="1257" t="s">
        <v>8812</v>
      </c>
      <c r="O122" s="351"/>
    </row>
    <row r="123" spans="1:15" ht="20.100000000000001" customHeight="1">
      <c r="A123" s="1266"/>
      <c r="B123" s="622" t="s">
        <v>7804</v>
      </c>
      <c r="C123" s="1266"/>
      <c r="D123" s="1266"/>
      <c r="E123" s="1266"/>
      <c r="F123" s="521" t="s">
        <v>7641</v>
      </c>
      <c r="G123" s="639" t="s">
        <v>280</v>
      </c>
      <c r="H123" s="756"/>
      <c r="I123" s="756"/>
      <c r="J123" s="756"/>
      <c r="K123" s="1265"/>
      <c r="L123" s="1265"/>
      <c r="M123" s="1271"/>
      <c r="N123" s="1005"/>
      <c r="O123" s="351"/>
    </row>
    <row r="124" spans="1:15" ht="20.100000000000001" customHeight="1">
      <c r="A124" s="1266"/>
      <c r="B124" s="622" t="s">
        <v>7582</v>
      </c>
      <c r="C124" s="1266">
        <v>80</v>
      </c>
      <c r="D124" s="1266" t="s">
        <v>459</v>
      </c>
      <c r="E124" s="1266" t="s">
        <v>264</v>
      </c>
      <c r="F124" s="521" t="s">
        <v>7641</v>
      </c>
      <c r="G124" s="639" t="s">
        <v>280</v>
      </c>
      <c r="H124" s="756" t="s">
        <v>266</v>
      </c>
      <c r="I124" s="756" t="s">
        <v>266</v>
      </c>
      <c r="J124" s="756" t="s">
        <v>266</v>
      </c>
      <c r="K124" s="1271"/>
      <c r="L124" s="1271"/>
      <c r="M124" s="1272"/>
      <c r="N124" s="1258"/>
      <c r="O124" s="351"/>
    </row>
    <row r="125" spans="1:15" ht="20.100000000000001" customHeight="1">
      <c r="A125" s="1266"/>
      <c r="B125" s="622" t="s">
        <v>7581</v>
      </c>
      <c r="C125" s="1266"/>
      <c r="D125" s="1266"/>
      <c r="E125" s="1266"/>
      <c r="F125" s="521" t="s">
        <v>7641</v>
      </c>
      <c r="G125" s="639" t="s">
        <v>280</v>
      </c>
      <c r="H125" s="756"/>
      <c r="I125" s="756"/>
      <c r="J125" s="756"/>
      <c r="K125" s="1271"/>
      <c r="L125" s="1271"/>
      <c r="M125" s="1255" t="s">
        <v>7624</v>
      </c>
      <c r="N125" s="1258"/>
      <c r="O125" s="351"/>
    </row>
    <row r="126" spans="1:15" ht="20.100000000000001" customHeight="1">
      <c r="A126" s="1266"/>
      <c r="B126" s="622" t="s">
        <v>7582</v>
      </c>
      <c r="C126" s="1266">
        <v>11</v>
      </c>
      <c r="D126" s="1266" t="s">
        <v>459</v>
      </c>
      <c r="E126" s="1266" t="s">
        <v>264</v>
      </c>
      <c r="F126" s="521" t="s">
        <v>7641</v>
      </c>
      <c r="G126" s="639" t="s">
        <v>280</v>
      </c>
      <c r="H126" s="756" t="s">
        <v>266</v>
      </c>
      <c r="I126" s="756" t="s">
        <v>266</v>
      </c>
      <c r="J126" s="756" t="s">
        <v>266</v>
      </c>
      <c r="K126" s="1271"/>
      <c r="L126" s="1271"/>
      <c r="M126" s="1271"/>
      <c r="N126" s="1258"/>
      <c r="O126" s="351"/>
    </row>
    <row r="127" spans="1:15" ht="20.100000000000001" customHeight="1">
      <c r="A127" s="1266"/>
      <c r="B127" s="622" t="s">
        <v>7583</v>
      </c>
      <c r="C127" s="1266"/>
      <c r="D127" s="1266"/>
      <c r="E127" s="1266"/>
      <c r="F127" s="521" t="s">
        <v>7641</v>
      </c>
      <c r="G127" s="639" t="s">
        <v>280</v>
      </c>
      <c r="H127" s="756"/>
      <c r="I127" s="756"/>
      <c r="J127" s="756"/>
      <c r="K127" s="1272"/>
      <c r="L127" s="1272"/>
      <c r="M127" s="1272"/>
      <c r="N127" s="1263"/>
      <c r="O127" s="351"/>
    </row>
    <row r="128" spans="1:15" ht="20.100000000000001" customHeight="1">
      <c r="A128" s="1267">
        <v>25</v>
      </c>
      <c r="B128" s="619" t="s">
        <v>7616</v>
      </c>
      <c r="C128" s="1290">
        <v>21</v>
      </c>
      <c r="D128" s="1266" t="s">
        <v>459</v>
      </c>
      <c r="E128" s="1266" t="s">
        <v>264</v>
      </c>
      <c r="F128" s="521" t="s">
        <v>8101</v>
      </c>
      <c r="G128" s="639" t="s">
        <v>280</v>
      </c>
      <c r="H128" s="756" t="s">
        <v>266</v>
      </c>
      <c r="I128" s="756" t="s">
        <v>266</v>
      </c>
      <c r="J128" s="756" t="s">
        <v>266</v>
      </c>
      <c r="K128" s="1266"/>
      <c r="L128" s="1266"/>
      <c r="M128" s="521" t="s">
        <v>8969</v>
      </c>
      <c r="N128" s="1257" t="s">
        <v>8813</v>
      </c>
      <c r="O128" s="351"/>
    </row>
    <row r="129" spans="1:15" ht="47.45" customHeight="1">
      <c r="A129" s="1265"/>
      <c r="B129" s="650" t="s">
        <v>7605</v>
      </c>
      <c r="C129" s="1290"/>
      <c r="D129" s="1266"/>
      <c r="E129" s="1266"/>
      <c r="F129" s="568" t="s">
        <v>8242</v>
      </c>
      <c r="G129" s="521" t="s">
        <v>8169</v>
      </c>
      <c r="H129" s="756"/>
      <c r="I129" s="756"/>
      <c r="J129" s="756"/>
      <c r="K129" s="1266"/>
      <c r="L129" s="1266"/>
      <c r="M129" s="521" t="s">
        <v>7624</v>
      </c>
      <c r="N129" s="1258"/>
      <c r="O129" s="351"/>
    </row>
    <row r="130" spans="1:15" ht="20.100000000000001" customHeight="1">
      <c r="A130" s="1265"/>
      <c r="B130" s="650" t="s">
        <v>7606</v>
      </c>
      <c r="C130" s="1290">
        <v>21</v>
      </c>
      <c r="D130" s="1300" t="s">
        <v>1048</v>
      </c>
      <c r="E130" s="1266" t="s">
        <v>264</v>
      </c>
      <c r="F130" s="521" t="s">
        <v>8101</v>
      </c>
      <c r="G130" s="639" t="s">
        <v>280</v>
      </c>
      <c r="H130" s="756" t="s">
        <v>266</v>
      </c>
      <c r="I130" s="756" t="s">
        <v>266</v>
      </c>
      <c r="J130" s="756" t="s">
        <v>266</v>
      </c>
      <c r="K130" s="1266"/>
      <c r="L130" s="1266"/>
      <c r="M130" s="521" t="s">
        <v>8430</v>
      </c>
      <c r="N130" s="1257" t="s">
        <v>8813</v>
      </c>
      <c r="O130" s="351"/>
    </row>
    <row r="131" spans="1:15" ht="47.45" customHeight="1">
      <c r="A131" s="1265"/>
      <c r="B131" s="650" t="s">
        <v>7607</v>
      </c>
      <c r="C131" s="1290"/>
      <c r="D131" s="1300"/>
      <c r="E131" s="1266"/>
      <c r="F131" s="568" t="s">
        <v>8242</v>
      </c>
      <c r="G131" s="647"/>
      <c r="H131" s="756"/>
      <c r="I131" s="756"/>
      <c r="J131" s="756"/>
      <c r="K131" s="1266"/>
      <c r="L131" s="1266"/>
      <c r="M131" s="521" t="s">
        <v>7624</v>
      </c>
      <c r="N131" s="1258"/>
      <c r="O131" s="351"/>
    </row>
    <row r="132" spans="1:15" ht="20.100000000000001" customHeight="1">
      <c r="A132" s="1265"/>
      <c r="B132" s="650" t="s">
        <v>7608</v>
      </c>
      <c r="C132" s="1290">
        <v>21</v>
      </c>
      <c r="D132" s="1300" t="s">
        <v>7540</v>
      </c>
      <c r="E132" s="1266" t="s">
        <v>264</v>
      </c>
      <c r="F132" s="521" t="s">
        <v>8101</v>
      </c>
      <c r="G132" s="639" t="s">
        <v>280</v>
      </c>
      <c r="H132" s="756" t="s">
        <v>266</v>
      </c>
      <c r="I132" s="756" t="s">
        <v>266</v>
      </c>
      <c r="J132" s="756" t="s">
        <v>266</v>
      </c>
      <c r="K132" s="1266"/>
      <c r="L132" s="1266"/>
      <c r="M132" s="521" t="s">
        <v>8430</v>
      </c>
      <c r="N132" s="1257" t="s">
        <v>8813</v>
      </c>
      <c r="O132" s="351"/>
    </row>
    <row r="133" spans="1:15" ht="47.45" customHeight="1">
      <c r="A133" s="1265"/>
      <c r="B133" s="650" t="s">
        <v>7609</v>
      </c>
      <c r="C133" s="1290"/>
      <c r="D133" s="1300"/>
      <c r="E133" s="1266"/>
      <c r="F133" s="568" t="s">
        <v>8242</v>
      </c>
      <c r="G133" s="521" t="s">
        <v>8169</v>
      </c>
      <c r="H133" s="756"/>
      <c r="I133" s="756"/>
      <c r="J133" s="756"/>
      <c r="K133" s="1266"/>
      <c r="L133" s="1266"/>
      <c r="M133" s="521" t="s">
        <v>7624</v>
      </c>
      <c r="N133" s="1258"/>
      <c r="O133" s="351"/>
    </row>
    <row r="134" spans="1:15" ht="20.100000000000001" customHeight="1">
      <c r="A134" s="1265"/>
      <c r="B134" s="650" t="s">
        <v>7610</v>
      </c>
      <c r="C134" s="1306">
        <v>6567</v>
      </c>
      <c r="D134" s="1300" t="s">
        <v>897</v>
      </c>
      <c r="E134" s="1266" t="s">
        <v>264</v>
      </c>
      <c r="F134" s="521" t="s">
        <v>8101</v>
      </c>
      <c r="G134" s="639" t="s">
        <v>280</v>
      </c>
      <c r="H134" s="756" t="s">
        <v>266</v>
      </c>
      <c r="I134" s="756" t="s">
        <v>266</v>
      </c>
      <c r="J134" s="756" t="s">
        <v>266</v>
      </c>
      <c r="K134" s="1266"/>
      <c r="L134" s="1266"/>
      <c r="M134" s="521" t="s">
        <v>8430</v>
      </c>
      <c r="N134" s="1257" t="s">
        <v>8814</v>
      </c>
      <c r="O134" s="351"/>
    </row>
    <row r="135" spans="1:15" ht="69.95" customHeight="1">
      <c r="A135" s="1265"/>
      <c r="B135" s="650" t="s">
        <v>7611</v>
      </c>
      <c r="C135" s="1290"/>
      <c r="D135" s="1300"/>
      <c r="E135" s="1266"/>
      <c r="F135" s="568" t="s">
        <v>8242</v>
      </c>
      <c r="G135" s="647"/>
      <c r="H135" s="756"/>
      <c r="I135" s="756"/>
      <c r="J135" s="756"/>
      <c r="K135" s="1266"/>
      <c r="L135" s="1266"/>
      <c r="M135" s="521" t="s">
        <v>7624</v>
      </c>
      <c r="N135" s="1258"/>
      <c r="O135" s="351"/>
    </row>
    <row r="136" spans="1:15" ht="20.100000000000001" customHeight="1">
      <c r="A136" s="1265"/>
      <c r="B136" s="650" t="s">
        <v>7612</v>
      </c>
      <c r="C136" s="1306">
        <v>2112</v>
      </c>
      <c r="D136" s="1300" t="s">
        <v>897</v>
      </c>
      <c r="E136" s="1266" t="s">
        <v>264</v>
      </c>
      <c r="F136" s="521" t="s">
        <v>8101</v>
      </c>
      <c r="G136" s="639" t="s">
        <v>280</v>
      </c>
      <c r="H136" s="756" t="s">
        <v>266</v>
      </c>
      <c r="I136" s="756" t="s">
        <v>266</v>
      </c>
      <c r="J136" s="756" t="s">
        <v>266</v>
      </c>
      <c r="K136" s="1266"/>
      <c r="L136" s="1266"/>
      <c r="M136" s="521" t="s">
        <v>8430</v>
      </c>
      <c r="N136" s="1257" t="s">
        <v>8814</v>
      </c>
      <c r="O136" s="351"/>
    </row>
    <row r="137" spans="1:15" ht="69.95" customHeight="1">
      <c r="A137" s="1038"/>
      <c r="B137" s="650" t="s">
        <v>7613</v>
      </c>
      <c r="C137" s="1290"/>
      <c r="D137" s="1300"/>
      <c r="E137" s="1266"/>
      <c r="F137" s="568" t="s">
        <v>8242</v>
      </c>
      <c r="G137" s="651"/>
      <c r="H137" s="756"/>
      <c r="I137" s="756"/>
      <c r="J137" s="756"/>
      <c r="K137" s="1266"/>
      <c r="L137" s="1266"/>
      <c r="M137" s="521" t="s">
        <v>7624</v>
      </c>
      <c r="N137" s="1258"/>
      <c r="O137" s="351"/>
    </row>
    <row r="138" spans="1:15" ht="18" customHeight="1">
      <c r="A138" s="1267">
        <v>26</v>
      </c>
      <c r="B138" s="679" t="s">
        <v>7617</v>
      </c>
      <c r="C138" s="1302">
        <v>1754</v>
      </c>
      <c r="D138" s="1266" t="s">
        <v>310</v>
      </c>
      <c r="E138" s="1266" t="s">
        <v>433</v>
      </c>
      <c r="F138" s="521" t="s">
        <v>7637</v>
      </c>
      <c r="G138" s="639" t="s">
        <v>280</v>
      </c>
      <c r="H138" s="756" t="s">
        <v>266</v>
      </c>
      <c r="I138" s="756" t="s">
        <v>266</v>
      </c>
      <c r="J138" s="756" t="s">
        <v>266</v>
      </c>
      <c r="K138" s="1266"/>
      <c r="L138" s="1266"/>
      <c r="M138" s="1255" t="s">
        <v>7836</v>
      </c>
      <c r="N138" s="1167" t="s">
        <v>8815</v>
      </c>
      <c r="O138" s="351"/>
    </row>
    <row r="139" spans="1:15" ht="18" customHeight="1">
      <c r="A139" s="1265"/>
      <c r="B139" s="622" t="s">
        <v>8788</v>
      </c>
      <c r="C139" s="1303"/>
      <c r="D139" s="1266"/>
      <c r="E139" s="1266"/>
      <c r="F139" s="521" t="s">
        <v>7637</v>
      </c>
      <c r="G139" s="639" t="s">
        <v>280</v>
      </c>
      <c r="H139" s="756"/>
      <c r="I139" s="756"/>
      <c r="J139" s="756"/>
      <c r="K139" s="1266"/>
      <c r="L139" s="1266"/>
      <c r="M139" s="1256"/>
      <c r="N139" s="1274"/>
      <c r="O139" s="351"/>
    </row>
    <row r="140" spans="1:15" ht="18" customHeight="1">
      <c r="A140" s="1265"/>
      <c r="B140" s="622" t="s">
        <v>7618</v>
      </c>
      <c r="C140" s="1266">
        <v>40</v>
      </c>
      <c r="D140" s="1266" t="s">
        <v>310</v>
      </c>
      <c r="E140" s="1266" t="s">
        <v>433</v>
      </c>
      <c r="F140" s="521" t="s">
        <v>7637</v>
      </c>
      <c r="G140" s="639" t="s">
        <v>280</v>
      </c>
      <c r="H140" s="756" t="s">
        <v>266</v>
      </c>
      <c r="I140" s="756" t="s">
        <v>266</v>
      </c>
      <c r="J140" s="756" t="s">
        <v>266</v>
      </c>
      <c r="K140" s="1266"/>
      <c r="L140" s="1266"/>
      <c r="M140" s="1255" t="s">
        <v>7624</v>
      </c>
      <c r="N140" s="1274"/>
      <c r="O140" s="351"/>
    </row>
    <row r="141" spans="1:15" ht="18" customHeight="1">
      <c r="A141" s="1038"/>
      <c r="B141" s="622" t="s">
        <v>7619</v>
      </c>
      <c r="C141" s="1266"/>
      <c r="D141" s="1266"/>
      <c r="E141" s="1266"/>
      <c r="F141" s="521" t="s">
        <v>7637</v>
      </c>
      <c r="G141" s="639" t="s">
        <v>280</v>
      </c>
      <c r="H141" s="756"/>
      <c r="I141" s="756"/>
      <c r="J141" s="756"/>
      <c r="K141" s="1266"/>
      <c r="L141" s="1266"/>
      <c r="M141" s="1256"/>
      <c r="N141" s="1168"/>
      <c r="O141" s="351"/>
    </row>
    <row r="142" spans="1:15" ht="18" hidden="1" customHeight="1">
      <c r="A142" s="648"/>
      <c r="B142" s="622" t="s">
        <v>7620</v>
      </c>
      <c r="C142" s="1266">
        <v>2</v>
      </c>
      <c r="D142" s="1266" t="s">
        <v>959</v>
      </c>
      <c r="E142" s="1266" t="s">
        <v>264</v>
      </c>
      <c r="F142" s="521"/>
      <c r="G142" s="639" t="s">
        <v>280</v>
      </c>
      <c r="H142" s="756" t="s">
        <v>266</v>
      </c>
      <c r="I142" s="756" t="s">
        <v>266</v>
      </c>
      <c r="J142" s="756" t="s">
        <v>266</v>
      </c>
      <c r="K142" s="1266"/>
      <c r="L142" s="1266"/>
      <c r="M142" s="521"/>
      <c r="N142" s="1304"/>
      <c r="O142" s="351"/>
    </row>
    <row r="143" spans="1:15" ht="18" hidden="1" customHeight="1">
      <c r="A143" s="649"/>
      <c r="B143" s="622" t="s">
        <v>8816</v>
      </c>
      <c r="C143" s="1266"/>
      <c r="D143" s="1266"/>
      <c r="E143" s="1266"/>
      <c r="F143" s="521"/>
      <c r="G143" s="639" t="s">
        <v>280</v>
      </c>
      <c r="H143" s="756"/>
      <c r="I143" s="756"/>
      <c r="J143" s="756"/>
      <c r="K143" s="1266"/>
      <c r="L143" s="1266"/>
      <c r="M143" s="521"/>
      <c r="N143" s="1304"/>
      <c r="O143" s="351"/>
    </row>
    <row r="144" spans="1:15" ht="18" customHeight="1">
      <c r="A144" s="1267">
        <v>27</v>
      </c>
      <c r="B144" s="680" t="s">
        <v>7856</v>
      </c>
      <c r="C144" s="1266">
        <v>2162</v>
      </c>
      <c r="D144" s="1266" t="s">
        <v>459</v>
      </c>
      <c r="E144" s="1266" t="s">
        <v>264</v>
      </c>
      <c r="F144" s="521" t="s">
        <v>7649</v>
      </c>
      <c r="G144" s="639" t="s">
        <v>280</v>
      </c>
      <c r="H144" s="756" t="s">
        <v>266</v>
      </c>
      <c r="I144" s="757"/>
      <c r="J144" s="756" t="s">
        <v>266</v>
      </c>
      <c r="K144" s="1266"/>
      <c r="L144" s="1266"/>
      <c r="M144" s="521" t="s">
        <v>7825</v>
      </c>
      <c r="N144" s="1301" t="s">
        <v>8817</v>
      </c>
      <c r="O144" s="351"/>
    </row>
    <row r="145" spans="1:15" ht="18" customHeight="1">
      <c r="A145" s="1038"/>
      <c r="B145" s="622" t="s">
        <v>7648</v>
      </c>
      <c r="C145" s="1266"/>
      <c r="D145" s="1266"/>
      <c r="E145" s="1266"/>
      <c r="F145" s="521" t="s">
        <v>7649</v>
      </c>
      <c r="G145" s="639" t="s">
        <v>280</v>
      </c>
      <c r="H145" s="756"/>
      <c r="I145" s="757"/>
      <c r="J145" s="756"/>
      <c r="K145" s="1266"/>
      <c r="L145" s="1266"/>
      <c r="M145" s="521" t="s">
        <v>7624</v>
      </c>
      <c r="N145" s="1264"/>
      <c r="O145" s="351"/>
    </row>
    <row r="146" spans="1:15" ht="21.95" customHeight="1">
      <c r="A146" s="1267">
        <v>28</v>
      </c>
      <c r="B146" s="619" t="s">
        <v>7835</v>
      </c>
      <c r="C146" s="1266">
        <v>652</v>
      </c>
      <c r="D146" s="1266" t="s">
        <v>8795</v>
      </c>
      <c r="E146" s="1266" t="s">
        <v>264</v>
      </c>
      <c r="F146" s="521" t="s">
        <v>7769</v>
      </c>
      <c r="G146" s="639" t="s">
        <v>280</v>
      </c>
      <c r="H146" s="756" t="s">
        <v>266</v>
      </c>
      <c r="I146" s="756" t="s">
        <v>266</v>
      </c>
      <c r="J146" s="793" t="s">
        <v>266</v>
      </c>
      <c r="K146" s="1266"/>
      <c r="L146" s="1290" t="s">
        <v>7495</v>
      </c>
      <c r="M146" s="521" t="s">
        <v>7792</v>
      </c>
      <c r="N146" s="1301" t="s">
        <v>8818</v>
      </c>
      <c r="O146" s="351"/>
    </row>
    <row r="147" spans="1:15" ht="21.95" customHeight="1">
      <c r="A147" s="1038"/>
      <c r="B147" s="622" t="s">
        <v>452</v>
      </c>
      <c r="C147" s="1266"/>
      <c r="D147" s="1266"/>
      <c r="E147" s="1266"/>
      <c r="F147" s="521" t="s">
        <v>7770</v>
      </c>
      <c r="G147" s="521" t="s">
        <v>7663</v>
      </c>
      <c r="H147" s="756"/>
      <c r="I147" s="756"/>
      <c r="J147" s="756"/>
      <c r="K147" s="1266"/>
      <c r="L147" s="1290"/>
      <c r="M147" s="521" t="s">
        <v>7624</v>
      </c>
      <c r="N147" s="1264"/>
      <c r="O147" s="351"/>
    </row>
    <row r="148" spans="1:15" ht="18" customHeight="1">
      <c r="A148" s="1267">
        <v>29</v>
      </c>
      <c r="B148" s="644" t="s">
        <v>7585</v>
      </c>
      <c r="C148" s="1266">
        <v>366</v>
      </c>
      <c r="D148" s="1266" t="s">
        <v>1048</v>
      </c>
      <c r="E148" s="1266" t="s">
        <v>264</v>
      </c>
      <c r="F148" s="521" t="s">
        <v>7769</v>
      </c>
      <c r="G148" s="639" t="s">
        <v>280</v>
      </c>
      <c r="H148" s="756" t="s">
        <v>266</v>
      </c>
      <c r="I148" s="756" t="s">
        <v>266</v>
      </c>
      <c r="J148" s="793" t="s">
        <v>266</v>
      </c>
      <c r="K148" s="1266"/>
      <c r="L148" s="1266"/>
      <c r="M148" s="521" t="s">
        <v>7824</v>
      </c>
      <c r="N148" s="1264" t="s">
        <v>8819</v>
      </c>
      <c r="O148" s="351"/>
    </row>
    <row r="149" spans="1:15" ht="18" customHeight="1">
      <c r="A149" s="1038"/>
      <c r="B149" s="622" t="s">
        <v>7799</v>
      </c>
      <c r="C149" s="1266"/>
      <c r="D149" s="1266"/>
      <c r="E149" s="1266"/>
      <c r="F149" s="521" t="s">
        <v>7769</v>
      </c>
      <c r="G149" s="521" t="s">
        <v>7787</v>
      </c>
      <c r="H149" s="756"/>
      <c r="I149" s="756"/>
      <c r="J149" s="756"/>
      <c r="K149" s="1266"/>
      <c r="L149" s="1266"/>
      <c r="M149" s="521" t="s">
        <v>7624</v>
      </c>
      <c r="N149" s="1264"/>
      <c r="O149" s="351"/>
    </row>
    <row r="150" spans="1:15" ht="18" customHeight="1">
      <c r="A150" s="1267">
        <v>30</v>
      </c>
      <c r="B150" s="622" t="s">
        <v>8086</v>
      </c>
      <c r="C150" s="1266">
        <v>34.26</v>
      </c>
      <c r="D150" s="1266" t="s">
        <v>2699</v>
      </c>
      <c r="E150" s="1266" t="s">
        <v>264</v>
      </c>
      <c r="F150" s="521" t="s">
        <v>7900</v>
      </c>
      <c r="G150" s="639" t="s">
        <v>280</v>
      </c>
      <c r="H150" s="756" t="s">
        <v>266</v>
      </c>
      <c r="I150" s="756" t="s">
        <v>266</v>
      </c>
      <c r="J150" s="793" t="s">
        <v>266</v>
      </c>
      <c r="K150" s="1266"/>
      <c r="L150" s="1266"/>
      <c r="M150" s="521" t="s">
        <v>8054</v>
      </c>
      <c r="N150" s="1264" t="s">
        <v>8820</v>
      </c>
      <c r="O150" s="351"/>
    </row>
    <row r="151" spans="1:15" ht="18" customHeight="1">
      <c r="A151" s="1038"/>
      <c r="B151" s="622" t="s">
        <v>7968</v>
      </c>
      <c r="C151" s="1266"/>
      <c r="D151" s="1266"/>
      <c r="E151" s="1266"/>
      <c r="F151" s="521" t="s">
        <v>8027</v>
      </c>
      <c r="G151" s="639" t="s">
        <v>280</v>
      </c>
      <c r="H151" s="756"/>
      <c r="I151" s="756"/>
      <c r="J151" s="756"/>
      <c r="K151" s="1266"/>
      <c r="L151" s="1266"/>
      <c r="M151" s="521" t="s">
        <v>7624</v>
      </c>
      <c r="N151" s="1264"/>
      <c r="O151" s="351"/>
    </row>
    <row r="152" spans="1:15" ht="18" customHeight="1">
      <c r="A152" s="1266">
        <v>31</v>
      </c>
      <c r="B152" s="644" t="s">
        <v>7585</v>
      </c>
      <c r="C152" s="1266">
        <v>1</v>
      </c>
      <c r="D152" s="1266" t="s">
        <v>8008</v>
      </c>
      <c r="E152" s="1266" t="s">
        <v>264</v>
      </c>
      <c r="F152" s="521" t="s">
        <v>7662</v>
      </c>
      <c r="G152" s="639" t="s">
        <v>438</v>
      </c>
      <c r="H152" s="756" t="s">
        <v>266</v>
      </c>
      <c r="I152" s="756"/>
      <c r="J152" s="793" t="s">
        <v>266</v>
      </c>
      <c r="K152" s="1266"/>
      <c r="L152" s="1266"/>
      <c r="M152" s="521" t="s">
        <v>7947</v>
      </c>
      <c r="N152" s="1264" t="s">
        <v>8821</v>
      </c>
      <c r="O152" s="351"/>
    </row>
    <row r="153" spans="1:15" ht="18" customHeight="1">
      <c r="A153" s="1266"/>
      <c r="B153" s="622" t="s">
        <v>7921</v>
      </c>
      <c r="C153" s="1266"/>
      <c r="D153" s="1266"/>
      <c r="E153" s="1266"/>
      <c r="F153" s="521" t="s">
        <v>7922</v>
      </c>
      <c r="G153" s="521" t="s">
        <v>7944</v>
      </c>
      <c r="H153" s="756"/>
      <c r="I153" s="756"/>
      <c r="J153" s="756"/>
      <c r="K153" s="1266"/>
      <c r="L153" s="1266"/>
      <c r="M153" s="521" t="s">
        <v>7624</v>
      </c>
      <c r="N153" s="1264"/>
      <c r="O153" s="351"/>
    </row>
    <row r="154" spans="1:15" ht="18" customHeight="1">
      <c r="A154" s="1266">
        <v>32</v>
      </c>
      <c r="B154" s="644" t="s">
        <v>7585</v>
      </c>
      <c r="C154" s="1266">
        <v>7176</v>
      </c>
      <c r="D154" s="1266" t="s">
        <v>897</v>
      </c>
      <c r="E154" s="1266" t="s">
        <v>264</v>
      </c>
      <c r="F154" s="521" t="s">
        <v>7945</v>
      </c>
      <c r="G154" s="639" t="s">
        <v>280</v>
      </c>
      <c r="H154" s="756" t="s">
        <v>266</v>
      </c>
      <c r="I154" s="757"/>
      <c r="J154" s="793" t="s">
        <v>266</v>
      </c>
      <c r="K154" s="1266"/>
      <c r="L154" s="1266"/>
      <c r="M154" s="521" t="s">
        <v>7773</v>
      </c>
      <c r="N154" s="1264" t="s">
        <v>8970</v>
      </c>
      <c r="O154" s="351"/>
    </row>
    <row r="155" spans="1:15" ht="18" customHeight="1">
      <c r="A155" s="1266"/>
      <c r="B155" s="619" t="s">
        <v>7946</v>
      </c>
      <c r="C155" s="1266"/>
      <c r="D155" s="1266"/>
      <c r="E155" s="1266"/>
      <c r="F155" s="521" t="s">
        <v>7944</v>
      </c>
      <c r="G155" s="639" t="s">
        <v>280</v>
      </c>
      <c r="H155" s="756"/>
      <c r="I155" s="757"/>
      <c r="J155" s="756"/>
      <c r="K155" s="1266"/>
      <c r="L155" s="1266"/>
      <c r="M155" s="521" t="s">
        <v>7624</v>
      </c>
      <c r="N155" s="1264"/>
      <c r="O155" s="351"/>
    </row>
    <row r="156" spans="1:15" ht="18" customHeight="1">
      <c r="A156" s="1266">
        <v>33</v>
      </c>
      <c r="B156" s="619" t="s">
        <v>8033</v>
      </c>
      <c r="C156" s="1266">
        <v>1</v>
      </c>
      <c r="D156" s="1266" t="s">
        <v>129</v>
      </c>
      <c r="E156" s="1266" t="s">
        <v>264</v>
      </c>
      <c r="F156" s="521" t="s">
        <v>8029</v>
      </c>
      <c r="G156" s="639" t="s">
        <v>280</v>
      </c>
      <c r="H156" s="756" t="s">
        <v>266</v>
      </c>
      <c r="I156" s="757"/>
      <c r="J156" s="793" t="s">
        <v>266</v>
      </c>
      <c r="K156" s="1266"/>
      <c r="L156" s="1266"/>
      <c r="M156" s="521" t="s">
        <v>8054</v>
      </c>
      <c r="N156" s="1264" t="s">
        <v>8822</v>
      </c>
      <c r="O156" s="351"/>
    </row>
    <row r="157" spans="1:15" ht="18" customHeight="1">
      <c r="A157" s="1266"/>
      <c r="B157" s="619" t="s">
        <v>943</v>
      </c>
      <c r="C157" s="1266"/>
      <c r="D157" s="1266"/>
      <c r="E157" s="1266"/>
      <c r="F157" s="521" t="s">
        <v>8030</v>
      </c>
      <c r="G157" s="639" t="s">
        <v>280</v>
      </c>
      <c r="H157" s="756"/>
      <c r="I157" s="757"/>
      <c r="J157" s="756"/>
      <c r="K157" s="1266"/>
      <c r="L157" s="1266"/>
      <c r="M157" s="521" t="s">
        <v>7624</v>
      </c>
      <c r="N157" s="1264"/>
      <c r="O157" s="351"/>
    </row>
    <row r="158" spans="1:15" ht="18" customHeight="1">
      <c r="A158" s="1266">
        <v>34</v>
      </c>
      <c r="B158" s="619" t="s">
        <v>7489</v>
      </c>
      <c r="C158" s="1267">
        <v>65</v>
      </c>
      <c r="D158" s="1267" t="s">
        <v>8034</v>
      </c>
      <c r="E158" s="1266" t="s">
        <v>264</v>
      </c>
      <c r="F158" s="521" t="s">
        <v>8029</v>
      </c>
      <c r="G158" s="639" t="s">
        <v>280</v>
      </c>
      <c r="H158" s="756" t="s">
        <v>266</v>
      </c>
      <c r="I158" s="757"/>
      <c r="J158" s="793" t="s">
        <v>266</v>
      </c>
      <c r="K158" s="1266"/>
      <c r="L158" s="1266"/>
      <c r="M158" s="521" t="s">
        <v>8054</v>
      </c>
      <c r="N158" s="1264" t="s">
        <v>8823</v>
      </c>
      <c r="O158" s="351"/>
    </row>
    <row r="159" spans="1:15" ht="18" customHeight="1">
      <c r="A159" s="1266"/>
      <c r="B159" s="619" t="s">
        <v>8031</v>
      </c>
      <c r="C159" s="1038"/>
      <c r="D159" s="1038"/>
      <c r="E159" s="1266"/>
      <c r="F159" s="521" t="s">
        <v>8032</v>
      </c>
      <c r="G159" s="639" t="s">
        <v>280</v>
      </c>
      <c r="H159" s="756"/>
      <c r="I159" s="757"/>
      <c r="J159" s="756"/>
      <c r="K159" s="1266"/>
      <c r="L159" s="1266"/>
      <c r="M159" s="521" t="s">
        <v>7624</v>
      </c>
      <c r="N159" s="1264"/>
      <c r="O159" s="351"/>
    </row>
    <row r="160" spans="1:15" s="449" customFormat="1" ht="18" customHeight="1">
      <c r="A160" s="1266">
        <v>35</v>
      </c>
      <c r="B160" s="619" t="s">
        <v>8949</v>
      </c>
      <c r="C160" s="1267">
        <v>20</v>
      </c>
      <c r="D160" s="1267" t="s">
        <v>897</v>
      </c>
      <c r="E160" s="1266" t="s">
        <v>433</v>
      </c>
      <c r="F160" s="521" t="s">
        <v>8950</v>
      </c>
      <c r="G160" s="639" t="s">
        <v>280</v>
      </c>
      <c r="H160" s="756" t="s">
        <v>266</v>
      </c>
      <c r="I160" s="757"/>
      <c r="J160" s="793" t="s">
        <v>266</v>
      </c>
      <c r="K160" s="1297"/>
      <c r="L160" s="1297"/>
      <c r="M160" s="521" t="s">
        <v>8977</v>
      </c>
      <c r="N160" s="1305" t="s">
        <v>8990</v>
      </c>
      <c r="O160" s="448"/>
    </row>
    <row r="161" spans="1:15" s="449" customFormat="1" ht="18" customHeight="1">
      <c r="A161" s="1266"/>
      <c r="B161" s="619" t="s">
        <v>8940</v>
      </c>
      <c r="C161" s="1038"/>
      <c r="D161" s="1038"/>
      <c r="E161" s="1266"/>
      <c r="F161" s="521" t="s">
        <v>7665</v>
      </c>
      <c r="G161" s="639" t="s">
        <v>280</v>
      </c>
      <c r="H161" s="756"/>
      <c r="I161" s="757"/>
      <c r="J161" s="756"/>
      <c r="K161" s="1297"/>
      <c r="L161" s="1297"/>
      <c r="M161" s="521" t="s">
        <v>7624</v>
      </c>
      <c r="N161" s="1305"/>
      <c r="O161" s="448"/>
    </row>
    <row r="162" spans="1:15" ht="18" customHeight="1">
      <c r="A162" s="1266">
        <v>33</v>
      </c>
      <c r="B162" s="622" t="s">
        <v>7970</v>
      </c>
      <c r="C162" s="1266">
        <v>44</v>
      </c>
      <c r="D162" s="1266" t="s">
        <v>897</v>
      </c>
      <c r="E162" s="1266" t="s">
        <v>433</v>
      </c>
      <c r="F162" s="521" t="s">
        <v>7962</v>
      </c>
      <c r="G162" s="639" t="s">
        <v>280</v>
      </c>
      <c r="H162" s="756" t="s">
        <v>266</v>
      </c>
      <c r="I162" s="756"/>
      <c r="J162" s="756"/>
      <c r="K162" s="1266"/>
      <c r="L162" s="1266"/>
      <c r="M162" s="521"/>
      <c r="N162" s="1304"/>
      <c r="O162" s="351"/>
    </row>
    <row r="163" spans="1:15" ht="18" customHeight="1">
      <c r="A163" s="1266"/>
      <c r="B163" s="622" t="s">
        <v>7969</v>
      </c>
      <c r="C163" s="1266"/>
      <c r="D163" s="1266"/>
      <c r="E163" s="1266"/>
      <c r="F163" s="521" t="s">
        <v>7962</v>
      </c>
      <c r="G163" s="639" t="s">
        <v>280</v>
      </c>
      <c r="H163" s="756"/>
      <c r="I163" s="756"/>
      <c r="J163" s="756"/>
      <c r="K163" s="1266"/>
      <c r="L163" s="1266"/>
      <c r="M163" s="521"/>
      <c r="N163" s="1304"/>
      <c r="O163" s="351"/>
    </row>
    <row r="164" spans="1:15" ht="18" customHeight="1">
      <c r="A164" s="652"/>
      <c r="B164" s="622"/>
      <c r="C164" s="1266"/>
      <c r="D164" s="1266"/>
      <c r="E164" s="1266"/>
      <c r="F164" s="521"/>
      <c r="G164" s="639"/>
      <c r="H164" s="756"/>
      <c r="I164" s="756"/>
      <c r="J164" s="756"/>
      <c r="K164" s="1266"/>
      <c r="L164" s="1266"/>
      <c r="M164" s="1176"/>
      <c r="N164" s="880"/>
      <c r="O164" s="351"/>
    </row>
    <row r="165" spans="1:15" ht="18" customHeight="1">
      <c r="A165" s="652"/>
      <c r="B165" s="622"/>
      <c r="C165" s="1266"/>
      <c r="D165" s="1266"/>
      <c r="E165" s="1266"/>
      <c r="F165" s="521"/>
      <c r="G165" s="639"/>
      <c r="H165" s="756"/>
      <c r="I165" s="756"/>
      <c r="J165" s="756"/>
      <c r="K165" s="1266"/>
      <c r="L165" s="1266"/>
      <c r="M165" s="1176"/>
      <c r="N165" s="880"/>
      <c r="O165" s="351"/>
    </row>
    <row r="166" spans="1:15" ht="18" customHeight="1">
      <c r="A166" s="652"/>
      <c r="B166" s="622"/>
      <c r="C166" s="1266"/>
      <c r="D166" s="1266"/>
      <c r="E166" s="1266"/>
      <c r="F166" s="521"/>
      <c r="G166" s="639"/>
      <c r="H166" s="756"/>
      <c r="I166" s="756"/>
      <c r="J166" s="756"/>
      <c r="K166" s="1266"/>
      <c r="L166" s="1266"/>
      <c r="M166" s="1176"/>
      <c r="N166" s="880"/>
      <c r="O166" s="351"/>
    </row>
    <row r="167" spans="1:15" ht="18" customHeight="1">
      <c r="A167" s="652"/>
      <c r="B167" s="622"/>
      <c r="C167" s="1266"/>
      <c r="D167" s="1266"/>
      <c r="E167" s="1266"/>
      <c r="F167" s="521"/>
      <c r="G167" s="639"/>
      <c r="H167" s="756"/>
      <c r="I167" s="756"/>
      <c r="J167" s="756"/>
      <c r="K167" s="1266"/>
      <c r="L167" s="1266"/>
      <c r="M167" s="1176"/>
      <c r="N167" s="880"/>
      <c r="O167" s="351"/>
    </row>
    <row r="168" spans="1:15" ht="18" customHeight="1">
      <c r="A168" s="652"/>
      <c r="B168" s="622"/>
      <c r="C168" s="639"/>
      <c r="D168" s="639"/>
      <c r="E168" s="639"/>
      <c r="F168" s="521"/>
      <c r="G168" s="639"/>
      <c r="H168" s="493"/>
      <c r="I168" s="493"/>
      <c r="J168" s="493"/>
      <c r="K168" s="639"/>
      <c r="L168" s="639"/>
      <c r="M168" s="1176"/>
      <c r="N168" s="880"/>
      <c r="O168" s="351"/>
    </row>
    <row r="169" spans="1:15" ht="18" customHeight="1">
      <c r="A169" s="652"/>
      <c r="B169" s="622"/>
      <c r="C169" s="639"/>
      <c r="D169" s="639"/>
      <c r="E169" s="639"/>
      <c r="F169" s="521"/>
      <c r="G169" s="639"/>
      <c r="H169" s="493"/>
      <c r="I169" s="493"/>
      <c r="J169" s="493"/>
      <c r="K169" s="639"/>
      <c r="L169" s="639"/>
      <c r="M169" s="1176"/>
      <c r="N169" s="880"/>
      <c r="O169" s="351"/>
    </row>
    <row r="170" spans="1:15" ht="18" customHeight="1">
      <c r="A170" s="652"/>
      <c r="B170" s="622"/>
      <c r="C170" s="1266"/>
      <c r="D170" s="1266"/>
      <c r="E170" s="1266"/>
      <c r="F170" s="521"/>
      <c r="G170" s="639"/>
      <c r="H170" s="756"/>
      <c r="I170" s="756"/>
      <c r="J170" s="756"/>
      <c r="K170" s="1266"/>
      <c r="L170" s="1266"/>
      <c r="N170" s="653"/>
      <c r="O170" s="351"/>
    </row>
    <row r="171" spans="1:15" ht="18" customHeight="1">
      <c r="A171" s="652"/>
      <c r="B171" s="622"/>
      <c r="C171" s="1266"/>
      <c r="D171" s="1266"/>
      <c r="E171" s="1266"/>
      <c r="F171" s="521"/>
      <c r="G171" s="639"/>
      <c r="H171" s="756"/>
      <c r="I171" s="756"/>
      <c r="J171" s="756"/>
      <c r="K171" s="1266"/>
      <c r="L171" s="1266"/>
      <c r="N171" s="653"/>
      <c r="O171" s="351"/>
    </row>
    <row r="172" spans="1:15" ht="18" customHeight="1">
      <c r="A172" s="652"/>
      <c r="B172" s="622"/>
      <c r="C172" s="639"/>
      <c r="D172" s="639"/>
      <c r="E172" s="639"/>
      <c r="F172" s="521"/>
      <c r="G172" s="639"/>
      <c r="H172" s="493"/>
      <c r="I172" s="493"/>
      <c r="J172" s="493"/>
      <c r="K172" s="639"/>
      <c r="L172" s="639"/>
      <c r="M172" s="1176"/>
      <c r="N172" s="653"/>
      <c r="O172" s="351"/>
    </row>
    <row r="173" spans="1:15" ht="18" customHeight="1">
      <c r="A173" s="652"/>
      <c r="B173" s="622"/>
      <c r="C173" s="1266"/>
      <c r="D173" s="1266"/>
      <c r="E173" s="1266"/>
      <c r="F173" s="521"/>
      <c r="G173" s="639"/>
      <c r="H173" s="756"/>
      <c r="I173" s="756"/>
      <c r="J173" s="756"/>
      <c r="K173" s="1266"/>
      <c r="L173" s="1266"/>
      <c r="M173" s="1176"/>
      <c r="N173" s="653"/>
      <c r="O173" s="351"/>
    </row>
    <row r="174" spans="1:15" ht="18" customHeight="1">
      <c r="A174" s="652"/>
      <c r="B174" s="622"/>
      <c r="C174" s="1266"/>
      <c r="D174" s="1266"/>
      <c r="E174" s="1266"/>
      <c r="F174" s="521"/>
      <c r="G174" s="639"/>
      <c r="H174" s="756"/>
      <c r="I174" s="756"/>
      <c r="J174" s="756"/>
      <c r="K174" s="1266"/>
      <c r="L174" s="1266"/>
      <c r="M174" s="1176"/>
      <c r="O174" s="351"/>
    </row>
    <row r="175" spans="1:15" ht="18" customHeight="1">
      <c r="A175" s="652"/>
      <c r="B175" s="622"/>
      <c r="F175" s="521"/>
      <c r="G175" s="639"/>
      <c r="O175" s="351"/>
    </row>
  </sheetData>
  <mergeCells count="729">
    <mergeCell ref="L170:L171"/>
    <mergeCell ref="M172:M174"/>
    <mergeCell ref="C173:C174"/>
    <mergeCell ref="D173:D174"/>
    <mergeCell ref="E173:E174"/>
    <mergeCell ref="H173:H174"/>
    <mergeCell ref="I173:I174"/>
    <mergeCell ref="J173:J174"/>
    <mergeCell ref="K173:K174"/>
    <mergeCell ref="L173:L174"/>
    <mergeCell ref="C170:C171"/>
    <mergeCell ref="D170:D171"/>
    <mergeCell ref="E170:E171"/>
    <mergeCell ref="H170:H171"/>
    <mergeCell ref="I170:I171"/>
    <mergeCell ref="J170:J171"/>
    <mergeCell ref="K170:K171"/>
    <mergeCell ref="N26:N35"/>
    <mergeCell ref="K26:K35"/>
    <mergeCell ref="L26:L35"/>
    <mergeCell ref="L48:L49"/>
    <mergeCell ref="N48:N49"/>
    <mergeCell ref="I32:I33"/>
    <mergeCell ref="J32:J33"/>
    <mergeCell ref="J26:J27"/>
    <mergeCell ref="M36:M40"/>
    <mergeCell ref="K48:K49"/>
    <mergeCell ref="M26:M30"/>
    <mergeCell ref="J36:J37"/>
    <mergeCell ref="J44:J45"/>
    <mergeCell ref="J46:J47"/>
    <mergeCell ref="N36:N47"/>
    <mergeCell ref="I36:I37"/>
    <mergeCell ref="I46:I47"/>
    <mergeCell ref="M31:M35"/>
    <mergeCell ref="J38:J39"/>
    <mergeCell ref="I42:I43"/>
    <mergeCell ref="J42:J43"/>
    <mergeCell ref="J48:J49"/>
    <mergeCell ref="J40:J41"/>
    <mergeCell ref="J28:J29"/>
    <mergeCell ref="K120:K121"/>
    <mergeCell ref="K116:K117"/>
    <mergeCell ref="A112:A113"/>
    <mergeCell ref="H112:H113"/>
    <mergeCell ref="L116:L117"/>
    <mergeCell ref="H126:H127"/>
    <mergeCell ref="A26:A35"/>
    <mergeCell ref="I106:I107"/>
    <mergeCell ref="J106:J107"/>
    <mergeCell ref="L106:L107"/>
    <mergeCell ref="J82:J83"/>
    <mergeCell ref="J80:J81"/>
    <mergeCell ref="J92:J93"/>
    <mergeCell ref="I86:I87"/>
    <mergeCell ref="J86:J87"/>
    <mergeCell ref="K68:K69"/>
    <mergeCell ref="L68:L69"/>
    <mergeCell ref="I112:I113"/>
    <mergeCell ref="J112:J113"/>
    <mergeCell ref="J116:J117"/>
    <mergeCell ref="C110:C111"/>
    <mergeCell ref="C112:C113"/>
    <mergeCell ref="D112:D113"/>
    <mergeCell ref="E112:E113"/>
    <mergeCell ref="E146:E147"/>
    <mergeCell ref="C134:C135"/>
    <mergeCell ref="D134:D135"/>
    <mergeCell ref="C132:C133"/>
    <mergeCell ref="A128:A137"/>
    <mergeCell ref="K136:K137"/>
    <mergeCell ref="L136:L137"/>
    <mergeCell ref="A120:A121"/>
    <mergeCell ref="C120:C121"/>
    <mergeCell ref="D120:D121"/>
    <mergeCell ref="E120:E121"/>
    <mergeCell ref="A122:A127"/>
    <mergeCell ref="E126:E127"/>
    <mergeCell ref="L120:L121"/>
    <mergeCell ref="H122:H123"/>
    <mergeCell ref="I122:I123"/>
    <mergeCell ref="J122:J123"/>
    <mergeCell ref="C126:C127"/>
    <mergeCell ref="D126:D127"/>
    <mergeCell ref="K130:K131"/>
    <mergeCell ref="I126:I127"/>
    <mergeCell ref="J126:J127"/>
    <mergeCell ref="H136:H137"/>
    <mergeCell ref="I136:I137"/>
    <mergeCell ref="H114:H115"/>
    <mergeCell ref="I114:I115"/>
    <mergeCell ref="D118:D119"/>
    <mergeCell ref="E118:E119"/>
    <mergeCell ref="H118:H119"/>
    <mergeCell ref="I118:I119"/>
    <mergeCell ref="A146:A147"/>
    <mergeCell ref="C146:C147"/>
    <mergeCell ref="D146:D147"/>
    <mergeCell ref="A114:A115"/>
    <mergeCell ref="C114:C115"/>
    <mergeCell ref="D114:D115"/>
    <mergeCell ref="E114:E115"/>
    <mergeCell ref="A116:A117"/>
    <mergeCell ref="C116:C117"/>
    <mergeCell ref="A118:A119"/>
    <mergeCell ref="C118:C119"/>
    <mergeCell ref="A144:A145"/>
    <mergeCell ref="A138:A141"/>
    <mergeCell ref="C144:C145"/>
    <mergeCell ref="D144:D145"/>
    <mergeCell ref="C142:C143"/>
    <mergeCell ref="D142:D143"/>
    <mergeCell ref="C122:C123"/>
    <mergeCell ref="J118:J119"/>
    <mergeCell ref="C136:C137"/>
    <mergeCell ref="D136:D137"/>
    <mergeCell ref="D132:D133"/>
    <mergeCell ref="E132:E133"/>
    <mergeCell ref="H132:H133"/>
    <mergeCell ref="I132:I133"/>
    <mergeCell ref="J132:J133"/>
    <mergeCell ref="C124:C125"/>
    <mergeCell ref="D124:D125"/>
    <mergeCell ref="E124:E125"/>
    <mergeCell ref="H124:H125"/>
    <mergeCell ref="I124:I125"/>
    <mergeCell ref="J124:J125"/>
    <mergeCell ref="D122:D123"/>
    <mergeCell ref="E122:E123"/>
    <mergeCell ref="J136:J137"/>
    <mergeCell ref="H120:H121"/>
    <mergeCell ref="I120:I121"/>
    <mergeCell ref="J120:J121"/>
    <mergeCell ref="C150:C151"/>
    <mergeCell ref="D150:D151"/>
    <mergeCell ref="A152:A153"/>
    <mergeCell ref="C152:C153"/>
    <mergeCell ref="A148:A149"/>
    <mergeCell ref="D148:D149"/>
    <mergeCell ref="E148:E149"/>
    <mergeCell ref="C148:C149"/>
    <mergeCell ref="D152:D153"/>
    <mergeCell ref="C166:C167"/>
    <mergeCell ref="D166:D167"/>
    <mergeCell ref="A156:A157"/>
    <mergeCell ref="C156:C157"/>
    <mergeCell ref="D156:D157"/>
    <mergeCell ref="E156:E157"/>
    <mergeCell ref="A162:A163"/>
    <mergeCell ref="C162:C163"/>
    <mergeCell ref="D162:D163"/>
    <mergeCell ref="E162:E163"/>
    <mergeCell ref="C164:C165"/>
    <mergeCell ref="D164:D165"/>
    <mergeCell ref="E164:E165"/>
    <mergeCell ref="A158:A159"/>
    <mergeCell ref="C158:C159"/>
    <mergeCell ref="D158:D159"/>
    <mergeCell ref="E158:E159"/>
    <mergeCell ref="E166:E167"/>
    <mergeCell ref="A160:A161"/>
    <mergeCell ref="C160:C161"/>
    <mergeCell ref="D160:D161"/>
    <mergeCell ref="E160:E161"/>
    <mergeCell ref="A154:A155"/>
    <mergeCell ref="C154:C155"/>
    <mergeCell ref="D154:D155"/>
    <mergeCell ref="E154:E155"/>
    <mergeCell ref="N22:N25"/>
    <mergeCell ref="K152:K153"/>
    <mergeCell ref="E150:E151"/>
    <mergeCell ref="H150:H151"/>
    <mergeCell ref="I150:I151"/>
    <mergeCell ref="J150:J151"/>
    <mergeCell ref="K154:K155"/>
    <mergeCell ref="N102:N105"/>
    <mergeCell ref="L154:L155"/>
    <mergeCell ref="N148:N149"/>
    <mergeCell ref="I142:I143"/>
    <mergeCell ref="J142:J143"/>
    <mergeCell ref="K142:K143"/>
    <mergeCell ref="L142:L143"/>
    <mergeCell ref="K106:K107"/>
    <mergeCell ref="H148:H149"/>
    <mergeCell ref="I144:I145"/>
    <mergeCell ref="E152:E153"/>
    <mergeCell ref="J144:J145"/>
    <mergeCell ref="A150:A151"/>
    <mergeCell ref="K144:K145"/>
    <mergeCell ref="L144:L145"/>
    <mergeCell ref="N144:N145"/>
    <mergeCell ref="E134:E135"/>
    <mergeCell ref="H134:H135"/>
    <mergeCell ref="I134:I135"/>
    <mergeCell ref="J134:J135"/>
    <mergeCell ref="K134:K135"/>
    <mergeCell ref="L134:L135"/>
    <mergeCell ref="N134:N135"/>
    <mergeCell ref="N136:N137"/>
    <mergeCell ref="E136:E137"/>
    <mergeCell ref="M138:M139"/>
    <mergeCell ref="M140:M141"/>
    <mergeCell ref="N150:N151"/>
    <mergeCell ref="H162:H163"/>
    <mergeCell ref="I162:I163"/>
    <mergeCell ref="J162:J163"/>
    <mergeCell ref="K162:K163"/>
    <mergeCell ref="L162:L163"/>
    <mergeCell ref="N152:N153"/>
    <mergeCell ref="N154:N155"/>
    <mergeCell ref="N162:N163"/>
    <mergeCell ref="I154:I155"/>
    <mergeCell ref="H152:H153"/>
    <mergeCell ref="I152:I153"/>
    <mergeCell ref="H160:H161"/>
    <mergeCell ref="I160:I161"/>
    <mergeCell ref="J160:J161"/>
    <mergeCell ref="K160:K161"/>
    <mergeCell ref="L160:L161"/>
    <mergeCell ref="N160:N161"/>
    <mergeCell ref="M164:M166"/>
    <mergeCell ref="N164:N169"/>
    <mergeCell ref="M167:M169"/>
    <mergeCell ref="J154:J155"/>
    <mergeCell ref="K156:K157"/>
    <mergeCell ref="L156:L157"/>
    <mergeCell ref="N156:N157"/>
    <mergeCell ref="H158:H159"/>
    <mergeCell ref="J164:J165"/>
    <mergeCell ref="K164:K165"/>
    <mergeCell ref="I158:I159"/>
    <mergeCell ref="J158:J159"/>
    <mergeCell ref="L158:L159"/>
    <mergeCell ref="N158:N159"/>
    <mergeCell ref="L164:L165"/>
    <mergeCell ref="I146:I147"/>
    <mergeCell ref="J146:J147"/>
    <mergeCell ref="K146:K147"/>
    <mergeCell ref="L146:L147"/>
    <mergeCell ref="K166:K167"/>
    <mergeCell ref="L166:L167"/>
    <mergeCell ref="H166:H167"/>
    <mergeCell ref="I166:I167"/>
    <mergeCell ref="J166:J167"/>
    <mergeCell ref="H164:H165"/>
    <mergeCell ref="H154:H155"/>
    <mergeCell ref="J148:J149"/>
    <mergeCell ref="K148:K149"/>
    <mergeCell ref="L148:L149"/>
    <mergeCell ref="L152:L153"/>
    <mergeCell ref="K150:K151"/>
    <mergeCell ref="L150:L151"/>
    <mergeCell ref="J152:J153"/>
    <mergeCell ref="I164:I165"/>
    <mergeCell ref="H156:H157"/>
    <mergeCell ref="I156:I157"/>
    <mergeCell ref="J156:J157"/>
    <mergeCell ref="K158:K159"/>
    <mergeCell ref="I148:I149"/>
    <mergeCell ref="N146:N147"/>
    <mergeCell ref="E142:E143"/>
    <mergeCell ref="H142:H143"/>
    <mergeCell ref="C138:C139"/>
    <mergeCell ref="D138:D139"/>
    <mergeCell ref="E138:E139"/>
    <mergeCell ref="H138:H139"/>
    <mergeCell ref="I138:I139"/>
    <mergeCell ref="J138:J139"/>
    <mergeCell ref="K138:K139"/>
    <mergeCell ref="L138:L139"/>
    <mergeCell ref="N138:N141"/>
    <mergeCell ref="C140:C141"/>
    <mergeCell ref="D140:D141"/>
    <mergeCell ref="E140:E141"/>
    <mergeCell ref="H140:H141"/>
    <mergeCell ref="I140:I141"/>
    <mergeCell ref="J140:J141"/>
    <mergeCell ref="K140:K141"/>
    <mergeCell ref="L140:L141"/>
    <mergeCell ref="N142:N143"/>
    <mergeCell ref="E144:E145"/>
    <mergeCell ref="H144:H145"/>
    <mergeCell ref="H146:H147"/>
    <mergeCell ref="K132:K133"/>
    <mergeCell ref="L132:L133"/>
    <mergeCell ref="C128:C129"/>
    <mergeCell ref="D128:D129"/>
    <mergeCell ref="E128:E129"/>
    <mergeCell ref="H128:H129"/>
    <mergeCell ref="I128:I129"/>
    <mergeCell ref="J128:J129"/>
    <mergeCell ref="K128:K129"/>
    <mergeCell ref="L128:L129"/>
    <mergeCell ref="L130:L131"/>
    <mergeCell ref="C130:C131"/>
    <mergeCell ref="D130:D131"/>
    <mergeCell ref="E130:E131"/>
    <mergeCell ref="H130:H131"/>
    <mergeCell ref="I130:I131"/>
    <mergeCell ref="J130:J131"/>
    <mergeCell ref="A108:A109"/>
    <mergeCell ref="C108:C109"/>
    <mergeCell ref="D108:D109"/>
    <mergeCell ref="E108:E109"/>
    <mergeCell ref="H108:H109"/>
    <mergeCell ref="I108:I109"/>
    <mergeCell ref="J108:J109"/>
    <mergeCell ref="K108:K109"/>
    <mergeCell ref="D110:D111"/>
    <mergeCell ref="K110:K111"/>
    <mergeCell ref="A110:A111"/>
    <mergeCell ref="H110:H111"/>
    <mergeCell ref="I110:I111"/>
    <mergeCell ref="J110:J111"/>
    <mergeCell ref="E110:E111"/>
    <mergeCell ref="A76:A93"/>
    <mergeCell ref="M102:M103"/>
    <mergeCell ref="L118:L119"/>
    <mergeCell ref="N118:N119"/>
    <mergeCell ref="J114:J115"/>
    <mergeCell ref="K114:K115"/>
    <mergeCell ref="K112:K113"/>
    <mergeCell ref="N114:N115"/>
    <mergeCell ref="L110:L111"/>
    <mergeCell ref="N106:N107"/>
    <mergeCell ref="L108:L109"/>
    <mergeCell ref="M104:M105"/>
    <mergeCell ref="J104:J105"/>
    <mergeCell ref="L114:L115"/>
    <mergeCell ref="L112:L113"/>
    <mergeCell ref="K102:K103"/>
    <mergeCell ref="K104:K105"/>
    <mergeCell ref="L102:L103"/>
    <mergeCell ref="L104:L105"/>
    <mergeCell ref="E116:E117"/>
    <mergeCell ref="H116:H117"/>
    <mergeCell ref="I116:I117"/>
    <mergeCell ref="D116:D117"/>
    <mergeCell ref="K118:K119"/>
    <mergeCell ref="A106:A107"/>
    <mergeCell ref="C106:C107"/>
    <mergeCell ref="D106:D107"/>
    <mergeCell ref="E106:E107"/>
    <mergeCell ref="H106:H107"/>
    <mergeCell ref="H102:H103"/>
    <mergeCell ref="H104:H105"/>
    <mergeCell ref="A100:A101"/>
    <mergeCell ref="C100:C101"/>
    <mergeCell ref="D100:D101"/>
    <mergeCell ref="E100:E101"/>
    <mergeCell ref="H100:H101"/>
    <mergeCell ref="A102:A105"/>
    <mergeCell ref="I104:I105"/>
    <mergeCell ref="H92:H93"/>
    <mergeCell ref="D88:D89"/>
    <mergeCell ref="E88:E89"/>
    <mergeCell ref="H88:H89"/>
    <mergeCell ref="D90:D91"/>
    <mergeCell ref="E90:E91"/>
    <mergeCell ref="C104:C105"/>
    <mergeCell ref="D104:D105"/>
    <mergeCell ref="E104:E105"/>
    <mergeCell ref="C88:C89"/>
    <mergeCell ref="I98:I99"/>
    <mergeCell ref="C102:C103"/>
    <mergeCell ref="D102:D103"/>
    <mergeCell ref="E102:E103"/>
    <mergeCell ref="C98:C99"/>
    <mergeCell ref="D98:D99"/>
    <mergeCell ref="E98:E99"/>
    <mergeCell ref="H98:H99"/>
    <mergeCell ref="I92:I93"/>
    <mergeCell ref="H84:H85"/>
    <mergeCell ref="I80:I81"/>
    <mergeCell ref="E82:E83"/>
    <mergeCell ref="H82:H83"/>
    <mergeCell ref="I82:I83"/>
    <mergeCell ref="C84:C85"/>
    <mergeCell ref="D82:D83"/>
    <mergeCell ref="C92:C93"/>
    <mergeCell ref="D92:D93"/>
    <mergeCell ref="E92:E93"/>
    <mergeCell ref="I88:I89"/>
    <mergeCell ref="C86:C87"/>
    <mergeCell ref="C80:C81"/>
    <mergeCell ref="C82:C83"/>
    <mergeCell ref="D80:D81"/>
    <mergeCell ref="E80:E81"/>
    <mergeCell ref="H80:H81"/>
    <mergeCell ref="H86:H87"/>
    <mergeCell ref="C24:C25"/>
    <mergeCell ref="D24:D25"/>
    <mergeCell ref="E24:E25"/>
    <mergeCell ref="E26:E27"/>
    <mergeCell ref="E32:E33"/>
    <mergeCell ref="C42:C43"/>
    <mergeCell ref="E42:E43"/>
    <mergeCell ref="C40:C41"/>
    <mergeCell ref="D40:D41"/>
    <mergeCell ref="E40:E41"/>
    <mergeCell ref="D36:D37"/>
    <mergeCell ref="C52:C53"/>
    <mergeCell ref="E46:E47"/>
    <mergeCell ref="D52:D53"/>
    <mergeCell ref="D44:D45"/>
    <mergeCell ref="C36:C37"/>
    <mergeCell ref="C62:C63"/>
    <mergeCell ref="C64:C65"/>
    <mergeCell ref="C60:C61"/>
    <mergeCell ref="E60:E61"/>
    <mergeCell ref="C54:C55"/>
    <mergeCell ref="D54:D55"/>
    <mergeCell ref="E54:E55"/>
    <mergeCell ref="C58:C59"/>
    <mergeCell ref="D58:D59"/>
    <mergeCell ref="E58:E59"/>
    <mergeCell ref="E56:E57"/>
    <mergeCell ref="D56:D57"/>
    <mergeCell ref="C56:C57"/>
    <mergeCell ref="C22:C23"/>
    <mergeCell ref="D22:D23"/>
    <mergeCell ref="E22:E23"/>
    <mergeCell ref="D30:D31"/>
    <mergeCell ref="E30:E31"/>
    <mergeCell ref="D28:D29"/>
    <mergeCell ref="E28:E29"/>
    <mergeCell ref="C28:C29"/>
    <mergeCell ref="N6:N21"/>
    <mergeCell ref="J8:J9"/>
    <mergeCell ref="C10:C11"/>
    <mergeCell ref="D10:D11"/>
    <mergeCell ref="E10:E11"/>
    <mergeCell ref="H10:H11"/>
    <mergeCell ref="C18:C19"/>
    <mergeCell ref="D18:D19"/>
    <mergeCell ref="E18:E19"/>
    <mergeCell ref="H18:H19"/>
    <mergeCell ref="I18:I19"/>
    <mergeCell ref="J18:J19"/>
    <mergeCell ref="I16:I17"/>
    <mergeCell ref="E14:E15"/>
    <mergeCell ref="J12:J13"/>
    <mergeCell ref="I14:I15"/>
    <mergeCell ref="A1:N1"/>
    <mergeCell ref="A2:A5"/>
    <mergeCell ref="B2:B3"/>
    <mergeCell ref="C2:D5"/>
    <mergeCell ref="E2:E5"/>
    <mergeCell ref="F2:F3"/>
    <mergeCell ref="G2:G3"/>
    <mergeCell ref="H2:L2"/>
    <mergeCell ref="M2:M3"/>
    <mergeCell ref="N2:N5"/>
    <mergeCell ref="M4:M5"/>
    <mergeCell ref="H3:H5"/>
    <mergeCell ref="I3:I5"/>
    <mergeCell ref="J3:J5"/>
    <mergeCell ref="K3:K5"/>
    <mergeCell ref="L3:L5"/>
    <mergeCell ref="B4:B5"/>
    <mergeCell ref="G4:G5"/>
    <mergeCell ref="F4:F5"/>
    <mergeCell ref="A6:A21"/>
    <mergeCell ref="E6:E7"/>
    <mergeCell ref="E20:E21"/>
    <mergeCell ref="J14:J15"/>
    <mergeCell ref="J16:J17"/>
    <mergeCell ref="E16:E17"/>
    <mergeCell ref="H12:H13"/>
    <mergeCell ref="H14:H15"/>
    <mergeCell ref="H16:H17"/>
    <mergeCell ref="I12:I13"/>
    <mergeCell ref="I10:I11"/>
    <mergeCell ref="E12:E13"/>
    <mergeCell ref="C20:C21"/>
    <mergeCell ref="C6:C7"/>
    <mergeCell ref="H20:H21"/>
    <mergeCell ref="I20:I21"/>
    <mergeCell ref="D14:D15"/>
    <mergeCell ref="D16:D17"/>
    <mergeCell ref="D6:D7"/>
    <mergeCell ref="C12:C13"/>
    <mergeCell ref="C14:C15"/>
    <mergeCell ref="C16:C17"/>
    <mergeCell ref="D12:D13"/>
    <mergeCell ref="C8:C9"/>
    <mergeCell ref="I6:I7"/>
    <mergeCell ref="D20:D21"/>
    <mergeCell ref="K6:K21"/>
    <mergeCell ref="M6:M13"/>
    <mergeCell ref="M14:M21"/>
    <mergeCell ref="L6:L21"/>
    <mergeCell ref="J10:J11"/>
    <mergeCell ref="J20:J21"/>
    <mergeCell ref="J6:J7"/>
    <mergeCell ref="D8:D9"/>
    <mergeCell ref="E8:E9"/>
    <mergeCell ref="H8:H9"/>
    <mergeCell ref="I8:I9"/>
    <mergeCell ref="H6:H7"/>
    <mergeCell ref="M22:M23"/>
    <mergeCell ref="M24:M25"/>
    <mergeCell ref="K22:K23"/>
    <mergeCell ref="K24:K25"/>
    <mergeCell ref="L22:L23"/>
    <mergeCell ref="L24:L25"/>
    <mergeCell ref="J22:J23"/>
    <mergeCell ref="H24:H25"/>
    <mergeCell ref="I24:I25"/>
    <mergeCell ref="J24:J25"/>
    <mergeCell ref="H22:H23"/>
    <mergeCell ref="I22:I23"/>
    <mergeCell ref="J34:J35"/>
    <mergeCell ref="J30:J31"/>
    <mergeCell ref="K36:K47"/>
    <mergeCell ref="L36:L47"/>
    <mergeCell ref="M41:M47"/>
    <mergeCell ref="I38:I39"/>
    <mergeCell ref="H34:H35"/>
    <mergeCell ref="I34:I35"/>
    <mergeCell ref="H30:H31"/>
    <mergeCell ref="H42:H43"/>
    <mergeCell ref="I44:I45"/>
    <mergeCell ref="H26:H27"/>
    <mergeCell ref="I26:I27"/>
    <mergeCell ref="H28:H29"/>
    <mergeCell ref="I28:I29"/>
    <mergeCell ref="H32:H33"/>
    <mergeCell ref="I30:I31"/>
    <mergeCell ref="C34:C35"/>
    <mergeCell ref="D34:D35"/>
    <mergeCell ref="E34:E35"/>
    <mergeCell ref="C32:C33"/>
    <mergeCell ref="D32:D33"/>
    <mergeCell ref="C30:C31"/>
    <mergeCell ref="C26:C27"/>
    <mergeCell ref="D26:D27"/>
    <mergeCell ref="I48:I49"/>
    <mergeCell ref="H40:H41"/>
    <mergeCell ref="I40:I41"/>
    <mergeCell ref="A36:A47"/>
    <mergeCell ref="C46:C47"/>
    <mergeCell ref="D46:D47"/>
    <mergeCell ref="A48:A49"/>
    <mergeCell ref="A50:A53"/>
    <mergeCell ref="E44:E45"/>
    <mergeCell ref="C44:C45"/>
    <mergeCell ref="H46:H47"/>
    <mergeCell ref="C48:C49"/>
    <mergeCell ref="C50:C51"/>
    <mergeCell ref="H38:H39"/>
    <mergeCell ref="H36:H37"/>
    <mergeCell ref="E36:E37"/>
    <mergeCell ref="D42:D43"/>
    <mergeCell ref="C38:C39"/>
    <mergeCell ref="D38:D39"/>
    <mergeCell ref="E38:E39"/>
    <mergeCell ref="H44:H45"/>
    <mergeCell ref="D48:D49"/>
    <mergeCell ref="E48:E49"/>
    <mergeCell ref="H48:H49"/>
    <mergeCell ref="A70:A73"/>
    <mergeCell ref="C70:C71"/>
    <mergeCell ref="A74:A75"/>
    <mergeCell ref="C74:C75"/>
    <mergeCell ref="I70:I71"/>
    <mergeCell ref="A68:A69"/>
    <mergeCell ref="D68:D69"/>
    <mergeCell ref="H58:H59"/>
    <mergeCell ref="I58:I59"/>
    <mergeCell ref="H60:H61"/>
    <mergeCell ref="H62:H63"/>
    <mergeCell ref="I62:I63"/>
    <mergeCell ref="D62:D63"/>
    <mergeCell ref="D60:D61"/>
    <mergeCell ref="A66:A67"/>
    <mergeCell ref="C66:C67"/>
    <mergeCell ref="D66:D67"/>
    <mergeCell ref="E66:E67"/>
    <mergeCell ref="H66:H67"/>
    <mergeCell ref="I66:I67"/>
    <mergeCell ref="A60:A65"/>
    <mergeCell ref="D64:D65"/>
    <mergeCell ref="E64:E65"/>
    <mergeCell ref="A54:A59"/>
    <mergeCell ref="J58:J59"/>
    <mergeCell ref="E62:E63"/>
    <mergeCell ref="E52:E53"/>
    <mergeCell ref="H52:H53"/>
    <mergeCell ref="D50:D51"/>
    <mergeCell ref="J52:J53"/>
    <mergeCell ref="E50:E51"/>
    <mergeCell ref="H50:H51"/>
    <mergeCell ref="I54:I55"/>
    <mergeCell ref="J54:J55"/>
    <mergeCell ref="J56:J57"/>
    <mergeCell ref="I56:I57"/>
    <mergeCell ref="H56:H57"/>
    <mergeCell ref="I52:I53"/>
    <mergeCell ref="I50:I51"/>
    <mergeCell ref="H54:H55"/>
    <mergeCell ref="J50:J51"/>
    <mergeCell ref="J64:J65"/>
    <mergeCell ref="J60:J61"/>
    <mergeCell ref="I60:I61"/>
    <mergeCell ref="J90:J91"/>
    <mergeCell ref="J88:J89"/>
    <mergeCell ref="I78:I79"/>
    <mergeCell ref="J78:J79"/>
    <mergeCell ref="J76:J77"/>
    <mergeCell ref="H68:H69"/>
    <mergeCell ref="I68:I69"/>
    <mergeCell ref="H74:H75"/>
    <mergeCell ref="I74:I75"/>
    <mergeCell ref="J74:J75"/>
    <mergeCell ref="H70:H71"/>
    <mergeCell ref="J70:J71"/>
    <mergeCell ref="J72:J73"/>
    <mergeCell ref="H72:H73"/>
    <mergeCell ref="I72:I73"/>
    <mergeCell ref="H76:H77"/>
    <mergeCell ref="I76:I77"/>
    <mergeCell ref="H78:H79"/>
    <mergeCell ref="H64:H65"/>
    <mergeCell ref="I64:I65"/>
    <mergeCell ref="H90:H91"/>
    <mergeCell ref="J98:J99"/>
    <mergeCell ref="C96:C97"/>
    <mergeCell ref="D96:D97"/>
    <mergeCell ref="E96:E97"/>
    <mergeCell ref="H96:H97"/>
    <mergeCell ref="I96:I97"/>
    <mergeCell ref="J96:J97"/>
    <mergeCell ref="A94:A99"/>
    <mergeCell ref="C94:C95"/>
    <mergeCell ref="D94:D95"/>
    <mergeCell ref="E94:E95"/>
    <mergeCell ref="H94:H95"/>
    <mergeCell ref="I94:I95"/>
    <mergeCell ref="J94:J95"/>
    <mergeCell ref="C68:C69"/>
    <mergeCell ref="C76:C77"/>
    <mergeCell ref="D76:D77"/>
    <mergeCell ref="E76:E77"/>
    <mergeCell ref="C90:C91"/>
    <mergeCell ref="D72:D73"/>
    <mergeCell ref="C78:C79"/>
    <mergeCell ref="D78:D79"/>
    <mergeCell ref="D84:D85"/>
    <mergeCell ref="D86:D87"/>
    <mergeCell ref="E86:E87"/>
    <mergeCell ref="E68:E69"/>
    <mergeCell ref="D74:D75"/>
    <mergeCell ref="C72:C73"/>
    <mergeCell ref="D70:D71"/>
    <mergeCell ref="E72:E73"/>
    <mergeCell ref="E78:E79"/>
    <mergeCell ref="E74:E75"/>
    <mergeCell ref="E70:E71"/>
    <mergeCell ref="E84:E85"/>
    <mergeCell ref="K122:K127"/>
    <mergeCell ref="L122:L127"/>
    <mergeCell ref="M122:M124"/>
    <mergeCell ref="M125:M127"/>
    <mergeCell ref="N50:N53"/>
    <mergeCell ref="N70:N73"/>
    <mergeCell ref="N94:N99"/>
    <mergeCell ref="J102:J103"/>
    <mergeCell ref="I102:I103"/>
    <mergeCell ref="J100:J101"/>
    <mergeCell ref="I90:I91"/>
    <mergeCell ref="M94:M96"/>
    <mergeCell ref="M97:M99"/>
    <mergeCell ref="I100:I101"/>
    <mergeCell ref="L94:L99"/>
    <mergeCell ref="K94:K99"/>
    <mergeCell ref="I84:I85"/>
    <mergeCell ref="J84:J85"/>
    <mergeCell ref="J68:J69"/>
    <mergeCell ref="J62:J63"/>
    <mergeCell ref="J66:J67"/>
    <mergeCell ref="N68:N69"/>
    <mergeCell ref="M70:M71"/>
    <mergeCell ref="M72:M73"/>
    <mergeCell ref="L50:L53"/>
    <mergeCell ref="K76:K93"/>
    <mergeCell ref="L76:L93"/>
    <mergeCell ref="K70:K73"/>
    <mergeCell ref="L70:L73"/>
    <mergeCell ref="K50:K53"/>
    <mergeCell ref="K66:K67"/>
    <mergeCell ref="K60:K65"/>
    <mergeCell ref="L54:L59"/>
    <mergeCell ref="K54:K59"/>
    <mergeCell ref="K74:K75"/>
    <mergeCell ref="L60:L65"/>
    <mergeCell ref="M60:M62"/>
    <mergeCell ref="N60:N65"/>
    <mergeCell ref="N66:N67"/>
    <mergeCell ref="N74:N75"/>
    <mergeCell ref="M63:M65"/>
    <mergeCell ref="L66:L67"/>
    <mergeCell ref="L74:L75"/>
    <mergeCell ref="K100:K101"/>
    <mergeCell ref="L100:L101"/>
    <mergeCell ref="M50:M51"/>
    <mergeCell ref="N128:N129"/>
    <mergeCell ref="N130:N131"/>
    <mergeCell ref="N132:N133"/>
    <mergeCell ref="N116:N117"/>
    <mergeCell ref="N110:N111"/>
    <mergeCell ref="N100:N101"/>
    <mergeCell ref="N108:N109"/>
    <mergeCell ref="N76:N77"/>
    <mergeCell ref="N78:N79"/>
    <mergeCell ref="N80:N81"/>
    <mergeCell ref="N82:N83"/>
    <mergeCell ref="N84:N85"/>
    <mergeCell ref="N86:N87"/>
    <mergeCell ref="N88:N89"/>
    <mergeCell ref="N90:N91"/>
    <mergeCell ref="N92:N93"/>
    <mergeCell ref="N112:N113"/>
    <mergeCell ref="N122:N127"/>
    <mergeCell ref="N120:N121"/>
    <mergeCell ref="M52:M53"/>
    <mergeCell ref="N54:N59"/>
    <mergeCell ref="M54:M56"/>
    <mergeCell ref="M57:M59"/>
  </mergeCells>
  <phoneticPr fontId="37" type="noConversion"/>
  <printOptions horizontalCentered="1"/>
  <pageMargins left="0.23622047244094491" right="0.23622047244094491" top="0.59055118110236227" bottom="0.59055118110236227" header="0.31496062992125984" footer="0.31496062992125984"/>
  <pageSetup paperSize="9" scale="73" fitToHeight="0" orientation="landscape" r:id="rId1"/>
  <headerFooter>
    <oddFooter>&amp;C第&amp;P頁 共&amp;N頁</oddFooter>
  </headerFooter>
  <rowBreaks count="4" manualBreakCount="4">
    <brk id="23" max="13" man="1"/>
    <brk id="47" max="13" man="1"/>
    <brk id="75" max="13" man="1"/>
    <brk id="91" max="13" man="1"/>
  </rowBreaks>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M59"/>
  <sheetViews>
    <sheetView view="pageBreakPreview" zoomScaleSheetLayoutView="100" workbookViewId="0">
      <selection activeCell="C7" sqref="C7"/>
    </sheetView>
  </sheetViews>
  <sheetFormatPr defaultColWidth="9" defaultRowHeight="16.5"/>
  <cols>
    <col min="1" max="1" width="5.5" style="54" customWidth="1"/>
    <col min="2" max="2" width="15.625" style="54" customWidth="1"/>
    <col min="3" max="3" width="23" style="54" customWidth="1"/>
    <col min="4" max="7" width="10.625" style="54" customWidth="1"/>
    <col min="8" max="8" width="5.5" style="55" customWidth="1"/>
    <col min="9" max="9" width="6.75" style="54" customWidth="1"/>
    <col min="10" max="10" width="45.125" style="54" customWidth="1"/>
    <col min="11" max="16384" width="9" style="54"/>
  </cols>
  <sheetData>
    <row r="1" spans="1:10" ht="19.5">
      <c r="A1" s="1332" t="s">
        <v>7477</v>
      </c>
      <c r="B1" s="1333"/>
      <c r="C1" s="1333"/>
      <c r="D1" s="1333"/>
      <c r="E1" s="1333"/>
      <c r="F1" s="1333"/>
      <c r="G1" s="1333"/>
      <c r="H1" s="1333"/>
      <c r="I1" s="1333"/>
    </row>
    <row r="2" spans="1:10" ht="19.5">
      <c r="A2" s="1332" t="s">
        <v>3827</v>
      </c>
      <c r="B2" s="1333"/>
      <c r="C2" s="1333"/>
      <c r="D2" s="1333"/>
      <c r="E2" s="1333"/>
      <c r="F2" s="1333"/>
      <c r="G2" s="1333"/>
      <c r="H2" s="1333"/>
      <c r="I2" s="1333"/>
      <c r="J2" s="61"/>
    </row>
    <row r="3" spans="1:10" ht="10.5" customHeight="1">
      <c r="A3" s="60"/>
      <c r="B3" s="59"/>
      <c r="C3" s="59"/>
      <c r="D3" s="59"/>
      <c r="E3" s="59"/>
      <c r="F3" s="59"/>
      <c r="G3" s="59"/>
    </row>
    <row r="4" spans="1:10" ht="33" customHeight="1">
      <c r="A4" s="58" t="s">
        <v>3828</v>
      </c>
      <c r="B4" s="58" t="s">
        <v>3829</v>
      </c>
      <c r="C4" s="58" t="s">
        <v>3830</v>
      </c>
      <c r="D4" s="58" t="s">
        <v>3831</v>
      </c>
      <c r="E4" s="56" t="s">
        <v>3832</v>
      </c>
      <c r="F4" s="56" t="s">
        <v>7828</v>
      </c>
      <c r="G4" s="56" t="s">
        <v>7829</v>
      </c>
      <c r="H4" s="1334" t="s">
        <v>3833</v>
      </c>
      <c r="I4" s="1335"/>
      <c r="J4" s="58" t="s">
        <v>8203</v>
      </c>
    </row>
    <row r="5" spans="1:10" ht="49.5" hidden="1" customHeight="1">
      <c r="A5" s="58"/>
      <c r="B5" s="468" t="s">
        <v>8068</v>
      </c>
      <c r="C5" s="469" t="s">
        <v>7094</v>
      </c>
      <c r="D5" s="470" t="s">
        <v>7095</v>
      </c>
      <c r="E5" s="470" t="s">
        <v>7095</v>
      </c>
      <c r="F5" s="471" t="s">
        <v>7600</v>
      </c>
      <c r="G5" s="471" t="s">
        <v>7630</v>
      </c>
      <c r="H5" s="1336" t="s">
        <v>7096</v>
      </c>
      <c r="I5" s="1337"/>
      <c r="J5" s="477" t="s">
        <v>8252</v>
      </c>
    </row>
    <row r="6" spans="1:10" ht="49.5" hidden="1" customHeight="1">
      <c r="A6" s="58"/>
      <c r="B6" s="468" t="s">
        <v>8068</v>
      </c>
      <c r="C6" s="469" t="s">
        <v>7094</v>
      </c>
      <c r="D6" s="470" t="s">
        <v>128</v>
      </c>
      <c r="E6" s="470" t="s">
        <v>128</v>
      </c>
      <c r="F6" s="471" t="s">
        <v>7865</v>
      </c>
      <c r="G6" s="471" t="s">
        <v>7884</v>
      </c>
      <c r="H6" s="1336" t="s">
        <v>7812</v>
      </c>
      <c r="I6" s="1337"/>
      <c r="J6" s="477" t="s">
        <v>8252</v>
      </c>
    </row>
    <row r="7" spans="1:10" ht="76.5" customHeight="1">
      <c r="A7" s="58">
        <v>1</v>
      </c>
      <c r="B7" s="378" t="s">
        <v>8310</v>
      </c>
      <c r="C7" s="389" t="s">
        <v>7094</v>
      </c>
      <c r="D7" s="58" t="s">
        <v>128</v>
      </c>
      <c r="E7" s="58" t="s">
        <v>128</v>
      </c>
      <c r="F7" s="56" t="s">
        <v>8175</v>
      </c>
      <c r="G7" s="56" t="s">
        <v>8175</v>
      </c>
      <c r="H7" s="1338" t="s">
        <v>8196</v>
      </c>
      <c r="I7" s="1339"/>
      <c r="J7" s="465"/>
    </row>
    <row r="8" spans="1:10" ht="63.75" customHeight="1">
      <c r="A8" s="58">
        <v>2</v>
      </c>
      <c r="B8" s="378" t="s">
        <v>8365</v>
      </c>
      <c r="C8" s="389" t="s">
        <v>7486</v>
      </c>
      <c r="D8" s="58" t="s">
        <v>8366</v>
      </c>
      <c r="E8" s="58" t="s">
        <v>8367</v>
      </c>
      <c r="F8" s="457" t="s">
        <v>8172</v>
      </c>
      <c r="G8" s="457" t="s">
        <v>8172</v>
      </c>
      <c r="H8" s="1313" t="s">
        <v>8368</v>
      </c>
      <c r="I8" s="1314"/>
      <c r="J8" s="473" t="s">
        <v>8369</v>
      </c>
    </row>
    <row r="9" spans="1:10" ht="63.75" customHeight="1">
      <c r="A9" s="58">
        <v>3</v>
      </c>
      <c r="B9" s="378" t="s">
        <v>8309</v>
      </c>
      <c r="C9" s="389" t="s">
        <v>8067</v>
      </c>
      <c r="D9" s="58" t="s">
        <v>8069</v>
      </c>
      <c r="E9" s="58" t="s">
        <v>8245</v>
      </c>
      <c r="F9" s="457" t="s">
        <v>8243</v>
      </c>
      <c r="G9" s="457" t="s">
        <v>8233</v>
      </c>
      <c r="H9" s="1313" t="s">
        <v>8246</v>
      </c>
      <c r="I9" s="1314"/>
      <c r="J9" s="473" t="s">
        <v>8244</v>
      </c>
    </row>
    <row r="10" spans="1:10" ht="63.75" customHeight="1">
      <c r="A10" s="58">
        <v>4</v>
      </c>
      <c r="B10" s="378" t="s">
        <v>8308</v>
      </c>
      <c r="C10" s="389" t="s">
        <v>8247</v>
      </c>
      <c r="D10" s="58" t="s">
        <v>8248</v>
      </c>
      <c r="E10" s="58" t="s">
        <v>8249</v>
      </c>
      <c r="F10" s="457" t="s">
        <v>8250</v>
      </c>
      <c r="G10" s="457" t="s">
        <v>8250</v>
      </c>
      <c r="H10" s="1313" t="s">
        <v>8251</v>
      </c>
      <c r="I10" s="1314"/>
      <c r="J10" s="473"/>
    </row>
    <row r="11" spans="1:10" ht="49.5" hidden="1" customHeight="1">
      <c r="A11" s="58"/>
      <c r="B11" s="474" t="s">
        <v>7767</v>
      </c>
      <c r="C11" s="469" t="s">
        <v>1138</v>
      </c>
      <c r="D11" s="470" t="s">
        <v>128</v>
      </c>
      <c r="E11" s="470" t="s">
        <v>128</v>
      </c>
      <c r="F11" s="471" t="s">
        <v>7704</v>
      </c>
      <c r="G11" s="471" t="s">
        <v>7704</v>
      </c>
      <c r="H11" s="1336" t="s">
        <v>8254</v>
      </c>
      <c r="I11" s="1337"/>
      <c r="J11" s="472"/>
    </row>
    <row r="12" spans="1:10" ht="50.1" hidden="1" customHeight="1">
      <c r="A12" s="58"/>
      <c r="B12" s="474" t="s">
        <v>8253</v>
      </c>
      <c r="C12" s="469" t="s">
        <v>745</v>
      </c>
      <c r="D12" s="470" t="s">
        <v>8215</v>
      </c>
      <c r="E12" s="470" t="s">
        <v>8218</v>
      </c>
      <c r="F12" s="475" t="s">
        <v>8071</v>
      </c>
      <c r="G12" s="475" t="s">
        <v>8071</v>
      </c>
      <c r="H12" s="1336" t="s">
        <v>8254</v>
      </c>
      <c r="I12" s="1337"/>
      <c r="J12" s="460" t="s">
        <v>8279</v>
      </c>
    </row>
    <row r="13" spans="1:10" ht="50.1" hidden="1" customHeight="1">
      <c r="A13" s="58"/>
      <c r="B13" s="474" t="s">
        <v>8255</v>
      </c>
      <c r="C13" s="469" t="s">
        <v>745</v>
      </c>
      <c r="D13" s="470" t="s">
        <v>8216</v>
      </c>
      <c r="E13" s="470" t="s">
        <v>8217</v>
      </c>
      <c r="F13" s="475" t="s">
        <v>8071</v>
      </c>
      <c r="G13" s="475" t="s">
        <v>8071</v>
      </c>
      <c r="H13" s="1311" t="s">
        <v>8254</v>
      </c>
      <c r="I13" s="1312"/>
      <c r="J13" s="460" t="s">
        <v>8279</v>
      </c>
    </row>
    <row r="14" spans="1:10" ht="50.1" customHeight="1">
      <c r="A14" s="58">
        <v>5</v>
      </c>
      <c r="B14" s="378" t="s">
        <v>8260</v>
      </c>
      <c r="C14" s="389" t="s">
        <v>745</v>
      </c>
      <c r="D14" s="58" t="s">
        <v>8070</v>
      </c>
      <c r="E14" s="459">
        <v>28.17</v>
      </c>
      <c r="F14" s="454" t="s">
        <v>8101</v>
      </c>
      <c r="G14" s="454" t="s">
        <v>8101</v>
      </c>
      <c r="H14" s="1317" t="s">
        <v>8256</v>
      </c>
      <c r="I14" s="1318"/>
      <c r="J14" s="485" t="s">
        <v>8264</v>
      </c>
    </row>
    <row r="15" spans="1:10" ht="50.1" hidden="1" customHeight="1">
      <c r="A15" s="58"/>
      <c r="B15" s="480" t="s">
        <v>8257</v>
      </c>
      <c r="C15" s="481" t="s">
        <v>745</v>
      </c>
      <c r="D15" s="482" t="s">
        <v>8258</v>
      </c>
      <c r="E15" s="483">
        <v>28.17</v>
      </c>
      <c r="F15" s="484" t="s">
        <v>8131</v>
      </c>
      <c r="G15" s="484" t="s">
        <v>8131</v>
      </c>
      <c r="H15" s="1340" t="s">
        <v>8259</v>
      </c>
      <c r="I15" s="1341"/>
      <c r="J15" s="339"/>
    </row>
    <row r="16" spans="1:10" ht="63" customHeight="1">
      <c r="A16" s="58">
        <v>6</v>
      </c>
      <c r="B16" s="378" t="s">
        <v>8261</v>
      </c>
      <c r="C16" s="389" t="s">
        <v>745</v>
      </c>
      <c r="D16" s="58" t="s">
        <v>8131</v>
      </c>
      <c r="E16" s="459" t="s">
        <v>8262</v>
      </c>
      <c r="F16" s="454" t="s">
        <v>8222</v>
      </c>
      <c r="G16" s="454" t="s">
        <v>8222</v>
      </c>
      <c r="H16" s="1313" t="s">
        <v>8268</v>
      </c>
      <c r="I16" s="1314"/>
      <c r="J16" s="339" t="s">
        <v>8263</v>
      </c>
    </row>
    <row r="17" spans="1:13" ht="63" hidden="1" customHeight="1">
      <c r="A17" s="58"/>
      <c r="B17" s="474" t="s">
        <v>7761</v>
      </c>
      <c r="C17" s="469" t="s">
        <v>7762</v>
      </c>
      <c r="D17" s="470" t="s">
        <v>7763</v>
      </c>
      <c r="E17" s="470" t="s">
        <v>8065</v>
      </c>
      <c r="F17" s="475" t="s">
        <v>7890</v>
      </c>
      <c r="G17" s="475" t="s">
        <v>8066</v>
      </c>
      <c r="H17" s="1319" t="s">
        <v>8265</v>
      </c>
      <c r="I17" s="1320"/>
      <c r="J17" s="477"/>
    </row>
    <row r="18" spans="1:13" ht="39.950000000000003" hidden="1" customHeight="1">
      <c r="A18" s="58"/>
      <c r="B18" s="474" t="s">
        <v>7766</v>
      </c>
      <c r="C18" s="478" t="s">
        <v>7764</v>
      </c>
      <c r="D18" s="470" t="s">
        <v>8131</v>
      </c>
      <c r="E18" s="470" t="s">
        <v>7765</v>
      </c>
      <c r="F18" s="471" t="s">
        <v>7860</v>
      </c>
      <c r="G18" s="471" t="s">
        <v>7861</v>
      </c>
      <c r="H18" s="1311" t="s">
        <v>8254</v>
      </c>
      <c r="I18" s="1312"/>
      <c r="J18" s="477"/>
      <c r="K18" s="452"/>
    </row>
    <row r="19" spans="1:13" ht="39.950000000000003" hidden="1" customHeight="1">
      <c r="A19" s="458"/>
      <c r="B19" s="474" t="s">
        <v>7758</v>
      </c>
      <c r="C19" s="478" t="s">
        <v>7759</v>
      </c>
      <c r="D19" s="479" t="s">
        <v>7760</v>
      </c>
      <c r="E19" s="479" t="s">
        <v>7760</v>
      </c>
      <c r="F19" s="471" t="s">
        <v>7862</v>
      </c>
      <c r="G19" s="471" t="s">
        <v>7863</v>
      </c>
      <c r="H19" s="1311" t="s">
        <v>8254</v>
      </c>
      <c r="I19" s="1312"/>
      <c r="J19" s="477"/>
    </row>
    <row r="20" spans="1:13" ht="39.950000000000003" hidden="1" customHeight="1">
      <c r="A20" s="58"/>
      <c r="B20" s="468" t="s">
        <v>7785</v>
      </c>
      <c r="C20" s="478" t="s">
        <v>7539</v>
      </c>
      <c r="D20" s="479" t="s">
        <v>7786</v>
      </c>
      <c r="E20" s="471" t="s">
        <v>7841</v>
      </c>
      <c r="F20" s="471" t="s">
        <v>7864</v>
      </c>
      <c r="G20" s="471" t="s">
        <v>7864</v>
      </c>
      <c r="H20" s="1311" t="s">
        <v>8254</v>
      </c>
      <c r="I20" s="1312"/>
      <c r="J20" s="477"/>
      <c r="K20" s="451"/>
    </row>
    <row r="21" spans="1:13" ht="50.1" hidden="1" customHeight="1">
      <c r="A21" s="58"/>
      <c r="B21" s="468" t="s">
        <v>8213</v>
      </c>
      <c r="C21" s="469" t="s">
        <v>745</v>
      </c>
      <c r="D21" s="479" t="s">
        <v>8215</v>
      </c>
      <c r="E21" s="471" t="s">
        <v>8218</v>
      </c>
      <c r="F21" s="471" t="s">
        <v>7928</v>
      </c>
      <c r="G21" s="471" t="s">
        <v>7928</v>
      </c>
      <c r="H21" s="1311" t="s">
        <v>8219</v>
      </c>
      <c r="I21" s="1320"/>
      <c r="J21" s="478" t="s">
        <v>8266</v>
      </c>
      <c r="K21" s="451"/>
    </row>
    <row r="22" spans="1:13" ht="50.1" hidden="1" customHeight="1">
      <c r="A22" s="58"/>
      <c r="B22" s="468" t="s">
        <v>8214</v>
      </c>
      <c r="C22" s="469" t="s">
        <v>745</v>
      </c>
      <c r="D22" s="479" t="s">
        <v>8216</v>
      </c>
      <c r="E22" s="471" t="s">
        <v>8217</v>
      </c>
      <c r="F22" s="471" t="s">
        <v>7974</v>
      </c>
      <c r="G22" s="471" t="s">
        <v>7974</v>
      </c>
      <c r="H22" s="1311" t="s">
        <v>8220</v>
      </c>
      <c r="I22" s="1320"/>
      <c r="J22" s="478" t="s">
        <v>8267</v>
      </c>
      <c r="K22" s="451"/>
    </row>
    <row r="23" spans="1:13" ht="50.1" hidden="1" customHeight="1">
      <c r="A23" s="58"/>
      <c r="B23" s="474" t="s">
        <v>8072</v>
      </c>
      <c r="C23" s="486" t="s">
        <v>8161</v>
      </c>
      <c r="D23" s="471" t="s">
        <v>7813</v>
      </c>
      <c r="E23" s="471" t="s">
        <v>8156</v>
      </c>
      <c r="F23" s="475" t="s">
        <v>7858</v>
      </c>
      <c r="G23" s="475" t="s">
        <v>8021</v>
      </c>
      <c r="H23" s="1319" t="s">
        <v>8269</v>
      </c>
      <c r="I23" s="1326"/>
      <c r="J23" s="1329" t="s">
        <v>8277</v>
      </c>
    </row>
    <row r="24" spans="1:13" ht="50.1" hidden="1" customHeight="1">
      <c r="A24" s="58"/>
      <c r="B24" s="474" t="s">
        <v>8073</v>
      </c>
      <c r="C24" s="486" t="s">
        <v>8162</v>
      </c>
      <c r="D24" s="471" t="s">
        <v>7814</v>
      </c>
      <c r="E24" s="471" t="s">
        <v>7814</v>
      </c>
      <c r="F24" s="475" t="s">
        <v>7858</v>
      </c>
      <c r="G24" s="475" t="s">
        <v>8021</v>
      </c>
      <c r="H24" s="1319" t="s">
        <v>8269</v>
      </c>
      <c r="I24" s="1326"/>
      <c r="J24" s="1330"/>
    </row>
    <row r="25" spans="1:13" ht="50.1" hidden="1" customHeight="1">
      <c r="A25" s="58"/>
      <c r="B25" s="474" t="s">
        <v>8074</v>
      </c>
      <c r="C25" s="486" t="s">
        <v>8163</v>
      </c>
      <c r="D25" s="471" t="s">
        <v>7815</v>
      </c>
      <c r="E25" s="471" t="s">
        <v>7815</v>
      </c>
      <c r="F25" s="475" t="s">
        <v>7858</v>
      </c>
      <c r="G25" s="475" t="s">
        <v>8021</v>
      </c>
      <c r="H25" s="1319" t="s">
        <v>8269</v>
      </c>
      <c r="I25" s="1326"/>
      <c r="J25" s="1330"/>
    </row>
    <row r="26" spans="1:13" ht="50.1" customHeight="1">
      <c r="A26" s="58">
        <v>7</v>
      </c>
      <c r="B26" s="450" t="s">
        <v>8307</v>
      </c>
      <c r="C26" s="57" t="s">
        <v>8161</v>
      </c>
      <c r="D26" s="56" t="s">
        <v>7813</v>
      </c>
      <c r="E26" s="56" t="s">
        <v>8157</v>
      </c>
      <c r="F26" s="457" t="s">
        <v>8188</v>
      </c>
      <c r="G26" s="457" t="s">
        <v>8188</v>
      </c>
      <c r="H26" s="1317" t="s">
        <v>8270</v>
      </c>
      <c r="I26" s="1318"/>
      <c r="J26" s="1330"/>
    </row>
    <row r="27" spans="1:13" ht="50.1" customHeight="1">
      <c r="A27" s="58">
        <v>8</v>
      </c>
      <c r="B27" s="450" t="s">
        <v>8306</v>
      </c>
      <c r="C27" s="57" t="s">
        <v>8164</v>
      </c>
      <c r="D27" s="56" t="s">
        <v>8160</v>
      </c>
      <c r="E27" s="56" t="s">
        <v>8158</v>
      </c>
      <c r="F27" s="457" t="s">
        <v>8188</v>
      </c>
      <c r="G27" s="457" t="s">
        <v>8188</v>
      </c>
      <c r="H27" s="1317" t="s">
        <v>8270</v>
      </c>
      <c r="I27" s="1318"/>
      <c r="J27" s="1330"/>
    </row>
    <row r="28" spans="1:13" ht="50.1" customHeight="1">
      <c r="A28" s="58">
        <v>9</v>
      </c>
      <c r="B28" s="450" t="s">
        <v>8305</v>
      </c>
      <c r="C28" s="57" t="s">
        <v>8165</v>
      </c>
      <c r="D28" s="56" t="s">
        <v>8156</v>
      </c>
      <c r="E28" s="56" t="s">
        <v>8159</v>
      </c>
      <c r="F28" s="457" t="s">
        <v>8188</v>
      </c>
      <c r="G28" s="457" t="s">
        <v>8188</v>
      </c>
      <c r="H28" s="1317" t="s">
        <v>8270</v>
      </c>
      <c r="I28" s="1318"/>
      <c r="J28" s="1331"/>
    </row>
    <row r="29" spans="1:13" ht="39.950000000000003" hidden="1" customHeight="1">
      <c r="A29" s="58"/>
      <c r="B29" s="487" t="s">
        <v>8089</v>
      </c>
      <c r="C29" s="478" t="s">
        <v>8114</v>
      </c>
      <c r="D29" s="470" t="s">
        <v>7816</v>
      </c>
      <c r="E29" s="470" t="s">
        <v>7816</v>
      </c>
      <c r="F29" s="471" t="s">
        <v>7858</v>
      </c>
      <c r="G29" s="471" t="s">
        <v>7858</v>
      </c>
      <c r="H29" s="1311" t="s">
        <v>444</v>
      </c>
      <c r="I29" s="1325"/>
      <c r="J29" s="474" t="s">
        <v>8272</v>
      </c>
    </row>
    <row r="30" spans="1:13" ht="39.950000000000003" hidden="1" customHeight="1">
      <c r="A30" s="58"/>
      <c r="B30" s="487" t="s">
        <v>8079</v>
      </c>
      <c r="C30" s="478" t="s">
        <v>8134</v>
      </c>
      <c r="D30" s="470" t="s">
        <v>7817</v>
      </c>
      <c r="E30" s="470" t="s">
        <v>7817</v>
      </c>
      <c r="F30" s="471" t="s">
        <v>7858</v>
      </c>
      <c r="G30" s="471" t="s">
        <v>7858</v>
      </c>
      <c r="H30" s="1311" t="s">
        <v>444</v>
      </c>
      <c r="I30" s="1325"/>
      <c r="J30" s="474" t="s">
        <v>8272</v>
      </c>
    </row>
    <row r="31" spans="1:13" ht="50.1" customHeight="1">
      <c r="A31" s="58">
        <v>10</v>
      </c>
      <c r="B31" s="389" t="s">
        <v>8304</v>
      </c>
      <c r="C31" s="57" t="s">
        <v>7794</v>
      </c>
      <c r="D31" s="56" t="s">
        <v>8236</v>
      </c>
      <c r="E31" s="56" t="s">
        <v>8276</v>
      </c>
      <c r="F31" s="56" t="s">
        <v>8101</v>
      </c>
      <c r="G31" s="56" t="s">
        <v>8137</v>
      </c>
      <c r="H31" s="1323" t="s">
        <v>8271</v>
      </c>
      <c r="I31" s="1324"/>
      <c r="J31" s="466"/>
      <c r="M31" s="453"/>
    </row>
    <row r="32" spans="1:13" ht="50.1" customHeight="1">
      <c r="A32" s="58">
        <v>11</v>
      </c>
      <c r="B32" s="389" t="s">
        <v>8304</v>
      </c>
      <c r="C32" s="57" t="s">
        <v>8318</v>
      </c>
      <c r="D32" s="56" t="s">
        <v>8236</v>
      </c>
      <c r="E32" s="56" t="s">
        <v>8288</v>
      </c>
      <c r="F32" s="56" t="s">
        <v>8172</v>
      </c>
      <c r="G32" s="56" t="s">
        <v>8169</v>
      </c>
      <c r="H32" s="1327" t="s">
        <v>8290</v>
      </c>
      <c r="I32" s="1328"/>
      <c r="J32" s="466"/>
      <c r="M32" s="453"/>
    </row>
    <row r="33" spans="1:10" ht="50.1" customHeight="1">
      <c r="A33" s="58">
        <v>12</v>
      </c>
      <c r="B33" s="389" t="s">
        <v>8299</v>
      </c>
      <c r="C33" s="57" t="s">
        <v>7575</v>
      </c>
      <c r="D33" s="58" t="s">
        <v>7819</v>
      </c>
      <c r="E33" s="58" t="s">
        <v>7819</v>
      </c>
      <c r="F33" s="56" t="s">
        <v>8138</v>
      </c>
      <c r="G33" s="460" t="s">
        <v>8138</v>
      </c>
      <c r="H33" s="1315" t="s">
        <v>8210</v>
      </c>
      <c r="I33" s="1316"/>
      <c r="J33" s="466"/>
    </row>
    <row r="34" spans="1:10" ht="39.75" hidden="1" customHeight="1">
      <c r="A34" s="58"/>
      <c r="B34" s="488" t="s">
        <v>7508</v>
      </c>
      <c r="C34" s="489" t="s">
        <v>7887</v>
      </c>
      <c r="D34" s="470" t="s">
        <v>7888</v>
      </c>
      <c r="E34" s="471" t="s">
        <v>7935</v>
      </c>
      <c r="F34" s="471" t="s">
        <v>7934</v>
      </c>
      <c r="G34" s="471" t="s">
        <v>7934</v>
      </c>
      <c r="H34" s="1321" t="s">
        <v>8278</v>
      </c>
      <c r="I34" s="1322"/>
      <c r="J34" s="476"/>
    </row>
    <row r="35" spans="1:10" ht="39.75" hidden="1" customHeight="1">
      <c r="A35" s="58"/>
      <c r="B35" s="488" t="s">
        <v>7882</v>
      </c>
      <c r="C35" s="489" t="s">
        <v>3556</v>
      </c>
      <c r="D35" s="470" t="s">
        <v>7889</v>
      </c>
      <c r="E35" s="471" t="s">
        <v>7936</v>
      </c>
      <c r="F35" s="471" t="s">
        <v>7933</v>
      </c>
      <c r="G35" s="471" t="s">
        <v>7933</v>
      </c>
      <c r="H35" s="1321" t="s">
        <v>8278</v>
      </c>
      <c r="I35" s="1322"/>
      <c r="J35" s="476"/>
    </row>
    <row r="36" spans="1:10" ht="39.75" hidden="1" customHeight="1">
      <c r="A36" s="58"/>
      <c r="B36" s="488" t="s">
        <v>8311</v>
      </c>
      <c r="C36" s="490" t="s">
        <v>7921</v>
      </c>
      <c r="D36" s="470" t="s">
        <v>8075</v>
      </c>
      <c r="E36" s="470" t="s">
        <v>8075</v>
      </c>
      <c r="F36" s="471" t="s">
        <v>7938</v>
      </c>
      <c r="G36" s="471" t="s">
        <v>7944</v>
      </c>
      <c r="H36" s="1321" t="s">
        <v>8278</v>
      </c>
      <c r="I36" s="1322"/>
      <c r="J36" s="476"/>
    </row>
    <row r="37" spans="1:10" ht="39.75" hidden="1" customHeight="1">
      <c r="A37" s="58"/>
      <c r="B37" s="488" t="s">
        <v>7585</v>
      </c>
      <c r="C37" s="490" t="s">
        <v>7946</v>
      </c>
      <c r="D37" s="491">
        <v>7176</v>
      </c>
      <c r="E37" s="492">
        <v>1000</v>
      </c>
      <c r="F37" s="471" t="s">
        <v>7971</v>
      </c>
      <c r="G37" s="471" t="s">
        <v>7971</v>
      </c>
      <c r="H37" s="1321" t="s">
        <v>8278</v>
      </c>
      <c r="I37" s="1322"/>
      <c r="J37" s="476"/>
    </row>
    <row r="38" spans="1:10" ht="50.1" customHeight="1">
      <c r="A38" s="58">
        <v>13</v>
      </c>
      <c r="B38" s="389" t="s">
        <v>8303</v>
      </c>
      <c r="C38" s="455" t="s">
        <v>8273</v>
      </c>
      <c r="D38" s="456" t="s">
        <v>8083</v>
      </c>
      <c r="E38" s="456" t="s">
        <v>8081</v>
      </c>
      <c r="F38" s="56" t="s">
        <v>8085</v>
      </c>
      <c r="G38" s="56" t="s">
        <v>8046</v>
      </c>
      <c r="H38" s="1315" t="s">
        <v>8210</v>
      </c>
      <c r="I38" s="1316"/>
      <c r="J38" s="466"/>
    </row>
    <row r="39" spans="1:10" ht="50.1" customHeight="1">
      <c r="A39" s="58">
        <v>14</v>
      </c>
      <c r="B39" s="389" t="s">
        <v>8299</v>
      </c>
      <c r="C39" s="455" t="s">
        <v>8080</v>
      </c>
      <c r="D39" s="456" t="s">
        <v>8084</v>
      </c>
      <c r="E39" s="456" t="s">
        <v>8082</v>
      </c>
      <c r="F39" s="56" t="s">
        <v>8085</v>
      </c>
      <c r="G39" s="56" t="s">
        <v>8046</v>
      </c>
      <c r="H39" s="1315" t="s">
        <v>8210</v>
      </c>
      <c r="I39" s="1316"/>
      <c r="J39" s="466"/>
    </row>
    <row r="40" spans="1:10" ht="60" customHeight="1">
      <c r="A40" s="58">
        <v>15</v>
      </c>
      <c r="B40" s="461" t="s">
        <v>8077</v>
      </c>
      <c r="C40" s="460" t="s">
        <v>8076</v>
      </c>
      <c r="D40" s="58" t="s">
        <v>128</v>
      </c>
      <c r="E40" s="58" t="s">
        <v>8075</v>
      </c>
      <c r="F40" s="56" t="s">
        <v>8085</v>
      </c>
      <c r="G40" s="56" t="s">
        <v>8046</v>
      </c>
      <c r="H40" s="1315" t="s">
        <v>8210</v>
      </c>
      <c r="I40" s="1316"/>
      <c r="J40" s="56" t="s">
        <v>8209</v>
      </c>
    </row>
    <row r="41" spans="1:10" ht="60" customHeight="1">
      <c r="A41" s="58">
        <v>16</v>
      </c>
      <c r="B41" s="461" t="s">
        <v>8077</v>
      </c>
      <c r="C41" s="460" t="s">
        <v>8078</v>
      </c>
      <c r="D41" s="56" t="s">
        <v>8202</v>
      </c>
      <c r="E41" s="58" t="s">
        <v>8075</v>
      </c>
      <c r="F41" s="56" t="s">
        <v>8085</v>
      </c>
      <c r="G41" s="56" t="s">
        <v>8046</v>
      </c>
      <c r="H41" s="1315" t="s">
        <v>8210</v>
      </c>
      <c r="I41" s="1316"/>
      <c r="J41" s="56" t="s">
        <v>8204</v>
      </c>
    </row>
    <row r="42" spans="1:10" ht="39.950000000000003" customHeight="1">
      <c r="A42" s="58">
        <v>17</v>
      </c>
      <c r="B42" s="461" t="s">
        <v>8302</v>
      </c>
      <c r="C42" s="460" t="s">
        <v>8087</v>
      </c>
      <c r="D42" s="58" t="s">
        <v>8088</v>
      </c>
      <c r="E42" s="58" t="s">
        <v>8099</v>
      </c>
      <c r="F42" s="56" t="s">
        <v>8085</v>
      </c>
      <c r="G42" s="56" t="s">
        <v>8046</v>
      </c>
      <c r="H42" s="1315" t="s">
        <v>8210</v>
      </c>
      <c r="I42" s="1316"/>
      <c r="J42" s="339" t="s">
        <v>8205</v>
      </c>
    </row>
    <row r="43" spans="1:10" ht="50.1" customHeight="1">
      <c r="A43" s="58">
        <v>18</v>
      </c>
      <c r="B43" s="389" t="s">
        <v>8300</v>
      </c>
      <c r="C43" s="460" t="s">
        <v>8090</v>
      </c>
      <c r="D43" s="58" t="s">
        <v>8075</v>
      </c>
      <c r="E43" s="58" t="s">
        <v>8075</v>
      </c>
      <c r="F43" s="56" t="s">
        <v>8085</v>
      </c>
      <c r="G43" s="56" t="s">
        <v>8046</v>
      </c>
      <c r="H43" s="1315" t="s">
        <v>8210</v>
      </c>
      <c r="I43" s="1316"/>
      <c r="J43" s="467" t="s">
        <v>8206</v>
      </c>
    </row>
    <row r="44" spans="1:10" ht="50.1" customHeight="1">
      <c r="A44" s="58">
        <v>19</v>
      </c>
      <c r="B44" s="389" t="s">
        <v>8300</v>
      </c>
      <c r="C44" s="460" t="s">
        <v>8091</v>
      </c>
      <c r="D44" s="58" t="s">
        <v>8092</v>
      </c>
      <c r="E44" s="58" t="s">
        <v>8092</v>
      </c>
      <c r="F44" s="56" t="s">
        <v>8085</v>
      </c>
      <c r="G44" s="56" t="s">
        <v>8046</v>
      </c>
      <c r="H44" s="1309" t="s">
        <v>8274</v>
      </c>
      <c r="I44" s="1342"/>
      <c r="J44" s="466"/>
    </row>
    <row r="45" spans="1:10" ht="50.1" customHeight="1">
      <c r="A45" s="58">
        <v>20</v>
      </c>
      <c r="B45" s="389" t="s">
        <v>8301</v>
      </c>
      <c r="C45" s="463" t="s">
        <v>8093</v>
      </c>
      <c r="D45" s="58" t="s">
        <v>8094</v>
      </c>
      <c r="E45" s="58" t="s">
        <v>8094</v>
      </c>
      <c r="F45" s="56" t="s">
        <v>7911</v>
      </c>
      <c r="G45" s="460" t="s">
        <v>8113</v>
      </c>
      <c r="H45" s="1315" t="s">
        <v>8211</v>
      </c>
      <c r="I45" s="1316"/>
      <c r="J45" s="466"/>
    </row>
    <row r="46" spans="1:10" ht="50.1" customHeight="1">
      <c r="A46" s="58">
        <v>21</v>
      </c>
      <c r="B46" s="389" t="s">
        <v>8301</v>
      </c>
      <c r="C46" s="462" t="s">
        <v>8111</v>
      </c>
      <c r="D46" s="58" t="s">
        <v>8112</v>
      </c>
      <c r="E46" s="58" t="s">
        <v>8115</v>
      </c>
      <c r="F46" s="56" t="s">
        <v>7911</v>
      </c>
      <c r="G46" s="460" t="s">
        <v>8113</v>
      </c>
      <c r="H46" s="1315" t="s">
        <v>8210</v>
      </c>
      <c r="I46" s="1316"/>
      <c r="J46" s="466"/>
    </row>
    <row r="47" spans="1:10" ht="50.1" customHeight="1">
      <c r="A47" s="58">
        <v>22</v>
      </c>
      <c r="B47" s="389" t="s">
        <v>8301</v>
      </c>
      <c r="C47" s="460" t="s">
        <v>8096</v>
      </c>
      <c r="D47" s="58" t="s">
        <v>8097</v>
      </c>
      <c r="E47" s="58" t="s">
        <v>8097</v>
      </c>
      <c r="F47" s="56" t="s">
        <v>7911</v>
      </c>
      <c r="G47" s="460" t="s">
        <v>7966</v>
      </c>
      <c r="H47" s="1315" t="s">
        <v>8211</v>
      </c>
      <c r="I47" s="1316"/>
      <c r="J47" s="466"/>
    </row>
    <row r="48" spans="1:10" ht="50.1" customHeight="1">
      <c r="A48" s="58">
        <v>23</v>
      </c>
      <c r="B48" s="389" t="s">
        <v>8300</v>
      </c>
      <c r="C48" s="339" t="s">
        <v>8095</v>
      </c>
      <c r="D48" s="58" t="s">
        <v>8098</v>
      </c>
      <c r="E48" s="58" t="s">
        <v>8098</v>
      </c>
      <c r="F48" s="56" t="s">
        <v>7911</v>
      </c>
      <c r="G48" s="460" t="s">
        <v>8107</v>
      </c>
      <c r="H48" s="1309" t="s">
        <v>8274</v>
      </c>
      <c r="I48" s="1310"/>
      <c r="J48" s="466"/>
    </row>
    <row r="49" spans="1:10" ht="50.1" customHeight="1">
      <c r="A49" s="58">
        <v>24</v>
      </c>
      <c r="B49" s="389" t="s">
        <v>8300</v>
      </c>
      <c r="C49" s="339" t="s">
        <v>8114</v>
      </c>
      <c r="D49" s="58" t="s">
        <v>7816</v>
      </c>
      <c r="E49" s="58" t="s">
        <v>7816</v>
      </c>
      <c r="F49" s="56" t="s">
        <v>8133</v>
      </c>
      <c r="G49" s="460" t="s">
        <v>8133</v>
      </c>
      <c r="H49" s="1327" t="s">
        <v>8207</v>
      </c>
      <c r="I49" s="1328"/>
      <c r="J49" s="339" t="s">
        <v>8208</v>
      </c>
    </row>
    <row r="50" spans="1:10" ht="50.1" customHeight="1">
      <c r="A50" s="58">
        <v>25</v>
      </c>
      <c r="B50" s="389" t="s">
        <v>8300</v>
      </c>
      <c r="C50" s="339" t="s">
        <v>8134</v>
      </c>
      <c r="D50" s="58" t="s">
        <v>7817</v>
      </c>
      <c r="E50" s="58" t="s">
        <v>8116</v>
      </c>
      <c r="F50" s="56" t="s">
        <v>8133</v>
      </c>
      <c r="G50" s="460" t="s">
        <v>8133</v>
      </c>
      <c r="H50" s="1327" t="s">
        <v>8207</v>
      </c>
      <c r="I50" s="1328"/>
      <c r="J50" s="339" t="s">
        <v>8208</v>
      </c>
    </row>
    <row r="51" spans="1:10" ht="50.1" customHeight="1">
      <c r="A51" s="58">
        <v>26</v>
      </c>
      <c r="B51" s="389" t="s">
        <v>8299</v>
      </c>
      <c r="C51" s="339" t="s">
        <v>8139</v>
      </c>
      <c r="D51" s="58" t="s">
        <v>8131</v>
      </c>
      <c r="E51" s="58" t="s">
        <v>8140</v>
      </c>
      <c r="F51" s="56" t="s">
        <v>8138</v>
      </c>
      <c r="G51" s="460" t="s">
        <v>8138</v>
      </c>
      <c r="H51" s="1315" t="s">
        <v>8210</v>
      </c>
      <c r="I51" s="1316"/>
      <c r="J51" s="466"/>
    </row>
    <row r="52" spans="1:10" ht="50.1" customHeight="1">
      <c r="A52" s="58">
        <v>27</v>
      </c>
      <c r="B52" s="389" t="s">
        <v>8298</v>
      </c>
      <c r="C52" s="339" t="s">
        <v>7533</v>
      </c>
      <c r="D52" s="58" t="s">
        <v>8141</v>
      </c>
      <c r="E52" s="58" t="s">
        <v>8128</v>
      </c>
      <c r="F52" s="56" t="s">
        <v>8142</v>
      </c>
      <c r="G52" s="460" t="s">
        <v>8137</v>
      </c>
      <c r="H52" s="1327" t="s">
        <v>8275</v>
      </c>
      <c r="I52" s="1328"/>
      <c r="J52" s="466"/>
    </row>
    <row r="53" spans="1:10" ht="50.1" customHeight="1">
      <c r="A53" s="58">
        <v>28</v>
      </c>
      <c r="B53" s="389" t="s">
        <v>8297</v>
      </c>
      <c r="C53" s="339" t="s">
        <v>7579</v>
      </c>
      <c r="D53" s="58" t="s">
        <v>8326</v>
      </c>
      <c r="E53" s="58" t="s">
        <v>8325</v>
      </c>
      <c r="F53" s="56" t="s">
        <v>8143</v>
      </c>
      <c r="G53" s="460" t="s">
        <v>8137</v>
      </c>
      <c r="H53" s="1327" t="s">
        <v>8275</v>
      </c>
      <c r="I53" s="1328"/>
      <c r="J53" s="466"/>
    </row>
    <row r="54" spans="1:10" ht="50.1" customHeight="1">
      <c r="A54" s="58">
        <v>29</v>
      </c>
      <c r="B54" s="461" t="s">
        <v>8296</v>
      </c>
      <c r="C54" s="339" t="s">
        <v>8147</v>
      </c>
      <c r="D54" s="58" t="s">
        <v>498</v>
      </c>
      <c r="E54" s="464" t="s">
        <v>8166</v>
      </c>
      <c r="F54" s="56" t="s">
        <v>8101</v>
      </c>
      <c r="G54" s="56" t="s">
        <v>8101</v>
      </c>
      <c r="H54" s="1315" t="s">
        <v>8212</v>
      </c>
      <c r="I54" s="1316"/>
      <c r="J54" s="339" t="s">
        <v>8221</v>
      </c>
    </row>
    <row r="55" spans="1:10" ht="50.1" customHeight="1">
      <c r="A55" s="58">
        <v>30</v>
      </c>
      <c r="B55" s="485" t="s">
        <v>8295</v>
      </c>
      <c r="C55" s="485" t="s">
        <v>7548</v>
      </c>
      <c r="D55" s="58" t="s">
        <v>8291</v>
      </c>
      <c r="E55" s="464" t="s">
        <v>8131</v>
      </c>
      <c r="F55" s="56" t="s">
        <v>8169</v>
      </c>
      <c r="G55" s="56" t="s">
        <v>8169</v>
      </c>
      <c r="H55" s="1309" t="s">
        <v>8292</v>
      </c>
      <c r="I55" s="1310"/>
      <c r="J55" s="466"/>
    </row>
    <row r="56" spans="1:10" ht="50.1" customHeight="1">
      <c r="A56" s="58">
        <v>31</v>
      </c>
      <c r="B56" s="485" t="s">
        <v>8294</v>
      </c>
      <c r="C56" s="485" t="s">
        <v>7550</v>
      </c>
      <c r="D56" s="58" t="s">
        <v>8293</v>
      </c>
      <c r="E56" s="464" t="s">
        <v>8131</v>
      </c>
      <c r="F56" s="56" t="s">
        <v>8169</v>
      </c>
      <c r="G56" s="56" t="s">
        <v>8169</v>
      </c>
      <c r="H56" s="1309" t="s">
        <v>8292</v>
      </c>
      <c r="I56" s="1310"/>
      <c r="J56" s="466"/>
    </row>
    <row r="57" spans="1:10" ht="50.1" customHeight="1">
      <c r="A57" s="58">
        <v>32</v>
      </c>
      <c r="B57" s="485" t="s">
        <v>8316</v>
      </c>
      <c r="C57" s="389" t="s">
        <v>8317</v>
      </c>
      <c r="D57" s="58" t="s">
        <v>8314</v>
      </c>
      <c r="E57" s="56" t="s">
        <v>8315</v>
      </c>
      <c r="F57" s="56" t="s">
        <v>8169</v>
      </c>
      <c r="G57" s="56" t="s">
        <v>8169</v>
      </c>
      <c r="H57" s="1309" t="s">
        <v>8292</v>
      </c>
      <c r="I57" s="1310"/>
      <c r="J57" s="466"/>
    </row>
    <row r="58" spans="1:10" ht="50.1" customHeight="1">
      <c r="A58" s="58"/>
      <c r="B58" s="461"/>
      <c r="C58" s="485"/>
      <c r="D58" s="58"/>
      <c r="E58" s="464"/>
      <c r="F58" s="56"/>
      <c r="G58" s="56"/>
      <c r="H58" s="1309"/>
      <c r="I58" s="1310"/>
      <c r="J58" s="466"/>
    </row>
    <row r="59" spans="1:10" ht="50.1" customHeight="1">
      <c r="A59" s="58"/>
      <c r="B59" s="461"/>
      <c r="C59" s="485"/>
      <c r="D59" s="58"/>
      <c r="E59" s="464"/>
      <c r="F59" s="56"/>
      <c r="G59" s="56"/>
      <c r="H59" s="1309"/>
      <c r="I59" s="1310"/>
      <c r="J59" s="466"/>
    </row>
  </sheetData>
  <mergeCells count="59">
    <mergeCell ref="H15:I15"/>
    <mergeCell ref="H56:I56"/>
    <mergeCell ref="H39:I39"/>
    <mergeCell ref="H37:I37"/>
    <mergeCell ref="H43:I43"/>
    <mergeCell ref="H44:I44"/>
    <mergeCell ref="H45:I45"/>
    <mergeCell ref="H55:I55"/>
    <mergeCell ref="H52:I52"/>
    <mergeCell ref="H53:I53"/>
    <mergeCell ref="H54:I54"/>
    <mergeCell ref="H51:I51"/>
    <mergeCell ref="H49:I49"/>
    <mergeCell ref="H50:I50"/>
    <mergeCell ref="H47:I47"/>
    <mergeCell ref="H34:I34"/>
    <mergeCell ref="A1:I1"/>
    <mergeCell ref="A2:I2"/>
    <mergeCell ref="H4:I4"/>
    <mergeCell ref="H5:I5"/>
    <mergeCell ref="H12:I12"/>
    <mergeCell ref="H11:I11"/>
    <mergeCell ref="H6:I6"/>
    <mergeCell ref="H9:I9"/>
    <mergeCell ref="H7:I7"/>
    <mergeCell ref="H10:I10"/>
    <mergeCell ref="H8:I8"/>
    <mergeCell ref="H19:I19"/>
    <mergeCell ref="H21:I21"/>
    <mergeCell ref="H22:I22"/>
    <mergeCell ref="J23:J28"/>
    <mergeCell ref="H29:I29"/>
    <mergeCell ref="H28:I28"/>
    <mergeCell ref="H20:I20"/>
    <mergeCell ref="H31:I31"/>
    <mergeCell ref="H33:I33"/>
    <mergeCell ref="H30:I30"/>
    <mergeCell ref="H23:I23"/>
    <mergeCell ref="H26:I26"/>
    <mergeCell ref="H27:I27"/>
    <mergeCell ref="H24:I24"/>
    <mergeCell ref="H25:I25"/>
    <mergeCell ref="H32:I32"/>
    <mergeCell ref="H48:I48"/>
    <mergeCell ref="H57:I57"/>
    <mergeCell ref="H58:I58"/>
    <mergeCell ref="H59:I59"/>
    <mergeCell ref="H13:I13"/>
    <mergeCell ref="H16:I16"/>
    <mergeCell ref="H46:I46"/>
    <mergeCell ref="H42:I42"/>
    <mergeCell ref="H14:I14"/>
    <mergeCell ref="H40:I40"/>
    <mergeCell ref="H41:I41"/>
    <mergeCell ref="H38:I38"/>
    <mergeCell ref="H17:I17"/>
    <mergeCell ref="H18:I18"/>
    <mergeCell ref="H36:I36"/>
    <mergeCell ref="H35:I35"/>
  </mergeCells>
  <phoneticPr fontId="37" type="noConversion"/>
  <printOptions horizontalCentered="1"/>
  <pageMargins left="0" right="0" top="0.19685039370078741" bottom="0.39370078740157483" header="0.51181102362204722" footer="0.11811023622047245"/>
  <pageSetup paperSize="9" fitToHeight="0" orientation="portrait" r:id="rId1"/>
  <headerFooter>
    <oddFooter>&amp;C第&amp;P頁 共&amp;N頁&amp;R&amp;D</oddFooter>
  </headerFooter>
  <rowBreaks count="1" manualBreakCount="1">
    <brk id="32"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CB4D9-8CAA-484B-9D6C-E6D14F555BD8}">
  <sheetPr>
    <tabColor rgb="FFFF0000"/>
  </sheetPr>
  <dimension ref="A1:N4"/>
  <sheetViews>
    <sheetView zoomScaleNormal="100" workbookViewId="0">
      <selection activeCell="G13" sqref="G13"/>
    </sheetView>
  </sheetViews>
  <sheetFormatPr defaultRowHeight="15.75"/>
  <cols>
    <col min="1" max="2" width="15.625" style="592" customWidth="1"/>
    <col min="3" max="6" width="10.625" style="592" customWidth="1"/>
    <col min="7" max="8" width="25.625" style="592" customWidth="1"/>
    <col min="9" max="16384" width="9" style="592"/>
  </cols>
  <sheetData>
    <row r="1" spans="1:14" s="520" customFormat="1" ht="62.25" customHeight="1">
      <c r="A1" s="1347" t="s">
        <v>7476</v>
      </c>
      <c r="B1" s="1348"/>
      <c r="C1" s="1348"/>
      <c r="D1" s="1348"/>
      <c r="E1" s="1348"/>
      <c r="F1" s="1348"/>
      <c r="G1" s="1348"/>
      <c r="H1" s="1348"/>
      <c r="I1" s="674"/>
      <c r="J1" s="674"/>
      <c r="K1" s="674"/>
      <c r="L1" s="674"/>
      <c r="M1" s="674"/>
      <c r="N1" s="674"/>
    </row>
    <row r="2" spans="1:14" s="676" customFormat="1" ht="19.5">
      <c r="A2" s="1344" t="s">
        <v>8957</v>
      </c>
      <c r="B2" s="1349"/>
      <c r="C2" s="1344" t="s">
        <v>8959</v>
      </c>
      <c r="D2" s="1349"/>
      <c r="E2" s="1344" t="s">
        <v>8960</v>
      </c>
      <c r="F2" s="1349"/>
      <c r="G2" s="1344" t="s">
        <v>8961</v>
      </c>
      <c r="H2" s="1349"/>
    </row>
    <row r="3" spans="1:14" s="675" customFormat="1" ht="19.5">
      <c r="A3" s="1344" t="s">
        <v>8958</v>
      </c>
      <c r="B3" s="1349"/>
      <c r="C3" s="1344">
        <v>34</v>
      </c>
      <c r="D3" s="1349"/>
      <c r="E3" s="1344">
        <v>34</v>
      </c>
      <c r="F3" s="1344"/>
      <c r="G3" s="1344">
        <v>31</v>
      </c>
      <c r="H3" s="1344"/>
    </row>
    <row r="4" spans="1:14" s="676" customFormat="1" ht="96" customHeight="1">
      <c r="A4" s="1343" t="s">
        <v>8963</v>
      </c>
      <c r="B4" s="1344"/>
      <c r="C4" s="1344">
        <v>34</v>
      </c>
      <c r="D4" s="1344"/>
      <c r="E4" s="1344">
        <v>34</v>
      </c>
      <c r="F4" s="1344"/>
      <c r="G4" s="1345" t="s">
        <v>8964</v>
      </c>
      <c r="H4" s="1346"/>
    </row>
  </sheetData>
  <mergeCells count="13">
    <mergeCell ref="A4:B4"/>
    <mergeCell ref="G4:H4"/>
    <mergeCell ref="A1:H1"/>
    <mergeCell ref="C4:D4"/>
    <mergeCell ref="E4:F4"/>
    <mergeCell ref="A2:B2"/>
    <mergeCell ref="A3:B3"/>
    <mergeCell ref="C2:D2"/>
    <mergeCell ref="E2:F2"/>
    <mergeCell ref="G2:H2"/>
    <mergeCell ref="C3:D3"/>
    <mergeCell ref="E3:F3"/>
    <mergeCell ref="G3:H3"/>
  </mergeCells>
  <phoneticPr fontId="37" type="noConversion"/>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O243"/>
  <sheetViews>
    <sheetView view="pageBreakPreview" topLeftCell="A116" zoomScaleNormal="100" zoomScaleSheetLayoutView="100" zoomScalePageLayoutView="120" workbookViewId="0">
      <selection activeCell="N130" sqref="N130:N131"/>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51" customWidth="1"/>
    <col min="10" max="10" width="12" style="315"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376" t="s">
        <v>471</v>
      </c>
      <c r="B4" s="149" t="s">
        <v>472</v>
      </c>
      <c r="C4" s="1378">
        <f>1412+116</f>
        <v>1528</v>
      </c>
      <c r="D4" s="1380" t="s">
        <v>478</v>
      </c>
      <c r="E4" s="75" t="s">
        <v>473</v>
      </c>
      <c r="F4" s="1382" t="s">
        <v>449</v>
      </c>
      <c r="G4" s="1380"/>
      <c r="H4" s="75" t="s">
        <v>473</v>
      </c>
      <c r="I4" s="1388" t="s">
        <v>1333</v>
      </c>
      <c r="J4" s="311" t="s">
        <v>449</v>
      </c>
      <c r="K4" s="76"/>
      <c r="L4" s="1390" t="s">
        <v>444</v>
      </c>
      <c r="M4" s="77" t="s">
        <v>474</v>
      </c>
      <c r="N4" s="1391" t="s">
        <v>1643</v>
      </c>
      <c r="O4" s="88">
        <v>1100224</v>
      </c>
    </row>
    <row r="5" spans="1:15" ht="30" customHeight="1">
      <c r="A5" s="1377"/>
      <c r="B5" s="149" t="s">
        <v>1335</v>
      </c>
      <c r="C5" s="1379"/>
      <c r="D5" s="1381"/>
      <c r="E5" s="75" t="s">
        <v>473</v>
      </c>
      <c r="F5" s="1383"/>
      <c r="G5" s="1381"/>
      <c r="H5" s="78" t="s">
        <v>449</v>
      </c>
      <c r="I5" s="1388"/>
      <c r="J5" s="311" t="s">
        <v>449</v>
      </c>
      <c r="K5" s="79"/>
      <c r="L5" s="1390"/>
      <c r="M5" s="77" t="s">
        <v>476</v>
      </c>
      <c r="N5" s="1391"/>
      <c r="O5" s="118"/>
    </row>
    <row r="6" spans="1:15" s="137" customFormat="1" ht="30" customHeight="1">
      <c r="A6" s="1360" t="s">
        <v>477</v>
      </c>
      <c r="B6" s="148" t="s">
        <v>472</v>
      </c>
      <c r="C6" s="1362">
        <f>1412+116</f>
        <v>1528</v>
      </c>
      <c r="D6" s="1364" t="s">
        <v>454</v>
      </c>
      <c r="E6" s="69" t="s">
        <v>479</v>
      </c>
      <c r="F6" s="1389">
        <v>24</v>
      </c>
      <c r="G6" s="1364" t="s">
        <v>454</v>
      </c>
      <c r="H6" s="143" t="s">
        <v>480</v>
      </c>
      <c r="I6" s="1367" t="s">
        <v>1334</v>
      </c>
      <c r="J6" s="312">
        <v>24</v>
      </c>
      <c r="K6" s="70" t="s">
        <v>454</v>
      </c>
      <c r="L6" s="1368" t="s">
        <v>444</v>
      </c>
      <c r="M6" s="65" t="s">
        <v>481</v>
      </c>
      <c r="N6" s="1369" t="s">
        <v>1648</v>
      </c>
      <c r="O6" s="138"/>
    </row>
    <row r="7" spans="1:15" s="137" customFormat="1" ht="30" customHeight="1">
      <c r="A7" s="1361"/>
      <c r="B7" s="148" t="s">
        <v>1336</v>
      </c>
      <c r="C7" s="1363"/>
      <c r="D7" s="1365"/>
      <c r="E7" s="69" t="s">
        <v>480</v>
      </c>
      <c r="F7" s="1366"/>
      <c r="G7" s="1365"/>
      <c r="H7" s="71" t="s">
        <v>441</v>
      </c>
      <c r="I7" s="1367"/>
      <c r="J7" s="312" t="s">
        <v>483</v>
      </c>
      <c r="K7" s="73" t="s">
        <v>443</v>
      </c>
      <c r="L7" s="1368"/>
      <c r="M7" s="65" t="s">
        <v>484</v>
      </c>
      <c r="N7" s="1369"/>
      <c r="O7" s="138"/>
    </row>
    <row r="8" spans="1:15" s="137" customFormat="1" ht="30" customHeight="1">
      <c r="A8" s="1360" t="s">
        <v>485</v>
      </c>
      <c r="B8" s="148" t="s">
        <v>472</v>
      </c>
      <c r="C8" s="1362">
        <f>1412+116</f>
        <v>1528</v>
      </c>
      <c r="D8" s="1364" t="s">
        <v>454</v>
      </c>
      <c r="E8" s="144" t="s">
        <v>486</v>
      </c>
      <c r="F8" s="1366">
        <v>22</v>
      </c>
      <c r="G8" s="1364" t="s">
        <v>454</v>
      </c>
      <c r="H8" s="71" t="s">
        <v>486</v>
      </c>
      <c r="I8" s="1367" t="s">
        <v>1334</v>
      </c>
      <c r="J8" s="312" t="s">
        <v>487</v>
      </c>
      <c r="K8" s="70" t="s">
        <v>454</v>
      </c>
      <c r="L8" s="1368" t="s">
        <v>444</v>
      </c>
      <c r="M8" s="65" t="s">
        <v>488</v>
      </c>
      <c r="N8" s="1369" t="s">
        <v>1649</v>
      </c>
      <c r="O8" s="138"/>
    </row>
    <row r="9" spans="1:15" s="137" customFormat="1" ht="30" customHeight="1">
      <c r="A9" s="1361"/>
      <c r="B9" s="148" t="s">
        <v>1337</v>
      </c>
      <c r="C9" s="1363"/>
      <c r="D9" s="1365"/>
      <c r="E9" s="69" t="s">
        <v>486</v>
      </c>
      <c r="F9" s="1366"/>
      <c r="G9" s="1365"/>
      <c r="H9" s="71" t="s">
        <v>441</v>
      </c>
      <c r="I9" s="1367"/>
      <c r="J9" s="312" t="s">
        <v>2043</v>
      </c>
      <c r="K9" s="73" t="s">
        <v>443</v>
      </c>
      <c r="L9" s="1368"/>
      <c r="M9" s="65" t="s">
        <v>491</v>
      </c>
      <c r="N9" s="1369"/>
      <c r="O9" s="138"/>
    </row>
    <row r="10" spans="1:15" s="137" customFormat="1" ht="30" customHeight="1">
      <c r="A10" s="1360" t="s">
        <v>1646</v>
      </c>
      <c r="B10" s="148" t="s">
        <v>472</v>
      </c>
      <c r="C10" s="1362">
        <f>1412+116</f>
        <v>1528</v>
      </c>
      <c r="D10" s="1364" t="s">
        <v>454</v>
      </c>
      <c r="E10" s="144" t="s">
        <v>1501</v>
      </c>
      <c r="F10" s="1366">
        <v>10</v>
      </c>
      <c r="G10" s="1364" t="s">
        <v>454</v>
      </c>
      <c r="H10" s="69" t="s">
        <v>1501</v>
      </c>
      <c r="I10" s="1367" t="s">
        <v>1334</v>
      </c>
      <c r="J10" s="312" t="s">
        <v>1739</v>
      </c>
      <c r="K10" s="70" t="s">
        <v>454</v>
      </c>
      <c r="L10" s="1368" t="s">
        <v>444</v>
      </c>
      <c r="M10" s="65" t="s">
        <v>474</v>
      </c>
      <c r="N10" s="1369" t="s">
        <v>1999</v>
      </c>
      <c r="O10" s="138"/>
    </row>
    <row r="11" spans="1:15" s="137" customFormat="1" ht="30" customHeight="1">
      <c r="A11" s="1361"/>
      <c r="B11" s="148" t="s">
        <v>1337</v>
      </c>
      <c r="C11" s="1363"/>
      <c r="D11" s="1365"/>
      <c r="E11" s="69" t="s">
        <v>1501</v>
      </c>
      <c r="F11" s="1366"/>
      <c r="G11" s="1365"/>
      <c r="H11" s="71"/>
      <c r="I11" s="1367"/>
      <c r="J11" s="312" t="s">
        <v>490</v>
      </c>
      <c r="K11" s="73" t="s">
        <v>443</v>
      </c>
      <c r="L11" s="1368"/>
      <c r="M11" s="65" t="s">
        <v>688</v>
      </c>
      <c r="N11" s="1369"/>
      <c r="O11" s="138"/>
    </row>
    <row r="12" spans="1:15" ht="30" customHeight="1">
      <c r="A12" s="1360" t="s">
        <v>1737</v>
      </c>
      <c r="B12" s="148" t="s">
        <v>472</v>
      </c>
      <c r="C12" s="1362">
        <f>1412+116</f>
        <v>1528</v>
      </c>
      <c r="D12" s="1364" t="s">
        <v>454</v>
      </c>
      <c r="E12" s="144" t="s">
        <v>1656</v>
      </c>
      <c r="F12" s="1366">
        <v>18.5</v>
      </c>
      <c r="G12" s="1364" t="s">
        <v>454</v>
      </c>
      <c r="H12" s="69" t="s">
        <v>1656</v>
      </c>
      <c r="I12" s="1367" t="s">
        <v>1334</v>
      </c>
      <c r="J12" s="312" t="s">
        <v>2026</v>
      </c>
      <c r="K12" s="70" t="s">
        <v>454</v>
      </c>
      <c r="L12" s="1368"/>
      <c r="M12" s="65" t="s">
        <v>474</v>
      </c>
      <c r="N12" s="1369" t="s">
        <v>1734</v>
      </c>
      <c r="O12" s="118"/>
    </row>
    <row r="13" spans="1:15" ht="30" customHeight="1">
      <c r="A13" s="1361"/>
      <c r="B13" s="148" t="s">
        <v>1337</v>
      </c>
      <c r="C13" s="1363"/>
      <c r="D13" s="1365"/>
      <c r="E13" s="69" t="s">
        <v>1656</v>
      </c>
      <c r="F13" s="1366"/>
      <c r="G13" s="1365"/>
      <c r="H13" s="71"/>
      <c r="I13" s="1367"/>
      <c r="J13" s="312" t="s">
        <v>2025</v>
      </c>
      <c r="K13" s="73" t="s">
        <v>443</v>
      </c>
      <c r="L13" s="1368"/>
      <c r="M13" s="65" t="s">
        <v>484</v>
      </c>
      <c r="N13" s="1369"/>
      <c r="O13" s="118"/>
    </row>
    <row r="14" spans="1:15" ht="30" customHeight="1">
      <c r="A14" s="1360" t="s">
        <v>1738</v>
      </c>
      <c r="B14" s="148" t="s">
        <v>472</v>
      </c>
      <c r="C14" s="1362">
        <f>1412+116</f>
        <v>1528</v>
      </c>
      <c r="D14" s="1364" t="s">
        <v>454</v>
      </c>
      <c r="E14" s="144" t="s">
        <v>1735</v>
      </c>
      <c r="F14" s="1366">
        <v>39</v>
      </c>
      <c r="G14" s="1364" t="s">
        <v>454</v>
      </c>
      <c r="H14" s="69" t="s">
        <v>1735</v>
      </c>
      <c r="I14" s="1367" t="s">
        <v>1334</v>
      </c>
      <c r="J14" s="312" t="s">
        <v>1740</v>
      </c>
      <c r="K14" s="70" t="s">
        <v>454</v>
      </c>
      <c r="L14" s="1368"/>
      <c r="M14" s="65" t="s">
        <v>488</v>
      </c>
      <c r="N14" s="1369" t="s">
        <v>1736</v>
      </c>
      <c r="O14" s="118"/>
    </row>
    <row r="15" spans="1:15" ht="30" customHeight="1">
      <c r="A15" s="1361"/>
      <c r="B15" s="148" t="s">
        <v>1337</v>
      </c>
      <c r="C15" s="1363"/>
      <c r="D15" s="1365"/>
      <c r="E15" s="69" t="s">
        <v>1735</v>
      </c>
      <c r="F15" s="1366"/>
      <c r="G15" s="1365"/>
      <c r="H15" s="71">
        <v>2</v>
      </c>
      <c r="I15" s="1367"/>
      <c r="J15" s="312">
        <v>6</v>
      </c>
      <c r="K15" s="73" t="s">
        <v>443</v>
      </c>
      <c r="L15" s="1368"/>
      <c r="M15" s="65" t="s">
        <v>484</v>
      </c>
      <c r="N15" s="1369"/>
      <c r="O15" s="118"/>
    </row>
    <row r="16" spans="1:15" ht="30" customHeight="1">
      <c r="A16" s="1350" t="s">
        <v>1812</v>
      </c>
      <c r="B16" s="304" t="s">
        <v>472</v>
      </c>
      <c r="C16" s="1352">
        <f>1412+116</f>
        <v>1528</v>
      </c>
      <c r="D16" s="1354" t="s">
        <v>2046</v>
      </c>
      <c r="E16" s="305" t="s">
        <v>1813</v>
      </c>
      <c r="F16" s="1356">
        <v>10</v>
      </c>
      <c r="G16" s="1354" t="s">
        <v>2047</v>
      </c>
      <c r="H16" s="306" t="s">
        <v>1813</v>
      </c>
      <c r="I16" s="1357" t="s">
        <v>2048</v>
      </c>
      <c r="J16" s="313" t="s">
        <v>2050</v>
      </c>
      <c r="K16" s="307" t="s">
        <v>2047</v>
      </c>
      <c r="L16" s="1358"/>
      <c r="M16" s="308" t="s">
        <v>1691</v>
      </c>
      <c r="N16" s="1359" t="s">
        <v>1814</v>
      </c>
      <c r="O16" s="118"/>
    </row>
    <row r="17" spans="1:15" ht="30" customHeight="1">
      <c r="A17" s="1351"/>
      <c r="B17" s="304" t="s">
        <v>2045</v>
      </c>
      <c r="C17" s="1353"/>
      <c r="D17" s="1355"/>
      <c r="E17" s="306" t="s">
        <v>1813</v>
      </c>
      <c r="F17" s="1356"/>
      <c r="G17" s="1355"/>
      <c r="H17" s="309"/>
      <c r="I17" s="1357"/>
      <c r="J17" s="313">
        <v>6</v>
      </c>
      <c r="K17" s="310" t="s">
        <v>443</v>
      </c>
      <c r="L17" s="1358"/>
      <c r="M17" s="308" t="s">
        <v>491</v>
      </c>
      <c r="N17" s="1359"/>
      <c r="O17" s="118"/>
    </row>
    <row r="18" spans="1:15" ht="30" customHeight="1">
      <c r="A18" s="1350" t="s">
        <v>2059</v>
      </c>
      <c r="B18" s="304" t="s">
        <v>472</v>
      </c>
      <c r="C18" s="1352">
        <f>1412+116</f>
        <v>1528</v>
      </c>
      <c r="D18" s="1354" t="s">
        <v>2046</v>
      </c>
      <c r="E18" s="305" t="s">
        <v>2049</v>
      </c>
      <c r="F18" s="1356">
        <v>21</v>
      </c>
      <c r="G18" s="1354" t="s">
        <v>2047</v>
      </c>
      <c r="H18" s="306" t="s">
        <v>2053</v>
      </c>
      <c r="I18" s="1357" t="s">
        <v>2048</v>
      </c>
      <c r="J18" s="313">
        <f>J16+F18</f>
        <v>144.5</v>
      </c>
      <c r="K18" s="307" t="s">
        <v>2047</v>
      </c>
      <c r="L18" s="1358"/>
      <c r="M18" s="308" t="s">
        <v>2051</v>
      </c>
      <c r="N18" s="1359" t="s">
        <v>2250</v>
      </c>
      <c r="O18" s="118"/>
    </row>
    <row r="19" spans="1:15" ht="30" customHeight="1">
      <c r="A19" s="1351"/>
      <c r="B19" s="304" t="s">
        <v>2045</v>
      </c>
      <c r="C19" s="1353"/>
      <c r="D19" s="1355"/>
      <c r="E19" s="306" t="s">
        <v>2054</v>
      </c>
      <c r="F19" s="1356"/>
      <c r="G19" s="1355"/>
      <c r="H19" s="309">
        <v>2</v>
      </c>
      <c r="I19" s="1357"/>
      <c r="J19" s="316">
        <f>J17+H19</f>
        <v>8</v>
      </c>
      <c r="K19" s="310" t="s">
        <v>443</v>
      </c>
      <c r="L19" s="1358"/>
      <c r="M19" s="308" t="s">
        <v>2052</v>
      </c>
      <c r="N19" s="1359"/>
      <c r="O19" s="118"/>
    </row>
    <row r="20" spans="1:15" s="328" customFormat="1" ht="30" customHeight="1">
      <c r="A20" s="1350" t="s">
        <v>2060</v>
      </c>
      <c r="B20" s="304" t="s">
        <v>472</v>
      </c>
      <c r="C20" s="1352">
        <f>1412+116</f>
        <v>1528</v>
      </c>
      <c r="D20" s="1354" t="s">
        <v>2047</v>
      </c>
      <c r="E20" s="305" t="s">
        <v>2055</v>
      </c>
      <c r="F20" s="1356">
        <v>4.5</v>
      </c>
      <c r="G20" s="1354" t="s">
        <v>2047</v>
      </c>
      <c r="H20" s="306" t="s">
        <v>2055</v>
      </c>
      <c r="I20" s="1357" t="s">
        <v>2641</v>
      </c>
      <c r="J20" s="313">
        <f>J18+F20</f>
        <v>149</v>
      </c>
      <c r="K20" s="307" t="s">
        <v>2640</v>
      </c>
      <c r="L20" s="1358"/>
      <c r="M20" s="308" t="s">
        <v>2057</v>
      </c>
      <c r="N20" s="1359" t="s">
        <v>2204</v>
      </c>
      <c r="O20" s="327"/>
    </row>
    <row r="21" spans="1:15" s="328" customFormat="1" ht="30" customHeight="1">
      <c r="A21" s="1351"/>
      <c r="B21" s="304" t="s">
        <v>2642</v>
      </c>
      <c r="C21" s="1353"/>
      <c r="D21" s="1355"/>
      <c r="E21" s="306" t="s">
        <v>2056</v>
      </c>
      <c r="F21" s="1356"/>
      <c r="G21" s="1355"/>
      <c r="H21" s="309"/>
      <c r="I21" s="1357"/>
      <c r="J21" s="316">
        <f>J19+H21</f>
        <v>8</v>
      </c>
      <c r="K21" s="310" t="s">
        <v>443</v>
      </c>
      <c r="L21" s="1358"/>
      <c r="M21" s="308" t="s">
        <v>2058</v>
      </c>
      <c r="N21" s="1359"/>
      <c r="O21" s="327"/>
    </row>
    <row r="22" spans="1:15" ht="29.25" customHeight="1">
      <c r="A22" s="1350" t="s">
        <v>2643</v>
      </c>
      <c r="B22" s="304" t="s">
        <v>472</v>
      </c>
      <c r="C22" s="1352">
        <f>1412+116</f>
        <v>1528</v>
      </c>
      <c r="D22" s="1354" t="s">
        <v>3121</v>
      </c>
      <c r="E22" s="305" t="s">
        <v>2644</v>
      </c>
      <c r="F22" s="1356">
        <v>7</v>
      </c>
      <c r="G22" s="1354" t="s">
        <v>3120</v>
      </c>
      <c r="H22" s="305" t="str">
        <f>E22</f>
        <v>110/07/19</v>
      </c>
      <c r="I22" s="1357" t="s">
        <v>3122</v>
      </c>
      <c r="J22" s="313">
        <f>J20+F22</f>
        <v>156</v>
      </c>
      <c r="K22" s="307" t="s">
        <v>3121</v>
      </c>
      <c r="L22" s="1358"/>
      <c r="M22" s="308" t="s">
        <v>2955</v>
      </c>
      <c r="N22" s="1359" t="s">
        <v>2953</v>
      </c>
      <c r="O22" s="118"/>
    </row>
    <row r="23" spans="1:15" ht="30" customHeight="1">
      <c r="A23" s="1351"/>
      <c r="B23" s="304" t="s">
        <v>3123</v>
      </c>
      <c r="C23" s="1353"/>
      <c r="D23" s="1355"/>
      <c r="E23" s="305" t="str">
        <f>E22</f>
        <v>110/07/19</v>
      </c>
      <c r="F23" s="1356"/>
      <c r="G23" s="1355"/>
      <c r="H23" s="309"/>
      <c r="I23" s="1357"/>
      <c r="J23" s="316">
        <f>J21+H23</f>
        <v>8</v>
      </c>
      <c r="K23" s="310" t="s">
        <v>443</v>
      </c>
      <c r="L23" s="1358"/>
      <c r="M23" s="308" t="s">
        <v>2466</v>
      </c>
      <c r="N23" s="1359"/>
      <c r="O23" s="118"/>
    </row>
    <row r="24" spans="1:15" s="328" customFormat="1" ht="29.25" customHeight="1">
      <c r="A24" s="1350" t="s">
        <v>3199</v>
      </c>
      <c r="B24" s="304" t="s">
        <v>472</v>
      </c>
      <c r="C24" s="1352">
        <f>1412+116</f>
        <v>1528</v>
      </c>
      <c r="D24" s="1354" t="s">
        <v>3189</v>
      </c>
      <c r="E24" s="305" t="s">
        <v>3118</v>
      </c>
      <c r="F24" s="1356">
        <v>30</v>
      </c>
      <c r="G24" s="1354" t="s">
        <v>3189</v>
      </c>
      <c r="H24" s="305" t="str">
        <f>E24</f>
        <v>110/08/27</v>
      </c>
      <c r="I24" s="1357" t="s">
        <v>3188</v>
      </c>
      <c r="J24" s="313">
        <f>J22+F24</f>
        <v>186</v>
      </c>
      <c r="K24" s="307" t="s">
        <v>3189</v>
      </c>
      <c r="L24" s="1358"/>
      <c r="M24" s="308" t="s">
        <v>3144</v>
      </c>
      <c r="N24" s="1359" t="s">
        <v>3119</v>
      </c>
      <c r="O24" s="327"/>
    </row>
    <row r="25" spans="1:15" s="328" customFormat="1" ht="30" customHeight="1">
      <c r="A25" s="1351"/>
      <c r="B25" s="304" t="s">
        <v>3190</v>
      </c>
      <c r="C25" s="1353"/>
      <c r="D25" s="1355"/>
      <c r="E25" s="305" t="str">
        <f>E24</f>
        <v>110/08/27</v>
      </c>
      <c r="F25" s="1356"/>
      <c r="G25" s="1355"/>
      <c r="H25" s="309">
        <v>2</v>
      </c>
      <c r="I25" s="1357"/>
      <c r="J25" s="316">
        <f>J23+H25</f>
        <v>10</v>
      </c>
      <c r="K25" s="310" t="s">
        <v>443</v>
      </c>
      <c r="L25" s="1358"/>
      <c r="M25" s="308" t="s">
        <v>688</v>
      </c>
      <c r="N25" s="1359"/>
      <c r="O25" s="327"/>
    </row>
    <row r="26" spans="1:15" s="328" customFormat="1" ht="29.25" customHeight="1">
      <c r="A26" s="1350" t="s">
        <v>3200</v>
      </c>
      <c r="B26" s="322" t="s">
        <v>472</v>
      </c>
      <c r="C26" s="1352">
        <f>1412+116</f>
        <v>1528</v>
      </c>
      <c r="D26" s="1354" t="s">
        <v>3189</v>
      </c>
      <c r="E26" s="305" t="s">
        <v>3192</v>
      </c>
      <c r="F26" s="1356">
        <v>8</v>
      </c>
      <c r="G26" s="1354" t="s">
        <v>3189</v>
      </c>
      <c r="H26" s="305" t="str">
        <f>E26</f>
        <v>110/08/30</v>
      </c>
      <c r="I26" s="1357" t="s">
        <v>3188</v>
      </c>
      <c r="J26" s="313">
        <f>J24+F26</f>
        <v>194</v>
      </c>
      <c r="K26" s="307" t="s">
        <v>3191</v>
      </c>
      <c r="L26" s="1358"/>
      <c r="M26" s="308" t="s">
        <v>488</v>
      </c>
      <c r="N26" s="1359" t="s">
        <v>3194</v>
      </c>
      <c r="O26" s="327"/>
    </row>
    <row r="27" spans="1:15" s="328" customFormat="1" ht="30" customHeight="1">
      <c r="A27" s="1351"/>
      <c r="B27" s="322" t="s">
        <v>3190</v>
      </c>
      <c r="C27" s="1353"/>
      <c r="D27" s="1355"/>
      <c r="E27" s="305" t="str">
        <f>E26</f>
        <v>110/08/30</v>
      </c>
      <c r="F27" s="1356"/>
      <c r="G27" s="1355"/>
      <c r="H27" s="309"/>
      <c r="I27" s="1357"/>
      <c r="J27" s="316">
        <f>J25+H27</f>
        <v>10</v>
      </c>
      <c r="K27" s="310" t="s">
        <v>443</v>
      </c>
      <c r="L27" s="1358"/>
      <c r="M27" s="308" t="s">
        <v>3193</v>
      </c>
      <c r="N27" s="1359"/>
      <c r="O27" s="327"/>
    </row>
    <row r="28" spans="1:15" s="328" customFormat="1" ht="29.25" customHeight="1">
      <c r="A28" s="1350" t="s">
        <v>3201</v>
      </c>
      <c r="B28" s="322" t="s">
        <v>472</v>
      </c>
      <c r="C28" s="1352">
        <f>1412+116</f>
        <v>1528</v>
      </c>
      <c r="D28" s="1354" t="s">
        <v>3189</v>
      </c>
      <c r="E28" s="305" t="s">
        <v>3195</v>
      </c>
      <c r="F28" s="1356">
        <v>20</v>
      </c>
      <c r="G28" s="1354" t="s">
        <v>3189</v>
      </c>
      <c r="H28" s="305" t="str">
        <f>E28</f>
        <v>110/09/06</v>
      </c>
      <c r="I28" s="1357" t="s">
        <v>3188</v>
      </c>
      <c r="J28" s="313">
        <f>J26+F28</f>
        <v>214</v>
      </c>
      <c r="K28" s="307" t="s">
        <v>3191</v>
      </c>
      <c r="L28" s="1358"/>
      <c r="M28" s="308" t="s">
        <v>3196</v>
      </c>
      <c r="N28" s="1359" t="s">
        <v>3197</v>
      </c>
      <c r="O28" s="327"/>
    </row>
    <row r="29" spans="1:15" s="328" customFormat="1" ht="30" customHeight="1">
      <c r="A29" s="1351"/>
      <c r="B29" s="322" t="s">
        <v>3190</v>
      </c>
      <c r="C29" s="1353"/>
      <c r="D29" s="1355"/>
      <c r="E29" s="305" t="str">
        <f>E28</f>
        <v>110/09/06</v>
      </c>
      <c r="F29" s="1356"/>
      <c r="G29" s="1355"/>
      <c r="H29" s="309"/>
      <c r="I29" s="1357"/>
      <c r="J29" s="316">
        <f>J27+H29</f>
        <v>10</v>
      </c>
      <c r="K29" s="310" t="s">
        <v>443</v>
      </c>
      <c r="L29" s="1358"/>
      <c r="M29" s="308" t="s">
        <v>688</v>
      </c>
      <c r="N29" s="1359"/>
      <c r="O29" s="327"/>
    </row>
    <row r="30" spans="1:15" s="328" customFormat="1" ht="29.25" customHeight="1">
      <c r="A30" s="1350" t="s">
        <v>3202</v>
      </c>
      <c r="B30" s="322" t="s">
        <v>472</v>
      </c>
      <c r="C30" s="1352">
        <f>1412+116</f>
        <v>1528</v>
      </c>
      <c r="D30" s="1354" t="s">
        <v>3525</v>
      </c>
      <c r="E30" s="305" t="s">
        <v>3198</v>
      </c>
      <c r="F30" s="1356">
        <v>31</v>
      </c>
      <c r="G30" s="1354" t="s">
        <v>3525</v>
      </c>
      <c r="H30" s="305" t="str">
        <f>E30</f>
        <v>110/09/16</v>
      </c>
      <c r="I30" s="1357" t="s">
        <v>3526</v>
      </c>
      <c r="J30" s="313">
        <f>J28+F30</f>
        <v>245</v>
      </c>
      <c r="K30" s="307" t="s">
        <v>3525</v>
      </c>
      <c r="L30" s="1358"/>
      <c r="M30" s="308" t="s">
        <v>488</v>
      </c>
      <c r="N30" s="1359" t="s">
        <v>3353</v>
      </c>
      <c r="O30" s="327"/>
    </row>
    <row r="31" spans="1:15" s="328" customFormat="1" ht="30" customHeight="1">
      <c r="A31" s="1351"/>
      <c r="B31" s="322" t="s">
        <v>3527</v>
      </c>
      <c r="C31" s="1353"/>
      <c r="D31" s="1355"/>
      <c r="E31" s="305" t="str">
        <f>E30</f>
        <v>110/09/16</v>
      </c>
      <c r="F31" s="1356"/>
      <c r="G31" s="1355"/>
      <c r="H31" s="309">
        <v>2</v>
      </c>
      <c r="I31" s="1357"/>
      <c r="J31" s="316">
        <f>J29+H31</f>
        <v>12</v>
      </c>
      <c r="K31" s="310" t="s">
        <v>443</v>
      </c>
      <c r="L31" s="1358"/>
      <c r="M31" s="308" t="s">
        <v>491</v>
      </c>
      <c r="N31" s="1359"/>
      <c r="O31" s="327"/>
    </row>
    <row r="32" spans="1:15" s="328" customFormat="1" ht="29.25" customHeight="1">
      <c r="A32" s="1350" t="s">
        <v>3449</v>
      </c>
      <c r="B32" s="322" t="s">
        <v>472</v>
      </c>
      <c r="C32" s="1352">
        <f>1412+116</f>
        <v>1528</v>
      </c>
      <c r="D32" s="1354" t="s">
        <v>3528</v>
      </c>
      <c r="E32" s="305" t="s">
        <v>3450</v>
      </c>
      <c r="F32" s="1356">
        <v>6</v>
      </c>
      <c r="G32" s="1354" t="s">
        <v>3525</v>
      </c>
      <c r="H32" s="305" t="str">
        <f>E32</f>
        <v>110/10/04</v>
      </c>
      <c r="I32" s="1357" t="s">
        <v>3529</v>
      </c>
      <c r="J32" s="313">
        <f>J30+F32</f>
        <v>251</v>
      </c>
      <c r="K32" s="307" t="s">
        <v>3528</v>
      </c>
      <c r="L32" s="1358"/>
      <c r="M32" s="308" t="s">
        <v>481</v>
      </c>
      <c r="N32" s="1359" t="s">
        <v>3452</v>
      </c>
      <c r="O32" s="327"/>
    </row>
    <row r="33" spans="1:15" s="328" customFormat="1" ht="30" customHeight="1">
      <c r="A33" s="1351"/>
      <c r="B33" s="322" t="s">
        <v>2642</v>
      </c>
      <c r="C33" s="1353"/>
      <c r="D33" s="1355"/>
      <c r="E33" s="305" t="str">
        <f>E32</f>
        <v>110/10/04</v>
      </c>
      <c r="F33" s="1356"/>
      <c r="G33" s="1355"/>
      <c r="H33" s="309"/>
      <c r="I33" s="1357"/>
      <c r="J33" s="316">
        <f>J31+H33</f>
        <v>12</v>
      </c>
      <c r="K33" s="310" t="s">
        <v>443</v>
      </c>
      <c r="L33" s="1358"/>
      <c r="M33" s="308" t="s">
        <v>3451</v>
      </c>
      <c r="N33" s="1359"/>
      <c r="O33" s="327"/>
    </row>
    <row r="34" spans="1:15" s="328" customFormat="1" ht="29.25" customHeight="1">
      <c r="A34" s="1350" t="s">
        <v>3453</v>
      </c>
      <c r="B34" s="322" t="s">
        <v>472</v>
      </c>
      <c r="C34" s="1352">
        <f>1412+116</f>
        <v>1528</v>
      </c>
      <c r="D34" s="1354" t="s">
        <v>3643</v>
      </c>
      <c r="E34" s="305" t="s">
        <v>3454</v>
      </c>
      <c r="F34" s="1356">
        <v>16</v>
      </c>
      <c r="G34" s="1354" t="s">
        <v>3644</v>
      </c>
      <c r="H34" s="305" t="str">
        <f>E34</f>
        <v>110/10/13</v>
      </c>
      <c r="I34" s="1357" t="s">
        <v>3645</v>
      </c>
      <c r="J34" s="313">
        <f>J32+F34</f>
        <v>267</v>
      </c>
      <c r="K34" s="307" t="s">
        <v>3643</v>
      </c>
      <c r="L34" s="1358"/>
      <c r="M34" s="308" t="s">
        <v>474</v>
      </c>
      <c r="N34" s="1359" t="s">
        <v>3456</v>
      </c>
      <c r="O34" s="327"/>
    </row>
    <row r="35" spans="1:15" s="328" customFormat="1" ht="30" customHeight="1">
      <c r="A35" s="1351"/>
      <c r="B35" s="322" t="s">
        <v>3646</v>
      </c>
      <c r="C35" s="1353"/>
      <c r="D35" s="1355"/>
      <c r="E35" s="305" t="str">
        <f>E34</f>
        <v>110/10/13</v>
      </c>
      <c r="F35" s="1356"/>
      <c r="G35" s="1355"/>
      <c r="H35" s="309"/>
      <c r="I35" s="1357"/>
      <c r="J35" s="316">
        <f>J33+H35</f>
        <v>12</v>
      </c>
      <c r="K35" s="310" t="s">
        <v>443</v>
      </c>
      <c r="L35" s="1358"/>
      <c r="M35" s="308" t="s">
        <v>3455</v>
      </c>
      <c r="N35" s="1359"/>
      <c r="O35" s="327"/>
    </row>
    <row r="36" spans="1:15" s="328" customFormat="1" ht="29.25" customHeight="1">
      <c r="A36" s="1350" t="s">
        <v>3631</v>
      </c>
      <c r="B36" s="322" t="s">
        <v>472</v>
      </c>
      <c r="C36" s="1352">
        <f>1412+116</f>
        <v>1528</v>
      </c>
      <c r="D36" s="1354" t="s">
        <v>2078</v>
      </c>
      <c r="E36" s="305" t="s">
        <v>3632</v>
      </c>
      <c r="F36" s="1356">
        <v>8</v>
      </c>
      <c r="G36" s="1354" t="s">
        <v>3643</v>
      </c>
      <c r="H36" s="305" t="str">
        <f>E36</f>
        <v>110/11/01</v>
      </c>
      <c r="I36" s="1357" t="s">
        <v>3188</v>
      </c>
      <c r="J36" s="313">
        <f>J34+F36</f>
        <v>275</v>
      </c>
      <c r="K36" s="307" t="s">
        <v>3647</v>
      </c>
      <c r="L36" s="1358"/>
      <c r="M36" s="308" t="s">
        <v>3633</v>
      </c>
      <c r="N36" s="1359" t="s">
        <v>3634</v>
      </c>
      <c r="O36" s="327"/>
    </row>
    <row r="37" spans="1:15" s="328" customFormat="1" ht="30" customHeight="1">
      <c r="A37" s="1351"/>
      <c r="B37" s="322" t="s">
        <v>2642</v>
      </c>
      <c r="C37" s="1353"/>
      <c r="D37" s="1355"/>
      <c r="E37" s="305" t="str">
        <f>E36</f>
        <v>110/11/01</v>
      </c>
      <c r="F37" s="1356"/>
      <c r="G37" s="1355"/>
      <c r="H37" s="309"/>
      <c r="I37" s="1357"/>
      <c r="J37" s="316">
        <f>J35+H37</f>
        <v>12</v>
      </c>
      <c r="K37" s="310" t="s">
        <v>443</v>
      </c>
      <c r="L37" s="1358"/>
      <c r="M37" s="308" t="s">
        <v>2251</v>
      </c>
      <c r="N37" s="1359"/>
      <c r="O37" s="327"/>
    </row>
    <row r="38" spans="1:15" s="328" customFormat="1" ht="29.25" customHeight="1">
      <c r="A38" s="1350" t="s">
        <v>3635</v>
      </c>
      <c r="B38" s="322" t="s">
        <v>472</v>
      </c>
      <c r="C38" s="1352">
        <f>1412+116</f>
        <v>1528</v>
      </c>
      <c r="D38" s="1354" t="s">
        <v>2078</v>
      </c>
      <c r="E38" s="305" t="s">
        <v>3636</v>
      </c>
      <c r="F38" s="1356">
        <v>7</v>
      </c>
      <c r="G38" s="1354" t="s">
        <v>3644</v>
      </c>
      <c r="H38" s="305" t="str">
        <f>E38</f>
        <v>110/11/03</v>
      </c>
      <c r="I38" s="1357" t="s">
        <v>3188</v>
      </c>
      <c r="J38" s="313">
        <f>J36+F38</f>
        <v>282</v>
      </c>
      <c r="K38" s="307" t="s">
        <v>2078</v>
      </c>
      <c r="L38" s="1358"/>
      <c r="M38" s="308" t="s">
        <v>3637</v>
      </c>
      <c r="N38" s="1359" t="s">
        <v>3639</v>
      </c>
      <c r="O38" s="327"/>
    </row>
    <row r="39" spans="1:15" s="328" customFormat="1" ht="30" customHeight="1">
      <c r="A39" s="1351"/>
      <c r="B39" s="322" t="s">
        <v>2642</v>
      </c>
      <c r="C39" s="1353"/>
      <c r="D39" s="1355"/>
      <c r="E39" s="305" t="str">
        <f>E38</f>
        <v>110/11/03</v>
      </c>
      <c r="F39" s="1356"/>
      <c r="G39" s="1355"/>
      <c r="H39" s="309"/>
      <c r="I39" s="1357"/>
      <c r="J39" s="316">
        <f>J37+H39</f>
        <v>12</v>
      </c>
      <c r="K39" s="310" t="s">
        <v>443</v>
      </c>
      <c r="L39" s="1358"/>
      <c r="M39" s="308" t="s">
        <v>3638</v>
      </c>
      <c r="N39" s="1359"/>
      <c r="O39" s="327"/>
    </row>
    <row r="40" spans="1:15" s="328" customFormat="1" ht="29.25" customHeight="1">
      <c r="A40" s="1350" t="s">
        <v>3640</v>
      </c>
      <c r="B40" s="322" t="s">
        <v>472</v>
      </c>
      <c r="C40" s="1352">
        <f>1412+116</f>
        <v>1528</v>
      </c>
      <c r="D40" s="1354" t="s">
        <v>4455</v>
      </c>
      <c r="E40" s="305" t="s">
        <v>3641</v>
      </c>
      <c r="F40" s="1356">
        <v>16</v>
      </c>
      <c r="G40" s="1354" t="s">
        <v>2078</v>
      </c>
      <c r="H40" s="305" t="str">
        <f>E40</f>
        <v>110/11/17</v>
      </c>
      <c r="I40" s="1357" t="s">
        <v>4456</v>
      </c>
      <c r="J40" s="313">
        <f>J38+F40</f>
        <v>298</v>
      </c>
      <c r="K40" s="307" t="s">
        <v>4457</v>
      </c>
      <c r="L40" s="1358"/>
      <c r="M40" s="308" t="s">
        <v>3642</v>
      </c>
      <c r="N40" s="1359" t="s">
        <v>3793</v>
      </c>
      <c r="O40" s="327"/>
    </row>
    <row r="41" spans="1:15" s="328" customFormat="1" ht="30" customHeight="1">
      <c r="A41" s="1351"/>
      <c r="B41" s="322" t="s">
        <v>4458</v>
      </c>
      <c r="C41" s="1353"/>
      <c r="D41" s="1355"/>
      <c r="E41" s="305" t="str">
        <f>E40</f>
        <v>110/11/17</v>
      </c>
      <c r="F41" s="1356"/>
      <c r="G41" s="1355"/>
      <c r="H41" s="309">
        <v>2</v>
      </c>
      <c r="I41" s="1357"/>
      <c r="J41" s="316">
        <f>J39+H41</f>
        <v>14</v>
      </c>
      <c r="K41" s="310" t="s">
        <v>443</v>
      </c>
      <c r="L41" s="1358"/>
      <c r="M41" s="308" t="s">
        <v>2097</v>
      </c>
      <c r="N41" s="1359"/>
      <c r="O41" s="327"/>
    </row>
    <row r="42" spans="1:15" s="328" customFormat="1" ht="29.25" customHeight="1">
      <c r="A42" s="1350" t="s">
        <v>4447</v>
      </c>
      <c r="B42" s="322" t="s">
        <v>472</v>
      </c>
      <c r="C42" s="1352">
        <f>1412+116</f>
        <v>1528</v>
      </c>
      <c r="D42" s="1354" t="s">
        <v>4648</v>
      </c>
      <c r="E42" s="305" t="s">
        <v>4448</v>
      </c>
      <c r="F42" s="1356">
        <v>7</v>
      </c>
      <c r="G42" s="1354" t="s">
        <v>4648</v>
      </c>
      <c r="H42" s="305" t="str">
        <f>E42</f>
        <v>111/01/14</v>
      </c>
      <c r="I42" s="1357" t="s">
        <v>4649</v>
      </c>
      <c r="J42" s="313">
        <f>J40+F42</f>
        <v>305</v>
      </c>
      <c r="K42" s="307" t="s">
        <v>4648</v>
      </c>
      <c r="L42" s="1358"/>
      <c r="M42" s="308" t="s">
        <v>516</v>
      </c>
      <c r="N42" s="1359" t="s">
        <v>4450</v>
      </c>
      <c r="O42" s="327"/>
    </row>
    <row r="43" spans="1:15" s="328" customFormat="1" ht="30" customHeight="1">
      <c r="A43" s="1351"/>
      <c r="B43" s="322" t="s">
        <v>4650</v>
      </c>
      <c r="C43" s="1353"/>
      <c r="D43" s="1355"/>
      <c r="E43" s="305" t="str">
        <f>E42</f>
        <v>111/01/14</v>
      </c>
      <c r="F43" s="1356"/>
      <c r="G43" s="1355"/>
      <c r="H43" s="309">
        <v>2</v>
      </c>
      <c r="I43" s="1357"/>
      <c r="J43" s="316">
        <f>J41+H43</f>
        <v>16</v>
      </c>
      <c r="K43" s="310" t="s">
        <v>443</v>
      </c>
      <c r="L43" s="1358"/>
      <c r="M43" s="308" t="s">
        <v>4449</v>
      </c>
      <c r="N43" s="1359"/>
      <c r="O43" s="327"/>
    </row>
    <row r="44" spans="1:15" s="328" customFormat="1" ht="29.25" customHeight="1">
      <c r="A44" s="1350" t="s">
        <v>4451</v>
      </c>
      <c r="B44" s="322" t="s">
        <v>472</v>
      </c>
      <c r="C44" s="1352">
        <f>1412+116</f>
        <v>1528</v>
      </c>
      <c r="D44" s="1354" t="s">
        <v>4651</v>
      </c>
      <c r="E44" s="305" t="s">
        <v>4452</v>
      </c>
      <c r="F44" s="1356">
        <v>19</v>
      </c>
      <c r="G44" s="1354" t="s">
        <v>4651</v>
      </c>
      <c r="H44" s="305" t="str">
        <f>E44</f>
        <v>111/01/17</v>
      </c>
      <c r="I44" s="1357" t="s">
        <v>4652</v>
      </c>
      <c r="J44" s="313">
        <f>J42+F44</f>
        <v>324</v>
      </c>
      <c r="K44" s="307" t="s">
        <v>4648</v>
      </c>
      <c r="L44" s="1358"/>
      <c r="M44" s="308" t="s">
        <v>4453</v>
      </c>
      <c r="N44" s="1359" t="s">
        <v>4454</v>
      </c>
      <c r="O44" s="327"/>
    </row>
    <row r="45" spans="1:15" s="328" customFormat="1" ht="30" customHeight="1">
      <c r="A45" s="1351"/>
      <c r="B45" s="322" t="s">
        <v>4653</v>
      </c>
      <c r="C45" s="1353"/>
      <c r="D45" s="1355"/>
      <c r="E45" s="305" t="str">
        <f>E44</f>
        <v>111/01/17</v>
      </c>
      <c r="F45" s="1356"/>
      <c r="G45" s="1355"/>
      <c r="H45" s="309"/>
      <c r="I45" s="1357"/>
      <c r="J45" s="316">
        <f>J43+H45</f>
        <v>16</v>
      </c>
      <c r="K45" s="310" t="s">
        <v>443</v>
      </c>
      <c r="L45" s="1358"/>
      <c r="M45" s="308" t="s">
        <v>4449</v>
      </c>
      <c r="N45" s="1359"/>
      <c r="O45" s="327"/>
    </row>
    <row r="46" spans="1:15" s="328" customFormat="1" ht="29.25" customHeight="1">
      <c r="A46" s="1350" t="s">
        <v>4642</v>
      </c>
      <c r="B46" s="322" t="s">
        <v>472</v>
      </c>
      <c r="C46" s="1352">
        <f>1412+116</f>
        <v>1528</v>
      </c>
      <c r="D46" s="1354" t="s">
        <v>4648</v>
      </c>
      <c r="E46" s="305" t="s">
        <v>4643</v>
      </c>
      <c r="F46" s="1356">
        <v>20</v>
      </c>
      <c r="G46" s="1354" t="s">
        <v>4651</v>
      </c>
      <c r="H46" s="305" t="str">
        <f>E46</f>
        <v>111/02/14</v>
      </c>
      <c r="I46" s="1357" t="s">
        <v>4652</v>
      </c>
      <c r="J46" s="313">
        <f>J44+F46</f>
        <v>344</v>
      </c>
      <c r="K46" s="307" t="s">
        <v>4648</v>
      </c>
      <c r="L46" s="1358"/>
      <c r="M46" s="308" t="s">
        <v>4453</v>
      </c>
      <c r="N46" s="1359" t="s">
        <v>4644</v>
      </c>
      <c r="O46" s="327"/>
    </row>
    <row r="47" spans="1:15" s="328" customFormat="1" ht="30" customHeight="1">
      <c r="A47" s="1351"/>
      <c r="B47" s="322" t="s">
        <v>4653</v>
      </c>
      <c r="C47" s="1353"/>
      <c r="D47" s="1355"/>
      <c r="E47" s="305" t="str">
        <f>E46</f>
        <v>111/02/14</v>
      </c>
      <c r="F47" s="1356"/>
      <c r="G47" s="1355"/>
      <c r="H47" s="309">
        <v>2</v>
      </c>
      <c r="I47" s="1357"/>
      <c r="J47" s="316">
        <f>J45+H47</f>
        <v>18</v>
      </c>
      <c r="K47" s="310" t="s">
        <v>443</v>
      </c>
      <c r="L47" s="1358"/>
      <c r="M47" s="308" t="s">
        <v>4449</v>
      </c>
      <c r="N47" s="1359"/>
      <c r="O47" s="327"/>
    </row>
    <row r="48" spans="1:15" s="328" customFormat="1" ht="29.25" customHeight="1">
      <c r="A48" s="1350" t="s">
        <v>4645</v>
      </c>
      <c r="B48" s="322" t="s">
        <v>472</v>
      </c>
      <c r="C48" s="1352">
        <f>1412+116</f>
        <v>1528</v>
      </c>
      <c r="D48" s="1354" t="s">
        <v>2158</v>
      </c>
      <c r="E48" s="305" t="s">
        <v>4646</v>
      </c>
      <c r="F48" s="1356">
        <v>8</v>
      </c>
      <c r="G48" s="1354" t="s">
        <v>2158</v>
      </c>
      <c r="H48" s="305" t="str">
        <f>E48</f>
        <v>111/02/18</v>
      </c>
      <c r="I48" s="1357" t="s">
        <v>4834</v>
      </c>
      <c r="J48" s="313">
        <f>J46+F48</f>
        <v>352</v>
      </c>
      <c r="K48" s="307" t="s">
        <v>2158</v>
      </c>
      <c r="L48" s="1358"/>
      <c r="M48" s="308" t="s">
        <v>4453</v>
      </c>
      <c r="N48" s="1359" t="s">
        <v>4647</v>
      </c>
      <c r="O48" s="327"/>
    </row>
    <row r="49" spans="1:15" s="328" customFormat="1" ht="30" customHeight="1">
      <c r="A49" s="1351"/>
      <c r="B49" s="322" t="s">
        <v>3190</v>
      </c>
      <c r="C49" s="1353"/>
      <c r="D49" s="1355"/>
      <c r="E49" s="305" t="str">
        <f>E48</f>
        <v>111/02/18</v>
      </c>
      <c r="F49" s="1356"/>
      <c r="G49" s="1355"/>
      <c r="H49" s="309"/>
      <c r="I49" s="1357"/>
      <c r="J49" s="316">
        <f>J47+H49</f>
        <v>18</v>
      </c>
      <c r="K49" s="310" t="s">
        <v>443</v>
      </c>
      <c r="L49" s="1358"/>
      <c r="M49" s="308" t="s">
        <v>4449</v>
      </c>
      <c r="N49" s="1359"/>
      <c r="O49" s="327"/>
    </row>
    <row r="50" spans="1:15" s="328" customFormat="1" ht="29.25" customHeight="1">
      <c r="A50" s="1350" t="s">
        <v>4830</v>
      </c>
      <c r="B50" s="322" t="s">
        <v>472</v>
      </c>
      <c r="C50" s="1352">
        <f>1412+116</f>
        <v>1528</v>
      </c>
      <c r="D50" s="1354" t="s">
        <v>5089</v>
      </c>
      <c r="E50" s="305" t="s">
        <v>4831</v>
      </c>
      <c r="F50" s="1356">
        <v>20</v>
      </c>
      <c r="G50" s="1354" t="s">
        <v>5089</v>
      </c>
      <c r="H50" s="305" t="str">
        <f>E50</f>
        <v>111/03/07</v>
      </c>
      <c r="I50" s="1357" t="s">
        <v>5091</v>
      </c>
      <c r="J50" s="313">
        <f>J48+F50</f>
        <v>372</v>
      </c>
      <c r="K50" s="307" t="s">
        <v>5089</v>
      </c>
      <c r="L50" s="1358"/>
      <c r="M50" s="308" t="s">
        <v>2480</v>
      </c>
      <c r="N50" s="1359" t="s">
        <v>4832</v>
      </c>
      <c r="O50" s="327"/>
    </row>
    <row r="51" spans="1:15" s="328" customFormat="1" ht="30" customHeight="1">
      <c r="A51" s="1351"/>
      <c r="B51" s="322" t="s">
        <v>5096</v>
      </c>
      <c r="C51" s="1353"/>
      <c r="D51" s="1355"/>
      <c r="E51" s="305" t="str">
        <f>E50</f>
        <v>111/03/07</v>
      </c>
      <c r="F51" s="1356"/>
      <c r="G51" s="1355"/>
      <c r="H51" s="309"/>
      <c r="I51" s="1357"/>
      <c r="J51" s="316">
        <f>J49+H51</f>
        <v>18</v>
      </c>
      <c r="K51" s="310" t="s">
        <v>443</v>
      </c>
      <c r="L51" s="1358"/>
      <c r="M51" s="308" t="s">
        <v>5072</v>
      </c>
      <c r="N51" s="1359"/>
      <c r="O51" s="327"/>
    </row>
    <row r="52" spans="1:15" s="328" customFormat="1" ht="29.25" customHeight="1">
      <c r="A52" s="1350" t="s">
        <v>5066</v>
      </c>
      <c r="B52" s="322" t="s">
        <v>472</v>
      </c>
      <c r="C52" s="1352">
        <f>1412+116</f>
        <v>1528</v>
      </c>
      <c r="D52" s="1354" t="s">
        <v>5089</v>
      </c>
      <c r="E52" s="305" t="s">
        <v>5067</v>
      </c>
      <c r="F52" s="1356">
        <v>10</v>
      </c>
      <c r="G52" s="1354" t="s">
        <v>5089</v>
      </c>
      <c r="H52" s="305" t="str">
        <f>E52</f>
        <v>111/03/25</v>
      </c>
      <c r="I52" s="1357" t="s">
        <v>5097</v>
      </c>
      <c r="J52" s="313">
        <f>J50+F52</f>
        <v>382</v>
      </c>
      <c r="K52" s="307" t="s">
        <v>5089</v>
      </c>
      <c r="L52" s="1358"/>
      <c r="M52" s="308" t="s">
        <v>4962</v>
      </c>
      <c r="N52" s="1359" t="s">
        <v>5069</v>
      </c>
      <c r="O52" s="327"/>
    </row>
    <row r="53" spans="1:15" s="328" customFormat="1" ht="30" customHeight="1">
      <c r="A53" s="1351"/>
      <c r="B53" s="322" t="s">
        <v>5096</v>
      </c>
      <c r="C53" s="1353"/>
      <c r="D53" s="1355"/>
      <c r="E53" s="305" t="str">
        <f>E52</f>
        <v>111/03/25</v>
      </c>
      <c r="F53" s="1356"/>
      <c r="G53" s="1355"/>
      <c r="H53" s="309">
        <v>2</v>
      </c>
      <c r="I53" s="1357"/>
      <c r="J53" s="316">
        <f>J51+H53</f>
        <v>20</v>
      </c>
      <c r="K53" s="310" t="s">
        <v>443</v>
      </c>
      <c r="L53" s="1358"/>
      <c r="M53" s="308" t="s">
        <v>5068</v>
      </c>
      <c r="N53" s="1359"/>
      <c r="O53" s="327"/>
    </row>
    <row r="54" spans="1:15" s="328" customFormat="1" ht="29.25" customHeight="1">
      <c r="A54" s="1350" t="s">
        <v>5070</v>
      </c>
      <c r="B54" s="322" t="s">
        <v>472</v>
      </c>
      <c r="C54" s="1352">
        <f>1412+116</f>
        <v>1528</v>
      </c>
      <c r="D54" s="1354" t="s">
        <v>5388</v>
      </c>
      <c r="E54" s="305" t="s">
        <v>5071</v>
      </c>
      <c r="F54" s="1356">
        <v>6</v>
      </c>
      <c r="G54" s="1354" t="s">
        <v>5388</v>
      </c>
      <c r="H54" s="305" t="str">
        <f>E54</f>
        <v>111/03/30</v>
      </c>
      <c r="I54" s="1357" t="s">
        <v>5389</v>
      </c>
      <c r="J54" s="313">
        <f>J52+F54</f>
        <v>388</v>
      </c>
      <c r="K54" s="307" t="s">
        <v>5388</v>
      </c>
      <c r="L54" s="1358"/>
      <c r="M54" s="308" t="s">
        <v>5385</v>
      </c>
      <c r="N54" s="1359" t="s">
        <v>5073</v>
      </c>
      <c r="O54" s="327"/>
    </row>
    <row r="55" spans="1:15" s="328" customFormat="1" ht="30" customHeight="1">
      <c r="A55" s="1351"/>
      <c r="B55" s="322" t="s">
        <v>5390</v>
      </c>
      <c r="C55" s="1353"/>
      <c r="D55" s="1355"/>
      <c r="E55" s="305" t="str">
        <f>E54</f>
        <v>111/03/30</v>
      </c>
      <c r="F55" s="1356"/>
      <c r="G55" s="1355"/>
      <c r="H55" s="309"/>
      <c r="I55" s="1357"/>
      <c r="J55" s="316">
        <f>J53+H55</f>
        <v>20</v>
      </c>
      <c r="K55" s="310" t="s">
        <v>443</v>
      </c>
      <c r="L55" s="1358"/>
      <c r="M55" s="308" t="s">
        <v>5072</v>
      </c>
      <c r="N55" s="1359"/>
      <c r="O55" s="327"/>
    </row>
    <row r="56" spans="1:15" s="328" customFormat="1" ht="29.25" customHeight="1">
      <c r="A56" s="1350" t="s">
        <v>5074</v>
      </c>
      <c r="B56" s="322" t="s">
        <v>472</v>
      </c>
      <c r="C56" s="1352">
        <f>1412+116</f>
        <v>1528</v>
      </c>
      <c r="D56" s="1354" t="s">
        <v>2158</v>
      </c>
      <c r="E56" s="305" t="s">
        <v>5071</v>
      </c>
      <c r="F56" s="1356">
        <v>16</v>
      </c>
      <c r="G56" s="1354" t="s">
        <v>5391</v>
      </c>
      <c r="H56" s="305" t="str">
        <f>E56</f>
        <v>111/03/30</v>
      </c>
      <c r="I56" s="1357" t="s">
        <v>3188</v>
      </c>
      <c r="J56" s="313">
        <f>J54+F56</f>
        <v>404</v>
      </c>
      <c r="K56" s="307" t="s">
        <v>2158</v>
      </c>
      <c r="L56" s="1358"/>
      <c r="M56" s="308" t="s">
        <v>5142</v>
      </c>
      <c r="N56" s="1359" t="s">
        <v>5075</v>
      </c>
      <c r="O56" s="327"/>
    </row>
    <row r="57" spans="1:15" s="328" customFormat="1" ht="30" customHeight="1">
      <c r="A57" s="1351"/>
      <c r="B57" s="322" t="s">
        <v>5392</v>
      </c>
      <c r="C57" s="1353"/>
      <c r="D57" s="1355"/>
      <c r="E57" s="305" t="str">
        <f>E56</f>
        <v>111/03/30</v>
      </c>
      <c r="F57" s="1356"/>
      <c r="G57" s="1355"/>
      <c r="H57" s="309"/>
      <c r="I57" s="1357"/>
      <c r="J57" s="316">
        <f>J55+H57</f>
        <v>20</v>
      </c>
      <c r="K57" s="310" t="s">
        <v>443</v>
      </c>
      <c r="L57" s="1358"/>
      <c r="M57" s="308" t="s">
        <v>5255</v>
      </c>
      <c r="N57" s="1359"/>
      <c r="O57" s="327"/>
    </row>
    <row r="58" spans="1:15" s="328" customFormat="1" ht="29.25" customHeight="1">
      <c r="A58" s="1350" t="s">
        <v>5378</v>
      </c>
      <c r="B58" s="322" t="s">
        <v>472</v>
      </c>
      <c r="C58" s="1352">
        <f>1412+116</f>
        <v>1528</v>
      </c>
      <c r="D58" s="1354" t="s">
        <v>5391</v>
      </c>
      <c r="E58" s="305" t="s">
        <v>5379</v>
      </c>
      <c r="F58" s="1356">
        <v>26</v>
      </c>
      <c r="G58" s="1354" t="s">
        <v>2158</v>
      </c>
      <c r="H58" s="305" t="str">
        <f>E58</f>
        <v>111/04/26</v>
      </c>
      <c r="I58" s="1357" t="s">
        <v>3188</v>
      </c>
      <c r="J58" s="313">
        <f>J56+F58</f>
        <v>430</v>
      </c>
      <c r="K58" s="307" t="s">
        <v>5391</v>
      </c>
      <c r="L58" s="1358"/>
      <c r="M58" s="308" t="s">
        <v>5380</v>
      </c>
      <c r="N58" s="1359" t="s">
        <v>5382</v>
      </c>
      <c r="O58" s="327"/>
    </row>
    <row r="59" spans="1:15" s="328" customFormat="1" ht="30" customHeight="1">
      <c r="A59" s="1351"/>
      <c r="B59" s="322" t="s">
        <v>5392</v>
      </c>
      <c r="C59" s="1353"/>
      <c r="D59" s="1355"/>
      <c r="E59" s="305" t="str">
        <f>E58</f>
        <v>111/04/26</v>
      </c>
      <c r="F59" s="1356"/>
      <c r="G59" s="1355"/>
      <c r="H59" s="309">
        <v>2</v>
      </c>
      <c r="I59" s="1357"/>
      <c r="J59" s="316">
        <f>J57+H59</f>
        <v>22</v>
      </c>
      <c r="K59" s="310" t="s">
        <v>443</v>
      </c>
      <c r="L59" s="1358"/>
      <c r="M59" s="308" t="s">
        <v>688</v>
      </c>
      <c r="N59" s="1359"/>
      <c r="O59" s="327"/>
    </row>
    <row r="60" spans="1:15" s="328" customFormat="1" ht="29.25" customHeight="1">
      <c r="A60" s="1350" t="s">
        <v>5383</v>
      </c>
      <c r="B60" s="322" t="s">
        <v>472</v>
      </c>
      <c r="C60" s="1352">
        <f>1412+116</f>
        <v>1528</v>
      </c>
      <c r="D60" s="1354" t="s">
        <v>5459</v>
      </c>
      <c r="E60" s="305" t="s">
        <v>5384</v>
      </c>
      <c r="F60" s="1356">
        <v>32</v>
      </c>
      <c r="G60" s="1354" t="s">
        <v>5459</v>
      </c>
      <c r="H60" s="305" t="str">
        <f>E60</f>
        <v>111/05/03</v>
      </c>
      <c r="I60" s="1357" t="s">
        <v>5460</v>
      </c>
      <c r="J60" s="313">
        <f>J58+F60</f>
        <v>462</v>
      </c>
      <c r="K60" s="307" t="s">
        <v>5459</v>
      </c>
      <c r="L60" s="1358"/>
      <c r="M60" s="308" t="s">
        <v>5386</v>
      </c>
      <c r="N60" s="1359" t="s">
        <v>5387</v>
      </c>
      <c r="O60" s="327"/>
    </row>
    <row r="61" spans="1:15" s="328" customFormat="1" ht="30" customHeight="1">
      <c r="A61" s="1351"/>
      <c r="B61" s="322" t="s">
        <v>5461</v>
      </c>
      <c r="C61" s="1353"/>
      <c r="D61" s="1355"/>
      <c r="E61" s="305" t="str">
        <f>E60</f>
        <v>111/05/03</v>
      </c>
      <c r="F61" s="1356"/>
      <c r="G61" s="1355"/>
      <c r="H61" s="309"/>
      <c r="I61" s="1357"/>
      <c r="J61" s="316">
        <f>J59+H61</f>
        <v>22</v>
      </c>
      <c r="K61" s="310" t="s">
        <v>443</v>
      </c>
      <c r="L61" s="1358"/>
      <c r="M61" s="308" t="s">
        <v>5381</v>
      </c>
      <c r="N61" s="1359"/>
      <c r="O61" s="327"/>
    </row>
    <row r="62" spans="1:15" s="328" customFormat="1" ht="29.25" customHeight="1">
      <c r="A62" s="1350" t="s">
        <v>5450</v>
      </c>
      <c r="B62" s="322" t="s">
        <v>472</v>
      </c>
      <c r="C62" s="1352">
        <f>1412+116</f>
        <v>1528</v>
      </c>
      <c r="D62" s="1354" t="s">
        <v>5680</v>
      </c>
      <c r="E62" s="305" t="s">
        <v>5451</v>
      </c>
      <c r="F62" s="1356">
        <v>32</v>
      </c>
      <c r="G62" s="1354" t="s">
        <v>5680</v>
      </c>
      <c r="H62" s="305" t="str">
        <f>E62</f>
        <v>111/05/20</v>
      </c>
      <c r="I62" s="1357" t="s">
        <v>5681</v>
      </c>
      <c r="J62" s="313">
        <f>J60+F62</f>
        <v>494</v>
      </c>
      <c r="K62" s="307" t="s">
        <v>5680</v>
      </c>
      <c r="L62" s="1358"/>
      <c r="M62" s="308" t="s">
        <v>488</v>
      </c>
      <c r="N62" s="1359" t="s">
        <v>5452</v>
      </c>
      <c r="O62" s="327"/>
    </row>
    <row r="63" spans="1:15" s="328" customFormat="1" ht="30" customHeight="1">
      <c r="A63" s="1351"/>
      <c r="B63" s="322" t="s">
        <v>5682</v>
      </c>
      <c r="C63" s="1353"/>
      <c r="D63" s="1355"/>
      <c r="E63" s="305" t="str">
        <f>E62</f>
        <v>111/05/20</v>
      </c>
      <c r="F63" s="1356"/>
      <c r="G63" s="1355"/>
      <c r="H63" s="309">
        <v>2</v>
      </c>
      <c r="I63" s="1357"/>
      <c r="J63" s="316">
        <f>J61+H63</f>
        <v>24</v>
      </c>
      <c r="K63" s="310" t="s">
        <v>443</v>
      </c>
      <c r="L63" s="1358"/>
      <c r="M63" s="308" t="s">
        <v>491</v>
      </c>
      <c r="N63" s="1359"/>
      <c r="O63" s="327"/>
    </row>
    <row r="64" spans="1:15" s="328" customFormat="1" ht="29.25" customHeight="1">
      <c r="A64" s="1350" t="s">
        <v>5453</v>
      </c>
      <c r="B64" s="322" t="s">
        <v>472</v>
      </c>
      <c r="C64" s="1352">
        <f>1412+116</f>
        <v>1528</v>
      </c>
      <c r="D64" s="1354" t="s">
        <v>6911</v>
      </c>
      <c r="E64" s="305" t="s">
        <v>5454</v>
      </c>
      <c r="F64" s="1356">
        <v>4.5</v>
      </c>
      <c r="G64" s="1354" t="s">
        <v>6911</v>
      </c>
      <c r="H64" s="305" t="str">
        <f>E64</f>
        <v>111/05/24</v>
      </c>
      <c r="I64" s="1357" t="s">
        <v>6908</v>
      </c>
      <c r="J64" s="313">
        <f>J62+F64</f>
        <v>498.5</v>
      </c>
      <c r="K64" s="307" t="s">
        <v>6911</v>
      </c>
      <c r="L64" s="1358"/>
      <c r="M64" s="308" t="s">
        <v>5455</v>
      </c>
      <c r="N64" s="1359" t="s">
        <v>5457</v>
      </c>
      <c r="O64" s="327"/>
    </row>
    <row r="65" spans="1:15" s="328" customFormat="1" ht="30" customHeight="1">
      <c r="A65" s="1351"/>
      <c r="B65" s="322" t="s">
        <v>6913</v>
      </c>
      <c r="C65" s="1353"/>
      <c r="D65" s="1355"/>
      <c r="E65" s="305" t="str">
        <f>E64</f>
        <v>111/05/24</v>
      </c>
      <c r="F65" s="1356"/>
      <c r="G65" s="1355"/>
      <c r="H65" s="309"/>
      <c r="I65" s="1357"/>
      <c r="J65" s="316">
        <f>J63+H65</f>
        <v>24</v>
      </c>
      <c r="K65" s="310" t="s">
        <v>443</v>
      </c>
      <c r="L65" s="1358"/>
      <c r="M65" s="308" t="s">
        <v>5456</v>
      </c>
      <c r="N65" s="1359"/>
      <c r="O65" s="327"/>
    </row>
    <row r="66" spans="1:15" s="328" customFormat="1" ht="29.25" customHeight="1">
      <c r="A66" s="1350" t="s">
        <v>5660</v>
      </c>
      <c r="B66" s="322" t="s">
        <v>472</v>
      </c>
      <c r="C66" s="1352">
        <f>1412+116</f>
        <v>1528</v>
      </c>
      <c r="D66" s="1354" t="s">
        <v>6911</v>
      </c>
      <c r="E66" s="305" t="s">
        <v>5661</v>
      </c>
      <c r="F66" s="1356">
        <v>22</v>
      </c>
      <c r="G66" s="1354" t="s">
        <v>2046</v>
      </c>
      <c r="H66" s="305" t="str">
        <f>E66</f>
        <v>111/06/13</v>
      </c>
      <c r="I66" s="1357" t="s">
        <v>6908</v>
      </c>
      <c r="J66" s="313">
        <f>J64+F66</f>
        <v>520.5</v>
      </c>
      <c r="K66" s="307" t="s">
        <v>6911</v>
      </c>
      <c r="L66" s="1358"/>
      <c r="M66" s="308" t="s">
        <v>5662</v>
      </c>
      <c r="N66" s="1359" t="s">
        <v>5664</v>
      </c>
      <c r="O66" s="327"/>
    </row>
    <row r="67" spans="1:15" s="328" customFormat="1" ht="30" customHeight="1">
      <c r="A67" s="1351"/>
      <c r="B67" s="322" t="s">
        <v>6913</v>
      </c>
      <c r="C67" s="1353"/>
      <c r="D67" s="1355"/>
      <c r="E67" s="305" t="str">
        <f>E66</f>
        <v>111/06/13</v>
      </c>
      <c r="F67" s="1356"/>
      <c r="G67" s="1355"/>
      <c r="H67" s="309"/>
      <c r="I67" s="1357"/>
      <c r="J67" s="316">
        <f>J65+H67</f>
        <v>24</v>
      </c>
      <c r="K67" s="310" t="s">
        <v>443</v>
      </c>
      <c r="L67" s="1358"/>
      <c r="M67" s="308" t="s">
        <v>5663</v>
      </c>
      <c r="N67" s="1359"/>
      <c r="O67" s="327"/>
    </row>
    <row r="68" spans="1:15" s="328" customFormat="1" ht="29.25" customHeight="1">
      <c r="A68" s="1350" t="s">
        <v>5674</v>
      </c>
      <c r="B68" s="322" t="s">
        <v>472</v>
      </c>
      <c r="C68" s="1352">
        <f>1412+116</f>
        <v>1528</v>
      </c>
      <c r="D68" s="1354" t="s">
        <v>6911</v>
      </c>
      <c r="E68" s="305" t="s">
        <v>5675</v>
      </c>
      <c r="F68" s="1356">
        <v>22</v>
      </c>
      <c r="G68" s="1354" t="s">
        <v>6911</v>
      </c>
      <c r="H68" s="305" t="str">
        <f>E68</f>
        <v>111/06/20</v>
      </c>
      <c r="I68" s="1357" t="s">
        <v>6908</v>
      </c>
      <c r="J68" s="313">
        <f>J66+F68</f>
        <v>542.5</v>
      </c>
      <c r="K68" s="307" t="s">
        <v>6911</v>
      </c>
      <c r="L68" s="1358"/>
      <c r="M68" s="308" t="s">
        <v>5662</v>
      </c>
      <c r="N68" s="1359" t="s">
        <v>5678</v>
      </c>
      <c r="O68" s="327"/>
    </row>
    <row r="69" spans="1:15" s="328" customFormat="1" ht="30" customHeight="1">
      <c r="A69" s="1351"/>
      <c r="B69" s="322" t="s">
        <v>6913</v>
      </c>
      <c r="C69" s="1353"/>
      <c r="D69" s="1355"/>
      <c r="E69" s="305" t="str">
        <f>E68</f>
        <v>111/06/20</v>
      </c>
      <c r="F69" s="1356"/>
      <c r="G69" s="1355"/>
      <c r="H69" s="309">
        <v>2</v>
      </c>
      <c r="I69" s="1357"/>
      <c r="J69" s="316">
        <f>J67+H69</f>
        <v>26</v>
      </c>
      <c r="K69" s="310" t="s">
        <v>443</v>
      </c>
      <c r="L69" s="1358"/>
      <c r="M69" s="308" t="s">
        <v>5663</v>
      </c>
      <c r="N69" s="1359"/>
      <c r="O69" s="327"/>
    </row>
    <row r="70" spans="1:15" s="328" customFormat="1" ht="29.25" customHeight="1">
      <c r="A70" s="1350" t="s">
        <v>5683</v>
      </c>
      <c r="B70" s="322" t="s">
        <v>472</v>
      </c>
      <c r="C70" s="1352">
        <f>1412+116</f>
        <v>1528</v>
      </c>
      <c r="D70" s="1354" t="s">
        <v>6911</v>
      </c>
      <c r="E70" s="305" t="s">
        <v>5676</v>
      </c>
      <c r="F70" s="1356">
        <v>16</v>
      </c>
      <c r="G70" s="1354" t="s">
        <v>6911</v>
      </c>
      <c r="H70" s="305" t="str">
        <f>E70</f>
        <v>111/06/22</v>
      </c>
      <c r="I70" s="1357" t="s">
        <v>6908</v>
      </c>
      <c r="J70" s="313">
        <f>J68+F70</f>
        <v>558.5</v>
      </c>
      <c r="K70" s="307" t="s">
        <v>6911</v>
      </c>
      <c r="L70" s="1358"/>
      <c r="M70" s="308" t="s">
        <v>5677</v>
      </c>
      <c r="N70" s="1359" t="s">
        <v>5679</v>
      </c>
      <c r="O70" s="327"/>
    </row>
    <row r="71" spans="1:15" s="328" customFormat="1" ht="30" customHeight="1">
      <c r="A71" s="1351"/>
      <c r="B71" s="322" t="s">
        <v>6913</v>
      </c>
      <c r="C71" s="1353"/>
      <c r="D71" s="1355"/>
      <c r="E71" s="305" t="str">
        <f>E70</f>
        <v>111/06/22</v>
      </c>
      <c r="F71" s="1356"/>
      <c r="G71" s="1355"/>
      <c r="H71" s="309"/>
      <c r="I71" s="1357"/>
      <c r="J71" s="316">
        <f>J69+H71</f>
        <v>26</v>
      </c>
      <c r="K71" s="310" t="s">
        <v>443</v>
      </c>
      <c r="L71" s="1358"/>
      <c r="M71" s="308" t="s">
        <v>5576</v>
      </c>
      <c r="N71" s="1359"/>
      <c r="O71" s="327"/>
    </row>
    <row r="72" spans="1:15" s="328" customFormat="1" ht="29.25" customHeight="1">
      <c r="A72" s="1350" t="s">
        <v>5805</v>
      </c>
      <c r="B72" s="322" t="s">
        <v>472</v>
      </c>
      <c r="C72" s="1352">
        <f>1412+116</f>
        <v>1528</v>
      </c>
      <c r="D72" s="1354" t="s">
        <v>6911</v>
      </c>
      <c r="E72" s="305" t="s">
        <v>5806</v>
      </c>
      <c r="F72" s="1356">
        <v>4</v>
      </c>
      <c r="G72" s="1354" t="s">
        <v>6909</v>
      </c>
      <c r="H72" s="305" t="str">
        <f>E72</f>
        <v>111/06/23</v>
      </c>
      <c r="I72" s="1357" t="s">
        <v>6908</v>
      </c>
      <c r="J72" s="313">
        <f>J70+F72</f>
        <v>562.5</v>
      </c>
      <c r="K72" s="307" t="s">
        <v>2046</v>
      </c>
      <c r="L72" s="1358"/>
      <c r="M72" s="308" t="s">
        <v>2189</v>
      </c>
      <c r="N72" s="1359" t="s">
        <v>5808</v>
      </c>
      <c r="O72" s="327"/>
    </row>
    <row r="73" spans="1:15" s="328" customFormat="1" ht="30" customHeight="1">
      <c r="A73" s="1351"/>
      <c r="B73" s="322" t="s">
        <v>6913</v>
      </c>
      <c r="C73" s="1353"/>
      <c r="D73" s="1355"/>
      <c r="E73" s="305" t="str">
        <f>E72</f>
        <v>111/06/23</v>
      </c>
      <c r="F73" s="1356"/>
      <c r="G73" s="1355"/>
      <c r="H73" s="309"/>
      <c r="I73" s="1357"/>
      <c r="J73" s="316">
        <f>J71+H73</f>
        <v>26</v>
      </c>
      <c r="K73" s="310" t="s">
        <v>443</v>
      </c>
      <c r="L73" s="1358"/>
      <c r="M73" s="308" t="s">
        <v>5807</v>
      </c>
      <c r="N73" s="1359"/>
      <c r="O73" s="327"/>
    </row>
    <row r="74" spans="1:15" s="328" customFormat="1" ht="29.25" customHeight="1">
      <c r="A74" s="1350" t="s">
        <v>5809</v>
      </c>
      <c r="B74" s="322" t="s">
        <v>472</v>
      </c>
      <c r="C74" s="1352">
        <f>1412+116</f>
        <v>1528</v>
      </c>
      <c r="D74" s="1354" t="s">
        <v>6911</v>
      </c>
      <c r="E74" s="305" t="s">
        <v>5810</v>
      </c>
      <c r="F74" s="1356">
        <v>26</v>
      </c>
      <c r="G74" s="1354" t="s">
        <v>6911</v>
      </c>
      <c r="H74" s="305" t="str">
        <f>E74</f>
        <v>111/07/05</v>
      </c>
      <c r="I74" s="1357" t="s">
        <v>6908</v>
      </c>
      <c r="J74" s="313">
        <f>J72+F74</f>
        <v>588.5</v>
      </c>
      <c r="K74" s="307" t="s">
        <v>6909</v>
      </c>
      <c r="L74" s="1358"/>
      <c r="M74" s="308" t="s">
        <v>5677</v>
      </c>
      <c r="N74" s="1359" t="s">
        <v>5811</v>
      </c>
      <c r="O74" s="327"/>
    </row>
    <row r="75" spans="1:15" s="328" customFormat="1" ht="30" customHeight="1">
      <c r="A75" s="1351"/>
      <c r="B75" s="322" t="s">
        <v>6913</v>
      </c>
      <c r="C75" s="1353"/>
      <c r="D75" s="1355"/>
      <c r="E75" s="305" t="str">
        <f>E74</f>
        <v>111/07/05</v>
      </c>
      <c r="F75" s="1356"/>
      <c r="G75" s="1355"/>
      <c r="H75" s="309">
        <v>2</v>
      </c>
      <c r="I75" s="1357"/>
      <c r="J75" s="316">
        <f>J73+H75</f>
        <v>28</v>
      </c>
      <c r="K75" s="310" t="s">
        <v>443</v>
      </c>
      <c r="L75" s="1358"/>
      <c r="M75" s="308" t="s">
        <v>5576</v>
      </c>
      <c r="N75" s="1359"/>
      <c r="O75" s="327"/>
    </row>
    <row r="76" spans="1:15" s="328" customFormat="1" ht="29.25" customHeight="1">
      <c r="A76" s="1350" t="s">
        <v>5812</v>
      </c>
      <c r="B76" s="322" t="s">
        <v>472</v>
      </c>
      <c r="C76" s="1352">
        <f>1412+116</f>
        <v>1528</v>
      </c>
      <c r="D76" s="1354" t="s">
        <v>6911</v>
      </c>
      <c r="E76" s="305" t="s">
        <v>5813</v>
      </c>
      <c r="F76" s="1356">
        <v>9</v>
      </c>
      <c r="G76" s="1354" t="s">
        <v>6911</v>
      </c>
      <c r="H76" s="305" t="str">
        <f>E76</f>
        <v>111/07/25</v>
      </c>
      <c r="I76" s="1357" t="s">
        <v>6908</v>
      </c>
      <c r="J76" s="313">
        <f>J74+F76</f>
        <v>597.5</v>
      </c>
      <c r="K76" s="307" t="s">
        <v>6911</v>
      </c>
      <c r="L76" s="1358"/>
      <c r="M76" s="308" t="s">
        <v>5677</v>
      </c>
      <c r="N76" s="1359" t="s">
        <v>5814</v>
      </c>
      <c r="O76" s="327"/>
    </row>
    <row r="77" spans="1:15" s="328" customFormat="1" ht="30" customHeight="1">
      <c r="A77" s="1351"/>
      <c r="B77" s="322" t="s">
        <v>6913</v>
      </c>
      <c r="C77" s="1353"/>
      <c r="D77" s="1355"/>
      <c r="E77" s="305" t="str">
        <f>E76</f>
        <v>111/07/25</v>
      </c>
      <c r="F77" s="1356"/>
      <c r="G77" s="1355"/>
      <c r="H77" s="309"/>
      <c r="I77" s="1357"/>
      <c r="J77" s="316">
        <f>J75+H77</f>
        <v>28</v>
      </c>
      <c r="K77" s="310" t="s">
        <v>443</v>
      </c>
      <c r="L77" s="1358"/>
      <c r="M77" s="308" t="s">
        <v>2114</v>
      </c>
      <c r="N77" s="1359"/>
      <c r="O77" s="327"/>
    </row>
    <row r="78" spans="1:15" s="328" customFormat="1" ht="29.25" customHeight="1">
      <c r="A78" s="1350" t="s">
        <v>5815</v>
      </c>
      <c r="B78" s="322" t="s">
        <v>472</v>
      </c>
      <c r="C78" s="1352">
        <f>1412+116</f>
        <v>1528</v>
      </c>
      <c r="D78" s="1354" t="s">
        <v>6911</v>
      </c>
      <c r="E78" s="305" t="s">
        <v>5966</v>
      </c>
      <c r="F78" s="1356">
        <v>15.5</v>
      </c>
      <c r="G78" s="1354" t="s">
        <v>6911</v>
      </c>
      <c r="H78" s="305" t="str">
        <f>E78</f>
        <v>111/07/29</v>
      </c>
      <c r="I78" s="1357" t="s">
        <v>6908</v>
      </c>
      <c r="J78" s="313">
        <f>J76+F78</f>
        <v>613</v>
      </c>
      <c r="K78" s="307" t="s">
        <v>6911</v>
      </c>
      <c r="L78" s="1358"/>
      <c r="M78" s="308" t="s">
        <v>5677</v>
      </c>
      <c r="N78" s="1359" t="s">
        <v>5817</v>
      </c>
      <c r="O78" s="327"/>
    </row>
    <row r="79" spans="1:15" s="328" customFormat="1" ht="30" customHeight="1">
      <c r="A79" s="1351"/>
      <c r="B79" s="322" t="s">
        <v>6913</v>
      </c>
      <c r="C79" s="1353"/>
      <c r="D79" s="1355"/>
      <c r="E79" s="305" t="str">
        <f>E78</f>
        <v>111/07/29</v>
      </c>
      <c r="F79" s="1356"/>
      <c r="G79" s="1355"/>
      <c r="H79" s="309"/>
      <c r="I79" s="1357"/>
      <c r="J79" s="316">
        <f>J77+H79</f>
        <v>28</v>
      </c>
      <c r="K79" s="310" t="s">
        <v>443</v>
      </c>
      <c r="L79" s="1358"/>
      <c r="M79" s="308" t="s">
        <v>491</v>
      </c>
      <c r="N79" s="1359"/>
      <c r="O79" s="327"/>
    </row>
    <row r="80" spans="1:15" s="328" customFormat="1" ht="29.25" customHeight="1">
      <c r="A80" s="1350" t="s">
        <v>5818</v>
      </c>
      <c r="B80" s="322" t="s">
        <v>472</v>
      </c>
      <c r="C80" s="1352">
        <f>1412+116</f>
        <v>1528</v>
      </c>
      <c r="D80" s="1354" t="s">
        <v>6911</v>
      </c>
      <c r="E80" s="305" t="s">
        <v>5816</v>
      </c>
      <c r="F80" s="1356">
        <v>24</v>
      </c>
      <c r="G80" s="1354" t="s">
        <v>6911</v>
      </c>
      <c r="H80" s="305" t="str">
        <f>E80</f>
        <v>111/07/29</v>
      </c>
      <c r="I80" s="1357" t="s">
        <v>6908</v>
      </c>
      <c r="J80" s="313">
        <f>J78+F80</f>
        <v>637</v>
      </c>
      <c r="K80" s="307" t="s">
        <v>6911</v>
      </c>
      <c r="L80" s="1358"/>
      <c r="M80" s="308" t="s">
        <v>474</v>
      </c>
      <c r="N80" s="1359" t="s">
        <v>5819</v>
      </c>
      <c r="O80" s="327"/>
    </row>
    <row r="81" spans="1:15" s="328" customFormat="1" ht="30" customHeight="1">
      <c r="A81" s="1351"/>
      <c r="B81" s="322" t="s">
        <v>2642</v>
      </c>
      <c r="C81" s="1353"/>
      <c r="D81" s="1355"/>
      <c r="E81" s="305" t="str">
        <f>E80</f>
        <v>111/07/29</v>
      </c>
      <c r="F81" s="1356"/>
      <c r="G81" s="1355"/>
      <c r="H81" s="309">
        <v>2</v>
      </c>
      <c r="I81" s="1357"/>
      <c r="J81" s="316">
        <f>J79+H81</f>
        <v>30</v>
      </c>
      <c r="K81" s="310" t="s">
        <v>443</v>
      </c>
      <c r="L81" s="1358"/>
      <c r="M81" s="308" t="s">
        <v>6221</v>
      </c>
      <c r="N81" s="1359"/>
      <c r="O81" s="327"/>
    </row>
    <row r="82" spans="1:15" s="328" customFormat="1" ht="29.25" customHeight="1">
      <c r="A82" s="1350" t="s">
        <v>5818</v>
      </c>
      <c r="B82" s="322" t="s">
        <v>472</v>
      </c>
      <c r="C82" s="1352">
        <f>1412+116</f>
        <v>1528</v>
      </c>
      <c r="D82" s="1354" t="s">
        <v>6911</v>
      </c>
      <c r="E82" s="305" t="s">
        <v>5967</v>
      </c>
      <c r="F82" s="1356">
        <v>13</v>
      </c>
      <c r="G82" s="1354" t="s">
        <v>6909</v>
      </c>
      <c r="H82" s="305" t="str">
        <f>E82</f>
        <v>111/08/13</v>
      </c>
      <c r="I82" s="1357" t="s">
        <v>6908</v>
      </c>
      <c r="J82" s="313">
        <f>J80+F82</f>
        <v>650</v>
      </c>
      <c r="K82" s="307" t="s">
        <v>6911</v>
      </c>
      <c r="L82" s="1358"/>
      <c r="M82" s="308" t="s">
        <v>488</v>
      </c>
      <c r="N82" s="1359" t="s">
        <v>5968</v>
      </c>
      <c r="O82" s="327"/>
    </row>
    <row r="83" spans="1:15" s="328" customFormat="1" ht="30" customHeight="1">
      <c r="A83" s="1351"/>
      <c r="B83" s="322" t="s">
        <v>6913</v>
      </c>
      <c r="C83" s="1353"/>
      <c r="D83" s="1355"/>
      <c r="E83" s="305" t="str">
        <f>E82</f>
        <v>111/08/13</v>
      </c>
      <c r="F83" s="1356"/>
      <c r="G83" s="1355"/>
      <c r="H83" s="309"/>
      <c r="I83" s="1357"/>
      <c r="J83" s="316">
        <f>J81+H83</f>
        <v>30</v>
      </c>
      <c r="K83" s="310" t="s">
        <v>443</v>
      </c>
      <c r="L83" s="1358"/>
      <c r="M83" s="308" t="s">
        <v>5576</v>
      </c>
      <c r="N83" s="1359"/>
      <c r="O83" s="327"/>
    </row>
    <row r="84" spans="1:15" s="328" customFormat="1" ht="29.25" customHeight="1">
      <c r="A84" s="1350" t="s">
        <v>6178</v>
      </c>
      <c r="B84" s="322" t="s">
        <v>472</v>
      </c>
      <c r="C84" s="1352">
        <f>1412+116</f>
        <v>1528</v>
      </c>
      <c r="D84" s="1354" t="s">
        <v>6911</v>
      </c>
      <c r="E84" s="305" t="s">
        <v>6179</v>
      </c>
      <c r="F84" s="1356">
        <v>20</v>
      </c>
      <c r="G84" s="1354" t="s">
        <v>6911</v>
      </c>
      <c r="H84" s="305" t="str">
        <f>E84</f>
        <v>111/09/16</v>
      </c>
      <c r="I84" s="1357" t="s">
        <v>6908</v>
      </c>
      <c r="J84" s="313">
        <f>J82+F84</f>
        <v>670</v>
      </c>
      <c r="K84" s="307" t="s">
        <v>6911</v>
      </c>
      <c r="L84" s="1358"/>
      <c r="M84" s="308" t="s">
        <v>6180</v>
      </c>
      <c r="N84" s="1359" t="s">
        <v>6182</v>
      </c>
      <c r="O84" s="327"/>
    </row>
    <row r="85" spans="1:15" s="328" customFormat="1" ht="30" customHeight="1">
      <c r="A85" s="1351"/>
      <c r="B85" s="322" t="s">
        <v>6913</v>
      </c>
      <c r="C85" s="1353"/>
      <c r="D85" s="1355"/>
      <c r="E85" s="305" t="str">
        <f>E84</f>
        <v>111/09/16</v>
      </c>
      <c r="F85" s="1356"/>
      <c r="G85" s="1355"/>
      <c r="H85" s="309"/>
      <c r="I85" s="1357"/>
      <c r="J85" s="316">
        <f>J83+H85</f>
        <v>30</v>
      </c>
      <c r="K85" s="310" t="s">
        <v>443</v>
      </c>
      <c r="L85" s="1358"/>
      <c r="M85" s="308" t="s">
        <v>6181</v>
      </c>
      <c r="N85" s="1359"/>
      <c r="O85" s="327"/>
    </row>
    <row r="86" spans="1:15" s="328" customFormat="1" ht="29.25" customHeight="1">
      <c r="A86" s="1350" t="s">
        <v>6216</v>
      </c>
      <c r="B86" s="322" t="s">
        <v>472</v>
      </c>
      <c r="C86" s="1352">
        <f>1412+116</f>
        <v>1528</v>
      </c>
      <c r="D86" s="1354" t="s">
        <v>6911</v>
      </c>
      <c r="E86" s="305" t="s">
        <v>6217</v>
      </c>
      <c r="F86" s="1356">
        <v>7</v>
      </c>
      <c r="G86" s="1354" t="s">
        <v>6911</v>
      </c>
      <c r="H86" s="305" t="str">
        <f>E86</f>
        <v>111/09/20</v>
      </c>
      <c r="I86" s="1357" t="s">
        <v>6908</v>
      </c>
      <c r="J86" s="313">
        <f>J84+F86</f>
        <v>677</v>
      </c>
      <c r="K86" s="307" t="s">
        <v>6909</v>
      </c>
      <c r="L86" s="1358"/>
      <c r="M86" s="308" t="s">
        <v>488</v>
      </c>
      <c r="N86" s="1359" t="s">
        <v>6218</v>
      </c>
      <c r="O86" s="327"/>
    </row>
    <row r="87" spans="1:15" s="328" customFormat="1" ht="30" customHeight="1">
      <c r="A87" s="1351"/>
      <c r="B87" s="322" t="s">
        <v>6913</v>
      </c>
      <c r="C87" s="1353"/>
      <c r="D87" s="1355"/>
      <c r="E87" s="305" t="str">
        <f>E86</f>
        <v>111/09/20</v>
      </c>
      <c r="F87" s="1356"/>
      <c r="G87" s="1355"/>
      <c r="H87" s="309">
        <v>2</v>
      </c>
      <c r="I87" s="1357"/>
      <c r="J87" s="316">
        <f>J85+H87</f>
        <v>32</v>
      </c>
      <c r="K87" s="310" t="s">
        <v>443</v>
      </c>
      <c r="L87" s="1358"/>
      <c r="M87" s="308" t="s">
        <v>6222</v>
      </c>
      <c r="N87" s="1359"/>
      <c r="O87" s="327"/>
    </row>
    <row r="88" spans="1:15" s="328" customFormat="1" ht="29.25" customHeight="1">
      <c r="A88" s="1350" t="s">
        <v>6219</v>
      </c>
      <c r="B88" s="322" t="s">
        <v>472</v>
      </c>
      <c r="C88" s="1352">
        <f>1412+116</f>
        <v>1528</v>
      </c>
      <c r="D88" s="1354" t="s">
        <v>6911</v>
      </c>
      <c r="E88" s="305" t="s">
        <v>6220</v>
      </c>
      <c r="F88" s="1356">
        <v>13</v>
      </c>
      <c r="G88" s="1354" t="s">
        <v>6911</v>
      </c>
      <c r="H88" s="305" t="str">
        <f>E88</f>
        <v>111/09/22</v>
      </c>
      <c r="I88" s="1357" t="s">
        <v>6908</v>
      </c>
      <c r="J88" s="313">
        <f>J86+F88</f>
        <v>690</v>
      </c>
      <c r="K88" s="307" t="s">
        <v>6911</v>
      </c>
      <c r="L88" s="1358"/>
      <c r="M88" s="308" t="s">
        <v>6180</v>
      </c>
      <c r="N88" s="1359" t="s">
        <v>6223</v>
      </c>
      <c r="O88" s="327"/>
    </row>
    <row r="89" spans="1:15" s="328" customFormat="1" ht="30" customHeight="1">
      <c r="A89" s="1351"/>
      <c r="B89" s="322" t="s">
        <v>6913</v>
      </c>
      <c r="C89" s="1353"/>
      <c r="D89" s="1355"/>
      <c r="E89" s="305" t="str">
        <f>E88</f>
        <v>111/09/22</v>
      </c>
      <c r="F89" s="1356"/>
      <c r="G89" s="1355"/>
      <c r="H89" s="309"/>
      <c r="I89" s="1357"/>
      <c r="J89" s="316">
        <f>J87+H89</f>
        <v>32</v>
      </c>
      <c r="K89" s="310" t="s">
        <v>443</v>
      </c>
      <c r="L89" s="1358"/>
      <c r="M89" s="308" t="s">
        <v>1820</v>
      </c>
      <c r="N89" s="1359"/>
      <c r="O89" s="327"/>
    </row>
    <row r="90" spans="1:15" s="328" customFormat="1" ht="29.25" customHeight="1">
      <c r="A90" s="1350" t="s">
        <v>6484</v>
      </c>
      <c r="B90" s="322" t="s">
        <v>472</v>
      </c>
      <c r="C90" s="1352">
        <f>1412+116</f>
        <v>1528</v>
      </c>
      <c r="D90" s="1354" t="s">
        <v>6909</v>
      </c>
      <c r="E90" s="305" t="s">
        <v>6485</v>
      </c>
      <c r="F90" s="1356">
        <v>6</v>
      </c>
      <c r="G90" s="1354" t="s">
        <v>6911</v>
      </c>
      <c r="H90" s="305" t="str">
        <f>E90</f>
        <v>111/10/05</v>
      </c>
      <c r="I90" s="1357" t="s">
        <v>6908</v>
      </c>
      <c r="J90" s="313">
        <f>J88+F90</f>
        <v>696</v>
      </c>
      <c r="K90" s="307" t="s">
        <v>6911</v>
      </c>
      <c r="L90" s="1358"/>
      <c r="M90" s="308" t="s">
        <v>488</v>
      </c>
      <c r="N90" s="1359" t="s">
        <v>6487</v>
      </c>
      <c r="O90" s="327"/>
    </row>
    <row r="91" spans="1:15" s="328" customFormat="1" ht="30" customHeight="1">
      <c r="A91" s="1351"/>
      <c r="B91" s="322" t="s">
        <v>6913</v>
      </c>
      <c r="C91" s="1353"/>
      <c r="D91" s="1355"/>
      <c r="E91" s="305" t="str">
        <f>E90</f>
        <v>111/10/05</v>
      </c>
      <c r="F91" s="1356"/>
      <c r="G91" s="1355"/>
      <c r="H91" s="309"/>
      <c r="I91" s="1357"/>
      <c r="J91" s="316">
        <f>J89+H91</f>
        <v>32</v>
      </c>
      <c r="K91" s="310" t="s">
        <v>443</v>
      </c>
      <c r="L91" s="1358"/>
      <c r="M91" s="308" t="s">
        <v>6486</v>
      </c>
      <c r="N91" s="1359"/>
      <c r="O91" s="327"/>
    </row>
    <row r="92" spans="1:15" s="328" customFormat="1" ht="29.25" customHeight="1">
      <c r="A92" s="1350" t="s">
        <v>6488</v>
      </c>
      <c r="B92" s="322" t="s">
        <v>472</v>
      </c>
      <c r="C92" s="1352">
        <f>1412+116</f>
        <v>1528</v>
      </c>
      <c r="D92" s="1354" t="s">
        <v>6911</v>
      </c>
      <c r="E92" s="305" t="s">
        <v>6489</v>
      </c>
      <c r="F92" s="1356">
        <v>6</v>
      </c>
      <c r="G92" s="1354" t="s">
        <v>6911</v>
      </c>
      <c r="H92" s="305" t="str">
        <f>E92</f>
        <v>111/10/12</v>
      </c>
      <c r="I92" s="1357" t="s">
        <v>6912</v>
      </c>
      <c r="J92" s="313">
        <f>J90+F92</f>
        <v>702</v>
      </c>
      <c r="K92" s="307" t="s">
        <v>6911</v>
      </c>
      <c r="L92" s="1358"/>
      <c r="M92" s="308" t="s">
        <v>6490</v>
      </c>
      <c r="N92" s="1359" t="s">
        <v>6491</v>
      </c>
      <c r="O92" s="327"/>
    </row>
    <row r="93" spans="1:15" s="328" customFormat="1" ht="30" customHeight="1">
      <c r="A93" s="1351"/>
      <c r="B93" s="322" t="s">
        <v>6913</v>
      </c>
      <c r="C93" s="1353"/>
      <c r="D93" s="1355"/>
      <c r="E93" s="305" t="str">
        <f>E92</f>
        <v>111/10/12</v>
      </c>
      <c r="F93" s="1356"/>
      <c r="G93" s="1355"/>
      <c r="H93" s="309"/>
      <c r="I93" s="1357"/>
      <c r="J93" s="316">
        <f>J91+H93</f>
        <v>32</v>
      </c>
      <c r="K93" s="310" t="s">
        <v>443</v>
      </c>
      <c r="L93" s="1358"/>
      <c r="M93" s="308" t="s">
        <v>1820</v>
      </c>
      <c r="N93" s="1359"/>
      <c r="O93" s="327"/>
    </row>
    <row r="94" spans="1:15" s="328" customFormat="1" ht="29.25" customHeight="1">
      <c r="A94" s="1350" t="s">
        <v>6492</v>
      </c>
      <c r="B94" s="322" t="s">
        <v>472</v>
      </c>
      <c r="C94" s="1352">
        <f>1412+116</f>
        <v>1528</v>
      </c>
      <c r="D94" s="1354" t="s">
        <v>6909</v>
      </c>
      <c r="E94" s="305" t="s">
        <v>6493</v>
      </c>
      <c r="F94" s="1356">
        <v>20</v>
      </c>
      <c r="G94" s="1354" t="s">
        <v>6911</v>
      </c>
      <c r="H94" s="305" t="str">
        <f>E94</f>
        <v>111/10/13</v>
      </c>
      <c r="I94" s="1357" t="s">
        <v>6912</v>
      </c>
      <c r="J94" s="313">
        <f>J92+F94</f>
        <v>722</v>
      </c>
      <c r="K94" s="307" t="s">
        <v>6911</v>
      </c>
      <c r="L94" s="1358"/>
      <c r="M94" s="308" t="s">
        <v>6494</v>
      </c>
      <c r="N94" s="1359" t="s">
        <v>6496</v>
      </c>
      <c r="O94" s="327"/>
    </row>
    <row r="95" spans="1:15" s="328" customFormat="1" ht="30" customHeight="1">
      <c r="A95" s="1351"/>
      <c r="B95" s="322" t="s">
        <v>6913</v>
      </c>
      <c r="C95" s="1353"/>
      <c r="D95" s="1355"/>
      <c r="E95" s="305" t="str">
        <f>E94</f>
        <v>111/10/13</v>
      </c>
      <c r="F95" s="1356"/>
      <c r="G95" s="1355"/>
      <c r="H95" s="309">
        <v>2</v>
      </c>
      <c r="I95" s="1357"/>
      <c r="J95" s="316">
        <f>J93+H95</f>
        <v>34</v>
      </c>
      <c r="K95" s="310" t="s">
        <v>443</v>
      </c>
      <c r="L95" s="1358"/>
      <c r="M95" s="308" t="s">
        <v>6495</v>
      </c>
      <c r="N95" s="1359"/>
      <c r="O95" s="327"/>
    </row>
    <row r="96" spans="1:15" s="328" customFormat="1" ht="29.25" customHeight="1">
      <c r="A96" s="1350" t="s">
        <v>6497</v>
      </c>
      <c r="B96" s="322" t="s">
        <v>472</v>
      </c>
      <c r="C96" s="1352">
        <f>1412+116</f>
        <v>1528</v>
      </c>
      <c r="D96" s="1354" t="s">
        <v>6911</v>
      </c>
      <c r="E96" s="305" t="s">
        <v>6498</v>
      </c>
      <c r="F96" s="1356">
        <v>3.5</v>
      </c>
      <c r="G96" s="1354" t="s">
        <v>6911</v>
      </c>
      <c r="H96" s="305" t="str">
        <f>E96</f>
        <v>111/10/20</v>
      </c>
      <c r="I96" s="1357" t="s">
        <v>6908</v>
      </c>
      <c r="J96" s="313">
        <f>J94+F96</f>
        <v>725.5</v>
      </c>
      <c r="K96" s="307" t="s">
        <v>6911</v>
      </c>
      <c r="L96" s="1358"/>
      <c r="M96" s="308" t="s">
        <v>2113</v>
      </c>
      <c r="N96" s="1359" t="s">
        <v>6500</v>
      </c>
      <c r="O96" s="327"/>
    </row>
    <row r="97" spans="1:15" s="328" customFormat="1" ht="30" customHeight="1">
      <c r="A97" s="1351"/>
      <c r="B97" s="322" t="s">
        <v>6913</v>
      </c>
      <c r="C97" s="1353"/>
      <c r="D97" s="1355"/>
      <c r="E97" s="305" t="str">
        <f>E96</f>
        <v>111/10/20</v>
      </c>
      <c r="F97" s="1356"/>
      <c r="G97" s="1355"/>
      <c r="H97" s="309"/>
      <c r="I97" s="1357"/>
      <c r="J97" s="316">
        <f>J95+H97</f>
        <v>34</v>
      </c>
      <c r="K97" s="310" t="s">
        <v>443</v>
      </c>
      <c r="L97" s="1358"/>
      <c r="M97" s="308" t="s">
        <v>6499</v>
      </c>
      <c r="N97" s="1359"/>
      <c r="O97" s="327"/>
    </row>
    <row r="98" spans="1:15" s="328" customFormat="1" ht="29.25" customHeight="1">
      <c r="A98" s="1350" t="s">
        <v>6501</v>
      </c>
      <c r="B98" s="322" t="s">
        <v>472</v>
      </c>
      <c r="C98" s="1352">
        <f>1412+116</f>
        <v>1528</v>
      </c>
      <c r="D98" s="1354" t="s">
        <v>6911</v>
      </c>
      <c r="E98" s="305" t="s">
        <v>6498</v>
      </c>
      <c r="F98" s="1356">
        <v>2</v>
      </c>
      <c r="G98" s="1354" t="s">
        <v>6911</v>
      </c>
      <c r="H98" s="305" t="str">
        <f>E98</f>
        <v>111/10/20</v>
      </c>
      <c r="I98" s="1357" t="s">
        <v>6908</v>
      </c>
      <c r="J98" s="313">
        <f>J96+F98</f>
        <v>727.5</v>
      </c>
      <c r="K98" s="307" t="s">
        <v>6909</v>
      </c>
      <c r="L98" s="1358"/>
      <c r="M98" s="308" t="s">
        <v>2113</v>
      </c>
      <c r="N98" s="1359" t="s">
        <v>6502</v>
      </c>
      <c r="O98" s="327"/>
    </row>
    <row r="99" spans="1:15" s="328" customFormat="1" ht="30" customHeight="1">
      <c r="A99" s="1351"/>
      <c r="B99" s="322" t="s">
        <v>6913</v>
      </c>
      <c r="C99" s="1353"/>
      <c r="D99" s="1355"/>
      <c r="E99" s="305" t="str">
        <f>E98</f>
        <v>111/10/20</v>
      </c>
      <c r="F99" s="1356"/>
      <c r="G99" s="1355"/>
      <c r="H99" s="309"/>
      <c r="I99" s="1357"/>
      <c r="J99" s="316">
        <f>J97+H99</f>
        <v>34</v>
      </c>
      <c r="K99" s="310" t="s">
        <v>443</v>
      </c>
      <c r="L99" s="1358"/>
      <c r="M99" s="308" t="s">
        <v>6499</v>
      </c>
      <c r="N99" s="1359"/>
      <c r="O99" s="327"/>
    </row>
    <row r="100" spans="1:15" s="328" customFormat="1" ht="29.25" customHeight="1">
      <c r="A100" s="1350" t="s">
        <v>6503</v>
      </c>
      <c r="B100" s="322" t="s">
        <v>472</v>
      </c>
      <c r="C100" s="1352">
        <f>1412+116</f>
        <v>1528</v>
      </c>
      <c r="D100" s="1354" t="s">
        <v>6911</v>
      </c>
      <c r="E100" s="305" t="s">
        <v>6504</v>
      </c>
      <c r="F100" s="1356">
        <v>4.5</v>
      </c>
      <c r="G100" s="1354" t="s">
        <v>6911</v>
      </c>
      <c r="H100" s="305" t="str">
        <f>E100</f>
        <v>111/11/02</v>
      </c>
      <c r="I100" s="1357" t="s">
        <v>6908</v>
      </c>
      <c r="J100" s="313">
        <f>J98+F100</f>
        <v>732</v>
      </c>
      <c r="K100" s="307" t="s">
        <v>6909</v>
      </c>
      <c r="L100" s="1358"/>
      <c r="M100" s="308" t="s">
        <v>6505</v>
      </c>
      <c r="N100" s="1359" t="s">
        <v>6507</v>
      </c>
      <c r="O100" s="327"/>
    </row>
    <row r="101" spans="1:15" s="328" customFormat="1" ht="30" customHeight="1">
      <c r="A101" s="1351"/>
      <c r="B101" s="322" t="s">
        <v>6913</v>
      </c>
      <c r="C101" s="1353"/>
      <c r="D101" s="1355"/>
      <c r="E101" s="305" t="str">
        <f>E100</f>
        <v>111/11/02</v>
      </c>
      <c r="F101" s="1356"/>
      <c r="G101" s="1355"/>
      <c r="H101" s="309"/>
      <c r="I101" s="1357"/>
      <c r="J101" s="316">
        <f>J99+H101</f>
        <v>34</v>
      </c>
      <c r="K101" s="310" t="s">
        <v>443</v>
      </c>
      <c r="L101" s="1358"/>
      <c r="M101" s="308" t="s">
        <v>6506</v>
      </c>
      <c r="N101" s="1359"/>
      <c r="O101" s="327"/>
    </row>
    <row r="102" spans="1:15" s="328" customFormat="1" ht="29.25" customHeight="1">
      <c r="A102" s="1350" t="s">
        <v>6789</v>
      </c>
      <c r="B102" s="322" t="s">
        <v>472</v>
      </c>
      <c r="C102" s="1352">
        <f>1412+116</f>
        <v>1528</v>
      </c>
      <c r="D102" s="1354" t="s">
        <v>6911</v>
      </c>
      <c r="E102" s="305" t="s">
        <v>6790</v>
      </c>
      <c r="F102" s="1356">
        <v>3</v>
      </c>
      <c r="G102" s="1354" t="s">
        <v>6909</v>
      </c>
      <c r="H102" s="305" t="str">
        <f>E102</f>
        <v>111/11/07</v>
      </c>
      <c r="I102" s="1357" t="s">
        <v>6908</v>
      </c>
      <c r="J102" s="313">
        <f>J100+F102</f>
        <v>735</v>
      </c>
      <c r="K102" s="307" t="s">
        <v>6911</v>
      </c>
      <c r="L102" s="1358"/>
      <c r="M102" s="308" t="s">
        <v>2189</v>
      </c>
      <c r="N102" s="1359" t="s">
        <v>6791</v>
      </c>
      <c r="O102" s="327"/>
    </row>
    <row r="103" spans="1:15" s="328" customFormat="1" ht="30" customHeight="1">
      <c r="A103" s="1351"/>
      <c r="B103" s="322" t="s">
        <v>6910</v>
      </c>
      <c r="C103" s="1353"/>
      <c r="D103" s="1355"/>
      <c r="E103" s="305" t="str">
        <f>E102</f>
        <v>111/11/07</v>
      </c>
      <c r="F103" s="1356"/>
      <c r="G103" s="1355"/>
      <c r="H103" s="309"/>
      <c r="I103" s="1357"/>
      <c r="J103" s="316">
        <f>J101+H103</f>
        <v>34</v>
      </c>
      <c r="K103" s="310" t="s">
        <v>443</v>
      </c>
      <c r="L103" s="1358"/>
      <c r="M103" s="308" t="s">
        <v>5759</v>
      </c>
      <c r="N103" s="1359"/>
      <c r="O103" s="327"/>
    </row>
    <row r="104" spans="1:15" s="328" customFormat="1" ht="29.25" customHeight="1">
      <c r="A104" s="1350" t="s">
        <v>6792</v>
      </c>
      <c r="B104" s="322" t="s">
        <v>472</v>
      </c>
      <c r="C104" s="1352">
        <f>1412+116</f>
        <v>1528</v>
      </c>
      <c r="D104" s="1354" t="s">
        <v>6911</v>
      </c>
      <c r="E104" s="305" t="s">
        <v>6793</v>
      </c>
      <c r="F104" s="1356">
        <v>21</v>
      </c>
      <c r="G104" s="1354" t="s">
        <v>6909</v>
      </c>
      <c r="H104" s="305" t="str">
        <f>E104</f>
        <v>111/11/11</v>
      </c>
      <c r="I104" s="1357" t="s">
        <v>6908</v>
      </c>
      <c r="J104" s="313">
        <f>J102+F104</f>
        <v>756</v>
      </c>
      <c r="K104" s="307" t="s">
        <v>6911</v>
      </c>
      <c r="L104" s="1358"/>
      <c r="M104" s="308" t="s">
        <v>2189</v>
      </c>
      <c r="N104" s="1359" t="s">
        <v>6794</v>
      </c>
      <c r="O104" s="327"/>
    </row>
    <row r="105" spans="1:15" s="328" customFormat="1" ht="30" customHeight="1">
      <c r="A105" s="1351"/>
      <c r="B105" s="322" t="s">
        <v>6913</v>
      </c>
      <c r="C105" s="1353"/>
      <c r="D105" s="1355"/>
      <c r="E105" s="305" t="str">
        <f>E104</f>
        <v>111/11/11</v>
      </c>
      <c r="F105" s="1356"/>
      <c r="G105" s="1355"/>
      <c r="H105" s="309">
        <v>2</v>
      </c>
      <c r="I105" s="1357"/>
      <c r="J105" s="316">
        <f>J103+H105</f>
        <v>36</v>
      </c>
      <c r="K105" s="310" t="s">
        <v>443</v>
      </c>
      <c r="L105" s="1358"/>
      <c r="M105" s="308" t="s">
        <v>5759</v>
      </c>
      <c r="N105" s="1359"/>
      <c r="O105" s="327"/>
    </row>
    <row r="106" spans="1:15" s="328" customFormat="1" ht="29.25" customHeight="1">
      <c r="A106" s="1350" t="s">
        <v>6836</v>
      </c>
      <c r="B106" s="322" t="s">
        <v>472</v>
      </c>
      <c r="C106" s="1352">
        <f>1412+116</f>
        <v>1528</v>
      </c>
      <c r="D106" s="1354" t="s">
        <v>6911</v>
      </c>
      <c r="E106" s="305" t="s">
        <v>6831</v>
      </c>
      <c r="F106" s="1356">
        <v>20</v>
      </c>
      <c r="G106" s="1354" t="s">
        <v>6911</v>
      </c>
      <c r="H106" s="305" t="str">
        <f>E106</f>
        <v>111/11/14</v>
      </c>
      <c r="I106" s="1357" t="s">
        <v>6908</v>
      </c>
      <c r="J106" s="313">
        <f>J104+F106</f>
        <v>776</v>
      </c>
      <c r="K106" s="307" t="s">
        <v>6909</v>
      </c>
      <c r="L106" s="1358"/>
      <c r="M106" s="308" t="s">
        <v>4705</v>
      </c>
      <c r="N106" s="1359" t="s">
        <v>6835</v>
      </c>
      <c r="O106" s="327"/>
    </row>
    <row r="107" spans="1:15" s="328" customFormat="1" ht="30" customHeight="1">
      <c r="A107" s="1351"/>
      <c r="B107" s="322" t="s">
        <v>6913</v>
      </c>
      <c r="C107" s="1353"/>
      <c r="D107" s="1355"/>
      <c r="E107" s="305" t="str">
        <f>E106</f>
        <v>111/11/14</v>
      </c>
      <c r="F107" s="1356"/>
      <c r="G107" s="1355"/>
      <c r="H107" s="309"/>
      <c r="I107" s="1357"/>
      <c r="J107" s="316">
        <f>J105+H107</f>
        <v>36</v>
      </c>
      <c r="K107" s="310" t="s">
        <v>443</v>
      </c>
      <c r="L107" s="1358"/>
      <c r="M107" s="308" t="s">
        <v>1820</v>
      </c>
      <c r="N107" s="1359"/>
      <c r="O107" s="327"/>
    </row>
    <row r="108" spans="1:15" s="328" customFormat="1" ht="29.25" customHeight="1">
      <c r="A108" s="1350" t="s">
        <v>6837</v>
      </c>
      <c r="B108" s="322" t="s">
        <v>472</v>
      </c>
      <c r="C108" s="1352">
        <f>1412+116</f>
        <v>1528</v>
      </c>
      <c r="D108" s="1354" t="s">
        <v>6911</v>
      </c>
      <c r="E108" s="305" t="s">
        <v>6831</v>
      </c>
      <c r="F108" s="1356">
        <v>16</v>
      </c>
      <c r="G108" s="1354" t="s">
        <v>6911</v>
      </c>
      <c r="H108" s="305" t="str">
        <f>E108</f>
        <v>111/11/14</v>
      </c>
      <c r="I108" s="1357" t="s">
        <v>6908</v>
      </c>
      <c r="J108" s="313">
        <f>J106+F108</f>
        <v>792</v>
      </c>
      <c r="K108" s="307" t="s">
        <v>6909</v>
      </c>
      <c r="L108" s="1358"/>
      <c r="M108" s="308" t="s">
        <v>4705</v>
      </c>
      <c r="N108" s="1359" t="s">
        <v>6838</v>
      </c>
      <c r="O108" s="327"/>
    </row>
    <row r="109" spans="1:15" s="328" customFormat="1" ht="30" customHeight="1">
      <c r="A109" s="1351"/>
      <c r="B109" s="322" t="s">
        <v>6913</v>
      </c>
      <c r="C109" s="1353"/>
      <c r="D109" s="1355"/>
      <c r="E109" s="305" t="str">
        <f>E108</f>
        <v>111/11/14</v>
      </c>
      <c r="F109" s="1356"/>
      <c r="G109" s="1355"/>
      <c r="H109" s="309"/>
      <c r="I109" s="1357"/>
      <c r="J109" s="316">
        <f>J107+H109</f>
        <v>36</v>
      </c>
      <c r="K109" s="310" t="s">
        <v>443</v>
      </c>
      <c r="L109" s="1358"/>
      <c r="M109" s="308" t="s">
        <v>5576</v>
      </c>
      <c r="N109" s="1359"/>
      <c r="O109" s="327"/>
    </row>
    <row r="110" spans="1:15" s="328" customFormat="1" ht="29.25" customHeight="1">
      <c r="A110" s="1350" t="s">
        <v>7105</v>
      </c>
      <c r="B110" s="322" t="s">
        <v>472</v>
      </c>
      <c r="C110" s="1352">
        <f>1412+116</f>
        <v>1528</v>
      </c>
      <c r="D110" s="1354" t="s">
        <v>6911</v>
      </c>
      <c r="E110" s="305" t="s">
        <v>6870</v>
      </c>
      <c r="F110" s="1356">
        <v>18</v>
      </c>
      <c r="G110" s="1354" t="s">
        <v>6911</v>
      </c>
      <c r="H110" s="305" t="str">
        <f>E110</f>
        <v>111/12/3</v>
      </c>
      <c r="I110" s="1357" t="s">
        <v>6912</v>
      </c>
      <c r="J110" s="313">
        <f>J108+F110</f>
        <v>810</v>
      </c>
      <c r="K110" s="307" t="s">
        <v>6911</v>
      </c>
      <c r="L110" s="1358"/>
      <c r="M110" s="308" t="s">
        <v>577</v>
      </c>
      <c r="N110" s="1359" t="s">
        <v>6895</v>
      </c>
      <c r="O110" s="327"/>
    </row>
    <row r="111" spans="1:15" s="328" customFormat="1" ht="30" customHeight="1">
      <c r="A111" s="1351"/>
      <c r="B111" s="322" t="s">
        <v>6913</v>
      </c>
      <c r="C111" s="1353"/>
      <c r="D111" s="1355"/>
      <c r="E111" s="305" t="str">
        <f>E110</f>
        <v>111/12/3</v>
      </c>
      <c r="F111" s="1356"/>
      <c r="G111" s="1355"/>
      <c r="H111" s="309">
        <v>2</v>
      </c>
      <c r="I111" s="1357"/>
      <c r="J111" s="316">
        <f>J109+H111</f>
        <v>38</v>
      </c>
      <c r="K111" s="310" t="s">
        <v>443</v>
      </c>
      <c r="L111" s="1358"/>
      <c r="M111" s="308" t="s">
        <v>6894</v>
      </c>
      <c r="N111" s="1359"/>
      <c r="O111" s="327"/>
    </row>
    <row r="112" spans="1:15" s="328" customFormat="1" ht="29.25" customHeight="1">
      <c r="A112" s="1350" t="s">
        <v>7106</v>
      </c>
      <c r="B112" s="322" t="s">
        <v>472</v>
      </c>
      <c r="C112" s="1352">
        <f>1412+116</f>
        <v>1528</v>
      </c>
      <c r="D112" s="1354" t="s">
        <v>6911</v>
      </c>
      <c r="E112" s="305" t="s">
        <v>6896</v>
      </c>
      <c r="F112" s="1356">
        <v>9.5</v>
      </c>
      <c r="G112" s="1354" t="s">
        <v>6911</v>
      </c>
      <c r="H112" s="305" t="str">
        <f>E112</f>
        <v>111/12/6</v>
      </c>
      <c r="I112" s="1357" t="s">
        <v>6908</v>
      </c>
      <c r="J112" s="313">
        <f>J110+F112</f>
        <v>819.5</v>
      </c>
      <c r="K112" s="307" t="s">
        <v>6911</v>
      </c>
      <c r="L112" s="1358"/>
      <c r="M112" s="308" t="s">
        <v>6897</v>
      </c>
      <c r="N112" s="1359" t="s">
        <v>6898</v>
      </c>
      <c r="O112" s="327"/>
    </row>
    <row r="113" spans="1:15" s="328" customFormat="1" ht="30" customHeight="1">
      <c r="A113" s="1351"/>
      <c r="B113" s="322" t="s">
        <v>6913</v>
      </c>
      <c r="C113" s="1353"/>
      <c r="D113" s="1355"/>
      <c r="E113" s="305" t="str">
        <f>E112</f>
        <v>111/12/6</v>
      </c>
      <c r="F113" s="1356"/>
      <c r="G113" s="1355"/>
      <c r="H113" s="309"/>
      <c r="I113" s="1357"/>
      <c r="J113" s="316">
        <f>J111+H113</f>
        <v>38</v>
      </c>
      <c r="K113" s="310" t="s">
        <v>443</v>
      </c>
      <c r="L113" s="1358"/>
      <c r="M113" s="308" t="s">
        <v>1820</v>
      </c>
      <c r="N113" s="1359"/>
      <c r="O113" s="327"/>
    </row>
    <row r="114" spans="1:15" s="328" customFormat="1" ht="29.25" customHeight="1">
      <c r="A114" s="1350" t="s">
        <v>7107</v>
      </c>
      <c r="B114" s="322" t="s">
        <v>472</v>
      </c>
      <c r="C114" s="1352">
        <f>1412+116</f>
        <v>1528</v>
      </c>
      <c r="D114" s="1354" t="s">
        <v>6911</v>
      </c>
      <c r="E114" s="305" t="s">
        <v>6899</v>
      </c>
      <c r="F114" s="1356">
        <v>13</v>
      </c>
      <c r="G114" s="1354" t="s">
        <v>6911</v>
      </c>
      <c r="H114" s="305" t="str">
        <f>E114</f>
        <v>111/12/10</v>
      </c>
      <c r="I114" s="1357" t="s">
        <v>6908</v>
      </c>
      <c r="J114" s="313">
        <f>J112+F114</f>
        <v>832.5</v>
      </c>
      <c r="K114" s="307" t="s">
        <v>6909</v>
      </c>
      <c r="L114" s="1358"/>
      <c r="M114" s="308" t="s">
        <v>6897</v>
      </c>
      <c r="N114" s="1359" t="s">
        <v>6900</v>
      </c>
      <c r="O114" s="327"/>
    </row>
    <row r="115" spans="1:15" s="328" customFormat="1" ht="30" customHeight="1">
      <c r="A115" s="1351"/>
      <c r="B115" s="322" t="s">
        <v>6913</v>
      </c>
      <c r="C115" s="1353"/>
      <c r="D115" s="1355"/>
      <c r="E115" s="305" t="str">
        <f>E114</f>
        <v>111/12/10</v>
      </c>
      <c r="F115" s="1356"/>
      <c r="G115" s="1355"/>
      <c r="H115" s="309"/>
      <c r="I115" s="1357"/>
      <c r="J115" s="316">
        <f>J113+H115</f>
        <v>38</v>
      </c>
      <c r="K115" s="310" t="s">
        <v>443</v>
      </c>
      <c r="L115" s="1358"/>
      <c r="M115" s="308" t="s">
        <v>1820</v>
      </c>
      <c r="N115" s="1359"/>
      <c r="O115" s="327"/>
    </row>
    <row r="116" spans="1:15" s="328" customFormat="1" ht="29.25" customHeight="1">
      <c r="A116" s="1350" t="s">
        <v>7108</v>
      </c>
      <c r="B116" s="322" t="s">
        <v>472</v>
      </c>
      <c r="C116" s="1352">
        <f>1412+116</f>
        <v>1528</v>
      </c>
      <c r="D116" s="1354" t="s">
        <v>6911</v>
      </c>
      <c r="E116" s="305" t="s">
        <v>6901</v>
      </c>
      <c r="F116" s="1356">
        <v>2</v>
      </c>
      <c r="G116" s="1354" t="s">
        <v>6909</v>
      </c>
      <c r="H116" s="305" t="str">
        <f>E116</f>
        <v>111/12/12</v>
      </c>
      <c r="I116" s="1357" t="s">
        <v>6908</v>
      </c>
      <c r="J116" s="313">
        <f>J114+F116</f>
        <v>834.5</v>
      </c>
      <c r="K116" s="307" t="s">
        <v>6911</v>
      </c>
      <c r="L116" s="1358"/>
      <c r="M116" s="308" t="s">
        <v>6897</v>
      </c>
      <c r="N116" s="1359" t="s">
        <v>6902</v>
      </c>
      <c r="O116" s="327"/>
    </row>
    <row r="117" spans="1:15" s="328" customFormat="1" ht="30" customHeight="1">
      <c r="A117" s="1351"/>
      <c r="B117" s="322" t="s">
        <v>6913</v>
      </c>
      <c r="C117" s="1353"/>
      <c r="D117" s="1355"/>
      <c r="E117" s="305" t="str">
        <f>E116</f>
        <v>111/12/12</v>
      </c>
      <c r="F117" s="1356"/>
      <c r="G117" s="1355"/>
      <c r="H117" s="309"/>
      <c r="I117" s="1357"/>
      <c r="J117" s="316">
        <f>J115+H117</f>
        <v>38</v>
      </c>
      <c r="K117" s="310" t="s">
        <v>443</v>
      </c>
      <c r="L117" s="1358"/>
      <c r="M117" s="308" t="s">
        <v>1820</v>
      </c>
      <c r="N117" s="1359"/>
      <c r="O117" s="327"/>
    </row>
    <row r="118" spans="1:15" s="328" customFormat="1" ht="29.25" customHeight="1">
      <c r="A118" s="1350" t="s">
        <v>7109</v>
      </c>
      <c r="B118" s="322" t="s">
        <v>472</v>
      </c>
      <c r="C118" s="1352">
        <f>1412+116</f>
        <v>1528</v>
      </c>
      <c r="D118" s="1354" t="s">
        <v>6911</v>
      </c>
      <c r="E118" s="305" t="s">
        <v>6903</v>
      </c>
      <c r="F118" s="1356">
        <v>2</v>
      </c>
      <c r="G118" s="1354" t="s">
        <v>6911</v>
      </c>
      <c r="H118" s="305" t="str">
        <f>E118</f>
        <v>111/12/16</v>
      </c>
      <c r="I118" s="1357" t="s">
        <v>6908</v>
      </c>
      <c r="J118" s="313">
        <f>J116+F118</f>
        <v>836.5</v>
      </c>
      <c r="K118" s="307" t="s">
        <v>6911</v>
      </c>
      <c r="L118" s="1358"/>
      <c r="M118" s="308" t="s">
        <v>6897</v>
      </c>
      <c r="N118" s="1359" t="s">
        <v>6904</v>
      </c>
      <c r="O118" s="327"/>
    </row>
    <row r="119" spans="1:15" s="328" customFormat="1" ht="30" customHeight="1">
      <c r="A119" s="1351"/>
      <c r="B119" s="322" t="s">
        <v>6913</v>
      </c>
      <c r="C119" s="1353"/>
      <c r="D119" s="1355"/>
      <c r="E119" s="305" t="str">
        <f>E118</f>
        <v>111/12/16</v>
      </c>
      <c r="F119" s="1356"/>
      <c r="G119" s="1355"/>
      <c r="H119" s="309"/>
      <c r="I119" s="1357"/>
      <c r="J119" s="316">
        <f>J117+H119</f>
        <v>38</v>
      </c>
      <c r="K119" s="310" t="s">
        <v>443</v>
      </c>
      <c r="L119" s="1358"/>
      <c r="M119" s="308" t="s">
        <v>1820</v>
      </c>
      <c r="N119" s="1359"/>
      <c r="O119" s="327"/>
    </row>
    <row r="120" spans="1:15" s="328" customFormat="1" ht="29.25" customHeight="1">
      <c r="A120" s="1350" t="s">
        <v>7110</v>
      </c>
      <c r="B120" s="322" t="s">
        <v>472</v>
      </c>
      <c r="C120" s="1352">
        <f>1412+116</f>
        <v>1528</v>
      </c>
      <c r="D120" s="1354" t="s">
        <v>6909</v>
      </c>
      <c r="E120" s="305" t="s">
        <v>6903</v>
      </c>
      <c r="F120" s="1356">
        <v>2.5</v>
      </c>
      <c r="G120" s="1354" t="s">
        <v>6911</v>
      </c>
      <c r="H120" s="305" t="str">
        <f>E120</f>
        <v>111/12/16</v>
      </c>
      <c r="I120" s="1357" t="s">
        <v>6908</v>
      </c>
      <c r="J120" s="313">
        <f>J118+F120</f>
        <v>839</v>
      </c>
      <c r="K120" s="307" t="s">
        <v>6909</v>
      </c>
      <c r="L120" s="1358"/>
      <c r="M120" s="308" t="s">
        <v>6897</v>
      </c>
      <c r="N120" s="1359" t="s">
        <v>6905</v>
      </c>
      <c r="O120" s="327"/>
    </row>
    <row r="121" spans="1:15" s="328" customFormat="1" ht="30" customHeight="1">
      <c r="A121" s="1351"/>
      <c r="B121" s="322" t="s">
        <v>6913</v>
      </c>
      <c r="C121" s="1353"/>
      <c r="D121" s="1355"/>
      <c r="E121" s="305" t="str">
        <f>E120</f>
        <v>111/12/16</v>
      </c>
      <c r="F121" s="1356"/>
      <c r="G121" s="1355"/>
      <c r="H121" s="309"/>
      <c r="I121" s="1357"/>
      <c r="J121" s="316">
        <f>J119+H121</f>
        <v>38</v>
      </c>
      <c r="K121" s="310" t="s">
        <v>443</v>
      </c>
      <c r="L121" s="1358"/>
      <c r="M121" s="308" t="s">
        <v>1820</v>
      </c>
      <c r="N121" s="1359"/>
      <c r="O121" s="327"/>
    </row>
    <row r="122" spans="1:15" s="328" customFormat="1" ht="29.25" customHeight="1">
      <c r="A122" s="1350" t="s">
        <v>7111</v>
      </c>
      <c r="B122" s="322" t="s">
        <v>472</v>
      </c>
      <c r="C122" s="1352">
        <f>1412+116</f>
        <v>1528</v>
      </c>
      <c r="D122" s="1354" t="s">
        <v>2158</v>
      </c>
      <c r="E122" s="305" t="s">
        <v>6906</v>
      </c>
      <c r="F122" s="1356">
        <v>21.5</v>
      </c>
      <c r="G122" s="1354" t="s">
        <v>2158</v>
      </c>
      <c r="H122" s="305" t="str">
        <f>E122</f>
        <v>111/12/28</v>
      </c>
      <c r="I122" s="1357" t="s">
        <v>3188</v>
      </c>
      <c r="J122" s="313">
        <f>J120+F122</f>
        <v>860.5</v>
      </c>
      <c r="K122" s="307" t="s">
        <v>2158</v>
      </c>
      <c r="L122" s="1358"/>
      <c r="M122" s="308" t="s">
        <v>6897</v>
      </c>
      <c r="N122" s="1359" t="s">
        <v>6907</v>
      </c>
      <c r="O122" s="327"/>
    </row>
    <row r="123" spans="1:15" s="328" customFormat="1" ht="30" customHeight="1">
      <c r="A123" s="1351"/>
      <c r="B123" s="322" t="s">
        <v>3190</v>
      </c>
      <c r="C123" s="1353"/>
      <c r="D123" s="1355"/>
      <c r="E123" s="305" t="str">
        <f>E122</f>
        <v>111/12/28</v>
      </c>
      <c r="F123" s="1356"/>
      <c r="G123" s="1355"/>
      <c r="H123" s="309"/>
      <c r="I123" s="1357"/>
      <c r="J123" s="316">
        <f>J121+H123</f>
        <v>38</v>
      </c>
      <c r="K123" s="310" t="s">
        <v>443</v>
      </c>
      <c r="L123" s="1358"/>
      <c r="M123" s="308" t="s">
        <v>1820</v>
      </c>
      <c r="N123" s="1359"/>
      <c r="O123" s="327"/>
    </row>
    <row r="124" spans="1:15" s="328" customFormat="1" ht="29.25" customHeight="1">
      <c r="A124" s="1376" t="s">
        <v>7112</v>
      </c>
      <c r="B124" s="440" t="s">
        <v>472</v>
      </c>
      <c r="C124" s="1378">
        <f>1412+116</f>
        <v>1528</v>
      </c>
      <c r="D124" s="1380" t="s">
        <v>6233</v>
      </c>
      <c r="E124" s="80" t="s">
        <v>7113</v>
      </c>
      <c r="F124" s="1383">
        <v>2</v>
      </c>
      <c r="G124" s="1380" t="s">
        <v>6233</v>
      </c>
      <c r="H124" s="80" t="str">
        <f>E124</f>
        <v>112/1/4</v>
      </c>
      <c r="I124" s="1388" t="s">
        <v>6234</v>
      </c>
      <c r="J124" s="311">
        <f>J122+F124</f>
        <v>862.5</v>
      </c>
      <c r="K124" s="76" t="s">
        <v>6233</v>
      </c>
      <c r="L124" s="1390"/>
      <c r="M124" s="77" t="s">
        <v>2174</v>
      </c>
      <c r="N124" s="1397" t="s">
        <v>7114</v>
      </c>
      <c r="O124" s="327"/>
    </row>
    <row r="125" spans="1:15" s="328" customFormat="1" ht="30" customHeight="1">
      <c r="A125" s="1377"/>
      <c r="B125" s="440" t="s">
        <v>1335</v>
      </c>
      <c r="C125" s="1379"/>
      <c r="D125" s="1381"/>
      <c r="E125" s="80" t="str">
        <f>E124</f>
        <v>112/1/4</v>
      </c>
      <c r="F125" s="1383"/>
      <c r="G125" s="1381"/>
      <c r="H125" s="78">
        <v>2</v>
      </c>
      <c r="I125" s="1388"/>
      <c r="J125" s="380">
        <f>J123+H125</f>
        <v>40</v>
      </c>
      <c r="K125" s="79" t="s">
        <v>443</v>
      </c>
      <c r="L125" s="1390"/>
      <c r="M125" s="77" t="s">
        <v>1820</v>
      </c>
      <c r="N125" s="1397"/>
      <c r="O125" s="327"/>
    </row>
    <row r="126" spans="1:15" s="328" customFormat="1" ht="29.25" customHeight="1">
      <c r="A126" s="1376" t="s">
        <v>7115</v>
      </c>
      <c r="B126" s="440" t="s">
        <v>472</v>
      </c>
      <c r="C126" s="1378">
        <f>1412+116</f>
        <v>1528</v>
      </c>
      <c r="D126" s="1380" t="s">
        <v>6233</v>
      </c>
      <c r="E126" s="80" t="s">
        <v>7113</v>
      </c>
      <c r="F126" s="1383">
        <v>17</v>
      </c>
      <c r="G126" s="1380" t="s">
        <v>6233</v>
      </c>
      <c r="H126" s="80" t="str">
        <f>E126</f>
        <v>112/1/4</v>
      </c>
      <c r="I126" s="1388" t="s">
        <v>6234</v>
      </c>
      <c r="J126" s="311">
        <f>J124+F126</f>
        <v>879.5</v>
      </c>
      <c r="K126" s="76" t="s">
        <v>6233</v>
      </c>
      <c r="L126" s="1390"/>
      <c r="M126" s="77" t="s">
        <v>2174</v>
      </c>
      <c r="N126" s="1397" t="s">
        <v>7116</v>
      </c>
      <c r="O126" s="327"/>
    </row>
    <row r="127" spans="1:15" s="328" customFormat="1" ht="30" customHeight="1">
      <c r="A127" s="1377"/>
      <c r="B127" s="440" t="s">
        <v>1335</v>
      </c>
      <c r="C127" s="1379"/>
      <c r="D127" s="1381"/>
      <c r="E127" s="80" t="str">
        <f>E126</f>
        <v>112/1/4</v>
      </c>
      <c r="F127" s="1383"/>
      <c r="G127" s="1381"/>
      <c r="H127" s="78"/>
      <c r="I127" s="1388"/>
      <c r="J127" s="380">
        <f>J125+H127</f>
        <v>40</v>
      </c>
      <c r="K127" s="79" t="s">
        <v>443</v>
      </c>
      <c r="L127" s="1390"/>
      <c r="M127" s="77" t="s">
        <v>1820</v>
      </c>
      <c r="N127" s="1397"/>
      <c r="O127" s="327"/>
    </row>
    <row r="128" spans="1:15" s="328" customFormat="1" ht="29.25" customHeight="1">
      <c r="A128" s="1376" t="s">
        <v>7117</v>
      </c>
      <c r="B128" s="440" t="s">
        <v>472</v>
      </c>
      <c r="C128" s="1378">
        <f>1412+116</f>
        <v>1528</v>
      </c>
      <c r="D128" s="1380" t="s">
        <v>6233</v>
      </c>
      <c r="E128" s="80" t="s">
        <v>7118</v>
      </c>
      <c r="F128" s="1383">
        <v>15</v>
      </c>
      <c r="G128" s="1380" t="s">
        <v>6233</v>
      </c>
      <c r="H128" s="80" t="str">
        <f>E128</f>
        <v>112/1/10</v>
      </c>
      <c r="I128" s="1388" t="s">
        <v>6234</v>
      </c>
      <c r="J128" s="311">
        <f>J126+F128</f>
        <v>894.5</v>
      </c>
      <c r="K128" s="76" t="s">
        <v>6233</v>
      </c>
      <c r="L128" s="1390"/>
      <c r="M128" s="77" t="s">
        <v>2174</v>
      </c>
      <c r="N128" s="1397" t="s">
        <v>7119</v>
      </c>
      <c r="O128" s="327"/>
    </row>
    <row r="129" spans="1:15" s="328" customFormat="1" ht="30" customHeight="1">
      <c r="A129" s="1377"/>
      <c r="B129" s="440" t="s">
        <v>1335</v>
      </c>
      <c r="C129" s="1379"/>
      <c r="D129" s="1381"/>
      <c r="E129" s="80" t="str">
        <f>E128</f>
        <v>112/1/10</v>
      </c>
      <c r="F129" s="1383"/>
      <c r="G129" s="1381"/>
      <c r="H129" s="78"/>
      <c r="I129" s="1388"/>
      <c r="J129" s="380">
        <f>J127+H129</f>
        <v>40</v>
      </c>
      <c r="K129" s="79" t="s">
        <v>443</v>
      </c>
      <c r="L129" s="1390"/>
      <c r="M129" s="77" t="s">
        <v>5576</v>
      </c>
      <c r="N129" s="1397"/>
      <c r="O129" s="327"/>
    </row>
    <row r="130" spans="1:15" s="328" customFormat="1" ht="29.25" customHeight="1">
      <c r="A130" s="1376" t="s">
        <v>7294</v>
      </c>
      <c r="B130" s="440" t="s">
        <v>472</v>
      </c>
      <c r="C130" s="1378">
        <f>1412+116</f>
        <v>1528</v>
      </c>
      <c r="D130" s="1380" t="s">
        <v>478</v>
      </c>
      <c r="E130" s="80" t="s">
        <v>7295</v>
      </c>
      <c r="F130" s="1383">
        <v>2</v>
      </c>
      <c r="G130" s="1380" t="s">
        <v>478</v>
      </c>
      <c r="H130" s="80" t="str">
        <f>E130</f>
        <v>112/1/14</v>
      </c>
      <c r="I130" s="1388" t="s">
        <v>1333</v>
      </c>
      <c r="J130" s="311">
        <f>J128+F130</f>
        <v>896.5</v>
      </c>
      <c r="K130" s="76" t="s">
        <v>478</v>
      </c>
      <c r="L130" s="1390"/>
      <c r="M130" s="77" t="s">
        <v>4705</v>
      </c>
      <c r="N130" s="1397" t="s">
        <v>7296</v>
      </c>
      <c r="O130" s="327"/>
    </row>
    <row r="131" spans="1:15" s="328" customFormat="1" ht="30" customHeight="1">
      <c r="A131" s="1377"/>
      <c r="B131" s="440" t="s">
        <v>1335</v>
      </c>
      <c r="C131" s="1379"/>
      <c r="D131" s="1381"/>
      <c r="E131" s="80" t="str">
        <f>E130</f>
        <v>112/1/14</v>
      </c>
      <c r="F131" s="1383"/>
      <c r="G131" s="1381"/>
      <c r="H131" s="78"/>
      <c r="I131" s="1388"/>
      <c r="J131" s="380">
        <f>J129+H131</f>
        <v>40</v>
      </c>
      <c r="K131" s="79" t="s">
        <v>443</v>
      </c>
      <c r="L131" s="1390"/>
      <c r="M131" s="77" t="s">
        <v>5576</v>
      </c>
      <c r="N131" s="1397"/>
      <c r="O131" s="327"/>
    </row>
    <row r="132" spans="1:15" ht="45" customHeight="1">
      <c r="A132" s="126"/>
      <c r="B132" s="77"/>
      <c r="C132" s="125"/>
      <c r="D132" s="124"/>
      <c r="E132" s="85"/>
      <c r="F132" s="123"/>
      <c r="G132" s="122"/>
      <c r="H132" s="85"/>
      <c r="I132" s="150"/>
      <c r="J132" s="314"/>
      <c r="K132" s="94"/>
      <c r="L132" s="120"/>
      <c r="M132" s="77"/>
      <c r="N132" s="119"/>
      <c r="O132" s="118"/>
    </row>
    <row r="133" spans="1:15" ht="45" customHeight="1">
      <c r="A133" s="126"/>
      <c r="B133" s="77"/>
      <c r="C133" s="125"/>
      <c r="D133" s="124"/>
      <c r="E133" s="85"/>
      <c r="F133" s="123"/>
      <c r="G133" s="122"/>
      <c r="H133" s="85"/>
      <c r="I133" s="150"/>
      <c r="J133" s="314"/>
      <c r="K133" s="94"/>
      <c r="L133" s="120"/>
      <c r="M133" s="77"/>
      <c r="N133" s="119"/>
      <c r="O133" s="118"/>
    </row>
    <row r="134" spans="1:15" ht="45" customHeight="1">
      <c r="A134" s="126"/>
      <c r="B134" s="77"/>
      <c r="C134" s="125"/>
      <c r="D134" s="124"/>
      <c r="E134" s="85"/>
      <c r="F134" s="123"/>
      <c r="G134" s="122"/>
      <c r="H134" s="85"/>
      <c r="I134" s="150"/>
      <c r="J134" s="314"/>
      <c r="K134" s="94"/>
      <c r="L134" s="120"/>
      <c r="M134" s="77"/>
      <c r="N134" s="119"/>
      <c r="O134" s="118"/>
    </row>
    <row r="135" spans="1:15" ht="45" customHeight="1">
      <c r="A135" s="126"/>
      <c r="B135" s="77"/>
      <c r="C135" s="125"/>
      <c r="D135" s="124"/>
      <c r="E135" s="85"/>
      <c r="F135" s="123"/>
      <c r="G135" s="122"/>
      <c r="H135" s="85"/>
      <c r="I135" s="150"/>
      <c r="J135" s="314"/>
      <c r="K135" s="94"/>
      <c r="L135" s="120"/>
      <c r="M135" s="77"/>
      <c r="N135" s="119"/>
      <c r="O135" s="118"/>
    </row>
    <row r="136" spans="1:15" ht="45" customHeight="1">
      <c r="A136" s="126"/>
      <c r="B136" s="77"/>
      <c r="C136" s="125"/>
      <c r="D136" s="124"/>
      <c r="E136" s="85"/>
      <c r="F136" s="123"/>
      <c r="G136" s="122"/>
      <c r="H136" s="85"/>
      <c r="I136" s="150"/>
      <c r="J136" s="314"/>
      <c r="K136" s="94"/>
      <c r="L136" s="120"/>
      <c r="M136" s="77"/>
      <c r="N136" s="119"/>
      <c r="O136" s="118"/>
    </row>
    <row r="137" spans="1:15" ht="45" customHeight="1">
      <c r="A137" s="126"/>
      <c r="B137" s="77"/>
      <c r="C137" s="125"/>
      <c r="D137" s="124"/>
      <c r="E137" s="85"/>
      <c r="F137" s="123"/>
      <c r="G137" s="122"/>
      <c r="H137" s="85"/>
      <c r="I137" s="150"/>
      <c r="J137" s="314"/>
      <c r="K137" s="94"/>
      <c r="L137" s="120"/>
      <c r="M137" s="77"/>
      <c r="N137" s="119"/>
      <c r="O137" s="118"/>
    </row>
    <row r="138" spans="1:15" ht="45" customHeight="1">
      <c r="A138" s="126"/>
      <c r="B138" s="77"/>
      <c r="C138" s="125"/>
      <c r="D138" s="124"/>
      <c r="E138" s="85"/>
      <c r="F138" s="123"/>
      <c r="G138" s="122"/>
      <c r="H138" s="85"/>
      <c r="I138" s="150"/>
      <c r="J138" s="314"/>
      <c r="K138" s="94"/>
      <c r="L138" s="120"/>
      <c r="M138" s="77"/>
      <c r="N138" s="119"/>
      <c r="O138" s="118"/>
    </row>
    <row r="139" spans="1:15" ht="45" customHeight="1">
      <c r="A139" s="126"/>
      <c r="B139" s="77"/>
      <c r="C139" s="125"/>
      <c r="D139" s="124"/>
      <c r="E139" s="85"/>
      <c r="F139" s="123"/>
      <c r="G139" s="122"/>
      <c r="H139" s="85"/>
      <c r="I139" s="150"/>
      <c r="J139" s="314"/>
      <c r="K139" s="94"/>
      <c r="L139" s="120"/>
      <c r="M139" s="77"/>
      <c r="N139" s="119"/>
      <c r="O139" s="118"/>
    </row>
    <row r="140" spans="1:15" ht="45" customHeight="1">
      <c r="A140" s="126"/>
      <c r="B140" s="77"/>
      <c r="C140" s="125"/>
      <c r="D140" s="124"/>
      <c r="E140" s="85"/>
      <c r="F140" s="123"/>
      <c r="G140" s="122"/>
      <c r="H140" s="85"/>
      <c r="I140" s="150"/>
      <c r="J140" s="314"/>
      <c r="K140" s="94"/>
      <c r="L140" s="120"/>
      <c r="M140" s="77"/>
      <c r="N140" s="119"/>
      <c r="O140" s="118"/>
    </row>
    <row r="141" spans="1:15" ht="45" customHeight="1">
      <c r="A141" s="126"/>
      <c r="B141" s="77"/>
      <c r="C141" s="125"/>
      <c r="D141" s="124"/>
      <c r="E141" s="85"/>
      <c r="F141" s="123"/>
      <c r="G141" s="122"/>
      <c r="H141" s="85"/>
      <c r="I141" s="150"/>
      <c r="J141" s="314"/>
      <c r="K141" s="94"/>
      <c r="L141" s="120"/>
      <c r="M141" s="77"/>
      <c r="N141" s="119"/>
      <c r="O141" s="118"/>
    </row>
    <row r="142" spans="1:15" ht="45" customHeight="1">
      <c r="A142" s="126"/>
      <c r="B142" s="77"/>
      <c r="C142" s="125"/>
      <c r="D142" s="124"/>
      <c r="E142" s="85"/>
      <c r="F142" s="123"/>
      <c r="G142" s="122"/>
      <c r="H142" s="85"/>
      <c r="I142" s="150"/>
      <c r="J142" s="314"/>
      <c r="K142" s="94"/>
      <c r="L142" s="120"/>
      <c r="M142" s="77"/>
      <c r="N142" s="119"/>
      <c r="O142" s="118"/>
    </row>
    <row r="143" spans="1:15" ht="45" customHeight="1">
      <c r="A143" s="126"/>
      <c r="B143" s="77"/>
      <c r="C143" s="125"/>
      <c r="D143" s="124"/>
      <c r="E143" s="85"/>
      <c r="F143" s="123"/>
      <c r="G143" s="122"/>
      <c r="H143" s="85"/>
      <c r="I143" s="150"/>
      <c r="J143" s="314"/>
      <c r="K143" s="94"/>
      <c r="L143" s="120"/>
      <c r="M143" s="77"/>
      <c r="N143" s="119"/>
      <c r="O143" s="118"/>
    </row>
    <row r="144" spans="1:15" ht="45" customHeight="1">
      <c r="A144" s="126"/>
      <c r="B144" s="77"/>
      <c r="C144" s="125"/>
      <c r="D144" s="124"/>
      <c r="E144" s="85"/>
      <c r="F144" s="123"/>
      <c r="G144" s="122"/>
      <c r="H144" s="85"/>
      <c r="I144" s="150"/>
      <c r="J144" s="314"/>
      <c r="K144" s="94"/>
      <c r="L144" s="120"/>
      <c r="M144" s="77"/>
      <c r="N144" s="119"/>
      <c r="O144" s="118"/>
    </row>
    <row r="145" spans="1:15" ht="45" customHeight="1">
      <c r="A145" s="126"/>
      <c r="B145" s="77"/>
      <c r="C145" s="125"/>
      <c r="D145" s="124"/>
      <c r="E145" s="85"/>
      <c r="F145" s="123"/>
      <c r="G145" s="122"/>
      <c r="H145" s="85"/>
      <c r="I145" s="150"/>
      <c r="J145" s="314"/>
      <c r="K145" s="94"/>
      <c r="L145" s="120"/>
      <c r="M145" s="77"/>
      <c r="N145" s="119"/>
      <c r="O145" s="118"/>
    </row>
    <row r="146" spans="1:15" ht="45" customHeight="1">
      <c r="A146" s="126"/>
      <c r="B146" s="77"/>
      <c r="C146" s="125"/>
      <c r="D146" s="124"/>
      <c r="E146" s="85"/>
      <c r="F146" s="123"/>
      <c r="G146" s="122"/>
      <c r="H146" s="85"/>
      <c r="I146" s="150"/>
      <c r="J146" s="314"/>
      <c r="K146" s="94"/>
      <c r="L146" s="120"/>
      <c r="M146" s="77"/>
      <c r="N146" s="119"/>
      <c r="O146" s="118"/>
    </row>
    <row r="147" spans="1:15" ht="45" customHeight="1">
      <c r="A147" s="126"/>
      <c r="B147" s="77"/>
      <c r="C147" s="125"/>
      <c r="D147" s="124"/>
      <c r="E147" s="85"/>
      <c r="F147" s="123"/>
      <c r="G147" s="122"/>
      <c r="H147" s="85"/>
      <c r="I147" s="150"/>
      <c r="J147" s="314"/>
      <c r="K147" s="94"/>
      <c r="L147" s="120"/>
      <c r="M147" s="77"/>
      <c r="N147" s="119"/>
      <c r="O147" s="118"/>
    </row>
    <row r="148" spans="1:15" ht="45" customHeight="1">
      <c r="A148" s="126"/>
      <c r="B148" s="77"/>
      <c r="C148" s="125"/>
      <c r="D148" s="124"/>
      <c r="E148" s="85"/>
      <c r="F148" s="123"/>
      <c r="G148" s="122"/>
      <c r="H148" s="85"/>
      <c r="I148" s="150"/>
      <c r="J148" s="314"/>
      <c r="K148" s="94"/>
      <c r="L148" s="120"/>
      <c r="M148" s="77"/>
      <c r="N148" s="119"/>
      <c r="O148" s="118"/>
    </row>
    <row r="149" spans="1:15" ht="45" customHeight="1">
      <c r="A149" s="126"/>
      <c r="B149" s="77"/>
      <c r="C149" s="125"/>
      <c r="D149" s="124"/>
      <c r="E149" s="85"/>
      <c r="F149" s="123"/>
      <c r="G149" s="122"/>
      <c r="H149" s="85"/>
      <c r="I149" s="150"/>
      <c r="J149" s="314"/>
      <c r="K149" s="94"/>
      <c r="L149" s="120"/>
      <c r="M149" s="77"/>
      <c r="N149" s="119"/>
      <c r="O149" s="118"/>
    </row>
    <row r="150" spans="1:15" ht="45" customHeight="1">
      <c r="A150" s="126"/>
      <c r="B150" s="77"/>
      <c r="C150" s="125"/>
      <c r="D150" s="124"/>
      <c r="E150" s="85"/>
      <c r="F150" s="123"/>
      <c r="G150" s="122"/>
      <c r="H150" s="85"/>
      <c r="I150" s="150"/>
      <c r="J150" s="314"/>
      <c r="K150" s="94"/>
      <c r="L150" s="120"/>
      <c r="M150" s="77"/>
      <c r="N150" s="119"/>
      <c r="O150" s="118"/>
    </row>
    <row r="151" spans="1:15" ht="45" customHeight="1">
      <c r="A151" s="126"/>
      <c r="B151" s="77"/>
      <c r="C151" s="125"/>
      <c r="D151" s="124"/>
      <c r="E151" s="85"/>
      <c r="F151" s="123"/>
      <c r="G151" s="122"/>
      <c r="H151" s="85"/>
      <c r="I151" s="150"/>
      <c r="J151" s="314"/>
      <c r="K151" s="94"/>
      <c r="L151" s="120"/>
      <c r="M151" s="77"/>
      <c r="N151" s="119"/>
      <c r="O151" s="118"/>
    </row>
    <row r="152" spans="1:15" ht="45" customHeight="1">
      <c r="A152" s="126"/>
      <c r="B152" s="77"/>
      <c r="C152" s="125"/>
      <c r="D152" s="124"/>
      <c r="E152" s="85"/>
      <c r="F152" s="123"/>
      <c r="G152" s="122"/>
      <c r="H152" s="85"/>
      <c r="I152" s="150"/>
      <c r="J152" s="314"/>
      <c r="K152" s="94"/>
      <c r="L152" s="120"/>
      <c r="M152" s="77"/>
      <c r="N152" s="119"/>
      <c r="O152" s="118"/>
    </row>
    <row r="153" spans="1:15" ht="45" customHeight="1">
      <c r="A153" s="126"/>
      <c r="B153" s="77"/>
      <c r="C153" s="125"/>
      <c r="D153" s="124"/>
      <c r="E153" s="85"/>
      <c r="F153" s="123"/>
      <c r="G153" s="122"/>
      <c r="H153" s="85"/>
      <c r="I153" s="150"/>
      <c r="J153" s="314"/>
      <c r="K153" s="94"/>
      <c r="L153" s="120"/>
      <c r="M153" s="77"/>
      <c r="N153" s="119"/>
      <c r="O153" s="118"/>
    </row>
    <row r="154" spans="1:15" ht="45" customHeight="1">
      <c r="A154" s="126"/>
      <c r="B154" s="77"/>
      <c r="C154" s="125"/>
      <c r="D154" s="124"/>
      <c r="E154" s="85"/>
      <c r="F154" s="123"/>
      <c r="G154" s="122"/>
      <c r="H154" s="85"/>
      <c r="I154" s="150"/>
      <c r="J154" s="314"/>
      <c r="K154" s="94"/>
      <c r="L154" s="120"/>
      <c r="M154" s="77"/>
      <c r="N154" s="119"/>
      <c r="O154" s="118"/>
    </row>
    <row r="155" spans="1:15" ht="45" customHeight="1">
      <c r="A155" s="126"/>
      <c r="B155" s="77"/>
      <c r="C155" s="125"/>
      <c r="D155" s="124"/>
      <c r="E155" s="85"/>
      <c r="F155" s="123"/>
      <c r="G155" s="122"/>
      <c r="H155" s="85"/>
      <c r="I155" s="150"/>
      <c r="J155" s="314"/>
      <c r="K155" s="94"/>
      <c r="L155" s="120"/>
      <c r="M155" s="77"/>
      <c r="N155" s="119"/>
      <c r="O155" s="118"/>
    </row>
    <row r="156" spans="1:15" ht="45" customHeight="1">
      <c r="A156" s="126"/>
      <c r="B156" s="77"/>
      <c r="C156" s="125"/>
      <c r="D156" s="124"/>
      <c r="E156" s="85"/>
      <c r="F156" s="123"/>
      <c r="G156" s="122"/>
      <c r="H156" s="85"/>
      <c r="I156" s="150"/>
      <c r="J156" s="314"/>
      <c r="K156" s="94"/>
      <c r="L156" s="120"/>
      <c r="M156" s="77"/>
      <c r="N156" s="119"/>
      <c r="O156" s="118"/>
    </row>
    <row r="157" spans="1:15" ht="45" customHeight="1">
      <c r="A157" s="126"/>
      <c r="B157" s="77"/>
      <c r="C157" s="125"/>
      <c r="D157" s="124"/>
      <c r="E157" s="85"/>
      <c r="F157" s="123"/>
      <c r="G157" s="122"/>
      <c r="H157" s="85"/>
      <c r="I157" s="150"/>
      <c r="J157" s="314"/>
      <c r="K157" s="94"/>
      <c r="L157" s="120"/>
      <c r="M157" s="77"/>
      <c r="N157" s="119"/>
      <c r="O157" s="118"/>
    </row>
    <row r="158" spans="1:15" ht="45" customHeight="1">
      <c r="A158" s="126"/>
      <c r="B158" s="77"/>
      <c r="C158" s="125"/>
      <c r="D158" s="124"/>
      <c r="E158" s="85"/>
      <c r="F158" s="123"/>
      <c r="G158" s="122"/>
      <c r="H158" s="85"/>
      <c r="I158" s="150"/>
      <c r="J158" s="314"/>
      <c r="K158" s="94"/>
      <c r="L158" s="120"/>
      <c r="M158" s="77"/>
      <c r="N158" s="119"/>
      <c r="O158" s="118"/>
    </row>
    <row r="159" spans="1:15" ht="45" customHeight="1">
      <c r="A159" s="126"/>
      <c r="B159" s="77"/>
      <c r="C159" s="125"/>
      <c r="D159" s="124"/>
      <c r="E159" s="85"/>
      <c r="F159" s="123"/>
      <c r="G159" s="122"/>
      <c r="H159" s="85"/>
      <c r="I159" s="150"/>
      <c r="J159" s="314"/>
      <c r="K159" s="94"/>
      <c r="L159" s="120"/>
      <c r="M159" s="77"/>
      <c r="N159" s="119"/>
      <c r="O159" s="118"/>
    </row>
    <row r="160" spans="1:15" ht="45" customHeight="1">
      <c r="A160" s="126"/>
      <c r="B160" s="77"/>
      <c r="C160" s="125"/>
      <c r="D160" s="124"/>
      <c r="E160" s="85"/>
      <c r="F160" s="123"/>
      <c r="G160" s="122"/>
      <c r="H160" s="85"/>
      <c r="I160" s="150"/>
      <c r="J160" s="314"/>
      <c r="K160" s="94"/>
      <c r="L160" s="120"/>
      <c r="M160" s="77"/>
      <c r="N160" s="119"/>
      <c r="O160" s="118"/>
    </row>
    <row r="161" spans="1:15" ht="45" customHeight="1">
      <c r="A161" s="126"/>
      <c r="B161" s="77"/>
      <c r="C161" s="125"/>
      <c r="D161" s="124"/>
      <c r="E161" s="85"/>
      <c r="F161" s="123"/>
      <c r="G161" s="122"/>
      <c r="H161" s="85"/>
      <c r="I161" s="150"/>
      <c r="J161" s="314"/>
      <c r="K161" s="94"/>
      <c r="L161" s="120"/>
      <c r="M161" s="77"/>
      <c r="N161" s="119"/>
      <c r="O161" s="118"/>
    </row>
    <row r="162" spans="1:15" ht="45" customHeight="1">
      <c r="A162" s="126"/>
      <c r="B162" s="77"/>
      <c r="C162" s="125"/>
      <c r="D162" s="124"/>
      <c r="E162" s="85"/>
      <c r="F162" s="123"/>
      <c r="G162" s="122"/>
      <c r="H162" s="85"/>
      <c r="I162" s="150"/>
      <c r="J162" s="314"/>
      <c r="K162" s="94"/>
      <c r="L162" s="120"/>
      <c r="M162" s="77"/>
      <c r="N162" s="119"/>
      <c r="O162" s="118"/>
    </row>
    <row r="163" spans="1:15" ht="45" customHeight="1">
      <c r="A163" s="126"/>
      <c r="B163" s="77"/>
      <c r="C163" s="125"/>
      <c r="D163" s="124"/>
      <c r="E163" s="85"/>
      <c r="F163" s="123"/>
      <c r="G163" s="122"/>
      <c r="H163" s="85"/>
      <c r="I163" s="150"/>
      <c r="J163" s="314"/>
      <c r="K163" s="94"/>
      <c r="L163" s="120"/>
      <c r="M163" s="77"/>
      <c r="N163" s="119"/>
      <c r="O163" s="118"/>
    </row>
    <row r="164" spans="1:15" ht="45" customHeight="1">
      <c r="A164" s="126"/>
      <c r="B164" s="77"/>
      <c r="C164" s="125"/>
      <c r="D164" s="124"/>
      <c r="E164" s="85"/>
      <c r="F164" s="123"/>
      <c r="G164" s="122"/>
      <c r="H164" s="85"/>
      <c r="I164" s="150"/>
      <c r="J164" s="314"/>
      <c r="K164" s="94"/>
      <c r="L164" s="120"/>
      <c r="M164" s="77"/>
      <c r="N164" s="119"/>
      <c r="O164" s="118"/>
    </row>
    <row r="165" spans="1:15" ht="45" customHeight="1">
      <c r="A165" s="126"/>
      <c r="B165" s="77"/>
      <c r="C165" s="125"/>
      <c r="D165" s="124"/>
      <c r="E165" s="85"/>
      <c r="F165" s="123"/>
      <c r="G165" s="122"/>
      <c r="H165" s="85"/>
      <c r="I165" s="150"/>
      <c r="J165" s="314"/>
      <c r="K165" s="94"/>
      <c r="L165" s="120"/>
      <c r="M165" s="77"/>
      <c r="N165" s="119"/>
      <c r="O165" s="118"/>
    </row>
    <row r="166" spans="1:15" ht="45" customHeight="1">
      <c r="A166" s="126"/>
      <c r="B166" s="77"/>
      <c r="C166" s="125"/>
      <c r="D166" s="124"/>
      <c r="E166" s="85"/>
      <c r="F166" s="123"/>
      <c r="G166" s="122"/>
      <c r="H166" s="85"/>
      <c r="I166" s="150"/>
      <c r="J166" s="314"/>
      <c r="K166" s="94"/>
      <c r="L166" s="120"/>
      <c r="M166" s="77"/>
      <c r="N166" s="119"/>
      <c r="O166" s="118"/>
    </row>
    <row r="167" spans="1:15" ht="45" customHeight="1">
      <c r="A167" s="126"/>
      <c r="B167" s="77"/>
      <c r="C167" s="125"/>
      <c r="D167" s="124"/>
      <c r="E167" s="85"/>
      <c r="F167" s="123"/>
      <c r="G167" s="122"/>
      <c r="H167" s="85"/>
      <c r="I167" s="150"/>
      <c r="J167" s="314"/>
      <c r="K167" s="94"/>
      <c r="L167" s="120"/>
      <c r="M167" s="77"/>
      <c r="N167" s="119"/>
      <c r="O167" s="118"/>
    </row>
    <row r="168" spans="1:15" ht="45" customHeight="1">
      <c r="A168" s="126"/>
      <c r="B168" s="77"/>
      <c r="C168" s="125"/>
      <c r="D168" s="124"/>
      <c r="E168" s="85"/>
      <c r="F168" s="123"/>
      <c r="G168" s="122"/>
      <c r="H168" s="85"/>
      <c r="I168" s="150"/>
      <c r="J168" s="314"/>
      <c r="K168" s="94"/>
      <c r="L168" s="120"/>
      <c r="M168" s="77"/>
      <c r="N168" s="119"/>
      <c r="O168" s="118"/>
    </row>
    <row r="169" spans="1:15" ht="45" customHeight="1">
      <c r="A169" s="126"/>
      <c r="B169" s="77"/>
      <c r="C169" s="125"/>
      <c r="D169" s="124"/>
      <c r="E169" s="85"/>
      <c r="F169" s="123"/>
      <c r="G169" s="122"/>
      <c r="H169" s="85"/>
      <c r="I169" s="150"/>
      <c r="J169" s="314"/>
      <c r="K169" s="94"/>
      <c r="L169" s="120"/>
      <c r="M169" s="77"/>
      <c r="N169" s="119"/>
      <c r="O169" s="118"/>
    </row>
    <row r="170" spans="1:15" ht="45" customHeight="1">
      <c r="A170" s="126"/>
      <c r="B170" s="77"/>
      <c r="C170" s="125"/>
      <c r="D170" s="124"/>
      <c r="E170" s="85"/>
      <c r="F170" s="123"/>
      <c r="G170" s="122"/>
      <c r="H170" s="85"/>
      <c r="I170" s="150"/>
      <c r="J170" s="314"/>
      <c r="K170" s="94"/>
      <c r="L170" s="120"/>
      <c r="M170" s="77"/>
      <c r="N170" s="119"/>
      <c r="O170" s="118"/>
    </row>
    <row r="171" spans="1:15" ht="45" customHeight="1">
      <c r="A171" s="126"/>
      <c r="B171" s="77"/>
      <c r="C171" s="125"/>
      <c r="D171" s="124"/>
      <c r="E171" s="85"/>
      <c r="F171" s="123"/>
      <c r="G171" s="122"/>
      <c r="H171" s="85"/>
      <c r="I171" s="150"/>
      <c r="J171" s="314"/>
      <c r="K171" s="94"/>
      <c r="L171" s="120"/>
      <c r="M171" s="77"/>
      <c r="N171" s="119"/>
      <c r="O171" s="118"/>
    </row>
    <row r="172" spans="1:15" ht="45" customHeight="1">
      <c r="A172" s="126"/>
      <c r="B172" s="77"/>
      <c r="C172" s="125"/>
      <c r="D172" s="124"/>
      <c r="E172" s="85"/>
      <c r="F172" s="123"/>
      <c r="G172" s="122"/>
      <c r="H172" s="85"/>
      <c r="I172" s="150"/>
      <c r="J172" s="314"/>
      <c r="K172" s="94"/>
      <c r="L172" s="120"/>
      <c r="M172" s="77"/>
      <c r="N172" s="119"/>
      <c r="O172" s="118"/>
    </row>
    <row r="173" spans="1:15" ht="45" customHeight="1">
      <c r="A173" s="126"/>
      <c r="B173" s="77"/>
      <c r="C173" s="125"/>
      <c r="D173" s="124"/>
      <c r="E173" s="85"/>
      <c r="F173" s="123"/>
      <c r="G173" s="122"/>
      <c r="H173" s="85"/>
      <c r="I173" s="150"/>
      <c r="J173" s="314"/>
      <c r="K173" s="94"/>
      <c r="L173" s="120"/>
      <c r="M173" s="77"/>
      <c r="N173" s="119"/>
      <c r="O173" s="118"/>
    </row>
    <row r="174" spans="1:15" ht="45" customHeight="1">
      <c r="A174" s="126"/>
      <c r="B174" s="77"/>
      <c r="C174" s="125"/>
      <c r="D174" s="124"/>
      <c r="E174" s="85"/>
      <c r="F174" s="123"/>
      <c r="G174" s="122"/>
      <c r="H174" s="85"/>
      <c r="I174" s="150"/>
      <c r="J174" s="314"/>
      <c r="K174" s="94"/>
      <c r="L174" s="120"/>
      <c r="M174" s="77"/>
      <c r="N174" s="119"/>
      <c r="O174" s="118"/>
    </row>
    <row r="175" spans="1:15" ht="45" customHeight="1">
      <c r="A175" s="126"/>
      <c r="B175" s="77"/>
      <c r="C175" s="125"/>
      <c r="D175" s="124"/>
      <c r="E175" s="85"/>
      <c r="F175" s="123"/>
      <c r="G175" s="122"/>
      <c r="H175" s="85"/>
      <c r="I175" s="150"/>
      <c r="J175" s="314"/>
      <c r="K175" s="94"/>
      <c r="L175" s="120"/>
      <c r="M175" s="77"/>
      <c r="N175" s="119"/>
      <c r="O175" s="118"/>
    </row>
    <row r="176" spans="1:15" ht="45" customHeight="1">
      <c r="A176" s="126"/>
      <c r="B176" s="77"/>
      <c r="C176" s="125"/>
      <c r="D176" s="124"/>
      <c r="E176" s="85"/>
      <c r="F176" s="123"/>
      <c r="G176" s="122"/>
      <c r="H176" s="85"/>
      <c r="I176" s="150"/>
      <c r="J176" s="314"/>
      <c r="K176" s="94"/>
      <c r="L176" s="120"/>
      <c r="M176" s="77"/>
      <c r="N176" s="119"/>
      <c r="O176" s="118"/>
    </row>
    <row r="177" spans="1:15" ht="45" customHeight="1">
      <c r="A177" s="126"/>
      <c r="B177" s="77"/>
      <c r="C177" s="125"/>
      <c r="D177" s="124"/>
      <c r="E177" s="85"/>
      <c r="F177" s="123"/>
      <c r="G177" s="122"/>
      <c r="H177" s="85"/>
      <c r="I177" s="150"/>
      <c r="J177" s="314"/>
      <c r="K177" s="94"/>
      <c r="L177" s="120"/>
      <c r="M177" s="77"/>
      <c r="N177" s="119"/>
      <c r="O177" s="118"/>
    </row>
    <row r="178" spans="1:15" ht="45" customHeight="1">
      <c r="A178" s="126"/>
      <c r="B178" s="77"/>
      <c r="C178" s="125"/>
      <c r="D178" s="124"/>
      <c r="E178" s="85"/>
      <c r="F178" s="123"/>
      <c r="G178" s="122"/>
      <c r="H178" s="85"/>
      <c r="I178" s="150"/>
      <c r="J178" s="314"/>
      <c r="K178" s="94"/>
      <c r="L178" s="120"/>
      <c r="M178" s="77"/>
      <c r="N178" s="119"/>
      <c r="O178" s="118"/>
    </row>
    <row r="179" spans="1:15" ht="45" customHeight="1">
      <c r="A179" s="126"/>
      <c r="B179" s="77"/>
      <c r="C179" s="125"/>
      <c r="D179" s="124"/>
      <c r="E179" s="85"/>
      <c r="F179" s="123"/>
      <c r="G179" s="122"/>
      <c r="H179" s="85"/>
      <c r="I179" s="150"/>
      <c r="J179" s="314"/>
      <c r="K179" s="94"/>
      <c r="L179" s="120"/>
      <c r="M179" s="77"/>
      <c r="N179" s="119"/>
      <c r="O179" s="118"/>
    </row>
    <row r="180" spans="1:15" ht="45" customHeight="1">
      <c r="A180" s="126"/>
      <c r="B180" s="77"/>
      <c r="C180" s="125"/>
      <c r="D180" s="124"/>
      <c r="E180" s="85"/>
      <c r="F180" s="123"/>
      <c r="G180" s="122"/>
      <c r="H180" s="85"/>
      <c r="I180" s="150"/>
      <c r="J180" s="314"/>
      <c r="K180" s="94"/>
      <c r="L180" s="120"/>
      <c r="M180" s="77"/>
      <c r="N180" s="119"/>
      <c r="O180" s="118"/>
    </row>
    <row r="181" spans="1:15" ht="45" customHeight="1">
      <c r="A181" s="126"/>
      <c r="B181" s="77"/>
      <c r="C181" s="125"/>
      <c r="D181" s="124"/>
      <c r="E181" s="85"/>
      <c r="F181" s="123"/>
      <c r="G181" s="122"/>
      <c r="H181" s="85"/>
      <c r="I181" s="150"/>
      <c r="J181" s="314"/>
      <c r="K181" s="94"/>
      <c r="L181" s="120"/>
      <c r="M181" s="77"/>
      <c r="N181" s="119"/>
      <c r="O181" s="118"/>
    </row>
    <row r="182" spans="1:15" ht="45" customHeight="1">
      <c r="A182" s="126"/>
      <c r="B182" s="77"/>
      <c r="C182" s="125"/>
      <c r="D182" s="124"/>
      <c r="E182" s="85"/>
      <c r="F182" s="123"/>
      <c r="G182" s="122"/>
      <c r="H182" s="85"/>
      <c r="I182" s="150"/>
      <c r="J182" s="314"/>
      <c r="K182" s="94"/>
      <c r="L182" s="120"/>
      <c r="M182" s="77"/>
      <c r="N182" s="119"/>
      <c r="O182" s="118"/>
    </row>
    <row r="183" spans="1:15" ht="45" customHeight="1">
      <c r="A183" s="126"/>
      <c r="B183" s="77"/>
      <c r="C183" s="125"/>
      <c r="D183" s="124"/>
      <c r="E183" s="85"/>
      <c r="F183" s="123"/>
      <c r="G183" s="122"/>
      <c r="H183" s="85"/>
      <c r="I183" s="150"/>
      <c r="J183" s="314"/>
      <c r="K183" s="94"/>
      <c r="L183" s="120"/>
      <c r="M183" s="77"/>
      <c r="N183" s="119"/>
      <c r="O183" s="118"/>
    </row>
    <row r="184" spans="1:15" ht="45" customHeight="1">
      <c r="A184" s="126"/>
      <c r="B184" s="77"/>
      <c r="C184" s="125"/>
      <c r="D184" s="124"/>
      <c r="E184" s="85"/>
      <c r="F184" s="123"/>
      <c r="G184" s="122"/>
      <c r="H184" s="85"/>
      <c r="I184" s="150"/>
      <c r="J184" s="314"/>
      <c r="K184" s="94"/>
      <c r="L184" s="120"/>
      <c r="M184" s="77"/>
      <c r="N184" s="119"/>
      <c r="O184" s="118"/>
    </row>
    <row r="185" spans="1:15" ht="45" customHeight="1">
      <c r="A185" s="126"/>
      <c r="B185" s="77"/>
      <c r="C185" s="125"/>
      <c r="D185" s="124"/>
      <c r="E185" s="85"/>
      <c r="F185" s="123"/>
      <c r="G185" s="122"/>
      <c r="H185" s="85"/>
      <c r="I185" s="150"/>
      <c r="J185" s="314"/>
      <c r="K185" s="94"/>
      <c r="L185" s="120"/>
      <c r="M185" s="77"/>
      <c r="N185" s="119"/>
      <c r="O185" s="118"/>
    </row>
    <row r="186" spans="1:15" ht="45" customHeight="1">
      <c r="A186" s="126"/>
      <c r="B186" s="77"/>
      <c r="C186" s="125"/>
      <c r="D186" s="124"/>
      <c r="E186" s="85"/>
      <c r="F186" s="123"/>
      <c r="G186" s="122"/>
      <c r="H186" s="85"/>
      <c r="I186" s="150"/>
      <c r="J186" s="314"/>
      <c r="K186" s="94"/>
      <c r="L186" s="120"/>
      <c r="M186" s="77"/>
      <c r="N186" s="119"/>
      <c r="O186" s="118"/>
    </row>
    <row r="187" spans="1:15" ht="45" customHeight="1">
      <c r="A187" s="126"/>
      <c r="B187" s="77"/>
      <c r="C187" s="125"/>
      <c r="D187" s="124"/>
      <c r="E187" s="85"/>
      <c r="F187" s="123"/>
      <c r="G187" s="122"/>
      <c r="H187" s="85"/>
      <c r="I187" s="150"/>
      <c r="J187" s="314"/>
      <c r="K187" s="94"/>
      <c r="L187" s="120"/>
      <c r="M187" s="77"/>
      <c r="N187" s="119"/>
      <c r="O187" s="118"/>
    </row>
    <row r="188" spans="1:15" ht="45" customHeight="1">
      <c r="A188" s="126"/>
      <c r="B188" s="77"/>
      <c r="C188" s="125"/>
      <c r="D188" s="124"/>
      <c r="E188" s="85"/>
      <c r="F188" s="123"/>
      <c r="G188" s="122"/>
      <c r="H188" s="85"/>
      <c r="I188" s="150"/>
      <c r="J188" s="314"/>
      <c r="K188" s="94"/>
      <c r="L188" s="120"/>
      <c r="M188" s="77"/>
      <c r="N188" s="119"/>
      <c r="O188" s="118"/>
    </row>
    <row r="189" spans="1:15" ht="45" customHeight="1">
      <c r="A189" s="126"/>
      <c r="B189" s="77"/>
      <c r="C189" s="125"/>
      <c r="D189" s="124"/>
      <c r="E189" s="85"/>
      <c r="F189" s="123"/>
      <c r="G189" s="122"/>
      <c r="H189" s="85"/>
      <c r="I189" s="150"/>
      <c r="J189" s="314"/>
      <c r="K189" s="94"/>
      <c r="L189" s="120"/>
      <c r="M189" s="77"/>
      <c r="N189" s="119"/>
      <c r="O189" s="118"/>
    </row>
    <row r="190" spans="1:15" ht="45" customHeight="1">
      <c r="A190" s="126"/>
      <c r="B190" s="77"/>
      <c r="C190" s="125"/>
      <c r="D190" s="124"/>
      <c r="E190" s="85"/>
      <c r="F190" s="123"/>
      <c r="G190" s="122"/>
      <c r="H190" s="85"/>
      <c r="I190" s="150"/>
      <c r="J190" s="314"/>
      <c r="K190" s="94"/>
      <c r="L190" s="120"/>
      <c r="M190" s="77"/>
      <c r="N190" s="119"/>
      <c r="O190" s="118"/>
    </row>
    <row r="191" spans="1:15" ht="45" customHeight="1">
      <c r="A191" s="126"/>
      <c r="B191" s="77"/>
      <c r="C191" s="125"/>
      <c r="D191" s="124"/>
      <c r="E191" s="85"/>
      <c r="F191" s="123"/>
      <c r="G191" s="122"/>
      <c r="H191" s="85"/>
      <c r="I191" s="150"/>
      <c r="J191" s="314"/>
      <c r="K191" s="94"/>
      <c r="L191" s="120"/>
      <c r="M191" s="77"/>
      <c r="N191" s="119"/>
      <c r="O191" s="118"/>
    </row>
    <row r="192" spans="1:15" ht="45" customHeight="1">
      <c r="A192" s="126"/>
      <c r="B192" s="77"/>
      <c r="C192" s="125"/>
      <c r="D192" s="124"/>
      <c r="E192" s="85"/>
      <c r="F192" s="123"/>
      <c r="G192" s="122"/>
      <c r="H192" s="85"/>
      <c r="I192" s="150"/>
      <c r="J192" s="314"/>
      <c r="K192" s="94"/>
      <c r="L192" s="120"/>
      <c r="M192" s="77"/>
      <c r="N192" s="119"/>
      <c r="O192" s="118"/>
    </row>
    <row r="193" spans="1:15" ht="45" customHeight="1">
      <c r="A193" s="126"/>
      <c r="B193" s="77"/>
      <c r="C193" s="125"/>
      <c r="D193" s="124"/>
      <c r="E193" s="85"/>
      <c r="F193" s="123"/>
      <c r="G193" s="122"/>
      <c r="H193" s="85"/>
      <c r="I193" s="150"/>
      <c r="J193" s="314"/>
      <c r="K193" s="94"/>
      <c r="L193" s="120"/>
      <c r="M193" s="77"/>
      <c r="N193" s="119"/>
      <c r="O193" s="118"/>
    </row>
    <row r="194" spans="1:15" ht="45" customHeight="1">
      <c r="A194" s="126"/>
      <c r="B194" s="77"/>
      <c r="C194" s="125"/>
      <c r="D194" s="124"/>
      <c r="E194" s="85"/>
      <c r="F194" s="123"/>
      <c r="G194" s="122"/>
      <c r="H194" s="85"/>
      <c r="I194" s="150"/>
      <c r="J194" s="314"/>
      <c r="K194" s="94"/>
      <c r="L194" s="120"/>
      <c r="M194" s="77"/>
      <c r="N194" s="119"/>
      <c r="O194" s="118"/>
    </row>
    <row r="195" spans="1:15" ht="45" customHeight="1">
      <c r="A195" s="126"/>
      <c r="B195" s="77"/>
      <c r="C195" s="125"/>
      <c r="D195" s="124"/>
      <c r="E195" s="85"/>
      <c r="F195" s="123"/>
      <c r="G195" s="122"/>
      <c r="H195" s="85"/>
      <c r="I195" s="150"/>
      <c r="J195" s="314"/>
      <c r="K195" s="94"/>
      <c r="L195" s="120"/>
      <c r="M195" s="77"/>
      <c r="N195" s="119"/>
      <c r="O195" s="118"/>
    </row>
    <row r="196" spans="1:15" ht="45" customHeight="1">
      <c r="A196" s="126"/>
      <c r="B196" s="77"/>
      <c r="C196" s="125"/>
      <c r="D196" s="124"/>
      <c r="E196" s="85"/>
      <c r="F196" s="123"/>
      <c r="G196" s="122"/>
      <c r="H196" s="85"/>
      <c r="I196" s="150"/>
      <c r="J196" s="314"/>
      <c r="K196" s="94"/>
      <c r="L196" s="120"/>
      <c r="M196" s="77"/>
      <c r="N196" s="119"/>
      <c r="O196" s="118"/>
    </row>
    <row r="197" spans="1:15" ht="45" customHeight="1">
      <c r="A197" s="126"/>
      <c r="B197" s="77"/>
      <c r="C197" s="125"/>
      <c r="D197" s="124"/>
      <c r="E197" s="85"/>
      <c r="F197" s="123"/>
      <c r="G197" s="122"/>
      <c r="H197" s="85"/>
      <c r="I197" s="150"/>
      <c r="J197" s="314"/>
      <c r="K197" s="94"/>
      <c r="L197" s="120"/>
      <c r="M197" s="77"/>
      <c r="N197" s="119"/>
      <c r="O197" s="118"/>
    </row>
    <row r="198" spans="1:15" ht="45" customHeight="1">
      <c r="A198" s="126"/>
      <c r="B198" s="77"/>
      <c r="C198" s="125"/>
      <c r="D198" s="124"/>
      <c r="E198" s="85"/>
      <c r="F198" s="123"/>
      <c r="G198" s="122"/>
      <c r="H198" s="85"/>
      <c r="I198" s="150"/>
      <c r="J198" s="314"/>
      <c r="K198" s="94"/>
      <c r="L198" s="120"/>
      <c r="M198" s="77"/>
      <c r="N198" s="119"/>
      <c r="O198" s="118"/>
    </row>
    <row r="199" spans="1:15" ht="45" customHeight="1">
      <c r="A199" s="126"/>
      <c r="B199" s="77"/>
      <c r="C199" s="125"/>
      <c r="D199" s="124"/>
      <c r="E199" s="85"/>
      <c r="F199" s="123"/>
      <c r="G199" s="122"/>
      <c r="H199" s="85"/>
      <c r="I199" s="150"/>
      <c r="J199" s="314"/>
      <c r="K199" s="94"/>
      <c r="L199" s="120"/>
      <c r="M199" s="77"/>
      <c r="N199" s="119"/>
      <c r="O199" s="118"/>
    </row>
    <row r="200" spans="1:15" ht="45" customHeight="1">
      <c r="A200" s="126"/>
      <c r="B200" s="77"/>
      <c r="C200" s="125"/>
      <c r="D200" s="124"/>
      <c r="E200" s="85"/>
      <c r="F200" s="123"/>
      <c r="G200" s="122"/>
      <c r="H200" s="85"/>
      <c r="I200" s="150"/>
      <c r="J200" s="314"/>
      <c r="K200" s="94"/>
      <c r="L200" s="120"/>
      <c r="M200" s="77"/>
      <c r="N200" s="119"/>
      <c r="O200" s="118"/>
    </row>
    <row r="201" spans="1:15" ht="45" customHeight="1">
      <c r="A201" s="126"/>
      <c r="B201" s="77"/>
      <c r="C201" s="125"/>
      <c r="D201" s="124"/>
      <c r="E201" s="85"/>
      <c r="F201" s="123"/>
      <c r="G201" s="122"/>
      <c r="H201" s="85"/>
      <c r="I201" s="150"/>
      <c r="J201" s="314"/>
      <c r="K201" s="94"/>
      <c r="L201" s="120"/>
      <c r="M201" s="77"/>
      <c r="N201" s="119"/>
      <c r="O201" s="118"/>
    </row>
    <row r="202" spans="1:15" ht="45" customHeight="1">
      <c r="A202" s="126"/>
      <c r="B202" s="77"/>
      <c r="C202" s="125"/>
      <c r="D202" s="124"/>
      <c r="E202" s="85"/>
      <c r="F202" s="123"/>
      <c r="G202" s="122"/>
      <c r="H202" s="85"/>
      <c r="I202" s="150"/>
      <c r="J202" s="314"/>
      <c r="K202" s="94"/>
      <c r="L202" s="120"/>
      <c r="M202" s="77"/>
      <c r="N202" s="119"/>
      <c r="O202" s="118"/>
    </row>
    <row r="203" spans="1:15" ht="45" customHeight="1">
      <c r="A203" s="126"/>
      <c r="B203" s="77"/>
      <c r="C203" s="125"/>
      <c r="D203" s="124"/>
      <c r="E203" s="85"/>
      <c r="F203" s="123"/>
      <c r="G203" s="122"/>
      <c r="H203" s="85"/>
      <c r="I203" s="150"/>
      <c r="J203" s="314"/>
      <c r="K203" s="94"/>
      <c r="L203" s="120"/>
      <c r="M203" s="77"/>
      <c r="N203" s="119"/>
      <c r="O203" s="118"/>
    </row>
    <row r="204" spans="1:15" ht="45" customHeight="1">
      <c r="A204" s="126"/>
      <c r="B204" s="77"/>
      <c r="C204" s="125"/>
      <c r="D204" s="124"/>
      <c r="E204" s="85"/>
      <c r="F204" s="123"/>
      <c r="G204" s="122"/>
      <c r="H204" s="85"/>
      <c r="I204" s="150"/>
      <c r="J204" s="314"/>
      <c r="K204" s="94"/>
      <c r="L204" s="120"/>
      <c r="M204" s="77"/>
      <c r="N204" s="119"/>
      <c r="O204" s="118"/>
    </row>
    <row r="205" spans="1:15" ht="45" customHeight="1">
      <c r="A205" s="126"/>
      <c r="B205" s="77"/>
      <c r="C205" s="125"/>
      <c r="D205" s="124"/>
      <c r="E205" s="85"/>
      <c r="F205" s="123"/>
      <c r="G205" s="122"/>
      <c r="H205" s="85"/>
      <c r="I205" s="150"/>
      <c r="J205" s="314"/>
      <c r="K205" s="94"/>
      <c r="L205" s="120"/>
      <c r="M205" s="77"/>
      <c r="N205" s="119"/>
      <c r="O205" s="118"/>
    </row>
    <row r="206" spans="1:15" ht="45" customHeight="1">
      <c r="A206" s="126"/>
      <c r="B206" s="77"/>
      <c r="C206" s="125"/>
      <c r="D206" s="124"/>
      <c r="E206" s="85"/>
      <c r="F206" s="123"/>
      <c r="G206" s="122"/>
      <c r="H206" s="85"/>
      <c r="I206" s="150"/>
      <c r="J206" s="314"/>
      <c r="K206" s="94"/>
      <c r="L206" s="120"/>
      <c r="M206" s="77"/>
      <c r="N206" s="119"/>
      <c r="O206" s="118"/>
    </row>
    <row r="207" spans="1:15" ht="45" customHeight="1">
      <c r="A207" s="126"/>
      <c r="B207" s="77"/>
      <c r="C207" s="125"/>
      <c r="D207" s="124"/>
      <c r="E207" s="85"/>
      <c r="F207" s="123"/>
      <c r="G207" s="122"/>
      <c r="H207" s="85"/>
      <c r="I207" s="150"/>
      <c r="J207" s="314"/>
      <c r="K207" s="94"/>
      <c r="L207" s="120"/>
      <c r="M207" s="77"/>
      <c r="N207" s="119"/>
      <c r="O207" s="118"/>
    </row>
    <row r="208" spans="1:15" ht="45" customHeight="1">
      <c r="A208" s="126"/>
      <c r="B208" s="77"/>
      <c r="C208" s="125"/>
      <c r="D208" s="124"/>
      <c r="E208" s="85"/>
      <c r="F208" s="123"/>
      <c r="G208" s="122"/>
      <c r="H208" s="85"/>
      <c r="I208" s="150"/>
      <c r="J208" s="314"/>
      <c r="K208" s="94"/>
      <c r="L208" s="120"/>
      <c r="M208" s="77"/>
      <c r="N208" s="119"/>
      <c r="O208" s="118"/>
    </row>
    <row r="209" spans="1:15" ht="45" customHeight="1">
      <c r="A209" s="126"/>
      <c r="B209" s="77"/>
      <c r="C209" s="125"/>
      <c r="D209" s="124"/>
      <c r="E209" s="85"/>
      <c r="F209" s="123"/>
      <c r="G209" s="122"/>
      <c r="H209" s="85"/>
      <c r="I209" s="150"/>
      <c r="J209" s="314"/>
      <c r="K209" s="94"/>
      <c r="L209" s="120"/>
      <c r="M209" s="77"/>
      <c r="N209" s="119"/>
      <c r="O209" s="118"/>
    </row>
    <row r="210" spans="1:15" ht="45" customHeight="1">
      <c r="A210" s="126"/>
      <c r="B210" s="77"/>
      <c r="C210" s="125"/>
      <c r="D210" s="124"/>
      <c r="E210" s="85"/>
      <c r="F210" s="123"/>
      <c r="G210" s="122"/>
      <c r="H210" s="85"/>
      <c r="I210" s="150"/>
      <c r="J210" s="314"/>
      <c r="K210" s="94"/>
      <c r="L210" s="120"/>
      <c r="M210" s="77"/>
      <c r="N210" s="119"/>
      <c r="O210" s="118"/>
    </row>
    <row r="211" spans="1:15" ht="45" customHeight="1">
      <c r="A211" s="126"/>
      <c r="B211" s="77"/>
      <c r="C211" s="125"/>
      <c r="D211" s="124"/>
      <c r="E211" s="85"/>
      <c r="F211" s="123"/>
      <c r="G211" s="122"/>
      <c r="H211" s="85"/>
      <c r="I211" s="150"/>
      <c r="J211" s="314"/>
      <c r="K211" s="94"/>
      <c r="L211" s="120"/>
      <c r="M211" s="77"/>
      <c r="N211" s="119"/>
      <c r="O211" s="118"/>
    </row>
    <row r="212" spans="1:15" ht="45" customHeight="1">
      <c r="A212" s="126"/>
      <c r="B212" s="77"/>
      <c r="C212" s="125"/>
      <c r="D212" s="124"/>
      <c r="E212" s="85"/>
      <c r="F212" s="123"/>
      <c r="G212" s="122"/>
      <c r="H212" s="85"/>
      <c r="I212" s="150"/>
      <c r="J212" s="314"/>
      <c r="K212" s="94"/>
      <c r="L212" s="120"/>
      <c r="M212" s="77"/>
      <c r="N212" s="119"/>
      <c r="O212" s="118"/>
    </row>
    <row r="213" spans="1:15" ht="45" customHeight="1">
      <c r="A213" s="126"/>
      <c r="B213" s="77"/>
      <c r="C213" s="125"/>
      <c r="D213" s="124"/>
      <c r="E213" s="85"/>
      <c r="F213" s="123"/>
      <c r="G213" s="122"/>
      <c r="H213" s="85"/>
      <c r="I213" s="150"/>
      <c r="J213" s="314"/>
      <c r="K213" s="94"/>
      <c r="L213" s="120"/>
      <c r="M213" s="77"/>
      <c r="N213" s="119"/>
      <c r="O213" s="118"/>
    </row>
    <row r="214" spans="1:15" ht="45" customHeight="1">
      <c r="A214" s="126"/>
      <c r="B214" s="77"/>
      <c r="C214" s="125"/>
      <c r="D214" s="124"/>
      <c r="E214" s="85"/>
      <c r="F214" s="123"/>
      <c r="G214" s="122"/>
      <c r="H214" s="85"/>
      <c r="I214" s="150"/>
      <c r="J214" s="314"/>
      <c r="K214" s="94"/>
      <c r="L214" s="120"/>
      <c r="M214" s="77"/>
      <c r="N214" s="119"/>
      <c r="O214" s="118"/>
    </row>
    <row r="215" spans="1:15" ht="45" customHeight="1">
      <c r="A215" s="126"/>
      <c r="B215" s="77"/>
      <c r="C215" s="125"/>
      <c r="D215" s="124"/>
      <c r="E215" s="85"/>
      <c r="F215" s="123"/>
      <c r="G215" s="122"/>
      <c r="H215" s="85"/>
      <c r="I215" s="150"/>
      <c r="J215" s="314"/>
      <c r="K215" s="94"/>
      <c r="L215" s="120"/>
      <c r="M215" s="77"/>
      <c r="N215" s="119"/>
      <c r="O215" s="118"/>
    </row>
    <row r="216" spans="1:15" ht="45" customHeight="1">
      <c r="A216" s="126"/>
      <c r="B216" s="77"/>
      <c r="C216" s="125"/>
      <c r="D216" s="124"/>
      <c r="E216" s="85"/>
      <c r="F216" s="123"/>
      <c r="G216" s="122"/>
      <c r="H216" s="85"/>
      <c r="I216" s="150"/>
      <c r="J216" s="314"/>
      <c r="K216" s="94"/>
      <c r="L216" s="120"/>
      <c r="M216" s="77"/>
      <c r="N216" s="119"/>
      <c r="O216" s="118"/>
    </row>
    <row r="217" spans="1:15" ht="45" customHeight="1">
      <c r="A217" s="126"/>
      <c r="B217" s="77"/>
      <c r="C217" s="125"/>
      <c r="D217" s="124"/>
      <c r="E217" s="85"/>
      <c r="F217" s="123"/>
      <c r="G217" s="122"/>
      <c r="H217" s="85"/>
      <c r="I217" s="150"/>
      <c r="J217" s="314"/>
      <c r="K217" s="94"/>
      <c r="L217" s="120"/>
      <c r="M217" s="77"/>
      <c r="N217" s="119"/>
      <c r="O217" s="118"/>
    </row>
    <row r="218" spans="1:15" ht="45" customHeight="1">
      <c r="A218" s="126"/>
      <c r="B218" s="77"/>
      <c r="C218" s="125"/>
      <c r="D218" s="124"/>
      <c r="E218" s="85"/>
      <c r="F218" s="123"/>
      <c r="G218" s="122"/>
      <c r="H218" s="85"/>
      <c r="I218" s="150"/>
      <c r="J218" s="314"/>
      <c r="K218" s="94"/>
      <c r="L218" s="120"/>
      <c r="M218" s="77"/>
      <c r="N218" s="119"/>
      <c r="O218" s="118"/>
    </row>
    <row r="219" spans="1:15" ht="45" customHeight="1">
      <c r="A219" s="126"/>
      <c r="B219" s="77"/>
      <c r="C219" s="125"/>
      <c r="D219" s="124"/>
      <c r="E219" s="85"/>
      <c r="F219" s="123"/>
      <c r="G219" s="122"/>
      <c r="H219" s="85"/>
      <c r="I219" s="150"/>
      <c r="J219" s="314"/>
      <c r="K219" s="94"/>
      <c r="L219" s="120"/>
      <c r="M219" s="77"/>
      <c r="N219" s="119"/>
      <c r="O219" s="118"/>
    </row>
    <row r="220" spans="1:15" ht="45" customHeight="1">
      <c r="A220" s="126"/>
      <c r="B220" s="77"/>
      <c r="C220" s="125"/>
      <c r="D220" s="124"/>
      <c r="E220" s="85"/>
      <c r="F220" s="123"/>
      <c r="G220" s="122"/>
      <c r="H220" s="85"/>
      <c r="I220" s="150"/>
      <c r="J220" s="314"/>
      <c r="K220" s="94"/>
      <c r="L220" s="120"/>
      <c r="M220" s="77"/>
      <c r="N220" s="119"/>
      <c r="O220" s="118"/>
    </row>
    <row r="221" spans="1:15" ht="45" customHeight="1">
      <c r="A221" s="126"/>
      <c r="B221" s="77"/>
      <c r="C221" s="125"/>
      <c r="D221" s="124"/>
      <c r="E221" s="85"/>
      <c r="F221" s="123"/>
      <c r="G221" s="122"/>
      <c r="H221" s="85"/>
      <c r="I221" s="150"/>
      <c r="J221" s="314"/>
      <c r="K221" s="94"/>
      <c r="L221" s="120"/>
      <c r="M221" s="77"/>
      <c r="N221" s="119"/>
      <c r="O221" s="118"/>
    </row>
    <row r="222" spans="1:15" ht="45" customHeight="1">
      <c r="A222" s="126"/>
      <c r="B222" s="77"/>
      <c r="C222" s="125"/>
      <c r="D222" s="124"/>
      <c r="E222" s="85"/>
      <c r="F222" s="123"/>
      <c r="G222" s="122"/>
      <c r="H222" s="85"/>
      <c r="I222" s="150"/>
      <c r="J222" s="314"/>
      <c r="K222" s="94"/>
      <c r="L222" s="120"/>
      <c r="M222" s="77"/>
      <c r="N222" s="119"/>
      <c r="O222" s="118"/>
    </row>
    <row r="223" spans="1:15" ht="45" customHeight="1">
      <c r="A223" s="126"/>
      <c r="B223" s="77"/>
      <c r="C223" s="125"/>
      <c r="D223" s="124"/>
      <c r="E223" s="85"/>
      <c r="F223" s="123"/>
      <c r="G223" s="122"/>
      <c r="H223" s="85"/>
      <c r="I223" s="150"/>
      <c r="J223" s="314"/>
      <c r="K223" s="94"/>
      <c r="L223" s="120"/>
      <c r="M223" s="77"/>
      <c r="N223" s="119"/>
      <c r="O223" s="118"/>
    </row>
    <row r="224" spans="1:15" ht="45" customHeight="1">
      <c r="A224" s="126"/>
      <c r="B224" s="77"/>
      <c r="C224" s="125"/>
      <c r="D224" s="124"/>
      <c r="E224" s="85"/>
      <c r="F224" s="123"/>
      <c r="G224" s="122"/>
      <c r="H224" s="85"/>
      <c r="I224" s="150"/>
      <c r="J224" s="314"/>
      <c r="K224" s="94"/>
      <c r="L224" s="120"/>
      <c r="M224" s="77"/>
      <c r="N224" s="119"/>
      <c r="O224" s="118"/>
    </row>
    <row r="225" spans="1:15" ht="45" customHeight="1">
      <c r="A225" s="126"/>
      <c r="B225" s="77"/>
      <c r="C225" s="125"/>
      <c r="D225" s="124"/>
      <c r="E225" s="85"/>
      <c r="F225" s="123"/>
      <c r="G225" s="122"/>
      <c r="H225" s="85"/>
      <c r="I225" s="150"/>
      <c r="J225" s="314"/>
      <c r="K225" s="94"/>
      <c r="L225" s="120"/>
      <c r="M225" s="77"/>
      <c r="N225" s="119"/>
      <c r="O225" s="118"/>
    </row>
    <row r="226" spans="1:15" ht="45" customHeight="1">
      <c r="A226" s="126"/>
      <c r="B226" s="77"/>
      <c r="C226" s="125"/>
      <c r="D226" s="124"/>
      <c r="E226" s="85"/>
      <c r="F226" s="123"/>
      <c r="G226" s="122"/>
      <c r="H226" s="85"/>
      <c r="I226" s="150"/>
      <c r="J226" s="314"/>
      <c r="K226" s="94"/>
      <c r="L226" s="120"/>
      <c r="M226" s="77"/>
      <c r="N226" s="119"/>
      <c r="O226" s="118"/>
    </row>
    <row r="227" spans="1:15" ht="45" customHeight="1">
      <c r="A227" s="126"/>
      <c r="B227" s="77"/>
      <c r="C227" s="125"/>
      <c r="D227" s="124"/>
      <c r="E227" s="85"/>
      <c r="F227" s="123"/>
      <c r="G227" s="122"/>
      <c r="H227" s="85"/>
      <c r="I227" s="150"/>
      <c r="J227" s="314"/>
      <c r="K227" s="94"/>
      <c r="L227" s="120"/>
      <c r="M227" s="77"/>
      <c r="N227" s="119"/>
      <c r="O227" s="118"/>
    </row>
    <row r="228" spans="1:15" ht="45" customHeight="1">
      <c r="A228" s="126"/>
      <c r="B228" s="77"/>
      <c r="C228" s="125"/>
      <c r="D228" s="124"/>
      <c r="E228" s="85"/>
      <c r="F228" s="123"/>
      <c r="G228" s="122"/>
      <c r="H228" s="85"/>
      <c r="I228" s="150"/>
      <c r="J228" s="314"/>
      <c r="K228" s="94"/>
      <c r="L228" s="120"/>
      <c r="M228" s="77"/>
      <c r="N228" s="119"/>
      <c r="O228" s="118"/>
    </row>
    <row r="229" spans="1:15" ht="45" customHeight="1">
      <c r="A229" s="126"/>
      <c r="B229" s="77"/>
      <c r="C229" s="125"/>
      <c r="D229" s="124"/>
      <c r="E229" s="85"/>
      <c r="F229" s="123"/>
      <c r="G229" s="122"/>
      <c r="H229" s="85"/>
      <c r="I229" s="150"/>
      <c r="J229" s="314"/>
      <c r="K229" s="94"/>
      <c r="L229" s="120"/>
      <c r="M229" s="77"/>
      <c r="N229" s="119"/>
      <c r="O229" s="118"/>
    </row>
    <row r="230" spans="1:15" ht="45" customHeight="1">
      <c r="A230" s="126"/>
      <c r="B230" s="77"/>
      <c r="C230" s="125"/>
      <c r="D230" s="124"/>
      <c r="E230" s="85"/>
      <c r="F230" s="123"/>
      <c r="G230" s="122"/>
      <c r="H230" s="85"/>
      <c r="I230" s="150"/>
      <c r="J230" s="314"/>
      <c r="K230" s="94"/>
      <c r="L230" s="120"/>
      <c r="M230" s="77"/>
      <c r="N230" s="119"/>
      <c r="O230" s="118"/>
    </row>
    <row r="231" spans="1:15" ht="45" customHeight="1">
      <c r="A231" s="126"/>
      <c r="B231" s="77"/>
      <c r="C231" s="125"/>
      <c r="D231" s="124"/>
      <c r="E231" s="85"/>
      <c r="F231" s="123"/>
      <c r="G231" s="122"/>
      <c r="H231" s="85"/>
      <c r="I231" s="150"/>
      <c r="J231" s="314"/>
      <c r="K231" s="94"/>
      <c r="L231" s="120"/>
      <c r="M231" s="77"/>
      <c r="N231" s="119"/>
      <c r="O231" s="118"/>
    </row>
    <row r="232" spans="1:15" ht="45" customHeight="1">
      <c r="A232" s="126"/>
      <c r="B232" s="77"/>
      <c r="C232" s="125"/>
      <c r="D232" s="124"/>
      <c r="E232" s="85"/>
      <c r="F232" s="123"/>
      <c r="G232" s="122"/>
      <c r="H232" s="85"/>
      <c r="I232" s="150"/>
      <c r="J232" s="314"/>
      <c r="K232" s="94"/>
      <c r="L232" s="120"/>
      <c r="M232" s="77"/>
      <c r="N232" s="119"/>
      <c r="O232" s="118"/>
    </row>
    <row r="233" spans="1:15" ht="45" customHeight="1">
      <c r="A233" s="126"/>
      <c r="B233" s="77"/>
      <c r="C233" s="125"/>
      <c r="D233" s="124"/>
      <c r="E233" s="85"/>
      <c r="F233" s="123"/>
      <c r="G233" s="122"/>
      <c r="H233" s="85"/>
      <c r="I233" s="150"/>
      <c r="J233" s="314"/>
      <c r="K233" s="94"/>
      <c r="L233" s="120"/>
      <c r="M233" s="77"/>
      <c r="N233" s="119"/>
      <c r="O233" s="118"/>
    </row>
    <row r="234" spans="1:15" ht="45" customHeight="1">
      <c r="A234" s="126"/>
      <c r="B234" s="77"/>
      <c r="C234" s="125"/>
      <c r="D234" s="124"/>
      <c r="E234" s="85"/>
      <c r="F234" s="123"/>
      <c r="G234" s="122"/>
      <c r="H234" s="85"/>
      <c r="I234" s="150"/>
      <c r="J234" s="314"/>
      <c r="K234" s="94"/>
      <c r="L234" s="120"/>
      <c r="M234" s="77"/>
      <c r="N234" s="119"/>
      <c r="O234" s="118"/>
    </row>
    <row r="235" spans="1:15" ht="45" customHeight="1">
      <c r="A235" s="126"/>
      <c r="B235" s="77"/>
      <c r="C235" s="125"/>
      <c r="D235" s="124"/>
      <c r="E235" s="85"/>
      <c r="F235" s="123"/>
      <c r="G235" s="122"/>
      <c r="H235" s="85"/>
      <c r="I235" s="150"/>
      <c r="J235" s="314"/>
      <c r="K235" s="94"/>
      <c r="L235" s="120"/>
      <c r="M235" s="77"/>
      <c r="N235" s="119"/>
      <c r="O235" s="118"/>
    </row>
    <row r="236" spans="1:15" ht="50.1" customHeight="1"/>
    <row r="237" spans="1:15" ht="50.1" customHeight="1"/>
    <row r="238" spans="1:15" ht="50.1" customHeight="1"/>
    <row r="239" spans="1:15" ht="50.1" customHeight="1"/>
    <row r="240" spans="1:15" ht="50.1" customHeight="1"/>
    <row r="241" ht="50.1" customHeight="1"/>
    <row r="242" ht="50.1" customHeight="1"/>
    <row r="243" ht="50.1" customHeight="1"/>
  </sheetData>
  <mergeCells count="521">
    <mergeCell ref="A130:A131"/>
    <mergeCell ref="C130:C131"/>
    <mergeCell ref="D130:D131"/>
    <mergeCell ref="F130:F131"/>
    <mergeCell ref="G130:G131"/>
    <mergeCell ref="I130:I131"/>
    <mergeCell ref="L130:L131"/>
    <mergeCell ref="N130:N131"/>
    <mergeCell ref="A128:A129"/>
    <mergeCell ref="C128:C129"/>
    <mergeCell ref="D128:D129"/>
    <mergeCell ref="F128:F129"/>
    <mergeCell ref="G128:G129"/>
    <mergeCell ref="I128:I129"/>
    <mergeCell ref="L128:L129"/>
    <mergeCell ref="N128:N129"/>
    <mergeCell ref="A124:A125"/>
    <mergeCell ref="C124:C125"/>
    <mergeCell ref="D124:D125"/>
    <mergeCell ref="F124:F125"/>
    <mergeCell ref="G124:G125"/>
    <mergeCell ref="I124:I125"/>
    <mergeCell ref="L124:L125"/>
    <mergeCell ref="N124:N125"/>
    <mergeCell ref="A126:A127"/>
    <mergeCell ref="C126:C127"/>
    <mergeCell ref="D126:D127"/>
    <mergeCell ref="F126:F127"/>
    <mergeCell ref="G126:G127"/>
    <mergeCell ref="I126:I127"/>
    <mergeCell ref="L126:L127"/>
    <mergeCell ref="N126:N127"/>
    <mergeCell ref="A122:A123"/>
    <mergeCell ref="C122:C123"/>
    <mergeCell ref="D122:D123"/>
    <mergeCell ref="F122:F123"/>
    <mergeCell ref="G122:G123"/>
    <mergeCell ref="I122:I123"/>
    <mergeCell ref="L122:L123"/>
    <mergeCell ref="N122:N123"/>
    <mergeCell ref="A118:A119"/>
    <mergeCell ref="C118:C119"/>
    <mergeCell ref="D118:D119"/>
    <mergeCell ref="F118:F119"/>
    <mergeCell ref="G118:G119"/>
    <mergeCell ref="I118:I119"/>
    <mergeCell ref="L118:L119"/>
    <mergeCell ref="N118:N119"/>
    <mergeCell ref="A120:A121"/>
    <mergeCell ref="C120:C121"/>
    <mergeCell ref="D120:D121"/>
    <mergeCell ref="F120:F121"/>
    <mergeCell ref="G120:G121"/>
    <mergeCell ref="I120:I121"/>
    <mergeCell ref="L120:L121"/>
    <mergeCell ref="N120:N121"/>
    <mergeCell ref="A114:A115"/>
    <mergeCell ref="C114:C115"/>
    <mergeCell ref="D114:D115"/>
    <mergeCell ref="F114:F115"/>
    <mergeCell ref="G114:G115"/>
    <mergeCell ref="I114:I115"/>
    <mergeCell ref="L114:L115"/>
    <mergeCell ref="N114:N115"/>
    <mergeCell ref="A116:A117"/>
    <mergeCell ref="C116:C117"/>
    <mergeCell ref="D116:D117"/>
    <mergeCell ref="F116:F117"/>
    <mergeCell ref="G116:G117"/>
    <mergeCell ref="I116:I117"/>
    <mergeCell ref="L116:L117"/>
    <mergeCell ref="N116:N117"/>
    <mergeCell ref="A110:A111"/>
    <mergeCell ref="C110:C111"/>
    <mergeCell ref="D110:D111"/>
    <mergeCell ref="F110:F111"/>
    <mergeCell ref="G110:G111"/>
    <mergeCell ref="I110:I111"/>
    <mergeCell ref="L110:L111"/>
    <mergeCell ref="N110:N111"/>
    <mergeCell ref="A112:A113"/>
    <mergeCell ref="C112:C113"/>
    <mergeCell ref="D112:D113"/>
    <mergeCell ref="F112:F113"/>
    <mergeCell ref="G112:G113"/>
    <mergeCell ref="I112:I113"/>
    <mergeCell ref="L112:L113"/>
    <mergeCell ref="N112:N113"/>
    <mergeCell ref="A102:A103"/>
    <mergeCell ref="C102:C103"/>
    <mergeCell ref="D102:D103"/>
    <mergeCell ref="F102:F103"/>
    <mergeCell ref="G102:G103"/>
    <mergeCell ref="I102:I103"/>
    <mergeCell ref="L102:L103"/>
    <mergeCell ref="N102:N103"/>
    <mergeCell ref="A104:A105"/>
    <mergeCell ref="C104:C105"/>
    <mergeCell ref="D104:D105"/>
    <mergeCell ref="F104:F105"/>
    <mergeCell ref="G104:G105"/>
    <mergeCell ref="I104:I105"/>
    <mergeCell ref="L104:L105"/>
    <mergeCell ref="N104:N105"/>
    <mergeCell ref="A94:A95"/>
    <mergeCell ref="C94:C95"/>
    <mergeCell ref="D94:D95"/>
    <mergeCell ref="F94:F95"/>
    <mergeCell ref="G94:G95"/>
    <mergeCell ref="I94:I95"/>
    <mergeCell ref="L94:L95"/>
    <mergeCell ref="N94:N95"/>
    <mergeCell ref="A90:A91"/>
    <mergeCell ref="C90:C91"/>
    <mergeCell ref="D90:D91"/>
    <mergeCell ref="F90:F91"/>
    <mergeCell ref="G90:G91"/>
    <mergeCell ref="I90:I91"/>
    <mergeCell ref="L90:L91"/>
    <mergeCell ref="N90:N91"/>
    <mergeCell ref="A92:A93"/>
    <mergeCell ref="C92:C93"/>
    <mergeCell ref="D92:D93"/>
    <mergeCell ref="F92:F93"/>
    <mergeCell ref="G92:G93"/>
    <mergeCell ref="I92:I93"/>
    <mergeCell ref="L92:L93"/>
    <mergeCell ref="N92:N93"/>
    <mergeCell ref="A86:A87"/>
    <mergeCell ref="C86:C87"/>
    <mergeCell ref="D86:D87"/>
    <mergeCell ref="F86:F87"/>
    <mergeCell ref="G86:G87"/>
    <mergeCell ref="I86:I87"/>
    <mergeCell ref="L86:L87"/>
    <mergeCell ref="N86:N87"/>
    <mergeCell ref="A88:A89"/>
    <mergeCell ref="C88:C89"/>
    <mergeCell ref="D88:D89"/>
    <mergeCell ref="F88:F89"/>
    <mergeCell ref="G88:G89"/>
    <mergeCell ref="I88:I89"/>
    <mergeCell ref="L88:L89"/>
    <mergeCell ref="N88:N89"/>
    <mergeCell ref="A84:A85"/>
    <mergeCell ref="C84:C85"/>
    <mergeCell ref="D84:D85"/>
    <mergeCell ref="F84:F85"/>
    <mergeCell ref="G84:G85"/>
    <mergeCell ref="I84:I85"/>
    <mergeCell ref="L84:L85"/>
    <mergeCell ref="N84:N85"/>
    <mergeCell ref="A56:A57"/>
    <mergeCell ref="C56:C57"/>
    <mergeCell ref="D56:D57"/>
    <mergeCell ref="F56:F57"/>
    <mergeCell ref="G56:G57"/>
    <mergeCell ref="I56:I57"/>
    <mergeCell ref="L56:L57"/>
    <mergeCell ref="N56:N57"/>
    <mergeCell ref="A58:A59"/>
    <mergeCell ref="C58:C59"/>
    <mergeCell ref="D58:D59"/>
    <mergeCell ref="F58:F59"/>
    <mergeCell ref="G58:G59"/>
    <mergeCell ref="I58:I59"/>
    <mergeCell ref="L58:L59"/>
    <mergeCell ref="N58:N59"/>
    <mergeCell ref="A52:A53"/>
    <mergeCell ref="C52:C53"/>
    <mergeCell ref="D52:D53"/>
    <mergeCell ref="F52:F53"/>
    <mergeCell ref="G52:G53"/>
    <mergeCell ref="I52:I53"/>
    <mergeCell ref="L52:L53"/>
    <mergeCell ref="N52:N53"/>
    <mergeCell ref="A54:A55"/>
    <mergeCell ref="C54:C55"/>
    <mergeCell ref="D54:D55"/>
    <mergeCell ref="F54:F55"/>
    <mergeCell ref="G54:G55"/>
    <mergeCell ref="I54:I55"/>
    <mergeCell ref="L54:L55"/>
    <mergeCell ref="N54:N55"/>
    <mergeCell ref="A48:A49"/>
    <mergeCell ref="C48:C49"/>
    <mergeCell ref="D48:D49"/>
    <mergeCell ref="F48:F49"/>
    <mergeCell ref="G48:G49"/>
    <mergeCell ref="I48:I49"/>
    <mergeCell ref="L48:L49"/>
    <mergeCell ref="N48:N49"/>
    <mergeCell ref="A44:A45"/>
    <mergeCell ref="C44:C45"/>
    <mergeCell ref="D44:D45"/>
    <mergeCell ref="F44:F45"/>
    <mergeCell ref="G44:G45"/>
    <mergeCell ref="I44:I45"/>
    <mergeCell ref="L44:L45"/>
    <mergeCell ref="N44:N45"/>
    <mergeCell ref="A46:A47"/>
    <mergeCell ref="C46:C47"/>
    <mergeCell ref="D46:D47"/>
    <mergeCell ref="F46:F47"/>
    <mergeCell ref="G46:G47"/>
    <mergeCell ref="I46:I47"/>
    <mergeCell ref="L46:L47"/>
    <mergeCell ref="N46:N47"/>
    <mergeCell ref="A32:A33"/>
    <mergeCell ref="C32:C33"/>
    <mergeCell ref="D32:D33"/>
    <mergeCell ref="F32:F33"/>
    <mergeCell ref="G32:G33"/>
    <mergeCell ref="I32:I33"/>
    <mergeCell ref="L32:L33"/>
    <mergeCell ref="N32:N33"/>
    <mergeCell ref="A34:A35"/>
    <mergeCell ref="C34:C35"/>
    <mergeCell ref="D34:D35"/>
    <mergeCell ref="F34:F35"/>
    <mergeCell ref="G34:G35"/>
    <mergeCell ref="I34:I35"/>
    <mergeCell ref="L34:L35"/>
    <mergeCell ref="N34:N35"/>
    <mergeCell ref="I24:I25"/>
    <mergeCell ref="L24:L25"/>
    <mergeCell ref="N24:N25"/>
    <mergeCell ref="A24:A25"/>
    <mergeCell ref="C24:C25"/>
    <mergeCell ref="D24:D25"/>
    <mergeCell ref="F24:F25"/>
    <mergeCell ref="G24:G25"/>
    <mergeCell ref="A16:A17"/>
    <mergeCell ref="C16:C17"/>
    <mergeCell ref="D16:D17"/>
    <mergeCell ref="F16:F17"/>
    <mergeCell ref="G16:G17"/>
    <mergeCell ref="I22:I23"/>
    <mergeCell ref="L22:L23"/>
    <mergeCell ref="N22:N23"/>
    <mergeCell ref="A22:A23"/>
    <mergeCell ref="C22:C23"/>
    <mergeCell ref="D22:D23"/>
    <mergeCell ref="F22:F23"/>
    <mergeCell ref="G22:G23"/>
    <mergeCell ref="I20:I21"/>
    <mergeCell ref="L20:L21"/>
    <mergeCell ref="N20:N21"/>
    <mergeCell ref="J2:K2"/>
    <mergeCell ref="J3:K3"/>
    <mergeCell ref="L8:L9"/>
    <mergeCell ref="L6:L7"/>
    <mergeCell ref="N6:N7"/>
    <mergeCell ref="L2:L3"/>
    <mergeCell ref="M2:M3"/>
    <mergeCell ref="I16:I17"/>
    <mergeCell ref="L16:L17"/>
    <mergeCell ref="N16:N17"/>
    <mergeCell ref="L14:L15"/>
    <mergeCell ref="N14:N15"/>
    <mergeCell ref="N10:N11"/>
    <mergeCell ref="F8:F9"/>
    <mergeCell ref="G8:G9"/>
    <mergeCell ref="I4:I5"/>
    <mergeCell ref="F6:F7"/>
    <mergeCell ref="G6:G7"/>
    <mergeCell ref="A6:A7"/>
    <mergeCell ref="I6:I7"/>
    <mergeCell ref="N8:N9"/>
    <mergeCell ref="L4:L5"/>
    <mergeCell ref="N4:N5"/>
    <mergeCell ref="A14:A15"/>
    <mergeCell ref="C14:C15"/>
    <mergeCell ref="D14:D15"/>
    <mergeCell ref="F14:F15"/>
    <mergeCell ref="G14:G15"/>
    <mergeCell ref="I14:I15"/>
    <mergeCell ref="A1:N1"/>
    <mergeCell ref="C2:D3"/>
    <mergeCell ref="F2:G3"/>
    <mergeCell ref="A4:A5"/>
    <mergeCell ref="C4:C5"/>
    <mergeCell ref="D4:D5"/>
    <mergeCell ref="F4:F5"/>
    <mergeCell ref="G4:G5"/>
    <mergeCell ref="I8:I9"/>
    <mergeCell ref="D6:D7"/>
    <mergeCell ref="C6:C7"/>
    <mergeCell ref="A2:A3"/>
    <mergeCell ref="I2:I3"/>
    <mergeCell ref="A8:A9"/>
    <mergeCell ref="C8:C9"/>
    <mergeCell ref="D8:D9"/>
    <mergeCell ref="I10:I11"/>
    <mergeCell ref="L10:L11"/>
    <mergeCell ref="A10:A11"/>
    <mergeCell ref="C10:C11"/>
    <mergeCell ref="D10:D11"/>
    <mergeCell ref="F10:F11"/>
    <mergeCell ref="G10:G11"/>
    <mergeCell ref="I12:I13"/>
    <mergeCell ref="L12:L13"/>
    <mergeCell ref="N12:N13"/>
    <mergeCell ref="A12:A13"/>
    <mergeCell ref="C12:C13"/>
    <mergeCell ref="D12:D13"/>
    <mergeCell ref="F12:F13"/>
    <mergeCell ref="G12:G13"/>
    <mergeCell ref="A18:A19"/>
    <mergeCell ref="C18:C19"/>
    <mergeCell ref="D18:D19"/>
    <mergeCell ref="F18:F19"/>
    <mergeCell ref="G18:G19"/>
    <mergeCell ref="I18:I19"/>
    <mergeCell ref="L18:L19"/>
    <mergeCell ref="N18:N19"/>
    <mergeCell ref="A20:A21"/>
    <mergeCell ref="C20:C21"/>
    <mergeCell ref="D20:D21"/>
    <mergeCell ref="F20:F21"/>
    <mergeCell ref="G20:G21"/>
    <mergeCell ref="I30:I31"/>
    <mergeCell ref="L30:L31"/>
    <mergeCell ref="N30:N31"/>
    <mergeCell ref="A30:A31"/>
    <mergeCell ref="C30:C31"/>
    <mergeCell ref="D30:D31"/>
    <mergeCell ref="F30:F31"/>
    <mergeCell ref="G30:G31"/>
    <mergeCell ref="I26:I27"/>
    <mergeCell ref="L26:L27"/>
    <mergeCell ref="N26:N27"/>
    <mergeCell ref="A28:A29"/>
    <mergeCell ref="C28:C29"/>
    <mergeCell ref="D28:D29"/>
    <mergeCell ref="F28:F29"/>
    <mergeCell ref="G28:G29"/>
    <mergeCell ref="I28:I29"/>
    <mergeCell ref="L28:L29"/>
    <mergeCell ref="N28:N29"/>
    <mergeCell ref="A26:A27"/>
    <mergeCell ref="C26:C27"/>
    <mergeCell ref="D26:D27"/>
    <mergeCell ref="F26:F27"/>
    <mergeCell ref="G26:G27"/>
    <mergeCell ref="A36:A37"/>
    <mergeCell ref="C36:C37"/>
    <mergeCell ref="D36:D37"/>
    <mergeCell ref="F36:F37"/>
    <mergeCell ref="G36:G37"/>
    <mergeCell ref="I36:I37"/>
    <mergeCell ref="L36:L37"/>
    <mergeCell ref="N36:N37"/>
    <mergeCell ref="A38:A39"/>
    <mergeCell ref="C38:C39"/>
    <mergeCell ref="D38:D39"/>
    <mergeCell ref="F38:F39"/>
    <mergeCell ref="G38:G39"/>
    <mergeCell ref="I38:I39"/>
    <mergeCell ref="L38:L39"/>
    <mergeCell ref="N38:N39"/>
    <mergeCell ref="A50:A51"/>
    <mergeCell ref="C50:C51"/>
    <mergeCell ref="D50:D51"/>
    <mergeCell ref="F50:F51"/>
    <mergeCell ref="G50:G51"/>
    <mergeCell ref="I50:I51"/>
    <mergeCell ref="L50:L51"/>
    <mergeCell ref="N50:N51"/>
    <mergeCell ref="A40:A41"/>
    <mergeCell ref="C40:C41"/>
    <mergeCell ref="D40:D41"/>
    <mergeCell ref="F40:F41"/>
    <mergeCell ref="G40:G41"/>
    <mergeCell ref="I40:I41"/>
    <mergeCell ref="L40:L41"/>
    <mergeCell ref="N40:N41"/>
    <mergeCell ref="A42:A43"/>
    <mergeCell ref="C42:C43"/>
    <mergeCell ref="D42:D43"/>
    <mergeCell ref="F42:F43"/>
    <mergeCell ref="G42:G43"/>
    <mergeCell ref="I42:I43"/>
    <mergeCell ref="L42:L43"/>
    <mergeCell ref="N42:N43"/>
    <mergeCell ref="A66:A67"/>
    <mergeCell ref="C66:C67"/>
    <mergeCell ref="D66:D67"/>
    <mergeCell ref="F66:F67"/>
    <mergeCell ref="G66:G67"/>
    <mergeCell ref="I66:I67"/>
    <mergeCell ref="L66:L67"/>
    <mergeCell ref="N66:N67"/>
    <mergeCell ref="A60:A61"/>
    <mergeCell ref="C60:C61"/>
    <mergeCell ref="D60:D61"/>
    <mergeCell ref="F60:F61"/>
    <mergeCell ref="G60:G61"/>
    <mergeCell ref="I60:I61"/>
    <mergeCell ref="L60:L61"/>
    <mergeCell ref="N60:N61"/>
    <mergeCell ref="A62:A63"/>
    <mergeCell ref="C62:C63"/>
    <mergeCell ref="D62:D63"/>
    <mergeCell ref="F62:F63"/>
    <mergeCell ref="G62:G63"/>
    <mergeCell ref="I62:I63"/>
    <mergeCell ref="L62:L63"/>
    <mergeCell ref="N62:N63"/>
    <mergeCell ref="A72:A73"/>
    <mergeCell ref="C72:C73"/>
    <mergeCell ref="D72:D73"/>
    <mergeCell ref="F72:F73"/>
    <mergeCell ref="G72:G73"/>
    <mergeCell ref="I72:I73"/>
    <mergeCell ref="L72:L73"/>
    <mergeCell ref="N72:N73"/>
    <mergeCell ref="A64:A65"/>
    <mergeCell ref="C64:C65"/>
    <mergeCell ref="D64:D65"/>
    <mergeCell ref="F64:F65"/>
    <mergeCell ref="G64:G65"/>
    <mergeCell ref="I64:I65"/>
    <mergeCell ref="L64:L65"/>
    <mergeCell ref="N64:N65"/>
    <mergeCell ref="A70:A71"/>
    <mergeCell ref="C70:C71"/>
    <mergeCell ref="D70:D71"/>
    <mergeCell ref="F70:F71"/>
    <mergeCell ref="G70:G71"/>
    <mergeCell ref="I70:I71"/>
    <mergeCell ref="L70:L71"/>
    <mergeCell ref="N70:N71"/>
    <mergeCell ref="A78:A79"/>
    <mergeCell ref="C78:C79"/>
    <mergeCell ref="D78:D79"/>
    <mergeCell ref="F78:F79"/>
    <mergeCell ref="G78:G79"/>
    <mergeCell ref="I78:I79"/>
    <mergeCell ref="L78:L79"/>
    <mergeCell ref="N78:N79"/>
    <mergeCell ref="A68:A69"/>
    <mergeCell ref="C68:C69"/>
    <mergeCell ref="D68:D69"/>
    <mergeCell ref="F68:F69"/>
    <mergeCell ref="G68:G69"/>
    <mergeCell ref="I68:I69"/>
    <mergeCell ref="L68:L69"/>
    <mergeCell ref="N68:N69"/>
    <mergeCell ref="A76:A77"/>
    <mergeCell ref="C76:C77"/>
    <mergeCell ref="D76:D77"/>
    <mergeCell ref="F76:F77"/>
    <mergeCell ref="G76:G77"/>
    <mergeCell ref="I76:I77"/>
    <mergeCell ref="L76:L77"/>
    <mergeCell ref="N76:N77"/>
    <mergeCell ref="A82:A83"/>
    <mergeCell ref="C82:C83"/>
    <mergeCell ref="D82:D83"/>
    <mergeCell ref="F82:F83"/>
    <mergeCell ref="G82:G83"/>
    <mergeCell ref="I82:I83"/>
    <mergeCell ref="L82:L83"/>
    <mergeCell ref="N82:N83"/>
    <mergeCell ref="A74:A75"/>
    <mergeCell ref="C74:C75"/>
    <mergeCell ref="D74:D75"/>
    <mergeCell ref="F74:F75"/>
    <mergeCell ref="G74:G75"/>
    <mergeCell ref="I74:I75"/>
    <mergeCell ref="L74:L75"/>
    <mergeCell ref="N74:N75"/>
    <mergeCell ref="A80:A81"/>
    <mergeCell ref="C80:C81"/>
    <mergeCell ref="D80:D81"/>
    <mergeCell ref="F80:F81"/>
    <mergeCell ref="G80:G81"/>
    <mergeCell ref="I80:I81"/>
    <mergeCell ref="L80:L81"/>
    <mergeCell ref="N80:N81"/>
    <mergeCell ref="A100:A101"/>
    <mergeCell ref="C100:C101"/>
    <mergeCell ref="D100:D101"/>
    <mergeCell ref="F100:F101"/>
    <mergeCell ref="G100:G101"/>
    <mergeCell ref="I100:I101"/>
    <mergeCell ref="L100:L101"/>
    <mergeCell ref="N100:N101"/>
    <mergeCell ref="A96:A97"/>
    <mergeCell ref="C96:C97"/>
    <mergeCell ref="D96:D97"/>
    <mergeCell ref="F96:F97"/>
    <mergeCell ref="G96:G97"/>
    <mergeCell ref="I96:I97"/>
    <mergeCell ref="L96:L97"/>
    <mergeCell ref="N96:N97"/>
    <mergeCell ref="A98:A99"/>
    <mergeCell ref="C98:C99"/>
    <mergeCell ref="D98:D99"/>
    <mergeCell ref="F98:F99"/>
    <mergeCell ref="G98:G99"/>
    <mergeCell ref="I98:I99"/>
    <mergeCell ref="L98:L99"/>
    <mergeCell ref="N98:N99"/>
    <mergeCell ref="A106:A107"/>
    <mergeCell ref="C106:C107"/>
    <mergeCell ref="D106:D107"/>
    <mergeCell ref="F106:F107"/>
    <mergeCell ref="G106:G107"/>
    <mergeCell ref="I106:I107"/>
    <mergeCell ref="L106:L107"/>
    <mergeCell ref="N106:N107"/>
    <mergeCell ref="A108:A109"/>
    <mergeCell ref="C108:C109"/>
    <mergeCell ref="D108:D109"/>
    <mergeCell ref="F108:F109"/>
    <mergeCell ref="G108:G109"/>
    <mergeCell ref="I108:I109"/>
    <mergeCell ref="L108:L109"/>
    <mergeCell ref="N108:N109"/>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1" manualBreakCount="1">
    <brk id="19" max="1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239"/>
  <sheetViews>
    <sheetView view="pageBreakPreview" topLeftCell="A65" zoomScaleNormal="100" zoomScaleSheetLayoutView="100" zoomScalePageLayoutView="120" workbookViewId="0">
      <selection activeCell="K78" sqref="K78"/>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5.75" style="72" customWidth="1"/>
    <col min="10" max="10" width="20.125" style="151"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370" t="s">
        <v>464</v>
      </c>
      <c r="B1" s="1371"/>
      <c r="C1" s="1371"/>
      <c r="D1" s="1371"/>
      <c r="E1" s="1371"/>
      <c r="F1" s="1371"/>
      <c r="G1" s="1371"/>
      <c r="H1" s="1371"/>
      <c r="I1" s="1371"/>
      <c r="J1" s="1371"/>
      <c r="K1" s="1371"/>
      <c r="L1" s="1371"/>
      <c r="M1" s="1371"/>
      <c r="N1" s="1371"/>
      <c r="O1" s="1372"/>
      <c r="P1" s="118"/>
    </row>
    <row r="2" spans="1:16">
      <c r="A2" s="1384" t="s">
        <v>248</v>
      </c>
      <c r="B2" s="62" t="s">
        <v>250</v>
      </c>
      <c r="C2" s="1373" t="s">
        <v>465</v>
      </c>
      <c r="D2" s="1374"/>
      <c r="E2" s="63" t="s">
        <v>393</v>
      </c>
      <c r="F2" s="1373" t="s">
        <v>466</v>
      </c>
      <c r="G2" s="1374"/>
      <c r="H2" s="1407" t="s">
        <v>394</v>
      </c>
      <c r="I2" s="1408"/>
      <c r="J2" s="1386" t="s">
        <v>467</v>
      </c>
      <c r="K2" s="1386" t="s">
        <v>395</v>
      </c>
      <c r="L2" s="1392"/>
      <c r="M2" s="1394" t="s">
        <v>468</v>
      </c>
      <c r="N2" s="1373" t="s">
        <v>469</v>
      </c>
      <c r="O2" s="64" t="s">
        <v>249</v>
      </c>
      <c r="P2" s="118"/>
    </row>
    <row r="3" spans="1:16">
      <c r="A3" s="1385"/>
      <c r="B3" s="65" t="s">
        <v>260</v>
      </c>
      <c r="C3" s="1375"/>
      <c r="D3" s="1375"/>
      <c r="E3" s="66" t="s">
        <v>470</v>
      </c>
      <c r="F3" s="1375"/>
      <c r="G3" s="1375"/>
      <c r="H3" s="1409" t="s">
        <v>396</v>
      </c>
      <c r="I3" s="1395"/>
      <c r="J3" s="1387"/>
      <c r="K3" s="1387" t="s">
        <v>397</v>
      </c>
      <c r="L3" s="1393"/>
      <c r="M3" s="1395"/>
      <c r="N3" s="1396"/>
      <c r="O3" s="67" t="s">
        <v>439</v>
      </c>
      <c r="P3" s="118"/>
    </row>
    <row r="4" spans="1:16" s="137" customFormat="1" ht="30" customHeight="1">
      <c r="A4" s="1350" t="s">
        <v>471</v>
      </c>
      <c r="B4" s="340" t="s">
        <v>472</v>
      </c>
      <c r="C4" s="1352">
        <f>1412+116</f>
        <v>1528</v>
      </c>
      <c r="D4" s="1354" t="s">
        <v>2652</v>
      </c>
      <c r="E4" s="306" t="s">
        <v>473</v>
      </c>
      <c r="F4" s="1402" t="s">
        <v>449</v>
      </c>
      <c r="G4" s="1354" t="s">
        <v>2652</v>
      </c>
      <c r="H4" s="1402" t="s">
        <v>473</v>
      </c>
      <c r="I4" s="1405"/>
      <c r="J4" s="1357" t="s">
        <v>2653</v>
      </c>
      <c r="K4" s="341" t="s">
        <v>449</v>
      </c>
      <c r="L4" s="307"/>
      <c r="M4" s="1358" t="s">
        <v>444</v>
      </c>
      <c r="N4" s="308" t="s">
        <v>474</v>
      </c>
      <c r="O4" s="1406" t="s">
        <v>2654</v>
      </c>
      <c r="P4" s="142">
        <v>1100224</v>
      </c>
    </row>
    <row r="5" spans="1:16" s="137" customFormat="1" ht="30" customHeight="1">
      <c r="A5" s="1351"/>
      <c r="B5" s="340" t="s">
        <v>2655</v>
      </c>
      <c r="C5" s="1353"/>
      <c r="D5" s="1355"/>
      <c r="E5" s="306" t="s">
        <v>473</v>
      </c>
      <c r="F5" s="1356"/>
      <c r="G5" s="1355"/>
      <c r="H5" s="1403" t="s">
        <v>449</v>
      </c>
      <c r="I5" s="1404"/>
      <c r="J5" s="1357"/>
      <c r="K5" s="323" t="s">
        <v>449</v>
      </c>
      <c r="L5" s="310"/>
      <c r="M5" s="1358"/>
      <c r="N5" s="308" t="s">
        <v>476</v>
      </c>
      <c r="O5" s="1406"/>
      <c r="P5" s="146"/>
    </row>
    <row r="6" spans="1:16" ht="30" customHeight="1">
      <c r="A6" s="1350" t="s">
        <v>471</v>
      </c>
      <c r="B6" s="340" t="s">
        <v>472</v>
      </c>
      <c r="C6" s="1352">
        <f>1412+116</f>
        <v>1528</v>
      </c>
      <c r="D6" s="1354" t="s">
        <v>2652</v>
      </c>
      <c r="E6" s="306" t="s">
        <v>473</v>
      </c>
      <c r="F6" s="1402" t="s">
        <v>449</v>
      </c>
      <c r="G6" s="1354" t="s">
        <v>2652</v>
      </c>
      <c r="H6" s="1402" t="s">
        <v>473</v>
      </c>
      <c r="I6" s="1405"/>
      <c r="J6" s="1357" t="s">
        <v>2653</v>
      </c>
      <c r="K6" s="341" t="s">
        <v>449</v>
      </c>
      <c r="L6" s="307"/>
      <c r="M6" s="1358" t="s">
        <v>444</v>
      </c>
      <c r="N6" s="308" t="s">
        <v>474</v>
      </c>
      <c r="O6" s="1406" t="s">
        <v>2656</v>
      </c>
      <c r="P6" s="118"/>
    </row>
    <row r="7" spans="1:16" ht="30" customHeight="1">
      <c r="A7" s="1351"/>
      <c r="B7" s="340" t="s">
        <v>2657</v>
      </c>
      <c r="C7" s="1353"/>
      <c r="D7" s="1355"/>
      <c r="E7" s="306" t="s">
        <v>473</v>
      </c>
      <c r="F7" s="1356"/>
      <c r="G7" s="1355"/>
      <c r="H7" s="1403" t="s">
        <v>449</v>
      </c>
      <c r="I7" s="1404"/>
      <c r="J7" s="1357"/>
      <c r="K7" s="323" t="s">
        <v>449</v>
      </c>
      <c r="L7" s="310"/>
      <c r="M7" s="1358"/>
      <c r="N7" s="308" t="s">
        <v>476</v>
      </c>
      <c r="O7" s="1406"/>
      <c r="P7" s="118"/>
    </row>
    <row r="8" spans="1:16" ht="30" customHeight="1">
      <c r="A8" s="1350" t="s">
        <v>477</v>
      </c>
      <c r="B8" s="304" t="s">
        <v>472</v>
      </c>
      <c r="C8" s="1352">
        <f>1412+116</f>
        <v>1528</v>
      </c>
      <c r="D8" s="1354" t="s">
        <v>2658</v>
      </c>
      <c r="E8" s="305" t="s">
        <v>479</v>
      </c>
      <c r="F8" s="1356">
        <v>23</v>
      </c>
      <c r="G8" s="1354" t="s">
        <v>2658</v>
      </c>
      <c r="H8" s="1402" t="s">
        <v>479</v>
      </c>
      <c r="I8" s="1405"/>
      <c r="J8" s="1357" t="s">
        <v>2653</v>
      </c>
      <c r="K8" s="342" t="s">
        <v>2646</v>
      </c>
      <c r="L8" s="307" t="s">
        <v>2652</v>
      </c>
      <c r="M8" s="1358" t="s">
        <v>444</v>
      </c>
      <c r="N8" s="308" t="s">
        <v>481</v>
      </c>
      <c r="O8" s="1359" t="s">
        <v>1805</v>
      </c>
      <c r="P8" s="118"/>
    </row>
    <row r="9" spans="1:16" ht="30" customHeight="1">
      <c r="A9" s="1351"/>
      <c r="B9" s="304" t="s">
        <v>2045</v>
      </c>
      <c r="C9" s="1353"/>
      <c r="D9" s="1355"/>
      <c r="E9" s="306" t="s">
        <v>479</v>
      </c>
      <c r="F9" s="1356"/>
      <c r="G9" s="1355"/>
      <c r="H9" s="1403">
        <v>2</v>
      </c>
      <c r="I9" s="1404"/>
      <c r="J9" s="1357"/>
      <c r="K9" s="342" t="s">
        <v>483</v>
      </c>
      <c r="L9" s="310" t="s">
        <v>443</v>
      </c>
      <c r="M9" s="1358"/>
      <c r="N9" s="308" t="s">
        <v>688</v>
      </c>
      <c r="O9" s="1359"/>
      <c r="P9" s="118"/>
    </row>
    <row r="10" spans="1:16" ht="30" customHeight="1">
      <c r="A10" s="1350" t="s">
        <v>2645</v>
      </c>
      <c r="B10" s="304" t="s">
        <v>472</v>
      </c>
      <c r="C10" s="1352">
        <f>1412+116</f>
        <v>1528</v>
      </c>
      <c r="D10" s="1354" t="s">
        <v>2658</v>
      </c>
      <c r="E10" s="305" t="s">
        <v>2435</v>
      </c>
      <c r="F10" s="1356">
        <v>3</v>
      </c>
      <c r="G10" s="1354" t="s">
        <v>2652</v>
      </c>
      <c r="H10" s="1400" t="str">
        <f>E10</f>
        <v>110/06/18</v>
      </c>
      <c r="I10" s="1401"/>
      <c r="J10" s="1357" t="s">
        <v>2653</v>
      </c>
      <c r="K10" s="343">
        <f>K8+F10</f>
        <v>26</v>
      </c>
      <c r="L10" s="307" t="s">
        <v>2658</v>
      </c>
      <c r="M10" s="1358" t="s">
        <v>444</v>
      </c>
      <c r="N10" s="308" t="s">
        <v>481</v>
      </c>
      <c r="O10" s="1359" t="s">
        <v>2648</v>
      </c>
      <c r="P10" s="118"/>
    </row>
    <row r="11" spans="1:16" ht="30" customHeight="1">
      <c r="A11" s="1351"/>
      <c r="B11" s="304" t="s">
        <v>2045</v>
      </c>
      <c r="C11" s="1353"/>
      <c r="D11" s="1355"/>
      <c r="E11" s="305" t="str">
        <f>E10</f>
        <v>110/06/18</v>
      </c>
      <c r="F11" s="1356"/>
      <c r="G11" s="1355"/>
      <c r="H11" s="343"/>
      <c r="I11" s="335" t="s">
        <v>2647</v>
      </c>
      <c r="J11" s="1357"/>
      <c r="K11" s="343">
        <f>K9+H11</f>
        <v>2</v>
      </c>
      <c r="L11" s="310" t="s">
        <v>443</v>
      </c>
      <c r="M11" s="1358"/>
      <c r="N11" s="308" t="s">
        <v>688</v>
      </c>
      <c r="O11" s="1359"/>
      <c r="P11" s="118"/>
    </row>
    <row r="12" spans="1:16" ht="30" customHeight="1">
      <c r="A12" s="1350" t="s">
        <v>1646</v>
      </c>
      <c r="B12" s="304" t="s">
        <v>472</v>
      </c>
      <c r="C12" s="1352">
        <f>1412+116</f>
        <v>1528</v>
      </c>
      <c r="D12" s="1354" t="s">
        <v>2921</v>
      </c>
      <c r="E12" s="305" t="s">
        <v>2649</v>
      </c>
      <c r="F12" s="1356">
        <v>55</v>
      </c>
      <c r="G12" s="1354" t="s">
        <v>2078</v>
      </c>
      <c r="H12" s="1400" t="str">
        <f>E12</f>
        <v>110/07/12</v>
      </c>
      <c r="I12" s="1401"/>
      <c r="J12" s="1357" t="s">
        <v>2922</v>
      </c>
      <c r="K12" s="343">
        <f>K10+F12</f>
        <v>81</v>
      </c>
      <c r="L12" s="307" t="s">
        <v>2923</v>
      </c>
      <c r="M12" s="1358" t="s">
        <v>444</v>
      </c>
      <c r="N12" s="308" t="s">
        <v>481</v>
      </c>
      <c r="O12" s="1359" t="s">
        <v>2651</v>
      </c>
      <c r="P12" s="118"/>
    </row>
    <row r="13" spans="1:16" ht="30" customHeight="1">
      <c r="A13" s="1351"/>
      <c r="B13" s="304" t="s">
        <v>2045</v>
      </c>
      <c r="C13" s="1353"/>
      <c r="D13" s="1355"/>
      <c r="E13" s="305" t="str">
        <f>E12</f>
        <v>110/07/12</v>
      </c>
      <c r="F13" s="1356"/>
      <c r="G13" s="1355"/>
      <c r="H13" s="343">
        <v>3</v>
      </c>
      <c r="I13" s="335" t="s">
        <v>2647</v>
      </c>
      <c r="J13" s="1357"/>
      <c r="K13" s="343">
        <f>K11+H13</f>
        <v>5</v>
      </c>
      <c r="L13" s="310" t="s">
        <v>443</v>
      </c>
      <c r="M13" s="1358"/>
      <c r="N13" s="308" t="s">
        <v>2650</v>
      </c>
      <c r="O13" s="1359"/>
      <c r="P13" s="118"/>
    </row>
    <row r="14" spans="1:16" ht="30" customHeight="1">
      <c r="A14" s="1350" t="s">
        <v>2918</v>
      </c>
      <c r="B14" s="304" t="s">
        <v>472</v>
      </c>
      <c r="C14" s="1352">
        <f>1412+116</f>
        <v>1528</v>
      </c>
      <c r="D14" s="1354" t="s">
        <v>3191</v>
      </c>
      <c r="E14" s="305" t="s">
        <v>2919</v>
      </c>
      <c r="F14" s="1356">
        <v>13</v>
      </c>
      <c r="G14" s="1354" t="s">
        <v>3191</v>
      </c>
      <c r="H14" s="1400" t="str">
        <f>E14</f>
        <v>110/07/27</v>
      </c>
      <c r="I14" s="1401"/>
      <c r="J14" s="1357" t="s">
        <v>3203</v>
      </c>
      <c r="K14" s="343">
        <f>K12+F14</f>
        <v>94</v>
      </c>
      <c r="L14" s="307" t="s">
        <v>3191</v>
      </c>
      <c r="M14" s="1358" t="s">
        <v>444</v>
      </c>
      <c r="N14" s="308" t="s">
        <v>488</v>
      </c>
      <c r="O14" s="1359" t="s">
        <v>2920</v>
      </c>
      <c r="P14" s="118"/>
    </row>
    <row r="15" spans="1:16" ht="30" customHeight="1">
      <c r="A15" s="1351"/>
      <c r="B15" s="304" t="s">
        <v>2045</v>
      </c>
      <c r="C15" s="1353"/>
      <c r="D15" s="1355"/>
      <c r="E15" s="305" t="str">
        <f>E14</f>
        <v>110/07/27</v>
      </c>
      <c r="F15" s="1356"/>
      <c r="G15" s="1355"/>
      <c r="H15" s="343">
        <v>2</v>
      </c>
      <c r="I15" s="335" t="s">
        <v>2647</v>
      </c>
      <c r="J15" s="1357"/>
      <c r="K15" s="343">
        <f>K13+H15</f>
        <v>7</v>
      </c>
      <c r="L15" s="310" t="s">
        <v>443</v>
      </c>
      <c r="M15" s="1358"/>
      <c r="N15" s="308" t="s">
        <v>491</v>
      </c>
      <c r="O15" s="1359"/>
      <c r="P15" s="118"/>
    </row>
    <row r="16" spans="1:16" ht="30" customHeight="1">
      <c r="A16" s="1350" t="s">
        <v>3204</v>
      </c>
      <c r="B16" s="304" t="s">
        <v>472</v>
      </c>
      <c r="C16" s="1352">
        <f>1412+116</f>
        <v>1528</v>
      </c>
      <c r="D16" s="1354" t="s">
        <v>3191</v>
      </c>
      <c r="E16" s="305" t="s">
        <v>3205</v>
      </c>
      <c r="F16" s="1356">
        <v>16</v>
      </c>
      <c r="G16" s="1354" t="s">
        <v>3191</v>
      </c>
      <c r="H16" s="1400" t="str">
        <f>E16</f>
        <v>110/09/24</v>
      </c>
      <c r="I16" s="1401"/>
      <c r="J16" s="1357" t="s">
        <v>3203</v>
      </c>
      <c r="K16" s="343">
        <f>K14+F16</f>
        <v>110</v>
      </c>
      <c r="L16" s="307" t="s">
        <v>3191</v>
      </c>
      <c r="M16" s="1358" t="s">
        <v>444</v>
      </c>
      <c r="N16" s="308" t="s">
        <v>488</v>
      </c>
      <c r="O16" s="1359" t="s">
        <v>3354</v>
      </c>
      <c r="P16" s="118"/>
    </row>
    <row r="17" spans="1:16" ht="30" customHeight="1">
      <c r="A17" s="1351"/>
      <c r="B17" s="304" t="s">
        <v>2045</v>
      </c>
      <c r="C17" s="1353"/>
      <c r="D17" s="1355"/>
      <c r="E17" s="305" t="str">
        <f>E16</f>
        <v>110/09/24</v>
      </c>
      <c r="F17" s="1356"/>
      <c r="G17" s="1355"/>
      <c r="H17" s="343">
        <v>2</v>
      </c>
      <c r="I17" s="335" t="s">
        <v>2647</v>
      </c>
      <c r="J17" s="1357"/>
      <c r="K17" s="343">
        <f>K15+H17</f>
        <v>9</v>
      </c>
      <c r="L17" s="310" t="s">
        <v>443</v>
      </c>
      <c r="M17" s="1358"/>
      <c r="N17" s="308" t="s">
        <v>491</v>
      </c>
      <c r="O17" s="1359"/>
      <c r="P17" s="118"/>
    </row>
    <row r="18" spans="1:16" ht="30" customHeight="1">
      <c r="A18" s="1350" t="s">
        <v>3457</v>
      </c>
      <c r="B18" s="304" t="s">
        <v>472</v>
      </c>
      <c r="C18" s="1352">
        <f>1412+116</f>
        <v>1528</v>
      </c>
      <c r="D18" s="1354" t="s">
        <v>2047</v>
      </c>
      <c r="E18" s="305" t="s">
        <v>3458</v>
      </c>
      <c r="F18" s="1356">
        <v>23</v>
      </c>
      <c r="G18" s="1354" t="s">
        <v>2047</v>
      </c>
      <c r="H18" s="1400" t="str">
        <f>E18</f>
        <v>110/10/25</v>
      </c>
      <c r="I18" s="1401"/>
      <c r="J18" s="1357" t="s">
        <v>2048</v>
      </c>
      <c r="K18" s="343">
        <f>K16+F18</f>
        <v>133</v>
      </c>
      <c r="L18" s="307" t="s">
        <v>2047</v>
      </c>
      <c r="M18" s="1358" t="s">
        <v>444</v>
      </c>
      <c r="N18" s="308" t="s">
        <v>481</v>
      </c>
      <c r="O18" s="1359" t="s">
        <v>3459</v>
      </c>
      <c r="P18" s="118"/>
    </row>
    <row r="19" spans="1:16" ht="30" customHeight="1">
      <c r="A19" s="1351"/>
      <c r="B19" s="304" t="s">
        <v>2045</v>
      </c>
      <c r="C19" s="1353"/>
      <c r="D19" s="1355"/>
      <c r="E19" s="305" t="str">
        <f>E18</f>
        <v>110/10/25</v>
      </c>
      <c r="F19" s="1356"/>
      <c r="G19" s="1355"/>
      <c r="H19" s="343"/>
      <c r="I19" s="335" t="s">
        <v>443</v>
      </c>
      <c r="J19" s="1357"/>
      <c r="K19" s="343">
        <f>K17+H19</f>
        <v>9</v>
      </c>
      <c r="L19" s="310" t="s">
        <v>443</v>
      </c>
      <c r="M19" s="1358"/>
      <c r="N19" s="308" t="s">
        <v>688</v>
      </c>
      <c r="O19" s="1359"/>
      <c r="P19" s="118"/>
    </row>
    <row r="20" spans="1:16" ht="30" customHeight="1">
      <c r="A20" s="1350" t="s">
        <v>3648</v>
      </c>
      <c r="B20" s="304" t="s">
        <v>472</v>
      </c>
      <c r="C20" s="1352">
        <f>1412+116</f>
        <v>1528</v>
      </c>
      <c r="D20" s="1354" t="s">
        <v>2047</v>
      </c>
      <c r="E20" s="305" t="s">
        <v>3649</v>
      </c>
      <c r="F20" s="1356">
        <v>24</v>
      </c>
      <c r="G20" s="1354" t="s">
        <v>2047</v>
      </c>
      <c r="H20" s="1400" t="str">
        <f>E20</f>
        <v>110/11/24</v>
      </c>
      <c r="I20" s="1401"/>
      <c r="J20" s="1357" t="s">
        <v>2048</v>
      </c>
      <c r="K20" s="343">
        <f>K18+F20</f>
        <v>157</v>
      </c>
      <c r="L20" s="307" t="s">
        <v>2047</v>
      </c>
      <c r="M20" s="1358" t="s">
        <v>444</v>
      </c>
      <c r="N20" s="308" t="s">
        <v>2113</v>
      </c>
      <c r="O20" s="1359" t="s">
        <v>3651</v>
      </c>
      <c r="P20" s="118"/>
    </row>
    <row r="21" spans="1:16" ht="30" customHeight="1">
      <c r="A21" s="1351"/>
      <c r="B21" s="304" t="s">
        <v>2045</v>
      </c>
      <c r="C21" s="1353"/>
      <c r="D21" s="1355"/>
      <c r="E21" s="305" t="str">
        <f>E20</f>
        <v>110/11/24</v>
      </c>
      <c r="F21" s="1356"/>
      <c r="G21" s="1355"/>
      <c r="H21" s="343">
        <v>2</v>
      </c>
      <c r="I21" s="335" t="s">
        <v>443</v>
      </c>
      <c r="J21" s="1357"/>
      <c r="K21" s="343">
        <f>K19+H21</f>
        <v>11</v>
      </c>
      <c r="L21" s="310" t="s">
        <v>443</v>
      </c>
      <c r="M21" s="1358"/>
      <c r="N21" s="308" t="s">
        <v>3650</v>
      </c>
      <c r="O21" s="1359"/>
      <c r="P21" s="118"/>
    </row>
    <row r="22" spans="1:16" ht="30" customHeight="1">
      <c r="A22" s="1350" t="s">
        <v>3652</v>
      </c>
      <c r="B22" s="304" t="s">
        <v>472</v>
      </c>
      <c r="C22" s="1352">
        <f>1412+116</f>
        <v>1528</v>
      </c>
      <c r="D22" s="1354" t="s">
        <v>2047</v>
      </c>
      <c r="E22" s="305" t="s">
        <v>3653</v>
      </c>
      <c r="F22" s="1356">
        <v>4.5</v>
      </c>
      <c r="G22" s="1354" t="s">
        <v>2047</v>
      </c>
      <c r="H22" s="1400" t="str">
        <f>E22</f>
        <v>110/11/25</v>
      </c>
      <c r="I22" s="1401"/>
      <c r="J22" s="1357" t="s">
        <v>2048</v>
      </c>
      <c r="K22" s="343">
        <f>K20+F22</f>
        <v>161.5</v>
      </c>
      <c r="L22" s="307" t="s">
        <v>2047</v>
      </c>
      <c r="M22" s="1358" t="s">
        <v>444</v>
      </c>
      <c r="N22" s="308" t="s">
        <v>3654</v>
      </c>
      <c r="O22" s="1359" t="s">
        <v>3656</v>
      </c>
      <c r="P22" s="118"/>
    </row>
    <row r="23" spans="1:16" ht="30" customHeight="1">
      <c r="A23" s="1351"/>
      <c r="B23" s="304" t="s">
        <v>2045</v>
      </c>
      <c r="C23" s="1353"/>
      <c r="D23" s="1355"/>
      <c r="E23" s="305" t="str">
        <f>E22</f>
        <v>110/11/25</v>
      </c>
      <c r="F23" s="1356"/>
      <c r="G23" s="1355"/>
      <c r="H23" s="343"/>
      <c r="I23" s="335" t="s">
        <v>443</v>
      </c>
      <c r="J23" s="1357"/>
      <c r="K23" s="343">
        <f>K21+H23</f>
        <v>11</v>
      </c>
      <c r="L23" s="310" t="s">
        <v>443</v>
      </c>
      <c r="M23" s="1358"/>
      <c r="N23" s="308" t="s">
        <v>3655</v>
      </c>
      <c r="O23" s="1359"/>
      <c r="P23" s="118"/>
    </row>
    <row r="24" spans="1:16" ht="30" customHeight="1">
      <c r="A24" s="1350" t="s">
        <v>3657</v>
      </c>
      <c r="B24" s="304" t="s">
        <v>472</v>
      </c>
      <c r="C24" s="1352">
        <f>1412+116</f>
        <v>1528</v>
      </c>
      <c r="D24" s="1354" t="s">
        <v>3929</v>
      </c>
      <c r="E24" s="305" t="s">
        <v>3658</v>
      </c>
      <c r="F24" s="1356">
        <v>31</v>
      </c>
      <c r="G24" s="1354" t="s">
        <v>3929</v>
      </c>
      <c r="H24" s="1400" t="str">
        <f>E24</f>
        <v>110/11/26</v>
      </c>
      <c r="I24" s="1401"/>
      <c r="J24" s="1357" t="s">
        <v>3930</v>
      </c>
      <c r="K24" s="343">
        <f>K22+F24</f>
        <v>192.5</v>
      </c>
      <c r="L24" s="307" t="s">
        <v>3929</v>
      </c>
      <c r="M24" s="1358" t="s">
        <v>444</v>
      </c>
      <c r="N24" s="308" t="s">
        <v>2113</v>
      </c>
      <c r="O24" s="1359" t="s">
        <v>3659</v>
      </c>
      <c r="P24" s="118"/>
    </row>
    <row r="25" spans="1:16" ht="30" customHeight="1">
      <c r="A25" s="1351"/>
      <c r="B25" s="304" t="s">
        <v>2045</v>
      </c>
      <c r="C25" s="1353"/>
      <c r="D25" s="1355"/>
      <c r="E25" s="305" t="str">
        <f>E24</f>
        <v>110/11/26</v>
      </c>
      <c r="F25" s="1356"/>
      <c r="G25" s="1355"/>
      <c r="H25" s="343">
        <v>2</v>
      </c>
      <c r="I25" s="335" t="s">
        <v>443</v>
      </c>
      <c r="J25" s="1357"/>
      <c r="K25" s="343">
        <f>K23+H25</f>
        <v>13</v>
      </c>
      <c r="L25" s="310" t="s">
        <v>443</v>
      </c>
      <c r="M25" s="1358"/>
      <c r="N25" s="308" t="s">
        <v>3650</v>
      </c>
      <c r="O25" s="1359"/>
      <c r="P25" s="118"/>
    </row>
    <row r="26" spans="1:16" ht="30" customHeight="1">
      <c r="A26" s="1350" t="s">
        <v>3915</v>
      </c>
      <c r="B26" s="304" t="s">
        <v>472</v>
      </c>
      <c r="C26" s="1352">
        <f>1412+116</f>
        <v>1528</v>
      </c>
      <c r="D26" s="1354" t="s">
        <v>3926</v>
      </c>
      <c r="E26" s="305" t="s">
        <v>3916</v>
      </c>
      <c r="F26" s="1356">
        <v>19</v>
      </c>
      <c r="G26" s="1354" t="s">
        <v>3929</v>
      </c>
      <c r="H26" s="1400" t="str">
        <f>E26</f>
        <v>110/12/13</v>
      </c>
      <c r="I26" s="1401"/>
      <c r="J26" s="1357" t="s">
        <v>3928</v>
      </c>
      <c r="K26" s="343">
        <f>K24+F26</f>
        <v>211.5</v>
      </c>
      <c r="L26" s="307" t="s">
        <v>3929</v>
      </c>
      <c r="M26" s="1358" t="s">
        <v>444</v>
      </c>
      <c r="N26" s="308" t="s">
        <v>3917</v>
      </c>
      <c r="O26" s="1359" t="s">
        <v>3918</v>
      </c>
      <c r="P26" s="118"/>
    </row>
    <row r="27" spans="1:16" ht="30" customHeight="1">
      <c r="A27" s="1351"/>
      <c r="B27" s="304" t="s">
        <v>2045</v>
      </c>
      <c r="C27" s="1353"/>
      <c r="D27" s="1355"/>
      <c r="E27" s="305" t="str">
        <f>E26</f>
        <v>110/12/13</v>
      </c>
      <c r="F27" s="1356"/>
      <c r="G27" s="1355"/>
      <c r="H27" s="343">
        <v>2</v>
      </c>
      <c r="I27" s="335" t="s">
        <v>443</v>
      </c>
      <c r="J27" s="1357"/>
      <c r="K27" s="343">
        <f>K25+H27</f>
        <v>15</v>
      </c>
      <c r="L27" s="310" t="s">
        <v>443</v>
      </c>
      <c r="M27" s="1358"/>
      <c r="N27" s="308" t="s">
        <v>3650</v>
      </c>
      <c r="O27" s="1359"/>
      <c r="P27" s="118"/>
    </row>
    <row r="28" spans="1:16" ht="30" customHeight="1">
      <c r="A28" s="1350" t="s">
        <v>3919</v>
      </c>
      <c r="B28" s="304" t="s">
        <v>472</v>
      </c>
      <c r="C28" s="1352">
        <f>1412+116</f>
        <v>1528</v>
      </c>
      <c r="D28" s="1354" t="s">
        <v>4237</v>
      </c>
      <c r="E28" s="305" t="s">
        <v>3920</v>
      </c>
      <c r="F28" s="1356">
        <v>6</v>
      </c>
      <c r="G28" s="1354" t="s">
        <v>4238</v>
      </c>
      <c r="H28" s="1400" t="str">
        <f>E28</f>
        <v>110/12/15</v>
      </c>
      <c r="I28" s="1401"/>
      <c r="J28" s="1357" t="s">
        <v>4239</v>
      </c>
      <c r="K28" s="343">
        <f>K26+F28</f>
        <v>217.5</v>
      </c>
      <c r="L28" s="307" t="s">
        <v>4240</v>
      </c>
      <c r="M28" s="1358" t="s">
        <v>444</v>
      </c>
      <c r="N28" s="308" t="s">
        <v>3921</v>
      </c>
      <c r="O28" s="1359" t="s">
        <v>3923</v>
      </c>
      <c r="P28" s="118"/>
    </row>
    <row r="29" spans="1:16" ht="30" customHeight="1">
      <c r="A29" s="1351"/>
      <c r="B29" s="304" t="s">
        <v>2045</v>
      </c>
      <c r="C29" s="1353"/>
      <c r="D29" s="1355"/>
      <c r="E29" s="305" t="str">
        <f>E28</f>
        <v>110/12/15</v>
      </c>
      <c r="F29" s="1356"/>
      <c r="G29" s="1355"/>
      <c r="H29" s="343"/>
      <c r="I29" s="335" t="s">
        <v>443</v>
      </c>
      <c r="J29" s="1357"/>
      <c r="K29" s="343">
        <f>K27+H29</f>
        <v>15</v>
      </c>
      <c r="L29" s="310" t="s">
        <v>443</v>
      </c>
      <c r="M29" s="1358"/>
      <c r="N29" s="308" t="s">
        <v>3922</v>
      </c>
      <c r="O29" s="1359"/>
      <c r="P29" s="118"/>
    </row>
    <row r="30" spans="1:16" ht="30" customHeight="1">
      <c r="A30" s="1350" t="s">
        <v>3924</v>
      </c>
      <c r="B30" s="304" t="s">
        <v>472</v>
      </c>
      <c r="C30" s="1352">
        <f>1412+116</f>
        <v>1528</v>
      </c>
      <c r="D30" s="1354" t="s">
        <v>4241</v>
      </c>
      <c r="E30" s="305" t="s">
        <v>3925</v>
      </c>
      <c r="F30" s="1356">
        <v>16</v>
      </c>
      <c r="G30" s="1354" t="s">
        <v>4241</v>
      </c>
      <c r="H30" s="1400" t="str">
        <f>E30</f>
        <v>110/12/17</v>
      </c>
      <c r="I30" s="1401"/>
      <c r="J30" s="1357" t="s">
        <v>4242</v>
      </c>
      <c r="K30" s="343">
        <f>K28+F30</f>
        <v>233.5</v>
      </c>
      <c r="L30" s="307" t="s">
        <v>4241</v>
      </c>
      <c r="M30" s="1358" t="s">
        <v>444</v>
      </c>
      <c r="N30" s="308" t="s">
        <v>3917</v>
      </c>
      <c r="O30" s="1359" t="s">
        <v>4147</v>
      </c>
      <c r="P30" s="118"/>
    </row>
    <row r="31" spans="1:16" ht="30" customHeight="1">
      <c r="A31" s="1351"/>
      <c r="B31" s="304" t="s">
        <v>2045</v>
      </c>
      <c r="C31" s="1353"/>
      <c r="D31" s="1355"/>
      <c r="E31" s="305" t="str">
        <f>E30</f>
        <v>110/12/17</v>
      </c>
      <c r="F31" s="1356"/>
      <c r="G31" s="1355"/>
      <c r="H31" s="343">
        <v>2</v>
      </c>
      <c r="I31" s="335" t="s">
        <v>443</v>
      </c>
      <c r="J31" s="1357"/>
      <c r="K31" s="343">
        <f>K29+H31</f>
        <v>17</v>
      </c>
      <c r="L31" s="310" t="s">
        <v>443</v>
      </c>
      <c r="M31" s="1358"/>
      <c r="N31" s="308" t="s">
        <v>491</v>
      </c>
      <c r="O31" s="1359"/>
      <c r="P31" s="118"/>
    </row>
    <row r="32" spans="1:16" s="135" customFormat="1" ht="30" customHeight="1">
      <c r="A32" s="1350" t="s">
        <v>4227</v>
      </c>
      <c r="B32" s="304" t="s">
        <v>472</v>
      </c>
      <c r="C32" s="1352">
        <f>1412+116</f>
        <v>1528</v>
      </c>
      <c r="D32" s="1354" t="s">
        <v>4459</v>
      </c>
      <c r="E32" s="305" t="s">
        <v>4228</v>
      </c>
      <c r="F32" s="1356">
        <v>5.5</v>
      </c>
      <c r="G32" s="1354" t="s">
        <v>2078</v>
      </c>
      <c r="H32" s="1400" t="str">
        <f>E32</f>
        <v>110/12/25</v>
      </c>
      <c r="I32" s="1401"/>
      <c r="J32" s="1357" t="s">
        <v>2922</v>
      </c>
      <c r="K32" s="343">
        <f>K30+F32</f>
        <v>239</v>
      </c>
      <c r="L32" s="307" t="s">
        <v>4460</v>
      </c>
      <c r="M32" s="1358" t="s">
        <v>444</v>
      </c>
      <c r="N32" s="308" t="s">
        <v>516</v>
      </c>
      <c r="O32" s="1359" t="s">
        <v>4230</v>
      </c>
      <c r="P32" s="136"/>
    </row>
    <row r="33" spans="1:16" s="135" customFormat="1" ht="30" customHeight="1">
      <c r="A33" s="1351"/>
      <c r="B33" s="304" t="s">
        <v>2045</v>
      </c>
      <c r="C33" s="1353"/>
      <c r="D33" s="1355"/>
      <c r="E33" s="305" t="str">
        <f>E32</f>
        <v>110/12/25</v>
      </c>
      <c r="F33" s="1356"/>
      <c r="G33" s="1355"/>
      <c r="H33" s="343">
        <v>2</v>
      </c>
      <c r="I33" s="335" t="s">
        <v>443</v>
      </c>
      <c r="J33" s="1357"/>
      <c r="K33" s="343">
        <f>K31+H33</f>
        <v>19</v>
      </c>
      <c r="L33" s="310" t="s">
        <v>443</v>
      </c>
      <c r="M33" s="1358"/>
      <c r="N33" s="308" t="s">
        <v>2251</v>
      </c>
      <c r="O33" s="1359"/>
      <c r="P33" s="136"/>
    </row>
    <row r="34" spans="1:16" ht="30" customHeight="1">
      <c r="A34" s="1350" t="s">
        <v>3449</v>
      </c>
      <c r="B34" s="304" t="s">
        <v>472</v>
      </c>
      <c r="C34" s="1352">
        <f>1412+116</f>
        <v>1528</v>
      </c>
      <c r="D34" s="1354" t="s">
        <v>4237</v>
      </c>
      <c r="E34" s="305" t="s">
        <v>4231</v>
      </c>
      <c r="F34" s="1356">
        <v>34</v>
      </c>
      <c r="G34" s="1354" t="s">
        <v>4236</v>
      </c>
      <c r="H34" s="1400" t="str">
        <f>E34</f>
        <v>111/01/03</v>
      </c>
      <c r="I34" s="1401"/>
      <c r="J34" s="1357" t="s">
        <v>4242</v>
      </c>
      <c r="K34" s="343">
        <f>K32+F34</f>
        <v>273</v>
      </c>
      <c r="L34" s="307" t="s">
        <v>4237</v>
      </c>
      <c r="M34" s="1358" t="s">
        <v>444</v>
      </c>
      <c r="N34" s="308" t="s">
        <v>4229</v>
      </c>
      <c r="O34" s="1359" t="s">
        <v>4461</v>
      </c>
      <c r="P34" s="118"/>
    </row>
    <row r="35" spans="1:16" ht="30" customHeight="1">
      <c r="A35" s="1351"/>
      <c r="B35" s="304" t="s">
        <v>2045</v>
      </c>
      <c r="C35" s="1353"/>
      <c r="D35" s="1355"/>
      <c r="E35" s="305" t="str">
        <f>E34</f>
        <v>111/01/03</v>
      </c>
      <c r="F35" s="1356"/>
      <c r="G35" s="1355"/>
      <c r="H35" s="343"/>
      <c r="I35" s="335" t="s">
        <v>443</v>
      </c>
      <c r="J35" s="1357"/>
      <c r="K35" s="343">
        <f>K33+H35</f>
        <v>19</v>
      </c>
      <c r="L35" s="310" t="s">
        <v>443</v>
      </c>
      <c r="M35" s="1358"/>
      <c r="N35" s="308" t="s">
        <v>2251</v>
      </c>
      <c r="O35" s="1359"/>
      <c r="P35" s="118"/>
    </row>
    <row r="36" spans="1:16" ht="30" customHeight="1">
      <c r="A36" s="1350" t="s">
        <v>4232</v>
      </c>
      <c r="B36" s="304" t="s">
        <v>472</v>
      </c>
      <c r="C36" s="1352">
        <f>1412+116</f>
        <v>1528</v>
      </c>
      <c r="D36" s="1354" t="s">
        <v>4835</v>
      </c>
      <c r="E36" s="305" t="s">
        <v>4233</v>
      </c>
      <c r="F36" s="1356">
        <v>9</v>
      </c>
      <c r="G36" s="1354" t="s">
        <v>2158</v>
      </c>
      <c r="H36" s="1400" t="str">
        <f>E36</f>
        <v>111/01/08</v>
      </c>
      <c r="I36" s="1401"/>
      <c r="J36" s="1357" t="s">
        <v>3188</v>
      </c>
      <c r="K36" s="343">
        <f>K34+F36</f>
        <v>282</v>
      </c>
      <c r="L36" s="307" t="s">
        <v>2158</v>
      </c>
      <c r="M36" s="1358" t="s">
        <v>444</v>
      </c>
      <c r="N36" s="308" t="s">
        <v>4234</v>
      </c>
      <c r="O36" s="1359" t="s">
        <v>4235</v>
      </c>
      <c r="P36" s="118"/>
    </row>
    <row r="37" spans="1:16" ht="30" customHeight="1">
      <c r="A37" s="1351"/>
      <c r="B37" s="304" t="s">
        <v>2045</v>
      </c>
      <c r="C37" s="1353"/>
      <c r="D37" s="1355"/>
      <c r="E37" s="305" t="str">
        <f>E36</f>
        <v>111/01/08</v>
      </c>
      <c r="F37" s="1356"/>
      <c r="G37" s="1355"/>
      <c r="H37" s="343"/>
      <c r="I37" s="335" t="s">
        <v>443</v>
      </c>
      <c r="J37" s="1357"/>
      <c r="K37" s="343">
        <f>K35+H37</f>
        <v>19</v>
      </c>
      <c r="L37" s="310" t="s">
        <v>443</v>
      </c>
      <c r="M37" s="1358"/>
      <c r="N37" s="308" t="s">
        <v>2251</v>
      </c>
      <c r="O37" s="1359"/>
      <c r="P37" s="118"/>
    </row>
    <row r="38" spans="1:16" ht="30" customHeight="1">
      <c r="A38" s="1350" t="s">
        <v>4462</v>
      </c>
      <c r="B38" s="304" t="s">
        <v>472</v>
      </c>
      <c r="C38" s="1352">
        <f>1412+116</f>
        <v>1528</v>
      </c>
      <c r="D38" s="1354" t="s">
        <v>2158</v>
      </c>
      <c r="E38" s="305" t="s">
        <v>4463</v>
      </c>
      <c r="F38" s="1356">
        <v>23</v>
      </c>
      <c r="G38" s="1354" t="s">
        <v>2158</v>
      </c>
      <c r="H38" s="1400" t="str">
        <f>E38</f>
        <v>111/01/18</v>
      </c>
      <c r="I38" s="1401"/>
      <c r="J38" s="1357" t="s">
        <v>3188</v>
      </c>
      <c r="K38" s="343">
        <f>K36+F38</f>
        <v>305</v>
      </c>
      <c r="L38" s="307" t="s">
        <v>2158</v>
      </c>
      <c r="M38" s="1358" t="s">
        <v>444</v>
      </c>
      <c r="N38" s="308" t="s">
        <v>516</v>
      </c>
      <c r="O38" s="1359" t="s">
        <v>4464</v>
      </c>
      <c r="P38" s="118"/>
    </row>
    <row r="39" spans="1:16" ht="30" customHeight="1">
      <c r="A39" s="1351"/>
      <c r="B39" s="304" t="s">
        <v>2045</v>
      </c>
      <c r="C39" s="1353"/>
      <c r="D39" s="1355"/>
      <c r="E39" s="305" t="str">
        <f>E38</f>
        <v>111/01/18</v>
      </c>
      <c r="F39" s="1356"/>
      <c r="G39" s="1355"/>
      <c r="H39" s="343">
        <v>2</v>
      </c>
      <c r="I39" s="335" t="s">
        <v>443</v>
      </c>
      <c r="J39" s="1357"/>
      <c r="K39" s="343">
        <f>K37+H39</f>
        <v>21</v>
      </c>
      <c r="L39" s="310" t="s">
        <v>443</v>
      </c>
      <c r="M39" s="1358"/>
      <c r="N39" s="308" t="s">
        <v>688</v>
      </c>
      <c r="O39" s="1359"/>
      <c r="P39" s="118"/>
    </row>
    <row r="40" spans="1:16" ht="30" customHeight="1">
      <c r="A40" s="1350" t="s">
        <v>4465</v>
      </c>
      <c r="B40" s="304" t="s">
        <v>472</v>
      </c>
      <c r="C40" s="1352">
        <f>1412+116</f>
        <v>1528</v>
      </c>
      <c r="D40" s="1354" t="s">
        <v>4836</v>
      </c>
      <c r="E40" s="305" t="s">
        <v>4466</v>
      </c>
      <c r="F40" s="1356">
        <v>8</v>
      </c>
      <c r="G40" s="1354" t="s">
        <v>4837</v>
      </c>
      <c r="H40" s="1400" t="str">
        <f>E40</f>
        <v>111/01/21</v>
      </c>
      <c r="I40" s="1401"/>
      <c r="J40" s="1357" t="s">
        <v>4838</v>
      </c>
      <c r="K40" s="343">
        <f>K38+F40</f>
        <v>313</v>
      </c>
      <c r="L40" s="307" t="s">
        <v>2158</v>
      </c>
      <c r="M40" s="1358" t="s">
        <v>444</v>
      </c>
      <c r="N40" s="308" t="s">
        <v>516</v>
      </c>
      <c r="O40" s="1359" t="s">
        <v>4467</v>
      </c>
      <c r="P40" s="118"/>
    </row>
    <row r="41" spans="1:16" ht="30" customHeight="1">
      <c r="A41" s="1351"/>
      <c r="B41" s="304" t="s">
        <v>2045</v>
      </c>
      <c r="C41" s="1353"/>
      <c r="D41" s="1355"/>
      <c r="E41" s="305" t="str">
        <f>E40</f>
        <v>111/01/21</v>
      </c>
      <c r="F41" s="1356"/>
      <c r="G41" s="1355"/>
      <c r="H41" s="343"/>
      <c r="I41" s="335" t="s">
        <v>443</v>
      </c>
      <c r="J41" s="1357"/>
      <c r="K41" s="343">
        <f>K39+H41</f>
        <v>21</v>
      </c>
      <c r="L41" s="310" t="s">
        <v>443</v>
      </c>
      <c r="M41" s="1358"/>
      <c r="N41" s="308" t="s">
        <v>688</v>
      </c>
      <c r="O41" s="1359"/>
      <c r="P41" s="118"/>
    </row>
    <row r="42" spans="1:16" ht="30" customHeight="1">
      <c r="A42" s="1350" t="s">
        <v>4654</v>
      </c>
      <c r="B42" s="304" t="s">
        <v>472</v>
      </c>
      <c r="C42" s="1352">
        <f>1412+116</f>
        <v>1528</v>
      </c>
      <c r="D42" s="1354" t="s">
        <v>4836</v>
      </c>
      <c r="E42" s="305" t="s">
        <v>4655</v>
      </c>
      <c r="F42" s="1356">
        <v>7</v>
      </c>
      <c r="G42" s="1354" t="s">
        <v>4839</v>
      </c>
      <c r="H42" s="1400" t="str">
        <f>E42</f>
        <v>111/02/15</v>
      </c>
      <c r="I42" s="1401"/>
      <c r="J42" s="1357" t="s">
        <v>4840</v>
      </c>
      <c r="K42" s="343">
        <f>K40+F42</f>
        <v>320</v>
      </c>
      <c r="L42" s="307" t="s">
        <v>4836</v>
      </c>
      <c r="M42" s="1358" t="s">
        <v>444</v>
      </c>
      <c r="N42" s="308" t="s">
        <v>4656</v>
      </c>
      <c r="O42" s="1359" t="s">
        <v>4657</v>
      </c>
      <c r="P42" s="118"/>
    </row>
    <row r="43" spans="1:16" ht="30" customHeight="1">
      <c r="A43" s="1351"/>
      <c r="B43" s="304" t="s">
        <v>2045</v>
      </c>
      <c r="C43" s="1353"/>
      <c r="D43" s="1355"/>
      <c r="E43" s="305" t="str">
        <f>E42</f>
        <v>111/02/15</v>
      </c>
      <c r="F43" s="1356"/>
      <c r="G43" s="1355"/>
      <c r="H43" s="343"/>
      <c r="I43" s="335" t="s">
        <v>443</v>
      </c>
      <c r="J43" s="1357"/>
      <c r="K43" s="343">
        <f>K41+H43</f>
        <v>21</v>
      </c>
      <c r="L43" s="310" t="s">
        <v>443</v>
      </c>
      <c r="M43" s="1358"/>
      <c r="N43" s="308" t="s">
        <v>688</v>
      </c>
      <c r="O43" s="1359"/>
      <c r="P43" s="118"/>
    </row>
    <row r="44" spans="1:16" ht="30" customHeight="1">
      <c r="A44" s="1350" t="s">
        <v>4658</v>
      </c>
      <c r="B44" s="322" t="s">
        <v>472</v>
      </c>
      <c r="C44" s="1352">
        <f>1412+116</f>
        <v>1528</v>
      </c>
      <c r="D44" s="1354" t="s">
        <v>5095</v>
      </c>
      <c r="E44" s="305" t="s">
        <v>4659</v>
      </c>
      <c r="F44" s="1356">
        <v>7</v>
      </c>
      <c r="G44" s="1354" t="s">
        <v>5090</v>
      </c>
      <c r="H44" s="1400" t="str">
        <f>E44</f>
        <v>111/02/22</v>
      </c>
      <c r="I44" s="1401"/>
      <c r="J44" s="1357" t="s">
        <v>5094</v>
      </c>
      <c r="K44" s="343">
        <f>K42+F44</f>
        <v>327</v>
      </c>
      <c r="L44" s="307" t="s">
        <v>5090</v>
      </c>
      <c r="M44" s="1358" t="s">
        <v>444</v>
      </c>
      <c r="N44" s="308" t="s">
        <v>4656</v>
      </c>
      <c r="O44" s="1359" t="s">
        <v>5076</v>
      </c>
      <c r="P44" s="118"/>
    </row>
    <row r="45" spans="1:16" ht="30" customHeight="1">
      <c r="A45" s="1351"/>
      <c r="B45" s="322" t="s">
        <v>2045</v>
      </c>
      <c r="C45" s="1353"/>
      <c r="D45" s="1355"/>
      <c r="E45" s="305" t="str">
        <f>E44</f>
        <v>111/02/22</v>
      </c>
      <c r="F45" s="1356"/>
      <c r="G45" s="1355"/>
      <c r="H45" s="343"/>
      <c r="I45" s="335" t="s">
        <v>443</v>
      </c>
      <c r="J45" s="1357"/>
      <c r="K45" s="343">
        <f>K43+H45</f>
        <v>21</v>
      </c>
      <c r="L45" s="310" t="s">
        <v>443</v>
      </c>
      <c r="M45" s="1358"/>
      <c r="N45" s="308" t="s">
        <v>688</v>
      </c>
      <c r="O45" s="1359"/>
      <c r="P45" s="118"/>
    </row>
    <row r="46" spans="1:16" ht="30" customHeight="1">
      <c r="A46" s="1350" t="s">
        <v>5077</v>
      </c>
      <c r="B46" s="322" t="s">
        <v>472</v>
      </c>
      <c r="C46" s="1352">
        <f>1412+116</f>
        <v>1528</v>
      </c>
      <c r="D46" s="1354" t="s">
        <v>5090</v>
      </c>
      <c r="E46" s="305" t="s">
        <v>5078</v>
      </c>
      <c r="F46" s="1356">
        <v>29</v>
      </c>
      <c r="G46" s="1354" t="s">
        <v>5090</v>
      </c>
      <c r="H46" s="1400" t="str">
        <f>E46</f>
        <v>111/03/17</v>
      </c>
      <c r="I46" s="1401"/>
      <c r="J46" s="1357" t="s">
        <v>5094</v>
      </c>
      <c r="K46" s="343">
        <f>K44+F46</f>
        <v>356</v>
      </c>
      <c r="L46" s="307" t="s">
        <v>5090</v>
      </c>
      <c r="M46" s="1358" t="s">
        <v>444</v>
      </c>
      <c r="N46" s="308" t="s">
        <v>5079</v>
      </c>
      <c r="O46" s="1359" t="s">
        <v>5080</v>
      </c>
      <c r="P46" s="118"/>
    </row>
    <row r="47" spans="1:16" ht="30" customHeight="1">
      <c r="A47" s="1351"/>
      <c r="B47" s="322" t="s">
        <v>2045</v>
      </c>
      <c r="C47" s="1353"/>
      <c r="D47" s="1355"/>
      <c r="E47" s="305" t="str">
        <f>E46</f>
        <v>111/03/17</v>
      </c>
      <c r="F47" s="1356"/>
      <c r="G47" s="1355"/>
      <c r="H47" s="343">
        <v>2</v>
      </c>
      <c r="I47" s="335" t="s">
        <v>443</v>
      </c>
      <c r="J47" s="1357"/>
      <c r="K47" s="343">
        <f>K45+H47</f>
        <v>23</v>
      </c>
      <c r="L47" s="310" t="s">
        <v>443</v>
      </c>
      <c r="M47" s="1358"/>
      <c r="N47" s="308" t="s">
        <v>688</v>
      </c>
      <c r="O47" s="1359"/>
      <c r="P47" s="118"/>
    </row>
    <row r="48" spans="1:16" ht="30" customHeight="1">
      <c r="A48" s="1350" t="s">
        <v>5081</v>
      </c>
      <c r="B48" s="322" t="s">
        <v>472</v>
      </c>
      <c r="C48" s="1352">
        <f>1412+116</f>
        <v>1528</v>
      </c>
      <c r="D48" s="1354" t="s">
        <v>5090</v>
      </c>
      <c r="E48" s="305" t="s">
        <v>5082</v>
      </c>
      <c r="F48" s="1356">
        <v>88</v>
      </c>
      <c r="G48" s="1354" t="s">
        <v>5092</v>
      </c>
      <c r="H48" s="1400" t="str">
        <f>E48</f>
        <v>111/03/24</v>
      </c>
      <c r="I48" s="1401"/>
      <c r="J48" s="1357" t="s">
        <v>5094</v>
      </c>
      <c r="K48" s="343">
        <f>K46+F48</f>
        <v>444</v>
      </c>
      <c r="L48" s="307" t="s">
        <v>5090</v>
      </c>
      <c r="M48" s="1358" t="s">
        <v>444</v>
      </c>
      <c r="N48" s="308" t="s">
        <v>488</v>
      </c>
      <c r="O48" s="1359" t="s">
        <v>5087</v>
      </c>
      <c r="P48" s="118"/>
    </row>
    <row r="49" spans="1:16" ht="30" customHeight="1">
      <c r="A49" s="1351"/>
      <c r="B49" s="322" t="s">
        <v>2045</v>
      </c>
      <c r="C49" s="1353"/>
      <c r="D49" s="1355"/>
      <c r="E49" s="305" t="str">
        <f>E48</f>
        <v>111/03/24</v>
      </c>
      <c r="F49" s="1356"/>
      <c r="G49" s="1355"/>
      <c r="H49" s="343">
        <v>3</v>
      </c>
      <c r="I49" s="335" t="s">
        <v>443</v>
      </c>
      <c r="J49" s="1357"/>
      <c r="K49" s="343">
        <f>K47+H49</f>
        <v>26</v>
      </c>
      <c r="L49" s="310" t="s">
        <v>443</v>
      </c>
      <c r="M49" s="1358"/>
      <c r="N49" s="308" t="s">
        <v>491</v>
      </c>
      <c r="O49" s="1359"/>
      <c r="P49" s="118"/>
    </row>
    <row r="50" spans="1:16" ht="30" customHeight="1">
      <c r="A50" s="1350" t="s">
        <v>5083</v>
      </c>
      <c r="B50" s="322" t="s">
        <v>472</v>
      </c>
      <c r="C50" s="1352">
        <f>1412+116</f>
        <v>1528</v>
      </c>
      <c r="D50" s="1354" t="s">
        <v>5092</v>
      </c>
      <c r="E50" s="305" t="s">
        <v>5082</v>
      </c>
      <c r="F50" s="1356">
        <v>16</v>
      </c>
      <c r="G50" s="1354" t="s">
        <v>5092</v>
      </c>
      <c r="H50" s="1400" t="str">
        <f>E50</f>
        <v>111/03/24</v>
      </c>
      <c r="I50" s="1401"/>
      <c r="J50" s="1357" t="s">
        <v>5093</v>
      </c>
      <c r="K50" s="343">
        <f>K48+F50</f>
        <v>460</v>
      </c>
      <c r="L50" s="307" t="s">
        <v>5090</v>
      </c>
      <c r="M50" s="1358" t="s">
        <v>444</v>
      </c>
      <c r="N50" s="308" t="s">
        <v>488</v>
      </c>
      <c r="O50" s="1359" t="s">
        <v>5084</v>
      </c>
      <c r="P50" s="118"/>
    </row>
    <row r="51" spans="1:16" ht="30" customHeight="1">
      <c r="A51" s="1351"/>
      <c r="B51" s="322" t="s">
        <v>2045</v>
      </c>
      <c r="C51" s="1353"/>
      <c r="D51" s="1355"/>
      <c r="E51" s="305" t="str">
        <f>E50</f>
        <v>111/03/24</v>
      </c>
      <c r="F51" s="1356"/>
      <c r="G51" s="1355"/>
      <c r="H51" s="343"/>
      <c r="I51" s="335" t="s">
        <v>443</v>
      </c>
      <c r="J51" s="1357"/>
      <c r="K51" s="343">
        <f>K49+H51</f>
        <v>26</v>
      </c>
      <c r="L51" s="310" t="s">
        <v>443</v>
      </c>
      <c r="M51" s="1358"/>
      <c r="N51" s="308" t="s">
        <v>491</v>
      </c>
      <c r="O51" s="1359"/>
      <c r="P51" s="118"/>
    </row>
    <row r="52" spans="1:16" ht="30" customHeight="1">
      <c r="A52" s="1350" t="s">
        <v>5085</v>
      </c>
      <c r="B52" s="304" t="s">
        <v>472</v>
      </c>
      <c r="C52" s="1352">
        <f>1412+116</f>
        <v>1528</v>
      </c>
      <c r="D52" s="1354" t="s">
        <v>2158</v>
      </c>
      <c r="E52" s="305" t="s">
        <v>5086</v>
      </c>
      <c r="F52" s="1356">
        <v>116</v>
      </c>
      <c r="G52" s="1354" t="s">
        <v>2158</v>
      </c>
      <c r="H52" s="1400" t="str">
        <f>E52</f>
        <v>111/03/26</v>
      </c>
      <c r="I52" s="1401"/>
      <c r="J52" s="1357" t="s">
        <v>3188</v>
      </c>
      <c r="K52" s="343">
        <f>K50+F52</f>
        <v>576</v>
      </c>
      <c r="L52" s="307" t="s">
        <v>2158</v>
      </c>
      <c r="M52" s="1358" t="s">
        <v>444</v>
      </c>
      <c r="N52" s="308" t="s">
        <v>488</v>
      </c>
      <c r="O52" s="1359" t="s">
        <v>5088</v>
      </c>
      <c r="P52" s="118"/>
    </row>
    <row r="53" spans="1:16" ht="30" customHeight="1">
      <c r="A53" s="1351"/>
      <c r="B53" s="304" t="s">
        <v>2045</v>
      </c>
      <c r="C53" s="1353"/>
      <c r="D53" s="1355"/>
      <c r="E53" s="305" t="str">
        <f>E52</f>
        <v>111/03/26</v>
      </c>
      <c r="F53" s="1356"/>
      <c r="G53" s="1355"/>
      <c r="H53" s="343">
        <v>4</v>
      </c>
      <c r="I53" s="335" t="s">
        <v>443</v>
      </c>
      <c r="J53" s="1357"/>
      <c r="K53" s="343">
        <f>K51+H53</f>
        <v>30</v>
      </c>
      <c r="L53" s="310" t="s">
        <v>443</v>
      </c>
      <c r="M53" s="1358"/>
      <c r="N53" s="308" t="s">
        <v>688</v>
      </c>
      <c r="O53" s="1359"/>
      <c r="P53" s="118"/>
    </row>
    <row r="54" spans="1:16" ht="30" customHeight="1">
      <c r="A54" s="1350" t="s">
        <v>5328</v>
      </c>
      <c r="B54" s="304" t="s">
        <v>472</v>
      </c>
      <c r="C54" s="1352">
        <f>1412+116</f>
        <v>1528</v>
      </c>
      <c r="D54" s="1354" t="s">
        <v>5477</v>
      </c>
      <c r="E54" s="305" t="s">
        <v>5329</v>
      </c>
      <c r="F54" s="1356">
        <v>231</v>
      </c>
      <c r="G54" s="1354" t="s">
        <v>5477</v>
      </c>
      <c r="H54" s="1400" t="str">
        <f>E54</f>
        <v>111/04/19</v>
      </c>
      <c r="I54" s="1401"/>
      <c r="J54" s="1357" t="s">
        <v>5478</v>
      </c>
      <c r="K54" s="343">
        <f>K52+F54</f>
        <v>807</v>
      </c>
      <c r="L54" s="307" t="s">
        <v>5479</v>
      </c>
      <c r="M54" s="1358" t="s">
        <v>444</v>
      </c>
      <c r="N54" s="308" t="s">
        <v>2189</v>
      </c>
      <c r="O54" s="1359" t="s">
        <v>5331</v>
      </c>
      <c r="P54" s="118"/>
    </row>
    <row r="55" spans="1:16" ht="30" customHeight="1">
      <c r="A55" s="1351"/>
      <c r="B55" s="304" t="s">
        <v>2045</v>
      </c>
      <c r="C55" s="1353"/>
      <c r="D55" s="1355"/>
      <c r="E55" s="305" t="str">
        <f>E54</f>
        <v>111/04/19</v>
      </c>
      <c r="F55" s="1356"/>
      <c r="G55" s="1355"/>
      <c r="H55" s="343">
        <v>6</v>
      </c>
      <c r="I55" s="335" t="s">
        <v>443</v>
      </c>
      <c r="J55" s="1357"/>
      <c r="K55" s="343">
        <f>K53+H55</f>
        <v>36</v>
      </c>
      <c r="L55" s="310" t="s">
        <v>443</v>
      </c>
      <c r="M55" s="1358"/>
      <c r="N55" s="308" t="s">
        <v>5330</v>
      </c>
      <c r="O55" s="1359"/>
      <c r="P55" s="118"/>
    </row>
    <row r="56" spans="1:16" ht="30" customHeight="1">
      <c r="A56" s="1350" t="s">
        <v>5462</v>
      </c>
      <c r="B56" s="304" t="s">
        <v>472</v>
      </c>
      <c r="C56" s="1352">
        <f>1412+116</f>
        <v>1528</v>
      </c>
      <c r="D56" s="1354" t="s">
        <v>5458</v>
      </c>
      <c r="E56" s="305" t="s">
        <v>5463</v>
      </c>
      <c r="F56" s="1356">
        <v>8</v>
      </c>
      <c r="G56" s="1354" t="s">
        <v>5458</v>
      </c>
      <c r="H56" s="1400" t="str">
        <f>E56</f>
        <v>111/05/12</v>
      </c>
      <c r="I56" s="1401"/>
      <c r="J56" s="1357" t="s">
        <v>5478</v>
      </c>
      <c r="K56" s="343">
        <f>K54+F56</f>
        <v>815</v>
      </c>
      <c r="L56" s="307" t="s">
        <v>5458</v>
      </c>
      <c r="M56" s="1358" t="s">
        <v>444</v>
      </c>
      <c r="N56" s="308" t="s">
        <v>5464</v>
      </c>
      <c r="O56" s="1359" t="s">
        <v>5466</v>
      </c>
      <c r="P56" s="118"/>
    </row>
    <row r="57" spans="1:16" ht="30" customHeight="1">
      <c r="A57" s="1351"/>
      <c r="B57" s="304" t="s">
        <v>2045</v>
      </c>
      <c r="C57" s="1353"/>
      <c r="D57" s="1355"/>
      <c r="E57" s="305" t="str">
        <f>E56</f>
        <v>111/05/12</v>
      </c>
      <c r="F57" s="1356"/>
      <c r="G57" s="1355"/>
      <c r="H57" s="343"/>
      <c r="I57" s="335" t="s">
        <v>443</v>
      </c>
      <c r="J57" s="1357"/>
      <c r="K57" s="343">
        <f>K55+H57</f>
        <v>36</v>
      </c>
      <c r="L57" s="310" t="s">
        <v>443</v>
      </c>
      <c r="M57" s="1358"/>
      <c r="N57" s="308" t="s">
        <v>5465</v>
      </c>
      <c r="O57" s="1359"/>
      <c r="P57" s="118"/>
    </row>
    <row r="58" spans="1:16" ht="30" customHeight="1">
      <c r="A58" s="1350" t="s">
        <v>5467</v>
      </c>
      <c r="B58" s="304" t="s">
        <v>472</v>
      </c>
      <c r="C58" s="1352">
        <f>1412+116</f>
        <v>1528</v>
      </c>
      <c r="D58" s="1354" t="s">
        <v>5458</v>
      </c>
      <c r="E58" s="305" t="s">
        <v>5468</v>
      </c>
      <c r="F58" s="1356">
        <v>119</v>
      </c>
      <c r="G58" s="1354" t="s">
        <v>5458</v>
      </c>
      <c r="H58" s="1400" t="str">
        <f>E58</f>
        <v>111/05/13</v>
      </c>
      <c r="I58" s="1401"/>
      <c r="J58" s="1357" t="s">
        <v>5478</v>
      </c>
      <c r="K58" s="343">
        <f>K56+F58</f>
        <v>934</v>
      </c>
      <c r="L58" s="307" t="s">
        <v>5477</v>
      </c>
      <c r="M58" s="1358" t="s">
        <v>444</v>
      </c>
      <c r="N58" s="308" t="s">
        <v>5469</v>
      </c>
      <c r="O58" s="1359" t="s">
        <v>5470</v>
      </c>
      <c r="P58" s="118"/>
    </row>
    <row r="59" spans="1:16" ht="30" customHeight="1">
      <c r="A59" s="1351"/>
      <c r="B59" s="304" t="s">
        <v>2045</v>
      </c>
      <c r="C59" s="1353"/>
      <c r="D59" s="1355"/>
      <c r="E59" s="305" t="str">
        <f>E58</f>
        <v>111/05/13</v>
      </c>
      <c r="F59" s="1356"/>
      <c r="G59" s="1355"/>
      <c r="H59" s="343">
        <v>5</v>
      </c>
      <c r="I59" s="335" t="s">
        <v>443</v>
      </c>
      <c r="J59" s="1357"/>
      <c r="K59" s="343">
        <f>K57+H59</f>
        <v>41</v>
      </c>
      <c r="L59" s="310" t="s">
        <v>443</v>
      </c>
      <c r="M59" s="1358"/>
      <c r="N59" s="308" t="s">
        <v>5465</v>
      </c>
      <c r="O59" s="1359"/>
      <c r="P59" s="118"/>
    </row>
    <row r="60" spans="1:16" ht="30" customHeight="1">
      <c r="A60" s="1350" t="s">
        <v>5471</v>
      </c>
      <c r="B60" s="304" t="s">
        <v>472</v>
      </c>
      <c r="C60" s="1352">
        <f>1412+116</f>
        <v>1528</v>
      </c>
      <c r="D60" s="1354" t="s">
        <v>2158</v>
      </c>
      <c r="E60" s="305" t="s">
        <v>5472</v>
      </c>
      <c r="F60" s="1356">
        <v>25</v>
      </c>
      <c r="G60" s="1354" t="s">
        <v>6069</v>
      </c>
      <c r="H60" s="1400" t="str">
        <f>E60</f>
        <v>111/05/17</v>
      </c>
      <c r="I60" s="1401"/>
      <c r="J60" s="1357" t="s">
        <v>3188</v>
      </c>
      <c r="K60" s="343">
        <f>K58+F60</f>
        <v>959</v>
      </c>
      <c r="L60" s="307" t="s">
        <v>2158</v>
      </c>
      <c r="M60" s="1358" t="s">
        <v>444</v>
      </c>
      <c r="N60" s="308" t="s">
        <v>5469</v>
      </c>
      <c r="O60" s="1359" t="s">
        <v>5473</v>
      </c>
      <c r="P60" s="118"/>
    </row>
    <row r="61" spans="1:16" ht="30" customHeight="1">
      <c r="A61" s="1351"/>
      <c r="B61" s="304" t="s">
        <v>2045</v>
      </c>
      <c r="C61" s="1353"/>
      <c r="D61" s="1355"/>
      <c r="E61" s="305" t="str">
        <f>E60</f>
        <v>111/05/17</v>
      </c>
      <c r="F61" s="1356"/>
      <c r="G61" s="1355"/>
      <c r="H61" s="343">
        <v>2</v>
      </c>
      <c r="I61" s="335" t="s">
        <v>443</v>
      </c>
      <c r="J61" s="1357"/>
      <c r="K61" s="343">
        <f>K59+H61</f>
        <v>43</v>
      </c>
      <c r="L61" s="310" t="s">
        <v>443</v>
      </c>
      <c r="M61" s="1358"/>
      <c r="N61" s="308" t="s">
        <v>5465</v>
      </c>
      <c r="O61" s="1359"/>
      <c r="P61" s="118"/>
    </row>
    <row r="62" spans="1:16" ht="30" customHeight="1">
      <c r="A62" s="1350" t="s">
        <v>5474</v>
      </c>
      <c r="B62" s="304" t="s">
        <v>472</v>
      </c>
      <c r="C62" s="1352">
        <f>1412+116</f>
        <v>1528</v>
      </c>
      <c r="D62" s="1354" t="s">
        <v>6060</v>
      </c>
      <c r="E62" s="305" t="s">
        <v>5475</v>
      </c>
      <c r="F62" s="1356">
        <v>155</v>
      </c>
      <c r="G62" s="1354" t="s">
        <v>2158</v>
      </c>
      <c r="H62" s="1400" t="str">
        <f>E62</f>
        <v>111/05/23</v>
      </c>
      <c r="I62" s="1401"/>
      <c r="J62" s="1357" t="s">
        <v>3188</v>
      </c>
      <c r="K62" s="343">
        <f>K60+F62</f>
        <v>1114</v>
      </c>
      <c r="L62" s="307" t="s">
        <v>6060</v>
      </c>
      <c r="M62" s="1358" t="s">
        <v>444</v>
      </c>
      <c r="N62" s="308" t="s">
        <v>5498</v>
      </c>
      <c r="O62" s="1359" t="s">
        <v>5476</v>
      </c>
      <c r="P62" s="118"/>
    </row>
    <row r="63" spans="1:16" ht="30" customHeight="1">
      <c r="A63" s="1351"/>
      <c r="B63" s="304" t="s">
        <v>2045</v>
      </c>
      <c r="C63" s="1353"/>
      <c r="D63" s="1355"/>
      <c r="E63" s="305" t="str">
        <f>E62</f>
        <v>111/05/23</v>
      </c>
      <c r="F63" s="1356"/>
      <c r="G63" s="1355"/>
      <c r="H63" s="343">
        <v>4</v>
      </c>
      <c r="I63" s="335" t="s">
        <v>443</v>
      </c>
      <c r="J63" s="1357"/>
      <c r="K63" s="343">
        <f>K61+H63</f>
        <v>47</v>
      </c>
      <c r="L63" s="310" t="s">
        <v>443</v>
      </c>
      <c r="M63" s="1358"/>
      <c r="N63" s="308" t="s">
        <v>5465</v>
      </c>
      <c r="O63" s="1359"/>
      <c r="P63" s="118"/>
    </row>
    <row r="64" spans="1:16" ht="30" customHeight="1">
      <c r="A64" s="1350" t="s">
        <v>5969</v>
      </c>
      <c r="B64" s="304" t="s">
        <v>472</v>
      </c>
      <c r="C64" s="1352">
        <f>1412+116</f>
        <v>1528</v>
      </c>
      <c r="D64" s="1354" t="s">
        <v>2158</v>
      </c>
      <c r="E64" s="305" t="s">
        <v>5970</v>
      </c>
      <c r="F64" s="1356">
        <v>3</v>
      </c>
      <c r="G64" s="1354" t="s">
        <v>2158</v>
      </c>
      <c r="H64" s="1400" t="str">
        <f>E64</f>
        <v>111/08/20</v>
      </c>
      <c r="I64" s="1401"/>
      <c r="J64" s="1357" t="s">
        <v>6080</v>
      </c>
      <c r="K64" s="343">
        <f>K62+F64</f>
        <v>1117</v>
      </c>
      <c r="L64" s="307" t="s">
        <v>2158</v>
      </c>
      <c r="M64" s="1358" t="s">
        <v>444</v>
      </c>
      <c r="N64" s="308" t="s">
        <v>5971</v>
      </c>
      <c r="O64" s="1359" t="s">
        <v>5973</v>
      </c>
      <c r="P64" s="118"/>
    </row>
    <row r="65" spans="1:16" ht="30" customHeight="1">
      <c r="A65" s="1351"/>
      <c r="B65" s="304" t="s">
        <v>2045</v>
      </c>
      <c r="C65" s="1353"/>
      <c r="D65" s="1355"/>
      <c r="E65" s="305" t="str">
        <f>E64</f>
        <v>111/08/20</v>
      </c>
      <c r="F65" s="1356"/>
      <c r="G65" s="1355"/>
      <c r="H65" s="343"/>
      <c r="I65" s="335" t="s">
        <v>443</v>
      </c>
      <c r="J65" s="1357"/>
      <c r="K65" s="343">
        <f>K63+H65</f>
        <v>47</v>
      </c>
      <c r="L65" s="310" t="s">
        <v>443</v>
      </c>
      <c r="M65" s="1358"/>
      <c r="N65" s="308" t="s">
        <v>5972</v>
      </c>
      <c r="O65" s="1359"/>
      <c r="P65" s="118"/>
    </row>
    <row r="66" spans="1:16" ht="30" customHeight="1">
      <c r="A66" s="1350" t="s">
        <v>6028</v>
      </c>
      <c r="B66" s="304" t="s">
        <v>472</v>
      </c>
      <c r="C66" s="1352">
        <f>1412+116</f>
        <v>1528</v>
      </c>
      <c r="D66" s="1354" t="s">
        <v>2046</v>
      </c>
      <c r="E66" s="305" t="s">
        <v>6029</v>
      </c>
      <c r="F66" s="1356">
        <v>9</v>
      </c>
      <c r="G66" s="1354" t="s">
        <v>2046</v>
      </c>
      <c r="H66" s="1400" t="str">
        <f>E66</f>
        <v>111/08/26</v>
      </c>
      <c r="I66" s="1401"/>
      <c r="J66" s="1357" t="s">
        <v>2048</v>
      </c>
      <c r="K66" s="343">
        <f>K64+F66</f>
        <v>1126</v>
      </c>
      <c r="L66" s="307" t="s">
        <v>6231</v>
      </c>
      <c r="M66" s="1358" t="s">
        <v>444</v>
      </c>
      <c r="N66" s="308" t="s">
        <v>5404</v>
      </c>
      <c r="O66" s="1359" t="s">
        <v>6030</v>
      </c>
      <c r="P66" s="118"/>
    </row>
    <row r="67" spans="1:16" ht="30" customHeight="1">
      <c r="A67" s="1351"/>
      <c r="B67" s="304" t="s">
        <v>2045</v>
      </c>
      <c r="C67" s="1353"/>
      <c r="D67" s="1355"/>
      <c r="E67" s="305" t="str">
        <f>E66</f>
        <v>111/08/26</v>
      </c>
      <c r="F67" s="1356"/>
      <c r="G67" s="1355"/>
      <c r="H67" s="343"/>
      <c r="I67" s="335" t="s">
        <v>443</v>
      </c>
      <c r="J67" s="1357"/>
      <c r="K67" s="343">
        <f>K65+H67</f>
        <v>47</v>
      </c>
      <c r="L67" s="310" t="s">
        <v>443</v>
      </c>
      <c r="M67" s="1358"/>
      <c r="N67" s="308" t="s">
        <v>1820</v>
      </c>
      <c r="O67" s="1359"/>
      <c r="P67" s="118"/>
    </row>
    <row r="68" spans="1:16" ht="30" customHeight="1">
      <c r="A68" s="1350" t="s">
        <v>6183</v>
      </c>
      <c r="B68" s="304" t="s">
        <v>472</v>
      </c>
      <c r="C68" s="1352">
        <f>1412+116</f>
        <v>1528</v>
      </c>
      <c r="D68" s="1354" t="s">
        <v>2046</v>
      </c>
      <c r="E68" s="305" t="s">
        <v>6184</v>
      </c>
      <c r="F68" s="1356">
        <v>35</v>
      </c>
      <c r="G68" s="1354" t="s">
        <v>2046</v>
      </c>
      <c r="H68" s="1400" t="str">
        <f>E68</f>
        <v>111/09/14</v>
      </c>
      <c r="I68" s="1401"/>
      <c r="J68" s="1357" t="s">
        <v>6232</v>
      </c>
      <c r="K68" s="343">
        <f>K66+F68</f>
        <v>1161</v>
      </c>
      <c r="L68" s="307" t="s">
        <v>6231</v>
      </c>
      <c r="M68" s="1358" t="s">
        <v>444</v>
      </c>
      <c r="N68" s="308" t="s">
        <v>5404</v>
      </c>
      <c r="O68" s="1359" t="s">
        <v>6185</v>
      </c>
      <c r="P68" s="118"/>
    </row>
    <row r="69" spans="1:16" ht="30" customHeight="1">
      <c r="A69" s="1351"/>
      <c r="B69" s="304" t="s">
        <v>2045</v>
      </c>
      <c r="C69" s="1353"/>
      <c r="D69" s="1355"/>
      <c r="E69" s="305" t="str">
        <f>E68</f>
        <v>111/09/14</v>
      </c>
      <c r="F69" s="1356"/>
      <c r="G69" s="1355"/>
      <c r="H69" s="343"/>
      <c r="I69" s="335" t="s">
        <v>443</v>
      </c>
      <c r="J69" s="1357"/>
      <c r="K69" s="343">
        <f>K67+H69</f>
        <v>47</v>
      </c>
      <c r="L69" s="310" t="s">
        <v>443</v>
      </c>
      <c r="M69" s="1358"/>
      <c r="N69" s="308" t="s">
        <v>5576</v>
      </c>
      <c r="O69" s="1359"/>
      <c r="P69" s="118"/>
    </row>
    <row r="70" spans="1:16" ht="30" customHeight="1">
      <c r="A70" s="1350" t="s">
        <v>6225</v>
      </c>
      <c r="B70" s="304" t="s">
        <v>472</v>
      </c>
      <c r="C70" s="1352">
        <f>1412+116</f>
        <v>1528</v>
      </c>
      <c r="D70" s="1354" t="s">
        <v>2046</v>
      </c>
      <c r="E70" s="305" t="s">
        <v>6226</v>
      </c>
      <c r="F70" s="1356">
        <v>6</v>
      </c>
      <c r="G70" s="1354" t="s">
        <v>2046</v>
      </c>
      <c r="H70" s="1400" t="str">
        <f>E70</f>
        <v>111/09/21</v>
      </c>
      <c r="I70" s="1401"/>
      <c r="J70" s="1357" t="s">
        <v>6232</v>
      </c>
      <c r="K70" s="343">
        <f>K68+F70</f>
        <v>1167</v>
      </c>
      <c r="L70" s="307" t="s">
        <v>6231</v>
      </c>
      <c r="M70" s="1358" t="s">
        <v>444</v>
      </c>
      <c r="N70" s="308" t="s">
        <v>5404</v>
      </c>
      <c r="O70" s="1359" t="s">
        <v>6227</v>
      </c>
      <c r="P70" s="118"/>
    </row>
    <row r="71" spans="1:16" ht="30" customHeight="1">
      <c r="A71" s="1351"/>
      <c r="B71" s="304" t="s">
        <v>2045</v>
      </c>
      <c r="C71" s="1353"/>
      <c r="D71" s="1355"/>
      <c r="E71" s="305" t="str">
        <f>E70</f>
        <v>111/09/21</v>
      </c>
      <c r="F71" s="1356"/>
      <c r="G71" s="1355"/>
      <c r="H71" s="343"/>
      <c r="I71" s="335" t="s">
        <v>443</v>
      </c>
      <c r="J71" s="1357"/>
      <c r="K71" s="343">
        <f>K69+H71</f>
        <v>47</v>
      </c>
      <c r="L71" s="310" t="s">
        <v>443</v>
      </c>
      <c r="M71" s="1358"/>
      <c r="N71" s="308" t="s">
        <v>5576</v>
      </c>
      <c r="O71" s="1359"/>
      <c r="P71" s="118"/>
    </row>
    <row r="72" spans="1:16" ht="30" customHeight="1">
      <c r="A72" s="1376" t="s">
        <v>6228</v>
      </c>
      <c r="B72" s="149" t="s">
        <v>472</v>
      </c>
      <c r="C72" s="1378">
        <f>1412+116</f>
        <v>1528</v>
      </c>
      <c r="D72" s="1380" t="s">
        <v>6233</v>
      </c>
      <c r="E72" s="80" t="s">
        <v>6229</v>
      </c>
      <c r="F72" s="1383">
        <v>26</v>
      </c>
      <c r="G72" s="1380" t="s">
        <v>6233</v>
      </c>
      <c r="H72" s="1398" t="str">
        <f>E72</f>
        <v>111/10/03</v>
      </c>
      <c r="I72" s="1399"/>
      <c r="J72" s="1388" t="s">
        <v>6234</v>
      </c>
      <c r="K72" s="382">
        <f>K70+F72</f>
        <v>1193</v>
      </c>
      <c r="L72" s="76" t="s">
        <v>6233</v>
      </c>
      <c r="M72" s="1390" t="s">
        <v>444</v>
      </c>
      <c r="N72" s="77" t="s">
        <v>5464</v>
      </c>
      <c r="O72" s="1397" t="s">
        <v>6230</v>
      </c>
      <c r="P72" s="118"/>
    </row>
    <row r="73" spans="1:16" ht="30" customHeight="1">
      <c r="A73" s="1377"/>
      <c r="B73" s="149" t="s">
        <v>3660</v>
      </c>
      <c r="C73" s="1379"/>
      <c r="D73" s="1381"/>
      <c r="E73" s="80" t="str">
        <f>E72</f>
        <v>111/10/03</v>
      </c>
      <c r="F73" s="1383"/>
      <c r="G73" s="1381"/>
      <c r="H73" s="382"/>
      <c r="I73" s="297" t="s">
        <v>443</v>
      </c>
      <c r="J73" s="1388"/>
      <c r="K73" s="382">
        <f>K71+H73</f>
        <v>47</v>
      </c>
      <c r="L73" s="79" t="s">
        <v>443</v>
      </c>
      <c r="M73" s="1390"/>
      <c r="N73" s="77" t="s">
        <v>5576</v>
      </c>
      <c r="O73" s="1397"/>
      <c r="P73" s="118"/>
    </row>
    <row r="74" spans="1:16" ht="30" customHeight="1">
      <c r="A74" s="1376" t="s">
        <v>6508</v>
      </c>
      <c r="B74" s="149" t="s">
        <v>472</v>
      </c>
      <c r="C74" s="1378">
        <f>1412+116</f>
        <v>1528</v>
      </c>
      <c r="D74" s="1380" t="s">
        <v>4262</v>
      </c>
      <c r="E74" s="80" t="s">
        <v>6509</v>
      </c>
      <c r="F74" s="1383">
        <v>40</v>
      </c>
      <c r="G74" s="1380" t="s">
        <v>4262</v>
      </c>
      <c r="H74" s="1398" t="str">
        <f>E74</f>
        <v>111/10/14</v>
      </c>
      <c r="I74" s="1399"/>
      <c r="J74" s="1388" t="s">
        <v>6234</v>
      </c>
      <c r="K74" s="382">
        <f>K72+F74</f>
        <v>1233</v>
      </c>
      <c r="L74" s="76" t="s">
        <v>4262</v>
      </c>
      <c r="M74" s="1390" t="s">
        <v>444</v>
      </c>
      <c r="N74" s="77" t="s">
        <v>2113</v>
      </c>
      <c r="O74" s="1397" t="s">
        <v>6511</v>
      </c>
      <c r="P74" s="118"/>
    </row>
    <row r="75" spans="1:16" ht="30" customHeight="1">
      <c r="A75" s="1377"/>
      <c r="B75" s="149" t="s">
        <v>3660</v>
      </c>
      <c r="C75" s="1379"/>
      <c r="D75" s="1381"/>
      <c r="E75" s="80" t="str">
        <f>E74</f>
        <v>111/10/14</v>
      </c>
      <c r="F75" s="1383"/>
      <c r="G75" s="1381"/>
      <c r="H75" s="382">
        <v>2</v>
      </c>
      <c r="I75" s="297" t="s">
        <v>443</v>
      </c>
      <c r="J75" s="1388"/>
      <c r="K75" s="382">
        <f>K73+H75</f>
        <v>49</v>
      </c>
      <c r="L75" s="79" t="s">
        <v>443</v>
      </c>
      <c r="M75" s="1390"/>
      <c r="N75" s="77" t="s">
        <v>6510</v>
      </c>
      <c r="O75" s="1397"/>
      <c r="P75" s="118"/>
    </row>
    <row r="76" spans="1:16" ht="30" customHeight="1">
      <c r="A76" s="1376" t="s">
        <v>6512</v>
      </c>
      <c r="B76" s="149" t="s">
        <v>472</v>
      </c>
      <c r="C76" s="1378">
        <f>1412+116</f>
        <v>1528</v>
      </c>
      <c r="D76" s="1380" t="s">
        <v>4262</v>
      </c>
      <c r="E76" s="80" t="s">
        <v>6513</v>
      </c>
      <c r="F76" s="1383">
        <v>13</v>
      </c>
      <c r="G76" s="1380" t="s">
        <v>4262</v>
      </c>
      <c r="H76" s="1398" t="str">
        <f>E76</f>
        <v>111/10/27</v>
      </c>
      <c r="I76" s="1399"/>
      <c r="J76" s="1388" t="s">
        <v>6234</v>
      </c>
      <c r="K76" s="382">
        <f>K74+F76</f>
        <v>1246</v>
      </c>
      <c r="L76" s="76" t="s">
        <v>4262</v>
      </c>
      <c r="M76" s="1390" t="s">
        <v>444</v>
      </c>
      <c r="N76" s="77" t="s">
        <v>2113</v>
      </c>
      <c r="O76" s="1397" t="s">
        <v>6514</v>
      </c>
      <c r="P76" s="118"/>
    </row>
    <row r="77" spans="1:16" ht="30" customHeight="1">
      <c r="A77" s="1377"/>
      <c r="B77" s="149" t="s">
        <v>3660</v>
      </c>
      <c r="C77" s="1379"/>
      <c r="D77" s="1381"/>
      <c r="E77" s="80" t="str">
        <f>E76</f>
        <v>111/10/27</v>
      </c>
      <c r="F77" s="1383"/>
      <c r="G77" s="1381"/>
      <c r="H77" s="382"/>
      <c r="I77" s="297" t="s">
        <v>443</v>
      </c>
      <c r="J77" s="1388"/>
      <c r="K77" s="382">
        <f>K75+H77</f>
        <v>49</v>
      </c>
      <c r="L77" s="79" t="s">
        <v>443</v>
      </c>
      <c r="M77" s="1390"/>
      <c r="N77" s="77" t="s">
        <v>6510</v>
      </c>
      <c r="O77" s="1397"/>
      <c r="P77" s="118"/>
    </row>
    <row r="78" spans="1:16" ht="30" customHeight="1">
      <c r="A78" s="1376" t="s">
        <v>5809</v>
      </c>
      <c r="B78" s="149" t="s">
        <v>472</v>
      </c>
      <c r="C78" s="1378">
        <f>1412+116</f>
        <v>1528</v>
      </c>
      <c r="D78" s="1380" t="s">
        <v>4262</v>
      </c>
      <c r="E78" s="80" t="s">
        <v>6914</v>
      </c>
      <c r="F78" s="1383">
        <v>2</v>
      </c>
      <c r="G78" s="1380" t="s">
        <v>4262</v>
      </c>
      <c r="H78" s="1398" t="str">
        <f>E78</f>
        <v>111/12/24</v>
      </c>
      <c r="I78" s="1399"/>
      <c r="J78" s="1388" t="s">
        <v>6234</v>
      </c>
      <c r="K78" s="382">
        <f>K76+F78</f>
        <v>1248</v>
      </c>
      <c r="L78" s="76" t="s">
        <v>4262</v>
      </c>
      <c r="M78" s="1390" t="s">
        <v>444</v>
      </c>
      <c r="N78" s="77" t="s">
        <v>488</v>
      </c>
      <c r="O78" s="1397" t="s">
        <v>6915</v>
      </c>
      <c r="P78" s="118"/>
    </row>
    <row r="79" spans="1:16" ht="30" customHeight="1">
      <c r="A79" s="1377"/>
      <c r="B79" s="149" t="s">
        <v>3660</v>
      </c>
      <c r="C79" s="1379"/>
      <c r="D79" s="1381"/>
      <c r="E79" s="80" t="str">
        <f>E78</f>
        <v>111/12/24</v>
      </c>
      <c r="F79" s="1383"/>
      <c r="G79" s="1381"/>
      <c r="H79" s="382"/>
      <c r="I79" s="297" t="s">
        <v>443</v>
      </c>
      <c r="J79" s="1388"/>
      <c r="K79" s="382">
        <f>K77+H79</f>
        <v>49</v>
      </c>
      <c r="L79" s="79" t="s">
        <v>443</v>
      </c>
      <c r="M79" s="1390"/>
      <c r="N79" s="77" t="s">
        <v>6510</v>
      </c>
      <c r="O79" s="1397"/>
      <c r="P79" s="118"/>
    </row>
    <row r="80" spans="1:16" ht="30" customHeight="1">
      <c r="A80" s="126"/>
      <c r="B80" s="77"/>
      <c r="C80" s="125"/>
      <c r="D80" s="124"/>
      <c r="E80" s="85"/>
      <c r="F80" s="123"/>
      <c r="G80" s="122"/>
      <c r="H80" s="85"/>
      <c r="I80" s="101"/>
      <c r="J80" s="150"/>
      <c r="K80" s="81"/>
      <c r="L80" s="94"/>
      <c r="M80" s="120"/>
      <c r="N80" s="77"/>
      <c r="O80" s="119"/>
      <c r="P80" s="118"/>
    </row>
    <row r="81" spans="1:16" ht="30" customHeight="1">
      <c r="A81" s="126"/>
      <c r="B81" s="77"/>
      <c r="C81" s="125"/>
      <c r="D81" s="124"/>
      <c r="E81" s="85"/>
      <c r="F81" s="123"/>
      <c r="G81" s="122"/>
      <c r="H81" s="85"/>
      <c r="I81" s="101"/>
      <c r="J81" s="150"/>
      <c r="K81" s="81"/>
      <c r="L81" s="94"/>
      <c r="M81" s="120"/>
      <c r="N81" s="77"/>
      <c r="O81" s="119"/>
      <c r="P81" s="118"/>
    </row>
    <row r="82" spans="1:16" ht="30" customHeight="1">
      <c r="A82" s="126"/>
      <c r="B82" s="77"/>
      <c r="C82" s="125"/>
      <c r="D82" s="124"/>
      <c r="E82" s="85"/>
      <c r="F82" s="123"/>
      <c r="G82" s="122"/>
      <c r="H82" s="85"/>
      <c r="I82" s="101"/>
      <c r="J82" s="150"/>
      <c r="K82" s="81"/>
      <c r="L82" s="94"/>
      <c r="M82" s="120"/>
      <c r="N82" s="77"/>
      <c r="O82" s="119"/>
      <c r="P82" s="118"/>
    </row>
    <row r="83" spans="1:16" ht="30" customHeight="1">
      <c r="A83" s="126"/>
      <c r="B83" s="77"/>
      <c r="C83" s="125"/>
      <c r="D83" s="124"/>
      <c r="E83" s="85"/>
      <c r="F83" s="123"/>
      <c r="G83" s="122"/>
      <c r="H83" s="85"/>
      <c r="I83" s="101"/>
      <c r="J83" s="150"/>
      <c r="K83" s="81"/>
      <c r="L83" s="94"/>
      <c r="M83" s="120"/>
      <c r="N83" s="77"/>
      <c r="O83" s="119"/>
      <c r="P83" s="118"/>
    </row>
    <row r="84" spans="1:16" ht="30" customHeight="1">
      <c r="A84" s="126"/>
      <c r="B84" s="77"/>
      <c r="C84" s="125"/>
      <c r="D84" s="124"/>
      <c r="E84" s="85"/>
      <c r="F84" s="123"/>
      <c r="G84" s="122"/>
      <c r="H84" s="85"/>
      <c r="I84" s="101"/>
      <c r="J84" s="150"/>
      <c r="K84" s="81"/>
      <c r="L84" s="94"/>
      <c r="M84" s="120"/>
      <c r="N84" s="77"/>
      <c r="O84" s="119"/>
      <c r="P84" s="118"/>
    </row>
    <row r="85" spans="1:16" ht="30" customHeight="1">
      <c r="A85" s="126"/>
      <c r="B85" s="77"/>
      <c r="C85" s="125"/>
      <c r="D85" s="124"/>
      <c r="E85" s="85"/>
      <c r="F85" s="123"/>
      <c r="G85" s="122"/>
      <c r="H85" s="85"/>
      <c r="I85" s="101"/>
      <c r="J85" s="150"/>
      <c r="K85" s="81"/>
      <c r="L85" s="94"/>
      <c r="M85" s="120"/>
      <c r="N85" s="77"/>
      <c r="O85" s="119"/>
      <c r="P85" s="118"/>
    </row>
    <row r="86" spans="1:16" ht="30" customHeight="1">
      <c r="A86" s="126"/>
      <c r="B86" s="77"/>
      <c r="C86" s="125"/>
      <c r="D86" s="124"/>
      <c r="E86" s="85"/>
      <c r="F86" s="123"/>
      <c r="G86" s="122"/>
      <c r="H86" s="85"/>
      <c r="I86" s="101"/>
      <c r="J86" s="150"/>
      <c r="K86" s="81"/>
      <c r="L86" s="94"/>
      <c r="M86" s="120"/>
      <c r="N86" s="77"/>
      <c r="O86" s="119"/>
      <c r="P86" s="118"/>
    </row>
    <row r="87" spans="1:16" ht="30" customHeight="1">
      <c r="A87" s="126"/>
      <c r="B87" s="77"/>
      <c r="C87" s="125"/>
      <c r="D87" s="124"/>
      <c r="E87" s="85"/>
      <c r="F87" s="123"/>
      <c r="G87" s="122"/>
      <c r="H87" s="85"/>
      <c r="I87" s="101"/>
      <c r="J87" s="150"/>
      <c r="K87" s="81"/>
      <c r="L87" s="94"/>
      <c r="M87" s="120"/>
      <c r="N87" s="77"/>
      <c r="O87" s="119"/>
      <c r="P87" s="118"/>
    </row>
    <row r="88" spans="1:16" ht="30" customHeight="1">
      <c r="A88" s="126"/>
      <c r="B88" s="77"/>
      <c r="C88" s="125"/>
      <c r="D88" s="124"/>
      <c r="E88" s="85"/>
      <c r="F88" s="123"/>
      <c r="G88" s="122"/>
      <c r="H88" s="85"/>
      <c r="I88" s="101"/>
      <c r="J88" s="150"/>
      <c r="K88" s="81"/>
      <c r="L88" s="94"/>
      <c r="M88" s="120"/>
      <c r="N88" s="77"/>
      <c r="O88" s="119"/>
      <c r="P88" s="118"/>
    </row>
    <row r="89" spans="1:16" ht="30" customHeight="1">
      <c r="A89" s="126"/>
      <c r="B89" s="77"/>
      <c r="C89" s="125"/>
      <c r="D89" s="124"/>
      <c r="E89" s="85"/>
      <c r="F89" s="123"/>
      <c r="G89" s="122"/>
      <c r="H89" s="85"/>
      <c r="I89" s="101"/>
      <c r="J89" s="150"/>
      <c r="K89" s="81"/>
      <c r="L89" s="94"/>
      <c r="M89" s="120"/>
      <c r="N89" s="77"/>
      <c r="O89" s="119"/>
      <c r="P89" s="118"/>
    </row>
    <row r="90" spans="1:16" ht="30" customHeight="1">
      <c r="A90" s="126"/>
      <c r="B90" s="77"/>
      <c r="C90" s="125"/>
      <c r="D90" s="124"/>
      <c r="E90" s="85"/>
      <c r="F90" s="123"/>
      <c r="G90" s="122"/>
      <c r="H90" s="85"/>
      <c r="I90" s="101"/>
      <c r="J90" s="150"/>
      <c r="K90" s="81"/>
      <c r="L90" s="94"/>
      <c r="M90" s="120"/>
      <c r="N90" s="77"/>
      <c r="O90" s="119"/>
      <c r="P90" s="118"/>
    </row>
    <row r="91" spans="1:16" ht="30" customHeight="1">
      <c r="A91" s="126"/>
      <c r="B91" s="77"/>
      <c r="C91" s="125"/>
      <c r="D91" s="124"/>
      <c r="E91" s="85"/>
      <c r="F91" s="123"/>
      <c r="G91" s="122"/>
      <c r="H91" s="85"/>
      <c r="I91" s="101"/>
      <c r="J91" s="150"/>
      <c r="K91" s="81"/>
      <c r="L91" s="94"/>
      <c r="M91" s="120"/>
      <c r="N91" s="77"/>
      <c r="O91" s="119"/>
      <c r="P91" s="118"/>
    </row>
    <row r="92" spans="1:16" ht="30" customHeight="1">
      <c r="A92" s="126"/>
      <c r="B92" s="77"/>
      <c r="C92" s="125"/>
      <c r="D92" s="124"/>
      <c r="E92" s="85"/>
      <c r="F92" s="123"/>
      <c r="G92" s="122"/>
      <c r="H92" s="85"/>
      <c r="I92" s="101"/>
      <c r="J92" s="150"/>
      <c r="K92" s="81"/>
      <c r="L92" s="94"/>
      <c r="M92" s="120"/>
      <c r="N92" s="77"/>
      <c r="O92" s="119"/>
      <c r="P92" s="118"/>
    </row>
    <row r="93" spans="1:16" ht="30" customHeight="1">
      <c r="A93" s="126"/>
      <c r="B93" s="77"/>
      <c r="C93" s="125"/>
      <c r="D93" s="124"/>
      <c r="E93" s="85"/>
      <c r="F93" s="123"/>
      <c r="G93" s="122"/>
      <c r="H93" s="85"/>
      <c r="I93" s="101"/>
      <c r="J93" s="150"/>
      <c r="K93" s="81"/>
      <c r="L93" s="94"/>
      <c r="M93" s="120"/>
      <c r="N93" s="77"/>
      <c r="O93" s="119"/>
      <c r="P93" s="118"/>
    </row>
    <row r="94" spans="1:16" ht="30" customHeight="1">
      <c r="A94" s="126"/>
      <c r="B94" s="77"/>
      <c r="C94" s="125"/>
      <c r="D94" s="124"/>
      <c r="E94" s="85"/>
      <c r="F94" s="123"/>
      <c r="G94" s="122"/>
      <c r="H94" s="85"/>
      <c r="I94" s="101"/>
      <c r="J94" s="150"/>
      <c r="K94" s="81"/>
      <c r="L94" s="94"/>
      <c r="M94" s="120"/>
      <c r="N94" s="77"/>
      <c r="O94" s="119"/>
      <c r="P94" s="118"/>
    </row>
    <row r="95" spans="1:16" ht="30" customHeight="1">
      <c r="A95" s="126"/>
      <c r="B95" s="77"/>
      <c r="C95" s="125"/>
      <c r="D95" s="124"/>
      <c r="E95" s="85"/>
      <c r="F95" s="123"/>
      <c r="G95" s="122"/>
      <c r="H95" s="85"/>
      <c r="I95" s="101"/>
      <c r="J95" s="150"/>
      <c r="K95" s="81"/>
      <c r="L95" s="94"/>
      <c r="M95" s="120"/>
      <c r="N95" s="77"/>
      <c r="O95" s="119"/>
      <c r="P95" s="118"/>
    </row>
    <row r="96" spans="1:16" ht="30" customHeight="1">
      <c r="A96" s="126"/>
      <c r="B96" s="77"/>
      <c r="C96" s="125"/>
      <c r="D96" s="124"/>
      <c r="E96" s="85"/>
      <c r="F96" s="123"/>
      <c r="G96" s="122"/>
      <c r="H96" s="85"/>
      <c r="I96" s="101"/>
      <c r="J96" s="150"/>
      <c r="K96" s="81"/>
      <c r="L96" s="94"/>
      <c r="M96" s="120"/>
      <c r="N96" s="77"/>
      <c r="O96" s="119"/>
      <c r="P96" s="118"/>
    </row>
    <row r="97" spans="1:16" ht="30" customHeight="1">
      <c r="A97" s="126"/>
      <c r="B97" s="77"/>
      <c r="C97" s="125"/>
      <c r="D97" s="124"/>
      <c r="E97" s="85"/>
      <c r="F97" s="123"/>
      <c r="G97" s="122"/>
      <c r="H97" s="85"/>
      <c r="I97" s="101"/>
      <c r="J97" s="150"/>
      <c r="K97" s="81"/>
      <c r="L97" s="94"/>
      <c r="M97" s="120"/>
      <c r="N97" s="77"/>
      <c r="O97" s="119"/>
      <c r="P97" s="118"/>
    </row>
    <row r="98" spans="1:16" ht="30" customHeight="1">
      <c r="A98" s="126"/>
      <c r="B98" s="77"/>
      <c r="C98" s="125"/>
      <c r="D98" s="124"/>
      <c r="E98" s="85"/>
      <c r="F98" s="123"/>
      <c r="G98" s="122"/>
      <c r="H98" s="85"/>
      <c r="I98" s="101"/>
      <c r="J98" s="150"/>
      <c r="K98" s="81"/>
      <c r="L98" s="94"/>
      <c r="M98" s="120"/>
      <c r="N98" s="77"/>
      <c r="O98" s="119"/>
      <c r="P98" s="118"/>
    </row>
    <row r="99" spans="1:16" ht="30" customHeight="1">
      <c r="A99" s="126"/>
      <c r="B99" s="77"/>
      <c r="C99" s="125"/>
      <c r="D99" s="124"/>
      <c r="E99" s="85"/>
      <c r="F99" s="123"/>
      <c r="G99" s="122"/>
      <c r="H99" s="85"/>
      <c r="I99" s="101"/>
      <c r="J99" s="150"/>
      <c r="K99" s="81"/>
      <c r="L99" s="94"/>
      <c r="M99" s="120"/>
      <c r="N99" s="77"/>
      <c r="O99" s="119"/>
      <c r="P99" s="118"/>
    </row>
    <row r="100" spans="1:16" ht="30" customHeight="1">
      <c r="A100" s="126"/>
      <c r="B100" s="77"/>
      <c r="C100" s="125"/>
      <c r="D100" s="124"/>
      <c r="E100" s="85"/>
      <c r="F100" s="123"/>
      <c r="G100" s="122"/>
      <c r="H100" s="85"/>
      <c r="I100" s="101"/>
      <c r="J100" s="150"/>
      <c r="K100" s="81"/>
      <c r="L100" s="94"/>
      <c r="M100" s="120"/>
      <c r="N100" s="77"/>
      <c r="O100" s="119"/>
      <c r="P100" s="118"/>
    </row>
    <row r="101" spans="1:16" ht="30" customHeight="1">
      <c r="A101" s="126"/>
      <c r="B101" s="77"/>
      <c r="C101" s="125"/>
      <c r="D101" s="124"/>
      <c r="E101" s="85"/>
      <c r="F101" s="123"/>
      <c r="G101" s="122"/>
      <c r="H101" s="85"/>
      <c r="I101" s="101"/>
      <c r="J101" s="150"/>
      <c r="K101" s="81"/>
      <c r="L101" s="94"/>
      <c r="M101" s="120"/>
      <c r="N101" s="77"/>
      <c r="O101" s="119"/>
      <c r="P101" s="118"/>
    </row>
    <row r="102" spans="1:16" ht="30" customHeight="1">
      <c r="A102" s="126"/>
      <c r="B102" s="77"/>
      <c r="C102" s="125"/>
      <c r="D102" s="124"/>
      <c r="E102" s="85"/>
      <c r="F102" s="123"/>
      <c r="G102" s="122"/>
      <c r="H102" s="85"/>
      <c r="I102" s="101"/>
      <c r="J102" s="150"/>
      <c r="K102" s="81"/>
      <c r="L102" s="94"/>
      <c r="M102" s="120"/>
      <c r="N102" s="77"/>
      <c r="O102" s="119"/>
      <c r="P102" s="118"/>
    </row>
    <row r="103" spans="1:16" ht="30" customHeight="1">
      <c r="A103" s="126"/>
      <c r="B103" s="77"/>
      <c r="C103" s="125"/>
      <c r="D103" s="124"/>
      <c r="E103" s="85"/>
      <c r="F103" s="123"/>
      <c r="G103" s="122"/>
      <c r="H103" s="85"/>
      <c r="I103" s="101"/>
      <c r="J103" s="150"/>
      <c r="K103" s="81"/>
      <c r="L103" s="94"/>
      <c r="M103" s="120"/>
      <c r="N103" s="77"/>
      <c r="O103" s="119"/>
      <c r="P103" s="118"/>
    </row>
    <row r="104" spans="1:16" ht="30" customHeight="1">
      <c r="A104" s="126"/>
      <c r="B104" s="77"/>
      <c r="C104" s="125"/>
      <c r="D104" s="124"/>
      <c r="E104" s="85"/>
      <c r="F104" s="123"/>
      <c r="G104" s="122"/>
      <c r="H104" s="85"/>
      <c r="I104" s="101"/>
      <c r="J104" s="150"/>
      <c r="K104" s="81"/>
      <c r="L104" s="94"/>
      <c r="M104" s="120"/>
      <c r="N104" s="77"/>
      <c r="O104" s="119"/>
      <c r="P104" s="118"/>
    </row>
    <row r="105" spans="1:16" ht="30" customHeight="1">
      <c r="A105" s="126"/>
      <c r="B105" s="77"/>
      <c r="C105" s="125"/>
      <c r="D105" s="124"/>
      <c r="E105" s="85"/>
      <c r="F105" s="123"/>
      <c r="G105" s="122"/>
      <c r="H105" s="85"/>
      <c r="I105" s="101"/>
      <c r="J105" s="150"/>
      <c r="K105" s="81"/>
      <c r="L105" s="94"/>
      <c r="M105" s="120"/>
      <c r="N105" s="77"/>
      <c r="O105" s="119"/>
      <c r="P105" s="118"/>
    </row>
    <row r="106" spans="1:16" ht="30" customHeight="1">
      <c r="A106" s="126"/>
      <c r="B106" s="77"/>
      <c r="C106" s="125"/>
      <c r="D106" s="124"/>
      <c r="E106" s="85"/>
      <c r="F106" s="123"/>
      <c r="G106" s="122"/>
      <c r="H106" s="85"/>
      <c r="I106" s="101"/>
      <c r="J106" s="150"/>
      <c r="K106" s="81"/>
      <c r="L106" s="94"/>
      <c r="M106" s="120"/>
      <c r="N106" s="77"/>
      <c r="O106" s="119"/>
      <c r="P106" s="118"/>
    </row>
    <row r="107" spans="1:16" ht="30" customHeight="1">
      <c r="A107" s="126"/>
      <c r="B107" s="77"/>
      <c r="C107" s="125"/>
      <c r="D107" s="124"/>
      <c r="E107" s="85"/>
      <c r="F107" s="123"/>
      <c r="G107" s="122"/>
      <c r="H107" s="85"/>
      <c r="I107" s="101"/>
      <c r="J107" s="150"/>
      <c r="K107" s="81"/>
      <c r="L107" s="94"/>
      <c r="M107" s="120"/>
      <c r="N107" s="77"/>
      <c r="O107" s="119"/>
      <c r="P107" s="118"/>
    </row>
    <row r="108" spans="1:16" ht="30" customHeight="1">
      <c r="A108" s="126"/>
      <c r="B108" s="77"/>
      <c r="C108" s="125"/>
      <c r="D108" s="124"/>
      <c r="E108" s="85"/>
      <c r="F108" s="123"/>
      <c r="G108" s="122"/>
      <c r="H108" s="85"/>
      <c r="I108" s="101"/>
      <c r="J108" s="150"/>
      <c r="K108" s="81"/>
      <c r="L108" s="94"/>
      <c r="M108" s="120"/>
      <c r="N108" s="77"/>
      <c r="O108" s="119"/>
      <c r="P108" s="118"/>
    </row>
    <row r="109" spans="1:16" ht="30" customHeight="1">
      <c r="A109" s="126"/>
      <c r="B109" s="77"/>
      <c r="C109" s="125"/>
      <c r="D109" s="124"/>
      <c r="E109" s="85"/>
      <c r="F109" s="123"/>
      <c r="G109" s="122"/>
      <c r="H109" s="85"/>
      <c r="I109" s="101"/>
      <c r="J109" s="150"/>
      <c r="K109" s="81"/>
      <c r="L109" s="94"/>
      <c r="M109" s="120"/>
      <c r="N109" s="77"/>
      <c r="O109" s="119"/>
      <c r="P109" s="118"/>
    </row>
    <row r="110" spans="1:16" ht="30" customHeight="1">
      <c r="A110" s="126"/>
      <c r="B110" s="77"/>
      <c r="C110" s="125"/>
      <c r="D110" s="124"/>
      <c r="E110" s="85"/>
      <c r="F110" s="123"/>
      <c r="G110" s="122"/>
      <c r="H110" s="85"/>
      <c r="I110" s="101"/>
      <c r="J110" s="150"/>
      <c r="K110" s="81"/>
      <c r="L110" s="94"/>
      <c r="M110" s="120"/>
      <c r="N110" s="77"/>
      <c r="O110" s="119"/>
      <c r="P110" s="118"/>
    </row>
    <row r="111" spans="1:16" ht="30" customHeight="1">
      <c r="A111" s="126"/>
      <c r="B111" s="77"/>
      <c r="C111" s="125"/>
      <c r="D111" s="124"/>
      <c r="E111" s="85"/>
      <c r="F111" s="123"/>
      <c r="G111" s="122"/>
      <c r="H111" s="85"/>
      <c r="I111" s="101"/>
      <c r="J111" s="150"/>
      <c r="K111" s="81"/>
      <c r="L111" s="94"/>
      <c r="M111" s="120"/>
      <c r="N111" s="77"/>
      <c r="O111" s="119"/>
      <c r="P111" s="118"/>
    </row>
    <row r="112" spans="1:16" ht="30" customHeight="1">
      <c r="A112" s="126"/>
      <c r="B112" s="77"/>
      <c r="C112" s="125"/>
      <c r="D112" s="124"/>
      <c r="E112" s="85"/>
      <c r="F112" s="123"/>
      <c r="G112" s="122"/>
      <c r="H112" s="85"/>
      <c r="I112" s="101"/>
      <c r="J112" s="150"/>
      <c r="K112" s="81"/>
      <c r="L112" s="94"/>
      <c r="M112" s="120"/>
      <c r="N112" s="77"/>
      <c r="O112" s="119"/>
      <c r="P112" s="118"/>
    </row>
    <row r="113" spans="1:16" ht="30" customHeight="1">
      <c r="A113" s="126"/>
      <c r="B113" s="77"/>
      <c r="C113" s="125"/>
      <c r="D113" s="124"/>
      <c r="E113" s="85"/>
      <c r="F113" s="123"/>
      <c r="G113" s="122"/>
      <c r="H113" s="85"/>
      <c r="I113" s="101"/>
      <c r="J113" s="150"/>
      <c r="K113" s="81"/>
      <c r="L113" s="94"/>
      <c r="M113" s="120"/>
      <c r="N113" s="77"/>
      <c r="O113" s="119"/>
      <c r="P113" s="118"/>
    </row>
    <row r="114" spans="1:16" ht="30" customHeight="1">
      <c r="A114" s="126"/>
      <c r="B114" s="77"/>
      <c r="C114" s="125"/>
      <c r="D114" s="124"/>
      <c r="E114" s="85"/>
      <c r="F114" s="123"/>
      <c r="G114" s="122"/>
      <c r="H114" s="85"/>
      <c r="I114" s="101"/>
      <c r="J114" s="150"/>
      <c r="K114" s="81"/>
      <c r="L114" s="94"/>
      <c r="M114" s="120"/>
      <c r="N114" s="77"/>
      <c r="O114" s="119"/>
      <c r="P114" s="118"/>
    </row>
    <row r="115" spans="1:16" ht="30" customHeight="1">
      <c r="A115" s="126"/>
      <c r="B115" s="77"/>
      <c r="C115" s="125"/>
      <c r="D115" s="124"/>
      <c r="E115" s="85"/>
      <c r="F115" s="123"/>
      <c r="G115" s="122"/>
      <c r="H115" s="85"/>
      <c r="I115" s="101"/>
      <c r="J115" s="150"/>
      <c r="K115" s="81"/>
      <c r="L115" s="94"/>
      <c r="M115" s="120"/>
      <c r="N115" s="77"/>
      <c r="O115" s="119"/>
      <c r="P115" s="118"/>
    </row>
    <row r="116" spans="1:16" ht="30" customHeight="1">
      <c r="A116" s="126"/>
      <c r="B116" s="77"/>
      <c r="C116" s="125"/>
      <c r="D116" s="124"/>
      <c r="E116" s="85"/>
      <c r="F116" s="123"/>
      <c r="G116" s="122"/>
      <c r="H116" s="85"/>
      <c r="I116" s="101"/>
      <c r="J116" s="150"/>
      <c r="K116" s="81"/>
      <c r="L116" s="94"/>
      <c r="M116" s="120"/>
      <c r="N116" s="77"/>
      <c r="O116" s="119"/>
      <c r="P116" s="118"/>
    </row>
    <row r="117" spans="1:16" ht="30" customHeight="1">
      <c r="A117" s="126"/>
      <c r="B117" s="77"/>
      <c r="C117" s="125"/>
      <c r="D117" s="124"/>
      <c r="E117" s="85"/>
      <c r="F117" s="123"/>
      <c r="G117" s="122"/>
      <c r="H117" s="85"/>
      <c r="I117" s="101"/>
      <c r="J117" s="150"/>
      <c r="K117" s="81"/>
      <c r="L117" s="94"/>
      <c r="M117" s="120"/>
      <c r="N117" s="77"/>
      <c r="O117" s="119"/>
      <c r="P117" s="118"/>
    </row>
    <row r="118" spans="1:16" ht="30" customHeight="1">
      <c r="A118" s="126"/>
      <c r="B118" s="77"/>
      <c r="C118" s="125"/>
      <c r="D118" s="124"/>
      <c r="E118" s="85"/>
      <c r="F118" s="123"/>
      <c r="G118" s="122"/>
      <c r="H118" s="85"/>
      <c r="I118" s="101"/>
      <c r="J118" s="150"/>
      <c r="K118" s="81"/>
      <c r="L118" s="94"/>
      <c r="M118" s="120"/>
      <c r="N118" s="77"/>
      <c r="O118" s="119"/>
      <c r="P118" s="118"/>
    </row>
    <row r="119" spans="1:16" ht="30" customHeight="1">
      <c r="A119" s="126"/>
      <c r="B119" s="77"/>
      <c r="C119" s="125"/>
      <c r="D119" s="124"/>
      <c r="E119" s="85"/>
      <c r="F119" s="123"/>
      <c r="G119" s="122"/>
      <c r="H119" s="85"/>
      <c r="I119" s="101"/>
      <c r="J119" s="150"/>
      <c r="K119" s="81"/>
      <c r="L119" s="94"/>
      <c r="M119" s="120"/>
      <c r="N119" s="77"/>
      <c r="O119" s="119"/>
      <c r="P119" s="118"/>
    </row>
    <row r="120" spans="1:16" ht="30" customHeight="1">
      <c r="A120" s="126"/>
      <c r="B120" s="77"/>
      <c r="C120" s="125"/>
      <c r="D120" s="124"/>
      <c r="E120" s="85"/>
      <c r="F120" s="123"/>
      <c r="G120" s="122"/>
      <c r="H120" s="85"/>
      <c r="I120" s="101"/>
      <c r="J120" s="150"/>
      <c r="K120" s="81"/>
      <c r="L120" s="94"/>
      <c r="M120" s="120"/>
      <c r="N120" s="77"/>
      <c r="O120" s="119"/>
      <c r="P120" s="118"/>
    </row>
    <row r="121" spans="1:16" ht="30" customHeight="1">
      <c r="A121" s="126"/>
      <c r="B121" s="77"/>
      <c r="C121" s="125"/>
      <c r="D121" s="124"/>
      <c r="E121" s="85"/>
      <c r="F121" s="123"/>
      <c r="G121" s="122"/>
      <c r="H121" s="85"/>
      <c r="I121" s="101"/>
      <c r="J121" s="150"/>
      <c r="K121" s="81"/>
      <c r="L121" s="94"/>
      <c r="M121" s="120"/>
      <c r="N121" s="77"/>
      <c r="O121" s="119"/>
      <c r="P121" s="118"/>
    </row>
    <row r="122" spans="1:16" ht="30" customHeight="1">
      <c r="A122" s="126"/>
      <c r="B122" s="77"/>
      <c r="C122" s="125"/>
      <c r="D122" s="124"/>
      <c r="E122" s="85"/>
      <c r="F122" s="123"/>
      <c r="G122" s="122"/>
      <c r="H122" s="85"/>
      <c r="I122" s="101"/>
      <c r="J122" s="150"/>
      <c r="K122" s="81"/>
      <c r="L122" s="94"/>
      <c r="M122" s="120"/>
      <c r="N122" s="77"/>
      <c r="O122" s="119"/>
      <c r="P122" s="118"/>
    </row>
    <row r="123" spans="1:16" ht="30" customHeight="1">
      <c r="A123" s="126"/>
      <c r="B123" s="77"/>
      <c r="C123" s="125"/>
      <c r="D123" s="124"/>
      <c r="E123" s="85"/>
      <c r="F123" s="123"/>
      <c r="G123" s="122"/>
      <c r="H123" s="85"/>
      <c r="I123" s="101"/>
      <c r="J123" s="150"/>
      <c r="K123" s="81"/>
      <c r="L123" s="94"/>
      <c r="M123" s="120"/>
      <c r="N123" s="77"/>
      <c r="O123" s="119"/>
      <c r="P123" s="118"/>
    </row>
    <row r="124" spans="1:16" ht="30" customHeight="1">
      <c r="A124" s="126"/>
      <c r="B124" s="77"/>
      <c r="C124" s="125"/>
      <c r="D124" s="124"/>
      <c r="E124" s="85"/>
      <c r="F124" s="123"/>
      <c r="G124" s="122"/>
      <c r="H124" s="85"/>
      <c r="I124" s="101"/>
      <c r="J124" s="150"/>
      <c r="K124" s="81"/>
      <c r="L124" s="94"/>
      <c r="M124" s="120"/>
      <c r="N124" s="77"/>
      <c r="O124" s="119"/>
      <c r="P124" s="118"/>
    </row>
    <row r="125" spans="1:16" ht="30" customHeight="1">
      <c r="A125" s="126"/>
      <c r="B125" s="77"/>
      <c r="C125" s="125"/>
      <c r="D125" s="124"/>
      <c r="E125" s="85"/>
      <c r="F125" s="123"/>
      <c r="G125" s="122"/>
      <c r="H125" s="85"/>
      <c r="I125" s="101"/>
      <c r="J125" s="150"/>
      <c r="K125" s="81"/>
      <c r="L125" s="94"/>
      <c r="M125" s="120"/>
      <c r="N125" s="77"/>
      <c r="O125" s="119"/>
      <c r="P125" s="118"/>
    </row>
    <row r="126" spans="1:16" ht="30" customHeight="1">
      <c r="A126" s="126"/>
      <c r="B126" s="77"/>
      <c r="C126" s="125"/>
      <c r="D126" s="124"/>
      <c r="E126" s="85"/>
      <c r="F126" s="123"/>
      <c r="G126" s="122"/>
      <c r="H126" s="85"/>
      <c r="I126" s="101"/>
      <c r="J126" s="150"/>
      <c r="K126" s="81"/>
      <c r="L126" s="94"/>
      <c r="M126" s="120"/>
      <c r="N126" s="77"/>
      <c r="O126" s="119"/>
      <c r="P126" s="118"/>
    </row>
    <row r="127" spans="1:16" ht="30" customHeight="1">
      <c r="A127" s="126"/>
      <c r="B127" s="77"/>
      <c r="C127" s="125"/>
      <c r="D127" s="124"/>
      <c r="E127" s="85"/>
      <c r="F127" s="123"/>
      <c r="G127" s="122"/>
      <c r="H127" s="85"/>
      <c r="I127" s="101"/>
      <c r="J127" s="150"/>
      <c r="K127" s="81"/>
      <c r="L127" s="94"/>
      <c r="M127" s="120"/>
      <c r="N127" s="77"/>
      <c r="O127" s="119"/>
      <c r="P127" s="118"/>
    </row>
    <row r="128" spans="1:16" ht="30" customHeight="1">
      <c r="A128" s="126"/>
      <c r="B128" s="77"/>
      <c r="C128" s="125"/>
      <c r="D128" s="124"/>
      <c r="E128" s="85"/>
      <c r="F128" s="123"/>
      <c r="G128" s="122"/>
      <c r="H128" s="85"/>
      <c r="I128" s="101"/>
      <c r="J128" s="150"/>
      <c r="K128" s="81"/>
      <c r="L128" s="94"/>
      <c r="M128" s="120"/>
      <c r="N128" s="77"/>
      <c r="O128" s="119"/>
      <c r="P128" s="118"/>
    </row>
    <row r="129" spans="1:16" ht="30" customHeight="1">
      <c r="A129" s="126"/>
      <c r="B129" s="77"/>
      <c r="C129" s="125"/>
      <c r="D129" s="124"/>
      <c r="E129" s="85"/>
      <c r="F129" s="123"/>
      <c r="G129" s="122"/>
      <c r="H129" s="85"/>
      <c r="I129" s="101"/>
      <c r="J129" s="150"/>
      <c r="K129" s="81"/>
      <c r="L129" s="94"/>
      <c r="M129" s="120"/>
      <c r="N129" s="77"/>
      <c r="O129" s="119"/>
      <c r="P129" s="118"/>
    </row>
    <row r="130" spans="1:16" ht="30" customHeight="1">
      <c r="A130" s="126"/>
      <c r="B130" s="77"/>
      <c r="C130" s="125"/>
      <c r="D130" s="124"/>
      <c r="E130" s="85"/>
      <c r="F130" s="123"/>
      <c r="G130" s="122"/>
      <c r="H130" s="85"/>
      <c r="I130" s="101"/>
      <c r="J130" s="150"/>
      <c r="K130" s="81"/>
      <c r="L130" s="94"/>
      <c r="M130" s="120"/>
      <c r="N130" s="77"/>
      <c r="O130" s="119"/>
      <c r="P130" s="118"/>
    </row>
    <row r="131" spans="1:16" ht="30" customHeight="1">
      <c r="A131" s="126"/>
      <c r="B131" s="77"/>
      <c r="C131" s="125"/>
      <c r="D131" s="124"/>
      <c r="E131" s="85"/>
      <c r="F131" s="123"/>
      <c r="G131" s="122"/>
      <c r="H131" s="85"/>
      <c r="I131" s="101"/>
      <c r="J131" s="150"/>
      <c r="K131" s="81"/>
      <c r="L131" s="94"/>
      <c r="M131" s="120"/>
      <c r="N131" s="77"/>
      <c r="O131" s="119"/>
      <c r="P131" s="118"/>
    </row>
    <row r="132" spans="1:16" ht="30" customHeight="1">
      <c r="A132" s="126"/>
      <c r="B132" s="77"/>
      <c r="C132" s="125"/>
      <c r="D132" s="124"/>
      <c r="E132" s="85"/>
      <c r="F132" s="123"/>
      <c r="G132" s="122"/>
      <c r="H132" s="85"/>
      <c r="I132" s="101"/>
      <c r="J132" s="150"/>
      <c r="K132" s="81"/>
      <c r="L132" s="94"/>
      <c r="M132" s="120"/>
      <c r="N132" s="77"/>
      <c r="O132" s="119"/>
      <c r="P132" s="118"/>
    </row>
    <row r="133" spans="1:16" ht="30" customHeight="1">
      <c r="A133" s="126"/>
      <c r="B133" s="77"/>
      <c r="C133" s="125"/>
      <c r="D133" s="124"/>
      <c r="E133" s="85"/>
      <c r="F133" s="123"/>
      <c r="G133" s="122"/>
      <c r="H133" s="85"/>
      <c r="I133" s="101"/>
      <c r="J133" s="150"/>
      <c r="K133" s="81"/>
      <c r="L133" s="94"/>
      <c r="M133" s="120"/>
      <c r="N133" s="77"/>
      <c r="O133" s="119"/>
      <c r="P133" s="118"/>
    </row>
    <row r="134" spans="1:16" ht="30" customHeight="1">
      <c r="A134" s="126"/>
      <c r="B134" s="77"/>
      <c r="C134" s="125"/>
      <c r="D134" s="124"/>
      <c r="E134" s="85"/>
      <c r="F134" s="123"/>
      <c r="G134" s="122"/>
      <c r="H134" s="85"/>
      <c r="I134" s="101"/>
      <c r="J134" s="150"/>
      <c r="K134" s="81"/>
      <c r="L134" s="94"/>
      <c r="M134" s="120"/>
      <c r="N134" s="77"/>
      <c r="O134" s="119"/>
      <c r="P134" s="118"/>
    </row>
    <row r="135" spans="1:16" ht="30" customHeight="1">
      <c r="A135" s="126"/>
      <c r="B135" s="77"/>
      <c r="C135" s="125"/>
      <c r="D135" s="124"/>
      <c r="E135" s="85"/>
      <c r="F135" s="123"/>
      <c r="G135" s="122"/>
      <c r="H135" s="85"/>
      <c r="I135" s="101"/>
      <c r="J135" s="150"/>
      <c r="K135" s="81"/>
      <c r="L135" s="94"/>
      <c r="M135" s="120"/>
      <c r="N135" s="77"/>
      <c r="O135" s="119"/>
      <c r="P135" s="118"/>
    </row>
    <row r="136" spans="1:16" ht="30" customHeight="1">
      <c r="A136" s="126"/>
      <c r="B136" s="77"/>
      <c r="C136" s="125"/>
      <c r="D136" s="124"/>
      <c r="E136" s="85"/>
      <c r="F136" s="123"/>
      <c r="G136" s="122"/>
      <c r="H136" s="85"/>
      <c r="I136" s="101"/>
      <c r="J136" s="150"/>
      <c r="K136" s="81"/>
      <c r="L136" s="94"/>
      <c r="M136" s="120"/>
      <c r="N136" s="77"/>
      <c r="O136" s="119"/>
      <c r="P136" s="118"/>
    </row>
    <row r="137" spans="1:16" ht="30" customHeight="1">
      <c r="A137" s="126"/>
      <c r="B137" s="77"/>
      <c r="C137" s="125"/>
      <c r="D137" s="124"/>
      <c r="E137" s="85"/>
      <c r="F137" s="123"/>
      <c r="G137" s="122"/>
      <c r="H137" s="85"/>
      <c r="I137" s="101"/>
      <c r="J137" s="150"/>
      <c r="K137" s="81"/>
      <c r="L137" s="94"/>
      <c r="M137" s="120"/>
      <c r="N137" s="77"/>
      <c r="O137" s="119"/>
      <c r="P137" s="118"/>
    </row>
    <row r="138" spans="1:16" ht="30" customHeight="1">
      <c r="A138" s="126"/>
      <c r="B138" s="77"/>
      <c r="C138" s="125"/>
      <c r="D138" s="124"/>
      <c r="E138" s="85"/>
      <c r="F138" s="123"/>
      <c r="G138" s="122"/>
      <c r="H138" s="85"/>
      <c r="I138" s="101"/>
      <c r="J138" s="150"/>
      <c r="K138" s="81"/>
      <c r="L138" s="94"/>
      <c r="M138" s="120"/>
      <c r="N138" s="77"/>
      <c r="O138" s="119"/>
      <c r="P138" s="118"/>
    </row>
    <row r="139" spans="1:16" ht="30" customHeight="1">
      <c r="A139" s="126"/>
      <c r="B139" s="77"/>
      <c r="C139" s="125"/>
      <c r="D139" s="124"/>
      <c r="E139" s="85"/>
      <c r="F139" s="123"/>
      <c r="G139" s="122"/>
      <c r="H139" s="85"/>
      <c r="I139" s="101"/>
      <c r="J139" s="150"/>
      <c r="K139" s="81"/>
      <c r="L139" s="94"/>
      <c r="M139" s="120"/>
      <c r="N139" s="77"/>
      <c r="O139" s="119"/>
      <c r="P139" s="118"/>
    </row>
    <row r="140" spans="1:16" ht="30" customHeight="1">
      <c r="A140" s="126"/>
      <c r="B140" s="77"/>
      <c r="C140" s="125"/>
      <c r="D140" s="124"/>
      <c r="E140" s="85"/>
      <c r="F140" s="123"/>
      <c r="G140" s="122"/>
      <c r="H140" s="85"/>
      <c r="I140" s="101"/>
      <c r="J140" s="150"/>
      <c r="K140" s="81"/>
      <c r="L140" s="94"/>
      <c r="M140" s="120"/>
      <c r="N140" s="77"/>
      <c r="O140" s="119"/>
      <c r="P140" s="118"/>
    </row>
    <row r="141" spans="1:16" ht="30" customHeight="1">
      <c r="A141" s="126"/>
      <c r="B141" s="77"/>
      <c r="C141" s="125"/>
      <c r="D141" s="124"/>
      <c r="E141" s="85"/>
      <c r="F141" s="123"/>
      <c r="G141" s="122"/>
      <c r="H141" s="85"/>
      <c r="I141" s="101"/>
      <c r="J141" s="150"/>
      <c r="K141" s="81"/>
      <c r="L141" s="94"/>
      <c r="M141" s="120"/>
      <c r="N141" s="77"/>
      <c r="O141" s="119"/>
      <c r="P141" s="118"/>
    </row>
    <row r="142" spans="1:16" ht="30" customHeight="1">
      <c r="A142" s="126"/>
      <c r="B142" s="77"/>
      <c r="C142" s="125"/>
      <c r="D142" s="124"/>
      <c r="E142" s="85"/>
      <c r="F142" s="123"/>
      <c r="G142" s="122"/>
      <c r="H142" s="85"/>
      <c r="I142" s="101"/>
      <c r="J142" s="150"/>
      <c r="K142" s="81"/>
      <c r="L142" s="94"/>
      <c r="M142" s="120"/>
      <c r="N142" s="77"/>
      <c r="O142" s="119"/>
      <c r="P142" s="118"/>
    </row>
    <row r="143" spans="1:16" ht="30" customHeight="1">
      <c r="A143" s="126"/>
      <c r="B143" s="77"/>
      <c r="C143" s="125"/>
      <c r="D143" s="124"/>
      <c r="E143" s="85"/>
      <c r="F143" s="123"/>
      <c r="G143" s="122"/>
      <c r="H143" s="85"/>
      <c r="I143" s="101"/>
      <c r="J143" s="150"/>
      <c r="K143" s="81"/>
      <c r="L143" s="94"/>
      <c r="M143" s="120"/>
      <c r="N143" s="77"/>
      <c r="O143" s="119"/>
      <c r="P143" s="118"/>
    </row>
    <row r="144" spans="1:16" ht="30" customHeight="1">
      <c r="A144" s="126"/>
      <c r="B144" s="77"/>
      <c r="C144" s="125"/>
      <c r="D144" s="124"/>
      <c r="E144" s="85"/>
      <c r="F144" s="123"/>
      <c r="G144" s="122"/>
      <c r="H144" s="85"/>
      <c r="I144" s="101"/>
      <c r="J144" s="150"/>
      <c r="K144" s="81"/>
      <c r="L144" s="94"/>
      <c r="M144" s="120"/>
      <c r="N144" s="77"/>
      <c r="O144" s="119"/>
      <c r="P144" s="118"/>
    </row>
    <row r="145" spans="1:16" ht="30" customHeight="1">
      <c r="A145" s="126"/>
      <c r="B145" s="77"/>
      <c r="C145" s="125"/>
      <c r="D145" s="124"/>
      <c r="E145" s="85"/>
      <c r="F145" s="123"/>
      <c r="G145" s="122"/>
      <c r="H145" s="85"/>
      <c r="I145" s="101"/>
      <c r="J145" s="150"/>
      <c r="K145" s="81"/>
      <c r="L145" s="94"/>
      <c r="M145" s="120"/>
      <c r="N145" s="77"/>
      <c r="O145" s="119"/>
      <c r="P145" s="118"/>
    </row>
    <row r="146" spans="1:16" ht="30" customHeight="1">
      <c r="A146" s="126"/>
      <c r="B146" s="77"/>
      <c r="C146" s="125"/>
      <c r="D146" s="124"/>
      <c r="E146" s="85"/>
      <c r="F146" s="123"/>
      <c r="G146" s="122"/>
      <c r="H146" s="85"/>
      <c r="I146" s="101"/>
      <c r="J146" s="150"/>
      <c r="K146" s="81"/>
      <c r="L146" s="94"/>
      <c r="M146" s="120"/>
      <c r="N146" s="77"/>
      <c r="O146" s="119"/>
      <c r="P146" s="118"/>
    </row>
    <row r="147" spans="1:16" ht="30" customHeight="1">
      <c r="A147" s="126"/>
      <c r="B147" s="77"/>
      <c r="C147" s="125"/>
      <c r="D147" s="124"/>
      <c r="E147" s="85"/>
      <c r="F147" s="123"/>
      <c r="G147" s="122"/>
      <c r="H147" s="85"/>
      <c r="I147" s="101"/>
      <c r="J147" s="150"/>
      <c r="K147" s="81"/>
      <c r="L147" s="94"/>
      <c r="M147" s="120"/>
      <c r="N147" s="77"/>
      <c r="O147" s="119"/>
      <c r="P147" s="118"/>
    </row>
    <row r="148" spans="1:16" ht="30" customHeight="1">
      <c r="A148" s="126"/>
      <c r="B148" s="77"/>
      <c r="C148" s="125"/>
      <c r="D148" s="124"/>
      <c r="E148" s="85"/>
      <c r="F148" s="123"/>
      <c r="G148" s="122"/>
      <c r="H148" s="85"/>
      <c r="I148" s="101"/>
      <c r="J148" s="150"/>
      <c r="K148" s="81"/>
      <c r="L148" s="94"/>
      <c r="M148" s="120"/>
      <c r="N148" s="77"/>
      <c r="O148" s="119"/>
      <c r="P148" s="118"/>
    </row>
    <row r="149" spans="1:16" ht="30" customHeight="1">
      <c r="A149" s="126"/>
      <c r="B149" s="77"/>
      <c r="C149" s="125"/>
      <c r="D149" s="124"/>
      <c r="E149" s="85"/>
      <c r="F149" s="123"/>
      <c r="G149" s="122"/>
      <c r="H149" s="85"/>
      <c r="I149" s="101"/>
      <c r="J149" s="150"/>
      <c r="K149" s="81"/>
      <c r="L149" s="94"/>
      <c r="M149" s="120"/>
      <c r="N149" s="77"/>
      <c r="O149" s="119"/>
      <c r="P149" s="118"/>
    </row>
    <row r="150" spans="1:16" ht="30" customHeight="1">
      <c r="A150" s="126"/>
      <c r="B150" s="77"/>
      <c r="C150" s="125"/>
      <c r="D150" s="124"/>
      <c r="E150" s="85"/>
      <c r="F150" s="123"/>
      <c r="G150" s="122"/>
      <c r="H150" s="85"/>
      <c r="I150" s="101"/>
      <c r="J150" s="150"/>
      <c r="K150" s="81"/>
      <c r="L150" s="94"/>
      <c r="M150" s="120"/>
      <c r="N150" s="77"/>
      <c r="O150" s="119"/>
      <c r="P150" s="118"/>
    </row>
    <row r="151" spans="1:16" ht="30" customHeight="1">
      <c r="A151" s="126"/>
      <c r="B151" s="77"/>
      <c r="C151" s="125"/>
      <c r="D151" s="124"/>
      <c r="E151" s="85"/>
      <c r="F151" s="123"/>
      <c r="G151" s="122"/>
      <c r="H151" s="85"/>
      <c r="I151" s="101"/>
      <c r="J151" s="150"/>
      <c r="K151" s="81"/>
      <c r="L151" s="94"/>
      <c r="M151" s="120"/>
      <c r="N151" s="77"/>
      <c r="O151" s="119"/>
      <c r="P151" s="118"/>
    </row>
    <row r="152" spans="1:16" ht="30" customHeight="1">
      <c r="A152" s="126"/>
      <c r="B152" s="77"/>
      <c r="C152" s="125"/>
      <c r="D152" s="124"/>
      <c r="E152" s="85"/>
      <c r="F152" s="123"/>
      <c r="G152" s="122"/>
      <c r="H152" s="85"/>
      <c r="I152" s="101"/>
      <c r="J152" s="150"/>
      <c r="K152" s="81"/>
      <c r="L152" s="94"/>
      <c r="M152" s="120"/>
      <c r="N152" s="77"/>
      <c r="O152" s="119"/>
      <c r="P152" s="118"/>
    </row>
    <row r="153" spans="1:16" ht="30" customHeight="1">
      <c r="A153" s="126"/>
      <c r="B153" s="77"/>
      <c r="C153" s="125"/>
      <c r="D153" s="124"/>
      <c r="E153" s="85"/>
      <c r="F153" s="123"/>
      <c r="G153" s="122"/>
      <c r="H153" s="85"/>
      <c r="I153" s="101"/>
      <c r="J153" s="150"/>
      <c r="K153" s="81"/>
      <c r="L153" s="94"/>
      <c r="M153" s="120"/>
      <c r="N153" s="77"/>
      <c r="O153" s="119"/>
      <c r="P153" s="118"/>
    </row>
    <row r="154" spans="1:16" ht="30" customHeight="1">
      <c r="A154" s="126"/>
      <c r="B154" s="77"/>
      <c r="C154" s="125"/>
      <c r="D154" s="124"/>
      <c r="E154" s="85"/>
      <c r="F154" s="123"/>
      <c r="G154" s="122"/>
      <c r="H154" s="85"/>
      <c r="I154" s="101"/>
      <c r="J154" s="150"/>
      <c r="K154" s="81"/>
      <c r="L154" s="94"/>
      <c r="M154" s="120"/>
      <c r="N154" s="77"/>
      <c r="O154" s="119"/>
      <c r="P154" s="118"/>
    </row>
    <row r="155" spans="1:16" ht="30" customHeight="1">
      <c r="A155" s="126"/>
      <c r="B155" s="77"/>
      <c r="C155" s="125"/>
      <c r="D155" s="124"/>
      <c r="E155" s="85"/>
      <c r="F155" s="123"/>
      <c r="G155" s="122"/>
      <c r="H155" s="85"/>
      <c r="I155" s="101"/>
      <c r="J155" s="150"/>
      <c r="K155" s="81"/>
      <c r="L155" s="94"/>
      <c r="M155" s="120"/>
      <c r="N155" s="77"/>
      <c r="O155" s="119"/>
      <c r="P155" s="118"/>
    </row>
    <row r="156" spans="1:16" ht="30" customHeight="1">
      <c r="A156" s="126"/>
      <c r="B156" s="77"/>
      <c r="C156" s="125"/>
      <c r="D156" s="124"/>
      <c r="E156" s="85"/>
      <c r="F156" s="123"/>
      <c r="G156" s="122"/>
      <c r="H156" s="85"/>
      <c r="I156" s="101"/>
      <c r="J156" s="150"/>
      <c r="K156" s="81"/>
      <c r="L156" s="94"/>
      <c r="M156" s="120"/>
      <c r="N156" s="77"/>
      <c r="O156" s="119"/>
      <c r="P156" s="118"/>
    </row>
    <row r="157" spans="1:16" ht="30" customHeight="1">
      <c r="A157" s="126"/>
      <c r="B157" s="77"/>
      <c r="C157" s="125"/>
      <c r="D157" s="124"/>
      <c r="E157" s="85"/>
      <c r="F157" s="123"/>
      <c r="G157" s="122"/>
      <c r="H157" s="85"/>
      <c r="I157" s="101"/>
      <c r="J157" s="150"/>
      <c r="K157" s="81"/>
      <c r="L157" s="94"/>
      <c r="M157" s="120"/>
      <c r="N157" s="77"/>
      <c r="O157" s="119"/>
      <c r="P157" s="118"/>
    </row>
    <row r="158" spans="1:16" ht="30" customHeight="1">
      <c r="A158" s="126"/>
      <c r="B158" s="77"/>
      <c r="C158" s="125"/>
      <c r="D158" s="124"/>
      <c r="E158" s="85"/>
      <c r="F158" s="123"/>
      <c r="G158" s="122"/>
      <c r="H158" s="85"/>
      <c r="I158" s="101"/>
      <c r="J158" s="150"/>
      <c r="K158" s="81"/>
      <c r="L158" s="94"/>
      <c r="M158" s="120"/>
      <c r="N158" s="77"/>
      <c r="O158" s="119"/>
      <c r="P158" s="118"/>
    </row>
    <row r="159" spans="1:16" ht="30" customHeight="1">
      <c r="A159" s="126"/>
      <c r="B159" s="77"/>
      <c r="C159" s="125"/>
      <c r="D159" s="124"/>
      <c r="E159" s="85"/>
      <c r="F159" s="123"/>
      <c r="G159" s="122"/>
      <c r="H159" s="85"/>
      <c r="I159" s="101"/>
      <c r="J159" s="150"/>
      <c r="K159" s="81"/>
      <c r="L159" s="94"/>
      <c r="M159" s="120"/>
      <c r="N159" s="77"/>
      <c r="O159" s="119"/>
      <c r="P159" s="118"/>
    </row>
    <row r="160" spans="1:16" ht="30" customHeight="1">
      <c r="A160" s="126"/>
      <c r="B160" s="77"/>
      <c r="C160" s="125"/>
      <c r="D160" s="124"/>
      <c r="E160" s="85"/>
      <c r="F160" s="123"/>
      <c r="G160" s="122"/>
      <c r="H160" s="85"/>
      <c r="I160" s="101"/>
      <c r="J160" s="150"/>
      <c r="K160" s="81"/>
      <c r="L160" s="94"/>
      <c r="M160" s="120"/>
      <c r="N160" s="77"/>
      <c r="O160" s="119"/>
      <c r="P160" s="118"/>
    </row>
    <row r="161" spans="1:16" ht="30" customHeight="1">
      <c r="A161" s="126"/>
      <c r="B161" s="77"/>
      <c r="C161" s="125"/>
      <c r="D161" s="124"/>
      <c r="E161" s="85"/>
      <c r="F161" s="123"/>
      <c r="G161" s="122"/>
      <c r="H161" s="85"/>
      <c r="I161" s="101"/>
      <c r="J161" s="150"/>
      <c r="K161" s="81"/>
      <c r="L161" s="94"/>
      <c r="M161" s="120"/>
      <c r="N161" s="77"/>
      <c r="O161" s="119"/>
      <c r="P161" s="118"/>
    </row>
    <row r="162" spans="1:16" ht="30" customHeight="1">
      <c r="A162" s="126"/>
      <c r="B162" s="77"/>
      <c r="C162" s="125"/>
      <c r="D162" s="124"/>
      <c r="E162" s="85"/>
      <c r="F162" s="123"/>
      <c r="G162" s="122"/>
      <c r="H162" s="85"/>
      <c r="I162" s="101"/>
      <c r="J162" s="150"/>
      <c r="K162" s="81"/>
      <c r="L162" s="94"/>
      <c r="M162" s="120"/>
      <c r="N162" s="77"/>
      <c r="O162" s="119"/>
      <c r="P162" s="118"/>
    </row>
    <row r="163" spans="1:16" ht="30" customHeight="1">
      <c r="A163" s="126"/>
      <c r="B163" s="77"/>
      <c r="C163" s="125"/>
      <c r="D163" s="124"/>
      <c r="E163" s="85"/>
      <c r="F163" s="123"/>
      <c r="G163" s="122"/>
      <c r="H163" s="85"/>
      <c r="I163" s="101"/>
      <c r="J163" s="150"/>
      <c r="K163" s="81"/>
      <c r="L163" s="94"/>
      <c r="M163" s="120"/>
      <c r="N163" s="77"/>
      <c r="O163" s="119"/>
      <c r="P163" s="118"/>
    </row>
    <row r="164" spans="1:16" ht="30" customHeight="1">
      <c r="A164" s="126"/>
      <c r="B164" s="77"/>
      <c r="C164" s="125"/>
      <c r="D164" s="124"/>
      <c r="E164" s="85"/>
      <c r="F164" s="123"/>
      <c r="G164" s="122"/>
      <c r="H164" s="85"/>
      <c r="I164" s="101"/>
      <c r="J164" s="150"/>
      <c r="K164" s="81"/>
      <c r="L164" s="94"/>
      <c r="M164" s="120"/>
      <c r="N164" s="77"/>
      <c r="O164" s="119"/>
      <c r="P164" s="118"/>
    </row>
    <row r="165" spans="1:16" ht="30" customHeight="1">
      <c r="A165" s="126"/>
      <c r="B165" s="77"/>
      <c r="C165" s="125"/>
      <c r="D165" s="124"/>
      <c r="E165" s="85"/>
      <c r="F165" s="123"/>
      <c r="G165" s="122"/>
      <c r="H165" s="85"/>
      <c r="I165" s="101"/>
      <c r="J165" s="150"/>
      <c r="K165" s="81"/>
      <c r="L165" s="94"/>
      <c r="M165" s="120"/>
      <c r="N165" s="77"/>
      <c r="O165" s="119"/>
      <c r="P165" s="118"/>
    </row>
    <row r="166" spans="1:16" ht="30" customHeight="1">
      <c r="A166" s="126"/>
      <c r="B166" s="77"/>
      <c r="C166" s="125"/>
      <c r="D166" s="124"/>
      <c r="E166" s="85"/>
      <c r="F166" s="123"/>
      <c r="G166" s="122"/>
      <c r="H166" s="85"/>
      <c r="I166" s="101"/>
      <c r="J166" s="150"/>
      <c r="K166" s="81"/>
      <c r="L166" s="94"/>
      <c r="M166" s="120"/>
      <c r="N166" s="77"/>
      <c r="O166" s="119"/>
      <c r="P166" s="118"/>
    </row>
    <row r="167" spans="1:16" ht="30" customHeight="1">
      <c r="A167" s="126"/>
      <c r="B167" s="77"/>
      <c r="C167" s="125"/>
      <c r="D167" s="124"/>
      <c r="E167" s="85"/>
      <c r="F167" s="123"/>
      <c r="G167" s="122"/>
      <c r="H167" s="85"/>
      <c r="I167" s="101"/>
      <c r="J167" s="150"/>
      <c r="K167" s="81"/>
      <c r="L167" s="94"/>
      <c r="M167" s="120"/>
      <c r="N167" s="77"/>
      <c r="O167" s="119"/>
      <c r="P167" s="118"/>
    </row>
    <row r="168" spans="1:16" ht="30" customHeight="1">
      <c r="A168" s="126"/>
      <c r="B168" s="77"/>
      <c r="C168" s="125"/>
      <c r="D168" s="124"/>
      <c r="E168" s="85"/>
      <c r="F168" s="123"/>
      <c r="G168" s="122"/>
      <c r="H168" s="85"/>
      <c r="I168" s="101"/>
      <c r="J168" s="150"/>
      <c r="K168" s="81"/>
      <c r="L168" s="94"/>
      <c r="M168" s="120"/>
      <c r="N168" s="77"/>
      <c r="O168" s="119"/>
      <c r="P168" s="118"/>
    </row>
    <row r="169" spans="1:16" ht="30" customHeight="1">
      <c r="A169" s="126"/>
      <c r="B169" s="77"/>
      <c r="C169" s="125"/>
      <c r="D169" s="124"/>
      <c r="E169" s="85"/>
      <c r="F169" s="123"/>
      <c r="G169" s="122"/>
      <c r="H169" s="85"/>
      <c r="I169" s="101"/>
      <c r="J169" s="150"/>
      <c r="K169" s="81"/>
      <c r="L169" s="94"/>
      <c r="M169" s="120"/>
      <c r="N169" s="77"/>
      <c r="O169" s="119"/>
      <c r="P169" s="118"/>
    </row>
    <row r="170" spans="1:16" ht="30" customHeight="1">
      <c r="A170" s="126"/>
      <c r="B170" s="77"/>
      <c r="C170" s="125"/>
      <c r="D170" s="124"/>
      <c r="E170" s="85"/>
      <c r="F170" s="123"/>
      <c r="G170" s="122"/>
      <c r="H170" s="85"/>
      <c r="I170" s="101"/>
      <c r="J170" s="150"/>
      <c r="K170" s="81"/>
      <c r="L170" s="94"/>
      <c r="M170" s="120"/>
      <c r="N170" s="77"/>
      <c r="O170" s="119"/>
      <c r="P170" s="118"/>
    </row>
    <row r="171" spans="1:16" ht="30" customHeight="1">
      <c r="A171" s="126"/>
      <c r="B171" s="77"/>
      <c r="C171" s="125"/>
      <c r="D171" s="124"/>
      <c r="E171" s="85"/>
      <c r="F171" s="123"/>
      <c r="G171" s="122"/>
      <c r="H171" s="85"/>
      <c r="I171" s="101"/>
      <c r="J171" s="150"/>
      <c r="K171" s="81"/>
      <c r="L171" s="94"/>
      <c r="M171" s="120"/>
      <c r="N171" s="77"/>
      <c r="O171" s="119"/>
      <c r="P171" s="118"/>
    </row>
    <row r="172" spans="1:16" ht="30" customHeight="1">
      <c r="A172" s="126"/>
      <c r="B172" s="77"/>
      <c r="C172" s="125"/>
      <c r="D172" s="124"/>
      <c r="E172" s="85"/>
      <c r="F172" s="123"/>
      <c r="G172" s="122"/>
      <c r="H172" s="85"/>
      <c r="I172" s="101"/>
      <c r="J172" s="150"/>
      <c r="K172" s="81"/>
      <c r="L172" s="94"/>
      <c r="M172" s="120"/>
      <c r="N172" s="77"/>
      <c r="O172" s="119"/>
      <c r="P172" s="118"/>
    </row>
    <row r="173" spans="1:16" ht="30" customHeight="1">
      <c r="A173" s="126"/>
      <c r="B173" s="77"/>
      <c r="C173" s="125"/>
      <c r="D173" s="124"/>
      <c r="E173" s="85"/>
      <c r="F173" s="123"/>
      <c r="G173" s="122"/>
      <c r="H173" s="85"/>
      <c r="I173" s="101"/>
      <c r="J173" s="150"/>
      <c r="K173" s="81"/>
      <c r="L173" s="94"/>
      <c r="M173" s="120"/>
      <c r="N173" s="77"/>
      <c r="O173" s="119"/>
      <c r="P173" s="118"/>
    </row>
    <row r="174" spans="1:16" ht="30" customHeight="1">
      <c r="A174" s="126"/>
      <c r="B174" s="77"/>
      <c r="C174" s="125"/>
      <c r="D174" s="124"/>
      <c r="E174" s="85"/>
      <c r="F174" s="123"/>
      <c r="G174" s="122"/>
      <c r="H174" s="85"/>
      <c r="I174" s="101"/>
      <c r="J174" s="150"/>
      <c r="K174" s="81"/>
      <c r="L174" s="94"/>
      <c r="M174" s="120"/>
      <c r="N174" s="77"/>
      <c r="O174" s="119"/>
      <c r="P174" s="118"/>
    </row>
    <row r="175" spans="1:16" ht="30" customHeight="1">
      <c r="A175" s="126"/>
      <c r="B175" s="77"/>
      <c r="C175" s="125"/>
      <c r="D175" s="124"/>
      <c r="E175" s="85"/>
      <c r="F175" s="123"/>
      <c r="G175" s="122"/>
      <c r="H175" s="85"/>
      <c r="I175" s="101"/>
      <c r="J175" s="150"/>
      <c r="K175" s="81"/>
      <c r="L175" s="94"/>
      <c r="M175" s="120"/>
      <c r="N175" s="77"/>
      <c r="O175" s="119"/>
      <c r="P175" s="118"/>
    </row>
    <row r="176" spans="1:16" ht="30" customHeight="1">
      <c r="A176" s="126"/>
      <c r="B176" s="77"/>
      <c r="C176" s="125"/>
      <c r="D176" s="124"/>
      <c r="E176" s="85"/>
      <c r="F176" s="123"/>
      <c r="G176" s="122"/>
      <c r="H176" s="85"/>
      <c r="I176" s="101"/>
      <c r="J176" s="150"/>
      <c r="K176" s="81"/>
      <c r="L176" s="94"/>
      <c r="M176" s="120"/>
      <c r="N176" s="77"/>
      <c r="O176" s="119"/>
      <c r="P176" s="118"/>
    </row>
    <row r="177" spans="1:16" ht="30" customHeight="1">
      <c r="A177" s="126"/>
      <c r="B177" s="77"/>
      <c r="C177" s="125"/>
      <c r="D177" s="124"/>
      <c r="E177" s="85"/>
      <c r="F177" s="123"/>
      <c r="G177" s="122"/>
      <c r="H177" s="85"/>
      <c r="I177" s="101"/>
      <c r="J177" s="150"/>
      <c r="K177" s="81"/>
      <c r="L177" s="94"/>
      <c r="M177" s="120"/>
      <c r="N177" s="77"/>
      <c r="O177" s="119"/>
      <c r="P177" s="118"/>
    </row>
    <row r="178" spans="1:16" ht="30" customHeight="1">
      <c r="A178" s="126"/>
      <c r="B178" s="77"/>
      <c r="C178" s="125"/>
      <c r="D178" s="124"/>
      <c r="E178" s="85"/>
      <c r="F178" s="123"/>
      <c r="G178" s="122"/>
      <c r="H178" s="85"/>
      <c r="I178" s="101"/>
      <c r="J178" s="150"/>
      <c r="K178" s="81"/>
      <c r="L178" s="94"/>
      <c r="M178" s="120"/>
      <c r="N178" s="77"/>
      <c r="O178" s="119"/>
      <c r="P178" s="118"/>
    </row>
    <row r="179" spans="1:16" ht="30" customHeight="1">
      <c r="A179" s="126"/>
      <c r="B179" s="77"/>
      <c r="C179" s="125"/>
      <c r="D179" s="124"/>
      <c r="E179" s="85"/>
      <c r="F179" s="123"/>
      <c r="G179" s="122"/>
      <c r="H179" s="85"/>
      <c r="I179" s="101"/>
      <c r="J179" s="150"/>
      <c r="K179" s="81"/>
      <c r="L179" s="94"/>
      <c r="M179" s="120"/>
      <c r="N179" s="77"/>
      <c r="O179" s="119"/>
      <c r="P179" s="118"/>
    </row>
    <row r="180" spans="1:16" ht="30" customHeight="1">
      <c r="A180" s="126"/>
      <c r="B180" s="77"/>
      <c r="C180" s="125"/>
      <c r="D180" s="124"/>
      <c r="E180" s="85"/>
      <c r="F180" s="123"/>
      <c r="G180" s="122"/>
      <c r="H180" s="85"/>
      <c r="I180" s="101"/>
      <c r="J180" s="150"/>
      <c r="K180" s="81"/>
      <c r="L180" s="94"/>
      <c r="M180" s="120"/>
      <c r="N180" s="77"/>
      <c r="O180" s="119"/>
      <c r="P180" s="118"/>
    </row>
    <row r="181" spans="1:16" ht="30" customHeight="1">
      <c r="A181" s="126"/>
      <c r="B181" s="77"/>
      <c r="C181" s="125"/>
      <c r="D181" s="124"/>
      <c r="E181" s="85"/>
      <c r="F181" s="123"/>
      <c r="G181" s="122"/>
      <c r="H181" s="85"/>
      <c r="I181" s="101"/>
      <c r="J181" s="150"/>
      <c r="K181" s="81"/>
      <c r="L181" s="94"/>
      <c r="M181" s="120"/>
      <c r="N181" s="77"/>
      <c r="O181" s="119"/>
      <c r="P181" s="118"/>
    </row>
    <row r="182" spans="1:16" ht="30" customHeight="1">
      <c r="A182" s="126"/>
      <c r="B182" s="77"/>
      <c r="C182" s="125"/>
      <c r="D182" s="124"/>
      <c r="E182" s="85"/>
      <c r="F182" s="123"/>
      <c r="G182" s="122"/>
      <c r="H182" s="85"/>
      <c r="I182" s="101"/>
      <c r="J182" s="150"/>
      <c r="K182" s="81"/>
      <c r="L182" s="94"/>
      <c r="M182" s="120"/>
      <c r="N182" s="77"/>
      <c r="O182" s="119"/>
      <c r="P182" s="118"/>
    </row>
    <row r="183" spans="1:16" ht="30" customHeight="1">
      <c r="A183" s="126"/>
      <c r="B183" s="77"/>
      <c r="C183" s="125"/>
      <c r="D183" s="124"/>
      <c r="E183" s="85"/>
      <c r="F183" s="123"/>
      <c r="G183" s="122"/>
      <c r="H183" s="85"/>
      <c r="I183" s="101"/>
      <c r="J183" s="150"/>
      <c r="K183" s="81"/>
      <c r="L183" s="94"/>
      <c r="M183" s="120"/>
      <c r="N183" s="77"/>
      <c r="O183" s="119"/>
      <c r="P183" s="118"/>
    </row>
    <row r="184" spans="1:16" ht="30" customHeight="1">
      <c r="A184" s="126"/>
      <c r="B184" s="77"/>
      <c r="C184" s="125"/>
      <c r="D184" s="124"/>
      <c r="E184" s="85"/>
      <c r="F184" s="123"/>
      <c r="G184" s="122"/>
      <c r="H184" s="85"/>
      <c r="I184" s="101"/>
      <c r="J184" s="150"/>
      <c r="K184" s="81"/>
      <c r="L184" s="94"/>
      <c r="M184" s="120"/>
      <c r="N184" s="77"/>
      <c r="O184" s="119"/>
      <c r="P184" s="118"/>
    </row>
    <row r="185" spans="1:16" ht="30" customHeight="1">
      <c r="A185" s="126"/>
      <c r="B185" s="77"/>
      <c r="C185" s="125"/>
      <c r="D185" s="124"/>
      <c r="E185" s="85"/>
      <c r="F185" s="123"/>
      <c r="G185" s="122"/>
      <c r="H185" s="85"/>
      <c r="I185" s="101"/>
      <c r="J185" s="150"/>
      <c r="K185" s="81"/>
      <c r="L185" s="94"/>
      <c r="M185" s="120"/>
      <c r="N185" s="77"/>
      <c r="O185" s="119"/>
      <c r="P185" s="118"/>
    </row>
    <row r="186" spans="1:16" ht="30" customHeight="1">
      <c r="A186" s="126"/>
      <c r="B186" s="77"/>
      <c r="C186" s="125"/>
      <c r="D186" s="124"/>
      <c r="E186" s="85"/>
      <c r="F186" s="123"/>
      <c r="G186" s="122"/>
      <c r="H186" s="85"/>
      <c r="I186" s="101"/>
      <c r="J186" s="150"/>
      <c r="K186" s="81"/>
      <c r="L186" s="94"/>
      <c r="M186" s="120"/>
      <c r="N186" s="77"/>
      <c r="O186" s="119"/>
      <c r="P186" s="118"/>
    </row>
    <row r="187" spans="1:16" ht="30" customHeight="1">
      <c r="A187" s="126"/>
      <c r="B187" s="77"/>
      <c r="C187" s="125"/>
      <c r="D187" s="124"/>
      <c r="E187" s="85"/>
      <c r="F187" s="123"/>
      <c r="G187" s="122"/>
      <c r="H187" s="85"/>
      <c r="I187" s="101"/>
      <c r="J187" s="150"/>
      <c r="K187" s="81"/>
      <c r="L187" s="94"/>
      <c r="M187" s="120"/>
      <c r="N187" s="77"/>
      <c r="O187" s="119"/>
      <c r="P187" s="118"/>
    </row>
    <row r="188" spans="1:16" ht="30" customHeight="1">
      <c r="A188" s="126"/>
      <c r="B188" s="77"/>
      <c r="C188" s="125"/>
      <c r="D188" s="124"/>
      <c r="E188" s="85"/>
      <c r="F188" s="123"/>
      <c r="G188" s="122"/>
      <c r="H188" s="85"/>
      <c r="I188" s="101"/>
      <c r="J188" s="150"/>
      <c r="K188" s="81"/>
      <c r="L188" s="94"/>
      <c r="M188" s="120"/>
      <c r="N188" s="77"/>
      <c r="O188" s="119"/>
      <c r="P188" s="118"/>
    </row>
    <row r="189" spans="1:16" ht="30" customHeight="1">
      <c r="A189" s="126"/>
      <c r="B189" s="77"/>
      <c r="C189" s="125"/>
      <c r="D189" s="124"/>
      <c r="E189" s="85"/>
      <c r="F189" s="123"/>
      <c r="G189" s="122"/>
      <c r="H189" s="85"/>
      <c r="I189" s="101"/>
      <c r="J189" s="150"/>
      <c r="K189" s="81"/>
      <c r="L189" s="94"/>
      <c r="M189" s="120"/>
      <c r="N189" s="77"/>
      <c r="O189" s="119"/>
      <c r="P189" s="118"/>
    </row>
    <row r="190" spans="1:16" ht="30" customHeight="1">
      <c r="A190" s="126"/>
      <c r="B190" s="77"/>
      <c r="C190" s="125"/>
      <c r="D190" s="124"/>
      <c r="E190" s="85"/>
      <c r="F190" s="123"/>
      <c r="G190" s="122"/>
      <c r="H190" s="85"/>
      <c r="I190" s="101"/>
      <c r="J190" s="150"/>
      <c r="K190" s="81"/>
      <c r="L190" s="94"/>
      <c r="M190" s="120"/>
      <c r="N190" s="77"/>
      <c r="O190" s="119"/>
      <c r="P190" s="118"/>
    </row>
    <row r="191" spans="1:16" ht="30" customHeight="1">
      <c r="A191" s="126"/>
      <c r="B191" s="77"/>
      <c r="C191" s="125"/>
      <c r="D191" s="124"/>
      <c r="E191" s="85"/>
      <c r="F191" s="123"/>
      <c r="G191" s="122"/>
      <c r="H191" s="85"/>
      <c r="I191" s="101"/>
      <c r="J191" s="150"/>
      <c r="K191" s="81"/>
      <c r="L191" s="94"/>
      <c r="M191" s="120"/>
      <c r="N191" s="77"/>
      <c r="O191" s="119"/>
      <c r="P191" s="118"/>
    </row>
    <row r="192" spans="1:16" ht="30" customHeight="1">
      <c r="A192" s="126"/>
      <c r="B192" s="77"/>
      <c r="C192" s="125"/>
      <c r="D192" s="124"/>
      <c r="E192" s="85"/>
      <c r="F192" s="123"/>
      <c r="G192" s="122"/>
      <c r="H192" s="85"/>
      <c r="I192" s="101"/>
      <c r="J192" s="150"/>
      <c r="K192" s="81"/>
      <c r="L192" s="94"/>
      <c r="M192" s="120"/>
      <c r="N192" s="77"/>
      <c r="O192" s="119"/>
      <c r="P192" s="118"/>
    </row>
    <row r="193" spans="1:16" ht="30" customHeight="1">
      <c r="A193" s="126"/>
      <c r="B193" s="77"/>
      <c r="C193" s="125"/>
      <c r="D193" s="124"/>
      <c r="E193" s="85"/>
      <c r="F193" s="123"/>
      <c r="G193" s="122"/>
      <c r="H193" s="85"/>
      <c r="I193" s="101"/>
      <c r="J193" s="150"/>
      <c r="K193" s="81"/>
      <c r="L193" s="94"/>
      <c r="M193" s="120"/>
      <c r="N193" s="77"/>
      <c r="O193" s="119"/>
      <c r="P193" s="118"/>
    </row>
    <row r="194" spans="1:16" ht="30" customHeight="1">
      <c r="A194" s="126"/>
      <c r="B194" s="77"/>
      <c r="C194" s="125"/>
      <c r="D194" s="124"/>
      <c r="E194" s="85"/>
      <c r="F194" s="123"/>
      <c r="G194" s="122"/>
      <c r="H194" s="85"/>
      <c r="I194" s="101"/>
      <c r="J194" s="150"/>
      <c r="K194" s="81"/>
      <c r="L194" s="94"/>
      <c r="M194" s="120"/>
      <c r="N194" s="77"/>
      <c r="O194" s="119"/>
      <c r="P194" s="118"/>
    </row>
    <row r="195" spans="1:16" ht="30" customHeight="1">
      <c r="A195" s="126"/>
      <c r="B195" s="77"/>
      <c r="C195" s="125"/>
      <c r="D195" s="124"/>
      <c r="E195" s="85"/>
      <c r="F195" s="123"/>
      <c r="G195" s="122"/>
      <c r="H195" s="85"/>
      <c r="I195" s="101"/>
      <c r="J195" s="150"/>
      <c r="K195" s="81"/>
      <c r="L195" s="94"/>
      <c r="M195" s="120"/>
      <c r="N195" s="77"/>
      <c r="O195" s="119"/>
      <c r="P195" s="118"/>
    </row>
    <row r="196" spans="1:16" ht="30" customHeight="1">
      <c r="A196" s="126"/>
      <c r="B196" s="77"/>
      <c r="C196" s="125"/>
      <c r="D196" s="124"/>
      <c r="E196" s="85"/>
      <c r="F196" s="123"/>
      <c r="G196" s="122"/>
      <c r="H196" s="85"/>
      <c r="I196" s="101"/>
      <c r="J196" s="150"/>
      <c r="K196" s="81"/>
      <c r="L196" s="94"/>
      <c r="M196" s="120"/>
      <c r="N196" s="77"/>
      <c r="O196" s="119"/>
      <c r="P196" s="118"/>
    </row>
    <row r="197" spans="1:16" ht="30" customHeight="1">
      <c r="A197" s="126"/>
      <c r="B197" s="77"/>
      <c r="C197" s="125"/>
      <c r="D197" s="124"/>
      <c r="E197" s="85"/>
      <c r="F197" s="123"/>
      <c r="G197" s="122"/>
      <c r="H197" s="85"/>
      <c r="I197" s="101"/>
      <c r="J197" s="150"/>
      <c r="K197" s="81"/>
      <c r="L197" s="94"/>
      <c r="M197" s="120"/>
      <c r="N197" s="77"/>
      <c r="O197" s="119"/>
      <c r="P197" s="118"/>
    </row>
    <row r="198" spans="1:16" ht="30" customHeight="1">
      <c r="A198" s="126"/>
      <c r="B198" s="77"/>
      <c r="C198" s="125"/>
      <c r="D198" s="124"/>
      <c r="E198" s="85"/>
      <c r="F198" s="123"/>
      <c r="G198" s="122"/>
      <c r="H198" s="85"/>
      <c r="I198" s="101"/>
      <c r="J198" s="150"/>
      <c r="K198" s="81"/>
      <c r="L198" s="94"/>
      <c r="M198" s="120"/>
      <c r="N198" s="77"/>
      <c r="O198" s="119"/>
      <c r="P198" s="118"/>
    </row>
    <row r="199" spans="1:16" ht="30" customHeight="1">
      <c r="A199" s="126"/>
      <c r="B199" s="77"/>
      <c r="C199" s="125"/>
      <c r="D199" s="124"/>
      <c r="E199" s="85"/>
      <c r="F199" s="123"/>
      <c r="G199" s="122"/>
      <c r="H199" s="85"/>
      <c r="I199" s="101"/>
      <c r="J199" s="150"/>
      <c r="K199" s="81"/>
      <c r="L199" s="94"/>
      <c r="M199" s="120"/>
      <c r="N199" s="77"/>
      <c r="O199" s="119"/>
      <c r="P199" s="118"/>
    </row>
    <row r="200" spans="1:16" ht="30" customHeight="1">
      <c r="A200" s="126"/>
      <c r="B200" s="77"/>
      <c r="C200" s="125"/>
      <c r="D200" s="124"/>
      <c r="E200" s="85"/>
      <c r="F200" s="123"/>
      <c r="G200" s="122"/>
      <c r="H200" s="85"/>
      <c r="I200" s="101"/>
      <c r="J200" s="150"/>
      <c r="K200" s="81"/>
      <c r="L200" s="94"/>
      <c r="M200" s="120"/>
      <c r="N200" s="77"/>
      <c r="O200" s="119"/>
      <c r="P200" s="118"/>
    </row>
    <row r="201" spans="1:16" ht="30" customHeight="1">
      <c r="A201" s="126"/>
      <c r="B201" s="77"/>
      <c r="C201" s="125"/>
      <c r="D201" s="124"/>
      <c r="E201" s="85"/>
      <c r="F201" s="123"/>
      <c r="G201" s="122"/>
      <c r="H201" s="85"/>
      <c r="I201" s="101"/>
      <c r="J201" s="150"/>
      <c r="K201" s="81"/>
      <c r="L201" s="94"/>
      <c r="M201" s="120"/>
      <c r="N201" s="77"/>
      <c r="O201" s="119"/>
      <c r="P201" s="118"/>
    </row>
    <row r="202" spans="1:16" ht="30" customHeight="1">
      <c r="A202" s="126"/>
      <c r="B202" s="77"/>
      <c r="C202" s="125"/>
      <c r="D202" s="124"/>
      <c r="E202" s="85"/>
      <c r="F202" s="123"/>
      <c r="G202" s="122"/>
      <c r="H202" s="85"/>
      <c r="I202" s="101"/>
      <c r="J202" s="150"/>
      <c r="K202" s="81"/>
      <c r="L202" s="94"/>
      <c r="M202" s="120"/>
      <c r="N202" s="77"/>
      <c r="O202" s="119"/>
      <c r="P202" s="118"/>
    </row>
    <row r="203" spans="1:16" ht="30" customHeight="1">
      <c r="A203" s="126"/>
      <c r="B203" s="77"/>
      <c r="C203" s="125"/>
      <c r="D203" s="124"/>
      <c r="E203" s="85"/>
      <c r="F203" s="123"/>
      <c r="G203" s="122"/>
      <c r="H203" s="85"/>
      <c r="I203" s="101"/>
      <c r="J203" s="150"/>
      <c r="K203" s="81"/>
      <c r="L203" s="94"/>
      <c r="M203" s="120"/>
      <c r="N203" s="77"/>
      <c r="O203" s="119"/>
      <c r="P203" s="118"/>
    </row>
    <row r="204" spans="1:16" ht="30" customHeight="1">
      <c r="A204" s="126"/>
      <c r="B204" s="77"/>
      <c r="C204" s="125"/>
      <c r="D204" s="124"/>
      <c r="E204" s="85"/>
      <c r="F204" s="123"/>
      <c r="G204" s="122"/>
      <c r="H204" s="85"/>
      <c r="I204" s="101"/>
      <c r="J204" s="150"/>
      <c r="K204" s="81"/>
      <c r="L204" s="94"/>
      <c r="M204" s="120"/>
      <c r="N204" s="77"/>
      <c r="O204" s="119"/>
      <c r="P204" s="118"/>
    </row>
    <row r="205" spans="1:16" ht="30" customHeight="1">
      <c r="A205" s="126"/>
      <c r="B205" s="77"/>
      <c r="C205" s="125"/>
      <c r="D205" s="124"/>
      <c r="E205" s="85"/>
      <c r="F205" s="123"/>
      <c r="G205" s="122"/>
      <c r="H205" s="85"/>
      <c r="I205" s="101"/>
      <c r="J205" s="150"/>
      <c r="K205" s="81"/>
      <c r="L205" s="94"/>
      <c r="M205" s="120"/>
      <c r="N205" s="77"/>
      <c r="O205" s="119"/>
      <c r="P205" s="118"/>
    </row>
    <row r="206" spans="1:16" ht="30" customHeight="1">
      <c r="A206" s="126"/>
      <c r="B206" s="77"/>
      <c r="C206" s="125"/>
      <c r="D206" s="124"/>
      <c r="E206" s="85"/>
      <c r="F206" s="123"/>
      <c r="G206" s="122"/>
      <c r="H206" s="85"/>
      <c r="I206" s="101"/>
      <c r="J206" s="150"/>
      <c r="K206" s="81"/>
      <c r="L206" s="94"/>
      <c r="M206" s="120"/>
      <c r="N206" s="77"/>
      <c r="O206" s="119"/>
      <c r="P206" s="118"/>
    </row>
    <row r="207" spans="1:16" ht="30" customHeight="1">
      <c r="A207" s="126"/>
      <c r="B207" s="77"/>
      <c r="C207" s="125"/>
      <c r="D207" s="124"/>
      <c r="E207" s="85"/>
      <c r="F207" s="123"/>
      <c r="G207" s="122"/>
      <c r="H207" s="85"/>
      <c r="I207" s="101"/>
      <c r="J207" s="150"/>
      <c r="K207" s="81"/>
      <c r="L207" s="94"/>
      <c r="M207" s="120"/>
      <c r="N207" s="77"/>
      <c r="O207" s="119"/>
      <c r="P207" s="118"/>
    </row>
    <row r="208" spans="1:16" ht="30" customHeight="1">
      <c r="A208" s="126"/>
      <c r="B208" s="77"/>
      <c r="C208" s="125"/>
      <c r="D208" s="124"/>
      <c r="E208" s="85"/>
      <c r="F208" s="123"/>
      <c r="G208" s="122"/>
      <c r="H208" s="85"/>
      <c r="I208" s="101"/>
      <c r="J208" s="150"/>
      <c r="K208" s="81"/>
      <c r="L208" s="94"/>
      <c r="M208" s="120"/>
      <c r="N208" s="77"/>
      <c r="O208" s="119"/>
      <c r="P208" s="118"/>
    </row>
    <row r="209" spans="1:16" ht="30" customHeight="1">
      <c r="A209" s="126"/>
      <c r="B209" s="77"/>
      <c r="C209" s="125"/>
      <c r="D209" s="124"/>
      <c r="E209" s="85"/>
      <c r="F209" s="123"/>
      <c r="G209" s="122"/>
      <c r="H209" s="85"/>
      <c r="I209" s="101"/>
      <c r="J209" s="150"/>
      <c r="K209" s="81"/>
      <c r="L209" s="94"/>
      <c r="M209" s="120"/>
      <c r="N209" s="77"/>
      <c r="O209" s="119"/>
      <c r="P209" s="118"/>
    </row>
    <row r="210" spans="1:16" ht="30" customHeight="1">
      <c r="A210" s="126"/>
      <c r="B210" s="77"/>
      <c r="C210" s="125"/>
      <c r="D210" s="124"/>
      <c r="E210" s="85"/>
      <c r="F210" s="123"/>
      <c r="G210" s="122"/>
      <c r="H210" s="85"/>
      <c r="I210" s="101"/>
      <c r="J210" s="150"/>
      <c r="K210" s="81"/>
      <c r="L210" s="94"/>
      <c r="M210" s="120"/>
      <c r="N210" s="77"/>
      <c r="O210" s="119"/>
      <c r="P210" s="118"/>
    </row>
    <row r="211" spans="1:16" ht="30" customHeight="1">
      <c r="A211" s="126"/>
      <c r="B211" s="77"/>
      <c r="C211" s="125"/>
      <c r="D211" s="124"/>
      <c r="E211" s="85"/>
      <c r="F211" s="123"/>
      <c r="G211" s="122"/>
      <c r="H211" s="85"/>
      <c r="I211" s="101"/>
      <c r="J211" s="150"/>
      <c r="K211" s="81"/>
      <c r="L211" s="94"/>
      <c r="M211" s="120"/>
      <c r="N211" s="77"/>
      <c r="O211" s="119"/>
      <c r="P211" s="118"/>
    </row>
    <row r="212" spans="1:16" ht="30" customHeight="1">
      <c r="A212" s="126"/>
      <c r="B212" s="77"/>
      <c r="C212" s="125"/>
      <c r="D212" s="124"/>
      <c r="E212" s="85"/>
      <c r="F212" s="123"/>
      <c r="G212" s="122"/>
      <c r="H212" s="85"/>
      <c r="I212" s="101"/>
      <c r="J212" s="150"/>
      <c r="K212" s="81"/>
      <c r="L212" s="94"/>
      <c r="M212" s="120"/>
      <c r="N212" s="77"/>
      <c r="O212" s="119"/>
      <c r="P212" s="118"/>
    </row>
    <row r="213" spans="1:16" ht="30" customHeight="1">
      <c r="A213" s="126"/>
      <c r="B213" s="77"/>
      <c r="C213" s="125"/>
      <c r="D213" s="124"/>
      <c r="E213" s="85"/>
      <c r="F213" s="123"/>
      <c r="G213" s="122"/>
      <c r="H213" s="85"/>
      <c r="I213" s="101"/>
      <c r="J213" s="150"/>
      <c r="K213" s="81"/>
      <c r="L213" s="94"/>
      <c r="M213" s="120"/>
      <c r="N213" s="77"/>
      <c r="O213" s="119"/>
      <c r="P213" s="118"/>
    </row>
    <row r="214" spans="1:16" ht="30" customHeight="1">
      <c r="A214" s="126"/>
      <c r="B214" s="77"/>
      <c r="C214" s="125"/>
      <c r="D214" s="124"/>
      <c r="E214" s="85"/>
      <c r="F214" s="123"/>
      <c r="G214" s="122"/>
      <c r="H214" s="85"/>
      <c r="I214" s="101"/>
      <c r="J214" s="150"/>
      <c r="K214" s="81"/>
      <c r="L214" s="94"/>
      <c r="M214" s="120"/>
      <c r="N214" s="77"/>
      <c r="O214" s="119"/>
      <c r="P214" s="118"/>
    </row>
    <row r="215" spans="1:16" ht="30" customHeight="1">
      <c r="A215" s="126"/>
      <c r="B215" s="77"/>
      <c r="C215" s="125"/>
      <c r="D215" s="124"/>
      <c r="E215" s="85"/>
      <c r="F215" s="123"/>
      <c r="G215" s="122"/>
      <c r="H215" s="85"/>
      <c r="I215" s="101"/>
      <c r="J215" s="150"/>
      <c r="K215" s="81"/>
      <c r="L215" s="94"/>
      <c r="M215" s="120"/>
      <c r="N215" s="77"/>
      <c r="O215" s="119"/>
      <c r="P215" s="118"/>
    </row>
    <row r="216" spans="1:16" ht="30" customHeight="1">
      <c r="A216" s="126"/>
      <c r="B216" s="77"/>
      <c r="C216" s="125"/>
      <c r="D216" s="124"/>
      <c r="E216" s="85"/>
      <c r="F216" s="123"/>
      <c r="G216" s="122"/>
      <c r="H216" s="85"/>
      <c r="I216" s="101"/>
      <c r="J216" s="150"/>
      <c r="K216" s="81"/>
      <c r="L216" s="94"/>
      <c r="M216" s="120"/>
      <c r="N216" s="77"/>
      <c r="O216" s="119"/>
      <c r="P216" s="118"/>
    </row>
    <row r="217" spans="1:16" ht="30" customHeight="1">
      <c r="A217" s="126"/>
      <c r="B217" s="77"/>
      <c r="C217" s="125"/>
      <c r="D217" s="124"/>
      <c r="E217" s="85"/>
      <c r="F217" s="123"/>
      <c r="G217" s="122"/>
      <c r="H217" s="85"/>
      <c r="I217" s="101"/>
      <c r="J217" s="150"/>
      <c r="K217" s="81"/>
      <c r="L217" s="94"/>
      <c r="M217" s="120"/>
      <c r="N217" s="77"/>
      <c r="O217" s="119"/>
      <c r="P217" s="118"/>
    </row>
    <row r="218" spans="1:16" ht="30" customHeight="1">
      <c r="A218" s="126"/>
      <c r="B218" s="77"/>
      <c r="C218" s="125"/>
      <c r="D218" s="124"/>
      <c r="E218" s="85"/>
      <c r="F218" s="123"/>
      <c r="G218" s="122"/>
      <c r="H218" s="85"/>
      <c r="I218" s="101"/>
      <c r="J218" s="150"/>
      <c r="K218" s="81"/>
      <c r="L218" s="94"/>
      <c r="M218" s="120"/>
      <c r="N218" s="77"/>
      <c r="O218" s="119"/>
      <c r="P218" s="118"/>
    </row>
    <row r="219" spans="1:16" ht="30" customHeight="1">
      <c r="A219" s="126"/>
      <c r="B219" s="77"/>
      <c r="C219" s="125"/>
      <c r="D219" s="124"/>
      <c r="E219" s="85"/>
      <c r="F219" s="123"/>
      <c r="G219" s="122"/>
      <c r="H219" s="85"/>
      <c r="I219" s="101"/>
      <c r="J219" s="150"/>
      <c r="K219" s="81"/>
      <c r="L219" s="94"/>
      <c r="M219" s="120"/>
      <c r="N219" s="77"/>
      <c r="O219" s="119"/>
      <c r="P219" s="118"/>
    </row>
    <row r="220" spans="1:16" ht="30" customHeight="1">
      <c r="A220" s="126"/>
      <c r="B220" s="77"/>
      <c r="C220" s="125"/>
      <c r="D220" s="124"/>
      <c r="E220" s="85"/>
      <c r="F220" s="123"/>
      <c r="G220" s="122"/>
      <c r="H220" s="85"/>
      <c r="I220" s="101"/>
      <c r="J220" s="150"/>
      <c r="K220" s="81"/>
      <c r="L220" s="94"/>
      <c r="M220" s="120"/>
      <c r="N220" s="77"/>
      <c r="O220" s="119"/>
      <c r="P220" s="118"/>
    </row>
    <row r="221" spans="1:16" ht="30" customHeight="1">
      <c r="A221" s="126"/>
      <c r="B221" s="77"/>
      <c r="C221" s="125"/>
      <c r="D221" s="124"/>
      <c r="E221" s="85"/>
      <c r="F221" s="123"/>
      <c r="G221" s="122"/>
      <c r="H221" s="85"/>
      <c r="I221" s="101"/>
      <c r="J221" s="150"/>
      <c r="K221" s="81"/>
      <c r="L221" s="94"/>
      <c r="M221" s="120"/>
      <c r="N221" s="77"/>
      <c r="O221" s="119"/>
      <c r="P221" s="118"/>
    </row>
    <row r="222" spans="1:16" ht="30" customHeight="1">
      <c r="A222" s="126"/>
      <c r="B222" s="77"/>
      <c r="C222" s="125"/>
      <c r="D222" s="124"/>
      <c r="E222" s="85"/>
      <c r="F222" s="123"/>
      <c r="G222" s="122"/>
      <c r="H222" s="85"/>
      <c r="I222" s="101"/>
      <c r="J222" s="150"/>
      <c r="K222" s="81"/>
      <c r="L222" s="94"/>
      <c r="M222" s="120"/>
      <c r="N222" s="77"/>
      <c r="O222" s="119"/>
      <c r="P222" s="118"/>
    </row>
    <row r="223" spans="1:16" ht="30" customHeight="1">
      <c r="A223" s="126"/>
      <c r="B223" s="77"/>
      <c r="C223" s="125"/>
      <c r="D223" s="124"/>
      <c r="E223" s="85"/>
      <c r="F223" s="123"/>
      <c r="G223" s="122"/>
      <c r="H223" s="85"/>
      <c r="I223" s="101"/>
      <c r="J223" s="150"/>
      <c r="K223" s="81"/>
      <c r="L223" s="94"/>
      <c r="M223" s="120"/>
      <c r="N223" s="77"/>
      <c r="O223" s="119"/>
      <c r="P223" s="118"/>
    </row>
    <row r="224" spans="1:16" ht="30" customHeight="1">
      <c r="A224" s="126"/>
      <c r="B224" s="77"/>
      <c r="C224" s="125"/>
      <c r="D224" s="124"/>
      <c r="E224" s="85"/>
      <c r="F224" s="123"/>
      <c r="G224" s="122"/>
      <c r="H224" s="85"/>
      <c r="I224" s="101"/>
      <c r="J224" s="150"/>
      <c r="K224" s="81"/>
      <c r="L224" s="94"/>
      <c r="M224" s="120"/>
      <c r="N224" s="77"/>
      <c r="O224" s="119"/>
      <c r="P224" s="118"/>
    </row>
    <row r="225" spans="1:16" ht="30" customHeight="1">
      <c r="A225" s="126"/>
      <c r="B225" s="77"/>
      <c r="C225" s="125"/>
      <c r="D225" s="124"/>
      <c r="E225" s="85"/>
      <c r="F225" s="123"/>
      <c r="G225" s="122"/>
      <c r="H225" s="85"/>
      <c r="I225" s="101"/>
      <c r="J225" s="150"/>
      <c r="K225" s="81"/>
      <c r="L225" s="94"/>
      <c r="M225" s="120"/>
      <c r="N225" s="77"/>
      <c r="O225" s="119"/>
      <c r="P225" s="118"/>
    </row>
    <row r="226" spans="1:16" ht="30" customHeight="1">
      <c r="A226" s="126"/>
      <c r="B226" s="77"/>
      <c r="C226" s="125"/>
      <c r="D226" s="124"/>
      <c r="E226" s="85"/>
      <c r="F226" s="123"/>
      <c r="G226" s="122"/>
      <c r="H226" s="85"/>
      <c r="I226" s="101"/>
      <c r="J226" s="150"/>
      <c r="K226" s="81"/>
      <c r="L226" s="94"/>
      <c r="M226" s="120"/>
      <c r="N226" s="77"/>
      <c r="O226" s="119"/>
      <c r="P226" s="118"/>
    </row>
    <row r="227" spans="1:16" ht="30" customHeight="1">
      <c r="A227" s="126"/>
      <c r="B227" s="77"/>
      <c r="C227" s="125"/>
      <c r="D227" s="124"/>
      <c r="E227" s="85"/>
      <c r="F227" s="123"/>
      <c r="G227" s="122"/>
      <c r="H227" s="85"/>
      <c r="I227" s="101"/>
      <c r="J227" s="150"/>
      <c r="K227" s="81"/>
      <c r="L227" s="94"/>
      <c r="M227" s="120"/>
      <c r="N227" s="77"/>
      <c r="O227" s="119"/>
      <c r="P227" s="118"/>
    </row>
    <row r="228" spans="1:16" ht="30" customHeight="1">
      <c r="A228" s="126"/>
      <c r="B228" s="77"/>
      <c r="C228" s="125"/>
      <c r="D228" s="124"/>
      <c r="E228" s="85"/>
      <c r="F228" s="123"/>
      <c r="G228" s="122"/>
      <c r="H228" s="85"/>
      <c r="I228" s="101"/>
      <c r="J228" s="150"/>
      <c r="K228" s="81"/>
      <c r="L228" s="94"/>
      <c r="M228" s="120"/>
      <c r="N228" s="77"/>
      <c r="O228" s="119"/>
      <c r="P228" s="118"/>
    </row>
    <row r="229" spans="1:16" ht="30" customHeight="1">
      <c r="A229" s="126"/>
      <c r="B229" s="77"/>
      <c r="C229" s="125"/>
      <c r="D229" s="124"/>
      <c r="E229" s="85"/>
      <c r="F229" s="123"/>
      <c r="G229" s="122"/>
      <c r="H229" s="85"/>
      <c r="I229" s="101"/>
      <c r="J229" s="150"/>
      <c r="K229" s="81"/>
      <c r="L229" s="94"/>
      <c r="M229" s="120"/>
      <c r="N229" s="77"/>
      <c r="O229" s="119"/>
      <c r="P229" s="118"/>
    </row>
    <row r="230" spans="1:16" ht="30" customHeight="1">
      <c r="A230" s="126"/>
      <c r="B230" s="77"/>
      <c r="C230" s="125"/>
      <c r="D230" s="124"/>
      <c r="E230" s="85"/>
      <c r="F230" s="123"/>
      <c r="G230" s="122"/>
      <c r="H230" s="85"/>
      <c r="I230" s="101"/>
      <c r="J230" s="150"/>
      <c r="K230" s="81"/>
      <c r="L230" s="94"/>
      <c r="M230" s="120"/>
      <c r="N230" s="77"/>
      <c r="O230" s="119"/>
      <c r="P230" s="118"/>
    </row>
    <row r="231" spans="1:16" ht="30" customHeight="1">
      <c r="A231" s="126"/>
      <c r="B231" s="77"/>
      <c r="C231" s="125"/>
      <c r="D231" s="124"/>
      <c r="E231" s="85"/>
      <c r="F231" s="123"/>
      <c r="G231" s="122"/>
      <c r="H231" s="85"/>
      <c r="I231" s="101"/>
      <c r="J231" s="150"/>
      <c r="K231" s="81"/>
      <c r="L231" s="94"/>
      <c r="M231" s="120"/>
      <c r="N231" s="77"/>
      <c r="O231" s="119"/>
      <c r="P231" s="118"/>
    </row>
    <row r="232" spans="1:16" ht="50.1" customHeight="1"/>
    <row r="233" spans="1:16" ht="50.1" customHeight="1"/>
    <row r="234" spans="1:16" ht="50.1" customHeight="1"/>
    <row r="235" spans="1:16" ht="50.1" customHeight="1"/>
    <row r="236" spans="1:16" ht="50.1" customHeight="1"/>
    <row r="237" spans="1:16" ht="50.1" customHeight="1"/>
    <row r="238" spans="1:16" ht="50.1" customHeight="1"/>
    <row r="239" spans="1:16" ht="50.1" customHeight="1"/>
  </sheetData>
  <mergeCells count="356">
    <mergeCell ref="A78:A79"/>
    <mergeCell ref="C78:C79"/>
    <mergeCell ref="D78:D79"/>
    <mergeCell ref="F78:F79"/>
    <mergeCell ref="G78:G79"/>
    <mergeCell ref="H78:I78"/>
    <mergeCell ref="J78:J79"/>
    <mergeCell ref="M78:M79"/>
    <mergeCell ref="O78:O79"/>
    <mergeCell ref="A72:A73"/>
    <mergeCell ref="C72:C73"/>
    <mergeCell ref="D72:D73"/>
    <mergeCell ref="F72:F73"/>
    <mergeCell ref="G72:G73"/>
    <mergeCell ref="H72:I72"/>
    <mergeCell ref="J72:J73"/>
    <mergeCell ref="M72:M73"/>
    <mergeCell ref="O72:O73"/>
    <mergeCell ref="A70:A71"/>
    <mergeCell ref="C70:C71"/>
    <mergeCell ref="D70:D71"/>
    <mergeCell ref="F70:F71"/>
    <mergeCell ref="G70:G71"/>
    <mergeCell ref="H70:I70"/>
    <mergeCell ref="J70:J71"/>
    <mergeCell ref="M70:M71"/>
    <mergeCell ref="O70:O71"/>
    <mergeCell ref="A68:A69"/>
    <mergeCell ref="C68:C69"/>
    <mergeCell ref="D68:D69"/>
    <mergeCell ref="F68:F69"/>
    <mergeCell ref="G68:G69"/>
    <mergeCell ref="H68:I68"/>
    <mergeCell ref="J68:J69"/>
    <mergeCell ref="M68:M69"/>
    <mergeCell ref="O68:O69"/>
    <mergeCell ref="A66:A67"/>
    <mergeCell ref="C66:C67"/>
    <mergeCell ref="D66:D67"/>
    <mergeCell ref="F66:F67"/>
    <mergeCell ref="G66:G67"/>
    <mergeCell ref="H66:I66"/>
    <mergeCell ref="J66:J67"/>
    <mergeCell ref="M66:M67"/>
    <mergeCell ref="O66:O67"/>
    <mergeCell ref="A54:A55"/>
    <mergeCell ref="C54:C55"/>
    <mergeCell ref="D54:D55"/>
    <mergeCell ref="F54:F55"/>
    <mergeCell ref="G54:G55"/>
    <mergeCell ref="H54:I54"/>
    <mergeCell ref="J54:J55"/>
    <mergeCell ref="M54:M55"/>
    <mergeCell ref="O54:O55"/>
    <mergeCell ref="A52:A53"/>
    <mergeCell ref="C52:C53"/>
    <mergeCell ref="D52:D53"/>
    <mergeCell ref="F52:F53"/>
    <mergeCell ref="G52:G53"/>
    <mergeCell ref="H52:I52"/>
    <mergeCell ref="J52:J53"/>
    <mergeCell ref="M52:M53"/>
    <mergeCell ref="O52:O53"/>
    <mergeCell ref="A50:A51"/>
    <mergeCell ref="C50:C51"/>
    <mergeCell ref="D50:D51"/>
    <mergeCell ref="F50:F51"/>
    <mergeCell ref="G50:G51"/>
    <mergeCell ref="H50:I50"/>
    <mergeCell ref="J50:J51"/>
    <mergeCell ref="M50:M51"/>
    <mergeCell ref="O50:O51"/>
    <mergeCell ref="A48:A49"/>
    <mergeCell ref="C48:C49"/>
    <mergeCell ref="D48:D49"/>
    <mergeCell ref="F48:F49"/>
    <mergeCell ref="G48:G49"/>
    <mergeCell ref="H48:I48"/>
    <mergeCell ref="J48:J49"/>
    <mergeCell ref="M48:M49"/>
    <mergeCell ref="O48:O49"/>
    <mergeCell ref="A46:A47"/>
    <mergeCell ref="C46:C47"/>
    <mergeCell ref="D46:D47"/>
    <mergeCell ref="F46:F47"/>
    <mergeCell ref="G46:G47"/>
    <mergeCell ref="H46:I46"/>
    <mergeCell ref="J46:J47"/>
    <mergeCell ref="M46:M47"/>
    <mergeCell ref="O46:O47"/>
    <mergeCell ref="A44:A45"/>
    <mergeCell ref="C44:C45"/>
    <mergeCell ref="D44:D45"/>
    <mergeCell ref="F44:F45"/>
    <mergeCell ref="G44:G45"/>
    <mergeCell ref="H44:I44"/>
    <mergeCell ref="J44:J45"/>
    <mergeCell ref="M44:M45"/>
    <mergeCell ref="O44:O45"/>
    <mergeCell ref="A42:A43"/>
    <mergeCell ref="C42:C43"/>
    <mergeCell ref="D42:D43"/>
    <mergeCell ref="F42:F43"/>
    <mergeCell ref="G42:G43"/>
    <mergeCell ref="H42:I42"/>
    <mergeCell ref="J42:J43"/>
    <mergeCell ref="M42:M43"/>
    <mergeCell ref="O42:O43"/>
    <mergeCell ref="A40:A41"/>
    <mergeCell ref="C40:C41"/>
    <mergeCell ref="D40:D41"/>
    <mergeCell ref="F40:F41"/>
    <mergeCell ref="G40:G41"/>
    <mergeCell ref="H40:I40"/>
    <mergeCell ref="J40:J41"/>
    <mergeCell ref="M40:M41"/>
    <mergeCell ref="O40:O41"/>
    <mergeCell ref="A38:A39"/>
    <mergeCell ref="C38:C39"/>
    <mergeCell ref="D38:D39"/>
    <mergeCell ref="F38:F39"/>
    <mergeCell ref="G38:G39"/>
    <mergeCell ref="H38:I38"/>
    <mergeCell ref="J38:J39"/>
    <mergeCell ref="M38:M39"/>
    <mergeCell ref="O38:O39"/>
    <mergeCell ref="H18:I18"/>
    <mergeCell ref="J18:J19"/>
    <mergeCell ref="M18:M19"/>
    <mergeCell ref="O18:O19"/>
    <mergeCell ref="A18:A19"/>
    <mergeCell ref="C18:C19"/>
    <mergeCell ref="D18:D19"/>
    <mergeCell ref="F18:F19"/>
    <mergeCell ref="G18:G19"/>
    <mergeCell ref="H14:I14"/>
    <mergeCell ref="J14:J15"/>
    <mergeCell ref="M14:M15"/>
    <mergeCell ref="O14:O15"/>
    <mergeCell ref="A14:A15"/>
    <mergeCell ref="C14:C15"/>
    <mergeCell ref="D14:D15"/>
    <mergeCell ref="F14:F15"/>
    <mergeCell ref="G14:G15"/>
    <mergeCell ref="H12:I12"/>
    <mergeCell ref="J12:J13"/>
    <mergeCell ref="M12:M13"/>
    <mergeCell ref="O12:O13"/>
    <mergeCell ref="A12:A13"/>
    <mergeCell ref="C12:C13"/>
    <mergeCell ref="D12:D13"/>
    <mergeCell ref="F12:F13"/>
    <mergeCell ref="G12:G13"/>
    <mergeCell ref="A1:O1"/>
    <mergeCell ref="A2:A3"/>
    <mergeCell ref="C2:D3"/>
    <mergeCell ref="F2:G3"/>
    <mergeCell ref="J2:J3"/>
    <mergeCell ref="K2:L2"/>
    <mergeCell ref="M2:M3"/>
    <mergeCell ref="N2:N3"/>
    <mergeCell ref="K3:L3"/>
    <mergeCell ref="H2:I2"/>
    <mergeCell ref="H3:I3"/>
    <mergeCell ref="J4:J5"/>
    <mergeCell ref="M4:M5"/>
    <mergeCell ref="O4:O5"/>
    <mergeCell ref="M6:M7"/>
    <mergeCell ref="O6:O7"/>
    <mergeCell ref="A4:A5"/>
    <mergeCell ref="C4:C5"/>
    <mergeCell ref="D4:D5"/>
    <mergeCell ref="F4:F5"/>
    <mergeCell ref="G4:G5"/>
    <mergeCell ref="H4:I4"/>
    <mergeCell ref="H5:I5"/>
    <mergeCell ref="H6:I6"/>
    <mergeCell ref="H7:I7"/>
    <mergeCell ref="J8:J9"/>
    <mergeCell ref="M8:M9"/>
    <mergeCell ref="O8:O9"/>
    <mergeCell ref="A6:A7"/>
    <mergeCell ref="C6:C7"/>
    <mergeCell ref="D6:D7"/>
    <mergeCell ref="F6:F7"/>
    <mergeCell ref="G6:G7"/>
    <mergeCell ref="J6:J7"/>
    <mergeCell ref="A8:A9"/>
    <mergeCell ref="C8:C9"/>
    <mergeCell ref="D8:D9"/>
    <mergeCell ref="F8:F9"/>
    <mergeCell ref="G8:G9"/>
    <mergeCell ref="H9:I9"/>
    <mergeCell ref="H8:I8"/>
    <mergeCell ref="J10:J11"/>
    <mergeCell ref="M10:M11"/>
    <mergeCell ref="O10:O11"/>
    <mergeCell ref="A10:A11"/>
    <mergeCell ref="C10:C11"/>
    <mergeCell ref="D10:D11"/>
    <mergeCell ref="F10:F11"/>
    <mergeCell ref="G10:G11"/>
    <mergeCell ref="H10:I10"/>
    <mergeCell ref="H16:I16"/>
    <mergeCell ref="J16:J17"/>
    <mergeCell ref="M16:M17"/>
    <mergeCell ref="O16:O17"/>
    <mergeCell ref="A16:A17"/>
    <mergeCell ref="C16:C17"/>
    <mergeCell ref="D16:D17"/>
    <mergeCell ref="F16:F17"/>
    <mergeCell ref="G16:G17"/>
    <mergeCell ref="H20:I20"/>
    <mergeCell ref="J20:J21"/>
    <mergeCell ref="M20:M21"/>
    <mergeCell ref="O20:O21"/>
    <mergeCell ref="A22:A23"/>
    <mergeCell ref="C22:C23"/>
    <mergeCell ref="D22:D23"/>
    <mergeCell ref="F22:F23"/>
    <mergeCell ref="G22:G23"/>
    <mergeCell ref="H22:I22"/>
    <mergeCell ref="J22:J23"/>
    <mergeCell ref="M22:M23"/>
    <mergeCell ref="O22:O23"/>
    <mergeCell ref="A20:A21"/>
    <mergeCell ref="C20:C21"/>
    <mergeCell ref="D20:D21"/>
    <mergeCell ref="F20:F21"/>
    <mergeCell ref="G20:G21"/>
    <mergeCell ref="H24:I24"/>
    <mergeCell ref="J24:J25"/>
    <mergeCell ref="M24:M25"/>
    <mergeCell ref="O24:O25"/>
    <mergeCell ref="A24:A25"/>
    <mergeCell ref="C24:C25"/>
    <mergeCell ref="D24:D25"/>
    <mergeCell ref="F24:F25"/>
    <mergeCell ref="G24:G25"/>
    <mergeCell ref="A26:A27"/>
    <mergeCell ref="C26:C27"/>
    <mergeCell ref="D26:D27"/>
    <mergeCell ref="F26:F27"/>
    <mergeCell ref="G26:G27"/>
    <mergeCell ref="H26:I26"/>
    <mergeCell ref="J26:J27"/>
    <mergeCell ref="M26:M27"/>
    <mergeCell ref="O26:O27"/>
    <mergeCell ref="A28:A29"/>
    <mergeCell ref="C28:C29"/>
    <mergeCell ref="D28:D29"/>
    <mergeCell ref="F28:F29"/>
    <mergeCell ref="G28:G29"/>
    <mergeCell ref="H28:I28"/>
    <mergeCell ref="J28:J29"/>
    <mergeCell ref="M28:M29"/>
    <mergeCell ref="O28:O29"/>
    <mergeCell ref="A30:A31"/>
    <mergeCell ref="C30:C31"/>
    <mergeCell ref="D30:D31"/>
    <mergeCell ref="F30:F31"/>
    <mergeCell ref="G30:G31"/>
    <mergeCell ref="H30:I30"/>
    <mergeCell ref="J30:J31"/>
    <mergeCell ref="M30:M31"/>
    <mergeCell ref="O30:O31"/>
    <mergeCell ref="A32:A33"/>
    <mergeCell ref="C32:C33"/>
    <mergeCell ref="D32:D33"/>
    <mergeCell ref="F32:F33"/>
    <mergeCell ref="G32:G33"/>
    <mergeCell ref="H32:I32"/>
    <mergeCell ref="J32:J33"/>
    <mergeCell ref="M32:M33"/>
    <mergeCell ref="O32:O33"/>
    <mergeCell ref="A34:A35"/>
    <mergeCell ref="C34:C35"/>
    <mergeCell ref="D34:D35"/>
    <mergeCell ref="F34:F35"/>
    <mergeCell ref="G34:G35"/>
    <mergeCell ref="H34:I34"/>
    <mergeCell ref="J34:J35"/>
    <mergeCell ref="M34:M35"/>
    <mergeCell ref="O34:O35"/>
    <mergeCell ref="A36:A37"/>
    <mergeCell ref="C36:C37"/>
    <mergeCell ref="D36:D37"/>
    <mergeCell ref="F36:F37"/>
    <mergeCell ref="G36:G37"/>
    <mergeCell ref="H36:I36"/>
    <mergeCell ref="J36:J37"/>
    <mergeCell ref="M36:M37"/>
    <mergeCell ref="O36:O37"/>
    <mergeCell ref="A56:A57"/>
    <mergeCell ref="C56:C57"/>
    <mergeCell ref="D56:D57"/>
    <mergeCell ref="F56:F57"/>
    <mergeCell ref="G56:G57"/>
    <mergeCell ref="H56:I56"/>
    <mergeCell ref="J56:J57"/>
    <mergeCell ref="M56:M57"/>
    <mergeCell ref="O56:O57"/>
    <mergeCell ref="A58:A59"/>
    <mergeCell ref="C58:C59"/>
    <mergeCell ref="D58:D59"/>
    <mergeCell ref="F58:F59"/>
    <mergeCell ref="G58:G59"/>
    <mergeCell ref="H58:I58"/>
    <mergeCell ref="J58:J59"/>
    <mergeCell ref="M58:M59"/>
    <mergeCell ref="O58:O59"/>
    <mergeCell ref="A60:A61"/>
    <mergeCell ref="C60:C61"/>
    <mergeCell ref="D60:D61"/>
    <mergeCell ref="F60:F61"/>
    <mergeCell ref="G60:G61"/>
    <mergeCell ref="H60:I60"/>
    <mergeCell ref="J60:J61"/>
    <mergeCell ref="M60:M61"/>
    <mergeCell ref="O60:O61"/>
    <mergeCell ref="A62:A63"/>
    <mergeCell ref="C62:C63"/>
    <mergeCell ref="D62:D63"/>
    <mergeCell ref="F62:F63"/>
    <mergeCell ref="G62:G63"/>
    <mergeCell ref="H62:I62"/>
    <mergeCell ref="J62:J63"/>
    <mergeCell ref="M62:M63"/>
    <mergeCell ref="O62:O63"/>
    <mergeCell ref="A64:A65"/>
    <mergeCell ref="C64:C65"/>
    <mergeCell ref="D64:D65"/>
    <mergeCell ref="F64:F65"/>
    <mergeCell ref="G64:G65"/>
    <mergeCell ref="H64:I64"/>
    <mergeCell ref="J64:J65"/>
    <mergeCell ref="M64:M65"/>
    <mergeCell ref="O64:O65"/>
    <mergeCell ref="A74:A75"/>
    <mergeCell ref="C74:C75"/>
    <mergeCell ref="D74:D75"/>
    <mergeCell ref="F74:F75"/>
    <mergeCell ref="G74:G75"/>
    <mergeCell ref="H74:I74"/>
    <mergeCell ref="J74:J75"/>
    <mergeCell ref="M74:M75"/>
    <mergeCell ref="O74:O75"/>
    <mergeCell ref="A76:A77"/>
    <mergeCell ref="C76:C77"/>
    <mergeCell ref="D76:D77"/>
    <mergeCell ref="F76:F77"/>
    <mergeCell ref="G76:G77"/>
    <mergeCell ref="H76:I76"/>
    <mergeCell ref="J76:J77"/>
    <mergeCell ref="M76:M77"/>
    <mergeCell ref="O76:O77"/>
  </mergeCells>
  <phoneticPr fontId="37" type="noConversion"/>
  <printOptions horizontalCentered="1" verticalCentered="1"/>
  <pageMargins left="0.25" right="0.25" top="0.75" bottom="0.75" header="0.3" footer="0.3"/>
  <pageSetup paperSize="9" scale="79" fitToHeight="0" orientation="landscape" r:id="rId1"/>
  <headerFooter>
    <oddFooter>&amp;C第&amp;P頁 共&amp;N頁</oddFooter>
  </headerFooter>
  <rowBreaks count="2" manualBreakCount="2">
    <brk id="7" max="14" man="1"/>
    <brk id="25" max="14"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pageSetUpPr fitToPage="1"/>
  </sheetPr>
  <dimension ref="A1:P269"/>
  <sheetViews>
    <sheetView view="pageBreakPreview" topLeftCell="A115" zoomScale="85" zoomScaleNormal="100" zoomScaleSheetLayoutView="85" zoomScalePageLayoutView="120" workbookViewId="0">
      <selection activeCell="O132" sqref="O132:O133"/>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3.875" style="72" customWidth="1"/>
    <col min="10" max="10" width="20.125" style="151"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370" t="s">
        <v>464</v>
      </c>
      <c r="B1" s="1371"/>
      <c r="C1" s="1371"/>
      <c r="D1" s="1371"/>
      <c r="E1" s="1371"/>
      <c r="F1" s="1371"/>
      <c r="G1" s="1371"/>
      <c r="H1" s="1371"/>
      <c r="I1" s="1371"/>
      <c r="J1" s="1371"/>
      <c r="K1" s="1371"/>
      <c r="L1" s="1371"/>
      <c r="M1" s="1371"/>
      <c r="N1" s="1371"/>
      <c r="O1" s="1372"/>
      <c r="P1" s="118"/>
    </row>
    <row r="2" spans="1:16">
      <c r="A2" s="1384" t="s">
        <v>248</v>
      </c>
      <c r="B2" s="62" t="s">
        <v>250</v>
      </c>
      <c r="C2" s="1373" t="s">
        <v>465</v>
      </c>
      <c r="D2" s="1374"/>
      <c r="E2" s="63" t="s">
        <v>393</v>
      </c>
      <c r="F2" s="1373" t="s">
        <v>466</v>
      </c>
      <c r="G2" s="1374"/>
      <c r="H2" s="62" t="s">
        <v>394</v>
      </c>
      <c r="I2" s="296"/>
      <c r="J2" s="1386" t="s">
        <v>467</v>
      </c>
      <c r="K2" s="1386" t="s">
        <v>395</v>
      </c>
      <c r="L2" s="1392"/>
      <c r="M2" s="1394" t="s">
        <v>468</v>
      </c>
      <c r="N2" s="1373" t="s">
        <v>469</v>
      </c>
      <c r="O2" s="64" t="s">
        <v>249</v>
      </c>
      <c r="P2" s="118"/>
    </row>
    <row r="3" spans="1:16">
      <c r="A3" s="1385"/>
      <c r="B3" s="65" t="s">
        <v>260</v>
      </c>
      <c r="C3" s="1375"/>
      <c r="D3" s="1375"/>
      <c r="E3" s="66" t="s">
        <v>470</v>
      </c>
      <c r="F3" s="1375"/>
      <c r="G3" s="1375"/>
      <c r="H3" s="65" t="s">
        <v>396</v>
      </c>
      <c r="I3" s="151"/>
      <c r="J3" s="1387"/>
      <c r="K3" s="1387" t="s">
        <v>397</v>
      </c>
      <c r="L3" s="1393"/>
      <c r="M3" s="1395"/>
      <c r="N3" s="1396"/>
      <c r="O3" s="67" t="s">
        <v>439</v>
      </c>
      <c r="P3" s="118"/>
    </row>
    <row r="4" spans="1:16" s="137" customFormat="1" ht="30" customHeight="1">
      <c r="A4" s="1376" t="s">
        <v>483</v>
      </c>
      <c r="B4" s="149" t="s">
        <v>274</v>
      </c>
      <c r="C4" s="1378">
        <v>1921</v>
      </c>
      <c r="D4" s="1380" t="s">
        <v>495</v>
      </c>
      <c r="E4" s="75" t="s">
        <v>473</v>
      </c>
      <c r="F4" s="1382" t="s">
        <v>449</v>
      </c>
      <c r="G4" s="1380" t="s">
        <v>478</v>
      </c>
      <c r="H4" s="75" t="s">
        <v>473</v>
      </c>
      <c r="I4" s="295"/>
      <c r="J4" s="1367" t="s">
        <v>1332</v>
      </c>
      <c r="K4" s="90" t="s">
        <v>449</v>
      </c>
      <c r="L4" s="76"/>
      <c r="M4" s="1390" t="s">
        <v>444</v>
      </c>
      <c r="N4" s="82" t="s">
        <v>474</v>
      </c>
      <c r="O4" s="1391" t="s">
        <v>1643</v>
      </c>
      <c r="P4" s="141">
        <v>1100224</v>
      </c>
    </row>
    <row r="5" spans="1:16" s="137" customFormat="1" ht="30" customHeight="1">
      <c r="A5" s="1376"/>
      <c r="B5" s="149" t="s">
        <v>1275</v>
      </c>
      <c r="C5" s="1379"/>
      <c r="D5" s="1381"/>
      <c r="E5" s="75" t="s">
        <v>473</v>
      </c>
      <c r="F5" s="1383"/>
      <c r="G5" s="1381"/>
      <c r="H5" s="78" t="s">
        <v>449</v>
      </c>
      <c r="I5" s="297"/>
      <c r="J5" s="1367"/>
      <c r="K5" s="91" t="s">
        <v>449</v>
      </c>
      <c r="L5" s="79"/>
      <c r="M5" s="1390"/>
      <c r="N5" s="82" t="s">
        <v>476</v>
      </c>
      <c r="O5" s="1391"/>
      <c r="P5" s="138"/>
    </row>
    <row r="6" spans="1:16" ht="30" customHeight="1">
      <c r="A6" s="1360" t="s">
        <v>494</v>
      </c>
      <c r="B6" s="148" t="s">
        <v>274</v>
      </c>
      <c r="C6" s="1362">
        <v>1921</v>
      </c>
      <c r="D6" s="1364" t="s">
        <v>263</v>
      </c>
      <c r="E6" s="69" t="s">
        <v>496</v>
      </c>
      <c r="F6" s="1389">
        <v>88.5</v>
      </c>
      <c r="G6" s="1364" t="s">
        <v>454</v>
      </c>
      <c r="H6" s="69" t="s">
        <v>496</v>
      </c>
      <c r="I6" s="294"/>
      <c r="J6" s="1367" t="s">
        <v>1332</v>
      </c>
      <c r="K6" s="87">
        <v>88.5</v>
      </c>
      <c r="L6" s="70" t="s">
        <v>454</v>
      </c>
      <c r="M6" s="1368" t="s">
        <v>444</v>
      </c>
      <c r="N6" s="66" t="s">
        <v>488</v>
      </c>
      <c r="O6" s="1369" t="s">
        <v>1277</v>
      </c>
      <c r="P6" s="118"/>
    </row>
    <row r="7" spans="1:16" ht="30" customHeight="1">
      <c r="A7" s="1360"/>
      <c r="B7" s="148" t="s">
        <v>1331</v>
      </c>
      <c r="C7" s="1363"/>
      <c r="D7" s="1365"/>
      <c r="E7" s="69" t="s">
        <v>496</v>
      </c>
      <c r="F7" s="1366"/>
      <c r="G7" s="1365"/>
      <c r="H7" s="299">
        <v>3</v>
      </c>
      <c r="I7" s="298"/>
      <c r="J7" s="1367"/>
      <c r="K7" s="301">
        <f>H7</f>
        <v>3</v>
      </c>
      <c r="L7" s="73" t="s">
        <v>443</v>
      </c>
      <c r="M7" s="1368"/>
      <c r="N7" s="66" t="s">
        <v>499</v>
      </c>
      <c r="O7" s="1369"/>
      <c r="P7" s="118"/>
    </row>
    <row r="8" spans="1:16" ht="30" customHeight="1">
      <c r="A8" s="1360" t="s">
        <v>500</v>
      </c>
      <c r="B8" s="148" t="s">
        <v>274</v>
      </c>
      <c r="C8" s="1362">
        <v>1921</v>
      </c>
      <c r="D8" s="1364" t="s">
        <v>263</v>
      </c>
      <c r="E8" s="69" t="s">
        <v>501</v>
      </c>
      <c r="F8" s="1389">
        <v>40</v>
      </c>
      <c r="G8" s="1364" t="s">
        <v>454</v>
      </c>
      <c r="H8" s="69" t="s">
        <v>501</v>
      </c>
      <c r="I8" s="294"/>
      <c r="J8" s="1367" t="s">
        <v>1332</v>
      </c>
      <c r="K8" s="87">
        <v>128.5</v>
      </c>
      <c r="L8" s="70" t="s">
        <v>454</v>
      </c>
      <c r="M8" s="1368" t="s">
        <v>444</v>
      </c>
      <c r="N8" s="66" t="s">
        <v>474</v>
      </c>
      <c r="O8" s="1369" t="s">
        <v>1278</v>
      </c>
      <c r="P8" s="118"/>
    </row>
    <row r="9" spans="1:16" ht="30" customHeight="1">
      <c r="A9" s="1361"/>
      <c r="B9" s="148" t="s">
        <v>1331</v>
      </c>
      <c r="C9" s="1363"/>
      <c r="D9" s="1365"/>
      <c r="E9" s="69" t="s">
        <v>501</v>
      </c>
      <c r="F9" s="1366"/>
      <c r="G9" s="1365"/>
      <c r="H9" s="299">
        <v>2</v>
      </c>
      <c r="I9" s="298"/>
      <c r="J9" s="1367"/>
      <c r="K9" s="301">
        <f>K7+H9</f>
        <v>5</v>
      </c>
      <c r="L9" s="73" t="s">
        <v>443</v>
      </c>
      <c r="M9" s="1368"/>
      <c r="N9" s="66" t="s">
        <v>476</v>
      </c>
      <c r="O9" s="1369"/>
      <c r="P9" s="118"/>
    </row>
    <row r="10" spans="1:16" ht="30" customHeight="1">
      <c r="A10" s="1360" t="s">
        <v>502</v>
      </c>
      <c r="B10" s="148" t="s">
        <v>274</v>
      </c>
      <c r="C10" s="1362">
        <v>1921</v>
      </c>
      <c r="D10" s="1364" t="s">
        <v>263</v>
      </c>
      <c r="E10" s="69" t="s">
        <v>503</v>
      </c>
      <c r="F10" s="1389">
        <v>40</v>
      </c>
      <c r="G10" s="1364" t="s">
        <v>454</v>
      </c>
      <c r="H10" s="69" t="s">
        <v>503</v>
      </c>
      <c r="I10" s="294"/>
      <c r="J10" s="1367" t="s">
        <v>1332</v>
      </c>
      <c r="K10" s="87">
        <v>168.5</v>
      </c>
      <c r="L10" s="70" t="s">
        <v>454</v>
      </c>
      <c r="M10" s="1368" t="s">
        <v>444</v>
      </c>
      <c r="N10" s="66" t="s">
        <v>488</v>
      </c>
      <c r="O10" s="1369" t="s">
        <v>1279</v>
      </c>
      <c r="P10" s="118"/>
    </row>
    <row r="11" spans="1:16" ht="30" customHeight="1">
      <c r="A11" s="1361"/>
      <c r="B11" s="148" t="s">
        <v>1331</v>
      </c>
      <c r="C11" s="1363"/>
      <c r="D11" s="1365"/>
      <c r="E11" s="69" t="s">
        <v>503</v>
      </c>
      <c r="F11" s="1366"/>
      <c r="G11" s="1365"/>
      <c r="H11" s="299">
        <v>2</v>
      </c>
      <c r="I11" s="298"/>
      <c r="J11" s="1367"/>
      <c r="K11" s="301">
        <f>K9+H11</f>
        <v>7</v>
      </c>
      <c r="L11" s="73" t="s">
        <v>443</v>
      </c>
      <c r="M11" s="1368"/>
      <c r="N11" s="66" t="s">
        <v>499</v>
      </c>
      <c r="O11" s="1369"/>
      <c r="P11" s="118"/>
    </row>
    <row r="12" spans="1:16" ht="30" customHeight="1">
      <c r="A12" s="1360" t="s">
        <v>504</v>
      </c>
      <c r="B12" s="148" t="s">
        <v>274</v>
      </c>
      <c r="C12" s="1362">
        <v>1921</v>
      </c>
      <c r="D12" s="1364" t="s">
        <v>263</v>
      </c>
      <c r="E12" s="69" t="s">
        <v>505</v>
      </c>
      <c r="F12" s="1389">
        <v>48</v>
      </c>
      <c r="G12" s="1364" t="s">
        <v>454</v>
      </c>
      <c r="H12" s="69" t="s">
        <v>505</v>
      </c>
      <c r="I12" s="294"/>
      <c r="J12" s="1367" t="s">
        <v>1332</v>
      </c>
      <c r="K12" s="87">
        <v>216.5</v>
      </c>
      <c r="L12" s="70" t="s">
        <v>454</v>
      </c>
      <c r="M12" s="1368" t="s">
        <v>444</v>
      </c>
      <c r="N12" s="66" t="s">
        <v>488</v>
      </c>
      <c r="O12" s="1369" t="s">
        <v>1280</v>
      </c>
      <c r="P12" s="118"/>
    </row>
    <row r="13" spans="1:16" ht="30" customHeight="1">
      <c r="A13" s="1361"/>
      <c r="B13" s="148" t="s">
        <v>1331</v>
      </c>
      <c r="C13" s="1363"/>
      <c r="D13" s="1365"/>
      <c r="E13" s="69" t="s">
        <v>505</v>
      </c>
      <c r="F13" s="1366"/>
      <c r="G13" s="1365"/>
      <c r="H13" s="299">
        <v>2</v>
      </c>
      <c r="I13" s="298"/>
      <c r="J13" s="1367"/>
      <c r="K13" s="301">
        <f>K11+H13</f>
        <v>9</v>
      </c>
      <c r="L13" s="73" t="s">
        <v>443</v>
      </c>
      <c r="M13" s="1368"/>
      <c r="N13" s="66" t="s">
        <v>506</v>
      </c>
      <c r="O13" s="1369"/>
      <c r="P13" s="118"/>
    </row>
    <row r="14" spans="1:16" ht="30" customHeight="1">
      <c r="A14" s="1360" t="s">
        <v>507</v>
      </c>
      <c r="B14" s="148" t="s">
        <v>274</v>
      </c>
      <c r="C14" s="1362">
        <v>1921</v>
      </c>
      <c r="D14" s="1364" t="s">
        <v>263</v>
      </c>
      <c r="E14" s="69" t="s">
        <v>508</v>
      </c>
      <c r="F14" s="1389">
        <v>41</v>
      </c>
      <c r="G14" s="1364" t="s">
        <v>454</v>
      </c>
      <c r="H14" s="69" t="s">
        <v>508</v>
      </c>
      <c r="I14" s="294"/>
      <c r="J14" s="1367" t="s">
        <v>1332</v>
      </c>
      <c r="K14" s="87">
        <v>257.5</v>
      </c>
      <c r="L14" s="70" t="s">
        <v>454</v>
      </c>
      <c r="M14" s="1368" t="s">
        <v>444</v>
      </c>
      <c r="N14" s="66" t="s">
        <v>488</v>
      </c>
      <c r="O14" s="1369" t="s">
        <v>1281</v>
      </c>
      <c r="P14" s="118"/>
    </row>
    <row r="15" spans="1:16" ht="30" customHeight="1">
      <c r="A15" s="1361"/>
      <c r="B15" s="148" t="s">
        <v>1331</v>
      </c>
      <c r="C15" s="1363"/>
      <c r="D15" s="1365"/>
      <c r="E15" s="69" t="s">
        <v>508</v>
      </c>
      <c r="F15" s="1366"/>
      <c r="G15" s="1365"/>
      <c r="H15" s="299">
        <v>2</v>
      </c>
      <c r="I15" s="298"/>
      <c r="J15" s="1367"/>
      <c r="K15" s="301">
        <f>K13+H15</f>
        <v>11</v>
      </c>
      <c r="L15" s="73" t="s">
        <v>443</v>
      </c>
      <c r="M15" s="1368"/>
      <c r="N15" s="66" t="s">
        <v>499</v>
      </c>
      <c r="O15" s="1369"/>
      <c r="P15" s="118"/>
    </row>
    <row r="16" spans="1:16" ht="30" customHeight="1">
      <c r="A16" s="1360" t="s">
        <v>509</v>
      </c>
      <c r="B16" s="148" t="s">
        <v>274</v>
      </c>
      <c r="C16" s="1362">
        <v>1921</v>
      </c>
      <c r="D16" s="1364" t="s">
        <v>263</v>
      </c>
      <c r="E16" s="69" t="s">
        <v>510</v>
      </c>
      <c r="F16" s="1389">
        <v>76</v>
      </c>
      <c r="G16" s="1364" t="s">
        <v>454</v>
      </c>
      <c r="H16" s="69" t="s">
        <v>510</v>
      </c>
      <c r="I16" s="294"/>
      <c r="J16" s="1367" t="s">
        <v>1332</v>
      </c>
      <c r="K16" s="87">
        <v>333.5</v>
      </c>
      <c r="L16" s="70" t="s">
        <v>454</v>
      </c>
      <c r="M16" s="1368" t="s">
        <v>444</v>
      </c>
      <c r="N16" s="66" t="s">
        <v>488</v>
      </c>
      <c r="O16" s="1369" t="s">
        <v>1282</v>
      </c>
      <c r="P16" s="118"/>
    </row>
    <row r="17" spans="1:16" ht="30" customHeight="1">
      <c r="A17" s="1361"/>
      <c r="B17" s="148" t="s">
        <v>1331</v>
      </c>
      <c r="C17" s="1363"/>
      <c r="D17" s="1365"/>
      <c r="E17" s="69" t="s">
        <v>510</v>
      </c>
      <c r="F17" s="1366"/>
      <c r="G17" s="1365"/>
      <c r="H17" s="299">
        <v>3</v>
      </c>
      <c r="I17" s="298"/>
      <c r="J17" s="1367"/>
      <c r="K17" s="301">
        <f>K15+H17</f>
        <v>14</v>
      </c>
      <c r="L17" s="73" t="s">
        <v>443</v>
      </c>
      <c r="M17" s="1368"/>
      <c r="N17" s="66" t="s">
        <v>511</v>
      </c>
      <c r="O17" s="1369"/>
      <c r="P17" s="118"/>
    </row>
    <row r="18" spans="1:16" ht="30" customHeight="1">
      <c r="A18" s="1360" t="s">
        <v>512</v>
      </c>
      <c r="B18" s="148" t="s">
        <v>274</v>
      </c>
      <c r="C18" s="1362">
        <v>1921</v>
      </c>
      <c r="D18" s="1364" t="s">
        <v>263</v>
      </c>
      <c r="E18" s="69" t="s">
        <v>513</v>
      </c>
      <c r="F18" s="1389">
        <v>40</v>
      </c>
      <c r="G18" s="1364" t="s">
        <v>454</v>
      </c>
      <c r="H18" s="69" t="s">
        <v>513</v>
      </c>
      <c r="I18" s="294"/>
      <c r="J18" s="1367" t="s">
        <v>1332</v>
      </c>
      <c r="K18" s="87">
        <v>373.5</v>
      </c>
      <c r="L18" s="70" t="s">
        <v>454</v>
      </c>
      <c r="M18" s="1368" t="s">
        <v>444</v>
      </c>
      <c r="N18" s="66" t="s">
        <v>488</v>
      </c>
      <c r="O18" s="1369" t="s">
        <v>1283</v>
      </c>
      <c r="P18" s="118"/>
    </row>
    <row r="19" spans="1:16" ht="30" customHeight="1">
      <c r="A19" s="1361"/>
      <c r="B19" s="148" t="s">
        <v>1331</v>
      </c>
      <c r="C19" s="1363"/>
      <c r="D19" s="1365"/>
      <c r="E19" s="69" t="s">
        <v>513</v>
      </c>
      <c r="F19" s="1366"/>
      <c r="G19" s="1365"/>
      <c r="H19" s="299">
        <v>2</v>
      </c>
      <c r="I19" s="298"/>
      <c r="J19" s="1367"/>
      <c r="K19" s="301">
        <f>K17+H19</f>
        <v>16</v>
      </c>
      <c r="L19" s="73" t="s">
        <v>443</v>
      </c>
      <c r="M19" s="1368"/>
      <c r="N19" s="66" t="s">
        <v>511</v>
      </c>
      <c r="O19" s="1369"/>
      <c r="P19" s="118"/>
    </row>
    <row r="20" spans="1:16" ht="30" customHeight="1">
      <c r="A20" s="1360" t="s">
        <v>514</v>
      </c>
      <c r="B20" s="148" t="s">
        <v>274</v>
      </c>
      <c r="C20" s="1362">
        <v>1921</v>
      </c>
      <c r="D20" s="1364" t="s">
        <v>263</v>
      </c>
      <c r="E20" s="69" t="s">
        <v>515</v>
      </c>
      <c r="F20" s="1389">
        <v>32</v>
      </c>
      <c r="G20" s="1364" t="s">
        <v>454</v>
      </c>
      <c r="H20" s="69" t="s">
        <v>515</v>
      </c>
      <c r="I20" s="294"/>
      <c r="J20" s="1367" t="s">
        <v>1332</v>
      </c>
      <c r="K20" s="87">
        <v>405.5</v>
      </c>
      <c r="L20" s="70" t="s">
        <v>454</v>
      </c>
      <c r="M20" s="1368" t="s">
        <v>444</v>
      </c>
      <c r="N20" s="66" t="s">
        <v>516</v>
      </c>
      <c r="O20" s="1369" t="s">
        <v>1284</v>
      </c>
      <c r="P20" s="118"/>
    </row>
    <row r="21" spans="1:16" ht="30" customHeight="1">
      <c r="A21" s="1361"/>
      <c r="B21" s="148" t="s">
        <v>1331</v>
      </c>
      <c r="C21" s="1363"/>
      <c r="D21" s="1365"/>
      <c r="E21" s="69" t="s">
        <v>515</v>
      </c>
      <c r="F21" s="1366"/>
      <c r="G21" s="1365"/>
      <c r="H21" s="299">
        <v>2</v>
      </c>
      <c r="I21" s="298"/>
      <c r="J21" s="1367"/>
      <c r="K21" s="301">
        <f>K19+H21</f>
        <v>18</v>
      </c>
      <c r="L21" s="73" t="s">
        <v>443</v>
      </c>
      <c r="M21" s="1368"/>
      <c r="N21" s="66" t="s">
        <v>511</v>
      </c>
      <c r="O21" s="1369"/>
      <c r="P21" s="118"/>
    </row>
    <row r="22" spans="1:16" ht="30" customHeight="1">
      <c r="A22" s="1360" t="s">
        <v>517</v>
      </c>
      <c r="B22" s="148" t="s">
        <v>274</v>
      </c>
      <c r="C22" s="1362">
        <v>1921</v>
      </c>
      <c r="D22" s="1364" t="s">
        <v>263</v>
      </c>
      <c r="E22" s="69" t="s">
        <v>518</v>
      </c>
      <c r="F22" s="1389">
        <v>16</v>
      </c>
      <c r="G22" s="1364" t="s">
        <v>454</v>
      </c>
      <c r="H22" s="69" t="s">
        <v>518</v>
      </c>
      <c r="I22" s="294"/>
      <c r="J22" s="1367" t="s">
        <v>1332</v>
      </c>
      <c r="K22" s="87">
        <v>421.5</v>
      </c>
      <c r="L22" s="70" t="s">
        <v>454</v>
      </c>
      <c r="M22" s="1368" t="s">
        <v>444</v>
      </c>
      <c r="N22" s="66" t="s">
        <v>5004</v>
      </c>
      <c r="O22" s="1369" t="s">
        <v>1285</v>
      </c>
      <c r="P22" s="118"/>
    </row>
    <row r="23" spans="1:16" ht="30" customHeight="1">
      <c r="A23" s="1361"/>
      <c r="B23" s="148" t="s">
        <v>1331</v>
      </c>
      <c r="C23" s="1363"/>
      <c r="D23" s="1365"/>
      <c r="E23" s="69" t="s">
        <v>518</v>
      </c>
      <c r="F23" s="1366"/>
      <c r="G23" s="1365"/>
      <c r="H23" s="299">
        <v>2</v>
      </c>
      <c r="I23" s="298"/>
      <c r="J23" s="1367"/>
      <c r="K23" s="301">
        <f>K21+H23</f>
        <v>20</v>
      </c>
      <c r="L23" s="73" t="s">
        <v>443</v>
      </c>
      <c r="M23" s="1368"/>
      <c r="N23" s="66" t="s">
        <v>484</v>
      </c>
      <c r="O23" s="1369"/>
      <c r="P23" s="118"/>
    </row>
    <row r="24" spans="1:16" ht="30" customHeight="1">
      <c r="A24" s="1360" t="s">
        <v>519</v>
      </c>
      <c r="B24" s="148" t="s">
        <v>274</v>
      </c>
      <c r="C24" s="1362">
        <v>1921</v>
      </c>
      <c r="D24" s="1364" t="s">
        <v>263</v>
      </c>
      <c r="E24" s="69" t="s">
        <v>520</v>
      </c>
      <c r="F24" s="1389">
        <v>48</v>
      </c>
      <c r="G24" s="1364" t="s">
        <v>454</v>
      </c>
      <c r="H24" s="69" t="s">
        <v>520</v>
      </c>
      <c r="I24" s="294"/>
      <c r="J24" s="1367" t="s">
        <v>1332</v>
      </c>
      <c r="K24" s="87">
        <v>469.5</v>
      </c>
      <c r="L24" s="70" t="s">
        <v>454</v>
      </c>
      <c r="M24" s="1368" t="s">
        <v>444</v>
      </c>
      <c r="N24" s="66" t="s">
        <v>488</v>
      </c>
      <c r="O24" s="1369" t="s">
        <v>1276</v>
      </c>
      <c r="P24" s="118"/>
    </row>
    <row r="25" spans="1:16" ht="30" customHeight="1">
      <c r="A25" s="1361"/>
      <c r="B25" s="148" t="s">
        <v>1331</v>
      </c>
      <c r="C25" s="1363"/>
      <c r="D25" s="1365"/>
      <c r="E25" s="69" t="s">
        <v>520</v>
      </c>
      <c r="F25" s="1366"/>
      <c r="G25" s="1365"/>
      <c r="H25" s="299">
        <v>2</v>
      </c>
      <c r="I25" s="298"/>
      <c r="J25" s="1367"/>
      <c r="K25" s="301">
        <f>K23+H25</f>
        <v>22</v>
      </c>
      <c r="L25" s="73" t="s">
        <v>443</v>
      </c>
      <c r="M25" s="1368"/>
      <c r="N25" s="66" t="s">
        <v>484</v>
      </c>
      <c r="O25" s="1369"/>
      <c r="P25" s="118"/>
    </row>
    <row r="26" spans="1:16" ht="30" customHeight="1">
      <c r="A26" s="1360" t="s">
        <v>521</v>
      </c>
      <c r="B26" s="148" t="s">
        <v>274</v>
      </c>
      <c r="C26" s="1362">
        <v>1921</v>
      </c>
      <c r="D26" s="1364" t="s">
        <v>263</v>
      </c>
      <c r="E26" s="69" t="s">
        <v>522</v>
      </c>
      <c r="F26" s="1389">
        <v>24</v>
      </c>
      <c r="G26" s="1364" t="s">
        <v>454</v>
      </c>
      <c r="H26" s="69" t="s">
        <v>522</v>
      </c>
      <c r="I26" s="294"/>
      <c r="J26" s="1367" t="s">
        <v>1332</v>
      </c>
      <c r="K26" s="87">
        <v>493.5</v>
      </c>
      <c r="L26" s="70" t="s">
        <v>454</v>
      </c>
      <c r="M26" s="1368" t="s">
        <v>444</v>
      </c>
      <c r="N26" s="66" t="s">
        <v>474</v>
      </c>
      <c r="O26" s="1369" t="s">
        <v>1286</v>
      </c>
      <c r="P26" s="118"/>
    </row>
    <row r="27" spans="1:16" ht="30" customHeight="1">
      <c r="A27" s="1361"/>
      <c r="B27" s="148" t="s">
        <v>1331</v>
      </c>
      <c r="C27" s="1363"/>
      <c r="D27" s="1365"/>
      <c r="E27" s="69" t="s">
        <v>522</v>
      </c>
      <c r="F27" s="1366"/>
      <c r="G27" s="1365"/>
      <c r="H27" s="299">
        <v>2</v>
      </c>
      <c r="I27" s="298"/>
      <c r="J27" s="1367"/>
      <c r="K27" s="301">
        <f>K25+H27</f>
        <v>24</v>
      </c>
      <c r="L27" s="73" t="s">
        <v>443</v>
      </c>
      <c r="M27" s="1368"/>
      <c r="N27" s="66" t="s">
        <v>491</v>
      </c>
      <c r="O27" s="1369"/>
      <c r="P27" s="118"/>
    </row>
    <row r="28" spans="1:16" ht="30" customHeight="1">
      <c r="A28" s="1360" t="s">
        <v>1287</v>
      </c>
      <c r="B28" s="148" t="s">
        <v>274</v>
      </c>
      <c r="C28" s="1362">
        <v>1921</v>
      </c>
      <c r="D28" s="1364" t="s">
        <v>263</v>
      </c>
      <c r="E28" s="69" t="s">
        <v>1288</v>
      </c>
      <c r="F28" s="1389">
        <v>124</v>
      </c>
      <c r="G28" s="1364" t="s">
        <v>454</v>
      </c>
      <c r="H28" s="69" t="s">
        <v>1288</v>
      </c>
      <c r="I28" s="294"/>
      <c r="J28" s="1367" t="s">
        <v>1332</v>
      </c>
      <c r="K28" s="87">
        <v>617.5</v>
      </c>
      <c r="L28" s="70" t="s">
        <v>454</v>
      </c>
      <c r="M28" s="1368" t="s">
        <v>444</v>
      </c>
      <c r="N28" s="66" t="s">
        <v>488</v>
      </c>
      <c r="O28" s="1369" t="s">
        <v>1289</v>
      </c>
      <c r="P28" s="88"/>
    </row>
    <row r="29" spans="1:16" ht="30" customHeight="1">
      <c r="A29" s="1361"/>
      <c r="B29" s="148" t="s">
        <v>1331</v>
      </c>
      <c r="C29" s="1363"/>
      <c r="D29" s="1365"/>
      <c r="E29" s="69" t="s">
        <v>1288</v>
      </c>
      <c r="F29" s="1366"/>
      <c r="G29" s="1365"/>
      <c r="H29" s="299">
        <v>4</v>
      </c>
      <c r="I29" s="298"/>
      <c r="J29" s="1367"/>
      <c r="K29" s="301">
        <f>K27+H29</f>
        <v>28</v>
      </c>
      <c r="L29" s="73" t="s">
        <v>443</v>
      </c>
      <c r="M29" s="1368"/>
      <c r="N29" s="66" t="s">
        <v>484</v>
      </c>
      <c r="O29" s="1369"/>
      <c r="P29" s="118"/>
    </row>
    <row r="30" spans="1:16" s="328" customFormat="1" ht="30" customHeight="1">
      <c r="A30" s="1350" t="s">
        <v>1741</v>
      </c>
      <c r="B30" s="304" t="s">
        <v>274</v>
      </c>
      <c r="C30" s="1352">
        <v>1921</v>
      </c>
      <c r="D30" s="1354" t="s">
        <v>2359</v>
      </c>
      <c r="E30" s="306" t="s">
        <v>1684</v>
      </c>
      <c r="F30" s="1402">
        <v>48</v>
      </c>
      <c r="G30" s="1354" t="s">
        <v>3039</v>
      </c>
      <c r="H30" s="306" t="s">
        <v>1684</v>
      </c>
      <c r="I30" s="318"/>
      <c r="J30" s="1357" t="s">
        <v>3040</v>
      </c>
      <c r="K30" s="319">
        <f>K28+F30</f>
        <v>665.5</v>
      </c>
      <c r="L30" s="307" t="s">
        <v>3039</v>
      </c>
      <c r="M30" s="1358" t="s">
        <v>444</v>
      </c>
      <c r="N30" s="320" t="s">
        <v>1691</v>
      </c>
      <c r="O30" s="1359" t="s">
        <v>1685</v>
      </c>
      <c r="P30" s="327"/>
    </row>
    <row r="31" spans="1:16" s="328" customFormat="1" ht="30" customHeight="1">
      <c r="A31" s="1351"/>
      <c r="B31" s="304" t="s">
        <v>3041</v>
      </c>
      <c r="C31" s="1353"/>
      <c r="D31" s="1355"/>
      <c r="E31" s="306" t="s">
        <v>1684</v>
      </c>
      <c r="F31" s="1356"/>
      <c r="G31" s="1355"/>
      <c r="H31" s="334">
        <v>2</v>
      </c>
      <c r="I31" s="335"/>
      <c r="J31" s="1357"/>
      <c r="K31" s="377">
        <f>K29+H31</f>
        <v>30</v>
      </c>
      <c r="L31" s="310" t="s">
        <v>443</v>
      </c>
      <c r="M31" s="1358"/>
      <c r="N31" s="320" t="s">
        <v>688</v>
      </c>
      <c r="O31" s="1359"/>
      <c r="P31" s="327"/>
    </row>
    <row r="32" spans="1:16" s="328" customFormat="1" ht="30" customHeight="1">
      <c r="A32" s="1350" t="s">
        <v>3042</v>
      </c>
      <c r="B32" s="304" t="s">
        <v>274</v>
      </c>
      <c r="C32" s="1352">
        <v>1921</v>
      </c>
      <c r="D32" s="1354" t="s">
        <v>2359</v>
      </c>
      <c r="E32" s="306" t="s">
        <v>3043</v>
      </c>
      <c r="F32" s="1402">
        <v>56</v>
      </c>
      <c r="G32" s="1354" t="s">
        <v>2077</v>
      </c>
      <c r="H32" s="306" t="str">
        <f>E32</f>
        <v>110/08/12</v>
      </c>
      <c r="I32" s="318"/>
      <c r="J32" s="1357" t="s">
        <v>3040</v>
      </c>
      <c r="K32" s="319">
        <f>K30+F32</f>
        <v>721.5</v>
      </c>
      <c r="L32" s="307" t="s">
        <v>2077</v>
      </c>
      <c r="M32" s="1358" t="s">
        <v>444</v>
      </c>
      <c r="N32" s="320" t="s">
        <v>488</v>
      </c>
      <c r="O32" s="1359" t="s">
        <v>3146</v>
      </c>
      <c r="P32" s="327"/>
    </row>
    <row r="33" spans="1:16" s="328" customFormat="1" ht="30" customHeight="1">
      <c r="A33" s="1351"/>
      <c r="B33" s="304" t="s">
        <v>3206</v>
      </c>
      <c r="C33" s="1353"/>
      <c r="D33" s="1355"/>
      <c r="E33" s="306" t="str">
        <f>E32</f>
        <v>110/08/12</v>
      </c>
      <c r="F33" s="1356"/>
      <c r="G33" s="1355"/>
      <c r="H33" s="334">
        <v>3</v>
      </c>
      <c r="I33" s="335"/>
      <c r="J33" s="1357"/>
      <c r="K33" s="377">
        <f>K31+H33</f>
        <v>33</v>
      </c>
      <c r="L33" s="310" t="s">
        <v>443</v>
      </c>
      <c r="M33" s="1358"/>
      <c r="N33" s="320" t="s">
        <v>491</v>
      </c>
      <c r="O33" s="1359"/>
      <c r="P33" s="327"/>
    </row>
    <row r="34" spans="1:16" ht="30" customHeight="1">
      <c r="A34" s="1350" t="s">
        <v>3207</v>
      </c>
      <c r="B34" s="304" t="s">
        <v>274</v>
      </c>
      <c r="C34" s="1352">
        <v>1921</v>
      </c>
      <c r="D34" s="1354" t="s">
        <v>2359</v>
      </c>
      <c r="E34" s="306" t="s">
        <v>3208</v>
      </c>
      <c r="F34" s="1402">
        <v>40</v>
      </c>
      <c r="G34" s="1354" t="s">
        <v>5113</v>
      </c>
      <c r="H34" s="306" t="str">
        <f>E34</f>
        <v>110/09/13</v>
      </c>
      <c r="I34" s="318"/>
      <c r="J34" s="1357" t="s">
        <v>5114</v>
      </c>
      <c r="K34" s="319">
        <f>K32+F34</f>
        <v>761.5</v>
      </c>
      <c r="L34" s="307" t="s">
        <v>5089</v>
      </c>
      <c r="M34" s="1358" t="s">
        <v>444</v>
      </c>
      <c r="N34" s="320" t="s">
        <v>488</v>
      </c>
      <c r="O34" s="1359" t="s">
        <v>3209</v>
      </c>
      <c r="P34" s="118"/>
    </row>
    <row r="35" spans="1:16" ht="30" customHeight="1">
      <c r="A35" s="1351"/>
      <c r="B35" s="304" t="s">
        <v>5115</v>
      </c>
      <c r="C35" s="1353"/>
      <c r="D35" s="1355"/>
      <c r="E35" s="306" t="str">
        <f>E34</f>
        <v>110/09/13</v>
      </c>
      <c r="F35" s="1356"/>
      <c r="G35" s="1355"/>
      <c r="H35" s="334">
        <v>2</v>
      </c>
      <c r="I35" s="335"/>
      <c r="J35" s="1357"/>
      <c r="K35" s="377">
        <f>K33+H35</f>
        <v>35</v>
      </c>
      <c r="L35" s="310" t="s">
        <v>443</v>
      </c>
      <c r="M35" s="1358"/>
      <c r="N35" s="320" t="s">
        <v>491</v>
      </c>
      <c r="O35" s="1359"/>
      <c r="P35" s="118"/>
    </row>
    <row r="36" spans="1:16" ht="30" customHeight="1">
      <c r="A36" s="1350" t="s">
        <v>5002</v>
      </c>
      <c r="B36" s="304" t="s">
        <v>274</v>
      </c>
      <c r="C36" s="1352">
        <v>1921</v>
      </c>
      <c r="D36" s="1354" t="s">
        <v>2359</v>
      </c>
      <c r="E36" s="306" t="s">
        <v>5003</v>
      </c>
      <c r="F36" s="1402">
        <v>20</v>
      </c>
      <c r="G36" s="1354" t="s">
        <v>5116</v>
      </c>
      <c r="H36" s="306" t="str">
        <f>E36</f>
        <v>111/03/14</v>
      </c>
      <c r="I36" s="318"/>
      <c r="J36" s="1357" t="s">
        <v>5114</v>
      </c>
      <c r="K36" s="319">
        <f>K34+F36</f>
        <v>781.5</v>
      </c>
      <c r="L36" s="307" t="s">
        <v>5089</v>
      </c>
      <c r="M36" s="1358" t="s">
        <v>444</v>
      </c>
      <c r="N36" s="320" t="s">
        <v>474</v>
      </c>
      <c r="O36" s="1359" t="s">
        <v>5098</v>
      </c>
      <c r="P36" s="118"/>
    </row>
    <row r="37" spans="1:16" ht="30" customHeight="1">
      <c r="A37" s="1351"/>
      <c r="B37" s="304" t="s">
        <v>5117</v>
      </c>
      <c r="C37" s="1353"/>
      <c r="D37" s="1355"/>
      <c r="E37" s="306" t="str">
        <f>E36</f>
        <v>111/03/14</v>
      </c>
      <c r="F37" s="1356"/>
      <c r="G37" s="1355"/>
      <c r="H37" s="334">
        <v>2</v>
      </c>
      <c r="I37" s="335"/>
      <c r="J37" s="1357"/>
      <c r="K37" s="377">
        <f>K35+H37</f>
        <v>37</v>
      </c>
      <c r="L37" s="310" t="s">
        <v>443</v>
      </c>
      <c r="M37" s="1358"/>
      <c r="N37" s="320" t="s">
        <v>5099</v>
      </c>
      <c r="O37" s="1359"/>
      <c r="P37" s="118"/>
    </row>
    <row r="38" spans="1:16" ht="30" customHeight="1">
      <c r="A38" s="1350" t="s">
        <v>5100</v>
      </c>
      <c r="B38" s="304" t="s">
        <v>274</v>
      </c>
      <c r="C38" s="1352">
        <v>1921</v>
      </c>
      <c r="D38" s="1354" t="s">
        <v>2359</v>
      </c>
      <c r="E38" s="306" t="s">
        <v>5101</v>
      </c>
      <c r="F38" s="1402">
        <v>14</v>
      </c>
      <c r="G38" s="1354" t="s">
        <v>5113</v>
      </c>
      <c r="H38" s="306" t="str">
        <f>E38</f>
        <v>111/03/24</v>
      </c>
      <c r="I38" s="318"/>
      <c r="J38" s="1357" t="s">
        <v>5114</v>
      </c>
      <c r="K38" s="319">
        <f>K36+F38</f>
        <v>795.5</v>
      </c>
      <c r="L38" s="307" t="s">
        <v>5089</v>
      </c>
      <c r="M38" s="1358" t="s">
        <v>444</v>
      </c>
      <c r="N38" s="320" t="s">
        <v>488</v>
      </c>
      <c r="O38" s="1359" t="s">
        <v>5102</v>
      </c>
      <c r="P38" s="118"/>
    </row>
    <row r="39" spans="1:16" ht="30" customHeight="1">
      <c r="A39" s="1351"/>
      <c r="B39" s="304" t="s">
        <v>5118</v>
      </c>
      <c r="C39" s="1353"/>
      <c r="D39" s="1355"/>
      <c r="E39" s="306" t="str">
        <f>E38</f>
        <v>111/03/24</v>
      </c>
      <c r="F39" s="1356"/>
      <c r="G39" s="1355"/>
      <c r="H39" s="334">
        <v>2</v>
      </c>
      <c r="I39" s="335"/>
      <c r="J39" s="1357"/>
      <c r="K39" s="377">
        <f>K37+H39</f>
        <v>39</v>
      </c>
      <c r="L39" s="310" t="s">
        <v>443</v>
      </c>
      <c r="M39" s="1358"/>
      <c r="N39" s="320" t="s">
        <v>491</v>
      </c>
      <c r="O39" s="1359"/>
      <c r="P39" s="118"/>
    </row>
    <row r="40" spans="1:16" ht="30" customHeight="1">
      <c r="A40" s="1350" t="s">
        <v>5103</v>
      </c>
      <c r="B40" s="304" t="s">
        <v>274</v>
      </c>
      <c r="C40" s="1352">
        <v>1921</v>
      </c>
      <c r="D40" s="1354" t="s">
        <v>2359</v>
      </c>
      <c r="E40" s="306" t="s">
        <v>918</v>
      </c>
      <c r="F40" s="1402">
        <v>16</v>
      </c>
      <c r="G40" s="1354" t="s">
        <v>5119</v>
      </c>
      <c r="H40" s="306" t="str">
        <f>E40</f>
        <v>111/04/01</v>
      </c>
      <c r="I40" s="318"/>
      <c r="J40" s="1357" t="s">
        <v>5120</v>
      </c>
      <c r="K40" s="319">
        <f>K38+F40</f>
        <v>811.5</v>
      </c>
      <c r="L40" s="307" t="s">
        <v>5119</v>
      </c>
      <c r="M40" s="1358" t="s">
        <v>444</v>
      </c>
      <c r="N40" s="320" t="s">
        <v>488</v>
      </c>
      <c r="O40" s="1359" t="s">
        <v>5104</v>
      </c>
      <c r="P40" s="118"/>
    </row>
    <row r="41" spans="1:16" ht="30" customHeight="1">
      <c r="A41" s="1351"/>
      <c r="B41" s="304" t="s">
        <v>5121</v>
      </c>
      <c r="C41" s="1353"/>
      <c r="D41" s="1355"/>
      <c r="E41" s="306" t="str">
        <f>E40</f>
        <v>111/04/01</v>
      </c>
      <c r="F41" s="1356"/>
      <c r="G41" s="1355"/>
      <c r="H41" s="334">
        <v>2</v>
      </c>
      <c r="I41" s="335"/>
      <c r="J41" s="1357"/>
      <c r="K41" s="377">
        <f>K39+H41</f>
        <v>41</v>
      </c>
      <c r="L41" s="310" t="s">
        <v>443</v>
      </c>
      <c r="M41" s="1358"/>
      <c r="N41" s="320" t="s">
        <v>491</v>
      </c>
      <c r="O41" s="1359"/>
      <c r="P41" s="118"/>
    </row>
    <row r="42" spans="1:16" ht="30" customHeight="1">
      <c r="A42" s="1350" t="s">
        <v>5105</v>
      </c>
      <c r="B42" s="304" t="s">
        <v>274</v>
      </c>
      <c r="C42" s="1352">
        <v>1921</v>
      </c>
      <c r="D42" s="1354" t="s">
        <v>2359</v>
      </c>
      <c r="E42" s="306" t="s">
        <v>5106</v>
      </c>
      <c r="F42" s="1402">
        <v>80</v>
      </c>
      <c r="G42" s="1354" t="s">
        <v>5089</v>
      </c>
      <c r="H42" s="306" t="str">
        <f>E42</f>
        <v>111/04/02</v>
      </c>
      <c r="I42" s="318"/>
      <c r="J42" s="1357" t="s">
        <v>5114</v>
      </c>
      <c r="K42" s="319">
        <f>K40+F42</f>
        <v>891.5</v>
      </c>
      <c r="L42" s="307" t="s">
        <v>5119</v>
      </c>
      <c r="M42" s="1358" t="s">
        <v>444</v>
      </c>
      <c r="N42" s="320" t="s">
        <v>5107</v>
      </c>
      <c r="O42" s="1359" t="s">
        <v>5109</v>
      </c>
      <c r="P42" s="118"/>
    </row>
    <row r="43" spans="1:16" ht="30" customHeight="1">
      <c r="A43" s="1351"/>
      <c r="B43" s="304" t="s">
        <v>5115</v>
      </c>
      <c r="C43" s="1353"/>
      <c r="D43" s="1355"/>
      <c r="E43" s="306" t="str">
        <f>E42</f>
        <v>111/04/02</v>
      </c>
      <c r="F43" s="1356"/>
      <c r="G43" s="1355"/>
      <c r="H43" s="334">
        <v>3</v>
      </c>
      <c r="I43" s="335"/>
      <c r="J43" s="1357"/>
      <c r="K43" s="377">
        <f>K41+H43</f>
        <v>44</v>
      </c>
      <c r="L43" s="310" t="s">
        <v>443</v>
      </c>
      <c r="M43" s="1358"/>
      <c r="N43" s="320" t="s">
        <v>5108</v>
      </c>
      <c r="O43" s="1359"/>
      <c r="P43" s="118"/>
    </row>
    <row r="44" spans="1:16" ht="30" customHeight="1">
      <c r="A44" s="1350" t="s">
        <v>5110</v>
      </c>
      <c r="B44" s="304" t="s">
        <v>274</v>
      </c>
      <c r="C44" s="1352">
        <v>1921</v>
      </c>
      <c r="D44" s="1354" t="s">
        <v>2359</v>
      </c>
      <c r="E44" s="306" t="s">
        <v>5111</v>
      </c>
      <c r="F44" s="1402">
        <v>29</v>
      </c>
      <c r="G44" s="1354" t="s">
        <v>5444</v>
      </c>
      <c r="H44" s="306" t="str">
        <f>E44</f>
        <v>111/04/06</v>
      </c>
      <c r="I44" s="318"/>
      <c r="J44" s="1357" t="s">
        <v>5445</v>
      </c>
      <c r="K44" s="319">
        <f>K42+F44</f>
        <v>920.5</v>
      </c>
      <c r="L44" s="307" t="s">
        <v>5446</v>
      </c>
      <c r="M44" s="1358" t="s">
        <v>444</v>
      </c>
      <c r="N44" s="320" t="s">
        <v>488</v>
      </c>
      <c r="O44" s="1359" t="s">
        <v>5112</v>
      </c>
      <c r="P44" s="118"/>
    </row>
    <row r="45" spans="1:16" ht="30" customHeight="1">
      <c r="A45" s="1351"/>
      <c r="B45" s="304" t="s">
        <v>5121</v>
      </c>
      <c r="C45" s="1353"/>
      <c r="D45" s="1355"/>
      <c r="E45" s="306" t="str">
        <f>E44</f>
        <v>111/04/06</v>
      </c>
      <c r="F45" s="1356"/>
      <c r="G45" s="1355"/>
      <c r="H45" s="334">
        <v>2</v>
      </c>
      <c r="I45" s="335"/>
      <c r="J45" s="1357"/>
      <c r="K45" s="377">
        <f>K43+H45</f>
        <v>46</v>
      </c>
      <c r="L45" s="310" t="s">
        <v>443</v>
      </c>
      <c r="M45" s="1358"/>
      <c r="N45" s="320" t="s">
        <v>2114</v>
      </c>
      <c r="O45" s="1359"/>
      <c r="P45" s="118"/>
    </row>
    <row r="46" spans="1:16" ht="30" customHeight="1">
      <c r="A46" s="1350" t="s">
        <v>5332</v>
      </c>
      <c r="B46" s="304" t="s">
        <v>274</v>
      </c>
      <c r="C46" s="1352">
        <v>1921</v>
      </c>
      <c r="D46" s="1354" t="s">
        <v>2359</v>
      </c>
      <c r="E46" s="306" t="s">
        <v>5333</v>
      </c>
      <c r="F46" s="1402">
        <v>45</v>
      </c>
      <c r="G46" s="1354" t="s">
        <v>5447</v>
      </c>
      <c r="H46" s="306" t="str">
        <f>E46</f>
        <v>111/04/12</v>
      </c>
      <c r="I46" s="318"/>
      <c r="J46" s="1357" t="s">
        <v>5448</v>
      </c>
      <c r="K46" s="319">
        <f>K44+F46</f>
        <v>965.5</v>
      </c>
      <c r="L46" s="307" t="s">
        <v>2158</v>
      </c>
      <c r="M46" s="1358" t="s">
        <v>444</v>
      </c>
      <c r="N46" s="320" t="s">
        <v>488</v>
      </c>
      <c r="O46" s="1359" t="s">
        <v>5334</v>
      </c>
      <c r="P46" s="118"/>
    </row>
    <row r="47" spans="1:16" ht="30" customHeight="1">
      <c r="A47" s="1351"/>
      <c r="B47" s="304" t="s">
        <v>5449</v>
      </c>
      <c r="C47" s="1353"/>
      <c r="D47" s="1355"/>
      <c r="E47" s="306" t="str">
        <f>E46</f>
        <v>111/04/12</v>
      </c>
      <c r="F47" s="1356"/>
      <c r="G47" s="1355"/>
      <c r="H47" s="334">
        <v>2</v>
      </c>
      <c r="I47" s="335"/>
      <c r="J47" s="1357"/>
      <c r="K47" s="377">
        <f>K45+H47</f>
        <v>48</v>
      </c>
      <c r="L47" s="310" t="s">
        <v>443</v>
      </c>
      <c r="M47" s="1358"/>
      <c r="N47" s="320" t="s">
        <v>5335</v>
      </c>
      <c r="O47" s="1359"/>
      <c r="P47" s="118"/>
    </row>
    <row r="48" spans="1:16" ht="30" customHeight="1">
      <c r="A48" s="1350" t="s">
        <v>5336</v>
      </c>
      <c r="B48" s="304" t="s">
        <v>274</v>
      </c>
      <c r="C48" s="1352">
        <v>1921</v>
      </c>
      <c r="D48" s="1354" t="s">
        <v>2359</v>
      </c>
      <c r="E48" s="306" t="s">
        <v>5337</v>
      </c>
      <c r="F48" s="1402">
        <v>52.5</v>
      </c>
      <c r="G48" s="1354" t="s">
        <v>6062</v>
      </c>
      <c r="H48" s="306" t="str">
        <f>E48</f>
        <v>111/04/13</v>
      </c>
      <c r="I48" s="318"/>
      <c r="J48" s="1357" t="s">
        <v>6063</v>
      </c>
      <c r="K48" s="319">
        <f>K46+F48</f>
        <v>1018</v>
      </c>
      <c r="L48" s="307" t="s">
        <v>6057</v>
      </c>
      <c r="M48" s="1358" t="s">
        <v>444</v>
      </c>
      <c r="N48" s="320" t="s">
        <v>2189</v>
      </c>
      <c r="O48" s="1359" t="s">
        <v>5339</v>
      </c>
      <c r="P48" s="118"/>
    </row>
    <row r="49" spans="1:16" ht="30" customHeight="1">
      <c r="A49" s="1351"/>
      <c r="B49" s="304" t="s">
        <v>6058</v>
      </c>
      <c r="C49" s="1353"/>
      <c r="D49" s="1355"/>
      <c r="E49" s="306" t="str">
        <f>E48</f>
        <v>111/04/13</v>
      </c>
      <c r="F49" s="1356"/>
      <c r="G49" s="1355"/>
      <c r="H49" s="334">
        <v>3</v>
      </c>
      <c r="I49" s="335"/>
      <c r="J49" s="1357"/>
      <c r="K49" s="377">
        <f>K47+H49</f>
        <v>51</v>
      </c>
      <c r="L49" s="310" t="s">
        <v>443</v>
      </c>
      <c r="M49" s="1358"/>
      <c r="N49" s="320" t="s">
        <v>5338</v>
      </c>
      <c r="O49" s="1359"/>
      <c r="P49" s="118"/>
    </row>
    <row r="50" spans="1:16" ht="30" customHeight="1">
      <c r="A50" s="1350" t="s">
        <v>5820</v>
      </c>
      <c r="B50" s="304" t="s">
        <v>274</v>
      </c>
      <c r="C50" s="1352">
        <v>1921</v>
      </c>
      <c r="D50" s="1354" t="s">
        <v>2359</v>
      </c>
      <c r="E50" s="306" t="s">
        <v>5821</v>
      </c>
      <c r="F50" s="1402">
        <v>147</v>
      </c>
      <c r="G50" s="1354" t="s">
        <v>6057</v>
      </c>
      <c r="H50" s="306" t="str">
        <f>E50</f>
        <v>111/07/09</v>
      </c>
      <c r="I50" s="318"/>
      <c r="J50" s="1357" t="s">
        <v>6064</v>
      </c>
      <c r="K50" s="319">
        <f>K48+F50</f>
        <v>1165</v>
      </c>
      <c r="L50" s="307" t="s">
        <v>6065</v>
      </c>
      <c r="M50" s="1358" t="s">
        <v>444</v>
      </c>
      <c r="N50" s="320" t="s">
        <v>474</v>
      </c>
      <c r="O50" s="1359" t="s">
        <v>5822</v>
      </c>
      <c r="P50" s="118"/>
    </row>
    <row r="51" spans="1:16" ht="30" customHeight="1">
      <c r="A51" s="1351"/>
      <c r="B51" s="304" t="s">
        <v>6061</v>
      </c>
      <c r="C51" s="1353"/>
      <c r="D51" s="1355"/>
      <c r="E51" s="306" t="str">
        <f>E50</f>
        <v>111/07/09</v>
      </c>
      <c r="F51" s="1356"/>
      <c r="G51" s="1355"/>
      <c r="H51" s="334">
        <v>3</v>
      </c>
      <c r="I51" s="335"/>
      <c r="J51" s="1357"/>
      <c r="K51" s="377">
        <f>K49+H51</f>
        <v>54</v>
      </c>
      <c r="L51" s="310" t="s">
        <v>443</v>
      </c>
      <c r="M51" s="1358"/>
      <c r="N51" s="320" t="s">
        <v>5576</v>
      </c>
      <c r="O51" s="1359"/>
      <c r="P51" s="118"/>
    </row>
    <row r="52" spans="1:16" ht="30" customHeight="1">
      <c r="A52" s="1350" t="s">
        <v>5823</v>
      </c>
      <c r="B52" s="304" t="s">
        <v>274</v>
      </c>
      <c r="C52" s="1352">
        <v>1921</v>
      </c>
      <c r="D52" s="1354" t="s">
        <v>2359</v>
      </c>
      <c r="E52" s="306" t="s">
        <v>5824</v>
      </c>
      <c r="F52" s="1402">
        <v>10</v>
      </c>
      <c r="G52" s="1354" t="s">
        <v>6059</v>
      </c>
      <c r="H52" s="306" t="str">
        <f>E52</f>
        <v>111/07/19</v>
      </c>
      <c r="I52" s="318"/>
      <c r="J52" s="1357" t="s">
        <v>5120</v>
      </c>
      <c r="K52" s="319">
        <f>K50+F52</f>
        <v>1175</v>
      </c>
      <c r="L52" s="307" t="s">
        <v>6059</v>
      </c>
      <c r="M52" s="1358" t="s">
        <v>444</v>
      </c>
      <c r="N52" s="320" t="s">
        <v>488</v>
      </c>
      <c r="O52" s="1359" t="s">
        <v>5825</v>
      </c>
      <c r="P52" s="118"/>
    </row>
    <row r="53" spans="1:16" ht="30" customHeight="1">
      <c r="A53" s="1351"/>
      <c r="B53" s="304" t="s">
        <v>6058</v>
      </c>
      <c r="C53" s="1353"/>
      <c r="D53" s="1355"/>
      <c r="E53" s="306" t="str">
        <f>E52</f>
        <v>111/07/19</v>
      </c>
      <c r="F53" s="1356"/>
      <c r="G53" s="1355"/>
      <c r="H53" s="334">
        <v>2</v>
      </c>
      <c r="I53" s="335"/>
      <c r="J53" s="1357"/>
      <c r="K53" s="377">
        <f>K51+H53</f>
        <v>56</v>
      </c>
      <c r="L53" s="310" t="s">
        <v>443</v>
      </c>
      <c r="M53" s="1358"/>
      <c r="N53" s="320" t="s">
        <v>5576</v>
      </c>
      <c r="O53" s="1359"/>
      <c r="P53" s="118"/>
    </row>
    <row r="54" spans="1:16" ht="30" customHeight="1">
      <c r="A54" s="1350" t="s">
        <v>5826</v>
      </c>
      <c r="B54" s="304" t="s">
        <v>274</v>
      </c>
      <c r="C54" s="1352">
        <v>1921</v>
      </c>
      <c r="D54" s="1354" t="s">
        <v>2359</v>
      </c>
      <c r="E54" s="306" t="s">
        <v>5816</v>
      </c>
      <c r="F54" s="1402">
        <v>24</v>
      </c>
      <c r="G54" s="1354" t="s">
        <v>2158</v>
      </c>
      <c r="H54" s="306" t="str">
        <f>E54</f>
        <v>111/07/29</v>
      </c>
      <c r="I54" s="318"/>
      <c r="J54" s="1357" t="s">
        <v>6063</v>
      </c>
      <c r="K54" s="319">
        <f>K52+F54</f>
        <v>1199</v>
      </c>
      <c r="L54" s="307" t="s">
        <v>6057</v>
      </c>
      <c r="M54" s="1358" t="s">
        <v>444</v>
      </c>
      <c r="N54" s="320" t="s">
        <v>474</v>
      </c>
      <c r="O54" s="1359" t="s">
        <v>5827</v>
      </c>
      <c r="P54" s="118"/>
    </row>
    <row r="55" spans="1:16" ht="30" customHeight="1">
      <c r="A55" s="1351"/>
      <c r="B55" s="304" t="s">
        <v>6066</v>
      </c>
      <c r="C55" s="1353"/>
      <c r="D55" s="1355"/>
      <c r="E55" s="306" t="str">
        <f>E54</f>
        <v>111/07/29</v>
      </c>
      <c r="F55" s="1356"/>
      <c r="G55" s="1355"/>
      <c r="H55" s="334">
        <v>2</v>
      </c>
      <c r="I55" s="335"/>
      <c r="J55" s="1357"/>
      <c r="K55" s="377">
        <f>K53+H55</f>
        <v>58</v>
      </c>
      <c r="L55" s="310" t="s">
        <v>443</v>
      </c>
      <c r="M55" s="1358"/>
      <c r="N55" s="320" t="s">
        <v>491</v>
      </c>
      <c r="O55" s="1359"/>
      <c r="P55" s="118"/>
    </row>
    <row r="56" spans="1:16" ht="30" customHeight="1">
      <c r="A56" s="1350" t="s">
        <v>7121</v>
      </c>
      <c r="B56" s="304" t="s">
        <v>274</v>
      </c>
      <c r="C56" s="1352">
        <v>1921</v>
      </c>
      <c r="D56" s="1354" t="s">
        <v>2359</v>
      </c>
      <c r="E56" s="306" t="s">
        <v>5974</v>
      </c>
      <c r="F56" s="1402">
        <v>4.5</v>
      </c>
      <c r="G56" s="1354" t="s">
        <v>6057</v>
      </c>
      <c r="H56" s="306" t="str">
        <f>E56</f>
        <v>111/08/08</v>
      </c>
      <c r="I56" s="318"/>
      <c r="J56" s="1357" t="s">
        <v>6067</v>
      </c>
      <c r="K56" s="319">
        <f>K54+F56</f>
        <v>1203.5</v>
      </c>
      <c r="L56" s="307" t="s">
        <v>6065</v>
      </c>
      <c r="M56" s="1358" t="s">
        <v>444</v>
      </c>
      <c r="N56" s="320" t="s">
        <v>474</v>
      </c>
      <c r="O56" s="1359" t="s">
        <v>5976</v>
      </c>
      <c r="P56" s="118"/>
    </row>
    <row r="57" spans="1:16" ht="30" customHeight="1">
      <c r="A57" s="1351"/>
      <c r="B57" s="304" t="s">
        <v>6061</v>
      </c>
      <c r="C57" s="1353"/>
      <c r="D57" s="1355"/>
      <c r="E57" s="306" t="str">
        <f>E56</f>
        <v>111/08/08</v>
      </c>
      <c r="F57" s="1356"/>
      <c r="G57" s="1355"/>
      <c r="H57" s="334">
        <v>2</v>
      </c>
      <c r="I57" s="335"/>
      <c r="J57" s="1357"/>
      <c r="K57" s="377">
        <f>K55+H57</f>
        <v>60</v>
      </c>
      <c r="L57" s="310" t="s">
        <v>443</v>
      </c>
      <c r="M57" s="1358"/>
      <c r="N57" s="320" t="s">
        <v>5576</v>
      </c>
      <c r="O57" s="1359"/>
      <c r="P57" s="118"/>
    </row>
    <row r="58" spans="1:16" ht="30" customHeight="1">
      <c r="A58" s="1350" t="s">
        <v>7122</v>
      </c>
      <c r="B58" s="304" t="s">
        <v>274</v>
      </c>
      <c r="C58" s="1352">
        <v>1921</v>
      </c>
      <c r="D58" s="1354" t="s">
        <v>2359</v>
      </c>
      <c r="E58" s="306" t="s">
        <v>6186</v>
      </c>
      <c r="F58" s="1402">
        <v>6</v>
      </c>
      <c r="G58" s="1354" t="s">
        <v>6189</v>
      </c>
      <c r="H58" s="306" t="str">
        <f>E58</f>
        <v>111/08/10</v>
      </c>
      <c r="I58" s="318"/>
      <c r="J58" s="1357" t="s">
        <v>5120</v>
      </c>
      <c r="K58" s="319">
        <f>K56+F58</f>
        <v>1209.5</v>
      </c>
      <c r="L58" s="307" t="s">
        <v>2158</v>
      </c>
      <c r="M58" s="1358" t="s">
        <v>444</v>
      </c>
      <c r="N58" s="320" t="s">
        <v>474</v>
      </c>
      <c r="O58" s="1359" t="s">
        <v>5978</v>
      </c>
      <c r="P58" s="118"/>
    </row>
    <row r="59" spans="1:16" ht="30" customHeight="1">
      <c r="A59" s="1351"/>
      <c r="B59" s="304" t="s">
        <v>6190</v>
      </c>
      <c r="C59" s="1353"/>
      <c r="D59" s="1355"/>
      <c r="E59" s="306" t="str">
        <f>E58</f>
        <v>111/08/10</v>
      </c>
      <c r="F59" s="1356"/>
      <c r="G59" s="1355"/>
      <c r="H59" s="334">
        <v>2</v>
      </c>
      <c r="I59" s="335"/>
      <c r="J59" s="1357"/>
      <c r="K59" s="377">
        <f>K57+H59</f>
        <v>62</v>
      </c>
      <c r="L59" s="310" t="s">
        <v>443</v>
      </c>
      <c r="M59" s="1358"/>
      <c r="N59" s="320" t="s">
        <v>5977</v>
      </c>
      <c r="O59" s="1359"/>
      <c r="P59" s="118"/>
    </row>
    <row r="60" spans="1:16" s="328" customFormat="1" ht="30" customHeight="1">
      <c r="A60" s="1350" t="s">
        <v>7123</v>
      </c>
      <c r="B60" s="304" t="s">
        <v>274</v>
      </c>
      <c r="C60" s="1352">
        <v>1921</v>
      </c>
      <c r="D60" s="1354" t="s">
        <v>2359</v>
      </c>
      <c r="E60" s="306" t="s">
        <v>6187</v>
      </c>
      <c r="F60" s="1402">
        <v>10.5</v>
      </c>
      <c r="G60" s="1354" t="s">
        <v>7143</v>
      </c>
      <c r="H60" s="306" t="str">
        <f>E60</f>
        <v>111/09/02</v>
      </c>
      <c r="I60" s="318"/>
      <c r="J60" s="1357" t="s">
        <v>7146</v>
      </c>
      <c r="K60" s="319">
        <f>K58+F60</f>
        <v>1220</v>
      </c>
      <c r="L60" s="307" t="s">
        <v>7143</v>
      </c>
      <c r="M60" s="1358" t="s">
        <v>444</v>
      </c>
      <c r="N60" s="320" t="s">
        <v>2189</v>
      </c>
      <c r="O60" s="1359" t="s">
        <v>6188</v>
      </c>
      <c r="P60" s="327"/>
    </row>
    <row r="61" spans="1:16" s="328" customFormat="1" ht="30" customHeight="1">
      <c r="A61" s="1351"/>
      <c r="B61" s="304" t="s">
        <v>7145</v>
      </c>
      <c r="C61" s="1353"/>
      <c r="D61" s="1355"/>
      <c r="E61" s="306" t="str">
        <f>E60</f>
        <v>111/09/02</v>
      </c>
      <c r="F61" s="1356"/>
      <c r="G61" s="1355"/>
      <c r="H61" s="334">
        <v>2</v>
      </c>
      <c r="I61" s="335"/>
      <c r="J61" s="1357"/>
      <c r="K61" s="377">
        <f>K59+H61</f>
        <v>64</v>
      </c>
      <c r="L61" s="310" t="s">
        <v>443</v>
      </c>
      <c r="M61" s="1358"/>
      <c r="N61" s="320" t="s">
        <v>2114</v>
      </c>
      <c r="O61" s="1359"/>
      <c r="P61" s="327"/>
    </row>
    <row r="62" spans="1:16" s="328" customFormat="1" ht="30" customHeight="1">
      <c r="A62" s="1350" t="s">
        <v>7124</v>
      </c>
      <c r="B62" s="304" t="s">
        <v>274</v>
      </c>
      <c r="C62" s="1352">
        <v>1921</v>
      </c>
      <c r="D62" s="1354" t="s">
        <v>2359</v>
      </c>
      <c r="E62" s="306" t="s">
        <v>6916</v>
      </c>
      <c r="F62" s="1402">
        <v>7</v>
      </c>
      <c r="G62" s="1354" t="s">
        <v>7148</v>
      </c>
      <c r="H62" s="306" t="str">
        <f>E62</f>
        <v>111/11/03</v>
      </c>
      <c r="I62" s="318"/>
      <c r="J62" s="1357" t="s">
        <v>5114</v>
      </c>
      <c r="K62" s="319">
        <f>K60+F62</f>
        <v>1227</v>
      </c>
      <c r="L62" s="307" t="s">
        <v>2158</v>
      </c>
      <c r="M62" s="1358" t="s">
        <v>444</v>
      </c>
      <c r="N62" s="320" t="s">
        <v>488</v>
      </c>
      <c r="O62" s="1359" t="s">
        <v>6917</v>
      </c>
      <c r="P62" s="327"/>
    </row>
    <row r="63" spans="1:16" s="328" customFormat="1" ht="30" customHeight="1">
      <c r="A63" s="1351"/>
      <c r="B63" s="304" t="s">
        <v>7145</v>
      </c>
      <c r="C63" s="1353"/>
      <c r="D63" s="1355"/>
      <c r="E63" s="306" t="str">
        <f>E62</f>
        <v>111/11/03</v>
      </c>
      <c r="F63" s="1356"/>
      <c r="G63" s="1355"/>
      <c r="H63" s="334"/>
      <c r="I63" s="335"/>
      <c r="J63" s="1357"/>
      <c r="K63" s="377">
        <f>K61+H63</f>
        <v>64</v>
      </c>
      <c r="L63" s="310" t="s">
        <v>443</v>
      </c>
      <c r="M63" s="1358"/>
      <c r="N63" s="320" t="s">
        <v>491</v>
      </c>
      <c r="O63" s="1359"/>
      <c r="P63" s="327"/>
    </row>
    <row r="64" spans="1:16" s="328" customFormat="1" ht="30" customHeight="1">
      <c r="A64" s="1350" t="s">
        <v>7125</v>
      </c>
      <c r="B64" s="304" t="s">
        <v>274</v>
      </c>
      <c r="C64" s="1352">
        <v>1921</v>
      </c>
      <c r="D64" s="1354" t="s">
        <v>2359</v>
      </c>
      <c r="E64" s="306" t="s">
        <v>6918</v>
      </c>
      <c r="F64" s="1402">
        <v>10</v>
      </c>
      <c r="G64" s="1354" t="s">
        <v>7143</v>
      </c>
      <c r="H64" s="306" t="str">
        <f>E64</f>
        <v>111/11/07</v>
      </c>
      <c r="I64" s="318"/>
      <c r="J64" s="1357" t="s">
        <v>7146</v>
      </c>
      <c r="K64" s="319">
        <f>K62+F64</f>
        <v>1237</v>
      </c>
      <c r="L64" s="307" t="s">
        <v>7143</v>
      </c>
      <c r="M64" s="1358" t="s">
        <v>444</v>
      </c>
      <c r="N64" s="320" t="s">
        <v>488</v>
      </c>
      <c r="O64" s="1359" t="s">
        <v>6919</v>
      </c>
      <c r="P64" s="327"/>
    </row>
    <row r="65" spans="1:16" s="328" customFormat="1" ht="30" customHeight="1">
      <c r="A65" s="1351"/>
      <c r="B65" s="304" t="s">
        <v>7145</v>
      </c>
      <c r="C65" s="1353"/>
      <c r="D65" s="1355"/>
      <c r="E65" s="306" t="str">
        <f>E64</f>
        <v>111/11/07</v>
      </c>
      <c r="F65" s="1356"/>
      <c r="G65" s="1355"/>
      <c r="H65" s="334"/>
      <c r="I65" s="335"/>
      <c r="J65" s="1357"/>
      <c r="K65" s="377">
        <f>K63+H65</f>
        <v>64</v>
      </c>
      <c r="L65" s="310" t="s">
        <v>443</v>
      </c>
      <c r="M65" s="1358"/>
      <c r="N65" s="320" t="s">
        <v>491</v>
      </c>
      <c r="O65" s="1359"/>
      <c r="P65" s="327"/>
    </row>
    <row r="66" spans="1:16" s="328" customFormat="1" ht="30" customHeight="1">
      <c r="A66" s="1350" t="s">
        <v>7126</v>
      </c>
      <c r="B66" s="304" t="s">
        <v>274</v>
      </c>
      <c r="C66" s="1352">
        <v>1921</v>
      </c>
      <c r="D66" s="1354" t="s">
        <v>2359</v>
      </c>
      <c r="E66" s="306" t="s">
        <v>6920</v>
      </c>
      <c r="F66" s="1402">
        <v>3</v>
      </c>
      <c r="G66" s="1354" t="s">
        <v>7143</v>
      </c>
      <c r="H66" s="306" t="str">
        <f>E66</f>
        <v>111/11/08</v>
      </c>
      <c r="I66" s="318"/>
      <c r="J66" s="1357" t="s">
        <v>7146</v>
      </c>
      <c r="K66" s="319">
        <f>K64+F66</f>
        <v>1240</v>
      </c>
      <c r="L66" s="307" t="s">
        <v>7149</v>
      </c>
      <c r="M66" s="1358" t="s">
        <v>444</v>
      </c>
      <c r="N66" s="320" t="s">
        <v>488</v>
      </c>
      <c r="O66" s="1359" t="s">
        <v>6921</v>
      </c>
      <c r="P66" s="327"/>
    </row>
    <row r="67" spans="1:16" s="328" customFormat="1" ht="30" customHeight="1">
      <c r="A67" s="1351"/>
      <c r="B67" s="304" t="s">
        <v>5115</v>
      </c>
      <c r="C67" s="1353"/>
      <c r="D67" s="1355"/>
      <c r="E67" s="306" t="str">
        <f>E66</f>
        <v>111/11/08</v>
      </c>
      <c r="F67" s="1356"/>
      <c r="G67" s="1355"/>
      <c r="H67" s="334"/>
      <c r="I67" s="335"/>
      <c r="J67" s="1357"/>
      <c r="K67" s="377">
        <f>K65+H67</f>
        <v>64</v>
      </c>
      <c r="L67" s="310" t="s">
        <v>443</v>
      </c>
      <c r="M67" s="1358"/>
      <c r="N67" s="320" t="s">
        <v>491</v>
      </c>
      <c r="O67" s="1359"/>
      <c r="P67" s="327"/>
    </row>
    <row r="68" spans="1:16" s="328" customFormat="1" ht="30" customHeight="1">
      <c r="A68" s="1350" t="s">
        <v>7127</v>
      </c>
      <c r="B68" s="304" t="s">
        <v>274</v>
      </c>
      <c r="C68" s="1352">
        <v>1921</v>
      </c>
      <c r="D68" s="1354" t="s">
        <v>2359</v>
      </c>
      <c r="E68" s="306" t="s">
        <v>6922</v>
      </c>
      <c r="F68" s="1402">
        <v>3.5</v>
      </c>
      <c r="G68" s="1354" t="s">
        <v>7148</v>
      </c>
      <c r="H68" s="306" t="str">
        <f>E68</f>
        <v>111/11/09</v>
      </c>
      <c r="I68" s="318"/>
      <c r="J68" s="1357" t="s">
        <v>7146</v>
      </c>
      <c r="K68" s="319">
        <f>K66+F68</f>
        <v>1243.5</v>
      </c>
      <c r="L68" s="307" t="s">
        <v>7143</v>
      </c>
      <c r="M68" s="1358" t="s">
        <v>444</v>
      </c>
      <c r="N68" s="320" t="s">
        <v>488</v>
      </c>
      <c r="O68" s="1359" t="s">
        <v>6923</v>
      </c>
      <c r="P68" s="327"/>
    </row>
    <row r="69" spans="1:16" s="328" customFormat="1" ht="30" customHeight="1">
      <c r="A69" s="1351"/>
      <c r="B69" s="304" t="s">
        <v>7145</v>
      </c>
      <c r="C69" s="1353"/>
      <c r="D69" s="1355"/>
      <c r="E69" s="306" t="str">
        <f>E68</f>
        <v>111/11/09</v>
      </c>
      <c r="F69" s="1356"/>
      <c r="G69" s="1355"/>
      <c r="H69" s="334"/>
      <c r="I69" s="335"/>
      <c r="J69" s="1357"/>
      <c r="K69" s="377">
        <f>K67+H69</f>
        <v>64</v>
      </c>
      <c r="L69" s="310" t="s">
        <v>443</v>
      </c>
      <c r="M69" s="1358"/>
      <c r="N69" s="320" t="s">
        <v>491</v>
      </c>
      <c r="O69" s="1359"/>
      <c r="P69" s="327"/>
    </row>
    <row r="70" spans="1:16" s="328" customFormat="1" ht="30" customHeight="1">
      <c r="A70" s="1350" t="s">
        <v>7128</v>
      </c>
      <c r="B70" s="304" t="s">
        <v>274</v>
      </c>
      <c r="C70" s="1352">
        <v>1921</v>
      </c>
      <c r="D70" s="1354" t="s">
        <v>2359</v>
      </c>
      <c r="E70" s="306" t="s">
        <v>6924</v>
      </c>
      <c r="F70" s="1402">
        <v>24</v>
      </c>
      <c r="G70" s="1354" t="s">
        <v>7143</v>
      </c>
      <c r="H70" s="306" t="str">
        <f>E70</f>
        <v>111/11/28</v>
      </c>
      <c r="I70" s="318"/>
      <c r="J70" s="1357" t="s">
        <v>7146</v>
      </c>
      <c r="K70" s="319">
        <f>K68+F70</f>
        <v>1267.5</v>
      </c>
      <c r="L70" s="307" t="s">
        <v>7143</v>
      </c>
      <c r="M70" s="1358" t="s">
        <v>444</v>
      </c>
      <c r="N70" s="320" t="s">
        <v>488</v>
      </c>
      <c r="O70" s="1359" t="s">
        <v>6926</v>
      </c>
      <c r="P70" s="327"/>
    </row>
    <row r="71" spans="1:16" s="328" customFormat="1" ht="30" customHeight="1">
      <c r="A71" s="1351"/>
      <c r="B71" s="304" t="s">
        <v>5115</v>
      </c>
      <c r="C71" s="1353"/>
      <c r="D71" s="1355"/>
      <c r="E71" s="306" t="str">
        <f>E70</f>
        <v>111/11/28</v>
      </c>
      <c r="F71" s="1356"/>
      <c r="G71" s="1355"/>
      <c r="H71" s="334">
        <v>2</v>
      </c>
      <c r="I71" s="335"/>
      <c r="J71" s="1357"/>
      <c r="K71" s="377">
        <f>K69+H71</f>
        <v>66</v>
      </c>
      <c r="L71" s="310" t="s">
        <v>443</v>
      </c>
      <c r="M71" s="1358"/>
      <c r="N71" s="320" t="s">
        <v>491</v>
      </c>
      <c r="O71" s="1359"/>
      <c r="P71" s="327"/>
    </row>
    <row r="72" spans="1:16" s="328" customFormat="1" ht="30" customHeight="1">
      <c r="A72" s="1350" t="s">
        <v>7129</v>
      </c>
      <c r="B72" s="304" t="s">
        <v>274</v>
      </c>
      <c r="C72" s="1352">
        <v>1921</v>
      </c>
      <c r="D72" s="1354" t="s">
        <v>2359</v>
      </c>
      <c r="E72" s="306" t="s">
        <v>6927</v>
      </c>
      <c r="F72" s="1402">
        <v>24</v>
      </c>
      <c r="G72" s="1354" t="s">
        <v>7143</v>
      </c>
      <c r="H72" s="306" t="str">
        <f>E72</f>
        <v>111/11/30</v>
      </c>
      <c r="I72" s="318"/>
      <c r="J72" s="1357" t="s">
        <v>7146</v>
      </c>
      <c r="K72" s="319">
        <f>K70+F72</f>
        <v>1291.5</v>
      </c>
      <c r="L72" s="307" t="s">
        <v>7143</v>
      </c>
      <c r="M72" s="1358" t="s">
        <v>444</v>
      </c>
      <c r="N72" s="320" t="s">
        <v>488</v>
      </c>
      <c r="O72" s="1359" t="s">
        <v>6925</v>
      </c>
      <c r="P72" s="327"/>
    </row>
    <row r="73" spans="1:16" s="328" customFormat="1" ht="30" customHeight="1">
      <c r="A73" s="1351"/>
      <c r="B73" s="304" t="s">
        <v>7145</v>
      </c>
      <c r="C73" s="1353"/>
      <c r="D73" s="1355"/>
      <c r="E73" s="306" t="str">
        <f>E72</f>
        <v>111/11/30</v>
      </c>
      <c r="F73" s="1356"/>
      <c r="G73" s="1355"/>
      <c r="H73" s="334"/>
      <c r="I73" s="335"/>
      <c r="J73" s="1357"/>
      <c r="K73" s="377">
        <f>K71+H73</f>
        <v>66</v>
      </c>
      <c r="L73" s="310" t="s">
        <v>443</v>
      </c>
      <c r="M73" s="1358"/>
      <c r="N73" s="320" t="s">
        <v>491</v>
      </c>
      <c r="O73" s="1359"/>
      <c r="P73" s="327"/>
    </row>
    <row r="74" spans="1:16" s="328" customFormat="1" ht="30" customHeight="1">
      <c r="A74" s="1350" t="s">
        <v>7130</v>
      </c>
      <c r="B74" s="304" t="s">
        <v>274</v>
      </c>
      <c r="C74" s="1352">
        <v>1921</v>
      </c>
      <c r="D74" s="1354" t="s">
        <v>2359</v>
      </c>
      <c r="E74" s="306" t="s">
        <v>6928</v>
      </c>
      <c r="F74" s="1402">
        <v>15</v>
      </c>
      <c r="G74" s="1354" t="s">
        <v>7143</v>
      </c>
      <c r="H74" s="306" t="str">
        <f>E74</f>
        <v>111/12/08</v>
      </c>
      <c r="I74" s="318"/>
      <c r="J74" s="1357" t="s">
        <v>7146</v>
      </c>
      <c r="K74" s="319">
        <f>K72+F74</f>
        <v>1306.5</v>
      </c>
      <c r="L74" s="307" t="s">
        <v>7143</v>
      </c>
      <c r="M74" s="1358" t="s">
        <v>444</v>
      </c>
      <c r="N74" s="320" t="s">
        <v>488</v>
      </c>
      <c r="O74" s="1359" t="s">
        <v>6929</v>
      </c>
      <c r="P74" s="327"/>
    </row>
    <row r="75" spans="1:16" s="328" customFormat="1" ht="30" customHeight="1">
      <c r="A75" s="1351"/>
      <c r="B75" s="304" t="s">
        <v>7145</v>
      </c>
      <c r="C75" s="1353"/>
      <c r="D75" s="1355"/>
      <c r="E75" s="306" t="str">
        <f>E74</f>
        <v>111/12/08</v>
      </c>
      <c r="F75" s="1356"/>
      <c r="G75" s="1355"/>
      <c r="H75" s="334"/>
      <c r="I75" s="335"/>
      <c r="J75" s="1357"/>
      <c r="K75" s="377">
        <f>K73+H75</f>
        <v>66</v>
      </c>
      <c r="L75" s="310" t="s">
        <v>443</v>
      </c>
      <c r="M75" s="1358"/>
      <c r="N75" s="320" t="s">
        <v>491</v>
      </c>
      <c r="O75" s="1359"/>
      <c r="P75" s="327"/>
    </row>
    <row r="76" spans="1:16" s="328" customFormat="1" ht="30" customHeight="1">
      <c r="A76" s="1350" t="s">
        <v>7131</v>
      </c>
      <c r="B76" s="304" t="s">
        <v>274</v>
      </c>
      <c r="C76" s="1352">
        <v>1921</v>
      </c>
      <c r="D76" s="1354" t="s">
        <v>2359</v>
      </c>
      <c r="E76" s="306" t="s">
        <v>6930</v>
      </c>
      <c r="F76" s="1402">
        <v>9</v>
      </c>
      <c r="G76" s="1354" t="s">
        <v>7148</v>
      </c>
      <c r="H76" s="306" t="str">
        <f>E76</f>
        <v>111/12/10</v>
      </c>
      <c r="I76" s="318"/>
      <c r="J76" s="1357" t="s">
        <v>7146</v>
      </c>
      <c r="K76" s="319">
        <f>K74+F76</f>
        <v>1315.5</v>
      </c>
      <c r="L76" s="307" t="s">
        <v>2158</v>
      </c>
      <c r="M76" s="1358" t="s">
        <v>444</v>
      </c>
      <c r="N76" s="320" t="s">
        <v>488</v>
      </c>
      <c r="O76" s="1359" t="s">
        <v>6931</v>
      </c>
      <c r="P76" s="327"/>
    </row>
    <row r="77" spans="1:16" s="328" customFormat="1" ht="30" customHeight="1">
      <c r="A77" s="1351"/>
      <c r="B77" s="304" t="s">
        <v>7145</v>
      </c>
      <c r="C77" s="1353"/>
      <c r="D77" s="1355"/>
      <c r="E77" s="306" t="str">
        <f>E76</f>
        <v>111/12/10</v>
      </c>
      <c r="F77" s="1356"/>
      <c r="G77" s="1355"/>
      <c r="H77" s="334"/>
      <c r="I77" s="335"/>
      <c r="J77" s="1357"/>
      <c r="K77" s="377">
        <f>K75+H77</f>
        <v>66</v>
      </c>
      <c r="L77" s="310" t="s">
        <v>443</v>
      </c>
      <c r="M77" s="1358"/>
      <c r="N77" s="320" t="s">
        <v>491</v>
      </c>
      <c r="O77" s="1359"/>
      <c r="P77" s="327"/>
    </row>
    <row r="78" spans="1:16" s="328" customFormat="1" ht="30" customHeight="1">
      <c r="A78" s="1350" t="s">
        <v>7132</v>
      </c>
      <c r="B78" s="304" t="s">
        <v>274</v>
      </c>
      <c r="C78" s="1352">
        <v>1921</v>
      </c>
      <c r="D78" s="1354" t="s">
        <v>2359</v>
      </c>
      <c r="E78" s="306" t="s">
        <v>6932</v>
      </c>
      <c r="F78" s="1402">
        <v>8.5</v>
      </c>
      <c r="G78" s="1354" t="s">
        <v>2158</v>
      </c>
      <c r="H78" s="306" t="str">
        <f>E78</f>
        <v>111/12/13</v>
      </c>
      <c r="I78" s="318"/>
      <c r="J78" s="1357" t="s">
        <v>7147</v>
      </c>
      <c r="K78" s="319">
        <f>K76+F78</f>
        <v>1324</v>
      </c>
      <c r="L78" s="307" t="s">
        <v>7143</v>
      </c>
      <c r="M78" s="1358" t="s">
        <v>444</v>
      </c>
      <c r="N78" s="320" t="s">
        <v>488</v>
      </c>
      <c r="O78" s="1359" t="s">
        <v>6933</v>
      </c>
      <c r="P78" s="327"/>
    </row>
    <row r="79" spans="1:16" s="328" customFormat="1" ht="30" customHeight="1">
      <c r="A79" s="1351"/>
      <c r="B79" s="304" t="s">
        <v>7151</v>
      </c>
      <c r="C79" s="1353"/>
      <c r="D79" s="1355"/>
      <c r="E79" s="306" t="str">
        <f>E78</f>
        <v>111/12/13</v>
      </c>
      <c r="F79" s="1356"/>
      <c r="G79" s="1355"/>
      <c r="H79" s="334"/>
      <c r="I79" s="335"/>
      <c r="J79" s="1357"/>
      <c r="K79" s="377">
        <f>K77+H79</f>
        <v>66</v>
      </c>
      <c r="L79" s="310" t="s">
        <v>443</v>
      </c>
      <c r="M79" s="1358"/>
      <c r="N79" s="320" t="s">
        <v>491</v>
      </c>
      <c r="O79" s="1359"/>
      <c r="P79" s="327"/>
    </row>
    <row r="80" spans="1:16" s="328" customFormat="1" ht="30" customHeight="1">
      <c r="A80" s="1350" t="s">
        <v>7133</v>
      </c>
      <c r="B80" s="304" t="s">
        <v>274</v>
      </c>
      <c r="C80" s="1352">
        <v>1921</v>
      </c>
      <c r="D80" s="1354" t="s">
        <v>2359</v>
      </c>
      <c r="E80" s="306" t="s">
        <v>6934</v>
      </c>
      <c r="F80" s="1402">
        <v>8.5</v>
      </c>
      <c r="G80" s="1354" t="s">
        <v>7143</v>
      </c>
      <c r="H80" s="306" t="str">
        <f>E80</f>
        <v>111/12/16</v>
      </c>
      <c r="I80" s="318"/>
      <c r="J80" s="1357" t="s">
        <v>7144</v>
      </c>
      <c r="K80" s="319">
        <f>K78+F80</f>
        <v>1332.5</v>
      </c>
      <c r="L80" s="307" t="s">
        <v>2158</v>
      </c>
      <c r="M80" s="1358" t="s">
        <v>444</v>
      </c>
      <c r="N80" s="320" t="s">
        <v>488</v>
      </c>
      <c r="O80" s="1359" t="s">
        <v>6935</v>
      </c>
      <c r="P80" s="327"/>
    </row>
    <row r="81" spans="1:16" s="328" customFormat="1" ht="30" customHeight="1">
      <c r="A81" s="1351"/>
      <c r="B81" s="304" t="s">
        <v>7150</v>
      </c>
      <c r="C81" s="1353"/>
      <c r="D81" s="1355"/>
      <c r="E81" s="306" t="str">
        <f>E80</f>
        <v>111/12/16</v>
      </c>
      <c r="F81" s="1356"/>
      <c r="G81" s="1355"/>
      <c r="H81" s="334"/>
      <c r="I81" s="335"/>
      <c r="J81" s="1357"/>
      <c r="K81" s="377">
        <f>K79+H81</f>
        <v>66</v>
      </c>
      <c r="L81" s="310" t="s">
        <v>443</v>
      </c>
      <c r="M81" s="1358"/>
      <c r="N81" s="320" t="s">
        <v>491</v>
      </c>
      <c r="O81" s="1359"/>
      <c r="P81" s="327"/>
    </row>
    <row r="82" spans="1:16" s="328" customFormat="1" ht="30" customHeight="1">
      <c r="A82" s="1350" t="s">
        <v>7134</v>
      </c>
      <c r="B82" s="304" t="s">
        <v>274</v>
      </c>
      <c r="C82" s="1352">
        <v>1921</v>
      </c>
      <c r="D82" s="1354" t="s">
        <v>2359</v>
      </c>
      <c r="E82" s="306" t="s">
        <v>6936</v>
      </c>
      <c r="F82" s="1402">
        <v>3.5</v>
      </c>
      <c r="G82" s="1354" t="s">
        <v>7148</v>
      </c>
      <c r="H82" s="306" t="str">
        <f>E82</f>
        <v>111/12/20</v>
      </c>
      <c r="I82" s="318"/>
      <c r="J82" s="1357" t="s">
        <v>7146</v>
      </c>
      <c r="K82" s="319">
        <f>K80+F82</f>
        <v>1336</v>
      </c>
      <c r="L82" s="307" t="s">
        <v>7148</v>
      </c>
      <c r="M82" s="1358" t="s">
        <v>444</v>
      </c>
      <c r="N82" s="320" t="s">
        <v>488</v>
      </c>
      <c r="O82" s="1359" t="s">
        <v>6937</v>
      </c>
      <c r="P82" s="327"/>
    </row>
    <row r="83" spans="1:16" s="328" customFormat="1" ht="30" customHeight="1">
      <c r="A83" s="1351"/>
      <c r="B83" s="304" t="s">
        <v>7145</v>
      </c>
      <c r="C83" s="1353"/>
      <c r="D83" s="1355"/>
      <c r="E83" s="306" t="str">
        <f>E82</f>
        <v>111/12/20</v>
      </c>
      <c r="F83" s="1356"/>
      <c r="G83" s="1355"/>
      <c r="H83" s="334">
        <v>2</v>
      </c>
      <c r="I83" s="335"/>
      <c r="J83" s="1357"/>
      <c r="K83" s="377">
        <f>K81+H83</f>
        <v>68</v>
      </c>
      <c r="L83" s="310" t="s">
        <v>443</v>
      </c>
      <c r="M83" s="1358"/>
      <c r="N83" s="320" t="s">
        <v>491</v>
      </c>
      <c r="O83" s="1359"/>
      <c r="P83" s="327"/>
    </row>
    <row r="84" spans="1:16" s="328" customFormat="1" ht="30" customHeight="1">
      <c r="A84" s="1350" t="s">
        <v>7135</v>
      </c>
      <c r="B84" s="304" t="s">
        <v>274</v>
      </c>
      <c r="C84" s="1352">
        <v>1921</v>
      </c>
      <c r="D84" s="1354" t="s">
        <v>2359</v>
      </c>
      <c r="E84" s="306" t="s">
        <v>6938</v>
      </c>
      <c r="F84" s="1402">
        <v>2.5</v>
      </c>
      <c r="G84" s="1354" t="s">
        <v>7143</v>
      </c>
      <c r="H84" s="306" t="str">
        <f>E84</f>
        <v>111/12/23</v>
      </c>
      <c r="I84" s="318"/>
      <c r="J84" s="1357" t="s">
        <v>7146</v>
      </c>
      <c r="K84" s="319">
        <f>K82+F84</f>
        <v>1338.5</v>
      </c>
      <c r="L84" s="307" t="s">
        <v>7149</v>
      </c>
      <c r="M84" s="1358" t="s">
        <v>444</v>
      </c>
      <c r="N84" s="320" t="s">
        <v>488</v>
      </c>
      <c r="O84" s="1359" t="s">
        <v>6939</v>
      </c>
      <c r="P84" s="327"/>
    </row>
    <row r="85" spans="1:16" s="328" customFormat="1" ht="30" customHeight="1">
      <c r="A85" s="1351"/>
      <c r="B85" s="304" t="s">
        <v>7145</v>
      </c>
      <c r="C85" s="1353"/>
      <c r="D85" s="1355"/>
      <c r="E85" s="306" t="str">
        <f>E84</f>
        <v>111/12/23</v>
      </c>
      <c r="F85" s="1356"/>
      <c r="G85" s="1355"/>
      <c r="H85" s="334"/>
      <c r="I85" s="335"/>
      <c r="J85" s="1357"/>
      <c r="K85" s="377">
        <f>K83+H85</f>
        <v>68</v>
      </c>
      <c r="L85" s="310" t="s">
        <v>443</v>
      </c>
      <c r="M85" s="1358"/>
      <c r="N85" s="320" t="s">
        <v>491</v>
      </c>
      <c r="O85" s="1359"/>
      <c r="P85" s="327"/>
    </row>
    <row r="86" spans="1:16" s="328" customFormat="1" ht="30" customHeight="1">
      <c r="A86" s="1350" t="s">
        <v>7136</v>
      </c>
      <c r="B86" s="304" t="s">
        <v>274</v>
      </c>
      <c r="C86" s="1352">
        <v>1921</v>
      </c>
      <c r="D86" s="1354" t="s">
        <v>2359</v>
      </c>
      <c r="E86" s="306" t="s">
        <v>6938</v>
      </c>
      <c r="F86" s="1402">
        <v>3.5</v>
      </c>
      <c r="G86" s="1354" t="s">
        <v>7149</v>
      </c>
      <c r="H86" s="306" t="str">
        <f>E86</f>
        <v>111/12/23</v>
      </c>
      <c r="I86" s="318"/>
      <c r="J86" s="1357" t="s">
        <v>7146</v>
      </c>
      <c r="K86" s="319">
        <f>K84+F86</f>
        <v>1342</v>
      </c>
      <c r="L86" s="307" t="s">
        <v>7143</v>
      </c>
      <c r="M86" s="1358" t="s">
        <v>444</v>
      </c>
      <c r="N86" s="320" t="s">
        <v>488</v>
      </c>
      <c r="O86" s="1359" t="s">
        <v>6940</v>
      </c>
      <c r="P86" s="327"/>
    </row>
    <row r="87" spans="1:16" s="328" customFormat="1" ht="30" customHeight="1">
      <c r="A87" s="1351"/>
      <c r="B87" s="304" t="s">
        <v>7150</v>
      </c>
      <c r="C87" s="1353"/>
      <c r="D87" s="1355"/>
      <c r="E87" s="306" t="str">
        <f>E86</f>
        <v>111/12/23</v>
      </c>
      <c r="F87" s="1356"/>
      <c r="G87" s="1355"/>
      <c r="H87" s="334"/>
      <c r="I87" s="335"/>
      <c r="J87" s="1357"/>
      <c r="K87" s="377">
        <f>K85+H87</f>
        <v>68</v>
      </c>
      <c r="L87" s="310" t="s">
        <v>443</v>
      </c>
      <c r="M87" s="1358"/>
      <c r="N87" s="320" t="s">
        <v>491</v>
      </c>
      <c r="O87" s="1359"/>
      <c r="P87" s="327"/>
    </row>
    <row r="88" spans="1:16" s="328" customFormat="1" ht="30" customHeight="1">
      <c r="A88" s="1350" t="s">
        <v>7137</v>
      </c>
      <c r="B88" s="304" t="s">
        <v>274</v>
      </c>
      <c r="C88" s="1352">
        <v>1921</v>
      </c>
      <c r="D88" s="1354" t="s">
        <v>2359</v>
      </c>
      <c r="E88" s="306" t="s">
        <v>6941</v>
      </c>
      <c r="F88" s="1402">
        <v>4</v>
      </c>
      <c r="G88" s="1354" t="s">
        <v>7148</v>
      </c>
      <c r="H88" s="306" t="str">
        <f>E88</f>
        <v>111/12/26</v>
      </c>
      <c r="I88" s="318"/>
      <c r="J88" s="1357" t="s">
        <v>7146</v>
      </c>
      <c r="K88" s="319">
        <f>K86+F88</f>
        <v>1346</v>
      </c>
      <c r="L88" s="307" t="s">
        <v>7148</v>
      </c>
      <c r="M88" s="1358" t="s">
        <v>444</v>
      </c>
      <c r="N88" s="320" t="s">
        <v>488</v>
      </c>
      <c r="O88" s="1359" t="s">
        <v>6942</v>
      </c>
      <c r="P88" s="327"/>
    </row>
    <row r="89" spans="1:16" s="328" customFormat="1" ht="30" customHeight="1">
      <c r="A89" s="1351"/>
      <c r="B89" s="304" t="s">
        <v>7145</v>
      </c>
      <c r="C89" s="1353"/>
      <c r="D89" s="1355"/>
      <c r="E89" s="306" t="str">
        <f>E88</f>
        <v>111/12/26</v>
      </c>
      <c r="F89" s="1356"/>
      <c r="G89" s="1355"/>
      <c r="H89" s="334"/>
      <c r="I89" s="335"/>
      <c r="J89" s="1357"/>
      <c r="K89" s="377">
        <f>K87+H89</f>
        <v>68</v>
      </c>
      <c r="L89" s="310" t="s">
        <v>443</v>
      </c>
      <c r="M89" s="1358"/>
      <c r="N89" s="320" t="s">
        <v>491</v>
      </c>
      <c r="O89" s="1359"/>
      <c r="P89" s="327"/>
    </row>
    <row r="90" spans="1:16" s="328" customFormat="1" ht="30" customHeight="1">
      <c r="A90" s="1350" t="s">
        <v>7138</v>
      </c>
      <c r="B90" s="304" t="s">
        <v>274</v>
      </c>
      <c r="C90" s="1352">
        <v>1921</v>
      </c>
      <c r="D90" s="1354" t="s">
        <v>2359</v>
      </c>
      <c r="E90" s="306" t="s">
        <v>6941</v>
      </c>
      <c r="F90" s="1402">
        <v>5.5</v>
      </c>
      <c r="G90" s="1354" t="s">
        <v>7143</v>
      </c>
      <c r="H90" s="306" t="str">
        <f>E90</f>
        <v>111/12/26</v>
      </c>
      <c r="I90" s="318"/>
      <c r="J90" s="1357" t="s">
        <v>7146</v>
      </c>
      <c r="K90" s="319">
        <f>K88+F90</f>
        <v>1351.5</v>
      </c>
      <c r="L90" s="307" t="s">
        <v>7148</v>
      </c>
      <c r="M90" s="1358" t="s">
        <v>444</v>
      </c>
      <c r="N90" s="320" t="s">
        <v>488</v>
      </c>
      <c r="O90" s="1359" t="s">
        <v>6943</v>
      </c>
      <c r="P90" s="327"/>
    </row>
    <row r="91" spans="1:16" s="328" customFormat="1" ht="30" customHeight="1">
      <c r="A91" s="1351"/>
      <c r="B91" s="304" t="s">
        <v>5115</v>
      </c>
      <c r="C91" s="1353"/>
      <c r="D91" s="1355"/>
      <c r="E91" s="306" t="str">
        <f>E90</f>
        <v>111/12/26</v>
      </c>
      <c r="F91" s="1356"/>
      <c r="G91" s="1355"/>
      <c r="H91" s="334"/>
      <c r="I91" s="335"/>
      <c r="J91" s="1357"/>
      <c r="K91" s="377">
        <f>K89+H91</f>
        <v>68</v>
      </c>
      <c r="L91" s="310" t="s">
        <v>443</v>
      </c>
      <c r="M91" s="1358"/>
      <c r="N91" s="320" t="s">
        <v>491</v>
      </c>
      <c r="O91" s="1359"/>
      <c r="P91" s="327"/>
    </row>
    <row r="92" spans="1:16" s="328" customFormat="1" ht="30" customHeight="1">
      <c r="A92" s="1350" t="s">
        <v>7139</v>
      </c>
      <c r="B92" s="304" t="s">
        <v>274</v>
      </c>
      <c r="C92" s="1352">
        <v>1921</v>
      </c>
      <c r="D92" s="1354" t="s">
        <v>2359</v>
      </c>
      <c r="E92" s="306" t="s">
        <v>6944</v>
      </c>
      <c r="F92" s="1402">
        <v>29.5</v>
      </c>
      <c r="G92" s="1354" t="s">
        <v>7148</v>
      </c>
      <c r="H92" s="306" t="str">
        <f>E92</f>
        <v>111/12/31</v>
      </c>
      <c r="I92" s="318"/>
      <c r="J92" s="1357" t="s">
        <v>7144</v>
      </c>
      <c r="K92" s="319">
        <f>K90+F92</f>
        <v>1381</v>
      </c>
      <c r="L92" s="307" t="s">
        <v>7148</v>
      </c>
      <c r="M92" s="1358" t="s">
        <v>444</v>
      </c>
      <c r="N92" s="320" t="s">
        <v>488</v>
      </c>
      <c r="O92" s="1359" t="s">
        <v>6945</v>
      </c>
      <c r="P92" s="327"/>
    </row>
    <row r="93" spans="1:16" s="328" customFormat="1" ht="30" customHeight="1">
      <c r="A93" s="1351"/>
      <c r="B93" s="304" t="s">
        <v>7150</v>
      </c>
      <c r="C93" s="1353"/>
      <c r="D93" s="1355"/>
      <c r="E93" s="306" t="str">
        <f>E92</f>
        <v>111/12/31</v>
      </c>
      <c r="F93" s="1356"/>
      <c r="G93" s="1355"/>
      <c r="H93" s="334"/>
      <c r="I93" s="335"/>
      <c r="J93" s="1357"/>
      <c r="K93" s="377">
        <f>K91+H93</f>
        <v>68</v>
      </c>
      <c r="L93" s="310" t="s">
        <v>443</v>
      </c>
      <c r="M93" s="1358"/>
      <c r="N93" s="320" t="s">
        <v>491</v>
      </c>
      <c r="O93" s="1359"/>
      <c r="P93" s="327"/>
    </row>
    <row r="94" spans="1:16" ht="30" customHeight="1">
      <c r="A94" s="1376" t="s">
        <v>7140</v>
      </c>
      <c r="B94" s="149" t="s">
        <v>274</v>
      </c>
      <c r="C94" s="1378">
        <v>1921</v>
      </c>
      <c r="D94" s="1380" t="s">
        <v>495</v>
      </c>
      <c r="E94" s="75" t="s">
        <v>7141</v>
      </c>
      <c r="F94" s="1382">
        <v>21</v>
      </c>
      <c r="G94" s="1380" t="s">
        <v>478</v>
      </c>
      <c r="H94" s="75" t="str">
        <f>E94</f>
        <v>112/1/2</v>
      </c>
      <c r="I94" s="295"/>
      <c r="J94" s="1388" t="s">
        <v>1815</v>
      </c>
      <c r="K94" s="81">
        <f>K92+F94</f>
        <v>1402</v>
      </c>
      <c r="L94" s="76" t="s">
        <v>478</v>
      </c>
      <c r="M94" s="1390" t="s">
        <v>444</v>
      </c>
      <c r="N94" s="82" t="s">
        <v>488</v>
      </c>
      <c r="O94" s="1397" t="s">
        <v>7142</v>
      </c>
      <c r="P94" s="118"/>
    </row>
    <row r="95" spans="1:16" ht="30" customHeight="1">
      <c r="A95" s="1377"/>
      <c r="B95" s="149" t="s">
        <v>1275</v>
      </c>
      <c r="C95" s="1379"/>
      <c r="D95" s="1381"/>
      <c r="E95" s="75" t="str">
        <f>E94</f>
        <v>112/1/2</v>
      </c>
      <c r="F95" s="1383"/>
      <c r="G95" s="1381"/>
      <c r="H95" s="300">
        <v>2</v>
      </c>
      <c r="I95" s="297"/>
      <c r="J95" s="1388"/>
      <c r="K95" s="302">
        <f>K93+H95</f>
        <v>70</v>
      </c>
      <c r="L95" s="79" t="s">
        <v>443</v>
      </c>
      <c r="M95" s="1390"/>
      <c r="N95" s="82" t="s">
        <v>5576</v>
      </c>
      <c r="O95" s="1397"/>
      <c r="P95" s="118"/>
    </row>
    <row r="96" spans="1:16" ht="30" customHeight="1">
      <c r="A96" s="1376" t="s">
        <v>7152</v>
      </c>
      <c r="B96" s="149" t="s">
        <v>274</v>
      </c>
      <c r="C96" s="1378">
        <v>1921</v>
      </c>
      <c r="D96" s="1380" t="s">
        <v>495</v>
      </c>
      <c r="E96" s="75" t="s">
        <v>7153</v>
      </c>
      <c r="F96" s="1382">
        <v>8</v>
      </c>
      <c r="G96" s="1380" t="s">
        <v>478</v>
      </c>
      <c r="H96" s="75" t="str">
        <f>E96</f>
        <v>112/1/3</v>
      </c>
      <c r="I96" s="295"/>
      <c r="J96" s="1388" t="s">
        <v>1815</v>
      </c>
      <c r="K96" s="81">
        <f>K94+F96</f>
        <v>1410</v>
      </c>
      <c r="L96" s="76" t="s">
        <v>478</v>
      </c>
      <c r="M96" s="1390" t="s">
        <v>444</v>
      </c>
      <c r="N96" s="82" t="s">
        <v>488</v>
      </c>
      <c r="O96" s="1397" t="s">
        <v>7155</v>
      </c>
      <c r="P96" s="118"/>
    </row>
    <row r="97" spans="1:16" ht="30" customHeight="1">
      <c r="A97" s="1377"/>
      <c r="B97" s="149" t="s">
        <v>1275</v>
      </c>
      <c r="C97" s="1379"/>
      <c r="D97" s="1381"/>
      <c r="E97" s="75" t="str">
        <f>E96</f>
        <v>112/1/3</v>
      </c>
      <c r="F97" s="1383"/>
      <c r="G97" s="1381"/>
      <c r="H97" s="300"/>
      <c r="I97" s="297"/>
      <c r="J97" s="1388"/>
      <c r="K97" s="302">
        <f>K95+H97</f>
        <v>70</v>
      </c>
      <c r="L97" s="79" t="s">
        <v>443</v>
      </c>
      <c r="M97" s="1390"/>
      <c r="N97" s="82" t="s">
        <v>7154</v>
      </c>
      <c r="O97" s="1397"/>
      <c r="P97" s="118"/>
    </row>
    <row r="98" spans="1:16" ht="30" customHeight="1">
      <c r="A98" s="1376" t="s">
        <v>7156</v>
      </c>
      <c r="B98" s="149" t="s">
        <v>274</v>
      </c>
      <c r="C98" s="1378">
        <v>1921</v>
      </c>
      <c r="D98" s="1380" t="s">
        <v>495</v>
      </c>
      <c r="E98" s="75" t="s">
        <v>7153</v>
      </c>
      <c r="F98" s="1382">
        <v>17</v>
      </c>
      <c r="G98" s="1380" t="s">
        <v>478</v>
      </c>
      <c r="H98" s="75" t="str">
        <f>E98</f>
        <v>112/1/3</v>
      </c>
      <c r="I98" s="295"/>
      <c r="J98" s="1388" t="s">
        <v>1815</v>
      </c>
      <c r="K98" s="81">
        <f>K96+F98</f>
        <v>1427</v>
      </c>
      <c r="L98" s="76" t="s">
        <v>478</v>
      </c>
      <c r="M98" s="1390" t="s">
        <v>444</v>
      </c>
      <c r="N98" s="82" t="s">
        <v>488</v>
      </c>
      <c r="O98" s="1397" t="s">
        <v>7157</v>
      </c>
      <c r="P98" s="118"/>
    </row>
    <row r="99" spans="1:16" ht="30" customHeight="1">
      <c r="A99" s="1377"/>
      <c r="B99" s="149" t="s">
        <v>1275</v>
      </c>
      <c r="C99" s="1379"/>
      <c r="D99" s="1381"/>
      <c r="E99" s="75" t="str">
        <f>E98</f>
        <v>112/1/3</v>
      </c>
      <c r="F99" s="1383"/>
      <c r="G99" s="1381"/>
      <c r="H99" s="300">
        <v>2</v>
      </c>
      <c r="I99" s="297"/>
      <c r="J99" s="1388"/>
      <c r="K99" s="302">
        <f>K97+H99</f>
        <v>72</v>
      </c>
      <c r="L99" s="79" t="s">
        <v>443</v>
      </c>
      <c r="M99" s="1390"/>
      <c r="N99" s="82" t="s">
        <v>7154</v>
      </c>
      <c r="O99" s="1397"/>
      <c r="P99" s="118"/>
    </row>
    <row r="100" spans="1:16" ht="30" customHeight="1">
      <c r="A100" s="1376" t="s">
        <v>7158</v>
      </c>
      <c r="B100" s="149" t="s">
        <v>274</v>
      </c>
      <c r="C100" s="1378">
        <v>1921</v>
      </c>
      <c r="D100" s="1380" t="s">
        <v>495</v>
      </c>
      <c r="E100" s="75" t="s">
        <v>7159</v>
      </c>
      <c r="F100" s="1382">
        <v>10</v>
      </c>
      <c r="G100" s="1380" t="s">
        <v>478</v>
      </c>
      <c r="H100" s="75" t="str">
        <f>E100</f>
        <v>112/1/4</v>
      </c>
      <c r="I100" s="295"/>
      <c r="J100" s="1388" t="s">
        <v>1815</v>
      </c>
      <c r="K100" s="81">
        <f>K98+F100</f>
        <v>1437</v>
      </c>
      <c r="L100" s="76" t="s">
        <v>478</v>
      </c>
      <c r="M100" s="1390" t="s">
        <v>444</v>
      </c>
      <c r="N100" s="82" t="s">
        <v>7160</v>
      </c>
      <c r="O100" s="1397" t="s">
        <v>7162</v>
      </c>
      <c r="P100" s="118"/>
    </row>
    <row r="101" spans="1:16" ht="30" customHeight="1">
      <c r="A101" s="1377"/>
      <c r="B101" s="149" t="s">
        <v>1275</v>
      </c>
      <c r="C101" s="1379"/>
      <c r="D101" s="1381"/>
      <c r="E101" s="75" t="str">
        <f>E100</f>
        <v>112/1/4</v>
      </c>
      <c r="F101" s="1383"/>
      <c r="G101" s="1381"/>
      <c r="H101" s="300"/>
      <c r="I101" s="297"/>
      <c r="J101" s="1388"/>
      <c r="K101" s="302">
        <f>K99+H101</f>
        <v>72</v>
      </c>
      <c r="L101" s="79" t="s">
        <v>443</v>
      </c>
      <c r="M101" s="1390"/>
      <c r="N101" s="82" t="s">
        <v>7161</v>
      </c>
      <c r="O101" s="1397"/>
      <c r="P101" s="118"/>
    </row>
    <row r="102" spans="1:16" ht="30" customHeight="1">
      <c r="A102" s="1376" t="s">
        <v>7163</v>
      </c>
      <c r="B102" s="149" t="s">
        <v>274</v>
      </c>
      <c r="C102" s="1378">
        <v>1921</v>
      </c>
      <c r="D102" s="1380" t="s">
        <v>495</v>
      </c>
      <c r="E102" s="75" t="s">
        <v>7164</v>
      </c>
      <c r="F102" s="1382">
        <v>9</v>
      </c>
      <c r="G102" s="1380" t="s">
        <v>478</v>
      </c>
      <c r="H102" s="75" t="str">
        <f>E102</f>
        <v>112/1/5</v>
      </c>
      <c r="I102" s="295"/>
      <c r="J102" s="1388" t="s">
        <v>1815</v>
      </c>
      <c r="K102" s="81">
        <f>K100+F102</f>
        <v>1446</v>
      </c>
      <c r="L102" s="76" t="s">
        <v>478</v>
      </c>
      <c r="M102" s="1390" t="s">
        <v>444</v>
      </c>
      <c r="N102" s="82" t="s">
        <v>488</v>
      </c>
      <c r="O102" s="1397" t="s">
        <v>7165</v>
      </c>
      <c r="P102" s="118"/>
    </row>
    <row r="103" spans="1:16" ht="30" customHeight="1">
      <c r="A103" s="1377"/>
      <c r="B103" s="149" t="s">
        <v>1275</v>
      </c>
      <c r="C103" s="1379"/>
      <c r="D103" s="1381"/>
      <c r="E103" s="75" t="str">
        <f>E102</f>
        <v>112/1/5</v>
      </c>
      <c r="F103" s="1383"/>
      <c r="G103" s="1381"/>
      <c r="H103" s="300"/>
      <c r="I103" s="297"/>
      <c r="J103" s="1388"/>
      <c r="K103" s="302">
        <f>K101+H103</f>
        <v>72</v>
      </c>
      <c r="L103" s="79" t="s">
        <v>443</v>
      </c>
      <c r="M103" s="1390"/>
      <c r="N103" s="82" t="s">
        <v>7154</v>
      </c>
      <c r="O103" s="1397"/>
      <c r="P103" s="118"/>
    </row>
    <row r="104" spans="1:16" ht="30" customHeight="1">
      <c r="A104" s="1376" t="s">
        <v>7166</v>
      </c>
      <c r="B104" s="149" t="s">
        <v>274</v>
      </c>
      <c r="C104" s="1378">
        <v>1921</v>
      </c>
      <c r="D104" s="1380" t="s">
        <v>495</v>
      </c>
      <c r="E104" s="75" t="s">
        <v>7164</v>
      </c>
      <c r="F104" s="1382">
        <v>4</v>
      </c>
      <c r="G104" s="1380" t="s">
        <v>478</v>
      </c>
      <c r="H104" s="75" t="str">
        <f>E104</f>
        <v>112/1/5</v>
      </c>
      <c r="I104" s="295"/>
      <c r="J104" s="1388" t="s">
        <v>1815</v>
      </c>
      <c r="K104" s="81">
        <f>K102+F104</f>
        <v>1450</v>
      </c>
      <c r="L104" s="76" t="s">
        <v>478</v>
      </c>
      <c r="M104" s="1390" t="s">
        <v>444</v>
      </c>
      <c r="N104" s="82" t="s">
        <v>488</v>
      </c>
      <c r="O104" s="1397" t="s">
        <v>7167</v>
      </c>
      <c r="P104" s="118"/>
    </row>
    <row r="105" spans="1:16" ht="30" customHeight="1">
      <c r="A105" s="1377"/>
      <c r="B105" s="149" t="s">
        <v>1275</v>
      </c>
      <c r="C105" s="1379"/>
      <c r="D105" s="1381"/>
      <c r="E105" s="75" t="str">
        <f>E104</f>
        <v>112/1/5</v>
      </c>
      <c r="F105" s="1383"/>
      <c r="G105" s="1381"/>
      <c r="H105" s="300"/>
      <c r="I105" s="297"/>
      <c r="J105" s="1388"/>
      <c r="K105" s="302">
        <f>K103+H105</f>
        <v>72</v>
      </c>
      <c r="L105" s="79" t="s">
        <v>443</v>
      </c>
      <c r="M105" s="1390"/>
      <c r="N105" s="82" t="s">
        <v>7154</v>
      </c>
      <c r="O105" s="1397"/>
      <c r="P105" s="118"/>
    </row>
    <row r="106" spans="1:16" ht="30" customHeight="1">
      <c r="A106" s="1376" t="s">
        <v>7168</v>
      </c>
      <c r="B106" s="149" t="s">
        <v>274</v>
      </c>
      <c r="C106" s="1378">
        <v>1921</v>
      </c>
      <c r="D106" s="1380" t="s">
        <v>495</v>
      </c>
      <c r="E106" s="75" t="s">
        <v>7169</v>
      </c>
      <c r="F106" s="1382">
        <v>9</v>
      </c>
      <c r="G106" s="1380" t="s">
        <v>478</v>
      </c>
      <c r="H106" s="75" t="str">
        <f>E106</f>
        <v>112/1/6</v>
      </c>
      <c r="I106" s="295"/>
      <c r="J106" s="1388" t="s">
        <v>1815</v>
      </c>
      <c r="K106" s="81">
        <f>K104+F106</f>
        <v>1459</v>
      </c>
      <c r="L106" s="76" t="s">
        <v>478</v>
      </c>
      <c r="M106" s="1390" t="s">
        <v>444</v>
      </c>
      <c r="N106" s="82" t="s">
        <v>7160</v>
      </c>
      <c r="O106" s="1397" t="s">
        <v>7170</v>
      </c>
      <c r="P106" s="118"/>
    </row>
    <row r="107" spans="1:16" ht="30" customHeight="1">
      <c r="A107" s="1377"/>
      <c r="B107" s="149" t="s">
        <v>1275</v>
      </c>
      <c r="C107" s="1379"/>
      <c r="D107" s="1381"/>
      <c r="E107" s="75" t="str">
        <f>E106</f>
        <v>112/1/6</v>
      </c>
      <c r="F107" s="1383"/>
      <c r="G107" s="1381"/>
      <c r="H107" s="300"/>
      <c r="I107" s="297"/>
      <c r="J107" s="1388"/>
      <c r="K107" s="302">
        <f>K105+H107</f>
        <v>72</v>
      </c>
      <c r="L107" s="79" t="s">
        <v>443</v>
      </c>
      <c r="M107" s="1390"/>
      <c r="N107" s="82" t="s">
        <v>7161</v>
      </c>
      <c r="O107" s="1397"/>
      <c r="P107" s="118"/>
    </row>
    <row r="108" spans="1:16" ht="30" customHeight="1">
      <c r="A108" s="1376" t="s">
        <v>7171</v>
      </c>
      <c r="B108" s="149" t="s">
        <v>274</v>
      </c>
      <c r="C108" s="1378">
        <v>1921</v>
      </c>
      <c r="D108" s="1380" t="s">
        <v>495</v>
      </c>
      <c r="E108" s="75" t="s">
        <v>7172</v>
      </c>
      <c r="F108" s="1382">
        <v>14</v>
      </c>
      <c r="G108" s="1380" t="s">
        <v>478</v>
      </c>
      <c r="H108" s="75" t="str">
        <f>E108</f>
        <v>112/1/7</v>
      </c>
      <c r="I108" s="295"/>
      <c r="J108" s="1388" t="s">
        <v>1815</v>
      </c>
      <c r="K108" s="81">
        <f>K106+F108</f>
        <v>1473</v>
      </c>
      <c r="L108" s="76" t="s">
        <v>478</v>
      </c>
      <c r="M108" s="1390" t="s">
        <v>444</v>
      </c>
      <c r="N108" s="82" t="s">
        <v>488</v>
      </c>
      <c r="O108" s="1397" t="s">
        <v>7173</v>
      </c>
      <c r="P108" s="118"/>
    </row>
    <row r="109" spans="1:16" ht="30" customHeight="1">
      <c r="A109" s="1377"/>
      <c r="B109" s="149" t="s">
        <v>1275</v>
      </c>
      <c r="C109" s="1379"/>
      <c r="D109" s="1381"/>
      <c r="E109" s="75" t="str">
        <f>E108</f>
        <v>112/1/7</v>
      </c>
      <c r="F109" s="1383"/>
      <c r="G109" s="1381"/>
      <c r="H109" s="300">
        <v>2</v>
      </c>
      <c r="I109" s="297"/>
      <c r="J109" s="1388"/>
      <c r="K109" s="302">
        <f>K107+H109</f>
        <v>74</v>
      </c>
      <c r="L109" s="79" t="s">
        <v>443</v>
      </c>
      <c r="M109" s="1390"/>
      <c r="N109" s="82" t="s">
        <v>5576</v>
      </c>
      <c r="O109" s="1397"/>
      <c r="P109" s="118"/>
    </row>
    <row r="110" spans="1:16" ht="30" customHeight="1">
      <c r="A110" s="1376" t="s">
        <v>7174</v>
      </c>
      <c r="B110" s="149" t="s">
        <v>274</v>
      </c>
      <c r="C110" s="1378">
        <v>1921</v>
      </c>
      <c r="D110" s="1380" t="s">
        <v>495</v>
      </c>
      <c r="E110" s="75" t="s">
        <v>7172</v>
      </c>
      <c r="F110" s="1382">
        <v>3</v>
      </c>
      <c r="G110" s="1380" t="s">
        <v>478</v>
      </c>
      <c r="H110" s="75" t="str">
        <f>E110</f>
        <v>112/1/7</v>
      </c>
      <c r="I110" s="295"/>
      <c r="J110" s="1388" t="s">
        <v>1815</v>
      </c>
      <c r="K110" s="81">
        <f>K108+F110</f>
        <v>1476</v>
      </c>
      <c r="L110" s="76" t="s">
        <v>478</v>
      </c>
      <c r="M110" s="1390" t="s">
        <v>444</v>
      </c>
      <c r="N110" s="82" t="s">
        <v>488</v>
      </c>
      <c r="O110" s="1397" t="s">
        <v>7175</v>
      </c>
      <c r="P110" s="118"/>
    </row>
    <row r="111" spans="1:16" ht="30" customHeight="1">
      <c r="A111" s="1377"/>
      <c r="B111" s="149" t="s">
        <v>1275</v>
      </c>
      <c r="C111" s="1379"/>
      <c r="D111" s="1381"/>
      <c r="E111" s="75" t="str">
        <f>E110</f>
        <v>112/1/7</v>
      </c>
      <c r="F111" s="1383"/>
      <c r="G111" s="1381"/>
      <c r="H111" s="300">
        <v>2</v>
      </c>
      <c r="I111" s="297"/>
      <c r="J111" s="1388"/>
      <c r="K111" s="302">
        <f>K109+H111</f>
        <v>76</v>
      </c>
      <c r="L111" s="79" t="s">
        <v>443</v>
      </c>
      <c r="M111" s="1390"/>
      <c r="N111" s="82" t="s">
        <v>5576</v>
      </c>
      <c r="O111" s="1397"/>
      <c r="P111" s="118"/>
    </row>
    <row r="112" spans="1:16" ht="30" customHeight="1">
      <c r="A112" s="1376" t="s">
        <v>7176</v>
      </c>
      <c r="B112" s="149" t="s">
        <v>274</v>
      </c>
      <c r="C112" s="1378">
        <v>1921</v>
      </c>
      <c r="D112" s="1380" t="s">
        <v>495</v>
      </c>
      <c r="E112" s="75" t="s">
        <v>7177</v>
      </c>
      <c r="F112" s="1382">
        <v>8.5</v>
      </c>
      <c r="G112" s="1380" t="s">
        <v>478</v>
      </c>
      <c r="H112" s="75" t="str">
        <f>E112</f>
        <v>112/1/9</v>
      </c>
      <c r="I112" s="295"/>
      <c r="J112" s="1388" t="s">
        <v>1815</v>
      </c>
      <c r="K112" s="81">
        <f>K110+F112</f>
        <v>1484.5</v>
      </c>
      <c r="L112" s="76" t="s">
        <v>478</v>
      </c>
      <c r="M112" s="1390" t="s">
        <v>444</v>
      </c>
      <c r="N112" s="82" t="s">
        <v>4784</v>
      </c>
      <c r="O112" s="1397" t="s">
        <v>7179</v>
      </c>
      <c r="P112" s="118"/>
    </row>
    <row r="113" spans="1:16" ht="30" customHeight="1">
      <c r="A113" s="1377"/>
      <c r="B113" s="149" t="s">
        <v>1275</v>
      </c>
      <c r="C113" s="1379"/>
      <c r="D113" s="1381"/>
      <c r="E113" s="75" t="str">
        <f>E112</f>
        <v>112/1/9</v>
      </c>
      <c r="F113" s="1383"/>
      <c r="G113" s="1381"/>
      <c r="H113" s="300"/>
      <c r="I113" s="297"/>
      <c r="J113" s="1388"/>
      <c r="K113" s="302">
        <f>K111+H113</f>
        <v>76</v>
      </c>
      <c r="L113" s="79" t="s">
        <v>443</v>
      </c>
      <c r="M113" s="1390"/>
      <c r="N113" s="82" t="s">
        <v>5576</v>
      </c>
      <c r="O113" s="1397"/>
      <c r="P113" s="118"/>
    </row>
    <row r="114" spans="1:16" ht="30" customHeight="1">
      <c r="A114" s="1376" t="s">
        <v>7180</v>
      </c>
      <c r="B114" s="149" t="s">
        <v>274</v>
      </c>
      <c r="C114" s="1378">
        <v>1921</v>
      </c>
      <c r="D114" s="1380" t="s">
        <v>495</v>
      </c>
      <c r="E114" s="75" t="s">
        <v>7181</v>
      </c>
      <c r="F114" s="1382">
        <v>4</v>
      </c>
      <c r="G114" s="1380" t="s">
        <v>478</v>
      </c>
      <c r="H114" s="75" t="str">
        <f>E114</f>
        <v>112/1/10</v>
      </c>
      <c r="I114" s="295"/>
      <c r="J114" s="1388" t="s">
        <v>1815</v>
      </c>
      <c r="K114" s="81">
        <f>K112+F114</f>
        <v>1488.5</v>
      </c>
      <c r="L114" s="76" t="s">
        <v>478</v>
      </c>
      <c r="M114" s="1390" t="s">
        <v>444</v>
      </c>
      <c r="N114" s="82" t="s">
        <v>7160</v>
      </c>
      <c r="O114" s="1397" t="s">
        <v>7182</v>
      </c>
      <c r="P114" s="118"/>
    </row>
    <row r="115" spans="1:16" ht="30" customHeight="1">
      <c r="A115" s="1377"/>
      <c r="B115" s="149" t="s">
        <v>1275</v>
      </c>
      <c r="C115" s="1379"/>
      <c r="D115" s="1381"/>
      <c r="E115" s="75" t="str">
        <f>E114</f>
        <v>112/1/10</v>
      </c>
      <c r="F115" s="1383"/>
      <c r="G115" s="1381"/>
      <c r="H115" s="300"/>
      <c r="I115" s="297"/>
      <c r="J115" s="1388"/>
      <c r="K115" s="302">
        <f>K113+H115</f>
        <v>76</v>
      </c>
      <c r="L115" s="79" t="s">
        <v>443</v>
      </c>
      <c r="M115" s="1390"/>
      <c r="N115" s="82" t="s">
        <v>5576</v>
      </c>
      <c r="O115" s="1397"/>
      <c r="P115" s="118"/>
    </row>
    <row r="116" spans="1:16" ht="30" customHeight="1">
      <c r="A116" s="1376" t="s">
        <v>7183</v>
      </c>
      <c r="B116" s="149" t="s">
        <v>274</v>
      </c>
      <c r="C116" s="1378">
        <v>1921</v>
      </c>
      <c r="D116" s="1380" t="s">
        <v>495</v>
      </c>
      <c r="E116" s="75" t="s">
        <v>7184</v>
      </c>
      <c r="F116" s="1382">
        <v>2</v>
      </c>
      <c r="G116" s="1380" t="s">
        <v>478</v>
      </c>
      <c r="H116" s="75" t="str">
        <f>E116</f>
        <v>112/1/12</v>
      </c>
      <c r="I116" s="295"/>
      <c r="J116" s="1388" t="s">
        <v>1815</v>
      </c>
      <c r="K116" s="81">
        <f>K114+F116</f>
        <v>1490.5</v>
      </c>
      <c r="L116" s="76" t="s">
        <v>478</v>
      </c>
      <c r="M116" s="1390" t="s">
        <v>444</v>
      </c>
      <c r="N116" s="82" t="s">
        <v>488</v>
      </c>
      <c r="O116" s="1397" t="s">
        <v>7185</v>
      </c>
      <c r="P116" s="118"/>
    </row>
    <row r="117" spans="1:16" ht="30" customHeight="1">
      <c r="A117" s="1377"/>
      <c r="B117" s="149" t="s">
        <v>1275</v>
      </c>
      <c r="C117" s="1379"/>
      <c r="D117" s="1381"/>
      <c r="E117" s="75" t="str">
        <f>E116</f>
        <v>112/1/12</v>
      </c>
      <c r="F117" s="1383"/>
      <c r="G117" s="1381"/>
      <c r="H117" s="300"/>
      <c r="I117" s="297"/>
      <c r="J117" s="1388"/>
      <c r="K117" s="302">
        <f>K115+H117</f>
        <v>76</v>
      </c>
      <c r="L117" s="79" t="s">
        <v>443</v>
      </c>
      <c r="M117" s="1390"/>
      <c r="N117" s="82" t="s">
        <v>5576</v>
      </c>
      <c r="O117" s="1397"/>
      <c r="P117" s="118"/>
    </row>
    <row r="118" spans="1:16" ht="30" customHeight="1">
      <c r="A118" s="1376" t="s">
        <v>7186</v>
      </c>
      <c r="B118" s="149" t="s">
        <v>274</v>
      </c>
      <c r="C118" s="1378">
        <v>1921</v>
      </c>
      <c r="D118" s="1380" t="s">
        <v>495</v>
      </c>
      <c r="E118" s="75" t="s">
        <v>7184</v>
      </c>
      <c r="F118" s="1382">
        <v>9</v>
      </c>
      <c r="G118" s="1380" t="s">
        <v>478</v>
      </c>
      <c r="H118" s="75" t="str">
        <f>E118</f>
        <v>112/1/12</v>
      </c>
      <c r="I118" s="295"/>
      <c r="J118" s="1388" t="s">
        <v>1815</v>
      </c>
      <c r="K118" s="81">
        <f>K116+F118</f>
        <v>1499.5</v>
      </c>
      <c r="L118" s="76" t="s">
        <v>478</v>
      </c>
      <c r="M118" s="1390" t="s">
        <v>444</v>
      </c>
      <c r="N118" s="82" t="s">
        <v>488</v>
      </c>
      <c r="O118" s="1397" t="s">
        <v>7187</v>
      </c>
      <c r="P118" s="118"/>
    </row>
    <row r="119" spans="1:16" ht="30" customHeight="1">
      <c r="A119" s="1377"/>
      <c r="B119" s="149" t="s">
        <v>1275</v>
      </c>
      <c r="C119" s="1379"/>
      <c r="D119" s="1381"/>
      <c r="E119" s="75" t="str">
        <f>E118</f>
        <v>112/1/12</v>
      </c>
      <c r="F119" s="1383"/>
      <c r="G119" s="1381"/>
      <c r="H119" s="300"/>
      <c r="I119" s="297"/>
      <c r="J119" s="1388"/>
      <c r="K119" s="302">
        <f>K117+H119</f>
        <v>76</v>
      </c>
      <c r="L119" s="79" t="s">
        <v>443</v>
      </c>
      <c r="M119" s="1390"/>
      <c r="N119" s="82" t="s">
        <v>5576</v>
      </c>
      <c r="O119" s="1397"/>
      <c r="P119" s="118"/>
    </row>
    <row r="120" spans="1:16" ht="30" customHeight="1">
      <c r="A120" s="1376" t="s">
        <v>7188</v>
      </c>
      <c r="B120" s="149" t="s">
        <v>274</v>
      </c>
      <c r="C120" s="1378">
        <v>1921</v>
      </c>
      <c r="D120" s="1380" t="s">
        <v>495</v>
      </c>
      <c r="E120" s="75" t="s">
        <v>7184</v>
      </c>
      <c r="F120" s="1382">
        <v>11</v>
      </c>
      <c r="G120" s="1380" t="s">
        <v>478</v>
      </c>
      <c r="H120" s="75" t="str">
        <f>E120</f>
        <v>112/1/12</v>
      </c>
      <c r="I120" s="295"/>
      <c r="J120" s="1388" t="s">
        <v>1815</v>
      </c>
      <c r="K120" s="81">
        <f>K118+F120</f>
        <v>1510.5</v>
      </c>
      <c r="L120" s="76" t="s">
        <v>478</v>
      </c>
      <c r="M120" s="1390" t="s">
        <v>444</v>
      </c>
      <c r="N120" s="82" t="s">
        <v>488</v>
      </c>
      <c r="O120" s="1397" t="s">
        <v>7189</v>
      </c>
      <c r="P120" s="118"/>
    </row>
    <row r="121" spans="1:16" ht="30" customHeight="1">
      <c r="A121" s="1377"/>
      <c r="B121" s="149" t="s">
        <v>1275</v>
      </c>
      <c r="C121" s="1379"/>
      <c r="D121" s="1381"/>
      <c r="E121" s="75" t="str">
        <f>E120</f>
        <v>112/1/12</v>
      </c>
      <c r="F121" s="1383"/>
      <c r="G121" s="1381"/>
      <c r="H121" s="300"/>
      <c r="I121" s="297"/>
      <c r="J121" s="1388"/>
      <c r="K121" s="302">
        <f>K119+H121</f>
        <v>76</v>
      </c>
      <c r="L121" s="79" t="s">
        <v>443</v>
      </c>
      <c r="M121" s="1390"/>
      <c r="N121" s="82" t="s">
        <v>5576</v>
      </c>
      <c r="O121" s="1397"/>
      <c r="P121" s="118"/>
    </row>
    <row r="122" spans="1:16" ht="30" customHeight="1">
      <c r="A122" s="1376" t="s">
        <v>7297</v>
      </c>
      <c r="B122" s="149" t="s">
        <v>274</v>
      </c>
      <c r="C122" s="1378">
        <v>1921</v>
      </c>
      <c r="D122" s="1380" t="s">
        <v>495</v>
      </c>
      <c r="E122" s="75" t="s">
        <v>7295</v>
      </c>
      <c r="F122" s="1382">
        <v>2</v>
      </c>
      <c r="G122" s="1380" t="s">
        <v>478</v>
      </c>
      <c r="H122" s="75" t="str">
        <f>E122</f>
        <v>112/1/14</v>
      </c>
      <c r="I122" s="295"/>
      <c r="J122" s="1388" t="s">
        <v>1815</v>
      </c>
      <c r="K122" s="81">
        <f>K120+F122</f>
        <v>1512.5</v>
      </c>
      <c r="L122" s="76" t="s">
        <v>478</v>
      </c>
      <c r="M122" s="1390" t="s">
        <v>444</v>
      </c>
      <c r="N122" s="82" t="s">
        <v>4705</v>
      </c>
      <c r="O122" s="1397" t="s">
        <v>7301</v>
      </c>
      <c r="P122" s="118"/>
    </row>
    <row r="123" spans="1:16" ht="30" customHeight="1">
      <c r="A123" s="1377"/>
      <c r="B123" s="149" t="s">
        <v>1275</v>
      </c>
      <c r="C123" s="1379"/>
      <c r="D123" s="1381"/>
      <c r="E123" s="75" t="str">
        <f>E122</f>
        <v>112/1/14</v>
      </c>
      <c r="F123" s="1383"/>
      <c r="G123" s="1381"/>
      <c r="H123" s="300"/>
      <c r="I123" s="297"/>
      <c r="J123" s="1388"/>
      <c r="K123" s="302">
        <f>K121+H123</f>
        <v>76</v>
      </c>
      <c r="L123" s="79" t="s">
        <v>443</v>
      </c>
      <c r="M123" s="1390"/>
      <c r="N123" s="82" t="s">
        <v>5576</v>
      </c>
      <c r="O123" s="1397"/>
      <c r="P123" s="118"/>
    </row>
    <row r="124" spans="1:16" ht="30" customHeight="1">
      <c r="A124" s="1376" t="s">
        <v>7298</v>
      </c>
      <c r="B124" s="149" t="s">
        <v>274</v>
      </c>
      <c r="C124" s="1378">
        <v>1921</v>
      </c>
      <c r="D124" s="1380" t="s">
        <v>495</v>
      </c>
      <c r="E124" s="75" t="s">
        <v>7295</v>
      </c>
      <c r="F124" s="1382">
        <v>12</v>
      </c>
      <c r="G124" s="1380" t="s">
        <v>478</v>
      </c>
      <c r="H124" s="75" t="str">
        <f>E124</f>
        <v>112/1/14</v>
      </c>
      <c r="I124" s="295"/>
      <c r="J124" s="1388" t="s">
        <v>1815</v>
      </c>
      <c r="K124" s="81">
        <f>K122+F124</f>
        <v>1524.5</v>
      </c>
      <c r="L124" s="76" t="s">
        <v>478</v>
      </c>
      <c r="M124" s="1390" t="s">
        <v>444</v>
      </c>
      <c r="N124" s="82" t="s">
        <v>4705</v>
      </c>
      <c r="O124" s="1397" t="s">
        <v>7300</v>
      </c>
      <c r="P124" s="118"/>
    </row>
    <row r="125" spans="1:16" ht="30" customHeight="1">
      <c r="A125" s="1377"/>
      <c r="B125" s="149" t="s">
        <v>1275</v>
      </c>
      <c r="C125" s="1379"/>
      <c r="D125" s="1381"/>
      <c r="E125" s="75" t="str">
        <f>E124</f>
        <v>112/1/14</v>
      </c>
      <c r="F125" s="1383"/>
      <c r="G125" s="1381"/>
      <c r="H125" s="300"/>
      <c r="I125" s="297"/>
      <c r="J125" s="1388"/>
      <c r="K125" s="302">
        <f>K123+H125</f>
        <v>76</v>
      </c>
      <c r="L125" s="79" t="s">
        <v>443</v>
      </c>
      <c r="M125" s="1390"/>
      <c r="N125" s="82" t="s">
        <v>5576</v>
      </c>
      <c r="O125" s="1397"/>
      <c r="P125" s="118"/>
    </row>
    <row r="126" spans="1:16" ht="30" customHeight="1">
      <c r="A126" s="1376" t="s">
        <v>7299</v>
      </c>
      <c r="B126" s="149" t="s">
        <v>274</v>
      </c>
      <c r="C126" s="1378">
        <v>1921</v>
      </c>
      <c r="D126" s="1380" t="s">
        <v>495</v>
      </c>
      <c r="E126" s="75" t="s">
        <v>7295</v>
      </c>
      <c r="F126" s="1382">
        <v>9</v>
      </c>
      <c r="G126" s="1380" t="s">
        <v>478</v>
      </c>
      <c r="H126" s="75" t="str">
        <f>E126</f>
        <v>112/1/14</v>
      </c>
      <c r="I126" s="295"/>
      <c r="J126" s="1388" t="s">
        <v>1815</v>
      </c>
      <c r="K126" s="81">
        <f>K124+F126</f>
        <v>1533.5</v>
      </c>
      <c r="L126" s="76" t="s">
        <v>478</v>
      </c>
      <c r="M126" s="1390" t="s">
        <v>444</v>
      </c>
      <c r="N126" s="82" t="s">
        <v>4705</v>
      </c>
      <c r="O126" s="1397" t="s">
        <v>7302</v>
      </c>
      <c r="P126" s="118"/>
    </row>
    <row r="127" spans="1:16" ht="30" customHeight="1">
      <c r="A127" s="1377"/>
      <c r="B127" s="149" t="s">
        <v>1275</v>
      </c>
      <c r="C127" s="1379"/>
      <c r="D127" s="1381"/>
      <c r="E127" s="75" t="str">
        <f>E126</f>
        <v>112/1/14</v>
      </c>
      <c r="F127" s="1383"/>
      <c r="G127" s="1381"/>
      <c r="H127" s="300"/>
      <c r="I127" s="297"/>
      <c r="J127" s="1388"/>
      <c r="K127" s="302">
        <f>K125+H127</f>
        <v>76</v>
      </c>
      <c r="L127" s="79" t="s">
        <v>443</v>
      </c>
      <c r="M127" s="1390"/>
      <c r="N127" s="82" t="s">
        <v>5576</v>
      </c>
      <c r="O127" s="1397"/>
      <c r="P127" s="118"/>
    </row>
    <row r="128" spans="1:16" ht="30" customHeight="1">
      <c r="A128" s="1376" t="s">
        <v>7303</v>
      </c>
      <c r="B128" s="149" t="s">
        <v>274</v>
      </c>
      <c r="C128" s="1378">
        <v>1921</v>
      </c>
      <c r="D128" s="1380" t="s">
        <v>495</v>
      </c>
      <c r="E128" s="75" t="s">
        <v>7304</v>
      </c>
      <c r="F128" s="1382">
        <v>9</v>
      </c>
      <c r="G128" s="1380" t="s">
        <v>478</v>
      </c>
      <c r="H128" s="75" t="str">
        <f>E128</f>
        <v>112/1/16</v>
      </c>
      <c r="I128" s="295"/>
      <c r="J128" s="1388" t="s">
        <v>1815</v>
      </c>
      <c r="K128" s="81">
        <f>K126+F128</f>
        <v>1542.5</v>
      </c>
      <c r="L128" s="76" t="s">
        <v>478</v>
      </c>
      <c r="M128" s="1390" t="s">
        <v>444</v>
      </c>
      <c r="N128" s="82" t="s">
        <v>474</v>
      </c>
      <c r="O128" s="1397" t="s">
        <v>7305</v>
      </c>
      <c r="P128" s="118"/>
    </row>
    <row r="129" spans="1:16" ht="30" customHeight="1">
      <c r="A129" s="1377"/>
      <c r="B129" s="149" t="s">
        <v>1275</v>
      </c>
      <c r="C129" s="1379"/>
      <c r="D129" s="1381"/>
      <c r="E129" s="75" t="str">
        <f>E128</f>
        <v>112/1/16</v>
      </c>
      <c r="F129" s="1383"/>
      <c r="G129" s="1381"/>
      <c r="H129" s="300"/>
      <c r="I129" s="297"/>
      <c r="J129" s="1388"/>
      <c r="K129" s="302">
        <f>K127+H129</f>
        <v>76</v>
      </c>
      <c r="L129" s="79" t="s">
        <v>443</v>
      </c>
      <c r="M129" s="1390"/>
      <c r="N129" s="82" t="s">
        <v>5576</v>
      </c>
      <c r="O129" s="1397"/>
      <c r="P129" s="118"/>
    </row>
    <row r="130" spans="1:16" ht="30" customHeight="1">
      <c r="A130" s="1376" t="s">
        <v>7306</v>
      </c>
      <c r="B130" s="149" t="s">
        <v>274</v>
      </c>
      <c r="C130" s="1378">
        <v>1921</v>
      </c>
      <c r="D130" s="1380" t="s">
        <v>495</v>
      </c>
      <c r="E130" s="75" t="s">
        <v>7307</v>
      </c>
      <c r="F130" s="1382">
        <v>10.5</v>
      </c>
      <c r="G130" s="1380" t="s">
        <v>478</v>
      </c>
      <c r="H130" s="75" t="str">
        <f>E130</f>
        <v>112/1/18</v>
      </c>
      <c r="I130" s="295"/>
      <c r="J130" s="1388" t="s">
        <v>1815</v>
      </c>
      <c r="K130" s="81">
        <f>K128+F130</f>
        <v>1553</v>
      </c>
      <c r="L130" s="76" t="s">
        <v>478</v>
      </c>
      <c r="M130" s="1390" t="s">
        <v>444</v>
      </c>
      <c r="N130" s="82" t="s">
        <v>488</v>
      </c>
      <c r="O130" s="1397" t="s">
        <v>7308</v>
      </c>
      <c r="P130" s="118"/>
    </row>
    <row r="131" spans="1:16" ht="30" customHeight="1">
      <c r="A131" s="1377"/>
      <c r="B131" s="149" t="s">
        <v>1275</v>
      </c>
      <c r="C131" s="1379"/>
      <c r="D131" s="1381"/>
      <c r="E131" s="75" t="str">
        <f>E130</f>
        <v>112/1/18</v>
      </c>
      <c r="F131" s="1383"/>
      <c r="G131" s="1381"/>
      <c r="H131" s="300">
        <v>2</v>
      </c>
      <c r="I131" s="297"/>
      <c r="J131" s="1388"/>
      <c r="K131" s="302">
        <f>K129+H131</f>
        <v>78</v>
      </c>
      <c r="L131" s="79" t="s">
        <v>443</v>
      </c>
      <c r="M131" s="1390"/>
      <c r="N131" s="82" t="s">
        <v>491</v>
      </c>
      <c r="O131" s="1397"/>
      <c r="P131" s="118"/>
    </row>
    <row r="132" spans="1:16" ht="30" customHeight="1">
      <c r="A132" s="1376" t="s">
        <v>7309</v>
      </c>
      <c r="B132" s="149" t="s">
        <v>274</v>
      </c>
      <c r="C132" s="1378">
        <v>1921</v>
      </c>
      <c r="D132" s="1380" t="s">
        <v>495</v>
      </c>
      <c r="E132" s="75" t="s">
        <v>7310</v>
      </c>
      <c r="F132" s="1382">
        <v>10.5</v>
      </c>
      <c r="G132" s="1380" t="s">
        <v>478</v>
      </c>
      <c r="H132" s="75" t="str">
        <f>E132</f>
        <v>112/1/20</v>
      </c>
      <c r="I132" s="295"/>
      <c r="J132" s="1388" t="s">
        <v>1815</v>
      </c>
      <c r="K132" s="81">
        <f>K130+F132</f>
        <v>1563.5</v>
      </c>
      <c r="L132" s="76" t="s">
        <v>478</v>
      </c>
      <c r="M132" s="1390" t="s">
        <v>444</v>
      </c>
      <c r="N132" s="82" t="s">
        <v>1691</v>
      </c>
      <c r="O132" s="1397" t="s">
        <v>7311</v>
      </c>
      <c r="P132" s="118"/>
    </row>
    <row r="133" spans="1:16" ht="30" customHeight="1">
      <c r="A133" s="1377"/>
      <c r="B133" s="149" t="s">
        <v>1275</v>
      </c>
      <c r="C133" s="1379"/>
      <c r="D133" s="1381"/>
      <c r="E133" s="75" t="str">
        <f>E132</f>
        <v>112/1/20</v>
      </c>
      <c r="F133" s="1383"/>
      <c r="G133" s="1381"/>
      <c r="H133" s="300"/>
      <c r="I133" s="297"/>
      <c r="J133" s="1388"/>
      <c r="K133" s="302">
        <f>K131+H133</f>
        <v>78</v>
      </c>
      <c r="L133" s="79" t="s">
        <v>443</v>
      </c>
      <c r="M133" s="1390"/>
      <c r="N133" s="82" t="s">
        <v>491</v>
      </c>
      <c r="O133" s="1397"/>
      <c r="P133" s="118"/>
    </row>
    <row r="134" spans="1:16" ht="30" customHeight="1">
      <c r="A134" s="126"/>
      <c r="B134" s="77"/>
      <c r="C134" s="125"/>
      <c r="D134" s="124"/>
      <c r="E134" s="85"/>
      <c r="F134" s="123"/>
      <c r="G134" s="122"/>
      <c r="H134" s="85"/>
      <c r="I134" s="101"/>
      <c r="J134" s="150"/>
      <c r="K134" s="81"/>
      <c r="L134" s="94"/>
      <c r="M134" s="120"/>
      <c r="N134" s="77"/>
      <c r="O134" s="119"/>
      <c r="P134" s="118"/>
    </row>
    <row r="135" spans="1:16" ht="30" customHeight="1">
      <c r="A135" s="126"/>
      <c r="B135" s="77"/>
      <c r="C135" s="125"/>
      <c r="D135" s="124"/>
      <c r="E135" s="85"/>
      <c r="F135" s="123"/>
      <c r="G135" s="122"/>
      <c r="H135" s="85"/>
      <c r="I135" s="101"/>
      <c r="J135" s="150"/>
      <c r="K135" s="81"/>
      <c r="L135" s="94"/>
      <c r="M135" s="120"/>
      <c r="N135" s="77"/>
      <c r="O135" s="119"/>
      <c r="P135" s="118"/>
    </row>
    <row r="136" spans="1:16" ht="30" customHeight="1">
      <c r="A136" s="126"/>
      <c r="B136" s="77"/>
      <c r="C136" s="125"/>
      <c r="D136" s="124"/>
      <c r="E136" s="85"/>
      <c r="F136" s="123"/>
      <c r="G136" s="122"/>
      <c r="H136" s="85"/>
      <c r="I136" s="101"/>
      <c r="J136" s="150"/>
      <c r="K136" s="81"/>
      <c r="L136" s="94"/>
      <c r="M136" s="120"/>
      <c r="N136" s="77"/>
      <c r="O136" s="119"/>
      <c r="P136" s="118"/>
    </row>
    <row r="137" spans="1:16" ht="30" customHeight="1">
      <c r="A137" s="126"/>
      <c r="B137" s="77"/>
      <c r="C137" s="125"/>
      <c r="D137" s="124"/>
      <c r="E137" s="85"/>
      <c r="F137" s="123"/>
      <c r="G137" s="122"/>
      <c r="H137" s="85"/>
      <c r="I137" s="101"/>
      <c r="J137" s="150"/>
      <c r="K137" s="81"/>
      <c r="L137" s="94"/>
      <c r="M137" s="120"/>
      <c r="N137" s="77"/>
      <c r="O137" s="119"/>
      <c r="P137" s="118"/>
    </row>
    <row r="138" spans="1:16" ht="30" customHeight="1">
      <c r="A138" s="126"/>
      <c r="B138" s="77"/>
      <c r="C138" s="125"/>
      <c r="D138" s="124"/>
      <c r="E138" s="85"/>
      <c r="F138" s="123"/>
      <c r="G138" s="122"/>
      <c r="H138" s="85"/>
      <c r="I138" s="101"/>
      <c r="J138" s="150"/>
      <c r="K138" s="81"/>
      <c r="L138" s="94"/>
      <c r="M138" s="120"/>
      <c r="N138" s="77"/>
      <c r="O138" s="119"/>
      <c r="P138" s="118"/>
    </row>
    <row r="139" spans="1:16" ht="30" customHeight="1">
      <c r="A139" s="126"/>
      <c r="B139" s="77"/>
      <c r="C139" s="125"/>
      <c r="D139" s="124"/>
      <c r="E139" s="85"/>
      <c r="F139" s="123"/>
      <c r="G139" s="122"/>
      <c r="H139" s="85"/>
      <c r="I139" s="101"/>
      <c r="J139" s="150"/>
      <c r="K139" s="81"/>
      <c r="L139" s="94"/>
      <c r="M139" s="120"/>
      <c r="N139" s="77"/>
      <c r="O139" s="119"/>
      <c r="P139" s="118"/>
    </row>
    <row r="140" spans="1:16" ht="30" customHeight="1">
      <c r="A140" s="126"/>
      <c r="B140" s="77"/>
      <c r="C140" s="125"/>
      <c r="D140" s="124"/>
      <c r="E140" s="85"/>
      <c r="F140" s="123"/>
      <c r="G140" s="122"/>
      <c r="H140" s="85"/>
      <c r="I140" s="101"/>
      <c r="J140" s="150"/>
      <c r="K140" s="81"/>
      <c r="L140" s="94"/>
      <c r="M140" s="120"/>
      <c r="N140" s="77"/>
      <c r="O140" s="119"/>
      <c r="P140" s="118"/>
    </row>
    <row r="141" spans="1:16" ht="30" customHeight="1">
      <c r="A141" s="126"/>
      <c r="B141" s="77"/>
      <c r="C141" s="125"/>
      <c r="D141" s="124"/>
      <c r="E141" s="85"/>
      <c r="F141" s="123"/>
      <c r="G141" s="122"/>
      <c r="H141" s="85"/>
      <c r="I141" s="101"/>
      <c r="J141" s="150"/>
      <c r="K141" s="81"/>
      <c r="L141" s="94"/>
      <c r="M141" s="120"/>
      <c r="N141" s="77"/>
      <c r="O141" s="119"/>
      <c r="P141" s="118"/>
    </row>
    <row r="142" spans="1:16" ht="30" customHeight="1">
      <c r="A142" s="126"/>
      <c r="B142" s="77"/>
      <c r="C142" s="125"/>
      <c r="D142" s="124"/>
      <c r="E142" s="85"/>
      <c r="F142" s="123"/>
      <c r="G142" s="122"/>
      <c r="H142" s="85"/>
      <c r="I142" s="101"/>
      <c r="J142" s="150"/>
      <c r="K142" s="81"/>
      <c r="L142" s="94"/>
      <c r="M142" s="120"/>
      <c r="N142" s="77"/>
      <c r="O142" s="119"/>
      <c r="P142" s="118"/>
    </row>
    <row r="143" spans="1:16" ht="30" customHeight="1">
      <c r="A143" s="126"/>
      <c r="B143" s="77"/>
      <c r="C143" s="125"/>
      <c r="D143" s="124"/>
      <c r="E143" s="85"/>
      <c r="F143" s="123"/>
      <c r="G143" s="122"/>
      <c r="H143" s="85"/>
      <c r="I143" s="101"/>
      <c r="J143" s="150"/>
      <c r="K143" s="81"/>
      <c r="L143" s="94"/>
      <c r="M143" s="120"/>
      <c r="N143" s="77"/>
      <c r="O143" s="119"/>
      <c r="P143" s="118"/>
    </row>
    <row r="144" spans="1:16" ht="30" customHeight="1">
      <c r="A144" s="126"/>
      <c r="B144" s="77"/>
      <c r="C144" s="125"/>
      <c r="D144" s="124"/>
      <c r="E144" s="85"/>
      <c r="F144" s="123"/>
      <c r="G144" s="122"/>
      <c r="H144" s="85"/>
      <c r="I144" s="101"/>
      <c r="J144" s="150"/>
      <c r="K144" s="81"/>
      <c r="L144" s="94"/>
      <c r="M144" s="120"/>
      <c r="N144" s="77"/>
      <c r="O144" s="119"/>
      <c r="P144" s="118"/>
    </row>
    <row r="145" spans="1:16" ht="30" customHeight="1">
      <c r="A145" s="126"/>
      <c r="B145" s="77"/>
      <c r="C145" s="125"/>
      <c r="D145" s="124"/>
      <c r="E145" s="85"/>
      <c r="F145" s="123"/>
      <c r="G145" s="122"/>
      <c r="H145" s="85"/>
      <c r="I145" s="101"/>
      <c r="J145" s="150"/>
      <c r="K145" s="81"/>
      <c r="L145" s="94"/>
      <c r="M145" s="120"/>
      <c r="N145" s="77"/>
      <c r="O145" s="119"/>
      <c r="P145" s="118"/>
    </row>
    <row r="146" spans="1:16" ht="30" customHeight="1">
      <c r="A146" s="126"/>
      <c r="B146" s="77"/>
      <c r="C146" s="125"/>
      <c r="D146" s="124"/>
      <c r="E146" s="85"/>
      <c r="F146" s="123"/>
      <c r="G146" s="122"/>
      <c r="H146" s="85"/>
      <c r="I146" s="101"/>
      <c r="J146" s="150"/>
      <c r="K146" s="81"/>
      <c r="L146" s="94"/>
      <c r="M146" s="120"/>
      <c r="N146" s="77"/>
      <c r="O146" s="119"/>
      <c r="P146" s="118"/>
    </row>
    <row r="147" spans="1:16" ht="30" customHeight="1">
      <c r="A147" s="126"/>
      <c r="B147" s="77"/>
      <c r="C147" s="125"/>
      <c r="D147" s="124"/>
      <c r="E147" s="85"/>
      <c r="F147" s="123"/>
      <c r="G147" s="122"/>
      <c r="H147" s="85"/>
      <c r="I147" s="101"/>
      <c r="J147" s="150"/>
      <c r="K147" s="81"/>
      <c r="L147" s="94"/>
      <c r="M147" s="120"/>
      <c r="N147" s="77"/>
      <c r="O147" s="119"/>
      <c r="P147" s="118"/>
    </row>
    <row r="148" spans="1:16" ht="30" customHeight="1">
      <c r="A148" s="126"/>
      <c r="B148" s="77"/>
      <c r="C148" s="125"/>
      <c r="D148" s="124"/>
      <c r="E148" s="85"/>
      <c r="F148" s="123"/>
      <c r="G148" s="122"/>
      <c r="H148" s="85"/>
      <c r="I148" s="101"/>
      <c r="J148" s="150"/>
      <c r="K148" s="81"/>
      <c r="L148" s="94"/>
      <c r="M148" s="120"/>
      <c r="N148" s="77"/>
      <c r="O148" s="119"/>
      <c r="P148" s="118"/>
    </row>
    <row r="149" spans="1:16" ht="30" customHeight="1">
      <c r="A149" s="126"/>
      <c r="B149" s="77"/>
      <c r="C149" s="125"/>
      <c r="D149" s="124"/>
      <c r="E149" s="85"/>
      <c r="F149" s="123"/>
      <c r="G149" s="122"/>
      <c r="H149" s="85"/>
      <c r="I149" s="101"/>
      <c r="J149" s="150"/>
      <c r="K149" s="81"/>
      <c r="L149" s="94"/>
      <c r="M149" s="120"/>
      <c r="N149" s="77"/>
      <c r="O149" s="119"/>
      <c r="P149" s="118"/>
    </row>
    <row r="150" spans="1:16" ht="30" customHeight="1">
      <c r="A150" s="126"/>
      <c r="B150" s="77"/>
      <c r="C150" s="125"/>
      <c r="D150" s="124"/>
      <c r="E150" s="85"/>
      <c r="F150" s="123"/>
      <c r="G150" s="122"/>
      <c r="H150" s="85"/>
      <c r="I150" s="101"/>
      <c r="J150" s="150"/>
      <c r="K150" s="81"/>
      <c r="L150" s="94"/>
      <c r="M150" s="120"/>
      <c r="N150" s="77"/>
      <c r="O150" s="119"/>
      <c r="P150" s="118"/>
    </row>
    <row r="151" spans="1:16" ht="30" customHeight="1">
      <c r="A151" s="126"/>
      <c r="B151" s="77"/>
      <c r="C151" s="125"/>
      <c r="D151" s="124"/>
      <c r="E151" s="85"/>
      <c r="F151" s="123"/>
      <c r="G151" s="122"/>
      <c r="H151" s="85"/>
      <c r="I151" s="101"/>
      <c r="J151" s="150"/>
      <c r="K151" s="81"/>
      <c r="L151" s="94"/>
      <c r="M151" s="120"/>
      <c r="N151" s="77"/>
      <c r="O151" s="119"/>
      <c r="P151" s="118"/>
    </row>
    <row r="152" spans="1:16" ht="30" customHeight="1">
      <c r="A152" s="126"/>
      <c r="B152" s="77"/>
      <c r="C152" s="125"/>
      <c r="D152" s="124"/>
      <c r="E152" s="85"/>
      <c r="F152" s="123"/>
      <c r="G152" s="122"/>
      <c r="H152" s="85"/>
      <c r="I152" s="101"/>
      <c r="J152" s="150"/>
      <c r="K152" s="81"/>
      <c r="L152" s="94"/>
      <c r="M152" s="120"/>
      <c r="N152" s="77"/>
      <c r="O152" s="119"/>
      <c r="P152" s="118"/>
    </row>
    <row r="153" spans="1:16" ht="30" customHeight="1">
      <c r="A153" s="126"/>
      <c r="B153" s="77"/>
      <c r="C153" s="125"/>
      <c r="D153" s="124"/>
      <c r="E153" s="85"/>
      <c r="F153" s="123"/>
      <c r="G153" s="122"/>
      <c r="H153" s="85"/>
      <c r="I153" s="101"/>
      <c r="J153" s="150"/>
      <c r="K153" s="81"/>
      <c r="L153" s="94"/>
      <c r="M153" s="120"/>
      <c r="N153" s="77"/>
      <c r="O153" s="119"/>
      <c r="P153" s="118"/>
    </row>
    <row r="154" spans="1:16" ht="30" customHeight="1">
      <c r="A154" s="126"/>
      <c r="B154" s="77"/>
      <c r="C154" s="125"/>
      <c r="D154" s="124"/>
      <c r="E154" s="85"/>
      <c r="F154" s="123"/>
      <c r="G154" s="122"/>
      <c r="H154" s="85"/>
      <c r="I154" s="101"/>
      <c r="J154" s="150"/>
      <c r="K154" s="81"/>
      <c r="L154" s="94"/>
      <c r="M154" s="120"/>
      <c r="N154" s="77"/>
      <c r="O154" s="119"/>
      <c r="P154" s="118"/>
    </row>
    <row r="155" spans="1:16" ht="30" customHeight="1">
      <c r="A155" s="126"/>
      <c r="B155" s="77"/>
      <c r="C155" s="125"/>
      <c r="D155" s="124"/>
      <c r="E155" s="85"/>
      <c r="F155" s="123"/>
      <c r="G155" s="122"/>
      <c r="H155" s="85"/>
      <c r="I155" s="101"/>
      <c r="J155" s="150"/>
      <c r="K155" s="81"/>
      <c r="L155" s="94"/>
      <c r="M155" s="120"/>
      <c r="N155" s="77"/>
      <c r="O155" s="119"/>
      <c r="P155" s="118"/>
    </row>
    <row r="156" spans="1:16" ht="30" customHeight="1">
      <c r="A156" s="126"/>
      <c r="B156" s="77"/>
      <c r="C156" s="125"/>
      <c r="D156" s="124"/>
      <c r="E156" s="85"/>
      <c r="F156" s="123"/>
      <c r="G156" s="122"/>
      <c r="H156" s="85"/>
      <c r="I156" s="101"/>
      <c r="J156" s="150"/>
      <c r="K156" s="81"/>
      <c r="L156" s="94"/>
      <c r="M156" s="120"/>
      <c r="N156" s="77"/>
      <c r="O156" s="119"/>
      <c r="P156" s="118"/>
    </row>
    <row r="157" spans="1:16" ht="30" customHeight="1">
      <c r="A157" s="126"/>
      <c r="B157" s="77"/>
      <c r="C157" s="125"/>
      <c r="D157" s="124"/>
      <c r="E157" s="85"/>
      <c r="F157" s="123"/>
      <c r="G157" s="122"/>
      <c r="H157" s="85"/>
      <c r="I157" s="101"/>
      <c r="J157" s="150"/>
      <c r="K157" s="81"/>
      <c r="L157" s="94"/>
      <c r="M157" s="120"/>
      <c r="N157" s="77"/>
      <c r="O157" s="119"/>
      <c r="P157" s="118"/>
    </row>
    <row r="158" spans="1:16" ht="30" customHeight="1">
      <c r="A158" s="126"/>
      <c r="B158" s="77"/>
      <c r="C158" s="125"/>
      <c r="D158" s="124"/>
      <c r="E158" s="85"/>
      <c r="F158" s="123"/>
      <c r="G158" s="122"/>
      <c r="H158" s="85"/>
      <c r="I158" s="101"/>
      <c r="J158" s="150"/>
      <c r="K158" s="81"/>
      <c r="L158" s="94"/>
      <c r="M158" s="120"/>
      <c r="N158" s="77"/>
      <c r="O158" s="119"/>
      <c r="P158" s="118"/>
    </row>
    <row r="159" spans="1:16" ht="30" customHeight="1">
      <c r="A159" s="126"/>
      <c r="B159" s="77"/>
      <c r="C159" s="125"/>
      <c r="D159" s="124"/>
      <c r="E159" s="85"/>
      <c r="F159" s="123"/>
      <c r="G159" s="122"/>
      <c r="H159" s="85"/>
      <c r="I159" s="101"/>
      <c r="J159" s="150"/>
      <c r="K159" s="81"/>
      <c r="L159" s="94"/>
      <c r="M159" s="120"/>
      <c r="N159" s="77"/>
      <c r="O159" s="119"/>
      <c r="P159" s="118"/>
    </row>
    <row r="160" spans="1:16" ht="30" customHeight="1">
      <c r="A160" s="126"/>
      <c r="B160" s="77"/>
      <c r="C160" s="125"/>
      <c r="D160" s="124"/>
      <c r="E160" s="85"/>
      <c r="F160" s="123"/>
      <c r="G160" s="122"/>
      <c r="H160" s="85"/>
      <c r="I160" s="101"/>
      <c r="J160" s="150"/>
      <c r="K160" s="81"/>
      <c r="L160" s="94"/>
      <c r="M160" s="120"/>
      <c r="N160" s="77"/>
      <c r="O160" s="119"/>
      <c r="P160" s="118"/>
    </row>
    <row r="161" spans="1:16" ht="30" customHeight="1">
      <c r="A161" s="126"/>
      <c r="B161" s="77"/>
      <c r="C161" s="125"/>
      <c r="D161" s="124"/>
      <c r="E161" s="85"/>
      <c r="F161" s="123"/>
      <c r="G161" s="122"/>
      <c r="H161" s="85"/>
      <c r="I161" s="101"/>
      <c r="J161" s="150"/>
      <c r="K161" s="81"/>
      <c r="L161" s="94"/>
      <c r="M161" s="120"/>
      <c r="N161" s="77"/>
      <c r="O161" s="119"/>
      <c r="P161" s="118"/>
    </row>
    <row r="162" spans="1:16" ht="30" customHeight="1">
      <c r="A162" s="126"/>
      <c r="B162" s="77"/>
      <c r="C162" s="125"/>
      <c r="D162" s="124"/>
      <c r="E162" s="85"/>
      <c r="F162" s="123"/>
      <c r="G162" s="122"/>
      <c r="H162" s="85"/>
      <c r="I162" s="101"/>
      <c r="J162" s="150"/>
      <c r="K162" s="81"/>
      <c r="L162" s="94"/>
      <c r="M162" s="120"/>
      <c r="N162" s="77"/>
      <c r="O162" s="119"/>
      <c r="P162" s="118"/>
    </row>
    <row r="163" spans="1:16" ht="45" customHeight="1">
      <c r="A163" s="126"/>
      <c r="B163" s="77"/>
      <c r="C163" s="125"/>
      <c r="D163" s="124"/>
      <c r="E163" s="85"/>
      <c r="F163" s="123"/>
      <c r="G163" s="122"/>
      <c r="H163" s="85"/>
      <c r="I163" s="101"/>
      <c r="J163" s="150"/>
      <c r="K163" s="81"/>
      <c r="L163" s="94"/>
      <c r="M163" s="120"/>
      <c r="N163" s="77"/>
      <c r="O163" s="119"/>
      <c r="P163" s="118"/>
    </row>
    <row r="164" spans="1:16" ht="45" customHeight="1">
      <c r="A164" s="126"/>
      <c r="B164" s="77"/>
      <c r="C164" s="125"/>
      <c r="D164" s="124"/>
      <c r="E164" s="85"/>
      <c r="F164" s="123"/>
      <c r="G164" s="122"/>
      <c r="H164" s="85"/>
      <c r="I164" s="101"/>
      <c r="J164" s="150"/>
      <c r="K164" s="81"/>
      <c r="L164" s="94"/>
      <c r="M164" s="120"/>
      <c r="N164" s="77"/>
      <c r="O164" s="119"/>
      <c r="P164" s="118"/>
    </row>
    <row r="165" spans="1:16" ht="45" customHeight="1">
      <c r="A165" s="126"/>
      <c r="B165" s="77"/>
      <c r="C165" s="125"/>
      <c r="D165" s="124"/>
      <c r="E165" s="85"/>
      <c r="F165" s="123"/>
      <c r="G165" s="122"/>
      <c r="H165" s="85"/>
      <c r="I165" s="101"/>
      <c r="J165" s="150"/>
      <c r="K165" s="81"/>
      <c r="L165" s="94"/>
      <c r="M165" s="120"/>
      <c r="N165" s="77"/>
      <c r="O165" s="119"/>
      <c r="P165" s="118"/>
    </row>
    <row r="166" spans="1:16" ht="45" customHeight="1">
      <c r="A166" s="126"/>
      <c r="B166" s="77"/>
      <c r="C166" s="125"/>
      <c r="D166" s="124"/>
      <c r="E166" s="85"/>
      <c r="F166" s="123"/>
      <c r="G166" s="122"/>
      <c r="H166" s="85"/>
      <c r="I166" s="101"/>
      <c r="J166" s="150"/>
      <c r="K166" s="81"/>
      <c r="L166" s="94"/>
      <c r="M166" s="120"/>
      <c r="N166" s="77"/>
      <c r="O166" s="119"/>
      <c r="P166" s="118"/>
    </row>
    <row r="167" spans="1:16" ht="45" customHeight="1">
      <c r="A167" s="126"/>
      <c r="B167" s="77"/>
      <c r="C167" s="125"/>
      <c r="D167" s="124"/>
      <c r="E167" s="85"/>
      <c r="F167" s="123"/>
      <c r="G167" s="122"/>
      <c r="H167" s="85"/>
      <c r="I167" s="101"/>
      <c r="J167" s="150"/>
      <c r="K167" s="81"/>
      <c r="L167" s="94"/>
      <c r="M167" s="120"/>
      <c r="N167" s="77"/>
      <c r="O167" s="119"/>
      <c r="P167" s="118"/>
    </row>
    <row r="168" spans="1:16" ht="45" customHeight="1">
      <c r="A168" s="126"/>
      <c r="B168" s="77"/>
      <c r="C168" s="125"/>
      <c r="D168" s="124"/>
      <c r="E168" s="85"/>
      <c r="F168" s="123"/>
      <c r="G168" s="122"/>
      <c r="H168" s="85"/>
      <c r="I168" s="101"/>
      <c r="J168" s="150"/>
      <c r="K168" s="81"/>
      <c r="L168" s="94"/>
      <c r="M168" s="120"/>
      <c r="N168" s="77"/>
      <c r="O168" s="119"/>
      <c r="P168" s="118"/>
    </row>
    <row r="169" spans="1:16" ht="45" customHeight="1">
      <c r="A169" s="126"/>
      <c r="B169" s="77"/>
      <c r="C169" s="125"/>
      <c r="D169" s="124"/>
      <c r="E169" s="85"/>
      <c r="F169" s="123"/>
      <c r="G169" s="122"/>
      <c r="H169" s="85"/>
      <c r="I169" s="101"/>
      <c r="J169" s="150"/>
      <c r="K169" s="81"/>
      <c r="L169" s="94"/>
      <c r="M169" s="120"/>
      <c r="N169" s="77"/>
      <c r="O169" s="119"/>
      <c r="P169" s="118"/>
    </row>
    <row r="170" spans="1:16" ht="45" customHeight="1">
      <c r="A170" s="126"/>
      <c r="B170" s="77"/>
      <c r="C170" s="125"/>
      <c r="D170" s="124"/>
      <c r="E170" s="85"/>
      <c r="F170" s="123"/>
      <c r="G170" s="122"/>
      <c r="H170" s="85"/>
      <c r="I170" s="101"/>
      <c r="J170" s="150"/>
      <c r="K170" s="81"/>
      <c r="L170" s="94"/>
      <c r="M170" s="120"/>
      <c r="N170" s="77"/>
      <c r="O170" s="119"/>
      <c r="P170" s="118"/>
    </row>
    <row r="171" spans="1:16" ht="45" customHeight="1">
      <c r="A171" s="126"/>
      <c r="B171" s="77"/>
      <c r="C171" s="125"/>
      <c r="D171" s="124"/>
      <c r="E171" s="85"/>
      <c r="F171" s="123"/>
      <c r="G171" s="122"/>
      <c r="H171" s="85"/>
      <c r="I171" s="101"/>
      <c r="J171" s="150"/>
      <c r="K171" s="81"/>
      <c r="L171" s="94"/>
      <c r="M171" s="120"/>
      <c r="N171" s="77"/>
      <c r="O171" s="119"/>
      <c r="P171" s="118"/>
    </row>
    <row r="172" spans="1:16" ht="45" customHeight="1">
      <c r="A172" s="126"/>
      <c r="B172" s="77"/>
      <c r="C172" s="125"/>
      <c r="D172" s="124"/>
      <c r="E172" s="85"/>
      <c r="F172" s="123"/>
      <c r="G172" s="122"/>
      <c r="H172" s="85"/>
      <c r="I172" s="101"/>
      <c r="J172" s="150"/>
      <c r="K172" s="81"/>
      <c r="L172" s="94"/>
      <c r="M172" s="120"/>
      <c r="N172" s="77"/>
      <c r="O172" s="119"/>
      <c r="P172" s="118"/>
    </row>
    <row r="173" spans="1:16" ht="45" customHeight="1">
      <c r="A173" s="126"/>
      <c r="B173" s="77"/>
      <c r="C173" s="125"/>
      <c r="D173" s="124"/>
      <c r="E173" s="85"/>
      <c r="F173" s="123"/>
      <c r="G173" s="122"/>
      <c r="H173" s="85"/>
      <c r="I173" s="101"/>
      <c r="J173" s="150"/>
      <c r="K173" s="81"/>
      <c r="L173" s="94"/>
      <c r="M173" s="120"/>
      <c r="N173" s="77"/>
      <c r="O173" s="119"/>
      <c r="P173" s="118"/>
    </row>
    <row r="174" spans="1:16" ht="45" customHeight="1">
      <c r="A174" s="126"/>
      <c r="B174" s="77"/>
      <c r="C174" s="125"/>
      <c r="D174" s="124"/>
      <c r="E174" s="85"/>
      <c r="F174" s="123"/>
      <c r="G174" s="122"/>
      <c r="H174" s="85"/>
      <c r="I174" s="101"/>
      <c r="J174" s="150"/>
      <c r="K174" s="81"/>
      <c r="L174" s="94"/>
      <c r="M174" s="120"/>
      <c r="N174" s="77"/>
      <c r="O174" s="119"/>
      <c r="P174" s="118"/>
    </row>
    <row r="175" spans="1:16" ht="45" customHeight="1">
      <c r="A175" s="126"/>
      <c r="B175" s="77"/>
      <c r="C175" s="125"/>
      <c r="D175" s="124"/>
      <c r="E175" s="85"/>
      <c r="F175" s="123"/>
      <c r="G175" s="122"/>
      <c r="H175" s="85"/>
      <c r="I175" s="101"/>
      <c r="J175" s="150"/>
      <c r="K175" s="81"/>
      <c r="L175" s="94"/>
      <c r="M175" s="120"/>
      <c r="N175" s="77"/>
      <c r="O175" s="119"/>
      <c r="P175" s="118"/>
    </row>
    <row r="176" spans="1:16" ht="45" customHeight="1">
      <c r="A176" s="126"/>
      <c r="B176" s="77"/>
      <c r="C176" s="125"/>
      <c r="D176" s="124"/>
      <c r="E176" s="85"/>
      <c r="F176" s="123"/>
      <c r="G176" s="122"/>
      <c r="H176" s="85"/>
      <c r="I176" s="101"/>
      <c r="J176" s="150"/>
      <c r="K176" s="81"/>
      <c r="L176" s="94"/>
      <c r="M176" s="120"/>
      <c r="N176" s="77"/>
      <c r="O176" s="119"/>
      <c r="P176" s="118"/>
    </row>
    <row r="177" spans="1:16" ht="45" customHeight="1">
      <c r="A177" s="126"/>
      <c r="B177" s="77"/>
      <c r="C177" s="125"/>
      <c r="D177" s="124"/>
      <c r="E177" s="85"/>
      <c r="F177" s="123"/>
      <c r="G177" s="122"/>
      <c r="H177" s="85"/>
      <c r="I177" s="101"/>
      <c r="J177" s="150"/>
      <c r="K177" s="81"/>
      <c r="L177" s="94"/>
      <c r="M177" s="120"/>
      <c r="N177" s="77"/>
      <c r="O177" s="119"/>
      <c r="P177" s="118"/>
    </row>
    <row r="178" spans="1:16" ht="45" customHeight="1">
      <c r="A178" s="126"/>
      <c r="B178" s="77"/>
      <c r="C178" s="125"/>
      <c r="D178" s="124"/>
      <c r="E178" s="85"/>
      <c r="F178" s="123"/>
      <c r="G178" s="122"/>
      <c r="H178" s="85"/>
      <c r="I178" s="101"/>
      <c r="J178" s="150"/>
      <c r="K178" s="81"/>
      <c r="L178" s="94"/>
      <c r="M178" s="120"/>
      <c r="N178" s="77"/>
      <c r="O178" s="119"/>
      <c r="P178" s="118"/>
    </row>
    <row r="179" spans="1:16" ht="45" customHeight="1">
      <c r="A179" s="126"/>
      <c r="B179" s="77"/>
      <c r="C179" s="125"/>
      <c r="D179" s="124"/>
      <c r="E179" s="85"/>
      <c r="F179" s="123"/>
      <c r="G179" s="122"/>
      <c r="H179" s="85"/>
      <c r="I179" s="101"/>
      <c r="J179" s="150"/>
      <c r="K179" s="81"/>
      <c r="L179" s="94"/>
      <c r="M179" s="120"/>
      <c r="N179" s="77"/>
      <c r="O179" s="119"/>
      <c r="P179" s="118"/>
    </row>
    <row r="180" spans="1:16" ht="45" customHeight="1">
      <c r="A180" s="126"/>
      <c r="B180" s="77"/>
      <c r="C180" s="125"/>
      <c r="D180" s="124"/>
      <c r="E180" s="85"/>
      <c r="F180" s="123"/>
      <c r="G180" s="122"/>
      <c r="H180" s="85"/>
      <c r="I180" s="101"/>
      <c r="J180" s="150"/>
      <c r="K180" s="81"/>
      <c r="L180" s="94"/>
      <c r="M180" s="120"/>
      <c r="N180" s="77"/>
      <c r="O180" s="119"/>
      <c r="P180" s="118"/>
    </row>
    <row r="181" spans="1:16" ht="45" customHeight="1">
      <c r="A181" s="126"/>
      <c r="B181" s="77"/>
      <c r="C181" s="125"/>
      <c r="D181" s="124"/>
      <c r="E181" s="85"/>
      <c r="F181" s="123"/>
      <c r="G181" s="122"/>
      <c r="H181" s="85"/>
      <c r="I181" s="101"/>
      <c r="J181" s="150"/>
      <c r="K181" s="81"/>
      <c r="L181" s="94"/>
      <c r="M181" s="120"/>
      <c r="N181" s="77"/>
      <c r="O181" s="119"/>
      <c r="P181" s="118"/>
    </row>
    <row r="182" spans="1:16" ht="45" customHeight="1">
      <c r="A182" s="126"/>
      <c r="B182" s="77"/>
      <c r="C182" s="125"/>
      <c r="D182" s="124"/>
      <c r="E182" s="85"/>
      <c r="F182" s="123"/>
      <c r="G182" s="122"/>
      <c r="H182" s="85"/>
      <c r="I182" s="101"/>
      <c r="J182" s="150"/>
      <c r="K182" s="81"/>
      <c r="L182" s="94"/>
      <c r="M182" s="120"/>
      <c r="N182" s="77"/>
      <c r="O182" s="119"/>
      <c r="P182" s="118"/>
    </row>
    <row r="183" spans="1:16" ht="45" customHeight="1">
      <c r="A183" s="126"/>
      <c r="B183" s="77"/>
      <c r="C183" s="125"/>
      <c r="D183" s="124"/>
      <c r="E183" s="85"/>
      <c r="F183" s="123"/>
      <c r="G183" s="122"/>
      <c r="H183" s="85"/>
      <c r="I183" s="101"/>
      <c r="J183" s="150"/>
      <c r="K183" s="81"/>
      <c r="L183" s="94"/>
      <c r="M183" s="120"/>
      <c r="N183" s="77"/>
      <c r="O183" s="119"/>
      <c r="P183" s="118"/>
    </row>
    <row r="184" spans="1:16" ht="45" customHeight="1">
      <c r="A184" s="126"/>
      <c r="B184" s="77"/>
      <c r="C184" s="125"/>
      <c r="D184" s="124"/>
      <c r="E184" s="85"/>
      <c r="F184" s="123"/>
      <c r="G184" s="122"/>
      <c r="H184" s="85"/>
      <c r="I184" s="101"/>
      <c r="J184" s="150"/>
      <c r="K184" s="81"/>
      <c r="L184" s="94"/>
      <c r="M184" s="120"/>
      <c r="N184" s="77"/>
      <c r="O184" s="119"/>
      <c r="P184" s="118"/>
    </row>
    <row r="185" spans="1:16" ht="45" customHeight="1">
      <c r="A185" s="126"/>
      <c r="B185" s="77"/>
      <c r="C185" s="125"/>
      <c r="D185" s="124"/>
      <c r="E185" s="85"/>
      <c r="F185" s="123"/>
      <c r="G185" s="122"/>
      <c r="H185" s="85"/>
      <c r="I185" s="101"/>
      <c r="J185" s="150"/>
      <c r="K185" s="81"/>
      <c r="L185" s="94"/>
      <c r="M185" s="120"/>
      <c r="N185" s="77"/>
      <c r="O185" s="119"/>
      <c r="P185" s="118"/>
    </row>
    <row r="186" spans="1:16" ht="45" customHeight="1">
      <c r="A186" s="126"/>
      <c r="B186" s="77"/>
      <c r="C186" s="125"/>
      <c r="D186" s="124"/>
      <c r="E186" s="85"/>
      <c r="F186" s="123"/>
      <c r="G186" s="122"/>
      <c r="H186" s="85"/>
      <c r="I186" s="101"/>
      <c r="J186" s="150"/>
      <c r="K186" s="81"/>
      <c r="L186" s="94"/>
      <c r="M186" s="120"/>
      <c r="N186" s="77"/>
      <c r="O186" s="119"/>
      <c r="P186" s="118"/>
    </row>
    <row r="187" spans="1:16" ht="45" customHeight="1">
      <c r="A187" s="126"/>
      <c r="B187" s="77"/>
      <c r="C187" s="125"/>
      <c r="D187" s="124"/>
      <c r="E187" s="85"/>
      <c r="F187" s="123"/>
      <c r="G187" s="122"/>
      <c r="H187" s="85"/>
      <c r="I187" s="101"/>
      <c r="J187" s="150"/>
      <c r="K187" s="81"/>
      <c r="L187" s="94"/>
      <c r="M187" s="120"/>
      <c r="N187" s="77"/>
      <c r="O187" s="119"/>
      <c r="P187" s="118"/>
    </row>
    <row r="188" spans="1:16" ht="45" customHeight="1">
      <c r="A188" s="126"/>
      <c r="B188" s="77"/>
      <c r="C188" s="125"/>
      <c r="D188" s="124"/>
      <c r="E188" s="85"/>
      <c r="F188" s="123"/>
      <c r="G188" s="122"/>
      <c r="H188" s="85"/>
      <c r="I188" s="101"/>
      <c r="J188" s="150"/>
      <c r="K188" s="81"/>
      <c r="L188" s="94"/>
      <c r="M188" s="120"/>
      <c r="N188" s="77"/>
      <c r="O188" s="119"/>
      <c r="P188" s="118"/>
    </row>
    <row r="189" spans="1:16" ht="45" customHeight="1">
      <c r="A189" s="126"/>
      <c r="B189" s="77"/>
      <c r="C189" s="125"/>
      <c r="D189" s="124"/>
      <c r="E189" s="85"/>
      <c r="F189" s="123"/>
      <c r="G189" s="122"/>
      <c r="H189" s="85"/>
      <c r="I189" s="101"/>
      <c r="J189" s="150"/>
      <c r="K189" s="81"/>
      <c r="L189" s="94"/>
      <c r="M189" s="120"/>
      <c r="N189" s="77"/>
      <c r="O189" s="119"/>
      <c r="P189" s="118"/>
    </row>
    <row r="190" spans="1:16" ht="45" customHeight="1">
      <c r="A190" s="126"/>
      <c r="B190" s="77"/>
      <c r="C190" s="125"/>
      <c r="D190" s="124"/>
      <c r="E190" s="85"/>
      <c r="F190" s="123"/>
      <c r="G190" s="122"/>
      <c r="H190" s="85"/>
      <c r="I190" s="101"/>
      <c r="J190" s="150"/>
      <c r="K190" s="81"/>
      <c r="L190" s="94"/>
      <c r="M190" s="120"/>
      <c r="N190" s="77"/>
      <c r="O190" s="119"/>
      <c r="P190" s="118"/>
    </row>
    <row r="191" spans="1:16" ht="45" customHeight="1">
      <c r="A191" s="126"/>
      <c r="B191" s="77"/>
      <c r="C191" s="125"/>
      <c r="D191" s="124"/>
      <c r="E191" s="85"/>
      <c r="F191" s="123"/>
      <c r="G191" s="122"/>
      <c r="H191" s="85"/>
      <c r="I191" s="101"/>
      <c r="J191" s="150"/>
      <c r="K191" s="81"/>
      <c r="L191" s="94"/>
      <c r="M191" s="120"/>
      <c r="N191" s="77"/>
      <c r="O191" s="119"/>
      <c r="P191" s="118"/>
    </row>
    <row r="192" spans="1:16" ht="45" customHeight="1">
      <c r="A192" s="126"/>
      <c r="B192" s="77"/>
      <c r="C192" s="125"/>
      <c r="D192" s="124"/>
      <c r="E192" s="85"/>
      <c r="F192" s="123"/>
      <c r="G192" s="122"/>
      <c r="H192" s="85"/>
      <c r="I192" s="101"/>
      <c r="J192" s="150"/>
      <c r="K192" s="81"/>
      <c r="L192" s="94"/>
      <c r="M192" s="120"/>
      <c r="N192" s="77"/>
      <c r="O192" s="119"/>
      <c r="P192" s="118"/>
    </row>
    <row r="193" spans="1:16" ht="45" customHeight="1">
      <c r="A193" s="126"/>
      <c r="B193" s="77"/>
      <c r="C193" s="125"/>
      <c r="D193" s="124"/>
      <c r="E193" s="85"/>
      <c r="F193" s="123"/>
      <c r="G193" s="122"/>
      <c r="H193" s="85"/>
      <c r="I193" s="101"/>
      <c r="J193" s="150"/>
      <c r="K193" s="81"/>
      <c r="L193" s="94"/>
      <c r="M193" s="120"/>
      <c r="N193" s="77"/>
      <c r="O193" s="119"/>
      <c r="P193" s="118"/>
    </row>
    <row r="194" spans="1:16" ht="45" customHeight="1">
      <c r="A194" s="126"/>
      <c r="B194" s="77"/>
      <c r="C194" s="125"/>
      <c r="D194" s="124"/>
      <c r="E194" s="85"/>
      <c r="F194" s="123"/>
      <c r="G194" s="122"/>
      <c r="H194" s="85"/>
      <c r="I194" s="101"/>
      <c r="J194" s="150"/>
      <c r="K194" s="81"/>
      <c r="L194" s="94"/>
      <c r="M194" s="120"/>
      <c r="N194" s="77"/>
      <c r="O194" s="119"/>
      <c r="P194" s="118"/>
    </row>
    <row r="195" spans="1:16" ht="45" customHeight="1">
      <c r="A195" s="126"/>
      <c r="B195" s="77"/>
      <c r="C195" s="125"/>
      <c r="D195" s="124"/>
      <c r="E195" s="85"/>
      <c r="F195" s="123"/>
      <c r="G195" s="122"/>
      <c r="H195" s="85"/>
      <c r="I195" s="101"/>
      <c r="J195" s="150"/>
      <c r="K195" s="81"/>
      <c r="L195" s="94"/>
      <c r="M195" s="120"/>
      <c r="N195" s="77"/>
      <c r="O195" s="119"/>
      <c r="P195" s="118"/>
    </row>
    <row r="196" spans="1:16" ht="45" customHeight="1">
      <c r="A196" s="126"/>
      <c r="B196" s="77"/>
      <c r="C196" s="125"/>
      <c r="D196" s="124"/>
      <c r="E196" s="85"/>
      <c r="F196" s="123"/>
      <c r="G196" s="122"/>
      <c r="H196" s="85"/>
      <c r="I196" s="101"/>
      <c r="J196" s="150"/>
      <c r="K196" s="81"/>
      <c r="L196" s="94"/>
      <c r="M196" s="120"/>
      <c r="N196" s="77"/>
      <c r="O196" s="119"/>
      <c r="P196" s="118"/>
    </row>
    <row r="197" spans="1:16" ht="45" customHeight="1">
      <c r="A197" s="126"/>
      <c r="B197" s="77"/>
      <c r="C197" s="125"/>
      <c r="D197" s="124"/>
      <c r="E197" s="85"/>
      <c r="F197" s="123"/>
      <c r="G197" s="122"/>
      <c r="H197" s="85"/>
      <c r="I197" s="101"/>
      <c r="J197" s="150"/>
      <c r="K197" s="81"/>
      <c r="L197" s="94"/>
      <c r="M197" s="120"/>
      <c r="N197" s="77"/>
      <c r="O197" s="119"/>
      <c r="P197" s="118"/>
    </row>
    <row r="198" spans="1:16" ht="45" customHeight="1">
      <c r="A198" s="126"/>
      <c r="B198" s="77"/>
      <c r="C198" s="125"/>
      <c r="D198" s="124"/>
      <c r="E198" s="85"/>
      <c r="F198" s="123"/>
      <c r="G198" s="122"/>
      <c r="H198" s="85"/>
      <c r="I198" s="101"/>
      <c r="J198" s="150"/>
      <c r="K198" s="81"/>
      <c r="L198" s="94"/>
      <c r="M198" s="120"/>
      <c r="N198" s="77"/>
      <c r="O198" s="119"/>
      <c r="P198" s="118"/>
    </row>
    <row r="199" spans="1:16" ht="45" customHeight="1">
      <c r="A199" s="126"/>
      <c r="B199" s="77"/>
      <c r="C199" s="125"/>
      <c r="D199" s="124"/>
      <c r="E199" s="85"/>
      <c r="F199" s="123"/>
      <c r="G199" s="122"/>
      <c r="H199" s="85"/>
      <c r="I199" s="101"/>
      <c r="J199" s="150"/>
      <c r="K199" s="81"/>
      <c r="L199" s="94"/>
      <c r="M199" s="120"/>
      <c r="N199" s="77"/>
      <c r="O199" s="119"/>
      <c r="P199" s="118"/>
    </row>
    <row r="200" spans="1:16" ht="45" customHeight="1">
      <c r="A200" s="126"/>
      <c r="B200" s="77"/>
      <c r="C200" s="125"/>
      <c r="D200" s="124"/>
      <c r="E200" s="85"/>
      <c r="F200" s="123"/>
      <c r="G200" s="122"/>
      <c r="H200" s="85"/>
      <c r="I200" s="101"/>
      <c r="J200" s="150"/>
      <c r="K200" s="81"/>
      <c r="L200" s="94"/>
      <c r="M200" s="120"/>
      <c r="N200" s="77"/>
      <c r="O200" s="119"/>
      <c r="P200" s="118"/>
    </row>
    <row r="201" spans="1:16" ht="45" customHeight="1">
      <c r="A201" s="126"/>
      <c r="B201" s="77"/>
      <c r="C201" s="125"/>
      <c r="D201" s="124"/>
      <c r="E201" s="85"/>
      <c r="F201" s="123"/>
      <c r="G201" s="122"/>
      <c r="H201" s="85"/>
      <c r="I201" s="101"/>
      <c r="J201" s="150"/>
      <c r="K201" s="81"/>
      <c r="L201" s="94"/>
      <c r="M201" s="120"/>
      <c r="N201" s="77"/>
      <c r="O201" s="119"/>
      <c r="P201" s="118"/>
    </row>
    <row r="202" spans="1:16" ht="45" customHeight="1">
      <c r="A202" s="126"/>
      <c r="B202" s="77"/>
      <c r="C202" s="125"/>
      <c r="D202" s="124"/>
      <c r="E202" s="85"/>
      <c r="F202" s="123"/>
      <c r="G202" s="122"/>
      <c r="H202" s="85"/>
      <c r="I202" s="101"/>
      <c r="J202" s="150"/>
      <c r="K202" s="81"/>
      <c r="L202" s="94"/>
      <c r="M202" s="120"/>
      <c r="N202" s="77"/>
      <c r="O202" s="119"/>
      <c r="P202" s="118"/>
    </row>
    <row r="203" spans="1:16" ht="45" customHeight="1">
      <c r="A203" s="126"/>
      <c r="B203" s="77"/>
      <c r="C203" s="125"/>
      <c r="D203" s="124"/>
      <c r="E203" s="85"/>
      <c r="F203" s="123"/>
      <c r="G203" s="122"/>
      <c r="H203" s="85"/>
      <c r="I203" s="101"/>
      <c r="J203" s="150"/>
      <c r="K203" s="81"/>
      <c r="L203" s="94"/>
      <c r="M203" s="120"/>
      <c r="N203" s="77"/>
      <c r="O203" s="119"/>
      <c r="P203" s="118"/>
    </row>
    <row r="204" spans="1:16" ht="45" customHeight="1">
      <c r="A204" s="126"/>
      <c r="B204" s="77"/>
      <c r="C204" s="125"/>
      <c r="D204" s="124"/>
      <c r="E204" s="85"/>
      <c r="F204" s="123"/>
      <c r="G204" s="122"/>
      <c r="H204" s="85"/>
      <c r="I204" s="101"/>
      <c r="J204" s="150"/>
      <c r="K204" s="81"/>
      <c r="L204" s="94"/>
      <c r="M204" s="120"/>
      <c r="N204" s="77"/>
      <c r="O204" s="119"/>
      <c r="P204" s="118"/>
    </row>
    <row r="205" spans="1:16" ht="45" customHeight="1">
      <c r="A205" s="126"/>
      <c r="B205" s="77"/>
      <c r="C205" s="125"/>
      <c r="D205" s="124"/>
      <c r="E205" s="85"/>
      <c r="F205" s="123"/>
      <c r="G205" s="122"/>
      <c r="H205" s="85"/>
      <c r="I205" s="101"/>
      <c r="J205" s="150"/>
      <c r="K205" s="81"/>
      <c r="L205" s="94"/>
      <c r="M205" s="120"/>
      <c r="N205" s="77"/>
      <c r="O205" s="119"/>
      <c r="P205" s="118"/>
    </row>
    <row r="206" spans="1:16" ht="45" customHeight="1">
      <c r="A206" s="126"/>
      <c r="B206" s="77"/>
      <c r="C206" s="125"/>
      <c r="D206" s="124"/>
      <c r="E206" s="85"/>
      <c r="F206" s="123"/>
      <c r="G206" s="122"/>
      <c r="H206" s="85"/>
      <c r="I206" s="101"/>
      <c r="J206" s="150"/>
      <c r="K206" s="81"/>
      <c r="L206" s="94"/>
      <c r="M206" s="120"/>
      <c r="N206" s="77"/>
      <c r="O206" s="119"/>
      <c r="P206" s="118"/>
    </row>
    <row r="207" spans="1:16" ht="45" customHeight="1">
      <c r="A207" s="126"/>
      <c r="B207" s="77"/>
      <c r="C207" s="125"/>
      <c r="D207" s="124"/>
      <c r="E207" s="85"/>
      <c r="F207" s="123"/>
      <c r="G207" s="122"/>
      <c r="H207" s="85"/>
      <c r="I207" s="101"/>
      <c r="J207" s="150"/>
      <c r="K207" s="81"/>
      <c r="L207" s="94"/>
      <c r="M207" s="120"/>
      <c r="N207" s="77"/>
      <c r="O207" s="119"/>
      <c r="P207" s="118"/>
    </row>
    <row r="208" spans="1:16" ht="45" customHeight="1">
      <c r="A208" s="126"/>
      <c r="B208" s="77"/>
      <c r="C208" s="125"/>
      <c r="D208" s="124"/>
      <c r="E208" s="85"/>
      <c r="F208" s="123"/>
      <c r="G208" s="122"/>
      <c r="H208" s="85"/>
      <c r="I208" s="101"/>
      <c r="J208" s="150"/>
      <c r="K208" s="81"/>
      <c r="L208" s="94"/>
      <c r="M208" s="120"/>
      <c r="N208" s="77"/>
      <c r="O208" s="119"/>
      <c r="P208" s="118"/>
    </row>
    <row r="209" spans="1:16" ht="45" customHeight="1">
      <c r="A209" s="126"/>
      <c r="B209" s="77"/>
      <c r="C209" s="125"/>
      <c r="D209" s="124"/>
      <c r="E209" s="85"/>
      <c r="F209" s="123"/>
      <c r="G209" s="122"/>
      <c r="H209" s="85"/>
      <c r="I209" s="101"/>
      <c r="J209" s="150"/>
      <c r="K209" s="81"/>
      <c r="L209" s="94"/>
      <c r="M209" s="120"/>
      <c r="N209" s="77"/>
      <c r="O209" s="119"/>
      <c r="P209" s="118"/>
    </row>
    <row r="210" spans="1:16" ht="45" customHeight="1">
      <c r="A210" s="126"/>
      <c r="B210" s="77"/>
      <c r="C210" s="125"/>
      <c r="D210" s="124"/>
      <c r="E210" s="85"/>
      <c r="F210" s="123"/>
      <c r="G210" s="122"/>
      <c r="H210" s="85"/>
      <c r="I210" s="101"/>
      <c r="J210" s="150"/>
      <c r="K210" s="81"/>
      <c r="L210" s="94"/>
      <c r="M210" s="120"/>
      <c r="N210" s="77"/>
      <c r="O210" s="119"/>
      <c r="P210" s="118"/>
    </row>
    <row r="211" spans="1:16" ht="45" customHeight="1">
      <c r="A211" s="126"/>
      <c r="B211" s="77"/>
      <c r="C211" s="125"/>
      <c r="D211" s="124"/>
      <c r="E211" s="85"/>
      <c r="F211" s="123"/>
      <c r="G211" s="122"/>
      <c r="H211" s="85"/>
      <c r="I211" s="101"/>
      <c r="J211" s="150"/>
      <c r="K211" s="81"/>
      <c r="L211" s="94"/>
      <c r="M211" s="120"/>
      <c r="N211" s="77"/>
      <c r="O211" s="119"/>
      <c r="P211" s="118"/>
    </row>
    <row r="212" spans="1:16" ht="45" customHeight="1">
      <c r="A212" s="126"/>
      <c r="B212" s="77"/>
      <c r="C212" s="125"/>
      <c r="D212" s="124"/>
      <c r="E212" s="85"/>
      <c r="F212" s="123"/>
      <c r="G212" s="122"/>
      <c r="H212" s="85"/>
      <c r="I212" s="101"/>
      <c r="J212" s="150"/>
      <c r="K212" s="81"/>
      <c r="L212" s="94"/>
      <c r="M212" s="120"/>
      <c r="N212" s="77"/>
      <c r="O212" s="119"/>
      <c r="P212" s="118"/>
    </row>
    <row r="213" spans="1:16" ht="45" customHeight="1">
      <c r="A213" s="126"/>
      <c r="B213" s="77"/>
      <c r="C213" s="125"/>
      <c r="D213" s="124"/>
      <c r="E213" s="85"/>
      <c r="F213" s="123"/>
      <c r="G213" s="122"/>
      <c r="H213" s="85"/>
      <c r="I213" s="101"/>
      <c r="J213" s="150"/>
      <c r="K213" s="81"/>
      <c r="L213" s="94"/>
      <c r="M213" s="120"/>
      <c r="N213" s="77"/>
      <c r="O213" s="119"/>
      <c r="P213" s="118"/>
    </row>
    <row r="214" spans="1:16" ht="45" customHeight="1">
      <c r="A214" s="126"/>
      <c r="B214" s="77"/>
      <c r="C214" s="125"/>
      <c r="D214" s="124"/>
      <c r="E214" s="85"/>
      <c r="F214" s="123"/>
      <c r="G214" s="122"/>
      <c r="H214" s="85"/>
      <c r="I214" s="101"/>
      <c r="J214" s="150"/>
      <c r="K214" s="81"/>
      <c r="L214" s="94"/>
      <c r="M214" s="120"/>
      <c r="N214" s="77"/>
      <c r="O214" s="119"/>
      <c r="P214" s="118"/>
    </row>
    <row r="215" spans="1:16" ht="45" customHeight="1">
      <c r="A215" s="126"/>
      <c r="B215" s="77"/>
      <c r="C215" s="125"/>
      <c r="D215" s="124"/>
      <c r="E215" s="85"/>
      <c r="F215" s="123"/>
      <c r="G215" s="122"/>
      <c r="H215" s="85"/>
      <c r="I215" s="101"/>
      <c r="J215" s="150"/>
      <c r="K215" s="81"/>
      <c r="L215" s="94"/>
      <c r="M215" s="120"/>
      <c r="N215" s="77"/>
      <c r="O215" s="119"/>
      <c r="P215" s="118"/>
    </row>
    <row r="216" spans="1:16" ht="45" customHeight="1">
      <c r="A216" s="126"/>
      <c r="B216" s="77"/>
      <c r="C216" s="125"/>
      <c r="D216" s="124"/>
      <c r="E216" s="85"/>
      <c r="F216" s="123"/>
      <c r="G216" s="122"/>
      <c r="H216" s="85"/>
      <c r="I216" s="101"/>
      <c r="J216" s="150"/>
      <c r="K216" s="81"/>
      <c r="L216" s="94"/>
      <c r="M216" s="120"/>
      <c r="N216" s="77"/>
      <c r="O216" s="119"/>
      <c r="P216" s="118"/>
    </row>
    <row r="217" spans="1:16" ht="45" customHeight="1">
      <c r="A217" s="126"/>
      <c r="B217" s="77"/>
      <c r="C217" s="125"/>
      <c r="D217" s="124"/>
      <c r="E217" s="85"/>
      <c r="F217" s="123"/>
      <c r="G217" s="122"/>
      <c r="H217" s="85"/>
      <c r="I217" s="101"/>
      <c r="J217" s="150"/>
      <c r="K217" s="81"/>
      <c r="L217" s="94"/>
      <c r="M217" s="120"/>
      <c r="N217" s="77"/>
      <c r="O217" s="119"/>
      <c r="P217" s="118"/>
    </row>
    <row r="218" spans="1:16" ht="45" customHeight="1">
      <c r="A218" s="126"/>
      <c r="B218" s="77"/>
      <c r="C218" s="125"/>
      <c r="D218" s="124"/>
      <c r="E218" s="85"/>
      <c r="F218" s="123"/>
      <c r="G218" s="122"/>
      <c r="H218" s="85"/>
      <c r="I218" s="101"/>
      <c r="J218" s="150"/>
      <c r="K218" s="81"/>
      <c r="L218" s="94"/>
      <c r="M218" s="120"/>
      <c r="N218" s="77"/>
      <c r="O218" s="119"/>
      <c r="P218" s="118"/>
    </row>
    <row r="219" spans="1:16" ht="45" customHeight="1">
      <c r="A219" s="126"/>
      <c r="B219" s="77"/>
      <c r="C219" s="125"/>
      <c r="D219" s="124"/>
      <c r="E219" s="85"/>
      <c r="F219" s="123"/>
      <c r="G219" s="122"/>
      <c r="H219" s="85"/>
      <c r="I219" s="101"/>
      <c r="J219" s="150"/>
      <c r="K219" s="81"/>
      <c r="L219" s="94"/>
      <c r="M219" s="120"/>
      <c r="N219" s="77"/>
      <c r="O219" s="119"/>
      <c r="P219" s="118"/>
    </row>
    <row r="220" spans="1:16" ht="45" customHeight="1">
      <c r="A220" s="126"/>
      <c r="B220" s="77"/>
      <c r="C220" s="125"/>
      <c r="D220" s="124"/>
      <c r="E220" s="85"/>
      <c r="F220" s="123"/>
      <c r="G220" s="122"/>
      <c r="H220" s="85"/>
      <c r="I220" s="101"/>
      <c r="J220" s="150"/>
      <c r="K220" s="81"/>
      <c r="L220" s="94"/>
      <c r="M220" s="120"/>
      <c r="N220" s="77"/>
      <c r="O220" s="119"/>
      <c r="P220" s="118"/>
    </row>
    <row r="221" spans="1:16" ht="45" customHeight="1">
      <c r="A221" s="126"/>
      <c r="B221" s="77"/>
      <c r="C221" s="125"/>
      <c r="D221" s="124"/>
      <c r="E221" s="85"/>
      <c r="F221" s="123"/>
      <c r="G221" s="122"/>
      <c r="H221" s="85"/>
      <c r="I221" s="101"/>
      <c r="J221" s="150"/>
      <c r="K221" s="81"/>
      <c r="L221" s="94"/>
      <c r="M221" s="120"/>
      <c r="N221" s="77"/>
      <c r="O221" s="119"/>
      <c r="P221" s="118"/>
    </row>
    <row r="222" spans="1:16" ht="45" customHeight="1">
      <c r="A222" s="126"/>
      <c r="B222" s="77"/>
      <c r="C222" s="125"/>
      <c r="D222" s="124"/>
      <c r="E222" s="85"/>
      <c r="F222" s="123"/>
      <c r="G222" s="122"/>
      <c r="H222" s="85"/>
      <c r="I222" s="101"/>
      <c r="J222" s="150"/>
      <c r="K222" s="81"/>
      <c r="L222" s="94"/>
      <c r="M222" s="120"/>
      <c r="N222" s="77"/>
      <c r="O222" s="119"/>
      <c r="P222" s="118"/>
    </row>
    <row r="223" spans="1:16" ht="45" customHeight="1">
      <c r="A223" s="126"/>
      <c r="B223" s="77"/>
      <c r="C223" s="125"/>
      <c r="D223" s="124"/>
      <c r="E223" s="85"/>
      <c r="F223" s="123"/>
      <c r="G223" s="122"/>
      <c r="H223" s="85"/>
      <c r="I223" s="101"/>
      <c r="J223" s="150"/>
      <c r="K223" s="81"/>
      <c r="L223" s="94"/>
      <c r="M223" s="120"/>
      <c r="N223" s="77"/>
      <c r="O223" s="119"/>
      <c r="P223" s="118"/>
    </row>
    <row r="224" spans="1:16" ht="45" customHeight="1">
      <c r="A224" s="126"/>
      <c r="B224" s="77"/>
      <c r="C224" s="125"/>
      <c r="D224" s="124"/>
      <c r="E224" s="85"/>
      <c r="F224" s="123"/>
      <c r="G224" s="122"/>
      <c r="H224" s="85"/>
      <c r="I224" s="101"/>
      <c r="J224" s="150"/>
      <c r="K224" s="81"/>
      <c r="L224" s="94"/>
      <c r="M224" s="120"/>
      <c r="N224" s="77"/>
      <c r="O224" s="119"/>
      <c r="P224" s="118"/>
    </row>
    <row r="225" spans="1:16" ht="45" customHeight="1">
      <c r="A225" s="126"/>
      <c r="B225" s="77"/>
      <c r="C225" s="125"/>
      <c r="D225" s="124"/>
      <c r="E225" s="85"/>
      <c r="F225" s="123"/>
      <c r="G225" s="122"/>
      <c r="H225" s="85"/>
      <c r="I225" s="101"/>
      <c r="J225" s="150"/>
      <c r="K225" s="81"/>
      <c r="L225" s="94"/>
      <c r="M225" s="120"/>
      <c r="N225" s="77"/>
      <c r="O225" s="119"/>
      <c r="P225" s="118"/>
    </row>
    <row r="226" spans="1:16" ht="45" customHeight="1">
      <c r="A226" s="126"/>
      <c r="B226" s="77"/>
      <c r="C226" s="125"/>
      <c r="D226" s="124"/>
      <c r="E226" s="85"/>
      <c r="F226" s="123"/>
      <c r="G226" s="122"/>
      <c r="H226" s="85"/>
      <c r="I226" s="101"/>
      <c r="J226" s="150"/>
      <c r="K226" s="81"/>
      <c r="L226" s="94"/>
      <c r="M226" s="120"/>
      <c r="N226" s="77"/>
      <c r="O226" s="119"/>
      <c r="P226" s="118"/>
    </row>
    <row r="227" spans="1:16" ht="45" customHeight="1">
      <c r="A227" s="126"/>
      <c r="B227" s="77"/>
      <c r="C227" s="125"/>
      <c r="D227" s="124"/>
      <c r="E227" s="85"/>
      <c r="F227" s="123"/>
      <c r="G227" s="122"/>
      <c r="H227" s="85"/>
      <c r="I227" s="101"/>
      <c r="J227" s="150"/>
      <c r="K227" s="81"/>
      <c r="L227" s="94"/>
      <c r="M227" s="120"/>
      <c r="N227" s="77"/>
      <c r="O227" s="119"/>
      <c r="P227" s="118"/>
    </row>
    <row r="228" spans="1:16" ht="45" customHeight="1">
      <c r="A228" s="126"/>
      <c r="B228" s="77"/>
      <c r="C228" s="125"/>
      <c r="D228" s="124"/>
      <c r="E228" s="85"/>
      <c r="F228" s="123"/>
      <c r="G228" s="122"/>
      <c r="H228" s="85"/>
      <c r="I228" s="101"/>
      <c r="J228" s="150"/>
      <c r="K228" s="81"/>
      <c r="L228" s="94"/>
      <c r="M228" s="120"/>
      <c r="N228" s="77"/>
      <c r="O228" s="119"/>
      <c r="P228" s="118"/>
    </row>
    <row r="229" spans="1:16" ht="45" customHeight="1">
      <c r="A229" s="126"/>
      <c r="B229" s="77"/>
      <c r="C229" s="125"/>
      <c r="D229" s="124"/>
      <c r="E229" s="85"/>
      <c r="F229" s="123"/>
      <c r="G229" s="122"/>
      <c r="H229" s="85"/>
      <c r="I229" s="101"/>
      <c r="J229" s="150"/>
      <c r="K229" s="81"/>
      <c r="L229" s="94"/>
      <c r="M229" s="120"/>
      <c r="N229" s="77"/>
      <c r="O229" s="119"/>
      <c r="P229" s="118"/>
    </row>
    <row r="230" spans="1:16" ht="45" customHeight="1">
      <c r="A230" s="126"/>
      <c r="B230" s="77"/>
      <c r="C230" s="125"/>
      <c r="D230" s="124"/>
      <c r="E230" s="85"/>
      <c r="F230" s="123"/>
      <c r="G230" s="122"/>
      <c r="H230" s="85"/>
      <c r="I230" s="101"/>
      <c r="J230" s="150"/>
      <c r="K230" s="81"/>
      <c r="L230" s="94"/>
      <c r="M230" s="120"/>
      <c r="N230" s="77"/>
      <c r="O230" s="119"/>
      <c r="P230" s="118"/>
    </row>
    <row r="231" spans="1:16" ht="45" customHeight="1">
      <c r="A231" s="126"/>
      <c r="B231" s="77"/>
      <c r="C231" s="125"/>
      <c r="D231" s="124"/>
      <c r="E231" s="85"/>
      <c r="F231" s="123"/>
      <c r="G231" s="122"/>
      <c r="H231" s="85"/>
      <c r="I231" s="101"/>
      <c r="J231" s="150"/>
      <c r="K231" s="81"/>
      <c r="L231" s="94"/>
      <c r="M231" s="120"/>
      <c r="N231" s="77"/>
      <c r="O231" s="119"/>
      <c r="P231" s="118"/>
    </row>
    <row r="232" spans="1:16" ht="45" customHeight="1">
      <c r="A232" s="126"/>
      <c r="B232" s="77"/>
      <c r="C232" s="125"/>
      <c r="D232" s="124"/>
      <c r="E232" s="85"/>
      <c r="F232" s="123"/>
      <c r="G232" s="122"/>
      <c r="H232" s="85"/>
      <c r="I232" s="101"/>
      <c r="J232" s="150"/>
      <c r="K232" s="81"/>
      <c r="L232" s="94"/>
      <c r="M232" s="120"/>
      <c r="N232" s="77"/>
      <c r="O232" s="119"/>
      <c r="P232" s="118"/>
    </row>
    <row r="233" spans="1:16" ht="45" customHeight="1">
      <c r="A233" s="126"/>
      <c r="B233" s="77"/>
      <c r="C233" s="125"/>
      <c r="D233" s="124"/>
      <c r="E233" s="85"/>
      <c r="F233" s="123"/>
      <c r="G233" s="122"/>
      <c r="H233" s="85"/>
      <c r="I233" s="101"/>
      <c r="J233" s="150"/>
      <c r="K233" s="81"/>
      <c r="L233" s="94"/>
      <c r="M233" s="120"/>
      <c r="N233" s="77"/>
      <c r="O233" s="119"/>
      <c r="P233" s="118"/>
    </row>
    <row r="234" spans="1:16" ht="45" customHeight="1">
      <c r="A234" s="126"/>
      <c r="B234" s="77"/>
      <c r="C234" s="125"/>
      <c r="D234" s="124"/>
      <c r="E234" s="85"/>
      <c r="F234" s="123"/>
      <c r="G234" s="122"/>
      <c r="H234" s="85"/>
      <c r="I234" s="101"/>
      <c r="J234" s="150"/>
      <c r="K234" s="81"/>
      <c r="L234" s="94"/>
      <c r="M234" s="120"/>
      <c r="N234" s="77"/>
      <c r="O234" s="119"/>
      <c r="P234" s="118"/>
    </row>
    <row r="235" spans="1:16" ht="45" customHeight="1">
      <c r="A235" s="126"/>
      <c r="B235" s="77"/>
      <c r="C235" s="125"/>
      <c r="D235" s="124"/>
      <c r="E235" s="85"/>
      <c r="F235" s="123"/>
      <c r="G235" s="122"/>
      <c r="H235" s="85"/>
      <c r="I235" s="101"/>
      <c r="J235" s="150"/>
      <c r="K235" s="81"/>
      <c r="L235" s="94"/>
      <c r="M235" s="120"/>
      <c r="N235" s="77"/>
      <c r="O235" s="119"/>
      <c r="P235" s="118"/>
    </row>
    <row r="236" spans="1:16" ht="45" customHeight="1">
      <c r="A236" s="126"/>
      <c r="B236" s="77"/>
      <c r="C236" s="125"/>
      <c r="D236" s="124"/>
      <c r="E236" s="85"/>
      <c r="F236" s="123"/>
      <c r="G236" s="122"/>
      <c r="H236" s="85"/>
      <c r="I236" s="101"/>
      <c r="J236" s="150"/>
      <c r="K236" s="81"/>
      <c r="L236" s="94"/>
      <c r="M236" s="120"/>
      <c r="N236" s="77"/>
      <c r="O236" s="119"/>
      <c r="P236" s="118"/>
    </row>
    <row r="237" spans="1:16" ht="45" customHeight="1">
      <c r="A237" s="126"/>
      <c r="B237" s="77"/>
      <c r="C237" s="125"/>
      <c r="D237" s="124"/>
      <c r="E237" s="85"/>
      <c r="F237" s="123"/>
      <c r="G237" s="122"/>
      <c r="H237" s="85"/>
      <c r="I237" s="101"/>
      <c r="J237" s="150"/>
      <c r="K237" s="81"/>
      <c r="L237" s="94"/>
      <c r="M237" s="120"/>
      <c r="N237" s="77"/>
      <c r="O237" s="119"/>
      <c r="P237" s="118"/>
    </row>
    <row r="238" spans="1:16" ht="45" customHeight="1">
      <c r="A238" s="126"/>
      <c r="B238" s="77"/>
      <c r="C238" s="125"/>
      <c r="D238" s="124"/>
      <c r="E238" s="85"/>
      <c r="F238" s="123"/>
      <c r="G238" s="122"/>
      <c r="H238" s="85"/>
      <c r="I238" s="101"/>
      <c r="J238" s="150"/>
      <c r="K238" s="81"/>
      <c r="L238" s="94"/>
      <c r="M238" s="120"/>
      <c r="N238" s="77"/>
      <c r="O238" s="119"/>
      <c r="P238" s="118"/>
    </row>
    <row r="239" spans="1:16" ht="45" customHeight="1">
      <c r="A239" s="126"/>
      <c r="B239" s="77"/>
      <c r="C239" s="125"/>
      <c r="D239" s="124"/>
      <c r="E239" s="85"/>
      <c r="F239" s="123"/>
      <c r="G239" s="122"/>
      <c r="H239" s="85"/>
      <c r="I239" s="101"/>
      <c r="J239" s="150"/>
      <c r="K239" s="81"/>
      <c r="L239" s="94"/>
      <c r="M239" s="120"/>
      <c r="N239" s="77"/>
      <c r="O239" s="119"/>
      <c r="P239" s="118"/>
    </row>
    <row r="240" spans="1:16" ht="45" customHeight="1">
      <c r="A240" s="126"/>
      <c r="B240" s="77"/>
      <c r="C240" s="125"/>
      <c r="D240" s="124"/>
      <c r="E240" s="85"/>
      <c r="F240" s="123"/>
      <c r="G240" s="122"/>
      <c r="H240" s="85"/>
      <c r="I240" s="101"/>
      <c r="J240" s="150"/>
      <c r="K240" s="81"/>
      <c r="L240" s="94"/>
      <c r="M240" s="120"/>
      <c r="N240" s="77"/>
      <c r="O240" s="119"/>
      <c r="P240" s="118"/>
    </row>
    <row r="241" spans="1:16" ht="45" customHeight="1">
      <c r="A241" s="126"/>
      <c r="B241" s="77"/>
      <c r="C241" s="125"/>
      <c r="D241" s="124"/>
      <c r="E241" s="85"/>
      <c r="F241" s="123"/>
      <c r="G241" s="122"/>
      <c r="H241" s="85"/>
      <c r="I241" s="101"/>
      <c r="J241" s="150"/>
      <c r="K241" s="81"/>
      <c r="L241" s="94"/>
      <c r="M241" s="120"/>
      <c r="N241" s="77"/>
      <c r="O241" s="119"/>
      <c r="P241" s="118"/>
    </row>
    <row r="242" spans="1:16" ht="45" customHeight="1">
      <c r="A242" s="126"/>
      <c r="B242" s="77"/>
      <c r="C242" s="125"/>
      <c r="D242" s="124"/>
      <c r="E242" s="85"/>
      <c r="F242" s="123"/>
      <c r="G242" s="122"/>
      <c r="H242" s="85"/>
      <c r="I242" s="101"/>
      <c r="J242" s="150"/>
      <c r="K242" s="81"/>
      <c r="L242" s="94"/>
      <c r="M242" s="120"/>
      <c r="N242" s="77"/>
      <c r="O242" s="119"/>
      <c r="P242" s="118"/>
    </row>
    <row r="243" spans="1:16" ht="45" customHeight="1">
      <c r="A243" s="126"/>
      <c r="B243" s="77"/>
      <c r="C243" s="125"/>
      <c r="D243" s="124"/>
      <c r="E243" s="85"/>
      <c r="F243" s="123"/>
      <c r="G243" s="122"/>
      <c r="H243" s="85"/>
      <c r="I243" s="101"/>
      <c r="J243" s="150"/>
      <c r="K243" s="81"/>
      <c r="L243" s="94"/>
      <c r="M243" s="120"/>
      <c r="N243" s="77"/>
      <c r="O243" s="119"/>
      <c r="P243" s="118"/>
    </row>
    <row r="244" spans="1:16" ht="45" customHeight="1">
      <c r="A244" s="126"/>
      <c r="B244" s="77"/>
      <c r="C244" s="125"/>
      <c r="D244" s="124"/>
      <c r="E244" s="85"/>
      <c r="F244" s="123"/>
      <c r="G244" s="122"/>
      <c r="H244" s="85"/>
      <c r="I244" s="101"/>
      <c r="J244" s="150"/>
      <c r="K244" s="81"/>
      <c r="L244" s="94"/>
      <c r="M244" s="120"/>
      <c r="N244" s="77"/>
      <c r="O244" s="119"/>
      <c r="P244" s="118"/>
    </row>
    <row r="245" spans="1:16" ht="45" customHeight="1">
      <c r="A245" s="126"/>
      <c r="B245" s="77"/>
      <c r="C245" s="125"/>
      <c r="D245" s="124"/>
      <c r="E245" s="85"/>
      <c r="F245" s="123"/>
      <c r="G245" s="122"/>
      <c r="H245" s="85"/>
      <c r="I245" s="101"/>
      <c r="J245" s="150"/>
      <c r="K245" s="81"/>
      <c r="L245" s="94"/>
      <c r="M245" s="120"/>
      <c r="N245" s="77"/>
      <c r="O245" s="119"/>
      <c r="P245" s="118"/>
    </row>
    <row r="246" spans="1:16" ht="45" customHeight="1">
      <c r="A246" s="126"/>
      <c r="B246" s="77"/>
      <c r="C246" s="125"/>
      <c r="D246" s="124"/>
      <c r="E246" s="85"/>
      <c r="F246" s="123"/>
      <c r="G246" s="122"/>
      <c r="H246" s="85"/>
      <c r="I246" s="101"/>
      <c r="J246" s="150"/>
      <c r="K246" s="81"/>
      <c r="L246" s="94"/>
      <c r="M246" s="120"/>
      <c r="N246" s="77"/>
      <c r="O246" s="119"/>
      <c r="P246" s="118"/>
    </row>
    <row r="247" spans="1:16" ht="45" customHeight="1">
      <c r="A247" s="126"/>
      <c r="B247" s="77"/>
      <c r="C247" s="125"/>
      <c r="D247" s="124"/>
      <c r="E247" s="85"/>
      <c r="F247" s="123"/>
      <c r="G247" s="122"/>
      <c r="H247" s="85"/>
      <c r="I247" s="101"/>
      <c r="J247" s="150"/>
      <c r="K247" s="81"/>
      <c r="L247" s="94"/>
      <c r="M247" s="120"/>
      <c r="N247" s="77"/>
      <c r="O247" s="119"/>
      <c r="P247" s="118"/>
    </row>
    <row r="248" spans="1:16" ht="45" customHeight="1">
      <c r="A248" s="126"/>
      <c r="B248" s="77"/>
      <c r="C248" s="125"/>
      <c r="D248" s="124"/>
      <c r="E248" s="85"/>
      <c r="F248" s="123"/>
      <c r="G248" s="122"/>
      <c r="H248" s="85"/>
      <c r="I248" s="101"/>
      <c r="J248" s="150"/>
      <c r="K248" s="81"/>
      <c r="L248" s="94"/>
      <c r="M248" s="120"/>
      <c r="N248" s="77"/>
      <c r="O248" s="119"/>
      <c r="P248" s="118"/>
    </row>
    <row r="249" spans="1:16" ht="45" customHeight="1">
      <c r="A249" s="126"/>
      <c r="B249" s="77"/>
      <c r="C249" s="125"/>
      <c r="D249" s="124"/>
      <c r="E249" s="85"/>
      <c r="F249" s="123"/>
      <c r="G249" s="122"/>
      <c r="H249" s="85"/>
      <c r="I249" s="101"/>
      <c r="J249" s="150"/>
      <c r="K249" s="81"/>
      <c r="L249" s="94"/>
      <c r="M249" s="120"/>
      <c r="N249" s="77"/>
      <c r="O249" s="119"/>
      <c r="P249" s="118"/>
    </row>
    <row r="250" spans="1:16" ht="45" customHeight="1">
      <c r="A250" s="126"/>
      <c r="B250" s="77"/>
      <c r="C250" s="125"/>
      <c r="D250" s="124"/>
      <c r="E250" s="85"/>
      <c r="F250" s="123"/>
      <c r="G250" s="122"/>
      <c r="H250" s="85"/>
      <c r="I250" s="101"/>
      <c r="J250" s="150"/>
      <c r="K250" s="81"/>
      <c r="L250" s="94"/>
      <c r="M250" s="120"/>
      <c r="N250" s="77"/>
      <c r="O250" s="119"/>
      <c r="P250" s="118"/>
    </row>
    <row r="251" spans="1:16" ht="45" customHeight="1">
      <c r="A251" s="126"/>
      <c r="B251" s="77"/>
      <c r="C251" s="125"/>
      <c r="D251" s="124"/>
      <c r="E251" s="85"/>
      <c r="F251" s="123"/>
      <c r="G251" s="122"/>
      <c r="H251" s="85"/>
      <c r="I251" s="101"/>
      <c r="J251" s="150"/>
      <c r="K251" s="81"/>
      <c r="L251" s="94"/>
      <c r="M251" s="120"/>
      <c r="N251" s="77"/>
      <c r="O251" s="119"/>
      <c r="P251" s="118"/>
    </row>
    <row r="252" spans="1:16" ht="45" customHeight="1">
      <c r="A252" s="126"/>
      <c r="B252" s="77"/>
      <c r="C252" s="125"/>
      <c r="D252" s="124"/>
      <c r="E252" s="85"/>
      <c r="F252" s="123"/>
      <c r="G252" s="122"/>
      <c r="H252" s="85"/>
      <c r="I252" s="101"/>
      <c r="J252" s="150"/>
      <c r="K252" s="81"/>
      <c r="L252" s="94"/>
      <c r="M252" s="120"/>
      <c r="N252" s="77"/>
      <c r="O252" s="119"/>
      <c r="P252" s="118"/>
    </row>
    <row r="253" spans="1:16" ht="45" customHeight="1">
      <c r="A253" s="126"/>
      <c r="B253" s="77"/>
      <c r="C253" s="125"/>
      <c r="D253" s="124"/>
      <c r="E253" s="85"/>
      <c r="F253" s="123"/>
      <c r="G253" s="122"/>
      <c r="H253" s="85"/>
      <c r="I253" s="101"/>
      <c r="J253" s="150"/>
      <c r="K253" s="81"/>
      <c r="L253" s="94"/>
      <c r="M253" s="120"/>
      <c r="N253" s="77"/>
      <c r="O253" s="119"/>
      <c r="P253" s="118"/>
    </row>
    <row r="254" spans="1:16" ht="45" customHeight="1">
      <c r="A254" s="126"/>
      <c r="B254" s="77"/>
      <c r="C254" s="125"/>
      <c r="D254" s="124"/>
      <c r="E254" s="85"/>
      <c r="F254" s="123"/>
      <c r="G254" s="122"/>
      <c r="H254" s="85"/>
      <c r="I254" s="101"/>
      <c r="J254" s="150"/>
      <c r="K254" s="81"/>
      <c r="L254" s="94"/>
      <c r="M254" s="120"/>
      <c r="N254" s="77"/>
      <c r="O254" s="119"/>
      <c r="P254" s="118"/>
    </row>
    <row r="255" spans="1:16" ht="45" customHeight="1">
      <c r="A255" s="126"/>
      <c r="B255" s="77"/>
      <c r="C255" s="125"/>
      <c r="D255" s="124"/>
      <c r="E255" s="85"/>
      <c r="F255" s="123"/>
      <c r="G255" s="122"/>
      <c r="H255" s="85"/>
      <c r="I255" s="101"/>
      <c r="J255" s="150"/>
      <c r="K255" s="81"/>
      <c r="L255" s="94"/>
      <c r="M255" s="120"/>
      <c r="N255" s="77"/>
      <c r="O255" s="119"/>
      <c r="P255" s="118"/>
    </row>
    <row r="256" spans="1:16" ht="45" customHeight="1">
      <c r="A256" s="126"/>
      <c r="B256" s="77"/>
      <c r="C256" s="125"/>
      <c r="D256" s="124"/>
      <c r="E256" s="85"/>
      <c r="F256" s="123"/>
      <c r="G256" s="122"/>
      <c r="H256" s="85"/>
      <c r="I256" s="101"/>
      <c r="J256" s="150"/>
      <c r="K256" s="81"/>
      <c r="L256" s="94"/>
      <c r="M256" s="120"/>
      <c r="N256" s="77"/>
      <c r="O256" s="119"/>
      <c r="P256" s="118"/>
    </row>
    <row r="257" spans="1:16" ht="45" customHeight="1">
      <c r="A257" s="126"/>
      <c r="B257" s="77"/>
      <c r="C257" s="125"/>
      <c r="D257" s="124"/>
      <c r="E257" s="85"/>
      <c r="F257" s="123"/>
      <c r="G257" s="122"/>
      <c r="H257" s="85"/>
      <c r="I257" s="101"/>
      <c r="J257" s="150"/>
      <c r="K257" s="81"/>
      <c r="L257" s="94"/>
      <c r="M257" s="120"/>
      <c r="N257" s="77"/>
      <c r="O257" s="119"/>
      <c r="P257" s="118"/>
    </row>
    <row r="258" spans="1:16" ht="45" customHeight="1">
      <c r="A258" s="126"/>
      <c r="B258" s="77"/>
      <c r="C258" s="125"/>
      <c r="D258" s="124"/>
      <c r="E258" s="85"/>
      <c r="F258" s="123"/>
      <c r="G258" s="122"/>
      <c r="H258" s="85"/>
      <c r="I258" s="101"/>
      <c r="J258" s="150"/>
      <c r="K258" s="81"/>
      <c r="L258" s="94"/>
      <c r="M258" s="120"/>
      <c r="N258" s="77"/>
      <c r="O258" s="119"/>
      <c r="P258" s="118"/>
    </row>
    <row r="259" spans="1:16" ht="45" customHeight="1">
      <c r="A259" s="126"/>
      <c r="B259" s="77"/>
      <c r="C259" s="125"/>
      <c r="D259" s="124"/>
      <c r="E259" s="85"/>
      <c r="F259" s="123"/>
      <c r="G259" s="122"/>
      <c r="H259" s="85"/>
      <c r="I259" s="101"/>
      <c r="J259" s="150"/>
      <c r="K259" s="81"/>
      <c r="L259" s="94"/>
      <c r="M259" s="120"/>
      <c r="N259" s="77"/>
      <c r="O259" s="119"/>
      <c r="P259" s="118"/>
    </row>
    <row r="260" spans="1:16" ht="45" customHeight="1">
      <c r="A260" s="126"/>
      <c r="B260" s="77"/>
      <c r="C260" s="125"/>
      <c r="D260" s="124"/>
      <c r="E260" s="85"/>
      <c r="F260" s="123"/>
      <c r="G260" s="122"/>
      <c r="H260" s="85"/>
      <c r="I260" s="101"/>
      <c r="J260" s="150"/>
      <c r="K260" s="81"/>
      <c r="L260" s="94"/>
      <c r="M260" s="120"/>
      <c r="N260" s="77"/>
      <c r="O260" s="119"/>
      <c r="P260" s="118"/>
    </row>
    <row r="261" spans="1:16" ht="45" customHeight="1">
      <c r="A261" s="126"/>
      <c r="B261" s="77"/>
      <c r="C261" s="125"/>
      <c r="D261" s="124"/>
      <c r="E261" s="85"/>
      <c r="F261" s="123"/>
      <c r="G261" s="122"/>
      <c r="H261" s="85"/>
      <c r="I261" s="101"/>
      <c r="J261" s="150"/>
      <c r="K261" s="81"/>
      <c r="L261" s="94"/>
      <c r="M261" s="120"/>
      <c r="N261" s="77"/>
      <c r="O261" s="119"/>
      <c r="P261" s="118"/>
    </row>
    <row r="262" spans="1:16" ht="50.1" customHeight="1"/>
    <row r="263" spans="1:16" ht="50.1" customHeight="1"/>
    <row r="264" spans="1:16" ht="50.1" customHeight="1"/>
    <row r="265" spans="1:16" ht="50.1" customHeight="1"/>
    <row r="266" spans="1:16" ht="50.1" customHeight="1"/>
    <row r="267" spans="1:16" ht="50.1" customHeight="1"/>
    <row r="268" spans="1:16" ht="50.1" customHeight="1"/>
    <row r="269" spans="1:16" ht="50.1" customHeight="1"/>
  </sheetData>
  <mergeCells count="529">
    <mergeCell ref="A130:A131"/>
    <mergeCell ref="C130:C131"/>
    <mergeCell ref="D130:D131"/>
    <mergeCell ref="F130:F131"/>
    <mergeCell ref="G130:G131"/>
    <mergeCell ref="J130:J131"/>
    <mergeCell ref="M130:M131"/>
    <mergeCell ref="O130:O131"/>
    <mergeCell ref="A132:A133"/>
    <mergeCell ref="C132:C133"/>
    <mergeCell ref="D132:D133"/>
    <mergeCell ref="F132:F133"/>
    <mergeCell ref="G132:G133"/>
    <mergeCell ref="J132:J133"/>
    <mergeCell ref="M132:M133"/>
    <mergeCell ref="O132:O133"/>
    <mergeCell ref="A126:A127"/>
    <mergeCell ref="C126:C127"/>
    <mergeCell ref="D126:D127"/>
    <mergeCell ref="F126:F127"/>
    <mergeCell ref="G126:G127"/>
    <mergeCell ref="J126:J127"/>
    <mergeCell ref="M126:M127"/>
    <mergeCell ref="O126:O127"/>
    <mergeCell ref="A128:A129"/>
    <mergeCell ref="C128:C129"/>
    <mergeCell ref="D128:D129"/>
    <mergeCell ref="F128:F129"/>
    <mergeCell ref="G128:G129"/>
    <mergeCell ref="J128:J129"/>
    <mergeCell ref="M128:M129"/>
    <mergeCell ref="O128:O129"/>
    <mergeCell ref="A122:A123"/>
    <mergeCell ref="C122:C123"/>
    <mergeCell ref="D122:D123"/>
    <mergeCell ref="F122:F123"/>
    <mergeCell ref="G122:G123"/>
    <mergeCell ref="J122:J123"/>
    <mergeCell ref="M122:M123"/>
    <mergeCell ref="O122:O123"/>
    <mergeCell ref="A124:A125"/>
    <mergeCell ref="C124:C125"/>
    <mergeCell ref="D124:D125"/>
    <mergeCell ref="F124:F125"/>
    <mergeCell ref="G124:G125"/>
    <mergeCell ref="J124:J125"/>
    <mergeCell ref="M124:M125"/>
    <mergeCell ref="O124:O125"/>
    <mergeCell ref="A118:A119"/>
    <mergeCell ref="C118:C119"/>
    <mergeCell ref="D118:D119"/>
    <mergeCell ref="F118:F119"/>
    <mergeCell ref="G118:G119"/>
    <mergeCell ref="J118:J119"/>
    <mergeCell ref="M118:M119"/>
    <mergeCell ref="O118:O119"/>
    <mergeCell ref="A120:A121"/>
    <mergeCell ref="C120:C121"/>
    <mergeCell ref="D120:D121"/>
    <mergeCell ref="F120:F121"/>
    <mergeCell ref="G120:G121"/>
    <mergeCell ref="J120:J121"/>
    <mergeCell ref="M120:M121"/>
    <mergeCell ref="O120:O121"/>
    <mergeCell ref="A114:A115"/>
    <mergeCell ref="C114:C115"/>
    <mergeCell ref="D114:D115"/>
    <mergeCell ref="F114:F115"/>
    <mergeCell ref="G114:G115"/>
    <mergeCell ref="J114:J115"/>
    <mergeCell ref="M114:M115"/>
    <mergeCell ref="O114:O115"/>
    <mergeCell ref="A116:A117"/>
    <mergeCell ref="C116:C117"/>
    <mergeCell ref="D116:D117"/>
    <mergeCell ref="F116:F117"/>
    <mergeCell ref="G116:G117"/>
    <mergeCell ref="J116:J117"/>
    <mergeCell ref="M116:M117"/>
    <mergeCell ref="O116:O117"/>
    <mergeCell ref="A110:A111"/>
    <mergeCell ref="C110:C111"/>
    <mergeCell ref="D110:D111"/>
    <mergeCell ref="F110:F111"/>
    <mergeCell ref="G110:G111"/>
    <mergeCell ref="J110:J111"/>
    <mergeCell ref="M110:M111"/>
    <mergeCell ref="O110:O111"/>
    <mergeCell ref="A112:A113"/>
    <mergeCell ref="C112:C113"/>
    <mergeCell ref="D112:D113"/>
    <mergeCell ref="F112:F113"/>
    <mergeCell ref="G112:G113"/>
    <mergeCell ref="J112:J113"/>
    <mergeCell ref="M112:M113"/>
    <mergeCell ref="O112:O113"/>
    <mergeCell ref="A106:A107"/>
    <mergeCell ref="C106:C107"/>
    <mergeCell ref="D106:D107"/>
    <mergeCell ref="F106:F107"/>
    <mergeCell ref="G106:G107"/>
    <mergeCell ref="J106:J107"/>
    <mergeCell ref="M106:M107"/>
    <mergeCell ref="O106:O107"/>
    <mergeCell ref="A108:A109"/>
    <mergeCell ref="C108:C109"/>
    <mergeCell ref="D108:D109"/>
    <mergeCell ref="F108:F109"/>
    <mergeCell ref="G108:G109"/>
    <mergeCell ref="J108:J109"/>
    <mergeCell ref="M108:M109"/>
    <mergeCell ref="O108:O109"/>
    <mergeCell ref="A102:A103"/>
    <mergeCell ref="C102:C103"/>
    <mergeCell ref="D102:D103"/>
    <mergeCell ref="F102:F103"/>
    <mergeCell ref="G102:G103"/>
    <mergeCell ref="J102:J103"/>
    <mergeCell ref="M102:M103"/>
    <mergeCell ref="O102:O103"/>
    <mergeCell ref="A104:A105"/>
    <mergeCell ref="C104:C105"/>
    <mergeCell ref="D104:D105"/>
    <mergeCell ref="F104:F105"/>
    <mergeCell ref="G104:G105"/>
    <mergeCell ref="J104:J105"/>
    <mergeCell ref="M104:M105"/>
    <mergeCell ref="O104:O105"/>
    <mergeCell ref="A98:A99"/>
    <mergeCell ref="C98:C99"/>
    <mergeCell ref="D98:D99"/>
    <mergeCell ref="F98:F99"/>
    <mergeCell ref="G98:G99"/>
    <mergeCell ref="J98:J99"/>
    <mergeCell ref="M98:M99"/>
    <mergeCell ref="O98:O99"/>
    <mergeCell ref="A100:A101"/>
    <mergeCell ref="C100:C101"/>
    <mergeCell ref="D100:D101"/>
    <mergeCell ref="F100:F101"/>
    <mergeCell ref="G100:G101"/>
    <mergeCell ref="J100:J101"/>
    <mergeCell ref="M100:M101"/>
    <mergeCell ref="O100:O101"/>
    <mergeCell ref="A94:A95"/>
    <mergeCell ref="C94:C95"/>
    <mergeCell ref="D94:D95"/>
    <mergeCell ref="F94:F95"/>
    <mergeCell ref="G94:G95"/>
    <mergeCell ref="J94:J95"/>
    <mergeCell ref="M94:M95"/>
    <mergeCell ref="O94:O95"/>
    <mergeCell ref="A96:A97"/>
    <mergeCell ref="C96:C97"/>
    <mergeCell ref="D96:D97"/>
    <mergeCell ref="F96:F97"/>
    <mergeCell ref="G96:G97"/>
    <mergeCell ref="J96:J97"/>
    <mergeCell ref="M96:M97"/>
    <mergeCell ref="O96:O97"/>
    <mergeCell ref="A90:A91"/>
    <mergeCell ref="C90:C91"/>
    <mergeCell ref="D90:D91"/>
    <mergeCell ref="F90:F91"/>
    <mergeCell ref="G90:G91"/>
    <mergeCell ref="J90:J91"/>
    <mergeCell ref="M90:M91"/>
    <mergeCell ref="O90:O91"/>
    <mergeCell ref="A92:A93"/>
    <mergeCell ref="C92:C93"/>
    <mergeCell ref="D92:D93"/>
    <mergeCell ref="F92:F93"/>
    <mergeCell ref="G92:G93"/>
    <mergeCell ref="J92:J93"/>
    <mergeCell ref="M92:M93"/>
    <mergeCell ref="O92:O93"/>
    <mergeCell ref="A86:A87"/>
    <mergeCell ref="C86:C87"/>
    <mergeCell ref="D86:D87"/>
    <mergeCell ref="F86:F87"/>
    <mergeCell ref="G86:G87"/>
    <mergeCell ref="J86:J87"/>
    <mergeCell ref="M86:M87"/>
    <mergeCell ref="O86:O87"/>
    <mergeCell ref="A88:A89"/>
    <mergeCell ref="C88:C89"/>
    <mergeCell ref="D88:D89"/>
    <mergeCell ref="F88:F89"/>
    <mergeCell ref="G88:G89"/>
    <mergeCell ref="J88:J89"/>
    <mergeCell ref="M88:M89"/>
    <mergeCell ref="O88:O89"/>
    <mergeCell ref="A82:A83"/>
    <mergeCell ref="C82:C83"/>
    <mergeCell ref="D82:D83"/>
    <mergeCell ref="F82:F83"/>
    <mergeCell ref="G82:G83"/>
    <mergeCell ref="J82:J83"/>
    <mergeCell ref="M82:M83"/>
    <mergeCell ref="O82:O83"/>
    <mergeCell ref="A84:A85"/>
    <mergeCell ref="C84:C85"/>
    <mergeCell ref="D84:D85"/>
    <mergeCell ref="F84:F85"/>
    <mergeCell ref="G84:G85"/>
    <mergeCell ref="J84:J85"/>
    <mergeCell ref="M84:M85"/>
    <mergeCell ref="O84:O85"/>
    <mergeCell ref="A78:A79"/>
    <mergeCell ref="C78:C79"/>
    <mergeCell ref="D78:D79"/>
    <mergeCell ref="F78:F79"/>
    <mergeCell ref="G78:G79"/>
    <mergeCell ref="J78:J79"/>
    <mergeCell ref="M78:M79"/>
    <mergeCell ref="O78:O79"/>
    <mergeCell ref="A80:A81"/>
    <mergeCell ref="C80:C81"/>
    <mergeCell ref="D80:D81"/>
    <mergeCell ref="F80:F81"/>
    <mergeCell ref="G80:G81"/>
    <mergeCell ref="J80:J81"/>
    <mergeCell ref="M80:M81"/>
    <mergeCell ref="O80:O81"/>
    <mergeCell ref="A74:A75"/>
    <mergeCell ref="C74:C75"/>
    <mergeCell ref="D74:D75"/>
    <mergeCell ref="F74:F75"/>
    <mergeCell ref="G74:G75"/>
    <mergeCell ref="J74:J75"/>
    <mergeCell ref="M74:M75"/>
    <mergeCell ref="O74:O75"/>
    <mergeCell ref="A76:A77"/>
    <mergeCell ref="C76:C77"/>
    <mergeCell ref="D76:D77"/>
    <mergeCell ref="F76:F77"/>
    <mergeCell ref="G76:G77"/>
    <mergeCell ref="J76:J77"/>
    <mergeCell ref="M76:M77"/>
    <mergeCell ref="O76:O77"/>
    <mergeCell ref="A70:A71"/>
    <mergeCell ref="C70:C71"/>
    <mergeCell ref="D70:D71"/>
    <mergeCell ref="F70:F71"/>
    <mergeCell ref="G70:G71"/>
    <mergeCell ref="J70:J71"/>
    <mergeCell ref="M70:M71"/>
    <mergeCell ref="O70:O71"/>
    <mergeCell ref="A72:A73"/>
    <mergeCell ref="C72:C73"/>
    <mergeCell ref="D72:D73"/>
    <mergeCell ref="F72:F73"/>
    <mergeCell ref="G72:G73"/>
    <mergeCell ref="J72:J73"/>
    <mergeCell ref="M72:M73"/>
    <mergeCell ref="O72:O73"/>
    <mergeCell ref="A66:A67"/>
    <mergeCell ref="C66:C67"/>
    <mergeCell ref="D66:D67"/>
    <mergeCell ref="F66:F67"/>
    <mergeCell ref="G66:G67"/>
    <mergeCell ref="J66:J67"/>
    <mergeCell ref="M66:M67"/>
    <mergeCell ref="O66:O67"/>
    <mergeCell ref="A68:A69"/>
    <mergeCell ref="C68:C69"/>
    <mergeCell ref="D68:D69"/>
    <mergeCell ref="F68:F69"/>
    <mergeCell ref="G68:G69"/>
    <mergeCell ref="J68:J69"/>
    <mergeCell ref="M68:M69"/>
    <mergeCell ref="O68:O69"/>
    <mergeCell ref="A62:A63"/>
    <mergeCell ref="C62:C63"/>
    <mergeCell ref="D62:D63"/>
    <mergeCell ref="F62:F63"/>
    <mergeCell ref="G62:G63"/>
    <mergeCell ref="J62:J63"/>
    <mergeCell ref="M62:M63"/>
    <mergeCell ref="O62:O63"/>
    <mergeCell ref="A64:A65"/>
    <mergeCell ref="C64:C65"/>
    <mergeCell ref="D64:D65"/>
    <mergeCell ref="F64:F65"/>
    <mergeCell ref="G64:G65"/>
    <mergeCell ref="J64:J65"/>
    <mergeCell ref="M64:M65"/>
    <mergeCell ref="O64:O65"/>
    <mergeCell ref="A60:A61"/>
    <mergeCell ref="C60:C61"/>
    <mergeCell ref="D60:D61"/>
    <mergeCell ref="F60:F61"/>
    <mergeCell ref="G60:G61"/>
    <mergeCell ref="J60:J61"/>
    <mergeCell ref="M60:M61"/>
    <mergeCell ref="O60:O61"/>
    <mergeCell ref="A46:A47"/>
    <mergeCell ref="C46:C47"/>
    <mergeCell ref="D46:D47"/>
    <mergeCell ref="F46:F47"/>
    <mergeCell ref="G46:G47"/>
    <mergeCell ref="J46:J47"/>
    <mergeCell ref="M46:M47"/>
    <mergeCell ref="O46:O47"/>
    <mergeCell ref="A48:A49"/>
    <mergeCell ref="C48:C49"/>
    <mergeCell ref="D48:D49"/>
    <mergeCell ref="F48:F49"/>
    <mergeCell ref="G48:G49"/>
    <mergeCell ref="J48:J49"/>
    <mergeCell ref="M48:M49"/>
    <mergeCell ref="O48:O49"/>
    <mergeCell ref="A42:A43"/>
    <mergeCell ref="C42:C43"/>
    <mergeCell ref="D42:D43"/>
    <mergeCell ref="F42:F43"/>
    <mergeCell ref="G42:G43"/>
    <mergeCell ref="J42:J43"/>
    <mergeCell ref="M42:M43"/>
    <mergeCell ref="O42:O43"/>
    <mergeCell ref="A44:A45"/>
    <mergeCell ref="C44:C45"/>
    <mergeCell ref="D44:D45"/>
    <mergeCell ref="F44:F45"/>
    <mergeCell ref="G44:G45"/>
    <mergeCell ref="J44:J45"/>
    <mergeCell ref="M44:M45"/>
    <mergeCell ref="O44:O45"/>
    <mergeCell ref="A38:A39"/>
    <mergeCell ref="C38:C39"/>
    <mergeCell ref="D38:D39"/>
    <mergeCell ref="F38:F39"/>
    <mergeCell ref="G38:G39"/>
    <mergeCell ref="J38:J39"/>
    <mergeCell ref="M38:M39"/>
    <mergeCell ref="O38:O39"/>
    <mergeCell ref="A40:A41"/>
    <mergeCell ref="C40:C41"/>
    <mergeCell ref="D40:D41"/>
    <mergeCell ref="F40:F41"/>
    <mergeCell ref="G40:G41"/>
    <mergeCell ref="J40:J41"/>
    <mergeCell ref="M40:M41"/>
    <mergeCell ref="O40:O41"/>
    <mergeCell ref="A1:O1"/>
    <mergeCell ref="A2:A3"/>
    <mergeCell ref="C2:D3"/>
    <mergeCell ref="F2:G3"/>
    <mergeCell ref="J2:J3"/>
    <mergeCell ref="K2:L2"/>
    <mergeCell ref="M2:M3"/>
    <mergeCell ref="N2:N3"/>
    <mergeCell ref="K3:L3"/>
    <mergeCell ref="M8:M9"/>
    <mergeCell ref="O8:O9"/>
    <mergeCell ref="A10:A11"/>
    <mergeCell ref="C10:C11"/>
    <mergeCell ref="D10:D11"/>
    <mergeCell ref="F10:F11"/>
    <mergeCell ref="G10:G11"/>
    <mergeCell ref="J10:J11"/>
    <mergeCell ref="M10:M11"/>
    <mergeCell ref="O10:O11"/>
    <mergeCell ref="A8:A9"/>
    <mergeCell ref="C8:C9"/>
    <mergeCell ref="D8:D9"/>
    <mergeCell ref="F8:F9"/>
    <mergeCell ref="G8:G9"/>
    <mergeCell ref="J8:J9"/>
    <mergeCell ref="M4:M5"/>
    <mergeCell ref="O4:O5"/>
    <mergeCell ref="A6:A7"/>
    <mergeCell ref="C6:C7"/>
    <mergeCell ref="D6:D7"/>
    <mergeCell ref="F6:F7"/>
    <mergeCell ref="G6:G7"/>
    <mergeCell ref="J6:J7"/>
    <mergeCell ref="M6:M7"/>
    <mergeCell ref="O6:O7"/>
    <mergeCell ref="A4:A5"/>
    <mergeCell ref="C4:C5"/>
    <mergeCell ref="D4:D5"/>
    <mergeCell ref="F4:F5"/>
    <mergeCell ref="G4:G5"/>
    <mergeCell ref="J4:J5"/>
    <mergeCell ref="M16:M17"/>
    <mergeCell ref="O16:O17"/>
    <mergeCell ref="A18:A19"/>
    <mergeCell ref="C18:C19"/>
    <mergeCell ref="D18:D19"/>
    <mergeCell ref="F18:F19"/>
    <mergeCell ref="G18:G19"/>
    <mergeCell ref="J18:J19"/>
    <mergeCell ref="M18:M19"/>
    <mergeCell ref="O18:O19"/>
    <mergeCell ref="A16:A17"/>
    <mergeCell ref="C16:C17"/>
    <mergeCell ref="D16:D17"/>
    <mergeCell ref="F16:F17"/>
    <mergeCell ref="G16:G17"/>
    <mergeCell ref="J16:J17"/>
    <mergeCell ref="M12:M13"/>
    <mergeCell ref="O12:O13"/>
    <mergeCell ref="A14:A15"/>
    <mergeCell ref="C14:C15"/>
    <mergeCell ref="D14:D15"/>
    <mergeCell ref="F14:F15"/>
    <mergeCell ref="G14:G15"/>
    <mergeCell ref="J14:J15"/>
    <mergeCell ref="M14:M15"/>
    <mergeCell ref="O14:O15"/>
    <mergeCell ref="A12:A13"/>
    <mergeCell ref="C12:C13"/>
    <mergeCell ref="D12:D13"/>
    <mergeCell ref="F12:F13"/>
    <mergeCell ref="G12:G13"/>
    <mergeCell ref="J12:J13"/>
    <mergeCell ref="M24:M25"/>
    <mergeCell ref="O24:O25"/>
    <mergeCell ref="A28:A29"/>
    <mergeCell ref="C28:C29"/>
    <mergeCell ref="D28:D29"/>
    <mergeCell ref="F28:F29"/>
    <mergeCell ref="G28:G29"/>
    <mergeCell ref="J28:J29"/>
    <mergeCell ref="M28:M29"/>
    <mergeCell ref="O28:O29"/>
    <mergeCell ref="A24:A25"/>
    <mergeCell ref="C24:C25"/>
    <mergeCell ref="D24:D25"/>
    <mergeCell ref="F24:F25"/>
    <mergeCell ref="G24:G25"/>
    <mergeCell ref="J24:J25"/>
    <mergeCell ref="A26:A27"/>
    <mergeCell ref="C26:C27"/>
    <mergeCell ref="D26:D27"/>
    <mergeCell ref="F26:F27"/>
    <mergeCell ref="G26:G27"/>
    <mergeCell ref="J26:J27"/>
    <mergeCell ref="M26:M27"/>
    <mergeCell ref="O26:O27"/>
    <mergeCell ref="M20:M21"/>
    <mergeCell ref="O20:O21"/>
    <mergeCell ref="A22:A23"/>
    <mergeCell ref="C22:C23"/>
    <mergeCell ref="D22:D23"/>
    <mergeCell ref="F22:F23"/>
    <mergeCell ref="G22:G23"/>
    <mergeCell ref="J22:J23"/>
    <mergeCell ref="M22:M23"/>
    <mergeCell ref="O22:O23"/>
    <mergeCell ref="A20:A21"/>
    <mergeCell ref="C20:C21"/>
    <mergeCell ref="D20:D21"/>
    <mergeCell ref="F20:F21"/>
    <mergeCell ref="G20:G21"/>
    <mergeCell ref="J20:J21"/>
    <mergeCell ref="A32:A33"/>
    <mergeCell ref="C32:C33"/>
    <mergeCell ref="D32:D33"/>
    <mergeCell ref="F32:F33"/>
    <mergeCell ref="G32:G33"/>
    <mergeCell ref="J32:J33"/>
    <mergeCell ref="M32:M33"/>
    <mergeCell ref="O32:O33"/>
    <mergeCell ref="A30:A31"/>
    <mergeCell ref="C30:C31"/>
    <mergeCell ref="D30:D31"/>
    <mergeCell ref="F30:F31"/>
    <mergeCell ref="G30:G31"/>
    <mergeCell ref="J30:J31"/>
    <mergeCell ref="M30:M31"/>
    <mergeCell ref="O30:O31"/>
    <mergeCell ref="A36:A37"/>
    <mergeCell ref="C36:C37"/>
    <mergeCell ref="D36:D37"/>
    <mergeCell ref="F36:F37"/>
    <mergeCell ref="G36:G37"/>
    <mergeCell ref="J36:J37"/>
    <mergeCell ref="M36:M37"/>
    <mergeCell ref="O36:O37"/>
    <mergeCell ref="A34:A35"/>
    <mergeCell ref="C34:C35"/>
    <mergeCell ref="D34:D35"/>
    <mergeCell ref="F34:F35"/>
    <mergeCell ref="G34:G35"/>
    <mergeCell ref="J34:J35"/>
    <mergeCell ref="M34:M35"/>
    <mergeCell ref="O34:O35"/>
    <mergeCell ref="A54:A55"/>
    <mergeCell ref="C54:C55"/>
    <mergeCell ref="D54:D55"/>
    <mergeCell ref="F54:F55"/>
    <mergeCell ref="G54:G55"/>
    <mergeCell ref="J54:J55"/>
    <mergeCell ref="M54:M55"/>
    <mergeCell ref="O54:O55"/>
    <mergeCell ref="A50:A51"/>
    <mergeCell ref="C50:C51"/>
    <mergeCell ref="D50:D51"/>
    <mergeCell ref="F50:F51"/>
    <mergeCell ref="G50:G51"/>
    <mergeCell ref="J50:J51"/>
    <mergeCell ref="M50:M51"/>
    <mergeCell ref="O50:O51"/>
    <mergeCell ref="A52:A53"/>
    <mergeCell ref="C52:C53"/>
    <mergeCell ref="D52:D53"/>
    <mergeCell ref="F52:F53"/>
    <mergeCell ref="G52:G53"/>
    <mergeCell ref="J52:J53"/>
    <mergeCell ref="M52:M53"/>
    <mergeCell ref="O52:O53"/>
    <mergeCell ref="A56:A57"/>
    <mergeCell ref="C56:C57"/>
    <mergeCell ref="D56:D57"/>
    <mergeCell ref="F56:F57"/>
    <mergeCell ref="G56:G57"/>
    <mergeCell ref="J56:J57"/>
    <mergeCell ref="M56:M57"/>
    <mergeCell ref="O56:O57"/>
    <mergeCell ref="A58:A59"/>
    <mergeCell ref="C58:C59"/>
    <mergeCell ref="D58:D59"/>
    <mergeCell ref="F58:F59"/>
    <mergeCell ref="G58:G59"/>
    <mergeCell ref="J58:J59"/>
    <mergeCell ref="M58:M59"/>
    <mergeCell ref="O58:O59"/>
  </mergeCells>
  <phoneticPr fontId="37" type="noConversion"/>
  <printOptions horizontalCentered="1" verticalCentered="1"/>
  <pageMargins left="0.25" right="0.25" top="0.75" bottom="0.75" header="0.3" footer="0.3"/>
  <pageSetup paperSize="9" scale="80" fitToHeight="0" orientation="landscape" r:id="rId1"/>
  <headerFooter>
    <oddFooter>&amp;C第&amp;P頁 共&amp;N頁</oddFooter>
  </headerFooter>
  <rowBreaks count="5" manualBreakCount="5">
    <brk id="19" max="14" man="1"/>
    <brk id="35" max="14" man="1"/>
    <brk id="51" max="14" man="1"/>
    <brk id="67" max="14" man="1"/>
    <brk id="83" max="1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pageSetUpPr fitToPage="1"/>
  </sheetPr>
  <dimension ref="A1:P71"/>
  <sheetViews>
    <sheetView view="pageBreakPreview" topLeftCell="A61" zoomScaleNormal="100" zoomScaleSheetLayoutView="100" zoomScalePageLayoutView="120" workbookViewId="0">
      <selection activeCell="N77" sqref="N77"/>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3.875" style="72" customWidth="1"/>
    <col min="10" max="10" width="20.125" style="151"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370" t="s">
        <v>464</v>
      </c>
      <c r="B1" s="1371"/>
      <c r="C1" s="1371"/>
      <c r="D1" s="1371"/>
      <c r="E1" s="1371"/>
      <c r="F1" s="1371"/>
      <c r="G1" s="1371"/>
      <c r="H1" s="1371"/>
      <c r="I1" s="1371"/>
      <c r="J1" s="1371"/>
      <c r="K1" s="1371"/>
      <c r="L1" s="1371"/>
      <c r="M1" s="1371"/>
      <c r="N1" s="1371"/>
      <c r="O1" s="1372"/>
      <c r="P1" s="118"/>
    </row>
    <row r="2" spans="1:16">
      <c r="A2" s="1384" t="s">
        <v>248</v>
      </c>
      <c r="B2" s="62" t="s">
        <v>250</v>
      </c>
      <c r="C2" s="1373" t="s">
        <v>465</v>
      </c>
      <c r="D2" s="1374"/>
      <c r="E2" s="63" t="s">
        <v>393</v>
      </c>
      <c r="F2" s="1373" t="s">
        <v>466</v>
      </c>
      <c r="G2" s="1374"/>
      <c r="H2" s="62" t="s">
        <v>394</v>
      </c>
      <c r="I2" s="296"/>
      <c r="J2" s="1386" t="s">
        <v>467</v>
      </c>
      <c r="K2" s="1386" t="s">
        <v>395</v>
      </c>
      <c r="L2" s="1392"/>
      <c r="M2" s="1394" t="s">
        <v>468</v>
      </c>
      <c r="N2" s="1373" t="s">
        <v>469</v>
      </c>
      <c r="O2" s="64" t="s">
        <v>249</v>
      </c>
      <c r="P2" s="118"/>
    </row>
    <row r="3" spans="1:16">
      <c r="A3" s="1385"/>
      <c r="B3" s="65" t="s">
        <v>260</v>
      </c>
      <c r="C3" s="1375"/>
      <c r="D3" s="1375"/>
      <c r="E3" s="66" t="s">
        <v>470</v>
      </c>
      <c r="F3" s="1375"/>
      <c r="G3" s="1375"/>
      <c r="H3" s="65" t="s">
        <v>396</v>
      </c>
      <c r="I3" s="151"/>
      <c r="J3" s="1387"/>
      <c r="K3" s="1387" t="s">
        <v>397</v>
      </c>
      <c r="L3" s="1393"/>
      <c r="M3" s="1395"/>
      <c r="N3" s="1396"/>
      <c r="O3" s="67" t="s">
        <v>439</v>
      </c>
      <c r="P3" s="118"/>
    </row>
    <row r="4" spans="1:16" ht="30" customHeight="1">
      <c r="A4" s="1376" t="s">
        <v>483</v>
      </c>
      <c r="B4" s="149" t="s">
        <v>1158</v>
      </c>
      <c r="C4" s="1378">
        <v>1921</v>
      </c>
      <c r="D4" s="1380" t="s">
        <v>495</v>
      </c>
      <c r="E4" s="75" t="s">
        <v>473</v>
      </c>
      <c r="F4" s="1382" t="s">
        <v>449</v>
      </c>
      <c r="G4" s="1380" t="s">
        <v>478</v>
      </c>
      <c r="H4" s="75" t="s">
        <v>473</v>
      </c>
      <c r="I4" s="295"/>
      <c r="J4" s="1388" t="s">
        <v>1338</v>
      </c>
      <c r="K4" s="90" t="s">
        <v>449</v>
      </c>
      <c r="L4" s="76"/>
      <c r="M4" s="1425" t="s">
        <v>444</v>
      </c>
      <c r="N4" s="82" t="s">
        <v>474</v>
      </c>
      <c r="O4" s="1426" t="s">
        <v>1644</v>
      </c>
      <c r="P4" s="118"/>
    </row>
    <row r="5" spans="1:16" ht="30" customHeight="1">
      <c r="A5" s="1376"/>
      <c r="B5" s="149" t="s">
        <v>1275</v>
      </c>
      <c r="C5" s="1379"/>
      <c r="D5" s="1381"/>
      <c r="E5" s="75" t="s">
        <v>473</v>
      </c>
      <c r="F5" s="1383"/>
      <c r="G5" s="1381"/>
      <c r="H5" s="78" t="s">
        <v>449</v>
      </c>
      <c r="I5" s="297"/>
      <c r="J5" s="1388"/>
      <c r="K5" s="145" t="s">
        <v>449</v>
      </c>
      <c r="L5" s="86"/>
      <c r="M5" s="1425"/>
      <c r="N5" s="82" t="s">
        <v>476</v>
      </c>
      <c r="O5" s="1426"/>
      <c r="P5" s="118"/>
    </row>
    <row r="6" spans="1:16" ht="30" customHeight="1">
      <c r="A6" s="1376" t="s">
        <v>483</v>
      </c>
      <c r="B6" s="149" t="s">
        <v>1158</v>
      </c>
      <c r="C6" s="1378">
        <v>1921</v>
      </c>
      <c r="D6" s="1380" t="s">
        <v>495</v>
      </c>
      <c r="E6" s="75" t="s">
        <v>473</v>
      </c>
      <c r="F6" s="1382" t="s">
        <v>449</v>
      </c>
      <c r="G6" s="1380" t="s">
        <v>478</v>
      </c>
      <c r="H6" s="75" t="s">
        <v>473</v>
      </c>
      <c r="I6" s="295"/>
      <c r="J6" s="1388" t="s">
        <v>1338</v>
      </c>
      <c r="K6" s="90" t="s">
        <v>449</v>
      </c>
      <c r="L6" s="76"/>
      <c r="M6" s="1425" t="s">
        <v>444</v>
      </c>
      <c r="N6" s="82" t="s">
        <v>474</v>
      </c>
      <c r="O6" s="1426" t="s">
        <v>1645</v>
      </c>
      <c r="P6" s="118"/>
    </row>
    <row r="7" spans="1:16" ht="30" customHeight="1">
      <c r="A7" s="1376"/>
      <c r="B7" s="149" t="s">
        <v>1275</v>
      </c>
      <c r="C7" s="1379"/>
      <c r="D7" s="1381"/>
      <c r="E7" s="75" t="s">
        <v>473</v>
      </c>
      <c r="F7" s="1383"/>
      <c r="G7" s="1381"/>
      <c r="H7" s="78" t="s">
        <v>449</v>
      </c>
      <c r="I7" s="297"/>
      <c r="J7" s="1388"/>
      <c r="K7" s="145" t="s">
        <v>449</v>
      </c>
      <c r="L7" s="86"/>
      <c r="M7" s="1425"/>
      <c r="N7" s="82" t="s">
        <v>476</v>
      </c>
      <c r="O7" s="1426"/>
      <c r="P7" s="118"/>
    </row>
    <row r="8" spans="1:16" ht="30" customHeight="1">
      <c r="A8" s="1350" t="s">
        <v>494</v>
      </c>
      <c r="B8" s="326" t="s">
        <v>274</v>
      </c>
      <c r="C8" s="1352">
        <v>1921</v>
      </c>
      <c r="D8" s="1354" t="s">
        <v>2359</v>
      </c>
      <c r="E8" s="306" t="s">
        <v>523</v>
      </c>
      <c r="F8" s="1402">
        <v>23</v>
      </c>
      <c r="G8" s="1354" t="s">
        <v>2077</v>
      </c>
      <c r="H8" s="306" t="s">
        <v>523</v>
      </c>
      <c r="I8" s="318"/>
      <c r="J8" s="1357" t="s">
        <v>2360</v>
      </c>
      <c r="K8" s="319">
        <v>23</v>
      </c>
      <c r="L8" s="307" t="s">
        <v>3189</v>
      </c>
      <c r="M8" s="1424" t="s">
        <v>444</v>
      </c>
      <c r="N8" s="320" t="s">
        <v>516</v>
      </c>
      <c r="O8" s="1359" t="s">
        <v>1290</v>
      </c>
      <c r="P8" s="118"/>
    </row>
    <row r="9" spans="1:16" ht="30" customHeight="1">
      <c r="A9" s="1350"/>
      <c r="B9" s="326" t="s">
        <v>3210</v>
      </c>
      <c r="C9" s="1353"/>
      <c r="D9" s="1355"/>
      <c r="E9" s="306" t="s">
        <v>523</v>
      </c>
      <c r="F9" s="1356"/>
      <c r="G9" s="1355"/>
      <c r="H9" s="334">
        <v>2</v>
      </c>
      <c r="I9" s="335" t="s">
        <v>2325</v>
      </c>
      <c r="J9" s="1357"/>
      <c r="K9" s="319">
        <v>2</v>
      </c>
      <c r="L9" s="310" t="s">
        <v>443</v>
      </c>
      <c r="M9" s="1424"/>
      <c r="N9" s="320" t="s">
        <v>511</v>
      </c>
      <c r="O9" s="1359"/>
      <c r="P9" s="118"/>
    </row>
    <row r="10" spans="1:16" ht="30" customHeight="1">
      <c r="A10" s="1350" t="s">
        <v>500</v>
      </c>
      <c r="B10" s="326" t="s">
        <v>274</v>
      </c>
      <c r="C10" s="1352">
        <v>1921</v>
      </c>
      <c r="D10" s="1354" t="s">
        <v>2359</v>
      </c>
      <c r="E10" s="306" t="s">
        <v>2357</v>
      </c>
      <c r="F10" s="1402">
        <v>4</v>
      </c>
      <c r="G10" s="1354" t="s">
        <v>3211</v>
      </c>
      <c r="H10" s="306" t="s">
        <v>2348</v>
      </c>
      <c r="I10" s="318"/>
      <c r="J10" s="1357" t="s">
        <v>3212</v>
      </c>
      <c r="K10" s="319">
        <f>K8+F10</f>
        <v>27</v>
      </c>
      <c r="L10" s="307" t="s">
        <v>2077</v>
      </c>
      <c r="M10" s="1424" t="s">
        <v>444</v>
      </c>
      <c r="N10" s="320" t="s">
        <v>488</v>
      </c>
      <c r="O10" s="1359" t="s">
        <v>2358</v>
      </c>
      <c r="P10" s="118"/>
    </row>
    <row r="11" spans="1:16" ht="30" customHeight="1">
      <c r="A11" s="1350"/>
      <c r="B11" s="326" t="s">
        <v>3213</v>
      </c>
      <c r="C11" s="1353"/>
      <c r="D11" s="1355"/>
      <c r="E11" s="306" t="s">
        <v>2348</v>
      </c>
      <c r="F11" s="1356"/>
      <c r="G11" s="1355"/>
      <c r="H11" s="334">
        <v>2</v>
      </c>
      <c r="I11" s="335" t="s">
        <v>2325</v>
      </c>
      <c r="J11" s="1357"/>
      <c r="K11" s="377">
        <f>K9+H11</f>
        <v>4</v>
      </c>
      <c r="L11" s="310" t="s">
        <v>443</v>
      </c>
      <c r="M11" s="1424"/>
      <c r="N11" s="320" t="s">
        <v>491</v>
      </c>
      <c r="O11" s="1359"/>
      <c r="P11" s="118"/>
    </row>
    <row r="12" spans="1:16" ht="30" customHeight="1">
      <c r="A12" s="1350" t="s">
        <v>502</v>
      </c>
      <c r="B12" s="326" t="s">
        <v>274</v>
      </c>
      <c r="C12" s="1352">
        <v>1921</v>
      </c>
      <c r="D12" s="1354" t="s">
        <v>2359</v>
      </c>
      <c r="E12" s="306" t="s">
        <v>3214</v>
      </c>
      <c r="F12" s="1402">
        <v>73.5</v>
      </c>
      <c r="G12" s="1354" t="s">
        <v>4681</v>
      </c>
      <c r="H12" s="306" t="str">
        <f>E12</f>
        <v>110/09/10</v>
      </c>
      <c r="I12" s="318"/>
      <c r="J12" s="1357" t="s">
        <v>2333</v>
      </c>
      <c r="K12" s="319">
        <f>K10+F12</f>
        <v>100.5</v>
      </c>
      <c r="L12" s="307" t="s">
        <v>2158</v>
      </c>
      <c r="M12" s="1424" t="s">
        <v>444</v>
      </c>
      <c r="N12" s="320" t="s">
        <v>3215</v>
      </c>
      <c r="O12" s="1359" t="s">
        <v>3460</v>
      </c>
      <c r="P12" s="118"/>
    </row>
    <row r="13" spans="1:16" ht="30" customHeight="1">
      <c r="A13" s="1350"/>
      <c r="B13" s="326" t="s">
        <v>4682</v>
      </c>
      <c r="C13" s="1353"/>
      <c r="D13" s="1355"/>
      <c r="E13" s="306" t="str">
        <f>E12</f>
        <v>110/09/10</v>
      </c>
      <c r="F13" s="1356"/>
      <c r="G13" s="1355"/>
      <c r="H13" s="334">
        <v>3</v>
      </c>
      <c r="I13" s="335" t="s">
        <v>2292</v>
      </c>
      <c r="J13" s="1357"/>
      <c r="K13" s="377">
        <f>K11+H13</f>
        <v>7</v>
      </c>
      <c r="L13" s="310" t="s">
        <v>443</v>
      </c>
      <c r="M13" s="1424"/>
      <c r="N13" s="320" t="s">
        <v>3216</v>
      </c>
      <c r="O13" s="1359"/>
      <c r="P13" s="118"/>
    </row>
    <row r="14" spans="1:16" ht="30" customHeight="1">
      <c r="A14" s="1350" t="s">
        <v>3662</v>
      </c>
      <c r="B14" s="326" t="s">
        <v>274</v>
      </c>
      <c r="C14" s="1352">
        <v>1921</v>
      </c>
      <c r="D14" s="1354" t="s">
        <v>2359</v>
      </c>
      <c r="E14" s="306" t="s">
        <v>3663</v>
      </c>
      <c r="F14" s="1402">
        <v>64</v>
      </c>
      <c r="G14" s="1354" t="s">
        <v>4683</v>
      </c>
      <c r="H14" s="306" t="str">
        <f>E14</f>
        <v>110/11/23</v>
      </c>
      <c r="I14" s="318"/>
      <c r="J14" s="1357" t="s">
        <v>2333</v>
      </c>
      <c r="K14" s="319">
        <f>K12+F14</f>
        <v>164.5</v>
      </c>
      <c r="L14" s="307" t="s">
        <v>4681</v>
      </c>
      <c r="M14" s="1424" t="s">
        <v>444</v>
      </c>
      <c r="N14" s="320" t="s">
        <v>3215</v>
      </c>
      <c r="O14" s="1359" t="s">
        <v>3665</v>
      </c>
      <c r="P14" s="118"/>
    </row>
    <row r="15" spans="1:16" ht="30" customHeight="1">
      <c r="A15" s="1350"/>
      <c r="B15" s="326" t="s">
        <v>3213</v>
      </c>
      <c r="C15" s="1353"/>
      <c r="D15" s="1355"/>
      <c r="E15" s="306" t="str">
        <f>E14</f>
        <v>110/11/23</v>
      </c>
      <c r="F15" s="1356"/>
      <c r="G15" s="1355"/>
      <c r="H15" s="334">
        <v>3</v>
      </c>
      <c r="I15" s="335" t="s">
        <v>2292</v>
      </c>
      <c r="J15" s="1357"/>
      <c r="K15" s="377">
        <f>K13+H15</f>
        <v>10</v>
      </c>
      <c r="L15" s="310" t="s">
        <v>443</v>
      </c>
      <c r="M15" s="1424"/>
      <c r="N15" s="320" t="s">
        <v>3664</v>
      </c>
      <c r="O15" s="1359"/>
      <c r="P15" s="118"/>
    </row>
    <row r="16" spans="1:16" ht="30" customHeight="1">
      <c r="A16" s="1350" t="s">
        <v>3666</v>
      </c>
      <c r="B16" s="326" t="s">
        <v>274</v>
      </c>
      <c r="C16" s="1352">
        <v>1921</v>
      </c>
      <c r="D16" s="1354" t="s">
        <v>2359</v>
      </c>
      <c r="E16" s="306" t="s">
        <v>3667</v>
      </c>
      <c r="F16" s="1402">
        <v>16</v>
      </c>
      <c r="G16" s="1354" t="s">
        <v>2158</v>
      </c>
      <c r="H16" s="306" t="str">
        <f>E16</f>
        <v>110/11/24</v>
      </c>
      <c r="I16" s="318"/>
      <c r="J16" s="1357" t="s">
        <v>2333</v>
      </c>
      <c r="K16" s="319">
        <f>K14+F16</f>
        <v>180.5</v>
      </c>
      <c r="L16" s="307" t="s">
        <v>2158</v>
      </c>
      <c r="M16" s="1424" t="s">
        <v>444</v>
      </c>
      <c r="N16" s="320" t="s">
        <v>3668</v>
      </c>
      <c r="O16" s="1359" t="s">
        <v>3669</v>
      </c>
      <c r="P16" s="118"/>
    </row>
    <row r="17" spans="1:16" ht="30" customHeight="1">
      <c r="A17" s="1350"/>
      <c r="B17" s="326" t="s">
        <v>3213</v>
      </c>
      <c r="C17" s="1353"/>
      <c r="D17" s="1355"/>
      <c r="E17" s="306" t="str">
        <f>E16</f>
        <v>110/11/24</v>
      </c>
      <c r="F17" s="1356"/>
      <c r="G17" s="1355"/>
      <c r="H17" s="334">
        <v>2</v>
      </c>
      <c r="I17" s="335" t="s">
        <v>2292</v>
      </c>
      <c r="J17" s="1357"/>
      <c r="K17" s="377">
        <f>K15+H17</f>
        <v>12</v>
      </c>
      <c r="L17" s="310" t="s">
        <v>443</v>
      </c>
      <c r="M17" s="1424"/>
      <c r="N17" s="320" t="s">
        <v>3732</v>
      </c>
      <c r="O17" s="1359"/>
      <c r="P17" s="118"/>
    </row>
    <row r="18" spans="1:16" ht="30" customHeight="1">
      <c r="A18" s="1350" t="s">
        <v>509</v>
      </c>
      <c r="B18" s="326" t="s">
        <v>274</v>
      </c>
      <c r="C18" s="1352">
        <v>1921</v>
      </c>
      <c r="D18" s="1354" t="s">
        <v>2359</v>
      </c>
      <c r="E18" s="306" t="s">
        <v>4660</v>
      </c>
      <c r="F18" s="1402">
        <v>107</v>
      </c>
      <c r="G18" s="1354" t="s">
        <v>4833</v>
      </c>
      <c r="H18" s="306" t="str">
        <f>E18</f>
        <v>111/02/17</v>
      </c>
      <c r="I18" s="318"/>
      <c r="J18" s="1357" t="s">
        <v>4901</v>
      </c>
      <c r="K18" s="319">
        <f>K16+F18</f>
        <v>287.5</v>
      </c>
      <c r="L18" s="307" t="s">
        <v>4833</v>
      </c>
      <c r="M18" s="1424" t="s">
        <v>444</v>
      </c>
      <c r="N18" s="320" t="s">
        <v>3668</v>
      </c>
      <c r="O18" s="1359" t="s">
        <v>4661</v>
      </c>
      <c r="P18" s="118"/>
    </row>
    <row r="19" spans="1:16" ht="30" customHeight="1">
      <c r="A19" s="1350"/>
      <c r="B19" s="326" t="s">
        <v>4902</v>
      </c>
      <c r="C19" s="1353"/>
      <c r="D19" s="1355"/>
      <c r="E19" s="306" t="str">
        <f>E18</f>
        <v>111/02/17</v>
      </c>
      <c r="F19" s="1356"/>
      <c r="G19" s="1355"/>
      <c r="H19" s="334">
        <v>4</v>
      </c>
      <c r="I19" s="335" t="s">
        <v>2292</v>
      </c>
      <c r="J19" s="1357"/>
      <c r="K19" s="377">
        <f>K17+H19</f>
        <v>16</v>
      </c>
      <c r="L19" s="310" t="s">
        <v>443</v>
      </c>
      <c r="M19" s="1424"/>
      <c r="N19" s="320" t="s">
        <v>491</v>
      </c>
      <c r="O19" s="1359"/>
      <c r="P19" s="118"/>
    </row>
    <row r="20" spans="1:16" ht="30" customHeight="1">
      <c r="A20" s="1350" t="s">
        <v>4662</v>
      </c>
      <c r="B20" s="326" t="s">
        <v>274</v>
      </c>
      <c r="C20" s="1352">
        <v>1921</v>
      </c>
      <c r="D20" s="1354" t="s">
        <v>2359</v>
      </c>
      <c r="E20" s="306" t="s">
        <v>4663</v>
      </c>
      <c r="F20" s="1402">
        <v>107</v>
      </c>
      <c r="G20" s="1354" t="s">
        <v>4833</v>
      </c>
      <c r="H20" s="306" t="str">
        <f>E20</f>
        <v>111/02/19</v>
      </c>
      <c r="I20" s="318"/>
      <c r="J20" s="1357" t="s">
        <v>4901</v>
      </c>
      <c r="K20" s="319">
        <f>K18+F20</f>
        <v>394.5</v>
      </c>
      <c r="L20" s="307" t="s">
        <v>4903</v>
      </c>
      <c r="M20" s="1424" t="s">
        <v>444</v>
      </c>
      <c r="N20" s="320" t="s">
        <v>3668</v>
      </c>
      <c r="O20" s="1359" t="s">
        <v>4669</v>
      </c>
      <c r="P20" s="118"/>
    </row>
    <row r="21" spans="1:16" ht="30" customHeight="1">
      <c r="A21" s="1350"/>
      <c r="B21" s="326" t="s">
        <v>4902</v>
      </c>
      <c r="C21" s="1353"/>
      <c r="D21" s="1355"/>
      <c r="E21" s="306" t="str">
        <f>E20</f>
        <v>111/02/19</v>
      </c>
      <c r="F21" s="1356"/>
      <c r="G21" s="1355"/>
      <c r="H21" s="334">
        <v>4</v>
      </c>
      <c r="I21" s="335" t="s">
        <v>2292</v>
      </c>
      <c r="J21" s="1357"/>
      <c r="K21" s="377">
        <f>K19+H21</f>
        <v>20</v>
      </c>
      <c r="L21" s="310" t="s">
        <v>443</v>
      </c>
      <c r="M21" s="1424"/>
      <c r="N21" s="320" t="s">
        <v>491</v>
      </c>
      <c r="O21" s="1359"/>
      <c r="P21" s="118"/>
    </row>
    <row r="22" spans="1:16" ht="30" customHeight="1">
      <c r="A22" s="1350" t="s">
        <v>4664</v>
      </c>
      <c r="B22" s="326" t="s">
        <v>274</v>
      </c>
      <c r="C22" s="1352">
        <v>1921</v>
      </c>
      <c r="D22" s="1354" t="s">
        <v>2359</v>
      </c>
      <c r="E22" s="306" t="s">
        <v>4665</v>
      </c>
      <c r="F22" s="1402">
        <v>46</v>
      </c>
      <c r="G22" s="1354" t="s">
        <v>4833</v>
      </c>
      <c r="H22" s="306" t="str">
        <f>E22</f>
        <v>111/02/22</v>
      </c>
      <c r="I22" s="318"/>
      <c r="J22" s="1357" t="s">
        <v>4901</v>
      </c>
      <c r="K22" s="319">
        <f>K20+F22</f>
        <v>440.5</v>
      </c>
      <c r="L22" s="307" t="s">
        <v>4833</v>
      </c>
      <c r="M22" s="1424" t="s">
        <v>444</v>
      </c>
      <c r="N22" s="320" t="s">
        <v>3668</v>
      </c>
      <c r="O22" s="1359" t="s">
        <v>4666</v>
      </c>
      <c r="P22" s="118"/>
    </row>
    <row r="23" spans="1:16" ht="30" customHeight="1">
      <c r="A23" s="1350"/>
      <c r="B23" s="326" t="s">
        <v>4902</v>
      </c>
      <c r="C23" s="1353"/>
      <c r="D23" s="1355"/>
      <c r="E23" s="306" t="str">
        <f>E22</f>
        <v>111/02/22</v>
      </c>
      <c r="F23" s="1356"/>
      <c r="G23" s="1355"/>
      <c r="H23" s="334">
        <v>2</v>
      </c>
      <c r="I23" s="335" t="s">
        <v>2292</v>
      </c>
      <c r="J23" s="1357"/>
      <c r="K23" s="377">
        <f>K21+H23</f>
        <v>22</v>
      </c>
      <c r="L23" s="310" t="s">
        <v>443</v>
      </c>
      <c r="M23" s="1424"/>
      <c r="N23" s="320" t="s">
        <v>491</v>
      </c>
      <c r="O23" s="1359"/>
      <c r="P23" s="118"/>
    </row>
    <row r="24" spans="1:16" ht="30" customHeight="1">
      <c r="A24" s="1350" t="s">
        <v>517</v>
      </c>
      <c r="B24" s="326" t="s">
        <v>274</v>
      </c>
      <c r="C24" s="1352">
        <v>1921</v>
      </c>
      <c r="D24" s="1354" t="s">
        <v>2359</v>
      </c>
      <c r="E24" s="306" t="s">
        <v>4672</v>
      </c>
      <c r="F24" s="1402">
        <v>107</v>
      </c>
      <c r="G24" s="1354" t="s">
        <v>4904</v>
      </c>
      <c r="H24" s="306" t="str">
        <f>E24</f>
        <v>111/02/23</v>
      </c>
      <c r="I24" s="318"/>
      <c r="J24" s="1357" t="s">
        <v>4901</v>
      </c>
      <c r="K24" s="319">
        <f>K22+F24</f>
        <v>547.5</v>
      </c>
      <c r="L24" s="307" t="s">
        <v>4833</v>
      </c>
      <c r="M24" s="1424" t="s">
        <v>444</v>
      </c>
      <c r="N24" s="320" t="s">
        <v>4667</v>
      </c>
      <c r="O24" s="1359" t="s">
        <v>4670</v>
      </c>
      <c r="P24" s="118"/>
    </row>
    <row r="25" spans="1:16" ht="30" customHeight="1">
      <c r="A25" s="1350"/>
      <c r="B25" s="326" t="s">
        <v>4902</v>
      </c>
      <c r="C25" s="1353"/>
      <c r="D25" s="1355"/>
      <c r="E25" s="306" t="str">
        <f>E24</f>
        <v>111/02/23</v>
      </c>
      <c r="F25" s="1356"/>
      <c r="G25" s="1355"/>
      <c r="H25" s="334">
        <v>4</v>
      </c>
      <c r="I25" s="335" t="s">
        <v>2292</v>
      </c>
      <c r="J25" s="1357"/>
      <c r="K25" s="377">
        <f>K23+H25</f>
        <v>26</v>
      </c>
      <c r="L25" s="310" t="s">
        <v>443</v>
      </c>
      <c r="M25" s="1424"/>
      <c r="N25" s="320" t="s">
        <v>4668</v>
      </c>
      <c r="O25" s="1359"/>
      <c r="P25" s="118"/>
    </row>
    <row r="26" spans="1:16" ht="30" customHeight="1">
      <c r="A26" s="1410" t="s">
        <v>4671</v>
      </c>
      <c r="B26" s="326" t="s">
        <v>274</v>
      </c>
      <c r="C26" s="1412">
        <v>1921</v>
      </c>
      <c r="D26" s="1414" t="s">
        <v>2359</v>
      </c>
      <c r="E26" s="306" t="s">
        <v>4673</v>
      </c>
      <c r="F26" s="1416">
        <v>107</v>
      </c>
      <c r="G26" s="1414" t="s">
        <v>4833</v>
      </c>
      <c r="H26" s="306" t="str">
        <f>E26</f>
        <v>111/02/24</v>
      </c>
      <c r="I26" s="318"/>
      <c r="J26" s="1418" t="s">
        <v>4901</v>
      </c>
      <c r="K26" s="319">
        <f>K24+F26</f>
        <v>654.5</v>
      </c>
      <c r="L26" s="307" t="s">
        <v>4904</v>
      </c>
      <c r="M26" s="1420" t="s">
        <v>444</v>
      </c>
      <c r="N26" s="320" t="s">
        <v>3668</v>
      </c>
      <c r="O26" s="1422" t="s">
        <v>4674</v>
      </c>
      <c r="P26" s="118"/>
    </row>
    <row r="27" spans="1:16" ht="30" customHeight="1">
      <c r="A27" s="1411"/>
      <c r="B27" s="326" t="s">
        <v>4902</v>
      </c>
      <c r="C27" s="1413"/>
      <c r="D27" s="1415"/>
      <c r="E27" s="306" t="str">
        <f>E26</f>
        <v>111/02/24</v>
      </c>
      <c r="F27" s="1417"/>
      <c r="G27" s="1415"/>
      <c r="H27" s="334">
        <v>4</v>
      </c>
      <c r="I27" s="335" t="s">
        <v>2292</v>
      </c>
      <c r="J27" s="1419"/>
      <c r="K27" s="377">
        <f>K25+H27</f>
        <v>30</v>
      </c>
      <c r="L27" s="310" t="s">
        <v>443</v>
      </c>
      <c r="M27" s="1421"/>
      <c r="N27" s="320" t="s">
        <v>491</v>
      </c>
      <c r="O27" s="1423"/>
      <c r="P27" s="118"/>
    </row>
    <row r="28" spans="1:16" ht="30" customHeight="1">
      <c r="A28" s="1410" t="s">
        <v>4675</v>
      </c>
      <c r="B28" s="326" t="s">
        <v>274</v>
      </c>
      <c r="C28" s="1412">
        <v>1921</v>
      </c>
      <c r="D28" s="1414" t="s">
        <v>2359</v>
      </c>
      <c r="E28" s="306" t="s">
        <v>4676</v>
      </c>
      <c r="F28" s="1416">
        <v>107</v>
      </c>
      <c r="G28" s="1414" t="s">
        <v>4833</v>
      </c>
      <c r="H28" s="306" t="str">
        <f>E28</f>
        <v>111/02/25</v>
      </c>
      <c r="I28" s="318"/>
      <c r="J28" s="1418" t="s">
        <v>4905</v>
      </c>
      <c r="K28" s="319">
        <f>K26+F28</f>
        <v>761.5</v>
      </c>
      <c r="L28" s="307" t="s">
        <v>4904</v>
      </c>
      <c r="M28" s="1420" t="s">
        <v>444</v>
      </c>
      <c r="N28" s="320" t="s">
        <v>3668</v>
      </c>
      <c r="O28" s="1422" t="s">
        <v>4677</v>
      </c>
      <c r="P28" s="118"/>
    </row>
    <row r="29" spans="1:16" ht="30" customHeight="1">
      <c r="A29" s="1411"/>
      <c r="B29" s="326" t="s">
        <v>4902</v>
      </c>
      <c r="C29" s="1413"/>
      <c r="D29" s="1415"/>
      <c r="E29" s="306" t="str">
        <f>E28</f>
        <v>111/02/25</v>
      </c>
      <c r="F29" s="1417"/>
      <c r="G29" s="1415"/>
      <c r="H29" s="334">
        <v>4</v>
      </c>
      <c r="I29" s="335" t="s">
        <v>2292</v>
      </c>
      <c r="J29" s="1419"/>
      <c r="K29" s="377">
        <f>K27+H29</f>
        <v>34</v>
      </c>
      <c r="L29" s="310" t="s">
        <v>443</v>
      </c>
      <c r="M29" s="1421"/>
      <c r="N29" s="320" t="s">
        <v>4843</v>
      </c>
      <c r="O29" s="1423"/>
      <c r="P29" s="118"/>
    </row>
    <row r="30" spans="1:16" ht="30" customHeight="1">
      <c r="A30" s="1410" t="s">
        <v>4678</v>
      </c>
      <c r="B30" s="326" t="s">
        <v>274</v>
      </c>
      <c r="C30" s="1412">
        <v>1921</v>
      </c>
      <c r="D30" s="1414" t="s">
        <v>2359</v>
      </c>
      <c r="E30" s="306" t="s">
        <v>4679</v>
      </c>
      <c r="F30" s="1416">
        <v>107</v>
      </c>
      <c r="G30" s="1414" t="s">
        <v>4833</v>
      </c>
      <c r="H30" s="306" t="str">
        <f>E30</f>
        <v>111/02/26</v>
      </c>
      <c r="I30" s="318"/>
      <c r="J30" s="1418" t="s">
        <v>4905</v>
      </c>
      <c r="K30" s="319">
        <f>K28+F30</f>
        <v>868.5</v>
      </c>
      <c r="L30" s="307" t="s">
        <v>4833</v>
      </c>
      <c r="M30" s="1420" t="s">
        <v>444</v>
      </c>
      <c r="N30" s="320" t="s">
        <v>474</v>
      </c>
      <c r="O30" s="1422" t="s">
        <v>4680</v>
      </c>
      <c r="P30" s="118"/>
    </row>
    <row r="31" spans="1:16" ht="30" customHeight="1">
      <c r="A31" s="1411"/>
      <c r="B31" s="326" t="s">
        <v>4902</v>
      </c>
      <c r="C31" s="1413"/>
      <c r="D31" s="1415"/>
      <c r="E31" s="306" t="str">
        <f>E30</f>
        <v>111/02/26</v>
      </c>
      <c r="F31" s="1417"/>
      <c r="G31" s="1415"/>
      <c r="H31" s="334">
        <v>4</v>
      </c>
      <c r="I31" s="335" t="s">
        <v>2292</v>
      </c>
      <c r="J31" s="1419"/>
      <c r="K31" s="377">
        <f>K29+H31</f>
        <v>38</v>
      </c>
      <c r="L31" s="310" t="s">
        <v>443</v>
      </c>
      <c r="M31" s="1421"/>
      <c r="N31" s="320" t="s">
        <v>2251</v>
      </c>
      <c r="O31" s="1423"/>
      <c r="P31" s="118"/>
    </row>
    <row r="32" spans="1:16" ht="30" customHeight="1">
      <c r="A32" s="1410" t="s">
        <v>4841</v>
      </c>
      <c r="B32" s="326" t="s">
        <v>274</v>
      </c>
      <c r="C32" s="1412">
        <v>1921</v>
      </c>
      <c r="D32" s="1414" t="s">
        <v>2359</v>
      </c>
      <c r="E32" s="306" t="s">
        <v>4845</v>
      </c>
      <c r="F32" s="1416">
        <v>107</v>
      </c>
      <c r="G32" s="1414" t="s">
        <v>4833</v>
      </c>
      <c r="H32" s="306" t="str">
        <f>E32</f>
        <v>111/03/01</v>
      </c>
      <c r="I32" s="318"/>
      <c r="J32" s="1418" t="s">
        <v>4901</v>
      </c>
      <c r="K32" s="319">
        <f>K30+F32</f>
        <v>975.5</v>
      </c>
      <c r="L32" s="307" t="s">
        <v>4903</v>
      </c>
      <c r="M32" s="1420" t="s">
        <v>444</v>
      </c>
      <c r="N32" s="320" t="s">
        <v>4842</v>
      </c>
      <c r="O32" s="1422" t="s">
        <v>4846</v>
      </c>
      <c r="P32" s="118"/>
    </row>
    <row r="33" spans="1:16" ht="30" customHeight="1">
      <c r="A33" s="1411"/>
      <c r="B33" s="326" t="s">
        <v>4902</v>
      </c>
      <c r="C33" s="1413"/>
      <c r="D33" s="1415"/>
      <c r="E33" s="306" t="str">
        <f>E32</f>
        <v>111/03/01</v>
      </c>
      <c r="F33" s="1417"/>
      <c r="G33" s="1415"/>
      <c r="H33" s="334">
        <v>4</v>
      </c>
      <c r="I33" s="335" t="s">
        <v>2292</v>
      </c>
      <c r="J33" s="1419"/>
      <c r="K33" s="377">
        <f>K31+H33</f>
        <v>42</v>
      </c>
      <c r="L33" s="310" t="s">
        <v>443</v>
      </c>
      <c r="M33" s="1421"/>
      <c r="N33" s="320" t="s">
        <v>4844</v>
      </c>
      <c r="O33" s="1423"/>
      <c r="P33" s="118"/>
    </row>
    <row r="34" spans="1:16" ht="30" customHeight="1">
      <c r="A34" s="1410" t="s">
        <v>4847</v>
      </c>
      <c r="B34" s="326" t="s">
        <v>274</v>
      </c>
      <c r="C34" s="1412">
        <v>1921</v>
      </c>
      <c r="D34" s="1414" t="s">
        <v>2359</v>
      </c>
      <c r="E34" s="306" t="s">
        <v>4848</v>
      </c>
      <c r="F34" s="1416">
        <v>107</v>
      </c>
      <c r="G34" s="1414" t="s">
        <v>4833</v>
      </c>
      <c r="H34" s="306" t="str">
        <f>E34</f>
        <v>111/03/02</v>
      </c>
      <c r="I34" s="318"/>
      <c r="J34" s="1418" t="s">
        <v>4906</v>
      </c>
      <c r="K34" s="319">
        <f>K32+F34</f>
        <v>1082.5</v>
      </c>
      <c r="L34" s="307" t="s">
        <v>4904</v>
      </c>
      <c r="M34" s="1420" t="s">
        <v>444</v>
      </c>
      <c r="N34" s="320" t="s">
        <v>4842</v>
      </c>
      <c r="O34" s="1422" t="s">
        <v>4855</v>
      </c>
      <c r="P34" s="118"/>
    </row>
    <row r="35" spans="1:16" ht="30" customHeight="1">
      <c r="A35" s="1411"/>
      <c r="B35" s="326" t="s">
        <v>4902</v>
      </c>
      <c r="C35" s="1413"/>
      <c r="D35" s="1415"/>
      <c r="E35" s="306" t="str">
        <f>E34</f>
        <v>111/03/02</v>
      </c>
      <c r="F35" s="1417"/>
      <c r="G35" s="1415"/>
      <c r="H35" s="334">
        <v>4</v>
      </c>
      <c r="I35" s="335" t="s">
        <v>2292</v>
      </c>
      <c r="J35" s="1419"/>
      <c r="K35" s="377">
        <f>K33+H35</f>
        <v>46</v>
      </c>
      <c r="L35" s="310" t="s">
        <v>443</v>
      </c>
      <c r="M35" s="1421"/>
      <c r="N35" s="320" t="s">
        <v>4844</v>
      </c>
      <c r="O35" s="1423"/>
      <c r="P35" s="118"/>
    </row>
    <row r="36" spans="1:16" ht="30" customHeight="1">
      <c r="A36" s="1410" t="s">
        <v>4849</v>
      </c>
      <c r="B36" s="326" t="s">
        <v>274</v>
      </c>
      <c r="C36" s="1412">
        <v>1921</v>
      </c>
      <c r="D36" s="1414" t="s">
        <v>2359</v>
      </c>
      <c r="E36" s="306" t="s">
        <v>4848</v>
      </c>
      <c r="F36" s="1416">
        <v>7</v>
      </c>
      <c r="G36" s="1414" t="s">
        <v>4904</v>
      </c>
      <c r="H36" s="306" t="str">
        <f>E36</f>
        <v>111/03/02</v>
      </c>
      <c r="I36" s="318"/>
      <c r="J36" s="1418" t="s">
        <v>4906</v>
      </c>
      <c r="K36" s="319">
        <f>K34+F36</f>
        <v>1089.5</v>
      </c>
      <c r="L36" s="307" t="s">
        <v>4833</v>
      </c>
      <c r="M36" s="1420" t="s">
        <v>444</v>
      </c>
      <c r="N36" s="320" t="s">
        <v>4842</v>
      </c>
      <c r="O36" s="1422" t="s">
        <v>4854</v>
      </c>
      <c r="P36" s="118"/>
    </row>
    <row r="37" spans="1:16" ht="30" customHeight="1">
      <c r="A37" s="1411"/>
      <c r="B37" s="326" t="s">
        <v>4902</v>
      </c>
      <c r="C37" s="1413"/>
      <c r="D37" s="1415"/>
      <c r="E37" s="306" t="str">
        <f>E36</f>
        <v>111/03/02</v>
      </c>
      <c r="F37" s="1417"/>
      <c r="G37" s="1415"/>
      <c r="H37" s="334">
        <v>2</v>
      </c>
      <c r="I37" s="335" t="s">
        <v>2292</v>
      </c>
      <c r="J37" s="1419"/>
      <c r="K37" s="377">
        <f>K35+H37</f>
        <v>48</v>
      </c>
      <c r="L37" s="310" t="s">
        <v>443</v>
      </c>
      <c r="M37" s="1421"/>
      <c r="N37" s="320" t="s">
        <v>4844</v>
      </c>
      <c r="O37" s="1423"/>
      <c r="P37" s="118"/>
    </row>
    <row r="38" spans="1:16" ht="30" customHeight="1">
      <c r="A38" s="1410" t="s">
        <v>4850</v>
      </c>
      <c r="B38" s="326" t="s">
        <v>274</v>
      </c>
      <c r="C38" s="1412">
        <v>1921</v>
      </c>
      <c r="D38" s="1414" t="s">
        <v>2359</v>
      </c>
      <c r="E38" s="306" t="s">
        <v>4851</v>
      </c>
      <c r="F38" s="1416">
        <v>107</v>
      </c>
      <c r="G38" s="1414" t="s">
        <v>4833</v>
      </c>
      <c r="H38" s="306" t="str">
        <f>E38</f>
        <v>111/03/03</v>
      </c>
      <c r="I38" s="318"/>
      <c r="J38" s="1418" t="s">
        <v>4901</v>
      </c>
      <c r="K38" s="319">
        <f>K36+F38</f>
        <v>1196.5</v>
      </c>
      <c r="L38" s="307" t="s">
        <v>4833</v>
      </c>
      <c r="M38" s="1420" t="s">
        <v>444</v>
      </c>
      <c r="N38" s="320" t="s">
        <v>4852</v>
      </c>
      <c r="O38" s="1422" t="s">
        <v>4856</v>
      </c>
      <c r="P38" s="118"/>
    </row>
    <row r="39" spans="1:16" ht="30" customHeight="1">
      <c r="A39" s="1411"/>
      <c r="B39" s="326" t="s">
        <v>4902</v>
      </c>
      <c r="C39" s="1413"/>
      <c r="D39" s="1415"/>
      <c r="E39" s="306" t="str">
        <f>E38</f>
        <v>111/03/03</v>
      </c>
      <c r="F39" s="1417"/>
      <c r="G39" s="1415"/>
      <c r="H39" s="334">
        <v>4</v>
      </c>
      <c r="I39" s="335" t="s">
        <v>2292</v>
      </c>
      <c r="J39" s="1419"/>
      <c r="K39" s="377">
        <f>K37+H39</f>
        <v>52</v>
      </c>
      <c r="L39" s="310" t="s">
        <v>443</v>
      </c>
      <c r="M39" s="1421"/>
      <c r="N39" s="320" t="s">
        <v>4853</v>
      </c>
      <c r="O39" s="1423"/>
      <c r="P39" s="118"/>
    </row>
    <row r="40" spans="1:16" ht="30" customHeight="1">
      <c r="A40" s="1410" t="s">
        <v>4857</v>
      </c>
      <c r="B40" s="326" t="s">
        <v>274</v>
      </c>
      <c r="C40" s="1412">
        <v>1921</v>
      </c>
      <c r="D40" s="1414" t="s">
        <v>2359</v>
      </c>
      <c r="E40" s="306" t="s">
        <v>4858</v>
      </c>
      <c r="F40" s="1416">
        <v>107</v>
      </c>
      <c r="G40" s="1414" t="s">
        <v>4833</v>
      </c>
      <c r="H40" s="306" t="str">
        <f>E40</f>
        <v>111/03/04</v>
      </c>
      <c r="I40" s="318"/>
      <c r="J40" s="1418" t="s">
        <v>4901</v>
      </c>
      <c r="K40" s="319">
        <f>K38+F40</f>
        <v>1303.5</v>
      </c>
      <c r="L40" s="307" t="s">
        <v>4833</v>
      </c>
      <c r="M40" s="1420" t="s">
        <v>444</v>
      </c>
      <c r="N40" s="320" t="s">
        <v>4852</v>
      </c>
      <c r="O40" s="1422" t="s">
        <v>4859</v>
      </c>
      <c r="P40" s="118"/>
    </row>
    <row r="41" spans="1:16" ht="30" customHeight="1">
      <c r="A41" s="1411"/>
      <c r="B41" s="326" t="s">
        <v>4902</v>
      </c>
      <c r="C41" s="1413"/>
      <c r="D41" s="1415"/>
      <c r="E41" s="306" t="str">
        <f>E40</f>
        <v>111/03/04</v>
      </c>
      <c r="F41" s="1417"/>
      <c r="G41" s="1415"/>
      <c r="H41" s="334">
        <v>4</v>
      </c>
      <c r="I41" s="335" t="s">
        <v>2292</v>
      </c>
      <c r="J41" s="1419"/>
      <c r="K41" s="377">
        <f>K39+H41</f>
        <v>56</v>
      </c>
      <c r="L41" s="310" t="s">
        <v>443</v>
      </c>
      <c r="M41" s="1421"/>
      <c r="N41" s="320" t="s">
        <v>4853</v>
      </c>
      <c r="O41" s="1423"/>
      <c r="P41" s="118"/>
    </row>
    <row r="42" spans="1:16" ht="30" customHeight="1">
      <c r="A42" s="1410" t="s">
        <v>4860</v>
      </c>
      <c r="B42" s="326" t="s">
        <v>274</v>
      </c>
      <c r="C42" s="1412">
        <v>1921</v>
      </c>
      <c r="D42" s="1414" t="s">
        <v>2359</v>
      </c>
      <c r="E42" s="306" t="s">
        <v>4861</v>
      </c>
      <c r="F42" s="1416">
        <v>107</v>
      </c>
      <c r="G42" s="1414" t="s">
        <v>4833</v>
      </c>
      <c r="H42" s="306" t="str">
        <f>E42</f>
        <v>111/03/05</v>
      </c>
      <c r="I42" s="318"/>
      <c r="J42" s="1418" t="s">
        <v>4901</v>
      </c>
      <c r="K42" s="319">
        <f>K40+F42</f>
        <v>1410.5</v>
      </c>
      <c r="L42" s="307" t="s">
        <v>4833</v>
      </c>
      <c r="M42" s="1420" t="s">
        <v>444</v>
      </c>
      <c r="N42" s="320" t="s">
        <v>4852</v>
      </c>
      <c r="O42" s="1422" t="s">
        <v>4862</v>
      </c>
      <c r="P42" s="118"/>
    </row>
    <row r="43" spans="1:16" ht="30" customHeight="1">
      <c r="A43" s="1411"/>
      <c r="B43" s="326" t="s">
        <v>4902</v>
      </c>
      <c r="C43" s="1413"/>
      <c r="D43" s="1415"/>
      <c r="E43" s="306" t="str">
        <f>E42</f>
        <v>111/03/05</v>
      </c>
      <c r="F43" s="1417"/>
      <c r="G43" s="1415"/>
      <c r="H43" s="334">
        <v>4</v>
      </c>
      <c r="I43" s="335" t="s">
        <v>2292</v>
      </c>
      <c r="J43" s="1419"/>
      <c r="K43" s="377">
        <f>K41+H43</f>
        <v>60</v>
      </c>
      <c r="L43" s="310" t="s">
        <v>443</v>
      </c>
      <c r="M43" s="1421"/>
      <c r="N43" s="320" t="s">
        <v>4853</v>
      </c>
      <c r="O43" s="1423"/>
      <c r="P43" s="118"/>
    </row>
    <row r="44" spans="1:16" ht="30" customHeight="1">
      <c r="A44" s="1410" t="s">
        <v>4863</v>
      </c>
      <c r="B44" s="326" t="s">
        <v>274</v>
      </c>
      <c r="C44" s="1412">
        <v>1921</v>
      </c>
      <c r="D44" s="1414" t="s">
        <v>2359</v>
      </c>
      <c r="E44" s="306" t="s">
        <v>4864</v>
      </c>
      <c r="F44" s="1416">
        <v>107</v>
      </c>
      <c r="G44" s="1414" t="s">
        <v>4971</v>
      </c>
      <c r="H44" s="306" t="str">
        <f>E44</f>
        <v>111/03/07</v>
      </c>
      <c r="I44" s="318"/>
      <c r="J44" s="1418" t="s">
        <v>4972</v>
      </c>
      <c r="K44" s="319">
        <f>K42+F44</f>
        <v>1517.5</v>
      </c>
      <c r="L44" s="307" t="s">
        <v>4971</v>
      </c>
      <c r="M44" s="1420" t="s">
        <v>444</v>
      </c>
      <c r="N44" s="320" t="s">
        <v>4852</v>
      </c>
      <c r="O44" s="1422" t="s">
        <v>4865</v>
      </c>
      <c r="P44" s="118"/>
    </row>
    <row r="45" spans="1:16" ht="30" customHeight="1">
      <c r="A45" s="1411"/>
      <c r="B45" s="326" t="s">
        <v>4973</v>
      </c>
      <c r="C45" s="1413"/>
      <c r="D45" s="1415"/>
      <c r="E45" s="306" t="str">
        <f>E44</f>
        <v>111/03/07</v>
      </c>
      <c r="F45" s="1417"/>
      <c r="G45" s="1415"/>
      <c r="H45" s="334">
        <v>4</v>
      </c>
      <c r="I45" s="335" t="s">
        <v>2292</v>
      </c>
      <c r="J45" s="1419"/>
      <c r="K45" s="377">
        <f>K43+H45</f>
        <v>64</v>
      </c>
      <c r="L45" s="310" t="s">
        <v>443</v>
      </c>
      <c r="M45" s="1421"/>
      <c r="N45" s="320" t="s">
        <v>4853</v>
      </c>
      <c r="O45" s="1423"/>
      <c r="P45" s="118"/>
    </row>
    <row r="46" spans="1:16" ht="30" customHeight="1">
      <c r="A46" s="1410" t="s">
        <v>4965</v>
      </c>
      <c r="B46" s="326" t="s">
        <v>274</v>
      </c>
      <c r="C46" s="1412">
        <v>1921</v>
      </c>
      <c r="D46" s="1414" t="s">
        <v>2359</v>
      </c>
      <c r="E46" s="306" t="s">
        <v>4966</v>
      </c>
      <c r="F46" s="1416">
        <v>107</v>
      </c>
      <c r="G46" s="1414" t="s">
        <v>2158</v>
      </c>
      <c r="H46" s="306" t="str">
        <f>E46</f>
        <v>111/03/08</v>
      </c>
      <c r="I46" s="318"/>
      <c r="J46" s="1418" t="s">
        <v>6068</v>
      </c>
      <c r="K46" s="319">
        <f>K44+F46</f>
        <v>1624.5</v>
      </c>
      <c r="L46" s="307" t="s">
        <v>2158</v>
      </c>
      <c r="M46" s="1420" t="s">
        <v>444</v>
      </c>
      <c r="N46" s="320" t="s">
        <v>488</v>
      </c>
      <c r="O46" s="1422" t="s">
        <v>4967</v>
      </c>
      <c r="P46" s="118"/>
    </row>
    <row r="47" spans="1:16" ht="30" customHeight="1">
      <c r="A47" s="1411"/>
      <c r="B47" s="326" t="s">
        <v>3213</v>
      </c>
      <c r="C47" s="1413"/>
      <c r="D47" s="1415"/>
      <c r="E47" s="306" t="str">
        <f>E46</f>
        <v>111/03/08</v>
      </c>
      <c r="F47" s="1417"/>
      <c r="G47" s="1415"/>
      <c r="H47" s="334">
        <v>4</v>
      </c>
      <c r="I47" s="335" t="s">
        <v>2292</v>
      </c>
      <c r="J47" s="1419"/>
      <c r="K47" s="377">
        <f>K45+H47</f>
        <v>68</v>
      </c>
      <c r="L47" s="310" t="s">
        <v>443</v>
      </c>
      <c r="M47" s="1421"/>
      <c r="N47" s="320" t="s">
        <v>491</v>
      </c>
      <c r="O47" s="1423"/>
      <c r="P47" s="118"/>
    </row>
    <row r="48" spans="1:16" ht="30" customHeight="1">
      <c r="A48" s="1410" t="s">
        <v>4968</v>
      </c>
      <c r="B48" s="326" t="s">
        <v>274</v>
      </c>
      <c r="C48" s="1412">
        <v>1921</v>
      </c>
      <c r="D48" s="1414" t="s">
        <v>2359</v>
      </c>
      <c r="E48" s="306" t="s">
        <v>4969</v>
      </c>
      <c r="F48" s="1416">
        <v>107</v>
      </c>
      <c r="G48" s="1414" t="s">
        <v>2158</v>
      </c>
      <c r="H48" s="306" t="str">
        <f>E48</f>
        <v>111/03/10</v>
      </c>
      <c r="I48" s="318"/>
      <c r="J48" s="1418" t="s">
        <v>2333</v>
      </c>
      <c r="K48" s="319">
        <f>K46+F48</f>
        <v>1731.5</v>
      </c>
      <c r="L48" s="307" t="s">
        <v>2158</v>
      </c>
      <c r="M48" s="1420" t="s">
        <v>444</v>
      </c>
      <c r="N48" s="320" t="s">
        <v>488</v>
      </c>
      <c r="O48" s="1422" t="s">
        <v>4970</v>
      </c>
      <c r="P48" s="118"/>
    </row>
    <row r="49" spans="1:16" ht="30" customHeight="1">
      <c r="A49" s="1411"/>
      <c r="B49" s="326" t="s">
        <v>3213</v>
      </c>
      <c r="C49" s="1413"/>
      <c r="D49" s="1415"/>
      <c r="E49" s="306" t="str">
        <f>E48</f>
        <v>111/03/10</v>
      </c>
      <c r="F49" s="1417"/>
      <c r="G49" s="1415"/>
      <c r="H49" s="334">
        <v>4</v>
      </c>
      <c r="I49" s="335" t="s">
        <v>2292</v>
      </c>
      <c r="J49" s="1419"/>
      <c r="K49" s="377">
        <f>K47+H49</f>
        <v>72</v>
      </c>
      <c r="L49" s="310" t="s">
        <v>443</v>
      </c>
      <c r="M49" s="1421"/>
      <c r="N49" s="320" t="s">
        <v>491</v>
      </c>
      <c r="O49" s="1423"/>
      <c r="P49" s="118"/>
    </row>
    <row r="50" spans="1:16" ht="30" customHeight="1">
      <c r="A50" s="1410" t="s">
        <v>5123</v>
      </c>
      <c r="B50" s="326" t="s">
        <v>274</v>
      </c>
      <c r="C50" s="1412">
        <v>1921</v>
      </c>
      <c r="D50" s="1414" t="s">
        <v>2359</v>
      </c>
      <c r="E50" s="306" t="s">
        <v>5124</v>
      </c>
      <c r="F50" s="1416">
        <v>107</v>
      </c>
      <c r="G50" s="1414" t="s">
        <v>6069</v>
      </c>
      <c r="H50" s="306" t="str">
        <f>E50</f>
        <v>111/03/11</v>
      </c>
      <c r="I50" s="318"/>
      <c r="J50" s="1418" t="s">
        <v>2333</v>
      </c>
      <c r="K50" s="319">
        <f>K48+F50</f>
        <v>1838.5</v>
      </c>
      <c r="L50" s="307" t="s">
        <v>2158</v>
      </c>
      <c r="M50" s="1420" t="s">
        <v>444</v>
      </c>
      <c r="N50" s="320" t="s">
        <v>474</v>
      </c>
      <c r="O50" s="1422" t="s">
        <v>5126</v>
      </c>
      <c r="P50" s="118"/>
    </row>
    <row r="51" spans="1:16" ht="30" customHeight="1">
      <c r="A51" s="1411"/>
      <c r="B51" s="326" t="s">
        <v>3213</v>
      </c>
      <c r="C51" s="1413"/>
      <c r="D51" s="1415"/>
      <c r="E51" s="306" t="str">
        <f>E50</f>
        <v>111/03/11</v>
      </c>
      <c r="F51" s="1417"/>
      <c r="G51" s="1415"/>
      <c r="H51" s="334">
        <v>4</v>
      </c>
      <c r="I51" s="335" t="s">
        <v>2292</v>
      </c>
      <c r="J51" s="1419"/>
      <c r="K51" s="377">
        <f>K49+H51</f>
        <v>76</v>
      </c>
      <c r="L51" s="310" t="s">
        <v>443</v>
      </c>
      <c r="M51" s="1421"/>
      <c r="N51" s="320" t="s">
        <v>5125</v>
      </c>
      <c r="O51" s="1423"/>
      <c r="P51" s="118"/>
    </row>
    <row r="52" spans="1:16" ht="30" customHeight="1">
      <c r="A52" s="1410" t="s">
        <v>5820</v>
      </c>
      <c r="B52" s="326" t="s">
        <v>274</v>
      </c>
      <c r="C52" s="1412">
        <v>1921</v>
      </c>
      <c r="D52" s="1414" t="s">
        <v>2359</v>
      </c>
      <c r="E52" s="306" t="s">
        <v>5798</v>
      </c>
      <c r="F52" s="1416">
        <v>8</v>
      </c>
      <c r="G52" s="1414" t="s">
        <v>6069</v>
      </c>
      <c r="H52" s="306" t="str">
        <f>E52</f>
        <v>111/06/29</v>
      </c>
      <c r="I52" s="318"/>
      <c r="J52" s="1418" t="s">
        <v>6068</v>
      </c>
      <c r="K52" s="319">
        <f>K50+F52</f>
        <v>1846.5</v>
      </c>
      <c r="L52" s="307" t="s">
        <v>2158</v>
      </c>
      <c r="M52" s="1420" t="s">
        <v>444</v>
      </c>
      <c r="N52" s="320" t="s">
        <v>4705</v>
      </c>
      <c r="O52" s="1422" t="s">
        <v>5828</v>
      </c>
      <c r="P52" s="118"/>
    </row>
    <row r="53" spans="1:16" ht="30" customHeight="1">
      <c r="A53" s="1411"/>
      <c r="B53" s="326" t="s">
        <v>3213</v>
      </c>
      <c r="C53" s="1413"/>
      <c r="D53" s="1415"/>
      <c r="E53" s="306" t="str">
        <f>E52</f>
        <v>111/06/29</v>
      </c>
      <c r="F53" s="1417"/>
      <c r="G53" s="1415"/>
      <c r="H53" s="334">
        <v>2</v>
      </c>
      <c r="I53" s="335" t="s">
        <v>443</v>
      </c>
      <c r="J53" s="1419"/>
      <c r="K53" s="377">
        <f>K51+H53</f>
        <v>78</v>
      </c>
      <c r="L53" s="310" t="s">
        <v>443</v>
      </c>
      <c r="M53" s="1421"/>
      <c r="N53" s="320" t="s">
        <v>1820</v>
      </c>
      <c r="O53" s="1423"/>
      <c r="P53" s="118"/>
    </row>
    <row r="54" spans="1:16" ht="30" customHeight="1">
      <c r="A54" s="1410" t="s">
        <v>5823</v>
      </c>
      <c r="B54" s="326" t="s">
        <v>274</v>
      </c>
      <c r="C54" s="1412">
        <v>1921</v>
      </c>
      <c r="D54" s="1414" t="s">
        <v>2359</v>
      </c>
      <c r="E54" s="306" t="s">
        <v>5829</v>
      </c>
      <c r="F54" s="1416">
        <v>15.5</v>
      </c>
      <c r="G54" s="1414" t="s">
        <v>6059</v>
      </c>
      <c r="H54" s="306" t="str">
        <f>E54</f>
        <v>111/08/01</v>
      </c>
      <c r="I54" s="318"/>
      <c r="J54" s="1418" t="s">
        <v>6068</v>
      </c>
      <c r="K54" s="319">
        <f>K52+F54</f>
        <v>1862</v>
      </c>
      <c r="L54" s="307" t="s">
        <v>6059</v>
      </c>
      <c r="M54" s="1420" t="s">
        <v>444</v>
      </c>
      <c r="N54" s="320" t="s">
        <v>488</v>
      </c>
      <c r="O54" s="1422" t="s">
        <v>5830</v>
      </c>
      <c r="P54" s="118"/>
    </row>
    <row r="55" spans="1:16" ht="30" customHeight="1">
      <c r="A55" s="1411"/>
      <c r="B55" s="326" t="s">
        <v>6070</v>
      </c>
      <c r="C55" s="1413"/>
      <c r="D55" s="1415"/>
      <c r="E55" s="306" t="str">
        <f>E54</f>
        <v>111/08/01</v>
      </c>
      <c r="F55" s="1417"/>
      <c r="G55" s="1415"/>
      <c r="H55" s="334">
        <v>2</v>
      </c>
      <c r="I55" s="335" t="s">
        <v>443</v>
      </c>
      <c r="J55" s="1419"/>
      <c r="K55" s="377">
        <f>K53+H55</f>
        <v>80</v>
      </c>
      <c r="L55" s="310" t="s">
        <v>443</v>
      </c>
      <c r="M55" s="1421"/>
      <c r="N55" s="320" t="s">
        <v>1820</v>
      </c>
      <c r="O55" s="1423"/>
      <c r="P55" s="118"/>
    </row>
    <row r="56" spans="1:16" ht="30" customHeight="1">
      <c r="A56" s="1410" t="s">
        <v>5823</v>
      </c>
      <c r="B56" s="326" t="s">
        <v>274</v>
      </c>
      <c r="C56" s="1412">
        <v>1921</v>
      </c>
      <c r="D56" s="1414" t="s">
        <v>2359</v>
      </c>
      <c r="E56" s="306" t="s">
        <v>5979</v>
      </c>
      <c r="F56" s="1416">
        <v>9</v>
      </c>
      <c r="G56" s="1414" t="s">
        <v>6069</v>
      </c>
      <c r="H56" s="306" t="str">
        <f>E56</f>
        <v>111/08/11</v>
      </c>
      <c r="I56" s="318"/>
      <c r="J56" s="1418" t="s">
        <v>6071</v>
      </c>
      <c r="K56" s="319">
        <f>K54+F56</f>
        <v>1871</v>
      </c>
      <c r="L56" s="307" t="s">
        <v>2158</v>
      </c>
      <c r="M56" s="1420" t="s">
        <v>444</v>
      </c>
      <c r="N56" s="320" t="s">
        <v>5980</v>
      </c>
      <c r="O56" s="1422" t="s">
        <v>5981</v>
      </c>
      <c r="P56" s="118"/>
    </row>
    <row r="57" spans="1:16" ht="30" customHeight="1">
      <c r="A57" s="1411"/>
      <c r="B57" s="326" t="s">
        <v>6070</v>
      </c>
      <c r="C57" s="1413"/>
      <c r="D57" s="1415"/>
      <c r="E57" s="306" t="str">
        <f>E56</f>
        <v>111/08/11</v>
      </c>
      <c r="F57" s="1417"/>
      <c r="G57" s="1415"/>
      <c r="H57" s="334">
        <v>2</v>
      </c>
      <c r="I57" s="335" t="s">
        <v>443</v>
      </c>
      <c r="J57" s="1419"/>
      <c r="K57" s="377">
        <f>K55+H57</f>
        <v>82</v>
      </c>
      <c r="L57" s="310" t="s">
        <v>443</v>
      </c>
      <c r="M57" s="1421"/>
      <c r="N57" s="320" t="s">
        <v>1820</v>
      </c>
      <c r="O57" s="1423"/>
      <c r="P57" s="118"/>
    </row>
    <row r="58" spans="1:16" ht="30" customHeight="1">
      <c r="A58" s="1410" t="s">
        <v>7327</v>
      </c>
      <c r="B58" s="326" t="s">
        <v>274</v>
      </c>
      <c r="C58" s="1412">
        <v>1921</v>
      </c>
      <c r="D58" s="1414" t="s">
        <v>2359</v>
      </c>
      <c r="E58" s="306" t="s">
        <v>6031</v>
      </c>
      <c r="F58" s="1416">
        <v>26</v>
      </c>
      <c r="G58" s="1414" t="s">
        <v>6072</v>
      </c>
      <c r="H58" s="306" t="str">
        <f>E58</f>
        <v>111/08/25</v>
      </c>
      <c r="I58" s="318"/>
      <c r="J58" s="1418" t="s">
        <v>6068</v>
      </c>
      <c r="K58" s="319">
        <f>K56+F58</f>
        <v>1897</v>
      </c>
      <c r="L58" s="307" t="s">
        <v>6059</v>
      </c>
      <c r="M58" s="1420" t="s">
        <v>444</v>
      </c>
      <c r="N58" s="320" t="s">
        <v>6032</v>
      </c>
      <c r="O58" s="1422" t="s">
        <v>6034</v>
      </c>
      <c r="P58" s="118"/>
    </row>
    <row r="59" spans="1:16" ht="30" customHeight="1">
      <c r="A59" s="1411"/>
      <c r="B59" s="326" t="s">
        <v>6070</v>
      </c>
      <c r="C59" s="1413"/>
      <c r="D59" s="1415"/>
      <c r="E59" s="306" t="str">
        <f>E58</f>
        <v>111/08/25</v>
      </c>
      <c r="F59" s="1417"/>
      <c r="G59" s="1415"/>
      <c r="H59" s="334">
        <v>2</v>
      </c>
      <c r="I59" s="335" t="s">
        <v>443</v>
      </c>
      <c r="J59" s="1419"/>
      <c r="K59" s="377">
        <f>K57+H59</f>
        <v>84</v>
      </c>
      <c r="L59" s="310" t="s">
        <v>443</v>
      </c>
      <c r="M59" s="1421"/>
      <c r="N59" s="320" t="s">
        <v>6033</v>
      </c>
      <c r="O59" s="1423"/>
      <c r="P59" s="118"/>
    </row>
    <row r="60" spans="1:16" s="328" customFormat="1" ht="30" customHeight="1">
      <c r="A60" s="1410" t="s">
        <v>7121</v>
      </c>
      <c r="B60" s="326" t="s">
        <v>274</v>
      </c>
      <c r="C60" s="1412">
        <v>1921</v>
      </c>
      <c r="D60" s="1414" t="s">
        <v>2359</v>
      </c>
      <c r="E60" s="306" t="s">
        <v>6035</v>
      </c>
      <c r="F60" s="1416">
        <v>12.5</v>
      </c>
      <c r="G60" s="1414" t="s">
        <v>2046</v>
      </c>
      <c r="H60" s="306" t="str">
        <f>E60</f>
        <v>111/08/31</v>
      </c>
      <c r="I60" s="318"/>
      <c r="J60" s="1418" t="s">
        <v>2333</v>
      </c>
      <c r="K60" s="319">
        <f>K58+F60</f>
        <v>1909.5</v>
      </c>
      <c r="L60" s="307" t="s">
        <v>2046</v>
      </c>
      <c r="M60" s="1420" t="s">
        <v>444</v>
      </c>
      <c r="N60" s="320" t="s">
        <v>474</v>
      </c>
      <c r="O60" s="1422" t="s">
        <v>6036</v>
      </c>
      <c r="P60" s="327"/>
    </row>
    <row r="61" spans="1:16" s="328" customFormat="1" ht="30" customHeight="1">
      <c r="A61" s="1411"/>
      <c r="B61" s="326" t="s">
        <v>3210</v>
      </c>
      <c r="C61" s="1413"/>
      <c r="D61" s="1415"/>
      <c r="E61" s="306" t="str">
        <f>E60</f>
        <v>111/08/31</v>
      </c>
      <c r="F61" s="1417"/>
      <c r="G61" s="1415"/>
      <c r="H61" s="334">
        <v>2</v>
      </c>
      <c r="I61" s="335" t="s">
        <v>443</v>
      </c>
      <c r="J61" s="1419"/>
      <c r="K61" s="377">
        <f>K59+H61</f>
        <v>86</v>
      </c>
      <c r="L61" s="310" t="s">
        <v>443</v>
      </c>
      <c r="M61" s="1421"/>
      <c r="N61" s="320" t="s">
        <v>5758</v>
      </c>
      <c r="O61" s="1423"/>
      <c r="P61" s="327"/>
    </row>
    <row r="62" spans="1:16" s="328" customFormat="1" ht="30" customHeight="1">
      <c r="A62" s="1410" t="s">
        <v>7122</v>
      </c>
      <c r="B62" s="326" t="s">
        <v>274</v>
      </c>
      <c r="C62" s="1412">
        <v>1921</v>
      </c>
      <c r="D62" s="1414" t="s">
        <v>2359</v>
      </c>
      <c r="E62" s="306" t="s">
        <v>6946</v>
      </c>
      <c r="F62" s="1416">
        <v>11</v>
      </c>
      <c r="G62" s="1414" t="s">
        <v>2046</v>
      </c>
      <c r="H62" s="306" t="str">
        <f>E62</f>
        <v>111/12/16</v>
      </c>
      <c r="I62" s="318"/>
      <c r="J62" s="1418" t="s">
        <v>2333</v>
      </c>
      <c r="K62" s="319">
        <f>K60+F62</f>
        <v>1920.5</v>
      </c>
      <c r="L62" s="307" t="s">
        <v>2046</v>
      </c>
      <c r="M62" s="1420" t="s">
        <v>444</v>
      </c>
      <c r="N62" s="320" t="s">
        <v>474</v>
      </c>
      <c r="O62" s="1422" t="s">
        <v>6947</v>
      </c>
      <c r="P62" s="327"/>
    </row>
    <row r="63" spans="1:16" s="328" customFormat="1" ht="30" customHeight="1">
      <c r="A63" s="1411"/>
      <c r="B63" s="326" t="s">
        <v>3210</v>
      </c>
      <c r="C63" s="1413"/>
      <c r="D63" s="1415"/>
      <c r="E63" s="306" t="str">
        <f>E62</f>
        <v>111/12/16</v>
      </c>
      <c r="F63" s="1417"/>
      <c r="G63" s="1415"/>
      <c r="H63" s="334">
        <v>2</v>
      </c>
      <c r="I63" s="335" t="s">
        <v>443</v>
      </c>
      <c r="J63" s="1419"/>
      <c r="K63" s="377">
        <f>K61+H63</f>
        <v>88</v>
      </c>
      <c r="L63" s="310" t="s">
        <v>443</v>
      </c>
      <c r="M63" s="1421"/>
      <c r="N63" s="320" t="s">
        <v>5758</v>
      </c>
      <c r="O63" s="1423"/>
      <c r="P63" s="327"/>
    </row>
    <row r="64" spans="1:16" s="328" customFormat="1" ht="30" customHeight="1">
      <c r="A64" s="1410" t="s">
        <v>7123</v>
      </c>
      <c r="B64" s="326" t="s">
        <v>274</v>
      </c>
      <c r="C64" s="1412">
        <v>1921</v>
      </c>
      <c r="D64" s="1414" t="s">
        <v>2359</v>
      </c>
      <c r="E64" s="306" t="s">
        <v>6948</v>
      </c>
      <c r="F64" s="1416">
        <v>8</v>
      </c>
      <c r="G64" s="1414" t="s">
        <v>2046</v>
      </c>
      <c r="H64" s="306" t="str">
        <f>E64</f>
        <v>111/12/23</v>
      </c>
      <c r="I64" s="318"/>
      <c r="J64" s="1418" t="s">
        <v>2333</v>
      </c>
      <c r="K64" s="319">
        <f>K62+F64</f>
        <v>1928.5</v>
      </c>
      <c r="L64" s="307" t="s">
        <v>2046</v>
      </c>
      <c r="M64" s="1420" t="s">
        <v>444</v>
      </c>
      <c r="N64" s="320" t="s">
        <v>474</v>
      </c>
      <c r="O64" s="1422" t="s">
        <v>6949</v>
      </c>
      <c r="P64" s="327"/>
    </row>
    <row r="65" spans="1:16" s="328" customFormat="1" ht="30" customHeight="1">
      <c r="A65" s="1411"/>
      <c r="B65" s="326" t="s">
        <v>3210</v>
      </c>
      <c r="C65" s="1413"/>
      <c r="D65" s="1415"/>
      <c r="E65" s="306" t="str">
        <f>E64</f>
        <v>111/12/23</v>
      </c>
      <c r="F65" s="1417"/>
      <c r="G65" s="1415"/>
      <c r="H65" s="334">
        <v>2</v>
      </c>
      <c r="I65" s="335" t="s">
        <v>443</v>
      </c>
      <c r="J65" s="1419"/>
      <c r="K65" s="377">
        <f>K63+H65</f>
        <v>90</v>
      </c>
      <c r="L65" s="310" t="s">
        <v>443</v>
      </c>
      <c r="M65" s="1421"/>
      <c r="N65" s="320" t="s">
        <v>5758</v>
      </c>
      <c r="O65" s="1423"/>
      <c r="P65" s="327"/>
    </row>
    <row r="66" spans="1:16" s="328" customFormat="1" ht="30" customHeight="1">
      <c r="A66" s="1410" t="s">
        <v>7124</v>
      </c>
      <c r="B66" s="326" t="s">
        <v>274</v>
      </c>
      <c r="C66" s="1412">
        <v>1921</v>
      </c>
      <c r="D66" s="1414" t="s">
        <v>2359</v>
      </c>
      <c r="E66" s="306" t="s">
        <v>6950</v>
      </c>
      <c r="F66" s="1416">
        <v>6</v>
      </c>
      <c r="G66" s="1414" t="s">
        <v>2046</v>
      </c>
      <c r="H66" s="306" t="str">
        <f>E66</f>
        <v>111/12/26</v>
      </c>
      <c r="I66" s="318"/>
      <c r="J66" s="1418" t="s">
        <v>2333</v>
      </c>
      <c r="K66" s="319">
        <f>K64+F66</f>
        <v>1934.5</v>
      </c>
      <c r="L66" s="307" t="s">
        <v>2046</v>
      </c>
      <c r="M66" s="1420" t="s">
        <v>444</v>
      </c>
      <c r="N66" s="320" t="s">
        <v>474</v>
      </c>
      <c r="O66" s="1422" t="s">
        <v>6951</v>
      </c>
      <c r="P66" s="327"/>
    </row>
    <row r="67" spans="1:16" s="328" customFormat="1" ht="30" customHeight="1">
      <c r="A67" s="1411"/>
      <c r="B67" s="326" t="s">
        <v>3210</v>
      </c>
      <c r="C67" s="1413"/>
      <c r="D67" s="1415"/>
      <c r="E67" s="306" t="str">
        <f>E66</f>
        <v>111/12/26</v>
      </c>
      <c r="F67" s="1417"/>
      <c r="G67" s="1415"/>
      <c r="H67" s="334">
        <v>2</v>
      </c>
      <c r="I67" s="335" t="s">
        <v>443</v>
      </c>
      <c r="J67" s="1419"/>
      <c r="K67" s="377">
        <f>K65+H67</f>
        <v>92</v>
      </c>
      <c r="L67" s="310" t="s">
        <v>443</v>
      </c>
      <c r="M67" s="1421"/>
      <c r="N67" s="320" t="s">
        <v>5758</v>
      </c>
      <c r="O67" s="1423"/>
      <c r="P67" s="327"/>
    </row>
    <row r="68" spans="1:16" s="328" customFormat="1" ht="30" customHeight="1">
      <c r="A68" s="1410" t="s">
        <v>7125</v>
      </c>
      <c r="B68" s="326" t="s">
        <v>274</v>
      </c>
      <c r="C68" s="1412">
        <v>1921</v>
      </c>
      <c r="D68" s="1414" t="s">
        <v>2359</v>
      </c>
      <c r="E68" s="306" t="s">
        <v>6952</v>
      </c>
      <c r="F68" s="1416">
        <v>3.5</v>
      </c>
      <c r="G68" s="1414" t="s">
        <v>2046</v>
      </c>
      <c r="H68" s="306" t="str">
        <f>E68</f>
        <v>111/12/27</v>
      </c>
      <c r="I68" s="318"/>
      <c r="J68" s="1418" t="s">
        <v>2333</v>
      </c>
      <c r="K68" s="319">
        <f>K66+F68</f>
        <v>1938</v>
      </c>
      <c r="L68" s="307" t="s">
        <v>2046</v>
      </c>
      <c r="M68" s="1420" t="s">
        <v>444</v>
      </c>
      <c r="N68" s="320" t="s">
        <v>474</v>
      </c>
      <c r="O68" s="1422" t="s">
        <v>6953</v>
      </c>
      <c r="P68" s="327"/>
    </row>
    <row r="69" spans="1:16" s="328" customFormat="1" ht="30" customHeight="1">
      <c r="A69" s="1411"/>
      <c r="B69" s="326" t="s">
        <v>3210</v>
      </c>
      <c r="C69" s="1413"/>
      <c r="D69" s="1415"/>
      <c r="E69" s="306" t="str">
        <f>E68</f>
        <v>111/12/27</v>
      </c>
      <c r="F69" s="1417"/>
      <c r="G69" s="1415"/>
      <c r="H69" s="334"/>
      <c r="I69" s="335" t="s">
        <v>443</v>
      </c>
      <c r="J69" s="1419"/>
      <c r="K69" s="377">
        <f>K67+H69</f>
        <v>92</v>
      </c>
      <c r="L69" s="310" t="s">
        <v>443</v>
      </c>
      <c r="M69" s="1421"/>
      <c r="N69" s="320" t="s">
        <v>5758</v>
      </c>
      <c r="O69" s="1423"/>
      <c r="P69" s="327"/>
    </row>
    <row r="70" spans="1:16" s="135" customFormat="1" ht="30" customHeight="1">
      <c r="A70" s="1427" t="s">
        <v>7126</v>
      </c>
      <c r="B70" s="74" t="s">
        <v>274</v>
      </c>
      <c r="C70" s="1429">
        <v>1921</v>
      </c>
      <c r="D70" s="1431" t="s">
        <v>495</v>
      </c>
      <c r="E70" s="75" t="s">
        <v>7313</v>
      </c>
      <c r="F70" s="1433">
        <v>2</v>
      </c>
      <c r="G70" s="1431" t="s">
        <v>478</v>
      </c>
      <c r="H70" s="75" t="str">
        <f>E70</f>
        <v>112/1/13</v>
      </c>
      <c r="I70" s="295"/>
      <c r="J70" s="1435" t="s">
        <v>1338</v>
      </c>
      <c r="K70" s="81">
        <f>K68+F70</f>
        <v>1940</v>
      </c>
      <c r="L70" s="76" t="s">
        <v>478</v>
      </c>
      <c r="M70" s="1437" t="s">
        <v>444</v>
      </c>
      <c r="N70" s="82" t="s">
        <v>7206</v>
      </c>
      <c r="O70" s="1439" t="s">
        <v>7328</v>
      </c>
      <c r="P70" s="136"/>
    </row>
    <row r="71" spans="1:16" s="135" customFormat="1" ht="30" customHeight="1">
      <c r="A71" s="1428"/>
      <c r="B71" s="74" t="s">
        <v>3670</v>
      </c>
      <c r="C71" s="1430"/>
      <c r="D71" s="1432"/>
      <c r="E71" s="75" t="str">
        <f>E70</f>
        <v>112/1/13</v>
      </c>
      <c r="F71" s="1434"/>
      <c r="G71" s="1432"/>
      <c r="H71" s="300">
        <v>2</v>
      </c>
      <c r="I71" s="297" t="s">
        <v>443</v>
      </c>
      <c r="J71" s="1436"/>
      <c r="K71" s="302">
        <f>K69+H71</f>
        <v>94</v>
      </c>
      <c r="L71" s="79" t="s">
        <v>443</v>
      </c>
      <c r="M71" s="1438"/>
      <c r="N71" s="82" t="s">
        <v>491</v>
      </c>
      <c r="O71" s="1440"/>
      <c r="P71" s="136"/>
    </row>
  </sheetData>
  <mergeCells count="281">
    <mergeCell ref="A70:A71"/>
    <mergeCell ref="C70:C71"/>
    <mergeCell ref="D70:D71"/>
    <mergeCell ref="F70:F71"/>
    <mergeCell ref="G70:G71"/>
    <mergeCell ref="J70:J71"/>
    <mergeCell ref="M70:M71"/>
    <mergeCell ref="O70:O71"/>
    <mergeCell ref="A66:A67"/>
    <mergeCell ref="C66:C67"/>
    <mergeCell ref="D66:D67"/>
    <mergeCell ref="F66:F67"/>
    <mergeCell ref="G66:G67"/>
    <mergeCell ref="J66:J67"/>
    <mergeCell ref="M66:M67"/>
    <mergeCell ref="O66:O67"/>
    <mergeCell ref="A68:A69"/>
    <mergeCell ref="C68:C69"/>
    <mergeCell ref="D68:D69"/>
    <mergeCell ref="F68:F69"/>
    <mergeCell ref="G68:G69"/>
    <mergeCell ref="J68:J69"/>
    <mergeCell ref="M68:M69"/>
    <mergeCell ref="O68:O69"/>
    <mergeCell ref="A62:A63"/>
    <mergeCell ref="C62:C63"/>
    <mergeCell ref="D62:D63"/>
    <mergeCell ref="F62:F63"/>
    <mergeCell ref="G62:G63"/>
    <mergeCell ref="J62:J63"/>
    <mergeCell ref="M62:M63"/>
    <mergeCell ref="O62:O63"/>
    <mergeCell ref="A64:A65"/>
    <mergeCell ref="C64:C65"/>
    <mergeCell ref="D64:D65"/>
    <mergeCell ref="F64:F65"/>
    <mergeCell ref="G64:G65"/>
    <mergeCell ref="J64:J65"/>
    <mergeCell ref="M64:M65"/>
    <mergeCell ref="O64:O65"/>
    <mergeCell ref="A58:A59"/>
    <mergeCell ref="C58:C59"/>
    <mergeCell ref="D58:D59"/>
    <mergeCell ref="F58:F59"/>
    <mergeCell ref="G58:G59"/>
    <mergeCell ref="J58:J59"/>
    <mergeCell ref="M58:M59"/>
    <mergeCell ref="O58:O59"/>
    <mergeCell ref="A60:A61"/>
    <mergeCell ref="C60:C61"/>
    <mergeCell ref="D60:D61"/>
    <mergeCell ref="F60:F61"/>
    <mergeCell ref="G60:G61"/>
    <mergeCell ref="J60:J61"/>
    <mergeCell ref="M60:M61"/>
    <mergeCell ref="O60:O61"/>
    <mergeCell ref="A50:A51"/>
    <mergeCell ref="C50:C51"/>
    <mergeCell ref="D50:D51"/>
    <mergeCell ref="F50:F51"/>
    <mergeCell ref="G50:G51"/>
    <mergeCell ref="J50:J51"/>
    <mergeCell ref="M50:M51"/>
    <mergeCell ref="O50:O51"/>
    <mergeCell ref="A46:A47"/>
    <mergeCell ref="C46:C47"/>
    <mergeCell ref="D46:D47"/>
    <mergeCell ref="F46:F47"/>
    <mergeCell ref="G46:G47"/>
    <mergeCell ref="J46:J47"/>
    <mergeCell ref="M46:M47"/>
    <mergeCell ref="O46:O47"/>
    <mergeCell ref="A48:A49"/>
    <mergeCell ref="C48:C49"/>
    <mergeCell ref="D48:D49"/>
    <mergeCell ref="F48:F49"/>
    <mergeCell ref="G48:G49"/>
    <mergeCell ref="J48:J49"/>
    <mergeCell ref="M48:M49"/>
    <mergeCell ref="O48:O49"/>
    <mergeCell ref="J30:J31"/>
    <mergeCell ref="M30:M31"/>
    <mergeCell ref="O30:O31"/>
    <mergeCell ref="A30:A31"/>
    <mergeCell ref="C30:C31"/>
    <mergeCell ref="D30:D31"/>
    <mergeCell ref="F30:F31"/>
    <mergeCell ref="G30:G31"/>
    <mergeCell ref="J26:J27"/>
    <mergeCell ref="M26:M27"/>
    <mergeCell ref="O26:O27"/>
    <mergeCell ref="A28:A29"/>
    <mergeCell ref="C28:C29"/>
    <mergeCell ref="D28:D29"/>
    <mergeCell ref="F28:F29"/>
    <mergeCell ref="G28:G29"/>
    <mergeCell ref="J28:J29"/>
    <mergeCell ref="M28:M29"/>
    <mergeCell ref="O28:O29"/>
    <mergeCell ref="A26:A27"/>
    <mergeCell ref="C26:C27"/>
    <mergeCell ref="D26:D27"/>
    <mergeCell ref="F26:F27"/>
    <mergeCell ref="G26:G27"/>
    <mergeCell ref="J22:J23"/>
    <mergeCell ref="M22:M23"/>
    <mergeCell ref="O22:O23"/>
    <mergeCell ref="A24:A25"/>
    <mergeCell ref="C24:C25"/>
    <mergeCell ref="D24:D25"/>
    <mergeCell ref="F24:F25"/>
    <mergeCell ref="G24:G25"/>
    <mergeCell ref="J24:J25"/>
    <mergeCell ref="M24:M25"/>
    <mergeCell ref="O24:O25"/>
    <mergeCell ref="A22:A23"/>
    <mergeCell ref="C22:C23"/>
    <mergeCell ref="D22:D23"/>
    <mergeCell ref="F22:F23"/>
    <mergeCell ref="G22:G23"/>
    <mergeCell ref="J18:J19"/>
    <mergeCell ref="M18:M19"/>
    <mergeCell ref="O18:O19"/>
    <mergeCell ref="A20:A21"/>
    <mergeCell ref="C20:C21"/>
    <mergeCell ref="D20:D21"/>
    <mergeCell ref="F20:F21"/>
    <mergeCell ref="G20:G21"/>
    <mergeCell ref="J20:J21"/>
    <mergeCell ref="M20:M21"/>
    <mergeCell ref="O20:O21"/>
    <mergeCell ref="A18:A19"/>
    <mergeCell ref="C18:C19"/>
    <mergeCell ref="D18:D19"/>
    <mergeCell ref="F18:F19"/>
    <mergeCell ref="G18:G19"/>
    <mergeCell ref="J10:J11"/>
    <mergeCell ref="M10:M11"/>
    <mergeCell ref="O10:O11"/>
    <mergeCell ref="A10:A11"/>
    <mergeCell ref="C10:C11"/>
    <mergeCell ref="D10:D11"/>
    <mergeCell ref="F10:F11"/>
    <mergeCell ref="G10:G11"/>
    <mergeCell ref="A1:O1"/>
    <mergeCell ref="A2:A3"/>
    <mergeCell ref="C2:D3"/>
    <mergeCell ref="F2:G3"/>
    <mergeCell ref="J2:J3"/>
    <mergeCell ref="K2:L2"/>
    <mergeCell ref="M2:M3"/>
    <mergeCell ref="N2:N3"/>
    <mergeCell ref="K3:L3"/>
    <mergeCell ref="M4:M5"/>
    <mergeCell ref="O4:O5"/>
    <mergeCell ref="A8:A9"/>
    <mergeCell ref="C8:C9"/>
    <mergeCell ref="D8:D9"/>
    <mergeCell ref="F8:F9"/>
    <mergeCell ref="G8:G9"/>
    <mergeCell ref="J8:J9"/>
    <mergeCell ref="M8:M9"/>
    <mergeCell ref="O8:O9"/>
    <mergeCell ref="A4:A5"/>
    <mergeCell ref="C4:C5"/>
    <mergeCell ref="D4:D5"/>
    <mergeCell ref="F4:F5"/>
    <mergeCell ref="G4:G5"/>
    <mergeCell ref="J4:J5"/>
    <mergeCell ref="J6:J7"/>
    <mergeCell ref="M6:M7"/>
    <mergeCell ref="O6:O7"/>
    <mergeCell ref="A6:A7"/>
    <mergeCell ref="C6:C7"/>
    <mergeCell ref="D6:D7"/>
    <mergeCell ref="F6:F7"/>
    <mergeCell ref="G6:G7"/>
    <mergeCell ref="J12:J13"/>
    <mergeCell ref="M12:M13"/>
    <mergeCell ref="O12:O13"/>
    <mergeCell ref="A12:A13"/>
    <mergeCell ref="C12:C13"/>
    <mergeCell ref="D12:D13"/>
    <mergeCell ref="F12:F13"/>
    <mergeCell ref="G12:G13"/>
    <mergeCell ref="J14:J15"/>
    <mergeCell ref="M14:M15"/>
    <mergeCell ref="O14:O15"/>
    <mergeCell ref="A16:A17"/>
    <mergeCell ref="C16:C17"/>
    <mergeCell ref="D16:D17"/>
    <mergeCell ref="F16:F17"/>
    <mergeCell ref="G16:G17"/>
    <mergeCell ref="J16:J17"/>
    <mergeCell ref="M16:M17"/>
    <mergeCell ref="O16:O17"/>
    <mergeCell ref="A14:A15"/>
    <mergeCell ref="C14:C15"/>
    <mergeCell ref="D14:D15"/>
    <mergeCell ref="F14:F15"/>
    <mergeCell ref="G14:G15"/>
    <mergeCell ref="A32:A33"/>
    <mergeCell ref="C32:C33"/>
    <mergeCell ref="D32:D33"/>
    <mergeCell ref="F32:F33"/>
    <mergeCell ref="G32:G33"/>
    <mergeCell ref="J32:J33"/>
    <mergeCell ref="M32:M33"/>
    <mergeCell ref="O32:O33"/>
    <mergeCell ref="A34:A35"/>
    <mergeCell ref="C34:C35"/>
    <mergeCell ref="D34:D35"/>
    <mergeCell ref="F34:F35"/>
    <mergeCell ref="G34:G35"/>
    <mergeCell ref="J34:J35"/>
    <mergeCell ref="M34:M35"/>
    <mergeCell ref="O34:O35"/>
    <mergeCell ref="A36:A37"/>
    <mergeCell ref="C36:C37"/>
    <mergeCell ref="D36:D37"/>
    <mergeCell ref="F36:F37"/>
    <mergeCell ref="G36:G37"/>
    <mergeCell ref="J36:J37"/>
    <mergeCell ref="M36:M37"/>
    <mergeCell ref="O36:O37"/>
    <mergeCell ref="A38:A39"/>
    <mergeCell ref="C38:C39"/>
    <mergeCell ref="D38:D39"/>
    <mergeCell ref="F38:F39"/>
    <mergeCell ref="G38:G39"/>
    <mergeCell ref="J38:J39"/>
    <mergeCell ref="M38:M39"/>
    <mergeCell ref="O38:O39"/>
    <mergeCell ref="A44:A45"/>
    <mergeCell ref="C44:C45"/>
    <mergeCell ref="D44:D45"/>
    <mergeCell ref="F44:F45"/>
    <mergeCell ref="G44:G45"/>
    <mergeCell ref="J44:J45"/>
    <mergeCell ref="M44:M45"/>
    <mergeCell ref="O44:O45"/>
    <mergeCell ref="A40:A41"/>
    <mergeCell ref="C40:C41"/>
    <mergeCell ref="D40:D41"/>
    <mergeCell ref="F40:F41"/>
    <mergeCell ref="G40:G41"/>
    <mergeCell ref="J40:J41"/>
    <mergeCell ref="M40:M41"/>
    <mergeCell ref="O40:O41"/>
    <mergeCell ref="A42:A43"/>
    <mergeCell ref="C42:C43"/>
    <mergeCell ref="D42:D43"/>
    <mergeCell ref="F42:F43"/>
    <mergeCell ref="G42:G43"/>
    <mergeCell ref="J42:J43"/>
    <mergeCell ref="M42:M43"/>
    <mergeCell ref="O42:O43"/>
    <mergeCell ref="A56:A57"/>
    <mergeCell ref="C56:C57"/>
    <mergeCell ref="D56:D57"/>
    <mergeCell ref="F56:F57"/>
    <mergeCell ref="G56:G57"/>
    <mergeCell ref="J56:J57"/>
    <mergeCell ref="M56:M57"/>
    <mergeCell ref="O56:O57"/>
    <mergeCell ref="A52:A53"/>
    <mergeCell ref="C52:C53"/>
    <mergeCell ref="D52:D53"/>
    <mergeCell ref="F52:F53"/>
    <mergeCell ref="G52:G53"/>
    <mergeCell ref="J52:J53"/>
    <mergeCell ref="M52:M53"/>
    <mergeCell ref="O52:O53"/>
    <mergeCell ref="A54:A55"/>
    <mergeCell ref="C54:C55"/>
    <mergeCell ref="D54:D55"/>
    <mergeCell ref="F54:F55"/>
    <mergeCell ref="G54:G55"/>
    <mergeCell ref="J54:J55"/>
    <mergeCell ref="M54:M55"/>
    <mergeCell ref="O54:O55"/>
  </mergeCells>
  <phoneticPr fontId="37" type="noConversion"/>
  <printOptions horizontalCentered="1" verticalCentered="1"/>
  <pageMargins left="0.25" right="0.25" top="0.75" bottom="0.75" header="0.3" footer="0.3"/>
  <pageSetup paperSize="9" scale="80" fitToHeight="0" orientation="landscape" r:id="rId1"/>
  <headerFooter>
    <oddFooter>&amp;C第&amp;P頁 共&amp;N頁</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499984740745262"/>
    <pageSetUpPr fitToPage="1"/>
  </sheetPr>
  <dimension ref="A1:P259"/>
  <sheetViews>
    <sheetView view="pageBreakPreview" topLeftCell="A167" zoomScaleNormal="100" zoomScaleSheetLayoutView="100" zoomScalePageLayoutView="120" workbookViewId="0">
      <selection activeCell="O182" sqref="O182"/>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3.125" style="72" customWidth="1"/>
    <col min="10" max="10" width="20.125" style="151"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370" t="s">
        <v>464</v>
      </c>
      <c r="B1" s="1371"/>
      <c r="C1" s="1371"/>
      <c r="D1" s="1371"/>
      <c r="E1" s="1371"/>
      <c r="F1" s="1371"/>
      <c r="G1" s="1371"/>
      <c r="H1" s="1371"/>
      <c r="I1" s="1371"/>
      <c r="J1" s="1371"/>
      <c r="K1" s="1371"/>
      <c r="L1" s="1371"/>
      <c r="M1" s="1371"/>
      <c r="N1" s="1371"/>
      <c r="O1" s="1372"/>
      <c r="P1" s="118"/>
    </row>
    <row r="2" spans="1:16">
      <c r="A2" s="1384" t="s">
        <v>248</v>
      </c>
      <c r="B2" s="62" t="s">
        <v>250</v>
      </c>
      <c r="C2" s="1373" t="s">
        <v>465</v>
      </c>
      <c r="D2" s="1374"/>
      <c r="E2" s="63" t="s">
        <v>393</v>
      </c>
      <c r="F2" s="1373" t="s">
        <v>466</v>
      </c>
      <c r="G2" s="1374"/>
      <c r="H2" s="1407" t="s">
        <v>394</v>
      </c>
      <c r="I2" s="1408"/>
      <c r="J2" s="1386" t="s">
        <v>467</v>
      </c>
      <c r="K2" s="1386" t="s">
        <v>395</v>
      </c>
      <c r="L2" s="1392"/>
      <c r="M2" s="1394" t="s">
        <v>468</v>
      </c>
      <c r="N2" s="1373" t="s">
        <v>469</v>
      </c>
      <c r="O2" s="64" t="s">
        <v>249</v>
      </c>
      <c r="P2" s="118"/>
    </row>
    <row r="3" spans="1:16">
      <c r="A3" s="1385"/>
      <c r="B3" s="65" t="s">
        <v>260</v>
      </c>
      <c r="C3" s="1375"/>
      <c r="D3" s="1375"/>
      <c r="E3" s="66" t="s">
        <v>470</v>
      </c>
      <c r="F3" s="1375"/>
      <c r="G3" s="1375"/>
      <c r="H3" s="1409" t="s">
        <v>396</v>
      </c>
      <c r="I3" s="1395"/>
      <c r="J3" s="1387"/>
      <c r="K3" s="1387" t="s">
        <v>397</v>
      </c>
      <c r="L3" s="1393"/>
      <c r="M3" s="1395"/>
      <c r="N3" s="1396"/>
      <c r="O3" s="67" t="s">
        <v>439</v>
      </c>
      <c r="P3" s="118"/>
    </row>
    <row r="4" spans="1:16" ht="30" customHeight="1">
      <c r="A4" s="1376" t="s">
        <v>525</v>
      </c>
      <c r="B4" s="68" t="s">
        <v>442</v>
      </c>
      <c r="C4" s="1378">
        <v>5405</v>
      </c>
      <c r="D4" s="1380" t="s">
        <v>478</v>
      </c>
      <c r="E4" s="75" t="s">
        <v>526</v>
      </c>
      <c r="F4" s="1382" t="s">
        <v>449</v>
      </c>
      <c r="G4" s="1380" t="s">
        <v>478</v>
      </c>
      <c r="H4" s="85" t="s">
        <v>449</v>
      </c>
      <c r="I4" s="91"/>
      <c r="J4" s="1388" t="s">
        <v>1338</v>
      </c>
      <c r="K4" s="90" t="s">
        <v>449</v>
      </c>
      <c r="L4" s="76"/>
      <c r="M4" s="1425" t="s">
        <v>444</v>
      </c>
      <c r="N4" s="82" t="s">
        <v>474</v>
      </c>
      <c r="O4" s="1391" t="s">
        <v>1643</v>
      </c>
      <c r="P4" s="88">
        <v>1100224</v>
      </c>
    </row>
    <row r="5" spans="1:16" ht="30" customHeight="1">
      <c r="A5" s="1376"/>
      <c r="B5" s="68" t="s">
        <v>1341</v>
      </c>
      <c r="C5" s="1379"/>
      <c r="D5" s="1381"/>
      <c r="E5" s="75" t="s">
        <v>526</v>
      </c>
      <c r="F5" s="1383"/>
      <c r="G5" s="1381"/>
      <c r="H5" s="85" t="s">
        <v>449</v>
      </c>
      <c r="I5" s="91"/>
      <c r="J5" s="1388"/>
      <c r="K5" s="91" t="s">
        <v>449</v>
      </c>
      <c r="L5" s="79"/>
      <c r="M5" s="1425"/>
      <c r="N5" s="82" t="s">
        <v>476</v>
      </c>
      <c r="O5" s="1391"/>
      <c r="P5" s="118"/>
    </row>
    <row r="6" spans="1:16" ht="30" customHeight="1">
      <c r="A6" s="1360" t="s">
        <v>527</v>
      </c>
      <c r="B6" s="68" t="s">
        <v>442</v>
      </c>
      <c r="C6" s="1362">
        <v>5405</v>
      </c>
      <c r="D6" s="1364" t="s">
        <v>454</v>
      </c>
      <c r="E6" s="69" t="s">
        <v>528</v>
      </c>
      <c r="F6" s="1389">
        <v>7</v>
      </c>
      <c r="G6" s="1364" t="s">
        <v>454</v>
      </c>
      <c r="H6" s="84" t="s">
        <v>451</v>
      </c>
      <c r="J6" s="1367" t="s">
        <v>1339</v>
      </c>
      <c r="K6" s="87">
        <v>7</v>
      </c>
      <c r="L6" s="70" t="s">
        <v>454</v>
      </c>
      <c r="M6" s="1443" t="s">
        <v>444</v>
      </c>
      <c r="N6" s="66" t="s">
        <v>474</v>
      </c>
      <c r="O6" s="1369" t="s">
        <v>1291</v>
      </c>
      <c r="P6" s="118"/>
    </row>
    <row r="7" spans="1:16" ht="30" customHeight="1">
      <c r="A7" s="1360"/>
      <c r="B7" s="68" t="s">
        <v>1341</v>
      </c>
      <c r="C7" s="1363"/>
      <c r="D7" s="1365"/>
      <c r="E7" s="69" t="s">
        <v>451</v>
      </c>
      <c r="F7" s="1366"/>
      <c r="G7" s="1365"/>
      <c r="H7" s="84" t="s">
        <v>441</v>
      </c>
      <c r="J7" s="1367"/>
      <c r="K7" s="87">
        <v>2</v>
      </c>
      <c r="L7" s="73" t="s">
        <v>443</v>
      </c>
      <c r="M7" s="1443"/>
      <c r="N7" s="66" t="s">
        <v>499</v>
      </c>
      <c r="O7" s="1369"/>
      <c r="P7" s="118"/>
    </row>
    <row r="8" spans="1:16" ht="30" customHeight="1">
      <c r="A8" s="1360" t="s">
        <v>529</v>
      </c>
      <c r="B8" s="68" t="s">
        <v>442</v>
      </c>
      <c r="C8" s="1362">
        <v>5405</v>
      </c>
      <c r="D8" s="1364" t="s">
        <v>454</v>
      </c>
      <c r="E8" s="69" t="s">
        <v>530</v>
      </c>
      <c r="F8" s="1389">
        <v>10.5</v>
      </c>
      <c r="G8" s="1364" t="s">
        <v>454</v>
      </c>
      <c r="H8" s="69" t="s">
        <v>530</v>
      </c>
      <c r="I8" s="294"/>
      <c r="J8" s="1367" t="s">
        <v>1339</v>
      </c>
      <c r="K8" s="87">
        <v>17.5</v>
      </c>
      <c r="L8" s="70" t="s">
        <v>454</v>
      </c>
      <c r="M8" s="1443" t="s">
        <v>444</v>
      </c>
      <c r="N8" s="66" t="s">
        <v>488</v>
      </c>
      <c r="O8" s="1369" t="s">
        <v>1292</v>
      </c>
      <c r="P8" s="118"/>
    </row>
    <row r="9" spans="1:16" ht="30" customHeight="1">
      <c r="A9" s="1360"/>
      <c r="B9" s="68" t="s">
        <v>1341</v>
      </c>
      <c r="C9" s="1363"/>
      <c r="D9" s="1365"/>
      <c r="E9" s="69" t="s">
        <v>530</v>
      </c>
      <c r="F9" s="1366"/>
      <c r="G9" s="1365"/>
      <c r="H9" s="84" t="s">
        <v>441</v>
      </c>
      <c r="J9" s="1367"/>
      <c r="K9" s="87">
        <v>4</v>
      </c>
      <c r="L9" s="73" t="s">
        <v>443</v>
      </c>
      <c r="M9" s="1443"/>
      <c r="N9" s="66" t="s">
        <v>499</v>
      </c>
      <c r="O9" s="1369"/>
      <c r="P9" s="118"/>
    </row>
    <row r="10" spans="1:16" ht="30" customHeight="1">
      <c r="A10" s="1360" t="s">
        <v>531</v>
      </c>
      <c r="B10" s="68" t="s">
        <v>442</v>
      </c>
      <c r="C10" s="1362">
        <v>5405</v>
      </c>
      <c r="D10" s="1364" t="s">
        <v>454</v>
      </c>
      <c r="E10" s="69" t="s">
        <v>532</v>
      </c>
      <c r="F10" s="1389">
        <v>20</v>
      </c>
      <c r="G10" s="1364" t="s">
        <v>454</v>
      </c>
      <c r="H10" s="69" t="s">
        <v>532</v>
      </c>
      <c r="I10" s="294"/>
      <c r="J10" s="1367" t="s">
        <v>1339</v>
      </c>
      <c r="K10" s="87">
        <v>37.5</v>
      </c>
      <c r="L10" s="70" t="s">
        <v>454</v>
      </c>
      <c r="M10" s="1443" t="s">
        <v>444</v>
      </c>
      <c r="N10" s="66" t="s">
        <v>474</v>
      </c>
      <c r="O10" s="1369" t="s">
        <v>1293</v>
      </c>
      <c r="P10" s="118"/>
    </row>
    <row r="11" spans="1:16" ht="30" customHeight="1">
      <c r="A11" s="1360"/>
      <c r="B11" s="68" t="s">
        <v>1341</v>
      </c>
      <c r="C11" s="1363"/>
      <c r="D11" s="1365"/>
      <c r="E11" s="69" t="s">
        <v>532</v>
      </c>
      <c r="F11" s="1366"/>
      <c r="G11" s="1365"/>
      <c r="H11" s="84" t="s">
        <v>441</v>
      </c>
      <c r="J11" s="1367"/>
      <c r="K11" s="87">
        <v>6</v>
      </c>
      <c r="L11" s="73" t="s">
        <v>443</v>
      </c>
      <c r="M11" s="1443"/>
      <c r="N11" s="66" t="s">
        <v>499</v>
      </c>
      <c r="O11" s="1369"/>
      <c r="P11" s="118"/>
    </row>
    <row r="12" spans="1:16" ht="30" customHeight="1">
      <c r="A12" s="1360" t="s">
        <v>533</v>
      </c>
      <c r="B12" s="68" t="s">
        <v>442</v>
      </c>
      <c r="C12" s="1362">
        <v>5405</v>
      </c>
      <c r="D12" s="1364" t="s">
        <v>454</v>
      </c>
      <c r="E12" s="69" t="s">
        <v>534</v>
      </c>
      <c r="F12" s="1389">
        <v>40</v>
      </c>
      <c r="G12" s="1364" t="s">
        <v>454</v>
      </c>
      <c r="H12" s="69" t="s">
        <v>534</v>
      </c>
      <c r="I12" s="294"/>
      <c r="J12" s="1367" t="s">
        <v>1339</v>
      </c>
      <c r="K12" s="87">
        <v>77.5</v>
      </c>
      <c r="L12" s="70" t="s">
        <v>454</v>
      </c>
      <c r="M12" s="1443" t="s">
        <v>444</v>
      </c>
      <c r="N12" s="66" t="s">
        <v>488</v>
      </c>
      <c r="O12" s="1369" t="s">
        <v>1294</v>
      </c>
      <c r="P12" s="118"/>
    </row>
    <row r="13" spans="1:16" ht="30" customHeight="1">
      <c r="A13" s="1360"/>
      <c r="B13" s="68" t="s">
        <v>1341</v>
      </c>
      <c r="C13" s="1363"/>
      <c r="D13" s="1365"/>
      <c r="E13" s="69" t="s">
        <v>534</v>
      </c>
      <c r="F13" s="1366"/>
      <c r="G13" s="1365"/>
      <c r="H13" s="84" t="s">
        <v>441</v>
      </c>
      <c r="J13" s="1367"/>
      <c r="K13" s="87">
        <v>8</v>
      </c>
      <c r="L13" s="73" t="s">
        <v>443</v>
      </c>
      <c r="M13" s="1443"/>
      <c r="N13" s="66" t="s">
        <v>484</v>
      </c>
      <c r="O13" s="1369"/>
      <c r="P13" s="118"/>
    </row>
    <row r="14" spans="1:16" ht="30" customHeight="1">
      <c r="A14" s="1360" t="s">
        <v>535</v>
      </c>
      <c r="B14" s="68" t="s">
        <v>442</v>
      </c>
      <c r="C14" s="1362">
        <v>5405</v>
      </c>
      <c r="D14" s="1364" t="s">
        <v>454</v>
      </c>
      <c r="E14" s="69" t="s">
        <v>536</v>
      </c>
      <c r="F14" s="1389">
        <v>41</v>
      </c>
      <c r="G14" s="1364" t="s">
        <v>454</v>
      </c>
      <c r="H14" s="69" t="s">
        <v>536</v>
      </c>
      <c r="I14" s="294"/>
      <c r="J14" s="1367" t="s">
        <v>1339</v>
      </c>
      <c r="K14" s="87">
        <v>118.5</v>
      </c>
      <c r="L14" s="70" t="s">
        <v>454</v>
      </c>
      <c r="M14" s="1443" t="s">
        <v>444</v>
      </c>
      <c r="N14" s="66" t="s">
        <v>516</v>
      </c>
      <c r="O14" s="1369" t="s">
        <v>1295</v>
      </c>
      <c r="P14" s="118"/>
    </row>
    <row r="15" spans="1:16" ht="30" customHeight="1">
      <c r="A15" s="1360"/>
      <c r="B15" s="68" t="s">
        <v>1341</v>
      </c>
      <c r="C15" s="1363"/>
      <c r="D15" s="1365"/>
      <c r="E15" s="69" t="s">
        <v>536</v>
      </c>
      <c r="F15" s="1366"/>
      <c r="G15" s="1365"/>
      <c r="H15" s="84" t="s">
        <v>441</v>
      </c>
      <c r="J15" s="1367"/>
      <c r="K15" s="87">
        <v>10</v>
      </c>
      <c r="L15" s="73" t="s">
        <v>443</v>
      </c>
      <c r="M15" s="1443"/>
      <c r="N15" s="66" t="s">
        <v>484</v>
      </c>
      <c r="O15" s="1369"/>
      <c r="P15" s="118"/>
    </row>
    <row r="16" spans="1:16" ht="30" customHeight="1">
      <c r="A16" s="1360" t="s">
        <v>537</v>
      </c>
      <c r="B16" s="68" t="s">
        <v>442</v>
      </c>
      <c r="C16" s="1362">
        <v>5405</v>
      </c>
      <c r="D16" s="1364" t="s">
        <v>454</v>
      </c>
      <c r="E16" s="69" t="s">
        <v>538</v>
      </c>
      <c r="F16" s="1389">
        <v>37.5</v>
      </c>
      <c r="G16" s="1364" t="s">
        <v>454</v>
      </c>
      <c r="H16" s="69" t="s">
        <v>538</v>
      </c>
      <c r="I16" s="294"/>
      <c r="J16" s="1367" t="s">
        <v>1339</v>
      </c>
      <c r="K16" s="87">
        <v>156</v>
      </c>
      <c r="L16" s="70" t="s">
        <v>454</v>
      </c>
      <c r="M16" s="1443" t="s">
        <v>444</v>
      </c>
      <c r="N16" s="66" t="s">
        <v>488</v>
      </c>
      <c r="O16" s="1369" t="s">
        <v>1296</v>
      </c>
      <c r="P16" s="118"/>
    </row>
    <row r="17" spans="1:16" ht="30" customHeight="1">
      <c r="A17" s="1360"/>
      <c r="B17" s="68" t="s">
        <v>1341</v>
      </c>
      <c r="C17" s="1363"/>
      <c r="D17" s="1365"/>
      <c r="E17" s="69" t="s">
        <v>538</v>
      </c>
      <c r="F17" s="1366"/>
      <c r="G17" s="1365"/>
      <c r="H17" s="84" t="s">
        <v>441</v>
      </c>
      <c r="J17" s="1367"/>
      <c r="K17" s="87">
        <v>12</v>
      </c>
      <c r="L17" s="73" t="s">
        <v>443</v>
      </c>
      <c r="M17" s="1443"/>
      <c r="N17" s="66" t="s">
        <v>491</v>
      </c>
      <c r="O17" s="1369"/>
      <c r="P17" s="118"/>
    </row>
    <row r="18" spans="1:16" ht="30" customHeight="1">
      <c r="A18" s="1360" t="s">
        <v>1297</v>
      </c>
      <c r="B18" s="68" t="s">
        <v>442</v>
      </c>
      <c r="C18" s="1362">
        <v>5405</v>
      </c>
      <c r="D18" s="1364" t="s">
        <v>454</v>
      </c>
      <c r="E18" s="69" t="s">
        <v>1298</v>
      </c>
      <c r="F18" s="1389">
        <v>41</v>
      </c>
      <c r="G18" s="1364" t="s">
        <v>454</v>
      </c>
      <c r="H18" s="69" t="s">
        <v>1298</v>
      </c>
      <c r="I18" s="294"/>
      <c r="J18" s="1367" t="s">
        <v>1339</v>
      </c>
      <c r="K18" s="87">
        <v>197</v>
      </c>
      <c r="L18" s="70" t="s">
        <v>454</v>
      </c>
      <c r="M18" s="1443" t="s">
        <v>444</v>
      </c>
      <c r="N18" s="66" t="s">
        <v>481</v>
      </c>
      <c r="O18" s="1369" t="s">
        <v>1650</v>
      </c>
      <c r="P18" s="118"/>
    </row>
    <row r="19" spans="1:16" ht="30" customHeight="1">
      <c r="A19" s="1360"/>
      <c r="B19" s="68" t="s">
        <v>1341</v>
      </c>
      <c r="C19" s="1363"/>
      <c r="D19" s="1365"/>
      <c r="E19" s="69" t="s">
        <v>1298</v>
      </c>
      <c r="F19" s="1366"/>
      <c r="G19" s="1365"/>
      <c r="H19" s="84" t="s">
        <v>441</v>
      </c>
      <c r="J19" s="1367"/>
      <c r="K19" s="87">
        <v>14</v>
      </c>
      <c r="L19" s="73" t="s">
        <v>443</v>
      </c>
      <c r="M19" s="1443"/>
      <c r="N19" s="66" t="s">
        <v>484</v>
      </c>
      <c r="O19" s="1369"/>
      <c r="P19" s="118"/>
    </row>
    <row r="20" spans="1:16" ht="30" customHeight="1">
      <c r="A20" s="1350" t="s">
        <v>2322</v>
      </c>
      <c r="B20" s="326" t="s">
        <v>442</v>
      </c>
      <c r="C20" s="1352">
        <v>5405</v>
      </c>
      <c r="D20" s="1354" t="s">
        <v>2046</v>
      </c>
      <c r="E20" s="306" t="s">
        <v>1686</v>
      </c>
      <c r="F20" s="1402">
        <v>34</v>
      </c>
      <c r="G20" s="1354" t="s">
        <v>2332</v>
      </c>
      <c r="H20" s="1402" t="s">
        <v>1686</v>
      </c>
      <c r="I20" s="1405"/>
      <c r="J20" s="1357" t="s">
        <v>2333</v>
      </c>
      <c r="K20" s="319">
        <v>231</v>
      </c>
      <c r="L20" s="307" t="s">
        <v>2332</v>
      </c>
      <c r="M20" s="1424"/>
      <c r="N20" s="320" t="s">
        <v>516</v>
      </c>
      <c r="O20" s="1359" t="s">
        <v>2334</v>
      </c>
      <c r="P20" s="118"/>
    </row>
    <row r="21" spans="1:16" ht="30" customHeight="1">
      <c r="A21" s="1350"/>
      <c r="B21" s="326" t="s">
        <v>2335</v>
      </c>
      <c r="C21" s="1353"/>
      <c r="D21" s="1355"/>
      <c r="E21" s="306" t="s">
        <v>1686</v>
      </c>
      <c r="F21" s="1356"/>
      <c r="G21" s="1355"/>
      <c r="H21" s="331" t="s">
        <v>2044</v>
      </c>
      <c r="I21" s="323"/>
      <c r="J21" s="1357"/>
      <c r="K21" s="319">
        <v>16</v>
      </c>
      <c r="L21" s="310" t="s">
        <v>443</v>
      </c>
      <c r="M21" s="1424"/>
      <c r="N21" s="320" t="s">
        <v>484</v>
      </c>
      <c r="O21" s="1359"/>
      <c r="P21" s="118"/>
    </row>
    <row r="22" spans="1:16" ht="30" customHeight="1">
      <c r="A22" s="1350" t="s">
        <v>2323</v>
      </c>
      <c r="B22" s="326" t="s">
        <v>442</v>
      </c>
      <c r="C22" s="1352">
        <v>5405</v>
      </c>
      <c r="D22" s="1354" t="s">
        <v>2336</v>
      </c>
      <c r="E22" s="306" t="s">
        <v>2324</v>
      </c>
      <c r="F22" s="1402">
        <v>33</v>
      </c>
      <c r="G22" s="1354" t="s">
        <v>2336</v>
      </c>
      <c r="H22" s="1402" t="s">
        <v>2324</v>
      </c>
      <c r="I22" s="1405"/>
      <c r="J22" s="1357" t="s">
        <v>2337</v>
      </c>
      <c r="K22" s="319">
        <f>K20+F22</f>
        <v>264</v>
      </c>
      <c r="L22" s="307" t="s">
        <v>2336</v>
      </c>
      <c r="M22" s="1424"/>
      <c r="N22" s="320" t="s">
        <v>2327</v>
      </c>
      <c r="O22" s="1441" t="s">
        <v>2446</v>
      </c>
      <c r="P22" s="118"/>
    </row>
    <row r="23" spans="1:16" ht="30" customHeight="1">
      <c r="A23" s="1350"/>
      <c r="B23" s="326" t="s">
        <v>2335</v>
      </c>
      <c r="C23" s="1353"/>
      <c r="D23" s="1355"/>
      <c r="E23" s="306" t="s">
        <v>2324</v>
      </c>
      <c r="F23" s="1356"/>
      <c r="G23" s="1355"/>
      <c r="H23" s="332">
        <v>2</v>
      </c>
      <c r="I23" s="333" t="s">
        <v>2325</v>
      </c>
      <c r="J23" s="1357"/>
      <c r="K23" s="319">
        <f>K21+H23</f>
        <v>18</v>
      </c>
      <c r="L23" s="310" t="s">
        <v>443</v>
      </c>
      <c r="M23" s="1424"/>
      <c r="N23" s="320" t="s">
        <v>2453</v>
      </c>
      <c r="O23" s="1442"/>
      <c r="P23" s="118"/>
    </row>
    <row r="24" spans="1:16" ht="30" customHeight="1">
      <c r="A24" s="1360" t="s">
        <v>2328</v>
      </c>
      <c r="B24" s="68" t="s">
        <v>442</v>
      </c>
      <c r="C24" s="1362">
        <v>5405</v>
      </c>
      <c r="D24" s="1364" t="s">
        <v>454</v>
      </c>
      <c r="E24" s="69" t="s">
        <v>2329</v>
      </c>
      <c r="F24" s="1389">
        <v>21.5</v>
      </c>
      <c r="G24" s="1364" t="s">
        <v>2448</v>
      </c>
      <c r="H24" s="1389" t="s">
        <v>2330</v>
      </c>
      <c r="I24" s="1446"/>
      <c r="J24" s="1367" t="s">
        <v>2447</v>
      </c>
      <c r="K24" s="87">
        <f>K22+F24</f>
        <v>285.5</v>
      </c>
      <c r="L24" s="70" t="s">
        <v>2448</v>
      </c>
      <c r="M24" s="1443"/>
      <c r="N24" s="66" t="s">
        <v>2129</v>
      </c>
      <c r="O24" s="1444" t="s">
        <v>2331</v>
      </c>
      <c r="P24" s="118"/>
    </row>
    <row r="25" spans="1:16" ht="30" customHeight="1">
      <c r="A25" s="1360"/>
      <c r="B25" s="68" t="s">
        <v>2449</v>
      </c>
      <c r="C25" s="1363"/>
      <c r="D25" s="1365"/>
      <c r="E25" s="69" t="s">
        <v>2330</v>
      </c>
      <c r="F25" s="1366"/>
      <c r="G25" s="1365"/>
      <c r="H25" s="336">
        <v>2</v>
      </c>
      <c r="I25" s="337" t="s">
        <v>2325</v>
      </c>
      <c r="J25" s="1367"/>
      <c r="K25" s="87">
        <f>K23+H25</f>
        <v>20</v>
      </c>
      <c r="L25" s="73" t="s">
        <v>443</v>
      </c>
      <c r="M25" s="1443"/>
      <c r="N25" s="66" t="s">
        <v>2454</v>
      </c>
      <c r="O25" s="1445"/>
      <c r="P25" s="118"/>
    </row>
    <row r="26" spans="1:16" ht="30" customHeight="1">
      <c r="A26" s="1350" t="s">
        <v>2450</v>
      </c>
      <c r="B26" s="326" t="s">
        <v>442</v>
      </c>
      <c r="C26" s="1352">
        <v>5405</v>
      </c>
      <c r="D26" s="1354" t="s">
        <v>2047</v>
      </c>
      <c r="E26" s="306" t="s">
        <v>2451</v>
      </c>
      <c r="F26" s="1402">
        <v>28.5</v>
      </c>
      <c r="G26" s="1354" t="s">
        <v>2047</v>
      </c>
      <c r="H26" s="1402" t="s">
        <v>2451</v>
      </c>
      <c r="I26" s="1405"/>
      <c r="J26" s="1357" t="s">
        <v>2668</v>
      </c>
      <c r="K26" s="319">
        <f>K24+F26</f>
        <v>314</v>
      </c>
      <c r="L26" s="307" t="s">
        <v>2047</v>
      </c>
      <c r="M26" s="1424"/>
      <c r="N26" s="320" t="s">
        <v>481</v>
      </c>
      <c r="O26" s="1441" t="s">
        <v>2509</v>
      </c>
      <c r="P26" s="118"/>
    </row>
    <row r="27" spans="1:16" ht="30" customHeight="1">
      <c r="A27" s="1350"/>
      <c r="B27" s="326" t="s">
        <v>2669</v>
      </c>
      <c r="C27" s="1353"/>
      <c r="D27" s="1355"/>
      <c r="E27" s="306" t="s">
        <v>2452</v>
      </c>
      <c r="F27" s="1356"/>
      <c r="G27" s="1355"/>
      <c r="H27" s="332">
        <v>2</v>
      </c>
      <c r="I27" s="333" t="s">
        <v>2325</v>
      </c>
      <c r="J27" s="1357"/>
      <c r="K27" s="319">
        <f>K25+H27</f>
        <v>22</v>
      </c>
      <c r="L27" s="310" t="s">
        <v>443</v>
      </c>
      <c r="M27" s="1424"/>
      <c r="N27" s="320" t="s">
        <v>2455</v>
      </c>
      <c r="O27" s="1442"/>
      <c r="P27" s="118"/>
    </row>
    <row r="28" spans="1:16" ht="30" customHeight="1">
      <c r="A28" s="1350" t="s">
        <v>2663</v>
      </c>
      <c r="B28" s="326" t="s">
        <v>442</v>
      </c>
      <c r="C28" s="1352">
        <v>5405</v>
      </c>
      <c r="D28" s="1354" t="s">
        <v>2670</v>
      </c>
      <c r="E28" s="306" t="s">
        <v>2659</v>
      </c>
      <c r="F28" s="1402">
        <v>30</v>
      </c>
      <c r="G28" s="1354" t="s">
        <v>2670</v>
      </c>
      <c r="H28" s="1402" t="str">
        <f>E28</f>
        <v>110/06/30</v>
      </c>
      <c r="I28" s="1405"/>
      <c r="J28" s="1357" t="s">
        <v>2671</v>
      </c>
      <c r="K28" s="319">
        <f>K26+F28</f>
        <v>344</v>
      </c>
      <c r="L28" s="307" t="s">
        <v>2670</v>
      </c>
      <c r="M28" s="1424"/>
      <c r="N28" s="320" t="s">
        <v>2660</v>
      </c>
      <c r="O28" s="1441" t="s">
        <v>2662</v>
      </c>
      <c r="P28" s="118"/>
    </row>
    <row r="29" spans="1:16" ht="30" customHeight="1">
      <c r="A29" s="1350"/>
      <c r="B29" s="326" t="s">
        <v>2672</v>
      </c>
      <c r="C29" s="1353"/>
      <c r="D29" s="1355"/>
      <c r="E29" s="306" t="str">
        <f>E28</f>
        <v>110/06/30</v>
      </c>
      <c r="F29" s="1356"/>
      <c r="G29" s="1355"/>
      <c r="H29" s="332">
        <v>2</v>
      </c>
      <c r="I29" s="333" t="s">
        <v>2325</v>
      </c>
      <c r="J29" s="1357"/>
      <c r="K29" s="319">
        <f>K27+H29</f>
        <v>24</v>
      </c>
      <c r="L29" s="310" t="s">
        <v>443</v>
      </c>
      <c r="M29" s="1424"/>
      <c r="N29" s="320" t="s">
        <v>2661</v>
      </c>
      <c r="O29" s="1442"/>
      <c r="P29" s="118"/>
    </row>
    <row r="30" spans="1:16" ht="30" customHeight="1">
      <c r="A30" s="1350" t="s">
        <v>2664</v>
      </c>
      <c r="B30" s="326" t="s">
        <v>442</v>
      </c>
      <c r="C30" s="1352">
        <v>5405</v>
      </c>
      <c r="D30" s="1354" t="s">
        <v>3121</v>
      </c>
      <c r="E30" s="306" t="s">
        <v>2665</v>
      </c>
      <c r="F30" s="1402">
        <v>9</v>
      </c>
      <c r="G30" s="1354" t="s">
        <v>2077</v>
      </c>
      <c r="H30" s="1402" t="str">
        <f>E30</f>
        <v>110/07/05</v>
      </c>
      <c r="I30" s="1405"/>
      <c r="J30" s="1357" t="s">
        <v>3125</v>
      </c>
      <c r="K30" s="319">
        <f>K28+F30</f>
        <v>353</v>
      </c>
      <c r="L30" s="307" t="s">
        <v>3121</v>
      </c>
      <c r="M30" s="1424"/>
      <c r="N30" s="320" t="s">
        <v>2660</v>
      </c>
      <c r="O30" s="1441" t="s">
        <v>2667</v>
      </c>
      <c r="P30" s="118"/>
    </row>
    <row r="31" spans="1:16" ht="30" customHeight="1">
      <c r="A31" s="1350"/>
      <c r="B31" s="326" t="s">
        <v>3126</v>
      </c>
      <c r="C31" s="1353"/>
      <c r="D31" s="1355"/>
      <c r="E31" s="306" t="str">
        <f>E30</f>
        <v>110/07/05</v>
      </c>
      <c r="F31" s="1356"/>
      <c r="G31" s="1355"/>
      <c r="H31" s="332">
        <v>2</v>
      </c>
      <c r="I31" s="333" t="s">
        <v>2325</v>
      </c>
      <c r="J31" s="1357"/>
      <c r="K31" s="319">
        <f>K29+H31</f>
        <v>26</v>
      </c>
      <c r="L31" s="310" t="s">
        <v>443</v>
      </c>
      <c r="M31" s="1424"/>
      <c r="N31" s="320" t="s">
        <v>2666</v>
      </c>
      <c r="O31" s="1442"/>
      <c r="P31" s="118"/>
    </row>
    <row r="32" spans="1:16" s="328" customFormat="1" ht="30" customHeight="1">
      <c r="A32" s="1350" t="s">
        <v>3124</v>
      </c>
      <c r="B32" s="326" t="s">
        <v>442</v>
      </c>
      <c r="C32" s="1352">
        <v>5405</v>
      </c>
      <c r="D32" s="1354" t="s">
        <v>3217</v>
      </c>
      <c r="E32" s="306" t="s">
        <v>3128</v>
      </c>
      <c r="F32" s="1402">
        <v>26</v>
      </c>
      <c r="G32" s="1354" t="s">
        <v>2077</v>
      </c>
      <c r="H32" s="1402" t="str">
        <f>E32</f>
        <v>110/08/25</v>
      </c>
      <c r="I32" s="1405"/>
      <c r="J32" s="1357" t="s">
        <v>3218</v>
      </c>
      <c r="K32" s="319">
        <f>K30+F32</f>
        <v>379</v>
      </c>
      <c r="L32" s="307" t="s">
        <v>2077</v>
      </c>
      <c r="M32" s="1424"/>
      <c r="N32" s="320" t="s">
        <v>488</v>
      </c>
      <c r="O32" s="1441" t="s">
        <v>3127</v>
      </c>
      <c r="P32" s="327"/>
    </row>
    <row r="33" spans="1:16" s="328" customFormat="1" ht="30" customHeight="1">
      <c r="A33" s="1350"/>
      <c r="B33" s="326" t="s">
        <v>2335</v>
      </c>
      <c r="C33" s="1353"/>
      <c r="D33" s="1355"/>
      <c r="E33" s="306" t="str">
        <f>E32</f>
        <v>110/08/25</v>
      </c>
      <c r="F33" s="1356"/>
      <c r="G33" s="1355"/>
      <c r="H33" s="332">
        <v>2</v>
      </c>
      <c r="I33" s="333" t="s">
        <v>2325</v>
      </c>
      <c r="J33" s="1357"/>
      <c r="K33" s="319">
        <f>K31+H33</f>
        <v>28</v>
      </c>
      <c r="L33" s="310" t="s">
        <v>443</v>
      </c>
      <c r="M33" s="1424"/>
      <c r="N33" s="320" t="s">
        <v>2666</v>
      </c>
      <c r="O33" s="1442"/>
      <c r="P33" s="327"/>
    </row>
    <row r="34" spans="1:16" s="328" customFormat="1" ht="30" customHeight="1">
      <c r="A34" s="1350" t="s">
        <v>3219</v>
      </c>
      <c r="B34" s="326" t="s">
        <v>442</v>
      </c>
      <c r="C34" s="1352">
        <v>5405</v>
      </c>
      <c r="D34" s="1354" t="s">
        <v>3217</v>
      </c>
      <c r="E34" s="306" t="s">
        <v>3220</v>
      </c>
      <c r="F34" s="1402">
        <v>26</v>
      </c>
      <c r="G34" s="1354" t="s">
        <v>2077</v>
      </c>
      <c r="H34" s="1402" t="str">
        <f>E34</f>
        <v>110/09/08</v>
      </c>
      <c r="I34" s="1405"/>
      <c r="J34" s="1357" t="s">
        <v>3218</v>
      </c>
      <c r="K34" s="319">
        <f>K32+F34</f>
        <v>405</v>
      </c>
      <c r="L34" s="307" t="s">
        <v>2077</v>
      </c>
      <c r="M34" s="1424"/>
      <c r="N34" s="320" t="s">
        <v>488</v>
      </c>
      <c r="O34" s="1441" t="s">
        <v>3221</v>
      </c>
      <c r="P34" s="327"/>
    </row>
    <row r="35" spans="1:16" s="328" customFormat="1" ht="30" customHeight="1">
      <c r="A35" s="1350"/>
      <c r="B35" s="326" t="s">
        <v>2335</v>
      </c>
      <c r="C35" s="1353"/>
      <c r="D35" s="1355"/>
      <c r="E35" s="306" t="str">
        <f>E34</f>
        <v>110/09/08</v>
      </c>
      <c r="F35" s="1356"/>
      <c r="G35" s="1355"/>
      <c r="H35" s="332">
        <v>2</v>
      </c>
      <c r="I35" s="333" t="s">
        <v>2292</v>
      </c>
      <c r="J35" s="1357"/>
      <c r="K35" s="319">
        <f>K33+H35</f>
        <v>30</v>
      </c>
      <c r="L35" s="310" t="s">
        <v>443</v>
      </c>
      <c r="M35" s="1424"/>
      <c r="N35" s="320" t="s">
        <v>2666</v>
      </c>
      <c r="O35" s="1442"/>
      <c r="P35" s="327"/>
    </row>
    <row r="36" spans="1:16" s="328" customFormat="1" ht="30" customHeight="1">
      <c r="A36" s="1350" t="s">
        <v>3461</v>
      </c>
      <c r="B36" s="326" t="s">
        <v>442</v>
      </c>
      <c r="C36" s="1352">
        <v>5405</v>
      </c>
      <c r="D36" s="1354" t="s">
        <v>3217</v>
      </c>
      <c r="E36" s="306" t="s">
        <v>3462</v>
      </c>
      <c r="F36" s="1402">
        <v>4</v>
      </c>
      <c r="G36" s="1354" t="s">
        <v>2077</v>
      </c>
      <c r="H36" s="1402" t="str">
        <f>E36</f>
        <v>110/10/07</v>
      </c>
      <c r="I36" s="1405"/>
      <c r="J36" s="1357" t="s">
        <v>3218</v>
      </c>
      <c r="K36" s="319">
        <f>K34+F36</f>
        <v>409</v>
      </c>
      <c r="L36" s="307" t="s">
        <v>2077</v>
      </c>
      <c r="M36" s="1424"/>
      <c r="N36" s="320" t="s">
        <v>516</v>
      </c>
      <c r="O36" s="1441" t="s">
        <v>3463</v>
      </c>
      <c r="P36" s="327"/>
    </row>
    <row r="37" spans="1:16" s="328" customFormat="1" ht="30" customHeight="1">
      <c r="A37" s="1350"/>
      <c r="B37" s="326" t="s">
        <v>2335</v>
      </c>
      <c r="C37" s="1353"/>
      <c r="D37" s="1355"/>
      <c r="E37" s="306" t="str">
        <f>E36</f>
        <v>110/10/07</v>
      </c>
      <c r="F37" s="1356"/>
      <c r="G37" s="1355"/>
      <c r="H37" s="332">
        <v>1</v>
      </c>
      <c r="I37" s="333" t="s">
        <v>443</v>
      </c>
      <c r="J37" s="1357"/>
      <c r="K37" s="319">
        <f>K35+H37</f>
        <v>31</v>
      </c>
      <c r="L37" s="310" t="s">
        <v>443</v>
      </c>
      <c r="M37" s="1424"/>
      <c r="N37" s="320" t="s">
        <v>688</v>
      </c>
      <c r="O37" s="1442"/>
      <c r="P37" s="327"/>
    </row>
    <row r="38" spans="1:16" s="328" customFormat="1" ht="30" customHeight="1">
      <c r="A38" s="1350" t="s">
        <v>3464</v>
      </c>
      <c r="B38" s="326" t="s">
        <v>442</v>
      </c>
      <c r="C38" s="1352">
        <v>5405</v>
      </c>
      <c r="D38" s="1354" t="s">
        <v>3217</v>
      </c>
      <c r="E38" s="306" t="s">
        <v>3462</v>
      </c>
      <c r="F38" s="1402">
        <v>4</v>
      </c>
      <c r="G38" s="1354" t="s">
        <v>2077</v>
      </c>
      <c r="H38" s="1402" t="str">
        <f>E38</f>
        <v>110/10/07</v>
      </c>
      <c r="I38" s="1405"/>
      <c r="J38" s="1357" t="s">
        <v>3218</v>
      </c>
      <c r="K38" s="319">
        <f>K36+F38</f>
        <v>413</v>
      </c>
      <c r="L38" s="307" t="s">
        <v>2077</v>
      </c>
      <c r="M38" s="1424"/>
      <c r="N38" s="320" t="s">
        <v>516</v>
      </c>
      <c r="O38" s="1441" t="s">
        <v>3465</v>
      </c>
      <c r="P38" s="327"/>
    </row>
    <row r="39" spans="1:16" s="328" customFormat="1" ht="30" customHeight="1">
      <c r="A39" s="1350"/>
      <c r="B39" s="326" t="s">
        <v>2335</v>
      </c>
      <c r="C39" s="1353"/>
      <c r="D39" s="1355"/>
      <c r="E39" s="306" t="str">
        <f>E38</f>
        <v>110/10/07</v>
      </c>
      <c r="F39" s="1356"/>
      <c r="G39" s="1355"/>
      <c r="H39" s="332">
        <v>1</v>
      </c>
      <c r="I39" s="333" t="s">
        <v>443</v>
      </c>
      <c r="J39" s="1357"/>
      <c r="K39" s="319">
        <f>K37+H39</f>
        <v>32</v>
      </c>
      <c r="L39" s="310" t="s">
        <v>443</v>
      </c>
      <c r="M39" s="1424"/>
      <c r="N39" s="320" t="s">
        <v>688</v>
      </c>
      <c r="O39" s="1442"/>
      <c r="P39" s="327"/>
    </row>
    <row r="40" spans="1:16" s="328" customFormat="1" ht="30" customHeight="1">
      <c r="A40" s="1350" t="s">
        <v>3466</v>
      </c>
      <c r="B40" s="326" t="s">
        <v>442</v>
      </c>
      <c r="C40" s="1352">
        <v>5405</v>
      </c>
      <c r="D40" s="1354" t="s">
        <v>3217</v>
      </c>
      <c r="E40" s="306" t="s">
        <v>3462</v>
      </c>
      <c r="F40" s="1402">
        <v>4</v>
      </c>
      <c r="G40" s="1354" t="s">
        <v>2077</v>
      </c>
      <c r="H40" s="1402" t="str">
        <f>E40</f>
        <v>110/10/07</v>
      </c>
      <c r="I40" s="1405"/>
      <c r="J40" s="1357" t="s">
        <v>3218</v>
      </c>
      <c r="K40" s="319">
        <f>K38+F40</f>
        <v>417</v>
      </c>
      <c r="L40" s="307" t="s">
        <v>2077</v>
      </c>
      <c r="M40" s="1424"/>
      <c r="N40" s="320" t="s">
        <v>516</v>
      </c>
      <c r="O40" s="1441" t="s">
        <v>3467</v>
      </c>
      <c r="P40" s="327"/>
    </row>
    <row r="41" spans="1:16" s="328" customFormat="1" ht="30" customHeight="1">
      <c r="A41" s="1350"/>
      <c r="B41" s="326" t="s">
        <v>2335</v>
      </c>
      <c r="C41" s="1353"/>
      <c r="D41" s="1355"/>
      <c r="E41" s="306" t="str">
        <f>E40</f>
        <v>110/10/07</v>
      </c>
      <c r="F41" s="1356"/>
      <c r="G41" s="1355"/>
      <c r="H41" s="332">
        <v>1</v>
      </c>
      <c r="I41" s="333" t="s">
        <v>443</v>
      </c>
      <c r="J41" s="1357"/>
      <c r="K41" s="319">
        <f>K39+H41</f>
        <v>33</v>
      </c>
      <c r="L41" s="310" t="s">
        <v>443</v>
      </c>
      <c r="M41" s="1424"/>
      <c r="N41" s="320" t="s">
        <v>688</v>
      </c>
      <c r="O41" s="1442"/>
      <c r="P41" s="327"/>
    </row>
    <row r="42" spans="1:16" s="328" customFormat="1" ht="30" customHeight="1">
      <c r="A42" s="1350" t="s">
        <v>3469</v>
      </c>
      <c r="B42" s="326" t="s">
        <v>442</v>
      </c>
      <c r="C42" s="1352">
        <v>5405</v>
      </c>
      <c r="D42" s="1354" t="s">
        <v>3217</v>
      </c>
      <c r="E42" s="306" t="s">
        <v>3462</v>
      </c>
      <c r="F42" s="1402">
        <v>4</v>
      </c>
      <c r="G42" s="1354" t="s">
        <v>2077</v>
      </c>
      <c r="H42" s="1402" t="str">
        <f>E42</f>
        <v>110/10/07</v>
      </c>
      <c r="I42" s="1405"/>
      <c r="J42" s="1357" t="s">
        <v>3218</v>
      </c>
      <c r="K42" s="319">
        <f>K40+F42</f>
        <v>421</v>
      </c>
      <c r="L42" s="307" t="s">
        <v>2077</v>
      </c>
      <c r="M42" s="1424"/>
      <c r="N42" s="320" t="s">
        <v>516</v>
      </c>
      <c r="O42" s="1441" t="s">
        <v>3470</v>
      </c>
      <c r="P42" s="327"/>
    </row>
    <row r="43" spans="1:16" s="328" customFormat="1" ht="30" customHeight="1">
      <c r="A43" s="1350"/>
      <c r="B43" s="326" t="s">
        <v>2335</v>
      </c>
      <c r="C43" s="1353"/>
      <c r="D43" s="1355"/>
      <c r="E43" s="306" t="str">
        <f>E42</f>
        <v>110/10/07</v>
      </c>
      <c r="F43" s="1356"/>
      <c r="G43" s="1355"/>
      <c r="H43" s="332">
        <v>1</v>
      </c>
      <c r="I43" s="333" t="s">
        <v>443</v>
      </c>
      <c r="J43" s="1357"/>
      <c r="K43" s="319">
        <f>K41+H43</f>
        <v>34</v>
      </c>
      <c r="L43" s="310" t="s">
        <v>443</v>
      </c>
      <c r="M43" s="1424"/>
      <c r="N43" s="320" t="s">
        <v>688</v>
      </c>
      <c r="O43" s="1442"/>
      <c r="P43" s="327"/>
    </row>
    <row r="44" spans="1:16" s="328" customFormat="1" ht="30" customHeight="1">
      <c r="A44" s="1350" t="s">
        <v>3468</v>
      </c>
      <c r="B44" s="326" t="s">
        <v>442</v>
      </c>
      <c r="C44" s="1352">
        <v>5405</v>
      </c>
      <c r="D44" s="1354" t="s">
        <v>3217</v>
      </c>
      <c r="E44" s="306" t="s">
        <v>3462</v>
      </c>
      <c r="F44" s="1402">
        <v>4</v>
      </c>
      <c r="G44" s="1354" t="s">
        <v>2077</v>
      </c>
      <c r="H44" s="1402" t="str">
        <f>E44</f>
        <v>110/10/07</v>
      </c>
      <c r="I44" s="1405"/>
      <c r="J44" s="1357" t="s">
        <v>3218</v>
      </c>
      <c r="K44" s="319">
        <f>K42+F44</f>
        <v>425</v>
      </c>
      <c r="L44" s="307" t="s">
        <v>2077</v>
      </c>
      <c r="M44" s="1424"/>
      <c r="N44" s="320" t="s">
        <v>516</v>
      </c>
      <c r="O44" s="1441" t="s">
        <v>3471</v>
      </c>
      <c r="P44" s="327"/>
    </row>
    <row r="45" spans="1:16" s="328" customFormat="1" ht="30" customHeight="1">
      <c r="A45" s="1350"/>
      <c r="B45" s="326" t="s">
        <v>2335</v>
      </c>
      <c r="C45" s="1353"/>
      <c r="D45" s="1355"/>
      <c r="E45" s="306" t="str">
        <f>E44</f>
        <v>110/10/07</v>
      </c>
      <c r="F45" s="1356"/>
      <c r="G45" s="1355"/>
      <c r="H45" s="332">
        <v>1</v>
      </c>
      <c r="I45" s="333" t="s">
        <v>443</v>
      </c>
      <c r="J45" s="1357"/>
      <c r="K45" s="319">
        <f>K43+H45</f>
        <v>35</v>
      </c>
      <c r="L45" s="310" t="s">
        <v>443</v>
      </c>
      <c r="M45" s="1424"/>
      <c r="N45" s="320" t="s">
        <v>688</v>
      </c>
      <c r="O45" s="1442"/>
      <c r="P45" s="327"/>
    </row>
    <row r="46" spans="1:16" s="328" customFormat="1" ht="30" customHeight="1">
      <c r="A46" s="1350" t="s">
        <v>3472</v>
      </c>
      <c r="B46" s="326" t="s">
        <v>442</v>
      </c>
      <c r="C46" s="1352">
        <v>5405</v>
      </c>
      <c r="D46" s="1354" t="s">
        <v>3217</v>
      </c>
      <c r="E46" s="306" t="s">
        <v>3462</v>
      </c>
      <c r="F46" s="1402">
        <v>4</v>
      </c>
      <c r="G46" s="1354" t="s">
        <v>2077</v>
      </c>
      <c r="H46" s="1402" t="str">
        <f>E46</f>
        <v>110/10/07</v>
      </c>
      <c r="I46" s="1405"/>
      <c r="J46" s="1357" t="s">
        <v>3218</v>
      </c>
      <c r="K46" s="319">
        <f>K44+F46</f>
        <v>429</v>
      </c>
      <c r="L46" s="307" t="s">
        <v>2077</v>
      </c>
      <c r="M46" s="1424"/>
      <c r="N46" s="320" t="s">
        <v>516</v>
      </c>
      <c r="O46" s="1441" t="s">
        <v>3473</v>
      </c>
      <c r="P46" s="327"/>
    </row>
    <row r="47" spans="1:16" s="328" customFormat="1" ht="30" customHeight="1">
      <c r="A47" s="1350"/>
      <c r="B47" s="326" t="s">
        <v>2335</v>
      </c>
      <c r="C47" s="1353"/>
      <c r="D47" s="1355"/>
      <c r="E47" s="306" t="str">
        <f>E46</f>
        <v>110/10/07</v>
      </c>
      <c r="F47" s="1356"/>
      <c r="G47" s="1355"/>
      <c r="H47" s="332">
        <v>1</v>
      </c>
      <c r="I47" s="333" t="s">
        <v>443</v>
      </c>
      <c r="J47" s="1357"/>
      <c r="K47" s="319">
        <f>K45+H47</f>
        <v>36</v>
      </c>
      <c r="L47" s="310" t="s">
        <v>443</v>
      </c>
      <c r="M47" s="1424"/>
      <c r="N47" s="320" t="s">
        <v>688</v>
      </c>
      <c r="O47" s="1442"/>
      <c r="P47" s="327"/>
    </row>
    <row r="48" spans="1:16" s="328" customFormat="1" ht="30" customHeight="1">
      <c r="A48" s="1350" t="s">
        <v>3474</v>
      </c>
      <c r="B48" s="326" t="s">
        <v>442</v>
      </c>
      <c r="C48" s="1352">
        <v>5405</v>
      </c>
      <c r="D48" s="1354" t="s">
        <v>3217</v>
      </c>
      <c r="E48" s="306" t="s">
        <v>3462</v>
      </c>
      <c r="F48" s="1402">
        <v>4</v>
      </c>
      <c r="G48" s="1354" t="s">
        <v>2077</v>
      </c>
      <c r="H48" s="1402" t="str">
        <f>E48</f>
        <v>110/10/07</v>
      </c>
      <c r="I48" s="1405"/>
      <c r="J48" s="1357" t="s">
        <v>3218</v>
      </c>
      <c r="K48" s="319">
        <f>K46+F48</f>
        <v>433</v>
      </c>
      <c r="L48" s="307" t="s">
        <v>2077</v>
      </c>
      <c r="M48" s="1424"/>
      <c r="N48" s="320" t="s">
        <v>516</v>
      </c>
      <c r="O48" s="1441" t="s">
        <v>3480</v>
      </c>
      <c r="P48" s="327"/>
    </row>
    <row r="49" spans="1:16" s="328" customFormat="1" ht="30" customHeight="1">
      <c r="A49" s="1350"/>
      <c r="B49" s="326" t="s">
        <v>2335</v>
      </c>
      <c r="C49" s="1353"/>
      <c r="D49" s="1355"/>
      <c r="E49" s="306" t="str">
        <f>E48</f>
        <v>110/10/07</v>
      </c>
      <c r="F49" s="1356"/>
      <c r="G49" s="1355"/>
      <c r="H49" s="332">
        <v>1</v>
      </c>
      <c r="I49" s="333" t="s">
        <v>443</v>
      </c>
      <c r="J49" s="1357"/>
      <c r="K49" s="319">
        <f>K47+H49</f>
        <v>37</v>
      </c>
      <c r="L49" s="310" t="s">
        <v>443</v>
      </c>
      <c r="M49" s="1424"/>
      <c r="N49" s="320" t="s">
        <v>688</v>
      </c>
      <c r="O49" s="1442"/>
      <c r="P49" s="327"/>
    </row>
    <row r="50" spans="1:16" s="328" customFormat="1" ht="30" customHeight="1">
      <c r="A50" s="1350" t="s">
        <v>3477</v>
      </c>
      <c r="B50" s="326" t="s">
        <v>442</v>
      </c>
      <c r="C50" s="1352">
        <v>5405</v>
      </c>
      <c r="D50" s="1354" t="s">
        <v>3217</v>
      </c>
      <c r="E50" s="306" t="s">
        <v>3478</v>
      </c>
      <c r="F50" s="1402">
        <v>40.5</v>
      </c>
      <c r="G50" s="1354" t="s">
        <v>2077</v>
      </c>
      <c r="H50" s="1402" t="str">
        <f>E50</f>
        <v>110/10/08</v>
      </c>
      <c r="I50" s="1405"/>
      <c r="J50" s="1357" t="s">
        <v>3218</v>
      </c>
      <c r="K50" s="319">
        <f>K48+F50</f>
        <v>473.5</v>
      </c>
      <c r="L50" s="307" t="s">
        <v>2077</v>
      </c>
      <c r="M50" s="1424"/>
      <c r="N50" s="320" t="s">
        <v>3475</v>
      </c>
      <c r="O50" s="1441" t="s">
        <v>3476</v>
      </c>
      <c r="P50" s="327"/>
    </row>
    <row r="51" spans="1:16" s="328" customFormat="1" ht="30" customHeight="1">
      <c r="A51" s="1350"/>
      <c r="B51" s="326" t="s">
        <v>2335</v>
      </c>
      <c r="C51" s="1353"/>
      <c r="D51" s="1355"/>
      <c r="E51" s="306" t="str">
        <f>E50</f>
        <v>110/10/08</v>
      </c>
      <c r="F51" s="1356"/>
      <c r="G51" s="1355"/>
      <c r="H51" s="332">
        <v>2</v>
      </c>
      <c r="I51" s="333" t="s">
        <v>443</v>
      </c>
      <c r="J51" s="1357"/>
      <c r="K51" s="319">
        <f>K49+H51</f>
        <v>39</v>
      </c>
      <c r="L51" s="310" t="s">
        <v>443</v>
      </c>
      <c r="M51" s="1424"/>
      <c r="N51" s="320" t="s">
        <v>688</v>
      </c>
      <c r="O51" s="1442"/>
      <c r="P51" s="327"/>
    </row>
    <row r="52" spans="1:16" s="328" customFormat="1" ht="30" customHeight="1">
      <c r="A52" s="1350" t="s">
        <v>3482</v>
      </c>
      <c r="B52" s="326" t="s">
        <v>442</v>
      </c>
      <c r="C52" s="1352">
        <v>5405</v>
      </c>
      <c r="D52" s="1354" t="s">
        <v>3217</v>
      </c>
      <c r="E52" s="306" t="s">
        <v>3479</v>
      </c>
      <c r="F52" s="1402">
        <v>4</v>
      </c>
      <c r="G52" s="1354" t="s">
        <v>2077</v>
      </c>
      <c r="H52" s="1402" t="str">
        <f>E52</f>
        <v>110/10/12</v>
      </c>
      <c r="I52" s="1405"/>
      <c r="J52" s="1357" t="s">
        <v>3218</v>
      </c>
      <c r="K52" s="319">
        <f>K50+F52</f>
        <v>477.5</v>
      </c>
      <c r="L52" s="307" t="s">
        <v>2077</v>
      </c>
      <c r="M52" s="1424"/>
      <c r="N52" s="320" t="s">
        <v>516</v>
      </c>
      <c r="O52" s="1441" t="s">
        <v>3481</v>
      </c>
      <c r="P52" s="327"/>
    </row>
    <row r="53" spans="1:16" s="328" customFormat="1" ht="30" customHeight="1">
      <c r="A53" s="1350"/>
      <c r="B53" s="326" t="s">
        <v>2335</v>
      </c>
      <c r="C53" s="1353"/>
      <c r="D53" s="1355"/>
      <c r="E53" s="306" t="str">
        <f>E52</f>
        <v>110/10/12</v>
      </c>
      <c r="F53" s="1356"/>
      <c r="G53" s="1355"/>
      <c r="H53" s="332">
        <v>1</v>
      </c>
      <c r="I53" s="333" t="s">
        <v>443</v>
      </c>
      <c r="J53" s="1357"/>
      <c r="K53" s="319">
        <f>K51+H53</f>
        <v>40</v>
      </c>
      <c r="L53" s="310" t="s">
        <v>443</v>
      </c>
      <c r="M53" s="1424"/>
      <c r="N53" s="320" t="s">
        <v>688</v>
      </c>
      <c r="O53" s="1442"/>
      <c r="P53" s="327"/>
    </row>
    <row r="54" spans="1:16" s="328" customFormat="1" ht="30" customHeight="1">
      <c r="A54" s="1350" t="s">
        <v>3483</v>
      </c>
      <c r="B54" s="326" t="s">
        <v>442</v>
      </c>
      <c r="C54" s="1352">
        <v>5405</v>
      </c>
      <c r="D54" s="1354" t="s">
        <v>3217</v>
      </c>
      <c r="E54" s="306" t="s">
        <v>3479</v>
      </c>
      <c r="F54" s="1402">
        <v>4</v>
      </c>
      <c r="G54" s="1354" t="s">
        <v>2077</v>
      </c>
      <c r="H54" s="1402" t="str">
        <f>E54</f>
        <v>110/10/12</v>
      </c>
      <c r="I54" s="1405"/>
      <c r="J54" s="1357" t="s">
        <v>3218</v>
      </c>
      <c r="K54" s="319">
        <f>K52+F54</f>
        <v>481.5</v>
      </c>
      <c r="L54" s="307" t="s">
        <v>2077</v>
      </c>
      <c r="M54" s="1424"/>
      <c r="N54" s="320" t="s">
        <v>516</v>
      </c>
      <c r="O54" s="1441" t="s">
        <v>3484</v>
      </c>
      <c r="P54" s="327"/>
    </row>
    <row r="55" spans="1:16" s="328" customFormat="1" ht="30" customHeight="1">
      <c r="A55" s="1350"/>
      <c r="B55" s="326" t="s">
        <v>2335</v>
      </c>
      <c r="C55" s="1353"/>
      <c r="D55" s="1355"/>
      <c r="E55" s="306" t="str">
        <f>E54</f>
        <v>110/10/12</v>
      </c>
      <c r="F55" s="1356"/>
      <c r="G55" s="1355"/>
      <c r="H55" s="332">
        <v>1</v>
      </c>
      <c r="I55" s="333" t="s">
        <v>443</v>
      </c>
      <c r="J55" s="1357"/>
      <c r="K55" s="319">
        <f>K53+H55</f>
        <v>41</v>
      </c>
      <c r="L55" s="310" t="s">
        <v>443</v>
      </c>
      <c r="M55" s="1424"/>
      <c r="N55" s="320" t="s">
        <v>688</v>
      </c>
      <c r="O55" s="1442"/>
      <c r="P55" s="327"/>
    </row>
    <row r="56" spans="1:16" s="328" customFormat="1" ht="30" customHeight="1">
      <c r="A56" s="1350" t="s">
        <v>3485</v>
      </c>
      <c r="B56" s="326" t="s">
        <v>442</v>
      </c>
      <c r="C56" s="1352">
        <v>5405</v>
      </c>
      <c r="D56" s="1354" t="s">
        <v>3217</v>
      </c>
      <c r="E56" s="306" t="s">
        <v>3479</v>
      </c>
      <c r="F56" s="1402">
        <v>4</v>
      </c>
      <c r="G56" s="1354" t="s">
        <v>2077</v>
      </c>
      <c r="H56" s="1402" t="str">
        <f>E56</f>
        <v>110/10/12</v>
      </c>
      <c r="I56" s="1405"/>
      <c r="J56" s="1357" t="s">
        <v>3218</v>
      </c>
      <c r="K56" s="319">
        <f>K54+F56</f>
        <v>485.5</v>
      </c>
      <c r="L56" s="307" t="s">
        <v>2077</v>
      </c>
      <c r="M56" s="1424"/>
      <c r="N56" s="320" t="s">
        <v>516</v>
      </c>
      <c r="O56" s="1441" t="s">
        <v>3486</v>
      </c>
      <c r="P56" s="327"/>
    </row>
    <row r="57" spans="1:16" s="328" customFormat="1" ht="30" customHeight="1">
      <c r="A57" s="1350"/>
      <c r="B57" s="326" t="s">
        <v>2335</v>
      </c>
      <c r="C57" s="1353"/>
      <c r="D57" s="1355"/>
      <c r="E57" s="306" t="str">
        <f>E56</f>
        <v>110/10/12</v>
      </c>
      <c r="F57" s="1356"/>
      <c r="G57" s="1355"/>
      <c r="H57" s="332">
        <v>1</v>
      </c>
      <c r="I57" s="333" t="s">
        <v>443</v>
      </c>
      <c r="J57" s="1357"/>
      <c r="K57" s="319">
        <f>K55+H57</f>
        <v>42</v>
      </c>
      <c r="L57" s="310" t="s">
        <v>443</v>
      </c>
      <c r="M57" s="1424"/>
      <c r="N57" s="320" t="s">
        <v>688</v>
      </c>
      <c r="O57" s="1442"/>
      <c r="P57" s="327"/>
    </row>
    <row r="58" spans="1:16" s="328" customFormat="1" ht="30" customHeight="1">
      <c r="A58" s="1350" t="s">
        <v>3491</v>
      </c>
      <c r="B58" s="326" t="s">
        <v>442</v>
      </c>
      <c r="C58" s="1352">
        <v>5405</v>
      </c>
      <c r="D58" s="1354" t="s">
        <v>3217</v>
      </c>
      <c r="E58" s="306" t="s">
        <v>3479</v>
      </c>
      <c r="F58" s="1402">
        <v>4</v>
      </c>
      <c r="G58" s="1354" t="s">
        <v>2077</v>
      </c>
      <c r="H58" s="1402" t="str">
        <f>E58</f>
        <v>110/10/12</v>
      </c>
      <c r="I58" s="1405"/>
      <c r="J58" s="1357" t="s">
        <v>3218</v>
      </c>
      <c r="K58" s="319">
        <f>K56+F58</f>
        <v>489.5</v>
      </c>
      <c r="L58" s="307" t="s">
        <v>2077</v>
      </c>
      <c r="M58" s="1424"/>
      <c r="N58" s="320" t="s">
        <v>516</v>
      </c>
      <c r="O58" s="1441" t="s">
        <v>3487</v>
      </c>
      <c r="P58" s="327"/>
    </row>
    <row r="59" spans="1:16" s="328" customFormat="1" ht="30" customHeight="1">
      <c r="A59" s="1350"/>
      <c r="B59" s="326" t="s">
        <v>2335</v>
      </c>
      <c r="C59" s="1353"/>
      <c r="D59" s="1355"/>
      <c r="E59" s="306" t="str">
        <f>E58</f>
        <v>110/10/12</v>
      </c>
      <c r="F59" s="1356"/>
      <c r="G59" s="1355"/>
      <c r="H59" s="332">
        <v>1</v>
      </c>
      <c r="I59" s="333" t="s">
        <v>443</v>
      </c>
      <c r="J59" s="1357"/>
      <c r="K59" s="319">
        <f>K57+H59</f>
        <v>43</v>
      </c>
      <c r="L59" s="310" t="s">
        <v>443</v>
      </c>
      <c r="M59" s="1424"/>
      <c r="N59" s="320" t="s">
        <v>688</v>
      </c>
      <c r="O59" s="1442"/>
      <c r="P59" s="327"/>
    </row>
    <row r="60" spans="1:16" s="328" customFormat="1" ht="30" customHeight="1">
      <c r="A60" s="1350" t="s">
        <v>3492</v>
      </c>
      <c r="B60" s="326" t="s">
        <v>442</v>
      </c>
      <c r="C60" s="1352">
        <v>5405</v>
      </c>
      <c r="D60" s="1354" t="s">
        <v>3217</v>
      </c>
      <c r="E60" s="306" t="s">
        <v>3479</v>
      </c>
      <c r="F60" s="1402">
        <v>4</v>
      </c>
      <c r="G60" s="1354" t="s">
        <v>2077</v>
      </c>
      <c r="H60" s="1402" t="str">
        <f>E60</f>
        <v>110/10/12</v>
      </c>
      <c r="I60" s="1405"/>
      <c r="J60" s="1357" t="s">
        <v>3218</v>
      </c>
      <c r="K60" s="319">
        <f>K58+F60</f>
        <v>493.5</v>
      </c>
      <c r="L60" s="307" t="s">
        <v>2077</v>
      </c>
      <c r="M60" s="1424"/>
      <c r="N60" s="320" t="s">
        <v>516</v>
      </c>
      <c r="O60" s="1441" t="s">
        <v>3488</v>
      </c>
      <c r="P60" s="327"/>
    </row>
    <row r="61" spans="1:16" s="328" customFormat="1" ht="30" customHeight="1">
      <c r="A61" s="1350"/>
      <c r="B61" s="326" t="s">
        <v>2335</v>
      </c>
      <c r="C61" s="1353"/>
      <c r="D61" s="1355"/>
      <c r="E61" s="306" t="str">
        <f>E60</f>
        <v>110/10/12</v>
      </c>
      <c r="F61" s="1356"/>
      <c r="G61" s="1355"/>
      <c r="H61" s="332">
        <v>1</v>
      </c>
      <c r="I61" s="333" t="s">
        <v>443</v>
      </c>
      <c r="J61" s="1357"/>
      <c r="K61" s="319">
        <f>K59+H61</f>
        <v>44</v>
      </c>
      <c r="L61" s="310" t="s">
        <v>443</v>
      </c>
      <c r="M61" s="1424"/>
      <c r="N61" s="320" t="s">
        <v>688</v>
      </c>
      <c r="O61" s="1442"/>
      <c r="P61" s="327"/>
    </row>
    <row r="62" spans="1:16" s="328" customFormat="1" ht="30" customHeight="1">
      <c r="A62" s="1350" t="s">
        <v>3493</v>
      </c>
      <c r="B62" s="326" t="s">
        <v>442</v>
      </c>
      <c r="C62" s="1352">
        <v>5405</v>
      </c>
      <c r="D62" s="1354" t="s">
        <v>3217</v>
      </c>
      <c r="E62" s="306" t="s">
        <v>3479</v>
      </c>
      <c r="F62" s="1402">
        <v>4</v>
      </c>
      <c r="G62" s="1354" t="s">
        <v>2077</v>
      </c>
      <c r="H62" s="1402" t="str">
        <f>E62</f>
        <v>110/10/12</v>
      </c>
      <c r="I62" s="1405"/>
      <c r="J62" s="1357" t="s">
        <v>3218</v>
      </c>
      <c r="K62" s="319">
        <f>K60+F62</f>
        <v>497.5</v>
      </c>
      <c r="L62" s="307" t="s">
        <v>2077</v>
      </c>
      <c r="M62" s="1424"/>
      <c r="N62" s="320" t="s">
        <v>516</v>
      </c>
      <c r="O62" s="1441" t="s">
        <v>3489</v>
      </c>
      <c r="P62" s="327"/>
    </row>
    <row r="63" spans="1:16" s="328" customFormat="1" ht="30" customHeight="1">
      <c r="A63" s="1350"/>
      <c r="B63" s="326" t="s">
        <v>2335</v>
      </c>
      <c r="C63" s="1353"/>
      <c r="D63" s="1355"/>
      <c r="E63" s="306" t="str">
        <f>E62</f>
        <v>110/10/12</v>
      </c>
      <c r="F63" s="1356"/>
      <c r="G63" s="1355"/>
      <c r="H63" s="332">
        <v>1</v>
      </c>
      <c r="I63" s="333" t="s">
        <v>443</v>
      </c>
      <c r="J63" s="1357"/>
      <c r="K63" s="319">
        <f>K61+H63</f>
        <v>45</v>
      </c>
      <c r="L63" s="310" t="s">
        <v>443</v>
      </c>
      <c r="M63" s="1424"/>
      <c r="N63" s="320" t="s">
        <v>688</v>
      </c>
      <c r="O63" s="1442"/>
      <c r="P63" s="327"/>
    </row>
    <row r="64" spans="1:16" s="328" customFormat="1" ht="30" customHeight="1">
      <c r="A64" s="1350" t="s">
        <v>3494</v>
      </c>
      <c r="B64" s="326" t="s">
        <v>442</v>
      </c>
      <c r="C64" s="1352">
        <v>5405</v>
      </c>
      <c r="D64" s="1354" t="s">
        <v>3217</v>
      </c>
      <c r="E64" s="306" t="s">
        <v>3479</v>
      </c>
      <c r="F64" s="1402">
        <v>4</v>
      </c>
      <c r="G64" s="1354" t="s">
        <v>2077</v>
      </c>
      <c r="H64" s="1402" t="str">
        <f>E64</f>
        <v>110/10/12</v>
      </c>
      <c r="I64" s="1405"/>
      <c r="J64" s="1357" t="s">
        <v>3218</v>
      </c>
      <c r="K64" s="319">
        <f>K62+F64</f>
        <v>501.5</v>
      </c>
      <c r="L64" s="307" t="s">
        <v>2077</v>
      </c>
      <c r="M64" s="1424"/>
      <c r="N64" s="320" t="s">
        <v>516</v>
      </c>
      <c r="O64" s="1441" t="s">
        <v>3490</v>
      </c>
      <c r="P64" s="327"/>
    </row>
    <row r="65" spans="1:16" s="328" customFormat="1" ht="30" customHeight="1">
      <c r="A65" s="1350"/>
      <c r="B65" s="326" t="s">
        <v>2335</v>
      </c>
      <c r="C65" s="1353"/>
      <c r="D65" s="1355"/>
      <c r="E65" s="306" t="str">
        <f>E64</f>
        <v>110/10/12</v>
      </c>
      <c r="F65" s="1356"/>
      <c r="G65" s="1355"/>
      <c r="H65" s="332">
        <v>1</v>
      </c>
      <c r="I65" s="333" t="s">
        <v>443</v>
      </c>
      <c r="J65" s="1357"/>
      <c r="K65" s="319">
        <f>K63+H65</f>
        <v>46</v>
      </c>
      <c r="L65" s="310" t="s">
        <v>443</v>
      </c>
      <c r="M65" s="1424"/>
      <c r="N65" s="320" t="s">
        <v>688</v>
      </c>
      <c r="O65" s="1442"/>
      <c r="P65" s="327"/>
    </row>
    <row r="66" spans="1:16" s="328" customFormat="1" ht="30" customHeight="1">
      <c r="A66" s="1350" t="s">
        <v>3499</v>
      </c>
      <c r="B66" s="326" t="s">
        <v>442</v>
      </c>
      <c r="C66" s="1352">
        <v>5405</v>
      </c>
      <c r="D66" s="1354" t="s">
        <v>3217</v>
      </c>
      <c r="E66" s="306" t="s">
        <v>3495</v>
      </c>
      <c r="F66" s="1402">
        <v>35</v>
      </c>
      <c r="G66" s="1354" t="s">
        <v>2077</v>
      </c>
      <c r="H66" s="1402" t="str">
        <f>E66</f>
        <v>110/10/22</v>
      </c>
      <c r="I66" s="1405"/>
      <c r="J66" s="1357" t="s">
        <v>3218</v>
      </c>
      <c r="K66" s="319">
        <f>K64+F66</f>
        <v>536.5</v>
      </c>
      <c r="L66" s="307" t="s">
        <v>2077</v>
      </c>
      <c r="M66" s="1424"/>
      <c r="N66" s="320" t="s">
        <v>3496</v>
      </c>
      <c r="O66" s="1441" t="s">
        <v>3497</v>
      </c>
      <c r="P66" s="327"/>
    </row>
    <row r="67" spans="1:16" s="328" customFormat="1" ht="30" customHeight="1">
      <c r="A67" s="1350"/>
      <c r="B67" s="326" t="s">
        <v>2335</v>
      </c>
      <c r="C67" s="1353"/>
      <c r="D67" s="1355"/>
      <c r="E67" s="306" t="str">
        <f>E66</f>
        <v>110/10/22</v>
      </c>
      <c r="F67" s="1356"/>
      <c r="G67" s="1355"/>
      <c r="H67" s="332">
        <v>2</v>
      </c>
      <c r="I67" s="333" t="s">
        <v>443</v>
      </c>
      <c r="J67" s="1357"/>
      <c r="K67" s="319">
        <f>K65+H67</f>
        <v>48</v>
      </c>
      <c r="L67" s="310" t="s">
        <v>443</v>
      </c>
      <c r="M67" s="1424"/>
      <c r="N67" s="320" t="s">
        <v>3451</v>
      </c>
      <c r="O67" s="1442"/>
      <c r="P67" s="327"/>
    </row>
    <row r="68" spans="1:16" s="328" customFormat="1" ht="30" customHeight="1">
      <c r="A68" s="1350" t="s">
        <v>3500</v>
      </c>
      <c r="B68" s="326" t="s">
        <v>442</v>
      </c>
      <c r="C68" s="1352">
        <v>5405</v>
      </c>
      <c r="D68" s="1354" t="s">
        <v>3217</v>
      </c>
      <c r="E68" s="306" t="s">
        <v>3498</v>
      </c>
      <c r="F68" s="1402">
        <v>29.5</v>
      </c>
      <c r="G68" s="1354" t="s">
        <v>3674</v>
      </c>
      <c r="H68" s="1402" t="str">
        <f>E68</f>
        <v>110/10/23</v>
      </c>
      <c r="I68" s="1405"/>
      <c r="J68" s="1357" t="s">
        <v>3218</v>
      </c>
      <c r="K68" s="319">
        <f>K66+F68</f>
        <v>566</v>
      </c>
      <c r="L68" s="307" t="s">
        <v>2077</v>
      </c>
      <c r="M68" s="1424"/>
      <c r="N68" s="320" t="s">
        <v>3496</v>
      </c>
      <c r="O68" s="1441" t="s">
        <v>3683</v>
      </c>
      <c r="P68" s="327"/>
    </row>
    <row r="69" spans="1:16" s="328" customFormat="1" ht="30" customHeight="1">
      <c r="A69" s="1350"/>
      <c r="B69" s="326" t="s">
        <v>2335</v>
      </c>
      <c r="C69" s="1353"/>
      <c r="D69" s="1355"/>
      <c r="E69" s="306" t="str">
        <f>E68</f>
        <v>110/10/23</v>
      </c>
      <c r="F69" s="1356"/>
      <c r="G69" s="1355"/>
      <c r="H69" s="332">
        <v>2</v>
      </c>
      <c r="I69" s="333" t="s">
        <v>443</v>
      </c>
      <c r="J69" s="1357"/>
      <c r="K69" s="381">
        <f>K67+H69</f>
        <v>50</v>
      </c>
      <c r="L69" s="310" t="s">
        <v>443</v>
      </c>
      <c r="M69" s="1424"/>
      <c r="N69" s="320" t="s">
        <v>688</v>
      </c>
      <c r="O69" s="1442"/>
      <c r="P69" s="327"/>
    </row>
    <row r="70" spans="1:16" s="328" customFormat="1" ht="30" customHeight="1">
      <c r="A70" s="1350" t="s">
        <v>3671</v>
      </c>
      <c r="B70" s="326" t="s">
        <v>442</v>
      </c>
      <c r="C70" s="1352">
        <v>5405</v>
      </c>
      <c r="D70" s="1354" t="s">
        <v>2046</v>
      </c>
      <c r="E70" s="306" t="s">
        <v>3672</v>
      </c>
      <c r="F70" s="1402">
        <v>4</v>
      </c>
      <c r="G70" s="1354" t="s">
        <v>2077</v>
      </c>
      <c r="H70" s="1402" t="str">
        <f>E70</f>
        <v>110/11/04</v>
      </c>
      <c r="I70" s="1405"/>
      <c r="J70" s="1357" t="s">
        <v>2671</v>
      </c>
      <c r="K70" s="319">
        <f>K68+F70</f>
        <v>570</v>
      </c>
      <c r="L70" s="307" t="s">
        <v>2077</v>
      </c>
      <c r="M70" s="1424"/>
      <c r="N70" s="320" t="s">
        <v>2113</v>
      </c>
      <c r="O70" s="1441" t="s">
        <v>3673</v>
      </c>
      <c r="P70" s="327"/>
    </row>
    <row r="71" spans="1:16" s="328" customFormat="1" ht="30" customHeight="1">
      <c r="A71" s="1350"/>
      <c r="B71" s="326" t="s">
        <v>2335</v>
      </c>
      <c r="C71" s="1353"/>
      <c r="D71" s="1355"/>
      <c r="E71" s="306" t="str">
        <f>E70</f>
        <v>110/11/04</v>
      </c>
      <c r="F71" s="1356"/>
      <c r="G71" s="1355"/>
      <c r="H71" s="332">
        <v>1</v>
      </c>
      <c r="I71" s="333" t="s">
        <v>443</v>
      </c>
      <c r="J71" s="1357"/>
      <c r="K71" s="381">
        <f>K69+H71</f>
        <v>51</v>
      </c>
      <c r="L71" s="310" t="s">
        <v>443</v>
      </c>
      <c r="M71" s="1424"/>
      <c r="N71" s="320" t="s">
        <v>2097</v>
      </c>
      <c r="O71" s="1442"/>
      <c r="P71" s="327"/>
    </row>
    <row r="72" spans="1:16" s="328" customFormat="1" ht="30" customHeight="1">
      <c r="A72" s="1350" t="s">
        <v>3675</v>
      </c>
      <c r="B72" s="326" t="s">
        <v>442</v>
      </c>
      <c r="C72" s="1352">
        <v>5405</v>
      </c>
      <c r="D72" s="1354" t="s">
        <v>2046</v>
      </c>
      <c r="E72" s="306" t="s">
        <v>3672</v>
      </c>
      <c r="F72" s="1402">
        <v>4</v>
      </c>
      <c r="G72" s="1354" t="s">
        <v>2077</v>
      </c>
      <c r="H72" s="1402" t="str">
        <f>E72</f>
        <v>110/11/04</v>
      </c>
      <c r="I72" s="1405"/>
      <c r="J72" s="1357" t="s">
        <v>2671</v>
      </c>
      <c r="K72" s="319">
        <f>K70+F72</f>
        <v>574</v>
      </c>
      <c r="L72" s="307" t="s">
        <v>2077</v>
      </c>
      <c r="M72" s="1424"/>
      <c r="N72" s="320" t="s">
        <v>2113</v>
      </c>
      <c r="O72" s="1441" t="s">
        <v>3676</v>
      </c>
      <c r="P72" s="327"/>
    </row>
    <row r="73" spans="1:16" s="328" customFormat="1" ht="30" customHeight="1">
      <c r="A73" s="1350"/>
      <c r="B73" s="326" t="s">
        <v>2335</v>
      </c>
      <c r="C73" s="1353"/>
      <c r="D73" s="1355"/>
      <c r="E73" s="306" t="str">
        <f>E72</f>
        <v>110/11/04</v>
      </c>
      <c r="F73" s="1356"/>
      <c r="G73" s="1355"/>
      <c r="H73" s="332">
        <v>1</v>
      </c>
      <c r="I73" s="333" t="s">
        <v>443</v>
      </c>
      <c r="J73" s="1357"/>
      <c r="K73" s="381">
        <f>K71+H73</f>
        <v>52</v>
      </c>
      <c r="L73" s="310" t="s">
        <v>443</v>
      </c>
      <c r="M73" s="1424"/>
      <c r="N73" s="320" t="s">
        <v>2097</v>
      </c>
      <c r="O73" s="1442"/>
      <c r="P73" s="327"/>
    </row>
    <row r="74" spans="1:16" s="328" customFormat="1" ht="30" customHeight="1">
      <c r="A74" s="1350" t="s">
        <v>3677</v>
      </c>
      <c r="B74" s="326" t="s">
        <v>442</v>
      </c>
      <c r="C74" s="1352">
        <v>5405</v>
      </c>
      <c r="D74" s="1354" t="s">
        <v>2046</v>
      </c>
      <c r="E74" s="306" t="s">
        <v>3672</v>
      </c>
      <c r="F74" s="1402">
        <v>4</v>
      </c>
      <c r="G74" s="1354" t="s">
        <v>2077</v>
      </c>
      <c r="H74" s="1402" t="str">
        <f>E74</f>
        <v>110/11/04</v>
      </c>
      <c r="I74" s="1405"/>
      <c r="J74" s="1357" t="s">
        <v>2671</v>
      </c>
      <c r="K74" s="319">
        <f>K72+F74</f>
        <v>578</v>
      </c>
      <c r="L74" s="307" t="s">
        <v>2077</v>
      </c>
      <c r="M74" s="1424"/>
      <c r="N74" s="320" t="s">
        <v>2113</v>
      </c>
      <c r="O74" s="1441" t="s">
        <v>3678</v>
      </c>
      <c r="P74" s="327"/>
    </row>
    <row r="75" spans="1:16" s="328" customFormat="1" ht="30" customHeight="1">
      <c r="A75" s="1350"/>
      <c r="B75" s="326" t="s">
        <v>2335</v>
      </c>
      <c r="C75" s="1353"/>
      <c r="D75" s="1355"/>
      <c r="E75" s="306" t="str">
        <f>E74</f>
        <v>110/11/04</v>
      </c>
      <c r="F75" s="1356"/>
      <c r="G75" s="1355"/>
      <c r="H75" s="332">
        <v>1</v>
      </c>
      <c r="I75" s="333" t="s">
        <v>443</v>
      </c>
      <c r="J75" s="1357"/>
      <c r="K75" s="381">
        <f>K73+H75</f>
        <v>53</v>
      </c>
      <c r="L75" s="310" t="s">
        <v>443</v>
      </c>
      <c r="M75" s="1424"/>
      <c r="N75" s="320" t="s">
        <v>2097</v>
      </c>
      <c r="O75" s="1442"/>
      <c r="P75" s="327"/>
    </row>
    <row r="76" spans="1:16" s="328" customFormat="1" ht="30" customHeight="1">
      <c r="A76" s="1350" t="s">
        <v>3680</v>
      </c>
      <c r="B76" s="326" t="s">
        <v>442</v>
      </c>
      <c r="C76" s="1352">
        <v>5405</v>
      </c>
      <c r="D76" s="1354" t="s">
        <v>2046</v>
      </c>
      <c r="E76" s="306" t="s">
        <v>3672</v>
      </c>
      <c r="F76" s="1402">
        <v>4</v>
      </c>
      <c r="G76" s="1354" t="s">
        <v>2077</v>
      </c>
      <c r="H76" s="1402" t="str">
        <f>E76</f>
        <v>110/11/04</v>
      </c>
      <c r="I76" s="1405"/>
      <c r="J76" s="1357" t="s">
        <v>2671</v>
      </c>
      <c r="K76" s="319">
        <f>K74+F76</f>
        <v>582</v>
      </c>
      <c r="L76" s="307" t="s">
        <v>2077</v>
      </c>
      <c r="M76" s="1424"/>
      <c r="N76" s="320" t="s">
        <v>2113</v>
      </c>
      <c r="O76" s="1441" t="s">
        <v>3679</v>
      </c>
      <c r="P76" s="327"/>
    </row>
    <row r="77" spans="1:16" s="328" customFormat="1" ht="30" customHeight="1">
      <c r="A77" s="1350"/>
      <c r="B77" s="326" t="s">
        <v>2335</v>
      </c>
      <c r="C77" s="1353"/>
      <c r="D77" s="1355"/>
      <c r="E77" s="306" t="str">
        <f>E76</f>
        <v>110/11/04</v>
      </c>
      <c r="F77" s="1356"/>
      <c r="G77" s="1355"/>
      <c r="H77" s="332">
        <v>1</v>
      </c>
      <c r="I77" s="333" t="s">
        <v>443</v>
      </c>
      <c r="J77" s="1357"/>
      <c r="K77" s="381">
        <f>K75+H77</f>
        <v>54</v>
      </c>
      <c r="L77" s="310" t="s">
        <v>443</v>
      </c>
      <c r="M77" s="1424"/>
      <c r="N77" s="320" t="s">
        <v>2097</v>
      </c>
      <c r="O77" s="1442"/>
      <c r="P77" s="327"/>
    </row>
    <row r="78" spans="1:16" s="328" customFormat="1" ht="30" customHeight="1">
      <c r="A78" s="1350" t="s">
        <v>3681</v>
      </c>
      <c r="B78" s="326" t="s">
        <v>442</v>
      </c>
      <c r="C78" s="1352">
        <v>5405</v>
      </c>
      <c r="D78" s="1354" t="s">
        <v>2046</v>
      </c>
      <c r="E78" s="306" t="s">
        <v>3682</v>
      </c>
      <c r="F78" s="1402">
        <v>32</v>
      </c>
      <c r="G78" s="1354" t="s">
        <v>2077</v>
      </c>
      <c r="H78" s="1402" t="str">
        <f>E78</f>
        <v>110/11/10</v>
      </c>
      <c r="I78" s="1405"/>
      <c r="J78" s="1357" t="s">
        <v>2671</v>
      </c>
      <c r="K78" s="319">
        <f>K76+F78</f>
        <v>614</v>
      </c>
      <c r="L78" s="307" t="s">
        <v>2077</v>
      </c>
      <c r="M78" s="1424"/>
      <c r="N78" s="320" t="s">
        <v>2248</v>
      </c>
      <c r="O78" s="1441" t="s">
        <v>3684</v>
      </c>
      <c r="P78" s="327"/>
    </row>
    <row r="79" spans="1:16" s="328" customFormat="1" ht="30" customHeight="1">
      <c r="A79" s="1350"/>
      <c r="B79" s="326" t="s">
        <v>2335</v>
      </c>
      <c r="C79" s="1353"/>
      <c r="D79" s="1355"/>
      <c r="E79" s="306" t="str">
        <f>E78</f>
        <v>110/11/10</v>
      </c>
      <c r="F79" s="1356"/>
      <c r="G79" s="1355"/>
      <c r="H79" s="332">
        <v>2</v>
      </c>
      <c r="I79" s="333" t="s">
        <v>443</v>
      </c>
      <c r="J79" s="1357"/>
      <c r="K79" s="381">
        <f>K77+H79</f>
        <v>56</v>
      </c>
      <c r="L79" s="310" t="s">
        <v>443</v>
      </c>
      <c r="M79" s="1424"/>
      <c r="N79" s="320" t="s">
        <v>688</v>
      </c>
      <c r="O79" s="1442"/>
      <c r="P79" s="327"/>
    </row>
    <row r="80" spans="1:16" s="328" customFormat="1" ht="30" customHeight="1">
      <c r="A80" s="1350" t="s">
        <v>3685</v>
      </c>
      <c r="B80" s="326" t="s">
        <v>442</v>
      </c>
      <c r="C80" s="1352">
        <v>5405</v>
      </c>
      <c r="D80" s="1354" t="s">
        <v>2046</v>
      </c>
      <c r="E80" s="306" t="s">
        <v>3686</v>
      </c>
      <c r="F80" s="1402">
        <v>4</v>
      </c>
      <c r="G80" s="1354" t="s">
        <v>2077</v>
      </c>
      <c r="H80" s="1402" t="str">
        <f>E80</f>
        <v>110/11/12</v>
      </c>
      <c r="I80" s="1405"/>
      <c r="J80" s="1357" t="s">
        <v>2671</v>
      </c>
      <c r="K80" s="319">
        <f>K78+F80</f>
        <v>618</v>
      </c>
      <c r="L80" s="307" t="s">
        <v>2077</v>
      </c>
      <c r="M80" s="1424"/>
      <c r="N80" s="320" t="s">
        <v>3687</v>
      </c>
      <c r="O80" s="1441" t="s">
        <v>3688</v>
      </c>
      <c r="P80" s="327"/>
    </row>
    <row r="81" spans="1:16" s="328" customFormat="1" ht="30" customHeight="1">
      <c r="A81" s="1350"/>
      <c r="B81" s="326" t="s">
        <v>2335</v>
      </c>
      <c r="C81" s="1353"/>
      <c r="D81" s="1355"/>
      <c r="E81" s="306" t="str">
        <f>E80</f>
        <v>110/11/12</v>
      </c>
      <c r="F81" s="1356"/>
      <c r="G81" s="1355"/>
      <c r="H81" s="332">
        <v>1</v>
      </c>
      <c r="I81" s="333" t="s">
        <v>443</v>
      </c>
      <c r="J81" s="1357"/>
      <c r="K81" s="381">
        <f>K79+H81</f>
        <v>57</v>
      </c>
      <c r="L81" s="310" t="s">
        <v>443</v>
      </c>
      <c r="M81" s="1424"/>
      <c r="N81" s="320" t="s">
        <v>688</v>
      </c>
      <c r="O81" s="1442"/>
      <c r="P81" s="327"/>
    </row>
    <row r="82" spans="1:16" s="328" customFormat="1" ht="30" customHeight="1">
      <c r="A82" s="1350" t="s">
        <v>3689</v>
      </c>
      <c r="B82" s="326" t="s">
        <v>442</v>
      </c>
      <c r="C82" s="1352">
        <v>5405</v>
      </c>
      <c r="D82" s="1354" t="s">
        <v>2046</v>
      </c>
      <c r="E82" s="306" t="s">
        <v>3686</v>
      </c>
      <c r="F82" s="1402">
        <v>4</v>
      </c>
      <c r="G82" s="1354" t="s">
        <v>2077</v>
      </c>
      <c r="H82" s="1402" t="str">
        <f>E82</f>
        <v>110/11/12</v>
      </c>
      <c r="I82" s="1405"/>
      <c r="J82" s="1357" t="s">
        <v>2671</v>
      </c>
      <c r="K82" s="319">
        <f>K80+F82</f>
        <v>622</v>
      </c>
      <c r="L82" s="307" t="s">
        <v>2077</v>
      </c>
      <c r="M82" s="1424"/>
      <c r="N82" s="320" t="s">
        <v>3687</v>
      </c>
      <c r="O82" s="1441" t="s">
        <v>3690</v>
      </c>
      <c r="P82" s="327"/>
    </row>
    <row r="83" spans="1:16" s="328" customFormat="1" ht="30" customHeight="1">
      <c r="A83" s="1350"/>
      <c r="B83" s="326" t="s">
        <v>2335</v>
      </c>
      <c r="C83" s="1353"/>
      <c r="D83" s="1355"/>
      <c r="E83" s="306" t="str">
        <f>E82</f>
        <v>110/11/12</v>
      </c>
      <c r="F83" s="1356"/>
      <c r="G83" s="1355"/>
      <c r="H83" s="332">
        <v>1</v>
      </c>
      <c r="I83" s="333" t="s">
        <v>443</v>
      </c>
      <c r="J83" s="1357"/>
      <c r="K83" s="381">
        <f>K81+H83</f>
        <v>58</v>
      </c>
      <c r="L83" s="310" t="s">
        <v>443</v>
      </c>
      <c r="M83" s="1424"/>
      <c r="N83" s="320" t="s">
        <v>688</v>
      </c>
      <c r="O83" s="1442"/>
      <c r="P83" s="327"/>
    </row>
    <row r="84" spans="1:16" s="328" customFormat="1" ht="30" customHeight="1">
      <c r="A84" s="1350" t="s">
        <v>3691</v>
      </c>
      <c r="B84" s="326" t="s">
        <v>442</v>
      </c>
      <c r="C84" s="1352">
        <v>5405</v>
      </c>
      <c r="D84" s="1354" t="s">
        <v>2046</v>
      </c>
      <c r="E84" s="306" t="s">
        <v>3686</v>
      </c>
      <c r="F84" s="1402">
        <v>4</v>
      </c>
      <c r="G84" s="1354" t="s">
        <v>2077</v>
      </c>
      <c r="H84" s="1402" t="str">
        <f>E84</f>
        <v>110/11/12</v>
      </c>
      <c r="I84" s="1405"/>
      <c r="J84" s="1357" t="s">
        <v>2671</v>
      </c>
      <c r="K84" s="319">
        <f>K82+F84</f>
        <v>626</v>
      </c>
      <c r="L84" s="307" t="s">
        <v>2077</v>
      </c>
      <c r="M84" s="1424"/>
      <c r="N84" s="320" t="s">
        <v>3687</v>
      </c>
      <c r="O84" s="1441" t="s">
        <v>3692</v>
      </c>
      <c r="P84" s="327"/>
    </row>
    <row r="85" spans="1:16" s="328" customFormat="1" ht="30" customHeight="1">
      <c r="A85" s="1350"/>
      <c r="B85" s="326" t="s">
        <v>2335</v>
      </c>
      <c r="C85" s="1353"/>
      <c r="D85" s="1355"/>
      <c r="E85" s="306" t="str">
        <f>E84</f>
        <v>110/11/12</v>
      </c>
      <c r="F85" s="1356"/>
      <c r="G85" s="1355"/>
      <c r="H85" s="332">
        <v>1</v>
      </c>
      <c r="I85" s="333" t="s">
        <v>443</v>
      </c>
      <c r="J85" s="1357"/>
      <c r="K85" s="381">
        <f>K83+H85</f>
        <v>59</v>
      </c>
      <c r="L85" s="310" t="s">
        <v>443</v>
      </c>
      <c r="M85" s="1424"/>
      <c r="N85" s="320" t="s">
        <v>688</v>
      </c>
      <c r="O85" s="1442"/>
      <c r="P85" s="327"/>
    </row>
    <row r="86" spans="1:16" s="328" customFormat="1" ht="30" customHeight="1">
      <c r="A86" s="1350" t="s">
        <v>3693</v>
      </c>
      <c r="B86" s="326" t="s">
        <v>442</v>
      </c>
      <c r="C86" s="1352">
        <v>5405</v>
      </c>
      <c r="D86" s="1354" t="s">
        <v>2046</v>
      </c>
      <c r="E86" s="306" t="s">
        <v>3686</v>
      </c>
      <c r="F86" s="1402">
        <v>5</v>
      </c>
      <c r="G86" s="1354" t="s">
        <v>2077</v>
      </c>
      <c r="H86" s="1402" t="str">
        <f>E86</f>
        <v>110/11/12</v>
      </c>
      <c r="I86" s="1405"/>
      <c r="J86" s="1357" t="s">
        <v>2671</v>
      </c>
      <c r="K86" s="319">
        <f>K84+F86</f>
        <v>631</v>
      </c>
      <c r="L86" s="307" t="s">
        <v>2077</v>
      </c>
      <c r="M86" s="1424"/>
      <c r="N86" s="320" t="s">
        <v>3687</v>
      </c>
      <c r="O86" s="1441" t="s">
        <v>3694</v>
      </c>
      <c r="P86" s="327"/>
    </row>
    <row r="87" spans="1:16" s="328" customFormat="1" ht="30" customHeight="1">
      <c r="A87" s="1350"/>
      <c r="B87" s="326" t="s">
        <v>2335</v>
      </c>
      <c r="C87" s="1353"/>
      <c r="D87" s="1355"/>
      <c r="E87" s="306" t="str">
        <f>E86</f>
        <v>110/11/12</v>
      </c>
      <c r="F87" s="1356"/>
      <c r="G87" s="1355"/>
      <c r="H87" s="332">
        <v>1</v>
      </c>
      <c r="I87" s="333" t="s">
        <v>443</v>
      </c>
      <c r="J87" s="1357"/>
      <c r="K87" s="381">
        <f>K85+H87</f>
        <v>60</v>
      </c>
      <c r="L87" s="310" t="s">
        <v>443</v>
      </c>
      <c r="M87" s="1424"/>
      <c r="N87" s="320" t="s">
        <v>688</v>
      </c>
      <c r="O87" s="1442"/>
      <c r="P87" s="327"/>
    </row>
    <row r="88" spans="1:16" s="328" customFormat="1" ht="30" customHeight="1">
      <c r="A88" s="1350" t="s">
        <v>3695</v>
      </c>
      <c r="B88" s="326" t="s">
        <v>442</v>
      </c>
      <c r="C88" s="1352">
        <v>5405</v>
      </c>
      <c r="D88" s="1354" t="s">
        <v>2046</v>
      </c>
      <c r="E88" s="306" t="s">
        <v>3696</v>
      </c>
      <c r="F88" s="1402">
        <v>41</v>
      </c>
      <c r="G88" s="1354" t="s">
        <v>2077</v>
      </c>
      <c r="H88" s="1402" t="str">
        <f>E88</f>
        <v>110/11/19</v>
      </c>
      <c r="I88" s="1405"/>
      <c r="J88" s="1357" t="s">
        <v>2671</v>
      </c>
      <c r="K88" s="319">
        <f>K86+F88</f>
        <v>672</v>
      </c>
      <c r="L88" s="307" t="s">
        <v>2077</v>
      </c>
      <c r="M88" s="1424"/>
      <c r="N88" s="320" t="s">
        <v>516</v>
      </c>
      <c r="O88" s="1441" t="s">
        <v>3697</v>
      </c>
      <c r="P88" s="327"/>
    </row>
    <row r="89" spans="1:16" s="328" customFormat="1" ht="30" customHeight="1">
      <c r="A89" s="1350"/>
      <c r="B89" s="326" t="s">
        <v>2335</v>
      </c>
      <c r="C89" s="1353"/>
      <c r="D89" s="1355"/>
      <c r="E89" s="306" t="str">
        <f>E88</f>
        <v>110/11/19</v>
      </c>
      <c r="F89" s="1356"/>
      <c r="G89" s="1355"/>
      <c r="H89" s="332">
        <v>2</v>
      </c>
      <c r="I89" s="333" t="s">
        <v>443</v>
      </c>
      <c r="J89" s="1357"/>
      <c r="K89" s="381">
        <f>K87+H89</f>
        <v>62</v>
      </c>
      <c r="L89" s="310" t="s">
        <v>443</v>
      </c>
      <c r="M89" s="1424"/>
      <c r="N89" s="320" t="s">
        <v>2453</v>
      </c>
      <c r="O89" s="1442"/>
      <c r="P89" s="327"/>
    </row>
    <row r="90" spans="1:16" s="328" customFormat="1" ht="30" customHeight="1">
      <c r="A90" s="1350" t="s">
        <v>3698</v>
      </c>
      <c r="B90" s="326" t="s">
        <v>442</v>
      </c>
      <c r="C90" s="1352">
        <v>5405</v>
      </c>
      <c r="D90" s="1354" t="s">
        <v>2046</v>
      </c>
      <c r="E90" s="306" t="s">
        <v>3699</v>
      </c>
      <c r="F90" s="1402">
        <v>4</v>
      </c>
      <c r="G90" s="1354" t="s">
        <v>2077</v>
      </c>
      <c r="H90" s="1402" t="str">
        <f>E90</f>
        <v>110/11/22</v>
      </c>
      <c r="I90" s="1405"/>
      <c r="J90" s="1357" t="s">
        <v>2671</v>
      </c>
      <c r="K90" s="319">
        <f>K88+F90</f>
        <v>676</v>
      </c>
      <c r="L90" s="307" t="s">
        <v>2077</v>
      </c>
      <c r="M90" s="1424"/>
      <c r="N90" s="320" t="s">
        <v>2437</v>
      </c>
      <c r="O90" s="1441" t="s">
        <v>3700</v>
      </c>
      <c r="P90" s="327"/>
    </row>
    <row r="91" spans="1:16" s="328" customFormat="1" ht="30" customHeight="1">
      <c r="A91" s="1350"/>
      <c r="B91" s="326" t="s">
        <v>2335</v>
      </c>
      <c r="C91" s="1353"/>
      <c r="D91" s="1355"/>
      <c r="E91" s="306" t="str">
        <f>E90</f>
        <v>110/11/22</v>
      </c>
      <c r="F91" s="1356"/>
      <c r="G91" s="1355"/>
      <c r="H91" s="332">
        <v>1</v>
      </c>
      <c r="I91" s="333" t="s">
        <v>443</v>
      </c>
      <c r="J91" s="1357"/>
      <c r="K91" s="381">
        <f>K89+H91</f>
        <v>63</v>
      </c>
      <c r="L91" s="310" t="s">
        <v>443</v>
      </c>
      <c r="M91" s="1424"/>
      <c r="N91" s="320" t="s">
        <v>688</v>
      </c>
      <c r="O91" s="1442"/>
      <c r="P91" s="327"/>
    </row>
    <row r="92" spans="1:16" s="328" customFormat="1" ht="30" customHeight="1">
      <c r="A92" s="1350" t="s">
        <v>3701</v>
      </c>
      <c r="B92" s="326" t="s">
        <v>442</v>
      </c>
      <c r="C92" s="1352">
        <v>5405</v>
      </c>
      <c r="D92" s="1354" t="s">
        <v>2046</v>
      </c>
      <c r="E92" s="306" t="s">
        <v>3699</v>
      </c>
      <c r="F92" s="1402">
        <v>4</v>
      </c>
      <c r="G92" s="1354" t="s">
        <v>2077</v>
      </c>
      <c r="H92" s="1402" t="str">
        <f>E92</f>
        <v>110/11/22</v>
      </c>
      <c r="I92" s="1405"/>
      <c r="J92" s="1357" t="s">
        <v>2671</v>
      </c>
      <c r="K92" s="319">
        <f>K90+F92</f>
        <v>680</v>
      </c>
      <c r="L92" s="307" t="s">
        <v>2077</v>
      </c>
      <c r="M92" s="1424"/>
      <c r="N92" s="320" t="s">
        <v>2437</v>
      </c>
      <c r="O92" s="1441" t="s">
        <v>3702</v>
      </c>
      <c r="P92" s="327"/>
    </row>
    <row r="93" spans="1:16" s="328" customFormat="1" ht="30" customHeight="1">
      <c r="A93" s="1350"/>
      <c r="B93" s="326" t="s">
        <v>2335</v>
      </c>
      <c r="C93" s="1353"/>
      <c r="D93" s="1355"/>
      <c r="E93" s="306" t="str">
        <f>E92</f>
        <v>110/11/22</v>
      </c>
      <c r="F93" s="1356"/>
      <c r="G93" s="1355"/>
      <c r="H93" s="332">
        <v>1</v>
      </c>
      <c r="I93" s="333" t="s">
        <v>443</v>
      </c>
      <c r="J93" s="1357"/>
      <c r="K93" s="381">
        <f>K91+H93</f>
        <v>64</v>
      </c>
      <c r="L93" s="310" t="s">
        <v>443</v>
      </c>
      <c r="M93" s="1424"/>
      <c r="N93" s="320" t="s">
        <v>688</v>
      </c>
      <c r="O93" s="1442"/>
      <c r="P93" s="327"/>
    </row>
    <row r="94" spans="1:16" s="328" customFormat="1" ht="30" customHeight="1">
      <c r="A94" s="1350" t="s">
        <v>3703</v>
      </c>
      <c r="B94" s="326" t="s">
        <v>442</v>
      </c>
      <c r="C94" s="1352">
        <v>5405</v>
      </c>
      <c r="D94" s="1354" t="s">
        <v>4473</v>
      </c>
      <c r="E94" s="306" t="s">
        <v>4468</v>
      </c>
      <c r="F94" s="1402">
        <v>56</v>
      </c>
      <c r="G94" s="1354" t="s">
        <v>4473</v>
      </c>
      <c r="H94" s="1402" t="str">
        <f>E94</f>
        <v>111/01/15</v>
      </c>
      <c r="I94" s="1405"/>
      <c r="J94" s="1357" t="s">
        <v>4474</v>
      </c>
      <c r="K94" s="319">
        <f>K92+F94</f>
        <v>736</v>
      </c>
      <c r="L94" s="307" t="s">
        <v>4473</v>
      </c>
      <c r="M94" s="1424"/>
      <c r="N94" s="320" t="s">
        <v>2437</v>
      </c>
      <c r="O94" s="1441" t="s">
        <v>3704</v>
      </c>
      <c r="P94" s="327"/>
    </row>
    <row r="95" spans="1:16" s="328" customFormat="1" ht="30" customHeight="1">
      <c r="A95" s="1350"/>
      <c r="B95" s="326" t="s">
        <v>4475</v>
      </c>
      <c r="C95" s="1353"/>
      <c r="D95" s="1355"/>
      <c r="E95" s="306" t="str">
        <f>E94</f>
        <v>111/01/15</v>
      </c>
      <c r="F95" s="1356"/>
      <c r="G95" s="1355"/>
      <c r="H95" s="332">
        <v>3</v>
      </c>
      <c r="I95" s="333" t="s">
        <v>443</v>
      </c>
      <c r="J95" s="1357"/>
      <c r="K95" s="381">
        <f>K93+H95</f>
        <v>67</v>
      </c>
      <c r="L95" s="310" t="s">
        <v>443</v>
      </c>
      <c r="M95" s="1424"/>
      <c r="N95" s="320" t="s">
        <v>688</v>
      </c>
      <c r="O95" s="1442"/>
      <c r="P95" s="327"/>
    </row>
    <row r="96" spans="1:16" s="328" customFormat="1" ht="30" customHeight="1">
      <c r="A96" s="1350" t="s">
        <v>4469</v>
      </c>
      <c r="B96" s="326" t="s">
        <v>442</v>
      </c>
      <c r="C96" s="1352">
        <v>5405</v>
      </c>
      <c r="D96" s="1354" t="s">
        <v>5136</v>
      </c>
      <c r="E96" s="306" t="s">
        <v>4470</v>
      </c>
      <c r="F96" s="1402">
        <v>14</v>
      </c>
      <c r="G96" s="1354" t="s">
        <v>5136</v>
      </c>
      <c r="H96" s="1402" t="str">
        <f>E96</f>
        <v>111/01/18</v>
      </c>
      <c r="I96" s="1405"/>
      <c r="J96" s="1357" t="s">
        <v>5137</v>
      </c>
      <c r="K96" s="319">
        <f>K94+F96</f>
        <v>750</v>
      </c>
      <c r="L96" s="307" t="s">
        <v>5116</v>
      </c>
      <c r="M96" s="1424"/>
      <c r="N96" s="320" t="s">
        <v>4471</v>
      </c>
      <c r="O96" s="1441" t="s">
        <v>4472</v>
      </c>
      <c r="P96" s="327"/>
    </row>
    <row r="97" spans="1:16" s="328" customFormat="1" ht="30" customHeight="1">
      <c r="A97" s="1350"/>
      <c r="B97" s="326" t="s">
        <v>5138</v>
      </c>
      <c r="C97" s="1353"/>
      <c r="D97" s="1355"/>
      <c r="E97" s="306" t="str">
        <f>E96</f>
        <v>111/01/18</v>
      </c>
      <c r="F97" s="1356"/>
      <c r="G97" s="1355"/>
      <c r="H97" s="332">
        <v>2</v>
      </c>
      <c r="I97" s="333" t="s">
        <v>443</v>
      </c>
      <c r="J97" s="1357"/>
      <c r="K97" s="381">
        <f>K95+H97</f>
        <v>69</v>
      </c>
      <c r="L97" s="310" t="s">
        <v>443</v>
      </c>
      <c r="M97" s="1424"/>
      <c r="N97" s="320" t="s">
        <v>491</v>
      </c>
      <c r="O97" s="1442"/>
      <c r="P97" s="327"/>
    </row>
    <row r="98" spans="1:16" s="328" customFormat="1" ht="30" customHeight="1">
      <c r="A98" s="1350" t="s">
        <v>5127</v>
      </c>
      <c r="B98" s="326" t="s">
        <v>442</v>
      </c>
      <c r="C98" s="1352">
        <v>5405</v>
      </c>
      <c r="D98" s="1354" t="s">
        <v>5136</v>
      </c>
      <c r="E98" s="306" t="s">
        <v>5128</v>
      </c>
      <c r="F98" s="1402">
        <v>60</v>
      </c>
      <c r="G98" s="1354" t="s">
        <v>5136</v>
      </c>
      <c r="H98" s="1402" t="str">
        <f>E98</f>
        <v>111/01/27</v>
      </c>
      <c r="I98" s="1405"/>
      <c r="J98" s="1357" t="s">
        <v>5137</v>
      </c>
      <c r="K98" s="319">
        <f>K96+F98</f>
        <v>810</v>
      </c>
      <c r="L98" s="307" t="s">
        <v>5089</v>
      </c>
      <c r="M98" s="1424"/>
      <c r="N98" s="320" t="s">
        <v>474</v>
      </c>
      <c r="O98" s="1441" t="s">
        <v>5130</v>
      </c>
      <c r="P98" s="327"/>
    </row>
    <row r="99" spans="1:16" s="328" customFormat="1" ht="30" customHeight="1">
      <c r="A99" s="1350"/>
      <c r="B99" s="326" t="s">
        <v>5139</v>
      </c>
      <c r="C99" s="1353"/>
      <c r="D99" s="1355"/>
      <c r="E99" s="306" t="str">
        <f>E98</f>
        <v>111/01/27</v>
      </c>
      <c r="F99" s="1356"/>
      <c r="G99" s="1355"/>
      <c r="H99" s="332">
        <v>3</v>
      </c>
      <c r="I99" s="333" t="s">
        <v>443</v>
      </c>
      <c r="J99" s="1357"/>
      <c r="K99" s="381">
        <f>K97+H99</f>
        <v>72</v>
      </c>
      <c r="L99" s="310" t="s">
        <v>443</v>
      </c>
      <c r="M99" s="1424"/>
      <c r="N99" s="320" t="s">
        <v>5129</v>
      </c>
      <c r="O99" s="1442"/>
      <c r="P99" s="327"/>
    </row>
    <row r="100" spans="1:16" s="328" customFormat="1" ht="30" customHeight="1">
      <c r="A100" s="1350" t="s">
        <v>5131</v>
      </c>
      <c r="B100" s="326" t="s">
        <v>442</v>
      </c>
      <c r="C100" s="1352">
        <v>5405</v>
      </c>
      <c r="D100" s="1354" t="s">
        <v>5458</v>
      </c>
      <c r="E100" s="306" t="s">
        <v>5132</v>
      </c>
      <c r="F100" s="1402">
        <v>64</v>
      </c>
      <c r="G100" s="1354" t="s">
        <v>5458</v>
      </c>
      <c r="H100" s="1402" t="str">
        <f>E100</f>
        <v>111/04/06</v>
      </c>
      <c r="I100" s="1405"/>
      <c r="J100" s="1357" t="s">
        <v>5489</v>
      </c>
      <c r="K100" s="319">
        <f>K98+F100</f>
        <v>874</v>
      </c>
      <c r="L100" s="307" t="s">
        <v>5458</v>
      </c>
      <c r="M100" s="1424"/>
      <c r="N100" s="320" t="s">
        <v>5133</v>
      </c>
      <c r="O100" s="1441" t="s">
        <v>5135</v>
      </c>
      <c r="P100" s="327"/>
    </row>
    <row r="101" spans="1:16" s="328" customFormat="1" ht="30" customHeight="1">
      <c r="A101" s="1350"/>
      <c r="B101" s="326" t="s">
        <v>5490</v>
      </c>
      <c r="C101" s="1353"/>
      <c r="D101" s="1355"/>
      <c r="E101" s="306" t="str">
        <f>E100</f>
        <v>111/04/06</v>
      </c>
      <c r="F101" s="1356"/>
      <c r="G101" s="1355"/>
      <c r="H101" s="332">
        <v>3</v>
      </c>
      <c r="I101" s="333" t="s">
        <v>443</v>
      </c>
      <c r="J101" s="1357"/>
      <c r="K101" s="381">
        <f>K99+H101</f>
        <v>75</v>
      </c>
      <c r="L101" s="310" t="s">
        <v>443</v>
      </c>
      <c r="M101" s="1424"/>
      <c r="N101" s="320" t="s">
        <v>5134</v>
      </c>
      <c r="O101" s="1442"/>
      <c r="P101" s="327"/>
    </row>
    <row r="102" spans="1:16" s="328" customFormat="1" ht="30" customHeight="1">
      <c r="A102" s="1350" t="s">
        <v>5393</v>
      </c>
      <c r="B102" s="326" t="s">
        <v>442</v>
      </c>
      <c r="C102" s="1352">
        <v>5405</v>
      </c>
      <c r="D102" s="1354" t="s">
        <v>5491</v>
      </c>
      <c r="E102" s="306" t="s">
        <v>5394</v>
      </c>
      <c r="F102" s="1402">
        <v>10</v>
      </c>
      <c r="G102" s="1354" t="s">
        <v>5458</v>
      </c>
      <c r="H102" s="1402" t="str">
        <f>E102</f>
        <v>111/04/27</v>
      </c>
      <c r="I102" s="1405"/>
      <c r="J102" s="1357" t="s">
        <v>5492</v>
      </c>
      <c r="K102" s="319">
        <f>K100+F102</f>
        <v>884</v>
      </c>
      <c r="L102" s="307" t="s">
        <v>5458</v>
      </c>
      <c r="M102" s="1424"/>
      <c r="N102" s="320" t="s">
        <v>5133</v>
      </c>
      <c r="O102" s="1441" t="s">
        <v>5395</v>
      </c>
      <c r="P102" s="327"/>
    </row>
    <row r="103" spans="1:16" s="328" customFormat="1" ht="30" customHeight="1">
      <c r="A103" s="1350"/>
      <c r="B103" s="326" t="s">
        <v>5490</v>
      </c>
      <c r="C103" s="1353"/>
      <c r="D103" s="1355"/>
      <c r="E103" s="306" t="str">
        <f>E102</f>
        <v>111/04/27</v>
      </c>
      <c r="F103" s="1356"/>
      <c r="G103" s="1355"/>
      <c r="H103" s="332">
        <v>2</v>
      </c>
      <c r="I103" s="333" t="s">
        <v>443</v>
      </c>
      <c r="J103" s="1357"/>
      <c r="K103" s="381">
        <f>K101+H103</f>
        <v>77</v>
      </c>
      <c r="L103" s="310" t="s">
        <v>443</v>
      </c>
      <c r="M103" s="1424"/>
      <c r="N103" s="320" t="s">
        <v>5134</v>
      </c>
      <c r="O103" s="1442"/>
      <c r="P103" s="327"/>
    </row>
    <row r="104" spans="1:16" s="328" customFormat="1" ht="30" customHeight="1">
      <c r="A104" s="1350" t="s">
        <v>5396</v>
      </c>
      <c r="B104" s="326" t="s">
        <v>442</v>
      </c>
      <c r="C104" s="1352">
        <v>5405</v>
      </c>
      <c r="D104" s="1354" t="s">
        <v>6057</v>
      </c>
      <c r="E104" s="306" t="s">
        <v>5397</v>
      </c>
      <c r="F104" s="1402">
        <v>64</v>
      </c>
      <c r="G104" s="1354" t="s">
        <v>6057</v>
      </c>
      <c r="H104" s="1402" t="str">
        <f>E104</f>
        <v>111/05/04</v>
      </c>
      <c r="I104" s="1405"/>
      <c r="J104" s="1357" t="s">
        <v>6073</v>
      </c>
      <c r="K104" s="319">
        <f>K102+F104</f>
        <v>948</v>
      </c>
      <c r="L104" s="307" t="s">
        <v>6057</v>
      </c>
      <c r="M104" s="1424"/>
      <c r="N104" s="320" t="s">
        <v>5133</v>
      </c>
      <c r="O104" s="1441" t="s">
        <v>5398</v>
      </c>
      <c r="P104" s="327"/>
    </row>
    <row r="105" spans="1:16" s="328" customFormat="1" ht="30" customHeight="1">
      <c r="A105" s="1350"/>
      <c r="B105" s="326" t="s">
        <v>6074</v>
      </c>
      <c r="C105" s="1353"/>
      <c r="D105" s="1355"/>
      <c r="E105" s="306" t="str">
        <f>E104</f>
        <v>111/05/04</v>
      </c>
      <c r="F105" s="1356"/>
      <c r="G105" s="1355"/>
      <c r="H105" s="332">
        <v>3</v>
      </c>
      <c r="I105" s="333" t="s">
        <v>443</v>
      </c>
      <c r="J105" s="1357"/>
      <c r="K105" s="381">
        <f>K103+H105</f>
        <v>80</v>
      </c>
      <c r="L105" s="310" t="s">
        <v>443</v>
      </c>
      <c r="M105" s="1424"/>
      <c r="N105" s="320" t="s">
        <v>1820</v>
      </c>
      <c r="O105" s="1442"/>
      <c r="P105" s="327"/>
    </row>
    <row r="106" spans="1:16" s="328" customFormat="1" ht="30" customHeight="1">
      <c r="A106" s="1350" t="s">
        <v>5480</v>
      </c>
      <c r="B106" s="326" t="s">
        <v>442</v>
      </c>
      <c r="C106" s="1352">
        <v>5405</v>
      </c>
      <c r="D106" s="1354" t="s">
        <v>6057</v>
      </c>
      <c r="E106" s="306" t="s">
        <v>5481</v>
      </c>
      <c r="F106" s="1402">
        <v>4</v>
      </c>
      <c r="G106" s="1354" t="s">
        <v>6057</v>
      </c>
      <c r="H106" s="1402" t="str">
        <f>E106</f>
        <v>111/05/19</v>
      </c>
      <c r="I106" s="1405"/>
      <c r="J106" s="1357" t="s">
        <v>6073</v>
      </c>
      <c r="K106" s="319">
        <f>K104+F106</f>
        <v>952</v>
      </c>
      <c r="L106" s="307" t="s">
        <v>6057</v>
      </c>
      <c r="M106" s="1424"/>
      <c r="N106" s="320" t="s">
        <v>474</v>
      </c>
      <c r="O106" s="1441" t="s">
        <v>5482</v>
      </c>
      <c r="P106" s="327"/>
    </row>
    <row r="107" spans="1:16" s="328" customFormat="1" ht="30" customHeight="1">
      <c r="A107" s="1350"/>
      <c r="B107" s="326" t="s">
        <v>6074</v>
      </c>
      <c r="C107" s="1353"/>
      <c r="D107" s="1355"/>
      <c r="E107" s="306" t="str">
        <f>E106</f>
        <v>111/05/19</v>
      </c>
      <c r="F107" s="1356"/>
      <c r="G107" s="1355"/>
      <c r="H107" s="332">
        <v>1</v>
      </c>
      <c r="I107" s="333" t="s">
        <v>443</v>
      </c>
      <c r="J107" s="1357"/>
      <c r="K107" s="381">
        <f>K105+H107</f>
        <v>81</v>
      </c>
      <c r="L107" s="310" t="s">
        <v>443</v>
      </c>
      <c r="M107" s="1424"/>
      <c r="N107" s="320" t="s">
        <v>688</v>
      </c>
      <c r="O107" s="1442"/>
      <c r="P107" s="327"/>
    </row>
    <row r="108" spans="1:16" s="328" customFormat="1" ht="30" customHeight="1">
      <c r="A108" s="1350" t="s">
        <v>5483</v>
      </c>
      <c r="B108" s="326" t="s">
        <v>442</v>
      </c>
      <c r="C108" s="1352">
        <v>5405</v>
      </c>
      <c r="D108" s="1354" t="s">
        <v>6057</v>
      </c>
      <c r="E108" s="306" t="s">
        <v>5481</v>
      </c>
      <c r="F108" s="1402">
        <v>4</v>
      </c>
      <c r="G108" s="1354" t="s">
        <v>6057</v>
      </c>
      <c r="H108" s="1402" t="str">
        <f>E108</f>
        <v>111/05/19</v>
      </c>
      <c r="I108" s="1405"/>
      <c r="J108" s="1357" t="s">
        <v>6073</v>
      </c>
      <c r="K108" s="319">
        <f>K106+F108</f>
        <v>956</v>
      </c>
      <c r="L108" s="307" t="s">
        <v>2158</v>
      </c>
      <c r="M108" s="1424"/>
      <c r="N108" s="320" t="s">
        <v>474</v>
      </c>
      <c r="O108" s="1441" t="s">
        <v>5484</v>
      </c>
      <c r="P108" s="327"/>
    </row>
    <row r="109" spans="1:16" s="328" customFormat="1" ht="30" customHeight="1">
      <c r="A109" s="1350"/>
      <c r="B109" s="326" t="s">
        <v>6074</v>
      </c>
      <c r="C109" s="1353"/>
      <c r="D109" s="1355"/>
      <c r="E109" s="306" t="str">
        <f>E108</f>
        <v>111/05/19</v>
      </c>
      <c r="F109" s="1356"/>
      <c r="G109" s="1355"/>
      <c r="H109" s="332">
        <v>1</v>
      </c>
      <c r="I109" s="333" t="s">
        <v>443</v>
      </c>
      <c r="J109" s="1357"/>
      <c r="K109" s="381">
        <f>K107+H109</f>
        <v>82</v>
      </c>
      <c r="L109" s="310" t="s">
        <v>443</v>
      </c>
      <c r="M109" s="1424"/>
      <c r="N109" s="320" t="s">
        <v>688</v>
      </c>
      <c r="O109" s="1442"/>
      <c r="P109" s="327"/>
    </row>
    <row r="110" spans="1:16" s="328" customFormat="1" ht="30" customHeight="1">
      <c r="A110" s="1350" t="s">
        <v>5485</v>
      </c>
      <c r="B110" s="326" t="s">
        <v>442</v>
      </c>
      <c r="C110" s="1352">
        <v>5405</v>
      </c>
      <c r="D110" s="1354" t="s">
        <v>6224</v>
      </c>
      <c r="E110" s="306" t="s">
        <v>5481</v>
      </c>
      <c r="F110" s="1402">
        <v>4</v>
      </c>
      <c r="G110" s="1354" t="s">
        <v>6224</v>
      </c>
      <c r="H110" s="1402" t="str">
        <f>E110</f>
        <v>111/05/19</v>
      </c>
      <c r="I110" s="1405"/>
      <c r="J110" s="1357" t="s">
        <v>6251</v>
      </c>
      <c r="K110" s="319">
        <f>K108+F110</f>
        <v>960</v>
      </c>
      <c r="L110" s="307" t="s">
        <v>6224</v>
      </c>
      <c r="M110" s="1424"/>
      <c r="N110" s="320" t="s">
        <v>474</v>
      </c>
      <c r="O110" s="1441" t="s">
        <v>5486</v>
      </c>
      <c r="P110" s="327"/>
    </row>
    <row r="111" spans="1:16" s="328" customFormat="1" ht="30" customHeight="1">
      <c r="A111" s="1350"/>
      <c r="B111" s="326" t="s">
        <v>2669</v>
      </c>
      <c r="C111" s="1353"/>
      <c r="D111" s="1355"/>
      <c r="E111" s="306" t="str">
        <f>E110</f>
        <v>111/05/19</v>
      </c>
      <c r="F111" s="1356"/>
      <c r="G111" s="1355"/>
      <c r="H111" s="332">
        <v>1</v>
      </c>
      <c r="I111" s="333" t="s">
        <v>443</v>
      </c>
      <c r="J111" s="1357"/>
      <c r="K111" s="381">
        <f>K109+H111</f>
        <v>83</v>
      </c>
      <c r="L111" s="310" t="s">
        <v>443</v>
      </c>
      <c r="M111" s="1424"/>
      <c r="N111" s="320" t="s">
        <v>688</v>
      </c>
      <c r="O111" s="1442"/>
      <c r="P111" s="327"/>
    </row>
    <row r="112" spans="1:16" s="328" customFormat="1" ht="30" customHeight="1">
      <c r="A112" s="1350" t="s">
        <v>5487</v>
      </c>
      <c r="B112" s="326" t="s">
        <v>442</v>
      </c>
      <c r="C112" s="1352">
        <v>5405</v>
      </c>
      <c r="D112" s="1354" t="s">
        <v>6224</v>
      </c>
      <c r="E112" s="306" t="s">
        <v>5481</v>
      </c>
      <c r="F112" s="1402">
        <v>4</v>
      </c>
      <c r="G112" s="1354" t="s">
        <v>6224</v>
      </c>
      <c r="H112" s="1402" t="str">
        <f>E112</f>
        <v>111/05/19</v>
      </c>
      <c r="I112" s="1405"/>
      <c r="J112" s="1357" t="s">
        <v>6251</v>
      </c>
      <c r="K112" s="319">
        <f>K110+F112</f>
        <v>964</v>
      </c>
      <c r="L112" s="307" t="s">
        <v>2046</v>
      </c>
      <c r="M112" s="1424"/>
      <c r="N112" s="320" t="s">
        <v>474</v>
      </c>
      <c r="O112" s="1441" t="s">
        <v>5488</v>
      </c>
      <c r="P112" s="327"/>
    </row>
    <row r="113" spans="1:16" s="328" customFormat="1" ht="30" customHeight="1">
      <c r="A113" s="1350"/>
      <c r="B113" s="326" t="s">
        <v>6252</v>
      </c>
      <c r="C113" s="1353"/>
      <c r="D113" s="1355"/>
      <c r="E113" s="306" t="str">
        <f>E112</f>
        <v>111/05/19</v>
      </c>
      <c r="F113" s="1356"/>
      <c r="G113" s="1355"/>
      <c r="H113" s="332">
        <v>1</v>
      </c>
      <c r="I113" s="333" t="s">
        <v>443</v>
      </c>
      <c r="J113" s="1357"/>
      <c r="K113" s="381">
        <f>K111+H113</f>
        <v>84</v>
      </c>
      <c r="L113" s="310" t="s">
        <v>443</v>
      </c>
      <c r="M113" s="1424"/>
      <c r="N113" s="320" t="s">
        <v>688</v>
      </c>
      <c r="O113" s="1442"/>
      <c r="P113" s="327"/>
    </row>
    <row r="114" spans="1:16" s="328" customFormat="1" ht="30" customHeight="1">
      <c r="A114" s="1350" t="s">
        <v>5665</v>
      </c>
      <c r="B114" s="326" t="s">
        <v>442</v>
      </c>
      <c r="C114" s="1352">
        <v>5405</v>
      </c>
      <c r="D114" s="1354" t="s">
        <v>6224</v>
      </c>
      <c r="E114" s="306" t="s">
        <v>5666</v>
      </c>
      <c r="F114" s="1402">
        <v>4</v>
      </c>
      <c r="G114" s="1354" t="s">
        <v>6224</v>
      </c>
      <c r="H114" s="1402" t="str">
        <f>E114</f>
        <v>111/06/06</v>
      </c>
      <c r="I114" s="1405"/>
      <c r="J114" s="1357" t="s">
        <v>6251</v>
      </c>
      <c r="K114" s="319">
        <f>K112+F114</f>
        <v>968</v>
      </c>
      <c r="L114" s="307" t="s">
        <v>2046</v>
      </c>
      <c r="M114" s="1424"/>
      <c r="N114" s="320" t="s">
        <v>474</v>
      </c>
      <c r="O114" s="1441" t="s">
        <v>5667</v>
      </c>
      <c r="P114" s="327"/>
    </row>
    <row r="115" spans="1:16" s="328" customFormat="1" ht="30" customHeight="1">
      <c r="A115" s="1350"/>
      <c r="B115" s="326" t="s">
        <v>6252</v>
      </c>
      <c r="C115" s="1353"/>
      <c r="D115" s="1355"/>
      <c r="E115" s="306" t="str">
        <f>E114</f>
        <v>111/06/06</v>
      </c>
      <c r="F115" s="1356"/>
      <c r="G115" s="1355"/>
      <c r="H115" s="332">
        <v>2</v>
      </c>
      <c r="I115" s="333" t="s">
        <v>443</v>
      </c>
      <c r="J115" s="1357"/>
      <c r="K115" s="381">
        <f>K113+H115</f>
        <v>86</v>
      </c>
      <c r="L115" s="310" t="s">
        <v>443</v>
      </c>
      <c r="M115" s="1424"/>
      <c r="N115" s="320" t="s">
        <v>688</v>
      </c>
      <c r="O115" s="1442"/>
      <c r="P115" s="327"/>
    </row>
    <row r="116" spans="1:16" s="328" customFormat="1" ht="30" customHeight="1">
      <c r="A116" s="1350" t="s">
        <v>4260</v>
      </c>
      <c r="B116" s="326" t="s">
        <v>442</v>
      </c>
      <c r="C116" s="1352">
        <v>5405</v>
      </c>
      <c r="D116" s="1354" t="s">
        <v>6224</v>
      </c>
      <c r="E116" s="306" t="s">
        <v>5831</v>
      </c>
      <c r="F116" s="1402">
        <v>21</v>
      </c>
      <c r="G116" s="1354" t="s">
        <v>2046</v>
      </c>
      <c r="H116" s="1402" t="str">
        <f>E116</f>
        <v>111/07/06</v>
      </c>
      <c r="I116" s="1405"/>
      <c r="J116" s="1357" t="s">
        <v>6251</v>
      </c>
      <c r="K116" s="319">
        <f>K114+F116</f>
        <v>989</v>
      </c>
      <c r="L116" s="307" t="s">
        <v>6224</v>
      </c>
      <c r="M116" s="1424"/>
      <c r="N116" s="320" t="s">
        <v>488</v>
      </c>
      <c r="O116" s="1441" t="s">
        <v>5832</v>
      </c>
      <c r="P116" s="327"/>
    </row>
    <row r="117" spans="1:16" s="328" customFormat="1" ht="30" customHeight="1">
      <c r="A117" s="1350"/>
      <c r="B117" s="326" t="s">
        <v>2669</v>
      </c>
      <c r="C117" s="1353"/>
      <c r="D117" s="1355"/>
      <c r="E117" s="306" t="str">
        <f>E116</f>
        <v>111/07/06</v>
      </c>
      <c r="F117" s="1356"/>
      <c r="G117" s="1355"/>
      <c r="H117" s="332">
        <v>2</v>
      </c>
      <c r="I117" s="333" t="s">
        <v>443</v>
      </c>
      <c r="J117" s="1357"/>
      <c r="K117" s="381">
        <f>K115+H117</f>
        <v>88</v>
      </c>
      <c r="L117" s="310" t="s">
        <v>443</v>
      </c>
      <c r="M117" s="1424"/>
      <c r="N117" s="320" t="s">
        <v>491</v>
      </c>
      <c r="O117" s="1442"/>
      <c r="P117" s="327"/>
    </row>
    <row r="118" spans="1:16" s="328" customFormat="1" ht="30" customHeight="1">
      <c r="A118" s="1350" t="s">
        <v>5833</v>
      </c>
      <c r="B118" s="326" t="s">
        <v>442</v>
      </c>
      <c r="C118" s="1352">
        <v>5405</v>
      </c>
      <c r="D118" s="1354" t="s">
        <v>6224</v>
      </c>
      <c r="E118" s="306" t="s">
        <v>5834</v>
      </c>
      <c r="F118" s="1402">
        <v>11.5</v>
      </c>
      <c r="G118" s="1354" t="s">
        <v>6224</v>
      </c>
      <c r="H118" s="1402" t="str">
        <f>E118</f>
        <v>111/07/21</v>
      </c>
      <c r="I118" s="1405"/>
      <c r="J118" s="1357" t="s">
        <v>6251</v>
      </c>
      <c r="K118" s="319">
        <f>K116+F118</f>
        <v>1000.5</v>
      </c>
      <c r="L118" s="307" t="s">
        <v>6224</v>
      </c>
      <c r="M118" s="1424"/>
      <c r="N118" s="320" t="s">
        <v>488</v>
      </c>
      <c r="O118" s="1441" t="s">
        <v>5835</v>
      </c>
      <c r="P118" s="327"/>
    </row>
    <row r="119" spans="1:16" s="328" customFormat="1" ht="30" customHeight="1">
      <c r="A119" s="1350"/>
      <c r="B119" s="326" t="s">
        <v>2669</v>
      </c>
      <c r="C119" s="1353"/>
      <c r="D119" s="1355"/>
      <c r="E119" s="306" t="str">
        <f>E118</f>
        <v>111/07/21</v>
      </c>
      <c r="F119" s="1356"/>
      <c r="G119" s="1355"/>
      <c r="H119" s="332">
        <v>2</v>
      </c>
      <c r="I119" s="333" t="s">
        <v>443</v>
      </c>
      <c r="J119" s="1357"/>
      <c r="K119" s="381">
        <f>K117+H119</f>
        <v>90</v>
      </c>
      <c r="L119" s="310" t="s">
        <v>443</v>
      </c>
      <c r="M119" s="1424"/>
      <c r="N119" s="320" t="s">
        <v>1820</v>
      </c>
      <c r="O119" s="1442"/>
      <c r="P119" s="327"/>
    </row>
    <row r="120" spans="1:16" s="328" customFormat="1" ht="30" customHeight="1">
      <c r="A120" s="1350" t="s">
        <v>5838</v>
      </c>
      <c r="B120" s="326" t="s">
        <v>442</v>
      </c>
      <c r="C120" s="1352">
        <v>5405</v>
      </c>
      <c r="D120" s="1354" t="s">
        <v>6224</v>
      </c>
      <c r="E120" s="306" t="s">
        <v>5836</v>
      </c>
      <c r="F120" s="1402">
        <v>65</v>
      </c>
      <c r="G120" s="1354" t="s">
        <v>6224</v>
      </c>
      <c r="H120" s="1402" t="str">
        <f>E120</f>
        <v>111/07/26</v>
      </c>
      <c r="I120" s="1405"/>
      <c r="J120" s="1357" t="s">
        <v>6251</v>
      </c>
      <c r="K120" s="319">
        <f>K118+F120</f>
        <v>1065.5</v>
      </c>
      <c r="L120" s="307" t="s">
        <v>6224</v>
      </c>
      <c r="M120" s="1424"/>
      <c r="N120" s="320" t="s">
        <v>488</v>
      </c>
      <c r="O120" s="1441" t="s">
        <v>5837</v>
      </c>
      <c r="P120" s="327"/>
    </row>
    <row r="121" spans="1:16" s="328" customFormat="1" ht="30" customHeight="1">
      <c r="A121" s="1350"/>
      <c r="B121" s="326" t="s">
        <v>2669</v>
      </c>
      <c r="C121" s="1353"/>
      <c r="D121" s="1355"/>
      <c r="E121" s="306" t="str">
        <f>E120</f>
        <v>111/07/26</v>
      </c>
      <c r="F121" s="1356"/>
      <c r="G121" s="1355"/>
      <c r="H121" s="332">
        <v>3</v>
      </c>
      <c r="I121" s="333" t="s">
        <v>443</v>
      </c>
      <c r="J121" s="1357"/>
      <c r="K121" s="381">
        <f>K119+H121</f>
        <v>93</v>
      </c>
      <c r="L121" s="310" t="s">
        <v>443</v>
      </c>
      <c r="M121" s="1424"/>
      <c r="N121" s="320" t="s">
        <v>491</v>
      </c>
      <c r="O121" s="1442"/>
      <c r="P121" s="327"/>
    </row>
    <row r="122" spans="1:16" s="328" customFormat="1" ht="30" customHeight="1">
      <c r="A122" s="1350" t="s">
        <v>5839</v>
      </c>
      <c r="B122" s="326" t="s">
        <v>442</v>
      </c>
      <c r="C122" s="1352">
        <v>5405</v>
      </c>
      <c r="D122" s="1354" t="s">
        <v>6224</v>
      </c>
      <c r="E122" s="306" t="s">
        <v>5840</v>
      </c>
      <c r="F122" s="1402">
        <v>19</v>
      </c>
      <c r="G122" s="1354" t="s">
        <v>6224</v>
      </c>
      <c r="H122" s="1402" t="str">
        <f>E122</f>
        <v>111/07/28</v>
      </c>
      <c r="I122" s="1405"/>
      <c r="J122" s="1357" t="s">
        <v>6251</v>
      </c>
      <c r="K122" s="319">
        <f>K120+F122</f>
        <v>1084.5</v>
      </c>
      <c r="L122" s="307" t="s">
        <v>6224</v>
      </c>
      <c r="M122" s="1424"/>
      <c r="N122" s="320" t="s">
        <v>488</v>
      </c>
      <c r="O122" s="1441" t="s">
        <v>5841</v>
      </c>
      <c r="P122" s="327"/>
    </row>
    <row r="123" spans="1:16" s="328" customFormat="1" ht="30" customHeight="1">
      <c r="A123" s="1350"/>
      <c r="B123" s="326" t="s">
        <v>6252</v>
      </c>
      <c r="C123" s="1353"/>
      <c r="D123" s="1355"/>
      <c r="E123" s="306" t="str">
        <f>E122</f>
        <v>111/07/28</v>
      </c>
      <c r="F123" s="1356"/>
      <c r="G123" s="1355"/>
      <c r="H123" s="332">
        <v>2</v>
      </c>
      <c r="I123" s="333" t="s">
        <v>443</v>
      </c>
      <c r="J123" s="1357"/>
      <c r="K123" s="381">
        <f>K121+H123</f>
        <v>95</v>
      </c>
      <c r="L123" s="310" t="s">
        <v>443</v>
      </c>
      <c r="M123" s="1424"/>
      <c r="N123" s="320" t="s">
        <v>1820</v>
      </c>
      <c r="O123" s="1442"/>
      <c r="P123" s="327"/>
    </row>
    <row r="124" spans="1:16" s="328" customFormat="1" ht="30" customHeight="1">
      <c r="A124" s="1350" t="s">
        <v>5982</v>
      </c>
      <c r="B124" s="326" t="s">
        <v>442</v>
      </c>
      <c r="C124" s="1352">
        <v>5405</v>
      </c>
      <c r="D124" s="1354" t="s">
        <v>6248</v>
      </c>
      <c r="E124" s="306" t="s">
        <v>5983</v>
      </c>
      <c r="F124" s="1402">
        <v>38</v>
      </c>
      <c r="G124" s="1354" t="s">
        <v>6224</v>
      </c>
      <c r="H124" s="1402" t="str">
        <f>E124</f>
        <v>111/08/19</v>
      </c>
      <c r="I124" s="1405"/>
      <c r="J124" s="1357" t="s">
        <v>2333</v>
      </c>
      <c r="K124" s="319">
        <f>K122+F124</f>
        <v>1122.5</v>
      </c>
      <c r="L124" s="307" t="s">
        <v>6224</v>
      </c>
      <c r="M124" s="1424"/>
      <c r="N124" s="320" t="s">
        <v>4868</v>
      </c>
      <c r="O124" s="1441" t="s">
        <v>5984</v>
      </c>
      <c r="P124" s="327"/>
    </row>
    <row r="125" spans="1:16" s="328" customFormat="1" ht="30" customHeight="1">
      <c r="A125" s="1350"/>
      <c r="B125" s="326" t="s">
        <v>6252</v>
      </c>
      <c r="C125" s="1353"/>
      <c r="D125" s="1355"/>
      <c r="E125" s="306" t="str">
        <f>E124</f>
        <v>111/08/19</v>
      </c>
      <c r="F125" s="1356"/>
      <c r="G125" s="1355"/>
      <c r="H125" s="332">
        <v>2</v>
      </c>
      <c r="I125" s="333" t="s">
        <v>443</v>
      </c>
      <c r="J125" s="1357"/>
      <c r="K125" s="381">
        <f>K123+H125</f>
        <v>97</v>
      </c>
      <c r="L125" s="310" t="s">
        <v>443</v>
      </c>
      <c r="M125" s="1424"/>
      <c r="N125" s="320" t="s">
        <v>5975</v>
      </c>
      <c r="O125" s="1442"/>
      <c r="P125" s="327"/>
    </row>
    <row r="126" spans="1:16" s="328" customFormat="1" ht="30" customHeight="1">
      <c r="A126" s="1350" t="s">
        <v>6191</v>
      </c>
      <c r="B126" s="326" t="s">
        <v>442</v>
      </c>
      <c r="C126" s="1352">
        <v>5405</v>
      </c>
      <c r="D126" s="1354" t="s">
        <v>6224</v>
      </c>
      <c r="E126" s="306" t="s">
        <v>6192</v>
      </c>
      <c r="F126" s="1402">
        <v>26</v>
      </c>
      <c r="G126" s="1354" t="s">
        <v>6224</v>
      </c>
      <c r="H126" s="1402" t="str">
        <f>E126</f>
        <v>111/09/08</v>
      </c>
      <c r="I126" s="1405"/>
      <c r="J126" s="1357" t="s">
        <v>6249</v>
      </c>
      <c r="K126" s="319">
        <f>K124+F126</f>
        <v>1148.5</v>
      </c>
      <c r="L126" s="307" t="s">
        <v>6248</v>
      </c>
      <c r="M126" s="1424"/>
      <c r="N126" s="320" t="s">
        <v>2189</v>
      </c>
      <c r="O126" s="1441" t="s">
        <v>6193</v>
      </c>
      <c r="P126" s="327"/>
    </row>
    <row r="127" spans="1:16" s="328" customFormat="1" ht="30" customHeight="1">
      <c r="A127" s="1350"/>
      <c r="B127" s="326" t="s">
        <v>2669</v>
      </c>
      <c r="C127" s="1353"/>
      <c r="D127" s="1355"/>
      <c r="E127" s="306" t="str">
        <f>E126</f>
        <v>111/09/08</v>
      </c>
      <c r="F127" s="1356"/>
      <c r="G127" s="1355"/>
      <c r="H127" s="332">
        <v>2</v>
      </c>
      <c r="I127" s="333" t="s">
        <v>443</v>
      </c>
      <c r="J127" s="1357"/>
      <c r="K127" s="381">
        <f>K125+H127</f>
        <v>99</v>
      </c>
      <c r="L127" s="310" t="s">
        <v>443</v>
      </c>
      <c r="M127" s="1424"/>
      <c r="N127" s="320" t="s">
        <v>2114</v>
      </c>
      <c r="O127" s="1442"/>
      <c r="P127" s="327"/>
    </row>
    <row r="128" spans="1:16" s="328" customFormat="1" ht="30" customHeight="1">
      <c r="A128" s="1350" t="s">
        <v>6194</v>
      </c>
      <c r="B128" s="326" t="s">
        <v>442</v>
      </c>
      <c r="C128" s="1352">
        <v>5405</v>
      </c>
      <c r="D128" s="1354" t="s">
        <v>6224</v>
      </c>
      <c r="E128" s="306" t="s">
        <v>6197</v>
      </c>
      <c r="F128" s="1402">
        <v>67</v>
      </c>
      <c r="G128" s="1354" t="s">
        <v>6224</v>
      </c>
      <c r="H128" s="1402" t="str">
        <f>E128</f>
        <v>111/09/15</v>
      </c>
      <c r="I128" s="1405"/>
      <c r="J128" s="1357" t="s">
        <v>6251</v>
      </c>
      <c r="K128" s="319">
        <f>K126+F128</f>
        <v>1215.5</v>
      </c>
      <c r="L128" s="307" t="s">
        <v>6224</v>
      </c>
      <c r="M128" s="1424"/>
      <c r="N128" s="320" t="s">
        <v>2189</v>
      </c>
      <c r="O128" s="1441" t="s">
        <v>6195</v>
      </c>
      <c r="P128" s="327"/>
    </row>
    <row r="129" spans="1:16" s="328" customFormat="1" ht="30" customHeight="1">
      <c r="A129" s="1350"/>
      <c r="B129" s="326" t="s">
        <v>6252</v>
      </c>
      <c r="C129" s="1353"/>
      <c r="D129" s="1355"/>
      <c r="E129" s="306" t="str">
        <f>E128</f>
        <v>111/09/15</v>
      </c>
      <c r="F129" s="1356"/>
      <c r="G129" s="1355"/>
      <c r="H129" s="332">
        <v>3</v>
      </c>
      <c r="I129" s="333" t="s">
        <v>443</v>
      </c>
      <c r="J129" s="1357"/>
      <c r="K129" s="381">
        <f>K127+H129</f>
        <v>102</v>
      </c>
      <c r="L129" s="310" t="s">
        <v>443</v>
      </c>
      <c r="M129" s="1424"/>
      <c r="N129" s="320" t="s">
        <v>2114</v>
      </c>
      <c r="O129" s="1442"/>
      <c r="P129" s="327"/>
    </row>
    <row r="130" spans="1:16" s="328" customFormat="1" ht="30" customHeight="1">
      <c r="A130" s="1350" t="s">
        <v>6196</v>
      </c>
      <c r="B130" s="326" t="s">
        <v>442</v>
      </c>
      <c r="C130" s="1352">
        <v>5405</v>
      </c>
      <c r="D130" s="1354" t="s">
        <v>6248</v>
      </c>
      <c r="E130" s="306" t="s">
        <v>6198</v>
      </c>
      <c r="F130" s="1402">
        <v>37</v>
      </c>
      <c r="G130" s="1354" t="s">
        <v>6248</v>
      </c>
      <c r="H130" s="1402" t="str">
        <f>E130</f>
        <v>111/09/16</v>
      </c>
      <c r="I130" s="1405"/>
      <c r="J130" s="1357" t="s">
        <v>6251</v>
      </c>
      <c r="K130" s="319">
        <f>K128+F130</f>
        <v>1252.5</v>
      </c>
      <c r="L130" s="307" t="s">
        <v>2046</v>
      </c>
      <c r="M130" s="1424"/>
      <c r="N130" s="320" t="s">
        <v>6199</v>
      </c>
      <c r="O130" s="1441" t="s">
        <v>6200</v>
      </c>
      <c r="P130" s="327"/>
    </row>
    <row r="131" spans="1:16" s="328" customFormat="1" ht="30" customHeight="1">
      <c r="A131" s="1350"/>
      <c r="B131" s="326" t="s">
        <v>6252</v>
      </c>
      <c r="C131" s="1353"/>
      <c r="D131" s="1355"/>
      <c r="E131" s="306" t="str">
        <f>E130</f>
        <v>111/09/16</v>
      </c>
      <c r="F131" s="1356"/>
      <c r="G131" s="1355"/>
      <c r="H131" s="332">
        <v>2</v>
      </c>
      <c r="I131" s="333" t="s">
        <v>443</v>
      </c>
      <c r="J131" s="1357"/>
      <c r="K131" s="381">
        <f>K129+H131</f>
        <v>104</v>
      </c>
      <c r="L131" s="310" t="s">
        <v>443</v>
      </c>
      <c r="M131" s="1424"/>
      <c r="N131" s="320" t="s">
        <v>1820</v>
      </c>
      <c r="O131" s="1442"/>
      <c r="P131" s="327"/>
    </row>
    <row r="132" spans="1:16" s="328" customFormat="1" ht="30" customHeight="1">
      <c r="A132" s="1350" t="s">
        <v>6235</v>
      </c>
      <c r="B132" s="326" t="s">
        <v>442</v>
      </c>
      <c r="C132" s="1352">
        <v>5405</v>
      </c>
      <c r="D132" s="1354" t="s">
        <v>6224</v>
      </c>
      <c r="E132" s="306" t="s">
        <v>6236</v>
      </c>
      <c r="F132" s="1402">
        <v>18</v>
      </c>
      <c r="G132" s="1354" t="s">
        <v>6248</v>
      </c>
      <c r="H132" s="1402" t="str">
        <f>E132</f>
        <v>111/09/20</v>
      </c>
      <c r="I132" s="1405"/>
      <c r="J132" s="1357" t="s">
        <v>6251</v>
      </c>
      <c r="K132" s="319">
        <f>K130+F132</f>
        <v>1270.5</v>
      </c>
      <c r="L132" s="307" t="s">
        <v>6224</v>
      </c>
      <c r="M132" s="1424"/>
      <c r="N132" s="320" t="s">
        <v>488</v>
      </c>
      <c r="O132" s="1441" t="s">
        <v>6237</v>
      </c>
      <c r="P132" s="327"/>
    </row>
    <row r="133" spans="1:16" s="328" customFormat="1" ht="30" customHeight="1">
      <c r="A133" s="1350"/>
      <c r="B133" s="326" t="s">
        <v>6252</v>
      </c>
      <c r="C133" s="1353"/>
      <c r="D133" s="1355"/>
      <c r="E133" s="306" t="str">
        <f>E132</f>
        <v>111/09/20</v>
      </c>
      <c r="F133" s="1356"/>
      <c r="G133" s="1355"/>
      <c r="H133" s="332">
        <v>2</v>
      </c>
      <c r="I133" s="333" t="s">
        <v>443</v>
      </c>
      <c r="J133" s="1357"/>
      <c r="K133" s="381">
        <f>K131+H133</f>
        <v>106</v>
      </c>
      <c r="L133" s="310" t="s">
        <v>443</v>
      </c>
      <c r="M133" s="1424"/>
      <c r="N133" s="320" t="s">
        <v>491</v>
      </c>
      <c r="O133" s="1442"/>
      <c r="P133" s="327"/>
    </row>
    <row r="134" spans="1:16" s="328" customFormat="1" ht="30" customHeight="1">
      <c r="A134" s="1350" t="s">
        <v>6238</v>
      </c>
      <c r="B134" s="326" t="s">
        <v>442</v>
      </c>
      <c r="C134" s="1352">
        <v>5405</v>
      </c>
      <c r="D134" s="1354" t="s">
        <v>6224</v>
      </c>
      <c r="E134" s="306" t="s">
        <v>6236</v>
      </c>
      <c r="F134" s="1402">
        <v>7</v>
      </c>
      <c r="G134" s="1354" t="s">
        <v>6248</v>
      </c>
      <c r="H134" s="1402" t="str">
        <f>E134</f>
        <v>111/09/20</v>
      </c>
      <c r="I134" s="1405"/>
      <c r="J134" s="1357" t="s">
        <v>6251</v>
      </c>
      <c r="K134" s="319">
        <f>K132+F134</f>
        <v>1277.5</v>
      </c>
      <c r="L134" s="307" t="s">
        <v>2046</v>
      </c>
      <c r="M134" s="1424"/>
      <c r="N134" s="320" t="s">
        <v>488</v>
      </c>
      <c r="O134" s="1441" t="s">
        <v>6239</v>
      </c>
      <c r="P134" s="327"/>
    </row>
    <row r="135" spans="1:16" s="328" customFormat="1" ht="30" customHeight="1">
      <c r="A135" s="1350"/>
      <c r="B135" s="326" t="s">
        <v>6252</v>
      </c>
      <c r="C135" s="1353"/>
      <c r="D135" s="1355"/>
      <c r="E135" s="306" t="str">
        <f>E134</f>
        <v>111/09/20</v>
      </c>
      <c r="F135" s="1356"/>
      <c r="G135" s="1355"/>
      <c r="H135" s="332">
        <v>2</v>
      </c>
      <c r="I135" s="333" t="s">
        <v>443</v>
      </c>
      <c r="J135" s="1357"/>
      <c r="K135" s="381">
        <f>K133+H135</f>
        <v>108</v>
      </c>
      <c r="L135" s="310" t="s">
        <v>443</v>
      </c>
      <c r="M135" s="1424"/>
      <c r="N135" s="320" t="s">
        <v>491</v>
      </c>
      <c r="O135" s="1442"/>
      <c r="P135" s="327"/>
    </row>
    <row r="136" spans="1:16" s="328" customFormat="1" ht="30" customHeight="1">
      <c r="A136" s="1350" t="s">
        <v>6240</v>
      </c>
      <c r="B136" s="326" t="s">
        <v>442</v>
      </c>
      <c r="C136" s="1352">
        <v>5405</v>
      </c>
      <c r="D136" s="1354" t="s">
        <v>6224</v>
      </c>
      <c r="E136" s="306" t="s">
        <v>6236</v>
      </c>
      <c r="F136" s="1402">
        <v>7</v>
      </c>
      <c r="G136" s="1354" t="s">
        <v>6224</v>
      </c>
      <c r="H136" s="1402" t="str">
        <f>E136</f>
        <v>111/09/20</v>
      </c>
      <c r="I136" s="1405"/>
      <c r="J136" s="1357" t="s">
        <v>6251</v>
      </c>
      <c r="K136" s="319">
        <f>K134+F136</f>
        <v>1284.5</v>
      </c>
      <c r="L136" s="307" t="s">
        <v>6224</v>
      </c>
      <c r="M136" s="1424"/>
      <c r="N136" s="320" t="s">
        <v>488</v>
      </c>
      <c r="O136" s="1441" t="s">
        <v>6241</v>
      </c>
      <c r="P136" s="327"/>
    </row>
    <row r="137" spans="1:16" s="328" customFormat="1" ht="30" customHeight="1">
      <c r="A137" s="1350"/>
      <c r="B137" s="326" t="s">
        <v>6250</v>
      </c>
      <c r="C137" s="1353"/>
      <c r="D137" s="1355"/>
      <c r="E137" s="306" t="str">
        <f>E136</f>
        <v>111/09/20</v>
      </c>
      <c r="F137" s="1356"/>
      <c r="G137" s="1355"/>
      <c r="H137" s="332">
        <v>2</v>
      </c>
      <c r="I137" s="333" t="s">
        <v>443</v>
      </c>
      <c r="J137" s="1357"/>
      <c r="K137" s="381">
        <f>K135+H137</f>
        <v>110</v>
      </c>
      <c r="L137" s="310" t="s">
        <v>443</v>
      </c>
      <c r="M137" s="1424"/>
      <c r="N137" s="320" t="s">
        <v>491</v>
      </c>
      <c r="O137" s="1442"/>
      <c r="P137" s="327"/>
    </row>
    <row r="138" spans="1:16" s="328" customFormat="1" ht="30" customHeight="1">
      <c r="A138" s="1350" t="s">
        <v>6242</v>
      </c>
      <c r="B138" s="326" t="s">
        <v>442</v>
      </c>
      <c r="C138" s="1352">
        <v>5405</v>
      </c>
      <c r="D138" s="1354" t="s">
        <v>7143</v>
      </c>
      <c r="E138" s="306" t="s">
        <v>6243</v>
      </c>
      <c r="F138" s="1402">
        <v>19.5</v>
      </c>
      <c r="G138" s="1354" t="s">
        <v>7143</v>
      </c>
      <c r="H138" s="1402" t="str">
        <f>E138</f>
        <v>111/10/03</v>
      </c>
      <c r="I138" s="1405"/>
      <c r="J138" s="1357" t="s">
        <v>7193</v>
      </c>
      <c r="K138" s="319">
        <f>K136+F138</f>
        <v>1304</v>
      </c>
      <c r="L138" s="307" t="s">
        <v>7143</v>
      </c>
      <c r="M138" s="1424"/>
      <c r="N138" s="320" t="s">
        <v>488</v>
      </c>
      <c r="O138" s="1441" t="s">
        <v>6244</v>
      </c>
      <c r="P138" s="327"/>
    </row>
    <row r="139" spans="1:16" s="328" customFormat="1" ht="30" customHeight="1">
      <c r="A139" s="1350"/>
      <c r="B139" s="326" t="s">
        <v>7194</v>
      </c>
      <c r="C139" s="1353"/>
      <c r="D139" s="1355"/>
      <c r="E139" s="306" t="str">
        <f>E138</f>
        <v>111/10/03</v>
      </c>
      <c r="F139" s="1356"/>
      <c r="G139" s="1355"/>
      <c r="H139" s="332">
        <v>2</v>
      </c>
      <c r="I139" s="333" t="s">
        <v>443</v>
      </c>
      <c r="J139" s="1357"/>
      <c r="K139" s="381">
        <f>K137+H139</f>
        <v>112</v>
      </c>
      <c r="L139" s="310" t="s">
        <v>443</v>
      </c>
      <c r="M139" s="1424"/>
      <c r="N139" s="320" t="s">
        <v>491</v>
      </c>
      <c r="O139" s="1442"/>
      <c r="P139" s="327"/>
    </row>
    <row r="140" spans="1:16" s="328" customFormat="1" ht="30" customHeight="1">
      <c r="A140" s="1350" t="s">
        <v>6515</v>
      </c>
      <c r="B140" s="326" t="s">
        <v>442</v>
      </c>
      <c r="C140" s="1352">
        <v>5405</v>
      </c>
      <c r="D140" s="1354" t="s">
        <v>7143</v>
      </c>
      <c r="E140" s="306" t="s">
        <v>6498</v>
      </c>
      <c r="F140" s="1402">
        <v>9.5</v>
      </c>
      <c r="G140" s="1354" t="s">
        <v>7143</v>
      </c>
      <c r="H140" s="1402" t="str">
        <f>E140</f>
        <v>111/10/20</v>
      </c>
      <c r="I140" s="1405"/>
      <c r="J140" s="1357" t="s">
        <v>2333</v>
      </c>
      <c r="K140" s="319">
        <f>K138+F140</f>
        <v>1313.5</v>
      </c>
      <c r="L140" s="307" t="s">
        <v>7143</v>
      </c>
      <c r="M140" s="1424"/>
      <c r="N140" s="320" t="s">
        <v>488</v>
      </c>
      <c r="O140" s="1441" t="s">
        <v>6516</v>
      </c>
      <c r="P140" s="327"/>
    </row>
    <row r="141" spans="1:16" s="328" customFormat="1" ht="30" customHeight="1">
      <c r="A141" s="1350"/>
      <c r="B141" s="326" t="s">
        <v>7194</v>
      </c>
      <c r="C141" s="1353"/>
      <c r="D141" s="1355"/>
      <c r="E141" s="306" t="str">
        <f>E140</f>
        <v>111/10/20</v>
      </c>
      <c r="F141" s="1356"/>
      <c r="G141" s="1355"/>
      <c r="H141" s="332">
        <v>2</v>
      </c>
      <c r="I141" s="333" t="s">
        <v>443</v>
      </c>
      <c r="J141" s="1357"/>
      <c r="K141" s="381">
        <f>K139+H141</f>
        <v>114</v>
      </c>
      <c r="L141" s="310" t="s">
        <v>443</v>
      </c>
      <c r="M141" s="1424"/>
      <c r="N141" s="320" t="s">
        <v>491</v>
      </c>
      <c r="O141" s="1442"/>
      <c r="P141" s="327"/>
    </row>
    <row r="142" spans="1:16" s="328" customFormat="1" ht="30" customHeight="1">
      <c r="A142" s="1350" t="s">
        <v>6517</v>
      </c>
      <c r="B142" s="326" t="s">
        <v>442</v>
      </c>
      <c r="C142" s="1352">
        <v>5405</v>
      </c>
      <c r="D142" s="1354" t="s">
        <v>7143</v>
      </c>
      <c r="E142" s="306" t="s">
        <v>6518</v>
      </c>
      <c r="F142" s="1402">
        <v>55</v>
      </c>
      <c r="G142" s="1354" t="s">
        <v>7143</v>
      </c>
      <c r="H142" s="1402" t="str">
        <f>E142</f>
        <v>111/10/25</v>
      </c>
      <c r="I142" s="1405"/>
      <c r="J142" s="1357" t="s">
        <v>7193</v>
      </c>
      <c r="K142" s="319">
        <f>K140+F142</f>
        <v>1368.5</v>
      </c>
      <c r="L142" s="307" t="s">
        <v>7143</v>
      </c>
      <c r="M142" s="1424"/>
      <c r="N142" s="320" t="s">
        <v>474</v>
      </c>
      <c r="O142" s="1441" t="s">
        <v>6519</v>
      </c>
      <c r="P142" s="327"/>
    </row>
    <row r="143" spans="1:16" s="328" customFormat="1" ht="30" customHeight="1">
      <c r="A143" s="1350"/>
      <c r="B143" s="326" t="s">
        <v>7194</v>
      </c>
      <c r="C143" s="1353"/>
      <c r="D143" s="1355"/>
      <c r="E143" s="306" t="str">
        <f>E142</f>
        <v>111/10/25</v>
      </c>
      <c r="F143" s="1356"/>
      <c r="G143" s="1355"/>
      <c r="H143" s="332">
        <v>3</v>
      </c>
      <c r="I143" s="333" t="s">
        <v>443</v>
      </c>
      <c r="J143" s="1357"/>
      <c r="K143" s="381">
        <f>K141+H143</f>
        <v>117</v>
      </c>
      <c r="L143" s="310" t="s">
        <v>443</v>
      </c>
      <c r="M143" s="1424"/>
      <c r="N143" s="320" t="s">
        <v>5576</v>
      </c>
      <c r="O143" s="1442"/>
      <c r="P143" s="327"/>
    </row>
    <row r="144" spans="1:16" s="328" customFormat="1" ht="30" customHeight="1">
      <c r="A144" s="1350" t="s">
        <v>6520</v>
      </c>
      <c r="B144" s="326" t="s">
        <v>442</v>
      </c>
      <c r="C144" s="1352">
        <v>5405</v>
      </c>
      <c r="D144" s="1354" t="s">
        <v>7143</v>
      </c>
      <c r="E144" s="306" t="s">
        <v>6521</v>
      </c>
      <c r="F144" s="1402">
        <v>5.5</v>
      </c>
      <c r="G144" s="1354" t="s">
        <v>7143</v>
      </c>
      <c r="H144" s="1402" t="str">
        <f>E144</f>
        <v>111/10/27</v>
      </c>
      <c r="I144" s="1405"/>
      <c r="J144" s="1357" t="s">
        <v>7195</v>
      </c>
      <c r="K144" s="319">
        <f>K142+F144</f>
        <v>1374</v>
      </c>
      <c r="L144" s="307" t="s">
        <v>7143</v>
      </c>
      <c r="M144" s="1424"/>
      <c r="N144" s="320" t="s">
        <v>474</v>
      </c>
      <c r="O144" s="1441" t="s">
        <v>6522</v>
      </c>
      <c r="P144" s="327"/>
    </row>
    <row r="145" spans="1:16" s="328" customFormat="1" ht="30" customHeight="1">
      <c r="A145" s="1350"/>
      <c r="B145" s="326" t="s">
        <v>7194</v>
      </c>
      <c r="C145" s="1353"/>
      <c r="D145" s="1355"/>
      <c r="E145" s="306" t="str">
        <f>E144</f>
        <v>111/10/27</v>
      </c>
      <c r="F145" s="1356"/>
      <c r="G145" s="1355"/>
      <c r="H145" s="332"/>
      <c r="I145" s="333" t="s">
        <v>443</v>
      </c>
      <c r="J145" s="1357"/>
      <c r="K145" s="381">
        <f>K143+H145</f>
        <v>117</v>
      </c>
      <c r="L145" s="310" t="s">
        <v>443</v>
      </c>
      <c r="M145" s="1424"/>
      <c r="N145" s="320" t="s">
        <v>5576</v>
      </c>
      <c r="O145" s="1442"/>
      <c r="P145" s="327"/>
    </row>
    <row r="146" spans="1:16" s="328" customFormat="1" ht="30" customHeight="1">
      <c r="A146" s="1350" t="s">
        <v>6523</v>
      </c>
      <c r="B146" s="326" t="s">
        <v>442</v>
      </c>
      <c r="C146" s="1352">
        <v>5405</v>
      </c>
      <c r="D146" s="1354" t="s">
        <v>7196</v>
      </c>
      <c r="E146" s="306" t="s">
        <v>6524</v>
      </c>
      <c r="F146" s="1402">
        <v>39</v>
      </c>
      <c r="G146" s="1354" t="s">
        <v>7143</v>
      </c>
      <c r="H146" s="1402" t="str">
        <f>E146</f>
        <v>111/10/31</v>
      </c>
      <c r="I146" s="1405"/>
      <c r="J146" s="1357" t="s">
        <v>7193</v>
      </c>
      <c r="K146" s="319">
        <f>K144+F146</f>
        <v>1413</v>
      </c>
      <c r="L146" s="307" t="s">
        <v>7143</v>
      </c>
      <c r="M146" s="1424"/>
      <c r="N146" s="320" t="s">
        <v>6527</v>
      </c>
      <c r="O146" s="1441" t="s">
        <v>6525</v>
      </c>
      <c r="P146" s="327"/>
    </row>
    <row r="147" spans="1:16" s="328" customFormat="1" ht="30" customHeight="1">
      <c r="A147" s="1350"/>
      <c r="B147" s="326" t="s">
        <v>7194</v>
      </c>
      <c r="C147" s="1353"/>
      <c r="D147" s="1355"/>
      <c r="E147" s="306" t="str">
        <f>E146</f>
        <v>111/10/31</v>
      </c>
      <c r="F147" s="1356"/>
      <c r="G147" s="1355"/>
      <c r="H147" s="332">
        <v>2</v>
      </c>
      <c r="I147" s="333" t="s">
        <v>443</v>
      </c>
      <c r="J147" s="1357"/>
      <c r="K147" s="381">
        <f>K145+H147</f>
        <v>119</v>
      </c>
      <c r="L147" s="310" t="s">
        <v>443</v>
      </c>
      <c r="M147" s="1424"/>
      <c r="N147" s="320" t="s">
        <v>5576</v>
      </c>
      <c r="O147" s="1442"/>
      <c r="P147" s="327"/>
    </row>
    <row r="148" spans="1:16" s="328" customFormat="1" ht="30" customHeight="1">
      <c r="A148" s="1350" t="s">
        <v>6526</v>
      </c>
      <c r="B148" s="326" t="s">
        <v>442</v>
      </c>
      <c r="C148" s="1352">
        <v>5405</v>
      </c>
      <c r="D148" s="1354" t="s">
        <v>7143</v>
      </c>
      <c r="E148" s="306" t="s">
        <v>6524</v>
      </c>
      <c r="F148" s="1402">
        <v>55.5</v>
      </c>
      <c r="G148" s="1354" t="s">
        <v>7196</v>
      </c>
      <c r="H148" s="1402" t="str">
        <f>E148</f>
        <v>111/10/31</v>
      </c>
      <c r="I148" s="1405"/>
      <c r="J148" s="1357" t="s">
        <v>7195</v>
      </c>
      <c r="K148" s="319">
        <f>K146+F148</f>
        <v>1468.5</v>
      </c>
      <c r="L148" s="307" t="s">
        <v>7143</v>
      </c>
      <c r="M148" s="1424"/>
      <c r="N148" s="320" t="s">
        <v>5404</v>
      </c>
      <c r="O148" s="1441" t="s">
        <v>6528</v>
      </c>
      <c r="P148" s="327"/>
    </row>
    <row r="149" spans="1:16" s="328" customFormat="1" ht="30" customHeight="1">
      <c r="A149" s="1350"/>
      <c r="B149" s="326" t="s">
        <v>7194</v>
      </c>
      <c r="C149" s="1353"/>
      <c r="D149" s="1355"/>
      <c r="E149" s="306" t="str">
        <f>E148</f>
        <v>111/10/31</v>
      </c>
      <c r="F149" s="1356"/>
      <c r="G149" s="1355"/>
      <c r="H149" s="332">
        <v>2</v>
      </c>
      <c r="I149" s="333" t="s">
        <v>443</v>
      </c>
      <c r="J149" s="1357"/>
      <c r="K149" s="381">
        <f>K147+H149</f>
        <v>121</v>
      </c>
      <c r="L149" s="310" t="s">
        <v>443</v>
      </c>
      <c r="M149" s="1424"/>
      <c r="N149" s="320" t="s">
        <v>5576</v>
      </c>
      <c r="O149" s="1442"/>
      <c r="P149" s="327"/>
    </row>
    <row r="150" spans="1:16" s="328" customFormat="1" ht="30" customHeight="1">
      <c r="A150" s="1350" t="s">
        <v>6529</v>
      </c>
      <c r="B150" s="326" t="s">
        <v>442</v>
      </c>
      <c r="C150" s="1352">
        <v>5405</v>
      </c>
      <c r="D150" s="1354" t="s">
        <v>7143</v>
      </c>
      <c r="E150" s="306" t="s">
        <v>6524</v>
      </c>
      <c r="F150" s="1402">
        <v>8</v>
      </c>
      <c r="G150" s="1354" t="s">
        <v>7143</v>
      </c>
      <c r="H150" s="1402" t="str">
        <f>E150</f>
        <v>111/10/31</v>
      </c>
      <c r="I150" s="1405"/>
      <c r="J150" s="1357" t="s">
        <v>7193</v>
      </c>
      <c r="K150" s="319">
        <f>K148+F150</f>
        <v>1476.5</v>
      </c>
      <c r="L150" s="307" t="s">
        <v>7143</v>
      </c>
      <c r="M150" s="1424"/>
      <c r="N150" s="320" t="s">
        <v>5404</v>
      </c>
      <c r="O150" s="1441" t="s">
        <v>6530</v>
      </c>
      <c r="P150" s="327"/>
    </row>
    <row r="151" spans="1:16" s="328" customFormat="1" ht="30" customHeight="1">
      <c r="A151" s="1350"/>
      <c r="B151" s="326" t="s">
        <v>7194</v>
      </c>
      <c r="C151" s="1353"/>
      <c r="D151" s="1355"/>
      <c r="E151" s="306" t="str">
        <f>E150</f>
        <v>111/10/31</v>
      </c>
      <c r="F151" s="1356"/>
      <c r="G151" s="1355"/>
      <c r="H151" s="332"/>
      <c r="I151" s="333" t="s">
        <v>443</v>
      </c>
      <c r="J151" s="1357"/>
      <c r="K151" s="381">
        <f>K149+H151</f>
        <v>121</v>
      </c>
      <c r="L151" s="310" t="s">
        <v>443</v>
      </c>
      <c r="M151" s="1424"/>
      <c r="N151" s="320" t="s">
        <v>5576</v>
      </c>
      <c r="O151" s="1442"/>
      <c r="P151" s="327"/>
    </row>
    <row r="152" spans="1:16" s="328" customFormat="1" ht="30" customHeight="1">
      <c r="A152" s="1350" t="s">
        <v>6812</v>
      </c>
      <c r="B152" s="326" t="s">
        <v>442</v>
      </c>
      <c r="C152" s="1352">
        <v>5405</v>
      </c>
      <c r="D152" s="1354" t="s">
        <v>7143</v>
      </c>
      <c r="E152" s="306" t="s">
        <v>6790</v>
      </c>
      <c r="F152" s="1402">
        <v>11</v>
      </c>
      <c r="G152" s="1354" t="s">
        <v>7143</v>
      </c>
      <c r="H152" s="1402" t="str">
        <f>E152</f>
        <v>111/11/07</v>
      </c>
      <c r="I152" s="1405"/>
      <c r="J152" s="1357" t="s">
        <v>7193</v>
      </c>
      <c r="K152" s="319">
        <f>K150+F152</f>
        <v>1487.5</v>
      </c>
      <c r="L152" s="307" t="s">
        <v>7143</v>
      </c>
      <c r="M152" s="1424"/>
      <c r="N152" s="320" t="s">
        <v>488</v>
      </c>
      <c r="O152" s="1441" t="s">
        <v>6813</v>
      </c>
      <c r="P152" s="327"/>
    </row>
    <row r="153" spans="1:16" s="328" customFormat="1" ht="30" customHeight="1">
      <c r="A153" s="1350"/>
      <c r="B153" s="326" t="s">
        <v>7197</v>
      </c>
      <c r="C153" s="1353"/>
      <c r="D153" s="1355"/>
      <c r="E153" s="306" t="str">
        <f>E152</f>
        <v>111/11/07</v>
      </c>
      <c r="F153" s="1356"/>
      <c r="G153" s="1355"/>
      <c r="H153" s="332">
        <v>2</v>
      </c>
      <c r="I153" s="333" t="s">
        <v>443</v>
      </c>
      <c r="J153" s="1357"/>
      <c r="K153" s="381">
        <f>K151+H153</f>
        <v>123</v>
      </c>
      <c r="L153" s="310" t="s">
        <v>443</v>
      </c>
      <c r="M153" s="1424"/>
      <c r="N153" s="320" t="s">
        <v>5576</v>
      </c>
      <c r="O153" s="1442"/>
      <c r="P153" s="327"/>
    </row>
    <row r="154" spans="1:16" s="328" customFormat="1" ht="30" customHeight="1">
      <c r="A154" s="1350" t="s">
        <v>6814</v>
      </c>
      <c r="B154" s="326" t="s">
        <v>442</v>
      </c>
      <c r="C154" s="1352">
        <v>5405</v>
      </c>
      <c r="D154" s="1354" t="s">
        <v>7143</v>
      </c>
      <c r="E154" s="306" t="s">
        <v>6815</v>
      </c>
      <c r="F154" s="1402">
        <v>38</v>
      </c>
      <c r="G154" s="1354" t="s">
        <v>7196</v>
      </c>
      <c r="H154" s="1402" t="str">
        <f>E154</f>
        <v>111/11/25</v>
      </c>
      <c r="I154" s="1405"/>
      <c r="J154" s="1357" t="s">
        <v>7193</v>
      </c>
      <c r="K154" s="319">
        <f>K152+F154</f>
        <v>1525.5</v>
      </c>
      <c r="L154" s="307" t="s">
        <v>7143</v>
      </c>
      <c r="M154" s="1424"/>
      <c r="N154" s="320" t="s">
        <v>474</v>
      </c>
      <c r="O154" s="1441" t="s">
        <v>6816</v>
      </c>
      <c r="P154" s="327"/>
    </row>
    <row r="155" spans="1:16" s="328" customFormat="1" ht="30" customHeight="1">
      <c r="A155" s="1350"/>
      <c r="B155" s="326" t="s">
        <v>7194</v>
      </c>
      <c r="C155" s="1353"/>
      <c r="D155" s="1355"/>
      <c r="E155" s="306" t="str">
        <f>E154</f>
        <v>111/11/25</v>
      </c>
      <c r="F155" s="1356"/>
      <c r="G155" s="1355"/>
      <c r="H155" s="332">
        <v>2</v>
      </c>
      <c r="I155" s="333" t="s">
        <v>443</v>
      </c>
      <c r="J155" s="1357"/>
      <c r="K155" s="381">
        <f>K153+H155</f>
        <v>125</v>
      </c>
      <c r="L155" s="310" t="s">
        <v>443</v>
      </c>
      <c r="M155" s="1424"/>
      <c r="N155" s="320" t="s">
        <v>5576</v>
      </c>
      <c r="O155" s="1442"/>
      <c r="P155" s="327"/>
    </row>
    <row r="156" spans="1:16" s="328" customFormat="1" ht="30" customHeight="1">
      <c r="A156" s="1350" t="s">
        <v>6817</v>
      </c>
      <c r="B156" s="326" t="s">
        <v>442</v>
      </c>
      <c r="C156" s="1352">
        <v>5405</v>
      </c>
      <c r="D156" s="1354" t="s">
        <v>7143</v>
      </c>
      <c r="E156" s="306" t="s">
        <v>6818</v>
      </c>
      <c r="F156" s="1402">
        <v>6</v>
      </c>
      <c r="G156" s="1354" t="s">
        <v>7143</v>
      </c>
      <c r="H156" s="1402" t="str">
        <f>E156</f>
        <v>111/11/29</v>
      </c>
      <c r="I156" s="1405"/>
      <c r="J156" s="1357" t="s">
        <v>2333</v>
      </c>
      <c r="K156" s="319">
        <f>K154+F156</f>
        <v>1531.5</v>
      </c>
      <c r="L156" s="307" t="s">
        <v>7196</v>
      </c>
      <c r="M156" s="1424"/>
      <c r="N156" s="320" t="s">
        <v>488</v>
      </c>
      <c r="O156" s="1441" t="s">
        <v>6819</v>
      </c>
      <c r="P156" s="327"/>
    </row>
    <row r="157" spans="1:16" s="328" customFormat="1" ht="30" customHeight="1">
      <c r="A157" s="1350"/>
      <c r="B157" s="326" t="s">
        <v>7194</v>
      </c>
      <c r="C157" s="1353"/>
      <c r="D157" s="1355"/>
      <c r="E157" s="306" t="str">
        <f>E156</f>
        <v>111/11/29</v>
      </c>
      <c r="F157" s="1356"/>
      <c r="G157" s="1355"/>
      <c r="H157" s="332">
        <v>2</v>
      </c>
      <c r="I157" s="333" t="s">
        <v>443</v>
      </c>
      <c r="J157" s="1357"/>
      <c r="K157" s="381">
        <f>K155+H157</f>
        <v>127</v>
      </c>
      <c r="L157" s="310" t="s">
        <v>443</v>
      </c>
      <c r="M157" s="1424"/>
      <c r="N157" s="320" t="s">
        <v>1820</v>
      </c>
      <c r="O157" s="1442"/>
      <c r="P157" s="327"/>
    </row>
    <row r="158" spans="1:16" s="328" customFormat="1" ht="30" customHeight="1">
      <c r="A158" s="1350" t="s">
        <v>6820</v>
      </c>
      <c r="B158" s="326" t="s">
        <v>442</v>
      </c>
      <c r="C158" s="1352">
        <v>5405</v>
      </c>
      <c r="D158" s="1354" t="s">
        <v>7143</v>
      </c>
      <c r="E158" s="306" t="s">
        <v>6818</v>
      </c>
      <c r="F158" s="1402">
        <v>6</v>
      </c>
      <c r="G158" s="1354" t="s">
        <v>7196</v>
      </c>
      <c r="H158" s="1402" t="str">
        <f>E158</f>
        <v>111/11/29</v>
      </c>
      <c r="I158" s="1405"/>
      <c r="J158" s="1357" t="s">
        <v>7193</v>
      </c>
      <c r="K158" s="319">
        <f>K156+F158</f>
        <v>1537.5</v>
      </c>
      <c r="L158" s="307" t="s">
        <v>7196</v>
      </c>
      <c r="M158" s="1424"/>
      <c r="N158" s="320" t="s">
        <v>488</v>
      </c>
      <c r="O158" s="1441" t="s">
        <v>6821</v>
      </c>
      <c r="P158" s="327"/>
    </row>
    <row r="159" spans="1:16" s="328" customFormat="1" ht="30" customHeight="1">
      <c r="A159" s="1350"/>
      <c r="B159" s="326" t="s">
        <v>2669</v>
      </c>
      <c r="C159" s="1353"/>
      <c r="D159" s="1355"/>
      <c r="E159" s="306" t="str">
        <f>E158</f>
        <v>111/11/29</v>
      </c>
      <c r="F159" s="1356"/>
      <c r="G159" s="1355"/>
      <c r="H159" s="332">
        <v>2</v>
      </c>
      <c r="I159" s="333" t="s">
        <v>443</v>
      </c>
      <c r="J159" s="1357"/>
      <c r="K159" s="381">
        <f>K157+H159</f>
        <v>129</v>
      </c>
      <c r="L159" s="310" t="s">
        <v>443</v>
      </c>
      <c r="M159" s="1424"/>
      <c r="N159" s="320" t="s">
        <v>1820</v>
      </c>
      <c r="O159" s="1442"/>
      <c r="P159" s="327"/>
    </row>
    <row r="160" spans="1:16" s="328" customFormat="1" ht="30" customHeight="1">
      <c r="A160" s="1350" t="s">
        <v>6822</v>
      </c>
      <c r="B160" s="326" t="s">
        <v>442</v>
      </c>
      <c r="C160" s="1352">
        <v>5405</v>
      </c>
      <c r="D160" s="1354" t="s">
        <v>7143</v>
      </c>
      <c r="E160" s="306" t="s">
        <v>6818</v>
      </c>
      <c r="F160" s="1402">
        <v>10</v>
      </c>
      <c r="G160" s="1354" t="s">
        <v>7143</v>
      </c>
      <c r="H160" s="1402" t="str">
        <f>E160</f>
        <v>111/11/29</v>
      </c>
      <c r="I160" s="1405"/>
      <c r="J160" s="1357" t="s">
        <v>7193</v>
      </c>
      <c r="K160" s="319">
        <f>K158+F160</f>
        <v>1547.5</v>
      </c>
      <c r="L160" s="307" t="s">
        <v>7143</v>
      </c>
      <c r="M160" s="1424"/>
      <c r="N160" s="320" t="s">
        <v>488</v>
      </c>
      <c r="O160" s="1441" t="s">
        <v>6823</v>
      </c>
      <c r="P160" s="327"/>
    </row>
    <row r="161" spans="1:16" s="328" customFormat="1" ht="30" customHeight="1">
      <c r="A161" s="1350"/>
      <c r="B161" s="326" t="s">
        <v>7197</v>
      </c>
      <c r="C161" s="1353"/>
      <c r="D161" s="1355"/>
      <c r="E161" s="306" t="str">
        <f>E160</f>
        <v>111/11/29</v>
      </c>
      <c r="F161" s="1356"/>
      <c r="G161" s="1355"/>
      <c r="H161" s="332">
        <v>2</v>
      </c>
      <c r="I161" s="333" t="s">
        <v>443</v>
      </c>
      <c r="J161" s="1357"/>
      <c r="K161" s="381">
        <f>K159+H161</f>
        <v>131</v>
      </c>
      <c r="L161" s="310" t="s">
        <v>443</v>
      </c>
      <c r="M161" s="1424"/>
      <c r="N161" s="320" t="s">
        <v>1820</v>
      </c>
      <c r="O161" s="1442"/>
      <c r="P161" s="327"/>
    </row>
    <row r="162" spans="1:16" s="328" customFormat="1" ht="30" customHeight="1">
      <c r="A162" s="1350" t="s">
        <v>7190</v>
      </c>
      <c r="B162" s="326" t="s">
        <v>442</v>
      </c>
      <c r="C162" s="1352">
        <v>5405</v>
      </c>
      <c r="D162" s="1354" t="s">
        <v>7196</v>
      </c>
      <c r="E162" s="306" t="s">
        <v>925</v>
      </c>
      <c r="F162" s="1402">
        <v>10.5</v>
      </c>
      <c r="G162" s="1354" t="s">
        <v>7143</v>
      </c>
      <c r="H162" s="1402" t="str">
        <f>E162</f>
        <v>111/11/30</v>
      </c>
      <c r="I162" s="1405"/>
      <c r="J162" s="1357" t="s">
        <v>7195</v>
      </c>
      <c r="K162" s="319">
        <f>K160+F162</f>
        <v>1558</v>
      </c>
      <c r="L162" s="307" t="s">
        <v>7196</v>
      </c>
      <c r="M162" s="1424"/>
      <c r="N162" s="320" t="s">
        <v>474</v>
      </c>
      <c r="O162" s="1441" t="s">
        <v>6824</v>
      </c>
      <c r="P162" s="327"/>
    </row>
    <row r="163" spans="1:16" s="328" customFormat="1" ht="30" customHeight="1">
      <c r="A163" s="1350"/>
      <c r="B163" s="326" t="s">
        <v>7197</v>
      </c>
      <c r="C163" s="1353"/>
      <c r="D163" s="1355"/>
      <c r="E163" s="306" t="str">
        <f>E162</f>
        <v>111/11/30</v>
      </c>
      <c r="F163" s="1356"/>
      <c r="G163" s="1355"/>
      <c r="H163" s="332">
        <v>2</v>
      </c>
      <c r="I163" s="333" t="s">
        <v>443</v>
      </c>
      <c r="J163" s="1357"/>
      <c r="K163" s="381">
        <f>K161+H163</f>
        <v>133</v>
      </c>
      <c r="L163" s="310" t="s">
        <v>443</v>
      </c>
      <c r="M163" s="1424"/>
      <c r="N163" s="320" t="s">
        <v>1820</v>
      </c>
      <c r="O163" s="1442"/>
      <c r="P163" s="327"/>
    </row>
    <row r="164" spans="1:16" s="328" customFormat="1" ht="30" customHeight="1">
      <c r="A164" s="1350" t="s">
        <v>7191</v>
      </c>
      <c r="B164" s="326" t="s">
        <v>442</v>
      </c>
      <c r="C164" s="1352">
        <v>5405</v>
      </c>
      <c r="D164" s="1354" t="s">
        <v>7196</v>
      </c>
      <c r="E164" s="306" t="s">
        <v>6954</v>
      </c>
      <c r="F164" s="1402">
        <v>39</v>
      </c>
      <c r="G164" s="1354" t="s">
        <v>7143</v>
      </c>
      <c r="H164" s="1402" t="str">
        <f>E164</f>
        <v>111/12/08</v>
      </c>
      <c r="I164" s="1405"/>
      <c r="J164" s="1357" t="s">
        <v>7193</v>
      </c>
      <c r="K164" s="319">
        <f>K162+F164</f>
        <v>1597</v>
      </c>
      <c r="L164" s="307" t="s">
        <v>7143</v>
      </c>
      <c r="M164" s="1424"/>
      <c r="N164" s="320" t="s">
        <v>474</v>
      </c>
      <c r="O164" s="1441" t="s">
        <v>6955</v>
      </c>
      <c r="P164" s="327"/>
    </row>
    <row r="165" spans="1:16" s="328" customFormat="1" ht="30" customHeight="1">
      <c r="A165" s="1350"/>
      <c r="B165" s="326" t="s">
        <v>7197</v>
      </c>
      <c r="C165" s="1353"/>
      <c r="D165" s="1355"/>
      <c r="E165" s="306" t="str">
        <f>E164</f>
        <v>111/12/08</v>
      </c>
      <c r="F165" s="1356"/>
      <c r="G165" s="1355"/>
      <c r="H165" s="332">
        <v>2</v>
      </c>
      <c r="I165" s="333" t="s">
        <v>443</v>
      </c>
      <c r="J165" s="1357"/>
      <c r="K165" s="381">
        <f>K163+H165</f>
        <v>135</v>
      </c>
      <c r="L165" s="310" t="s">
        <v>443</v>
      </c>
      <c r="M165" s="1424"/>
      <c r="N165" s="320" t="s">
        <v>1820</v>
      </c>
      <c r="O165" s="1442"/>
      <c r="P165" s="327"/>
    </row>
    <row r="166" spans="1:16" s="328" customFormat="1" ht="30" customHeight="1">
      <c r="A166" s="1350" t="s">
        <v>7192</v>
      </c>
      <c r="B166" s="326" t="s">
        <v>442</v>
      </c>
      <c r="C166" s="1352">
        <v>5405</v>
      </c>
      <c r="D166" s="1354" t="s">
        <v>7143</v>
      </c>
      <c r="E166" s="306" t="s">
        <v>6956</v>
      </c>
      <c r="F166" s="1402">
        <v>9</v>
      </c>
      <c r="G166" s="1354" t="s">
        <v>7196</v>
      </c>
      <c r="H166" s="1402" t="str">
        <f>E166</f>
        <v>111/12/22</v>
      </c>
      <c r="I166" s="1405"/>
      <c r="J166" s="1357" t="s">
        <v>7193</v>
      </c>
      <c r="K166" s="319">
        <f>K164+F166</f>
        <v>1606</v>
      </c>
      <c r="L166" s="307" t="s">
        <v>7143</v>
      </c>
      <c r="M166" s="1424"/>
      <c r="N166" s="320" t="s">
        <v>474</v>
      </c>
      <c r="O166" s="1441" t="s">
        <v>6957</v>
      </c>
      <c r="P166" s="327"/>
    </row>
    <row r="167" spans="1:16" s="328" customFormat="1" ht="30" customHeight="1">
      <c r="A167" s="1350"/>
      <c r="B167" s="326" t="s">
        <v>7194</v>
      </c>
      <c r="C167" s="1353"/>
      <c r="D167" s="1355"/>
      <c r="E167" s="306" t="str">
        <f>E166</f>
        <v>111/12/22</v>
      </c>
      <c r="F167" s="1356"/>
      <c r="G167" s="1355"/>
      <c r="H167" s="332">
        <v>2</v>
      </c>
      <c r="I167" s="333" t="s">
        <v>443</v>
      </c>
      <c r="J167" s="1357"/>
      <c r="K167" s="381">
        <f>K165+H167</f>
        <v>137</v>
      </c>
      <c r="L167" s="310" t="s">
        <v>443</v>
      </c>
      <c r="M167" s="1424"/>
      <c r="N167" s="320" t="s">
        <v>1820</v>
      </c>
      <c r="O167" s="1442"/>
      <c r="P167" s="327"/>
    </row>
    <row r="168" spans="1:16" s="135" customFormat="1" ht="30" customHeight="1">
      <c r="A168" s="1376" t="s">
        <v>7198</v>
      </c>
      <c r="B168" s="74" t="s">
        <v>442</v>
      </c>
      <c r="C168" s="1378">
        <v>5405</v>
      </c>
      <c r="D168" s="1380" t="s">
        <v>7199</v>
      </c>
      <c r="E168" s="75" t="s">
        <v>7169</v>
      </c>
      <c r="F168" s="1382">
        <v>21.5</v>
      </c>
      <c r="G168" s="1380" t="s">
        <v>7200</v>
      </c>
      <c r="H168" s="1382" t="str">
        <f>E168</f>
        <v>112/1/6</v>
      </c>
      <c r="I168" s="1447"/>
      <c r="J168" s="1388" t="s">
        <v>7201</v>
      </c>
      <c r="K168" s="81">
        <f>K166+F168</f>
        <v>1627.5</v>
      </c>
      <c r="L168" s="76" t="s">
        <v>7200</v>
      </c>
      <c r="M168" s="1425"/>
      <c r="N168" s="82" t="s">
        <v>474</v>
      </c>
      <c r="O168" s="1448" t="s">
        <v>7203</v>
      </c>
      <c r="P168" s="136"/>
    </row>
    <row r="169" spans="1:16" s="135" customFormat="1" ht="30" customHeight="1">
      <c r="A169" s="1376"/>
      <c r="B169" s="74" t="s">
        <v>7202</v>
      </c>
      <c r="C169" s="1379"/>
      <c r="D169" s="1381"/>
      <c r="E169" s="75" t="str">
        <f>E168</f>
        <v>112/1/6</v>
      </c>
      <c r="F169" s="1383"/>
      <c r="G169" s="1381"/>
      <c r="H169" s="127">
        <v>2</v>
      </c>
      <c r="I169" s="383" t="s">
        <v>443</v>
      </c>
      <c r="J169" s="1388"/>
      <c r="K169" s="384">
        <f>K167+H169</f>
        <v>139</v>
      </c>
      <c r="L169" s="79" t="s">
        <v>443</v>
      </c>
      <c r="M169" s="1425"/>
      <c r="N169" s="82" t="s">
        <v>1820</v>
      </c>
      <c r="O169" s="1449"/>
      <c r="P169" s="136"/>
    </row>
    <row r="170" spans="1:16" s="135" customFormat="1" ht="30" customHeight="1">
      <c r="A170" s="1376" t="s">
        <v>7204</v>
      </c>
      <c r="B170" s="74" t="s">
        <v>442</v>
      </c>
      <c r="C170" s="1378">
        <v>5405</v>
      </c>
      <c r="D170" s="1380" t="s">
        <v>7199</v>
      </c>
      <c r="E170" s="75" t="s">
        <v>7205</v>
      </c>
      <c r="F170" s="1382">
        <v>7.5</v>
      </c>
      <c r="G170" s="1380" t="s">
        <v>7200</v>
      </c>
      <c r="H170" s="1382" t="str">
        <f>E170</f>
        <v>112/1/7</v>
      </c>
      <c r="I170" s="1447"/>
      <c r="J170" s="1388" t="s">
        <v>7201</v>
      </c>
      <c r="K170" s="81">
        <f>K168+F170</f>
        <v>1635</v>
      </c>
      <c r="L170" s="76" t="s">
        <v>7200</v>
      </c>
      <c r="M170" s="1425"/>
      <c r="N170" s="82" t="s">
        <v>7206</v>
      </c>
      <c r="O170" s="1448" t="s">
        <v>7207</v>
      </c>
      <c r="P170" s="136"/>
    </row>
    <row r="171" spans="1:16" s="135" customFormat="1" ht="30" customHeight="1">
      <c r="A171" s="1376"/>
      <c r="B171" s="74" t="s">
        <v>7202</v>
      </c>
      <c r="C171" s="1379"/>
      <c r="D171" s="1381"/>
      <c r="E171" s="75" t="str">
        <f>E170</f>
        <v>112/1/7</v>
      </c>
      <c r="F171" s="1383"/>
      <c r="G171" s="1381"/>
      <c r="H171" s="127">
        <v>2</v>
      </c>
      <c r="I171" s="383" t="s">
        <v>443</v>
      </c>
      <c r="J171" s="1388"/>
      <c r="K171" s="384">
        <f>K169+H171</f>
        <v>141</v>
      </c>
      <c r="L171" s="79" t="s">
        <v>443</v>
      </c>
      <c r="M171" s="1425"/>
      <c r="N171" s="82" t="s">
        <v>7120</v>
      </c>
      <c r="O171" s="1449"/>
      <c r="P171" s="136"/>
    </row>
    <row r="172" spans="1:16" s="135" customFormat="1" ht="30" customHeight="1">
      <c r="A172" s="1376" t="s">
        <v>7208</v>
      </c>
      <c r="B172" s="74" t="s">
        <v>442</v>
      </c>
      <c r="C172" s="1378">
        <v>5405</v>
      </c>
      <c r="D172" s="1380" t="s">
        <v>7199</v>
      </c>
      <c r="E172" s="75" t="s">
        <v>7209</v>
      </c>
      <c r="F172" s="1382">
        <v>48</v>
      </c>
      <c r="G172" s="1380" t="s">
        <v>7200</v>
      </c>
      <c r="H172" s="1382" t="str">
        <f>E172</f>
        <v>112/1/9</v>
      </c>
      <c r="I172" s="1447"/>
      <c r="J172" s="1388" t="s">
        <v>7201</v>
      </c>
      <c r="K172" s="81">
        <f>K170+F172</f>
        <v>1683</v>
      </c>
      <c r="L172" s="76" t="s">
        <v>7200</v>
      </c>
      <c r="M172" s="1425"/>
      <c r="N172" s="82" t="s">
        <v>7210</v>
      </c>
      <c r="O172" s="1448" t="s">
        <v>7211</v>
      </c>
      <c r="P172" s="136"/>
    </row>
    <row r="173" spans="1:16" s="135" customFormat="1" ht="30" customHeight="1">
      <c r="A173" s="1376"/>
      <c r="B173" s="74" t="s">
        <v>7202</v>
      </c>
      <c r="C173" s="1379"/>
      <c r="D173" s="1381"/>
      <c r="E173" s="75" t="str">
        <f>E172</f>
        <v>112/1/9</v>
      </c>
      <c r="F173" s="1383"/>
      <c r="G173" s="1381"/>
      <c r="H173" s="127">
        <v>2</v>
      </c>
      <c r="I173" s="383" t="s">
        <v>443</v>
      </c>
      <c r="J173" s="1388"/>
      <c r="K173" s="384">
        <f>K171+H173</f>
        <v>143</v>
      </c>
      <c r="L173" s="79" t="s">
        <v>443</v>
      </c>
      <c r="M173" s="1425"/>
      <c r="N173" s="82" t="s">
        <v>7120</v>
      </c>
      <c r="O173" s="1449"/>
      <c r="P173" s="136"/>
    </row>
    <row r="174" spans="1:16" s="135" customFormat="1" ht="30" customHeight="1">
      <c r="A174" s="1376" t="s">
        <v>7214</v>
      </c>
      <c r="B174" s="74" t="s">
        <v>442</v>
      </c>
      <c r="C174" s="1378">
        <v>5405</v>
      </c>
      <c r="D174" s="1380" t="s">
        <v>7199</v>
      </c>
      <c r="E174" s="75" t="s">
        <v>7212</v>
      </c>
      <c r="F174" s="1382">
        <v>40</v>
      </c>
      <c r="G174" s="1380" t="s">
        <v>7200</v>
      </c>
      <c r="H174" s="1382" t="str">
        <f>E174</f>
        <v>112/1/10</v>
      </c>
      <c r="I174" s="1447"/>
      <c r="J174" s="1388" t="s">
        <v>7201</v>
      </c>
      <c r="K174" s="81">
        <f>K172+F174</f>
        <v>1723</v>
      </c>
      <c r="L174" s="76" t="s">
        <v>7200</v>
      </c>
      <c r="M174" s="1425"/>
      <c r="N174" s="82" t="s">
        <v>7160</v>
      </c>
      <c r="O174" s="1448" t="s">
        <v>7213</v>
      </c>
      <c r="P174" s="136"/>
    </row>
    <row r="175" spans="1:16" s="135" customFormat="1" ht="30" customHeight="1">
      <c r="A175" s="1376"/>
      <c r="B175" s="74" t="s">
        <v>7202</v>
      </c>
      <c r="C175" s="1379"/>
      <c r="D175" s="1381"/>
      <c r="E175" s="75" t="str">
        <f>E174</f>
        <v>112/1/10</v>
      </c>
      <c r="F175" s="1383"/>
      <c r="G175" s="1381"/>
      <c r="H175" s="127">
        <v>2</v>
      </c>
      <c r="I175" s="383" t="s">
        <v>443</v>
      </c>
      <c r="J175" s="1388"/>
      <c r="K175" s="384">
        <f>K173+H175</f>
        <v>145</v>
      </c>
      <c r="L175" s="79" t="s">
        <v>443</v>
      </c>
      <c r="M175" s="1425"/>
      <c r="N175" s="82" t="s">
        <v>7120</v>
      </c>
      <c r="O175" s="1449"/>
      <c r="P175" s="136"/>
    </row>
    <row r="176" spans="1:16" s="135" customFormat="1" ht="30" customHeight="1">
      <c r="A176" s="1376" t="s">
        <v>7215</v>
      </c>
      <c r="B176" s="74" t="s">
        <v>442</v>
      </c>
      <c r="C176" s="1378">
        <v>5405</v>
      </c>
      <c r="D176" s="1380" t="s">
        <v>7199</v>
      </c>
      <c r="E176" s="75" t="s">
        <v>7212</v>
      </c>
      <c r="F176" s="1382">
        <v>44</v>
      </c>
      <c r="G176" s="1380" t="s">
        <v>7200</v>
      </c>
      <c r="H176" s="1382" t="str">
        <f>E176</f>
        <v>112/1/10</v>
      </c>
      <c r="I176" s="1447"/>
      <c r="J176" s="1388" t="s">
        <v>7201</v>
      </c>
      <c r="K176" s="81">
        <f>K174+F176</f>
        <v>1767</v>
      </c>
      <c r="L176" s="76" t="s">
        <v>7200</v>
      </c>
      <c r="M176" s="1425"/>
      <c r="N176" s="82" t="s">
        <v>7160</v>
      </c>
      <c r="O176" s="1448" t="s">
        <v>7216</v>
      </c>
      <c r="P176" s="136"/>
    </row>
    <row r="177" spans="1:16" s="135" customFormat="1" ht="30" customHeight="1">
      <c r="A177" s="1376"/>
      <c r="B177" s="74" t="s">
        <v>7202</v>
      </c>
      <c r="C177" s="1379"/>
      <c r="D177" s="1381"/>
      <c r="E177" s="75" t="str">
        <f>E176</f>
        <v>112/1/10</v>
      </c>
      <c r="F177" s="1383"/>
      <c r="G177" s="1381"/>
      <c r="H177" s="127">
        <v>2</v>
      </c>
      <c r="I177" s="383" t="s">
        <v>443</v>
      </c>
      <c r="J177" s="1388"/>
      <c r="K177" s="384">
        <f>K175+H177</f>
        <v>147</v>
      </c>
      <c r="L177" s="79" t="s">
        <v>443</v>
      </c>
      <c r="M177" s="1425"/>
      <c r="N177" s="82" t="s">
        <v>7120</v>
      </c>
      <c r="O177" s="1449"/>
      <c r="P177" s="136"/>
    </row>
    <row r="178" spans="1:16" s="135" customFormat="1" ht="30" customHeight="1">
      <c r="A178" s="1376" t="s">
        <v>7312</v>
      </c>
      <c r="B178" s="74" t="s">
        <v>442</v>
      </c>
      <c r="C178" s="1378">
        <v>5405</v>
      </c>
      <c r="D178" s="1380" t="s">
        <v>478</v>
      </c>
      <c r="E178" s="75" t="s">
        <v>7313</v>
      </c>
      <c r="F178" s="1382">
        <v>26</v>
      </c>
      <c r="G178" s="1380" t="s">
        <v>478</v>
      </c>
      <c r="H178" s="1382" t="str">
        <f>E178</f>
        <v>112/1/13</v>
      </c>
      <c r="I178" s="1447"/>
      <c r="J178" s="1388" t="s">
        <v>1338</v>
      </c>
      <c r="K178" s="81">
        <f>K176+F178</f>
        <v>1793</v>
      </c>
      <c r="L178" s="76" t="s">
        <v>478</v>
      </c>
      <c r="M178" s="1425"/>
      <c r="N178" s="82" t="s">
        <v>4705</v>
      </c>
      <c r="O178" s="1448" t="s">
        <v>7314</v>
      </c>
      <c r="P178" s="136"/>
    </row>
    <row r="179" spans="1:16" s="135" customFormat="1" ht="30" customHeight="1">
      <c r="A179" s="1376"/>
      <c r="B179" s="74" t="s">
        <v>1340</v>
      </c>
      <c r="C179" s="1379"/>
      <c r="D179" s="1381"/>
      <c r="E179" s="75" t="str">
        <f>E178</f>
        <v>112/1/13</v>
      </c>
      <c r="F179" s="1383"/>
      <c r="G179" s="1381"/>
      <c r="H179" s="127">
        <v>2</v>
      </c>
      <c r="I179" s="383" t="s">
        <v>443</v>
      </c>
      <c r="J179" s="1388"/>
      <c r="K179" s="384">
        <f>K177+H179</f>
        <v>149</v>
      </c>
      <c r="L179" s="79" t="s">
        <v>443</v>
      </c>
      <c r="M179" s="1425"/>
      <c r="N179" s="82" t="s">
        <v>7120</v>
      </c>
      <c r="O179" s="1449"/>
      <c r="P179" s="136"/>
    </row>
    <row r="180" spans="1:16" s="135" customFormat="1" ht="30" customHeight="1">
      <c r="A180" s="1376" t="s">
        <v>7315</v>
      </c>
      <c r="B180" s="74" t="s">
        <v>442</v>
      </c>
      <c r="C180" s="1378">
        <v>5405</v>
      </c>
      <c r="D180" s="1380" t="s">
        <v>478</v>
      </c>
      <c r="E180" s="75" t="s">
        <v>7310</v>
      </c>
      <c r="F180" s="1382">
        <v>23</v>
      </c>
      <c r="G180" s="1380" t="s">
        <v>478</v>
      </c>
      <c r="H180" s="1382" t="str">
        <f>E180</f>
        <v>112/1/20</v>
      </c>
      <c r="I180" s="1447"/>
      <c r="J180" s="1388" t="s">
        <v>1338</v>
      </c>
      <c r="K180" s="81">
        <f>K178+F180</f>
        <v>1816</v>
      </c>
      <c r="L180" s="76" t="s">
        <v>478</v>
      </c>
      <c r="M180" s="1425"/>
      <c r="N180" s="82" t="s">
        <v>1691</v>
      </c>
      <c r="O180" s="1448" t="s">
        <v>7316</v>
      </c>
      <c r="P180" s="136"/>
    </row>
    <row r="181" spans="1:16" s="135" customFormat="1" ht="30" customHeight="1">
      <c r="A181" s="1376"/>
      <c r="B181" s="74" t="s">
        <v>1340</v>
      </c>
      <c r="C181" s="1379"/>
      <c r="D181" s="1381"/>
      <c r="E181" s="75" t="str">
        <f>E180</f>
        <v>112/1/20</v>
      </c>
      <c r="F181" s="1383"/>
      <c r="G181" s="1381"/>
      <c r="H181" s="127">
        <v>2</v>
      </c>
      <c r="I181" s="383" t="s">
        <v>443</v>
      </c>
      <c r="J181" s="1388"/>
      <c r="K181" s="384">
        <f>K179+H181</f>
        <v>151</v>
      </c>
      <c r="L181" s="79" t="s">
        <v>443</v>
      </c>
      <c r="M181" s="1425"/>
      <c r="N181" s="82" t="s">
        <v>491</v>
      </c>
      <c r="O181" s="1449"/>
      <c r="P181" s="136"/>
    </row>
    <row r="182" spans="1:16" ht="45" customHeight="1">
      <c r="A182" s="126"/>
      <c r="B182" s="77"/>
      <c r="C182" s="125"/>
      <c r="D182" s="124"/>
      <c r="E182" s="85"/>
      <c r="F182" s="123"/>
      <c r="G182" s="122"/>
      <c r="H182" s="85"/>
      <c r="I182" s="101"/>
      <c r="J182" s="150"/>
      <c r="K182" s="81"/>
      <c r="L182" s="94"/>
      <c r="M182" s="120"/>
      <c r="N182" s="77"/>
      <c r="O182" s="119"/>
      <c r="P182" s="118"/>
    </row>
    <row r="183" spans="1:16" ht="45" customHeight="1">
      <c r="A183" s="126"/>
      <c r="B183" s="77"/>
      <c r="C183" s="125"/>
      <c r="D183" s="124"/>
      <c r="E183" s="85"/>
      <c r="F183" s="123"/>
      <c r="G183" s="122"/>
      <c r="H183" s="85"/>
      <c r="I183" s="101"/>
      <c r="J183" s="150"/>
      <c r="K183" s="81"/>
      <c r="L183" s="94"/>
      <c r="M183" s="120"/>
      <c r="N183" s="77"/>
      <c r="O183" s="119"/>
      <c r="P183" s="118"/>
    </row>
    <row r="184" spans="1:16" ht="45" customHeight="1">
      <c r="A184" s="126"/>
      <c r="B184" s="77"/>
      <c r="C184" s="125"/>
      <c r="D184" s="124"/>
      <c r="E184" s="85"/>
      <c r="F184" s="123"/>
      <c r="G184" s="122"/>
      <c r="H184" s="85"/>
      <c r="I184" s="101"/>
      <c r="J184" s="150"/>
      <c r="K184" s="81"/>
      <c r="L184" s="94"/>
      <c r="M184" s="120"/>
      <c r="N184" s="77"/>
      <c r="O184" s="119"/>
      <c r="P184" s="118"/>
    </row>
    <row r="185" spans="1:16" ht="45" customHeight="1">
      <c r="A185" s="126"/>
      <c r="B185" s="77"/>
      <c r="C185" s="125"/>
      <c r="D185" s="124"/>
      <c r="E185" s="85"/>
      <c r="F185" s="123"/>
      <c r="G185" s="122"/>
      <c r="H185" s="85"/>
      <c r="I185" s="101"/>
      <c r="J185" s="150"/>
      <c r="K185" s="81"/>
      <c r="L185" s="94"/>
      <c r="M185" s="120"/>
      <c r="N185" s="77"/>
      <c r="O185" s="119"/>
      <c r="P185" s="118"/>
    </row>
    <row r="186" spans="1:16" ht="45" customHeight="1">
      <c r="A186" s="126"/>
      <c r="B186" s="77"/>
      <c r="C186" s="125"/>
      <c r="D186" s="124"/>
      <c r="E186" s="85"/>
      <c r="F186" s="123"/>
      <c r="G186" s="122"/>
      <c r="H186" s="85"/>
      <c r="I186" s="101"/>
      <c r="J186" s="150"/>
      <c r="K186" s="81"/>
      <c r="L186" s="94"/>
      <c r="M186" s="120"/>
      <c r="N186" s="77"/>
      <c r="O186" s="119"/>
      <c r="P186" s="118"/>
    </row>
    <row r="187" spans="1:16" ht="45" customHeight="1">
      <c r="A187" s="126"/>
      <c r="B187" s="77"/>
      <c r="C187" s="125"/>
      <c r="D187" s="124"/>
      <c r="E187" s="85"/>
      <c r="F187" s="123"/>
      <c r="G187" s="122"/>
      <c r="H187" s="85"/>
      <c r="I187" s="101"/>
      <c r="J187" s="150"/>
      <c r="K187" s="81"/>
      <c r="L187" s="94"/>
      <c r="M187" s="120"/>
      <c r="N187" s="77"/>
      <c r="O187" s="119"/>
      <c r="P187" s="118"/>
    </row>
    <row r="188" spans="1:16" ht="45" customHeight="1">
      <c r="A188" s="126"/>
      <c r="B188" s="77"/>
      <c r="C188" s="125"/>
      <c r="D188" s="124"/>
      <c r="E188" s="85"/>
      <c r="F188" s="123"/>
      <c r="G188" s="122"/>
      <c r="H188" s="85"/>
      <c r="I188" s="101"/>
      <c r="J188" s="150"/>
      <c r="K188" s="81"/>
      <c r="L188" s="94"/>
      <c r="M188" s="120"/>
      <c r="N188" s="77"/>
      <c r="O188" s="119"/>
      <c r="P188" s="118"/>
    </row>
    <row r="189" spans="1:16" ht="45" customHeight="1">
      <c r="A189" s="126"/>
      <c r="B189" s="77"/>
      <c r="C189" s="125"/>
      <c r="D189" s="124"/>
      <c r="E189" s="85"/>
      <c r="F189" s="123"/>
      <c r="G189" s="122"/>
      <c r="H189" s="85"/>
      <c r="I189" s="101"/>
      <c r="J189" s="150"/>
      <c r="K189" s="81"/>
      <c r="L189" s="94"/>
      <c r="M189" s="120"/>
      <c r="N189" s="77"/>
      <c r="O189" s="119"/>
      <c r="P189" s="118"/>
    </row>
    <row r="190" spans="1:16" ht="45" customHeight="1">
      <c r="A190" s="126"/>
      <c r="B190" s="77"/>
      <c r="C190" s="125"/>
      <c r="D190" s="124"/>
      <c r="E190" s="85"/>
      <c r="F190" s="123"/>
      <c r="G190" s="122"/>
      <c r="H190" s="85"/>
      <c r="I190" s="101"/>
      <c r="J190" s="150"/>
      <c r="K190" s="81"/>
      <c r="L190" s="94"/>
      <c r="M190" s="120"/>
      <c r="N190" s="77"/>
      <c r="O190" s="119"/>
      <c r="P190" s="118"/>
    </row>
    <row r="191" spans="1:16" ht="45" customHeight="1">
      <c r="A191" s="126"/>
      <c r="B191" s="77"/>
      <c r="C191" s="125"/>
      <c r="D191" s="124"/>
      <c r="E191" s="85"/>
      <c r="F191" s="123"/>
      <c r="G191" s="122"/>
      <c r="H191" s="85"/>
      <c r="I191" s="101"/>
      <c r="J191" s="150"/>
      <c r="K191" s="81"/>
      <c r="L191" s="94"/>
      <c r="M191" s="120"/>
      <c r="N191" s="77"/>
      <c r="O191" s="119"/>
      <c r="P191" s="118"/>
    </row>
    <row r="192" spans="1:16" ht="45" customHeight="1">
      <c r="A192" s="126"/>
      <c r="B192" s="77"/>
      <c r="C192" s="125"/>
      <c r="D192" s="124"/>
      <c r="E192" s="85"/>
      <c r="F192" s="123"/>
      <c r="G192" s="122"/>
      <c r="H192" s="85"/>
      <c r="I192" s="101"/>
      <c r="J192" s="150"/>
      <c r="K192" s="81"/>
      <c r="L192" s="94"/>
      <c r="M192" s="120"/>
      <c r="N192" s="77"/>
      <c r="O192" s="119"/>
      <c r="P192" s="118"/>
    </row>
    <row r="193" spans="1:16" ht="45" customHeight="1">
      <c r="A193" s="126"/>
      <c r="B193" s="77"/>
      <c r="C193" s="125"/>
      <c r="D193" s="124"/>
      <c r="E193" s="85"/>
      <c r="F193" s="123"/>
      <c r="G193" s="122"/>
      <c r="H193" s="85"/>
      <c r="I193" s="101"/>
      <c r="J193" s="150"/>
      <c r="K193" s="81"/>
      <c r="L193" s="94"/>
      <c r="M193" s="120"/>
      <c r="N193" s="77"/>
      <c r="O193" s="119"/>
      <c r="P193" s="118"/>
    </row>
    <row r="194" spans="1:16" ht="45" customHeight="1">
      <c r="A194" s="126"/>
      <c r="B194" s="77"/>
      <c r="C194" s="125"/>
      <c r="D194" s="124"/>
      <c r="E194" s="85"/>
      <c r="F194" s="123"/>
      <c r="G194" s="122"/>
      <c r="H194" s="85"/>
      <c r="I194" s="101"/>
      <c r="J194" s="150"/>
      <c r="K194" s="81"/>
      <c r="L194" s="94"/>
      <c r="M194" s="120"/>
      <c r="N194" s="77"/>
      <c r="O194" s="119"/>
      <c r="P194" s="118"/>
    </row>
    <row r="195" spans="1:16" ht="45" customHeight="1">
      <c r="A195" s="126"/>
      <c r="B195" s="77"/>
      <c r="C195" s="125"/>
      <c r="D195" s="124"/>
      <c r="E195" s="85"/>
      <c r="F195" s="123"/>
      <c r="G195" s="122"/>
      <c r="H195" s="85"/>
      <c r="I195" s="101"/>
      <c r="J195" s="150"/>
      <c r="K195" s="81"/>
      <c r="L195" s="94"/>
      <c r="M195" s="120"/>
      <c r="N195" s="77"/>
      <c r="O195" s="119"/>
      <c r="P195" s="118"/>
    </row>
    <row r="196" spans="1:16" ht="45" customHeight="1">
      <c r="A196" s="126"/>
      <c r="B196" s="77"/>
      <c r="C196" s="125"/>
      <c r="D196" s="124"/>
      <c r="E196" s="85"/>
      <c r="F196" s="123"/>
      <c r="G196" s="122"/>
      <c r="H196" s="85"/>
      <c r="I196" s="101"/>
      <c r="J196" s="150"/>
      <c r="K196" s="81"/>
      <c r="L196" s="94"/>
      <c r="M196" s="120"/>
      <c r="N196" s="77"/>
      <c r="O196" s="119"/>
      <c r="P196" s="118"/>
    </row>
    <row r="197" spans="1:16" ht="45" customHeight="1">
      <c r="A197" s="126"/>
      <c r="B197" s="77"/>
      <c r="C197" s="125"/>
      <c r="D197" s="124"/>
      <c r="E197" s="85"/>
      <c r="F197" s="123"/>
      <c r="G197" s="122"/>
      <c r="H197" s="85"/>
      <c r="I197" s="101"/>
      <c r="J197" s="150"/>
      <c r="K197" s="81"/>
      <c r="L197" s="94"/>
      <c r="M197" s="120"/>
      <c r="N197" s="77"/>
      <c r="O197" s="119"/>
      <c r="P197" s="118"/>
    </row>
    <row r="198" spans="1:16" ht="45" customHeight="1">
      <c r="A198" s="126"/>
      <c r="B198" s="77"/>
      <c r="C198" s="125"/>
      <c r="D198" s="124"/>
      <c r="E198" s="85"/>
      <c r="F198" s="123"/>
      <c r="G198" s="122"/>
      <c r="H198" s="85"/>
      <c r="I198" s="101"/>
      <c r="J198" s="150"/>
      <c r="K198" s="81"/>
      <c r="L198" s="94"/>
      <c r="M198" s="120"/>
      <c r="N198" s="77"/>
      <c r="O198" s="119"/>
      <c r="P198" s="118"/>
    </row>
    <row r="199" spans="1:16" ht="45" customHeight="1">
      <c r="A199" s="126"/>
      <c r="B199" s="77"/>
      <c r="C199" s="125"/>
      <c r="D199" s="124"/>
      <c r="E199" s="85"/>
      <c r="F199" s="123"/>
      <c r="G199" s="122"/>
      <c r="H199" s="85"/>
      <c r="I199" s="101"/>
      <c r="J199" s="150"/>
      <c r="K199" s="81"/>
      <c r="L199" s="94"/>
      <c r="M199" s="120"/>
      <c r="N199" s="77"/>
      <c r="O199" s="119"/>
      <c r="P199" s="118"/>
    </row>
    <row r="200" spans="1:16" ht="45" customHeight="1">
      <c r="A200" s="126"/>
      <c r="B200" s="77"/>
      <c r="C200" s="125"/>
      <c r="D200" s="124"/>
      <c r="E200" s="85"/>
      <c r="F200" s="123"/>
      <c r="G200" s="122"/>
      <c r="H200" s="85"/>
      <c r="I200" s="101"/>
      <c r="J200" s="150"/>
      <c r="K200" s="81"/>
      <c r="L200" s="94"/>
      <c r="M200" s="120"/>
      <c r="N200" s="77"/>
      <c r="O200" s="119"/>
      <c r="P200" s="118"/>
    </row>
    <row r="201" spans="1:16" ht="45" customHeight="1">
      <c r="A201" s="126"/>
      <c r="B201" s="77"/>
      <c r="C201" s="125"/>
      <c r="D201" s="124"/>
      <c r="E201" s="85"/>
      <c r="F201" s="123"/>
      <c r="G201" s="122"/>
      <c r="H201" s="85"/>
      <c r="I201" s="101"/>
      <c r="J201" s="150"/>
      <c r="K201" s="81"/>
      <c r="L201" s="94"/>
      <c r="M201" s="120"/>
      <c r="N201" s="77"/>
      <c r="O201" s="119"/>
      <c r="P201" s="118"/>
    </row>
    <row r="202" spans="1:16" ht="45" customHeight="1">
      <c r="A202" s="126"/>
      <c r="B202" s="77"/>
      <c r="C202" s="125"/>
      <c r="D202" s="124"/>
      <c r="E202" s="85"/>
      <c r="F202" s="123"/>
      <c r="G202" s="122"/>
      <c r="H202" s="85"/>
      <c r="I202" s="101"/>
      <c r="J202" s="150"/>
      <c r="K202" s="81"/>
      <c r="L202" s="94"/>
      <c r="M202" s="120"/>
      <c r="N202" s="77"/>
      <c r="O202" s="119"/>
      <c r="P202" s="118"/>
    </row>
    <row r="203" spans="1:16" ht="45" customHeight="1">
      <c r="A203" s="126"/>
      <c r="B203" s="77"/>
      <c r="C203" s="125"/>
      <c r="D203" s="124"/>
      <c r="E203" s="85"/>
      <c r="F203" s="123"/>
      <c r="G203" s="122"/>
      <c r="H203" s="85"/>
      <c r="I203" s="101"/>
      <c r="J203" s="150"/>
      <c r="K203" s="81"/>
      <c r="L203" s="94"/>
      <c r="M203" s="120"/>
      <c r="N203" s="77"/>
      <c r="O203" s="119"/>
      <c r="P203" s="118"/>
    </row>
    <row r="204" spans="1:16" ht="45" customHeight="1">
      <c r="A204" s="126"/>
      <c r="B204" s="77"/>
      <c r="C204" s="125"/>
      <c r="D204" s="124"/>
      <c r="E204" s="85"/>
      <c r="F204" s="123"/>
      <c r="G204" s="122"/>
      <c r="H204" s="85"/>
      <c r="I204" s="101"/>
      <c r="J204" s="150"/>
      <c r="K204" s="81"/>
      <c r="L204" s="94"/>
      <c r="M204" s="120"/>
      <c r="N204" s="77"/>
      <c r="O204" s="119"/>
      <c r="P204" s="118"/>
    </row>
    <row r="205" spans="1:16" ht="45" customHeight="1">
      <c r="A205" s="126"/>
      <c r="B205" s="77"/>
      <c r="C205" s="125"/>
      <c r="D205" s="124"/>
      <c r="E205" s="85"/>
      <c r="F205" s="123"/>
      <c r="G205" s="122"/>
      <c r="H205" s="85"/>
      <c r="I205" s="101"/>
      <c r="J205" s="150"/>
      <c r="K205" s="81"/>
      <c r="L205" s="94"/>
      <c r="M205" s="120"/>
      <c r="N205" s="77"/>
      <c r="O205" s="119"/>
      <c r="P205" s="118"/>
    </row>
    <row r="206" spans="1:16" ht="45" customHeight="1">
      <c r="A206" s="126"/>
      <c r="B206" s="77"/>
      <c r="C206" s="125"/>
      <c r="D206" s="124"/>
      <c r="E206" s="85"/>
      <c r="F206" s="123"/>
      <c r="G206" s="122"/>
      <c r="H206" s="85"/>
      <c r="I206" s="101"/>
      <c r="J206" s="150"/>
      <c r="K206" s="81"/>
      <c r="L206" s="94"/>
      <c r="M206" s="120"/>
      <c r="N206" s="77"/>
      <c r="O206" s="119"/>
      <c r="P206" s="118"/>
    </row>
    <row r="207" spans="1:16" ht="45" customHeight="1">
      <c r="A207" s="126"/>
      <c r="B207" s="77"/>
      <c r="C207" s="125"/>
      <c r="D207" s="124"/>
      <c r="E207" s="85"/>
      <c r="F207" s="123"/>
      <c r="G207" s="122"/>
      <c r="H207" s="85"/>
      <c r="I207" s="101"/>
      <c r="J207" s="150"/>
      <c r="K207" s="81"/>
      <c r="L207" s="94"/>
      <c r="M207" s="120"/>
      <c r="N207" s="77"/>
      <c r="O207" s="119"/>
      <c r="P207" s="118"/>
    </row>
    <row r="208" spans="1:16" ht="45" customHeight="1">
      <c r="A208" s="126"/>
      <c r="B208" s="77"/>
      <c r="C208" s="125"/>
      <c r="D208" s="124"/>
      <c r="E208" s="85"/>
      <c r="F208" s="123"/>
      <c r="G208" s="122"/>
      <c r="H208" s="85"/>
      <c r="I208" s="101"/>
      <c r="J208" s="150"/>
      <c r="K208" s="81"/>
      <c r="L208" s="94"/>
      <c r="M208" s="120"/>
      <c r="N208" s="77"/>
      <c r="O208" s="119"/>
      <c r="P208" s="118"/>
    </row>
    <row r="209" spans="1:16" ht="45" customHeight="1">
      <c r="A209" s="126"/>
      <c r="B209" s="77"/>
      <c r="C209" s="125"/>
      <c r="D209" s="124"/>
      <c r="E209" s="85"/>
      <c r="F209" s="123"/>
      <c r="G209" s="122"/>
      <c r="H209" s="85"/>
      <c r="I209" s="101"/>
      <c r="J209" s="150"/>
      <c r="K209" s="81"/>
      <c r="L209" s="94"/>
      <c r="M209" s="120"/>
      <c r="N209" s="77"/>
      <c r="O209" s="119"/>
      <c r="P209" s="118"/>
    </row>
    <row r="210" spans="1:16" ht="45" customHeight="1">
      <c r="A210" s="126"/>
      <c r="B210" s="77"/>
      <c r="C210" s="125"/>
      <c r="D210" s="124"/>
      <c r="E210" s="85"/>
      <c r="F210" s="123"/>
      <c r="G210" s="122"/>
      <c r="H210" s="85"/>
      <c r="I210" s="101"/>
      <c r="J210" s="150"/>
      <c r="K210" s="81"/>
      <c r="L210" s="94"/>
      <c r="M210" s="120"/>
      <c r="N210" s="77"/>
      <c r="O210" s="119"/>
      <c r="P210" s="118"/>
    </row>
    <row r="211" spans="1:16" ht="45" customHeight="1">
      <c r="A211" s="126"/>
      <c r="B211" s="77"/>
      <c r="C211" s="125"/>
      <c r="D211" s="124"/>
      <c r="E211" s="85"/>
      <c r="F211" s="123"/>
      <c r="G211" s="122"/>
      <c r="H211" s="85"/>
      <c r="I211" s="101"/>
      <c r="J211" s="150"/>
      <c r="K211" s="81"/>
      <c r="L211" s="94"/>
      <c r="M211" s="120"/>
      <c r="N211" s="77"/>
      <c r="O211" s="119"/>
      <c r="P211" s="118"/>
    </row>
    <row r="212" spans="1:16" ht="45" customHeight="1">
      <c r="A212" s="126"/>
      <c r="B212" s="77"/>
      <c r="C212" s="125"/>
      <c r="D212" s="124"/>
      <c r="E212" s="85"/>
      <c r="F212" s="123"/>
      <c r="G212" s="122"/>
      <c r="H212" s="85"/>
      <c r="I212" s="101"/>
      <c r="J212" s="150"/>
      <c r="K212" s="81"/>
      <c r="L212" s="94"/>
      <c r="M212" s="120"/>
      <c r="N212" s="77"/>
      <c r="O212" s="119"/>
      <c r="P212" s="118"/>
    </row>
    <row r="213" spans="1:16" ht="45" customHeight="1">
      <c r="A213" s="126"/>
      <c r="B213" s="77"/>
      <c r="C213" s="125"/>
      <c r="D213" s="124"/>
      <c r="E213" s="85"/>
      <c r="F213" s="123"/>
      <c r="G213" s="122"/>
      <c r="H213" s="85"/>
      <c r="I213" s="101"/>
      <c r="J213" s="150"/>
      <c r="K213" s="81"/>
      <c r="L213" s="94"/>
      <c r="M213" s="120"/>
      <c r="N213" s="77"/>
      <c r="O213" s="119"/>
      <c r="P213" s="118"/>
    </row>
    <row r="214" spans="1:16" ht="45" customHeight="1">
      <c r="A214" s="126"/>
      <c r="B214" s="77"/>
      <c r="C214" s="125"/>
      <c r="D214" s="124"/>
      <c r="E214" s="85"/>
      <c r="F214" s="123"/>
      <c r="G214" s="122"/>
      <c r="H214" s="85"/>
      <c r="I214" s="101"/>
      <c r="J214" s="150"/>
      <c r="K214" s="81"/>
      <c r="L214" s="94"/>
      <c r="M214" s="120"/>
      <c r="N214" s="77"/>
      <c r="O214" s="119"/>
      <c r="P214" s="118"/>
    </row>
    <row r="215" spans="1:16" ht="45" customHeight="1">
      <c r="A215" s="126"/>
      <c r="B215" s="77"/>
      <c r="C215" s="125"/>
      <c r="D215" s="124"/>
      <c r="E215" s="85"/>
      <c r="F215" s="123"/>
      <c r="G215" s="122"/>
      <c r="H215" s="85"/>
      <c r="I215" s="101"/>
      <c r="J215" s="150"/>
      <c r="K215" s="81"/>
      <c r="L215" s="94"/>
      <c r="M215" s="120"/>
      <c r="N215" s="77"/>
      <c r="O215" s="119"/>
      <c r="P215" s="118"/>
    </row>
    <row r="216" spans="1:16" ht="45" customHeight="1">
      <c r="A216" s="126"/>
      <c r="B216" s="77"/>
      <c r="C216" s="125"/>
      <c r="D216" s="124"/>
      <c r="E216" s="85"/>
      <c r="F216" s="123"/>
      <c r="G216" s="122"/>
      <c r="H216" s="85"/>
      <c r="I216" s="101"/>
      <c r="J216" s="150"/>
      <c r="K216" s="81"/>
      <c r="L216" s="94"/>
      <c r="M216" s="120"/>
      <c r="N216" s="77"/>
      <c r="O216" s="119"/>
      <c r="P216" s="118"/>
    </row>
    <row r="217" spans="1:16" ht="45" customHeight="1">
      <c r="A217" s="126"/>
      <c r="B217" s="77"/>
      <c r="C217" s="125"/>
      <c r="D217" s="124"/>
      <c r="E217" s="85"/>
      <c r="F217" s="123"/>
      <c r="G217" s="122"/>
      <c r="H217" s="85"/>
      <c r="I217" s="101"/>
      <c r="J217" s="150"/>
      <c r="K217" s="81"/>
      <c r="L217" s="94"/>
      <c r="M217" s="120"/>
      <c r="N217" s="77"/>
      <c r="O217" s="119"/>
      <c r="P217" s="118"/>
    </row>
    <row r="218" spans="1:16" ht="45" customHeight="1">
      <c r="A218" s="126"/>
      <c r="B218" s="77"/>
      <c r="C218" s="125"/>
      <c r="D218" s="124"/>
      <c r="E218" s="85"/>
      <c r="F218" s="123"/>
      <c r="G218" s="122"/>
      <c r="H218" s="85"/>
      <c r="I218" s="101"/>
      <c r="J218" s="150"/>
      <c r="K218" s="81"/>
      <c r="L218" s="94"/>
      <c r="M218" s="120"/>
      <c r="N218" s="77"/>
      <c r="O218" s="119"/>
      <c r="P218" s="118"/>
    </row>
    <row r="219" spans="1:16" ht="45" customHeight="1">
      <c r="A219" s="126"/>
      <c r="B219" s="77"/>
      <c r="C219" s="125"/>
      <c r="D219" s="124"/>
      <c r="E219" s="85"/>
      <c r="F219" s="123"/>
      <c r="G219" s="122"/>
      <c r="H219" s="85"/>
      <c r="I219" s="101"/>
      <c r="J219" s="150"/>
      <c r="K219" s="81"/>
      <c r="L219" s="94"/>
      <c r="M219" s="120"/>
      <c r="N219" s="77"/>
      <c r="O219" s="119"/>
      <c r="P219" s="118"/>
    </row>
    <row r="220" spans="1:16" ht="45" customHeight="1">
      <c r="A220" s="126"/>
      <c r="B220" s="77"/>
      <c r="C220" s="125"/>
      <c r="D220" s="124"/>
      <c r="E220" s="85"/>
      <c r="F220" s="123"/>
      <c r="G220" s="122"/>
      <c r="H220" s="85"/>
      <c r="I220" s="101"/>
      <c r="J220" s="150"/>
      <c r="K220" s="81"/>
      <c r="L220" s="94"/>
      <c r="M220" s="120"/>
      <c r="N220" s="77"/>
      <c r="O220" s="119"/>
      <c r="P220" s="118"/>
    </row>
    <row r="221" spans="1:16" ht="45" customHeight="1">
      <c r="A221" s="126"/>
      <c r="B221" s="77"/>
      <c r="C221" s="125"/>
      <c r="D221" s="124"/>
      <c r="E221" s="85"/>
      <c r="F221" s="123"/>
      <c r="G221" s="122"/>
      <c r="H221" s="85"/>
      <c r="I221" s="101"/>
      <c r="J221" s="150"/>
      <c r="K221" s="81"/>
      <c r="L221" s="94"/>
      <c r="M221" s="120"/>
      <c r="N221" s="77"/>
      <c r="O221" s="119"/>
      <c r="P221" s="118"/>
    </row>
    <row r="222" spans="1:16" ht="45" customHeight="1">
      <c r="A222" s="126"/>
      <c r="B222" s="77"/>
      <c r="C222" s="125"/>
      <c r="D222" s="124"/>
      <c r="E222" s="85"/>
      <c r="F222" s="123"/>
      <c r="G222" s="122"/>
      <c r="H222" s="85"/>
      <c r="I222" s="101"/>
      <c r="J222" s="150"/>
      <c r="K222" s="81"/>
      <c r="L222" s="94"/>
      <c r="M222" s="120"/>
      <c r="N222" s="77"/>
      <c r="O222" s="119"/>
      <c r="P222" s="118"/>
    </row>
    <row r="223" spans="1:16" ht="45" customHeight="1">
      <c r="A223" s="126"/>
      <c r="B223" s="77"/>
      <c r="C223" s="125"/>
      <c r="D223" s="124"/>
      <c r="E223" s="85"/>
      <c r="F223" s="123"/>
      <c r="G223" s="122"/>
      <c r="H223" s="85"/>
      <c r="I223" s="101"/>
      <c r="J223" s="150"/>
      <c r="K223" s="81"/>
      <c r="L223" s="94"/>
      <c r="M223" s="120"/>
      <c r="N223" s="77"/>
      <c r="O223" s="119"/>
      <c r="P223" s="118"/>
    </row>
    <row r="224" spans="1:16" ht="45" customHeight="1">
      <c r="A224" s="126"/>
      <c r="B224" s="77"/>
      <c r="C224" s="125"/>
      <c r="D224" s="124"/>
      <c r="E224" s="85"/>
      <c r="F224" s="123"/>
      <c r="G224" s="122"/>
      <c r="H224" s="85"/>
      <c r="I224" s="101"/>
      <c r="J224" s="150"/>
      <c r="K224" s="81"/>
      <c r="L224" s="94"/>
      <c r="M224" s="120"/>
      <c r="N224" s="77"/>
      <c r="O224" s="119"/>
      <c r="P224" s="118"/>
    </row>
    <row r="225" spans="1:16" ht="45" customHeight="1">
      <c r="A225" s="126"/>
      <c r="B225" s="77"/>
      <c r="C225" s="125"/>
      <c r="D225" s="124"/>
      <c r="E225" s="85"/>
      <c r="F225" s="123"/>
      <c r="G225" s="122"/>
      <c r="H225" s="85"/>
      <c r="I225" s="101"/>
      <c r="J225" s="150"/>
      <c r="K225" s="81"/>
      <c r="L225" s="94"/>
      <c r="M225" s="120"/>
      <c r="N225" s="77"/>
      <c r="O225" s="119"/>
      <c r="P225" s="118"/>
    </row>
    <row r="226" spans="1:16" ht="45" customHeight="1">
      <c r="A226" s="126"/>
      <c r="B226" s="77"/>
      <c r="C226" s="125"/>
      <c r="D226" s="124"/>
      <c r="E226" s="85"/>
      <c r="F226" s="123"/>
      <c r="G226" s="122"/>
      <c r="H226" s="85"/>
      <c r="I226" s="101"/>
      <c r="J226" s="150"/>
      <c r="K226" s="81"/>
      <c r="L226" s="94"/>
      <c r="M226" s="120"/>
      <c r="N226" s="77"/>
      <c r="O226" s="119"/>
      <c r="P226" s="118"/>
    </row>
    <row r="227" spans="1:16" ht="45" customHeight="1">
      <c r="A227" s="126"/>
      <c r="B227" s="77"/>
      <c r="C227" s="125"/>
      <c r="D227" s="124"/>
      <c r="E227" s="85"/>
      <c r="F227" s="123"/>
      <c r="G227" s="122"/>
      <c r="H227" s="85"/>
      <c r="I227" s="101"/>
      <c r="J227" s="150"/>
      <c r="K227" s="81"/>
      <c r="L227" s="94"/>
      <c r="M227" s="120"/>
      <c r="N227" s="77"/>
      <c r="O227" s="119"/>
      <c r="P227" s="118"/>
    </row>
    <row r="228" spans="1:16" ht="45" customHeight="1">
      <c r="A228" s="126"/>
      <c r="B228" s="77"/>
      <c r="C228" s="125"/>
      <c r="D228" s="124"/>
      <c r="E228" s="85"/>
      <c r="F228" s="123"/>
      <c r="G228" s="122"/>
      <c r="H228" s="85"/>
      <c r="I228" s="101"/>
      <c r="J228" s="150"/>
      <c r="K228" s="81"/>
      <c r="L228" s="94"/>
      <c r="M228" s="120"/>
      <c r="N228" s="77"/>
      <c r="O228" s="119"/>
      <c r="P228" s="118"/>
    </row>
    <row r="229" spans="1:16" ht="45" customHeight="1">
      <c r="A229" s="126"/>
      <c r="B229" s="77"/>
      <c r="C229" s="125"/>
      <c r="D229" s="124"/>
      <c r="E229" s="85"/>
      <c r="F229" s="123"/>
      <c r="G229" s="122"/>
      <c r="H229" s="85"/>
      <c r="I229" s="101"/>
      <c r="J229" s="150"/>
      <c r="K229" s="81"/>
      <c r="L229" s="94"/>
      <c r="M229" s="120"/>
      <c r="N229" s="77"/>
      <c r="O229" s="119"/>
      <c r="P229" s="118"/>
    </row>
    <row r="230" spans="1:16" ht="45" customHeight="1">
      <c r="A230" s="126"/>
      <c r="B230" s="77"/>
      <c r="C230" s="125"/>
      <c r="D230" s="124"/>
      <c r="E230" s="85"/>
      <c r="F230" s="123"/>
      <c r="G230" s="122"/>
      <c r="H230" s="85"/>
      <c r="I230" s="101"/>
      <c r="J230" s="150"/>
      <c r="K230" s="81"/>
      <c r="L230" s="94"/>
      <c r="M230" s="120"/>
      <c r="N230" s="77"/>
      <c r="O230" s="119"/>
      <c r="P230" s="118"/>
    </row>
    <row r="231" spans="1:16" ht="45" customHeight="1">
      <c r="A231" s="126"/>
      <c r="B231" s="77"/>
      <c r="C231" s="125"/>
      <c r="D231" s="124"/>
      <c r="E231" s="85"/>
      <c r="F231" s="123"/>
      <c r="G231" s="122"/>
      <c r="H231" s="85"/>
      <c r="I231" s="101"/>
      <c r="J231" s="150"/>
      <c r="K231" s="81"/>
      <c r="L231" s="94"/>
      <c r="M231" s="120"/>
      <c r="N231" s="77"/>
      <c r="O231" s="119"/>
      <c r="P231" s="118"/>
    </row>
    <row r="232" spans="1:16" ht="45" customHeight="1">
      <c r="A232" s="126"/>
      <c r="B232" s="77"/>
      <c r="C232" s="125"/>
      <c r="D232" s="124"/>
      <c r="E232" s="85"/>
      <c r="F232" s="123"/>
      <c r="G232" s="122"/>
      <c r="H232" s="85"/>
      <c r="I232" s="101"/>
      <c r="J232" s="150"/>
      <c r="K232" s="81"/>
      <c r="L232" s="94"/>
      <c r="M232" s="120"/>
      <c r="N232" s="77"/>
      <c r="O232" s="119"/>
      <c r="P232" s="118"/>
    </row>
    <row r="233" spans="1:16" ht="45" customHeight="1">
      <c r="A233" s="126"/>
      <c r="B233" s="77"/>
      <c r="C233" s="125"/>
      <c r="D233" s="124"/>
      <c r="E233" s="85"/>
      <c r="F233" s="123"/>
      <c r="G233" s="122"/>
      <c r="H233" s="85"/>
      <c r="I233" s="101"/>
      <c r="J233" s="150"/>
      <c r="K233" s="81"/>
      <c r="L233" s="94"/>
      <c r="M233" s="120"/>
      <c r="N233" s="77"/>
      <c r="O233" s="119"/>
      <c r="P233" s="118"/>
    </row>
    <row r="234" spans="1:16" ht="45" customHeight="1">
      <c r="A234" s="126"/>
      <c r="B234" s="77"/>
      <c r="C234" s="125"/>
      <c r="D234" s="124"/>
      <c r="E234" s="85"/>
      <c r="F234" s="123"/>
      <c r="G234" s="122"/>
      <c r="H234" s="85"/>
      <c r="I234" s="101"/>
      <c r="J234" s="150"/>
      <c r="K234" s="81"/>
      <c r="L234" s="94"/>
      <c r="M234" s="120"/>
      <c r="N234" s="77"/>
      <c r="O234" s="119"/>
      <c r="P234" s="118"/>
    </row>
    <row r="235" spans="1:16" ht="45" customHeight="1">
      <c r="A235" s="126"/>
      <c r="B235" s="77"/>
      <c r="C235" s="125"/>
      <c r="D235" s="124"/>
      <c r="E235" s="85"/>
      <c r="F235" s="123"/>
      <c r="G235" s="122"/>
      <c r="H235" s="85"/>
      <c r="I235" s="101"/>
      <c r="J235" s="150"/>
      <c r="K235" s="81"/>
      <c r="L235" s="94"/>
      <c r="M235" s="120"/>
      <c r="N235" s="77"/>
      <c r="O235" s="119"/>
      <c r="P235" s="118"/>
    </row>
    <row r="236" spans="1:16" ht="45" customHeight="1">
      <c r="A236" s="126"/>
      <c r="B236" s="77"/>
      <c r="C236" s="125"/>
      <c r="D236" s="124"/>
      <c r="E236" s="85"/>
      <c r="F236" s="123"/>
      <c r="G236" s="122"/>
      <c r="H236" s="85"/>
      <c r="I236" s="101"/>
      <c r="J236" s="150"/>
      <c r="K236" s="81"/>
      <c r="L236" s="94"/>
      <c r="M236" s="120"/>
      <c r="N236" s="77"/>
      <c r="O236" s="119"/>
      <c r="P236" s="118"/>
    </row>
    <row r="237" spans="1:16" ht="45" customHeight="1">
      <c r="A237" s="126"/>
      <c r="B237" s="77"/>
      <c r="C237" s="125"/>
      <c r="D237" s="124"/>
      <c r="E237" s="85"/>
      <c r="F237" s="123"/>
      <c r="G237" s="122"/>
      <c r="H237" s="85"/>
      <c r="I237" s="101"/>
      <c r="J237" s="150"/>
      <c r="K237" s="81"/>
      <c r="L237" s="94"/>
      <c r="M237" s="120"/>
      <c r="N237" s="77"/>
      <c r="O237" s="119"/>
      <c r="P237" s="118"/>
    </row>
    <row r="238" spans="1:16" ht="45" customHeight="1">
      <c r="A238" s="126"/>
      <c r="B238" s="77"/>
      <c r="C238" s="125"/>
      <c r="D238" s="124"/>
      <c r="E238" s="85"/>
      <c r="F238" s="123"/>
      <c r="G238" s="122"/>
      <c r="H238" s="85"/>
      <c r="I238" s="101"/>
      <c r="J238" s="150"/>
      <c r="K238" s="81"/>
      <c r="L238" s="94"/>
      <c r="M238" s="120"/>
      <c r="N238" s="77"/>
      <c r="O238" s="119"/>
      <c r="P238" s="118"/>
    </row>
    <row r="239" spans="1:16" ht="45" customHeight="1">
      <c r="A239" s="126"/>
      <c r="B239" s="77"/>
      <c r="C239" s="125"/>
      <c r="D239" s="124"/>
      <c r="E239" s="85"/>
      <c r="F239" s="123"/>
      <c r="G239" s="122"/>
      <c r="H239" s="85"/>
      <c r="I239" s="101"/>
      <c r="J239" s="150"/>
      <c r="K239" s="81"/>
      <c r="L239" s="94"/>
      <c r="M239" s="120"/>
      <c r="N239" s="77"/>
      <c r="O239" s="119"/>
      <c r="P239" s="118"/>
    </row>
    <row r="240" spans="1:16" ht="45" customHeight="1">
      <c r="A240" s="126"/>
      <c r="B240" s="77"/>
      <c r="C240" s="125"/>
      <c r="D240" s="124"/>
      <c r="E240" s="85"/>
      <c r="F240" s="123"/>
      <c r="G240" s="122"/>
      <c r="H240" s="85"/>
      <c r="I240" s="101"/>
      <c r="J240" s="150"/>
      <c r="K240" s="81"/>
      <c r="L240" s="94"/>
      <c r="M240" s="120"/>
      <c r="N240" s="77"/>
      <c r="O240" s="119"/>
      <c r="P240" s="118"/>
    </row>
    <row r="241" spans="1:16" ht="45" customHeight="1">
      <c r="A241" s="126"/>
      <c r="B241" s="77"/>
      <c r="C241" s="125"/>
      <c r="D241" s="124"/>
      <c r="E241" s="85"/>
      <c r="F241" s="123"/>
      <c r="G241" s="122"/>
      <c r="H241" s="85"/>
      <c r="I241" s="101"/>
      <c r="J241" s="150"/>
      <c r="K241" s="81"/>
      <c r="L241" s="94"/>
      <c r="M241" s="120"/>
      <c r="N241" s="77"/>
      <c r="O241" s="119"/>
      <c r="P241" s="118"/>
    </row>
    <row r="242" spans="1:16" ht="45" customHeight="1">
      <c r="A242" s="126"/>
      <c r="B242" s="77"/>
      <c r="C242" s="125"/>
      <c r="D242" s="124"/>
      <c r="E242" s="85"/>
      <c r="F242" s="123"/>
      <c r="G242" s="122"/>
      <c r="H242" s="85"/>
      <c r="I242" s="101"/>
      <c r="J242" s="150"/>
      <c r="K242" s="81"/>
      <c r="L242" s="94"/>
      <c r="M242" s="120"/>
      <c r="N242" s="77"/>
      <c r="O242" s="119"/>
      <c r="P242" s="118"/>
    </row>
    <row r="243" spans="1:16" ht="45" customHeight="1">
      <c r="A243" s="126"/>
      <c r="B243" s="77"/>
      <c r="C243" s="125"/>
      <c r="D243" s="124"/>
      <c r="E243" s="85"/>
      <c r="F243" s="123"/>
      <c r="G243" s="122"/>
      <c r="H243" s="85"/>
      <c r="I243" s="101"/>
      <c r="J243" s="150"/>
      <c r="K243" s="81"/>
      <c r="L243" s="94"/>
      <c r="M243" s="120"/>
      <c r="N243" s="77"/>
      <c r="O243" s="119"/>
      <c r="P243" s="118"/>
    </row>
    <row r="244" spans="1:16" ht="45" customHeight="1">
      <c r="A244" s="126"/>
      <c r="B244" s="77"/>
      <c r="C244" s="125"/>
      <c r="D244" s="124"/>
      <c r="E244" s="85"/>
      <c r="F244" s="123"/>
      <c r="G244" s="122"/>
      <c r="H244" s="85"/>
      <c r="I244" s="101"/>
      <c r="J244" s="150"/>
      <c r="K244" s="81"/>
      <c r="L244" s="94"/>
      <c r="M244" s="120"/>
      <c r="N244" s="77"/>
      <c r="O244" s="119"/>
      <c r="P244" s="118"/>
    </row>
    <row r="245" spans="1:16" ht="45" customHeight="1">
      <c r="A245" s="126"/>
      <c r="B245" s="77"/>
      <c r="C245" s="125"/>
      <c r="D245" s="124"/>
      <c r="E245" s="85"/>
      <c r="F245" s="123"/>
      <c r="G245" s="122"/>
      <c r="H245" s="85"/>
      <c r="I245" s="101"/>
      <c r="J245" s="150"/>
      <c r="K245" s="81"/>
      <c r="L245" s="94"/>
      <c r="M245" s="120"/>
      <c r="N245" s="77"/>
      <c r="O245" s="119"/>
      <c r="P245" s="118"/>
    </row>
    <row r="246" spans="1:16" ht="45" customHeight="1">
      <c r="A246" s="126"/>
      <c r="B246" s="77"/>
      <c r="C246" s="125"/>
      <c r="D246" s="124"/>
      <c r="E246" s="85"/>
      <c r="F246" s="123"/>
      <c r="G246" s="122"/>
      <c r="H246" s="85"/>
      <c r="I246" s="101"/>
      <c r="J246" s="150"/>
      <c r="K246" s="81"/>
      <c r="L246" s="94"/>
      <c r="M246" s="120"/>
      <c r="N246" s="77"/>
      <c r="O246" s="119"/>
      <c r="P246" s="118"/>
    </row>
    <row r="247" spans="1:16" ht="45" customHeight="1">
      <c r="A247" s="126"/>
      <c r="B247" s="77"/>
      <c r="C247" s="125"/>
      <c r="D247" s="124"/>
      <c r="E247" s="85"/>
      <c r="F247" s="123"/>
      <c r="G247" s="122"/>
      <c r="H247" s="85"/>
      <c r="I247" s="101"/>
      <c r="J247" s="150"/>
      <c r="K247" s="81"/>
      <c r="L247" s="94"/>
      <c r="M247" s="120"/>
      <c r="N247" s="77"/>
      <c r="O247" s="119"/>
      <c r="P247" s="118"/>
    </row>
    <row r="248" spans="1:16" ht="45" customHeight="1">
      <c r="A248" s="126"/>
      <c r="B248" s="77"/>
      <c r="C248" s="125"/>
      <c r="D248" s="124"/>
      <c r="E248" s="85"/>
      <c r="F248" s="123"/>
      <c r="G248" s="122"/>
      <c r="H248" s="85"/>
      <c r="I248" s="101"/>
      <c r="J248" s="150"/>
      <c r="K248" s="81"/>
      <c r="L248" s="94"/>
      <c r="M248" s="120"/>
      <c r="N248" s="77"/>
      <c r="O248" s="119"/>
      <c r="P248" s="118"/>
    </row>
    <row r="249" spans="1:16" ht="45" customHeight="1">
      <c r="A249" s="126"/>
      <c r="B249" s="77"/>
      <c r="C249" s="125"/>
      <c r="D249" s="124"/>
      <c r="E249" s="85"/>
      <c r="F249" s="123"/>
      <c r="G249" s="122"/>
      <c r="H249" s="85"/>
      <c r="I249" s="101"/>
      <c r="J249" s="150"/>
      <c r="K249" s="81"/>
      <c r="L249" s="94"/>
      <c r="M249" s="120"/>
      <c r="N249" s="77"/>
      <c r="O249" s="119"/>
      <c r="P249" s="118"/>
    </row>
    <row r="250" spans="1:16" ht="45" customHeight="1">
      <c r="A250" s="126"/>
      <c r="B250" s="77"/>
      <c r="C250" s="125"/>
      <c r="D250" s="124"/>
      <c r="E250" s="85"/>
      <c r="F250" s="123"/>
      <c r="G250" s="122"/>
      <c r="H250" s="85"/>
      <c r="I250" s="101"/>
      <c r="J250" s="150"/>
      <c r="K250" s="81"/>
      <c r="L250" s="94"/>
      <c r="M250" s="120"/>
      <c r="N250" s="77"/>
      <c r="O250" s="119"/>
      <c r="P250" s="118"/>
    </row>
    <row r="251" spans="1:16" ht="45" customHeight="1">
      <c r="A251" s="126"/>
      <c r="B251" s="77"/>
      <c r="C251" s="125"/>
      <c r="D251" s="124"/>
      <c r="E251" s="85"/>
      <c r="F251" s="123"/>
      <c r="G251" s="122"/>
      <c r="H251" s="85"/>
      <c r="I251" s="101"/>
      <c r="J251" s="150"/>
      <c r="K251" s="81"/>
      <c r="L251" s="94"/>
      <c r="M251" s="120"/>
      <c r="N251" s="77"/>
      <c r="O251" s="119"/>
      <c r="P251" s="118"/>
    </row>
    <row r="252" spans="1:16" ht="50.1" customHeight="1"/>
    <row r="253" spans="1:16" ht="50.1" customHeight="1"/>
    <row r="254" spans="1:16" ht="50.1" customHeight="1"/>
    <row r="255" spans="1:16" ht="50.1" customHeight="1"/>
    <row r="256" spans="1:16" ht="50.1" customHeight="1"/>
    <row r="257" ht="50.1" customHeight="1"/>
    <row r="258" ht="50.1" customHeight="1"/>
    <row r="259" ht="50.1" customHeight="1"/>
  </sheetData>
  <mergeCells count="804">
    <mergeCell ref="A180:A181"/>
    <mergeCell ref="C180:C181"/>
    <mergeCell ref="D180:D181"/>
    <mergeCell ref="F180:F181"/>
    <mergeCell ref="G180:G181"/>
    <mergeCell ref="H180:I180"/>
    <mergeCell ref="J180:J181"/>
    <mergeCell ref="M180:M181"/>
    <mergeCell ref="O180:O181"/>
    <mergeCell ref="A178:A179"/>
    <mergeCell ref="C178:C179"/>
    <mergeCell ref="D178:D179"/>
    <mergeCell ref="F178:F179"/>
    <mergeCell ref="G178:G179"/>
    <mergeCell ref="H178:I178"/>
    <mergeCell ref="J178:J179"/>
    <mergeCell ref="M178:M179"/>
    <mergeCell ref="O178:O179"/>
    <mergeCell ref="A176:A177"/>
    <mergeCell ref="C176:C177"/>
    <mergeCell ref="D176:D177"/>
    <mergeCell ref="F176:F177"/>
    <mergeCell ref="G176:G177"/>
    <mergeCell ref="H176:I176"/>
    <mergeCell ref="J176:J177"/>
    <mergeCell ref="M176:M177"/>
    <mergeCell ref="O176:O177"/>
    <mergeCell ref="A174:A175"/>
    <mergeCell ref="C174:C175"/>
    <mergeCell ref="D174:D175"/>
    <mergeCell ref="F174:F175"/>
    <mergeCell ref="G174:G175"/>
    <mergeCell ref="H174:I174"/>
    <mergeCell ref="J174:J175"/>
    <mergeCell ref="M174:M175"/>
    <mergeCell ref="O174:O175"/>
    <mergeCell ref="A172:A173"/>
    <mergeCell ref="C172:C173"/>
    <mergeCell ref="D172:D173"/>
    <mergeCell ref="F172:F173"/>
    <mergeCell ref="G172:G173"/>
    <mergeCell ref="H172:I172"/>
    <mergeCell ref="J172:J173"/>
    <mergeCell ref="M172:M173"/>
    <mergeCell ref="O172:O173"/>
    <mergeCell ref="A170:A171"/>
    <mergeCell ref="C170:C171"/>
    <mergeCell ref="D170:D171"/>
    <mergeCell ref="F170:F171"/>
    <mergeCell ref="G170:G171"/>
    <mergeCell ref="H170:I170"/>
    <mergeCell ref="J170:J171"/>
    <mergeCell ref="M170:M171"/>
    <mergeCell ref="O170:O171"/>
    <mergeCell ref="A168:A169"/>
    <mergeCell ref="C168:C169"/>
    <mergeCell ref="D168:D169"/>
    <mergeCell ref="F168:F169"/>
    <mergeCell ref="G168:G169"/>
    <mergeCell ref="H168:I168"/>
    <mergeCell ref="J168:J169"/>
    <mergeCell ref="M168:M169"/>
    <mergeCell ref="O168:O169"/>
    <mergeCell ref="A166:A167"/>
    <mergeCell ref="C166:C167"/>
    <mergeCell ref="D166:D167"/>
    <mergeCell ref="F166:F167"/>
    <mergeCell ref="G166:G167"/>
    <mergeCell ref="H166:I166"/>
    <mergeCell ref="J166:J167"/>
    <mergeCell ref="M166:M167"/>
    <mergeCell ref="O166:O167"/>
    <mergeCell ref="A164:A165"/>
    <mergeCell ref="C164:C165"/>
    <mergeCell ref="D164:D165"/>
    <mergeCell ref="F164:F165"/>
    <mergeCell ref="G164:G165"/>
    <mergeCell ref="H164:I164"/>
    <mergeCell ref="J164:J165"/>
    <mergeCell ref="M164:M165"/>
    <mergeCell ref="O164:O165"/>
    <mergeCell ref="A152:A153"/>
    <mergeCell ref="C152:C153"/>
    <mergeCell ref="D152:D153"/>
    <mergeCell ref="F152:F153"/>
    <mergeCell ref="G152:G153"/>
    <mergeCell ref="H152:I152"/>
    <mergeCell ref="J152:J153"/>
    <mergeCell ref="M152:M153"/>
    <mergeCell ref="O152:O153"/>
    <mergeCell ref="A150:A151"/>
    <mergeCell ref="C150:C151"/>
    <mergeCell ref="D150:D151"/>
    <mergeCell ref="F150:F151"/>
    <mergeCell ref="G150:G151"/>
    <mergeCell ref="H150:I150"/>
    <mergeCell ref="J150:J151"/>
    <mergeCell ref="M150:M151"/>
    <mergeCell ref="O150:O151"/>
    <mergeCell ref="A148:A149"/>
    <mergeCell ref="C148:C149"/>
    <mergeCell ref="D148:D149"/>
    <mergeCell ref="F148:F149"/>
    <mergeCell ref="G148:G149"/>
    <mergeCell ref="H148:I148"/>
    <mergeCell ref="J148:J149"/>
    <mergeCell ref="M148:M149"/>
    <mergeCell ref="O148:O149"/>
    <mergeCell ref="A146:A147"/>
    <mergeCell ref="C146:C147"/>
    <mergeCell ref="D146:D147"/>
    <mergeCell ref="F146:F147"/>
    <mergeCell ref="G146:G147"/>
    <mergeCell ref="H146:I146"/>
    <mergeCell ref="J146:J147"/>
    <mergeCell ref="M146:M147"/>
    <mergeCell ref="O146:O147"/>
    <mergeCell ref="A144:A145"/>
    <mergeCell ref="C144:C145"/>
    <mergeCell ref="D144:D145"/>
    <mergeCell ref="F144:F145"/>
    <mergeCell ref="G144:G145"/>
    <mergeCell ref="H144:I144"/>
    <mergeCell ref="J144:J145"/>
    <mergeCell ref="M144:M145"/>
    <mergeCell ref="O144:O145"/>
    <mergeCell ref="A142:A143"/>
    <mergeCell ref="C142:C143"/>
    <mergeCell ref="D142:D143"/>
    <mergeCell ref="F142:F143"/>
    <mergeCell ref="G142:G143"/>
    <mergeCell ref="H142:I142"/>
    <mergeCell ref="J142:J143"/>
    <mergeCell ref="M142:M143"/>
    <mergeCell ref="O142:O143"/>
    <mergeCell ref="A140:A141"/>
    <mergeCell ref="C140:C141"/>
    <mergeCell ref="D140:D141"/>
    <mergeCell ref="F140:F141"/>
    <mergeCell ref="G140:G141"/>
    <mergeCell ref="H140:I140"/>
    <mergeCell ref="J140:J141"/>
    <mergeCell ref="M140:M141"/>
    <mergeCell ref="O140:O141"/>
    <mergeCell ref="A138:A139"/>
    <mergeCell ref="C138:C139"/>
    <mergeCell ref="D138:D139"/>
    <mergeCell ref="F138:F139"/>
    <mergeCell ref="G138:G139"/>
    <mergeCell ref="H138:I138"/>
    <mergeCell ref="J138:J139"/>
    <mergeCell ref="M138:M139"/>
    <mergeCell ref="O138:O139"/>
    <mergeCell ref="A136:A137"/>
    <mergeCell ref="C136:C137"/>
    <mergeCell ref="D136:D137"/>
    <mergeCell ref="F136:F137"/>
    <mergeCell ref="G136:G137"/>
    <mergeCell ref="H136:I136"/>
    <mergeCell ref="J136:J137"/>
    <mergeCell ref="M136:M137"/>
    <mergeCell ref="O136:O137"/>
    <mergeCell ref="A134:A135"/>
    <mergeCell ref="C134:C135"/>
    <mergeCell ref="D134:D135"/>
    <mergeCell ref="F134:F135"/>
    <mergeCell ref="G134:G135"/>
    <mergeCell ref="H134:I134"/>
    <mergeCell ref="J134:J135"/>
    <mergeCell ref="M134:M135"/>
    <mergeCell ref="O134:O135"/>
    <mergeCell ref="A132:A133"/>
    <mergeCell ref="C132:C133"/>
    <mergeCell ref="D132:D133"/>
    <mergeCell ref="F132:F133"/>
    <mergeCell ref="G132:G133"/>
    <mergeCell ref="H132:I132"/>
    <mergeCell ref="J132:J133"/>
    <mergeCell ref="M132:M133"/>
    <mergeCell ref="O132:O133"/>
    <mergeCell ref="A130:A131"/>
    <mergeCell ref="C130:C131"/>
    <mergeCell ref="D130:D131"/>
    <mergeCell ref="F130:F131"/>
    <mergeCell ref="G130:G131"/>
    <mergeCell ref="H130:I130"/>
    <mergeCell ref="J130:J131"/>
    <mergeCell ref="M130:M131"/>
    <mergeCell ref="O130:O131"/>
    <mergeCell ref="A128:A129"/>
    <mergeCell ref="C128:C129"/>
    <mergeCell ref="D128:D129"/>
    <mergeCell ref="F128:F129"/>
    <mergeCell ref="G128:G129"/>
    <mergeCell ref="H128:I128"/>
    <mergeCell ref="J128:J129"/>
    <mergeCell ref="M128:M129"/>
    <mergeCell ref="O128:O129"/>
    <mergeCell ref="A126:A127"/>
    <mergeCell ref="C126:C127"/>
    <mergeCell ref="D126:D127"/>
    <mergeCell ref="F126:F127"/>
    <mergeCell ref="G126:G127"/>
    <mergeCell ref="H126:I126"/>
    <mergeCell ref="J126:J127"/>
    <mergeCell ref="M126:M127"/>
    <mergeCell ref="O126:O127"/>
    <mergeCell ref="A100:A101"/>
    <mergeCell ref="C100:C101"/>
    <mergeCell ref="D100:D101"/>
    <mergeCell ref="F100:F101"/>
    <mergeCell ref="G100:G101"/>
    <mergeCell ref="H100:I100"/>
    <mergeCell ref="J100:J101"/>
    <mergeCell ref="M100:M101"/>
    <mergeCell ref="O100:O101"/>
    <mergeCell ref="A98:A99"/>
    <mergeCell ref="C98:C99"/>
    <mergeCell ref="D98:D99"/>
    <mergeCell ref="F98:F99"/>
    <mergeCell ref="G98:G99"/>
    <mergeCell ref="H98:I98"/>
    <mergeCell ref="J98:J99"/>
    <mergeCell ref="M98:M99"/>
    <mergeCell ref="O98:O99"/>
    <mergeCell ref="A68:A69"/>
    <mergeCell ref="C68:C69"/>
    <mergeCell ref="D68:D69"/>
    <mergeCell ref="F68:F69"/>
    <mergeCell ref="G68:G69"/>
    <mergeCell ref="H68:I68"/>
    <mergeCell ref="J68:J69"/>
    <mergeCell ref="M68:M69"/>
    <mergeCell ref="O68:O69"/>
    <mergeCell ref="A66:A67"/>
    <mergeCell ref="C66:C67"/>
    <mergeCell ref="D66:D67"/>
    <mergeCell ref="F66:F67"/>
    <mergeCell ref="G66:G67"/>
    <mergeCell ref="H66:I66"/>
    <mergeCell ref="J66:J67"/>
    <mergeCell ref="M66:M67"/>
    <mergeCell ref="O66:O67"/>
    <mergeCell ref="A64:A65"/>
    <mergeCell ref="C64:C65"/>
    <mergeCell ref="D64:D65"/>
    <mergeCell ref="F64:F65"/>
    <mergeCell ref="G64:G65"/>
    <mergeCell ref="H64:I64"/>
    <mergeCell ref="J64:J65"/>
    <mergeCell ref="M64:M65"/>
    <mergeCell ref="O64:O65"/>
    <mergeCell ref="A62:A63"/>
    <mergeCell ref="C62:C63"/>
    <mergeCell ref="D62:D63"/>
    <mergeCell ref="F62:F63"/>
    <mergeCell ref="G62:G63"/>
    <mergeCell ref="H62:I62"/>
    <mergeCell ref="J62:J63"/>
    <mergeCell ref="M62:M63"/>
    <mergeCell ref="O62:O63"/>
    <mergeCell ref="A60:A61"/>
    <mergeCell ref="C60:C61"/>
    <mergeCell ref="D60:D61"/>
    <mergeCell ref="F60:F61"/>
    <mergeCell ref="G60:G61"/>
    <mergeCell ref="H60:I60"/>
    <mergeCell ref="J60:J61"/>
    <mergeCell ref="M60:M61"/>
    <mergeCell ref="O60:O61"/>
    <mergeCell ref="A58:A59"/>
    <mergeCell ref="C58:C59"/>
    <mergeCell ref="D58:D59"/>
    <mergeCell ref="F58:F59"/>
    <mergeCell ref="G58:G59"/>
    <mergeCell ref="H58:I58"/>
    <mergeCell ref="J58:J59"/>
    <mergeCell ref="M58:M59"/>
    <mergeCell ref="O58:O59"/>
    <mergeCell ref="A56:A57"/>
    <mergeCell ref="C56:C57"/>
    <mergeCell ref="D56:D57"/>
    <mergeCell ref="F56:F57"/>
    <mergeCell ref="G56:G57"/>
    <mergeCell ref="H56:I56"/>
    <mergeCell ref="J56:J57"/>
    <mergeCell ref="M56:M57"/>
    <mergeCell ref="O56:O57"/>
    <mergeCell ref="A54:A55"/>
    <mergeCell ref="C54:C55"/>
    <mergeCell ref="D54:D55"/>
    <mergeCell ref="F54:F55"/>
    <mergeCell ref="G54:G55"/>
    <mergeCell ref="H54:I54"/>
    <mergeCell ref="J54:J55"/>
    <mergeCell ref="M54:M55"/>
    <mergeCell ref="O54:O55"/>
    <mergeCell ref="A52:A53"/>
    <mergeCell ref="C52:C53"/>
    <mergeCell ref="D52:D53"/>
    <mergeCell ref="F52:F53"/>
    <mergeCell ref="G52:G53"/>
    <mergeCell ref="H52:I52"/>
    <mergeCell ref="J52:J53"/>
    <mergeCell ref="M52:M53"/>
    <mergeCell ref="O52:O53"/>
    <mergeCell ref="A50:A51"/>
    <mergeCell ref="C50:C51"/>
    <mergeCell ref="D50:D51"/>
    <mergeCell ref="F50:F51"/>
    <mergeCell ref="G50:G51"/>
    <mergeCell ref="H50:I50"/>
    <mergeCell ref="J50:J51"/>
    <mergeCell ref="M50:M51"/>
    <mergeCell ref="O50:O51"/>
    <mergeCell ref="A48:A49"/>
    <mergeCell ref="C48:C49"/>
    <mergeCell ref="D48:D49"/>
    <mergeCell ref="F48:F49"/>
    <mergeCell ref="G48:G49"/>
    <mergeCell ref="H48:I48"/>
    <mergeCell ref="J48:J49"/>
    <mergeCell ref="M48:M49"/>
    <mergeCell ref="O48:O49"/>
    <mergeCell ref="A46:A47"/>
    <mergeCell ref="C46:C47"/>
    <mergeCell ref="D46:D47"/>
    <mergeCell ref="F46:F47"/>
    <mergeCell ref="G46:G47"/>
    <mergeCell ref="H46:I46"/>
    <mergeCell ref="J46:J47"/>
    <mergeCell ref="M46:M47"/>
    <mergeCell ref="O46:O47"/>
    <mergeCell ref="A44:A45"/>
    <mergeCell ref="C44:C45"/>
    <mergeCell ref="D44:D45"/>
    <mergeCell ref="F44:F45"/>
    <mergeCell ref="G44:G45"/>
    <mergeCell ref="H44:I44"/>
    <mergeCell ref="J44:J45"/>
    <mergeCell ref="M44:M45"/>
    <mergeCell ref="O44:O45"/>
    <mergeCell ref="A42:A43"/>
    <mergeCell ref="C42:C43"/>
    <mergeCell ref="D42:D43"/>
    <mergeCell ref="F42:F43"/>
    <mergeCell ref="G42:G43"/>
    <mergeCell ref="H42:I42"/>
    <mergeCell ref="J42:J43"/>
    <mergeCell ref="M42:M43"/>
    <mergeCell ref="O42:O43"/>
    <mergeCell ref="A40:A41"/>
    <mergeCell ref="C40:C41"/>
    <mergeCell ref="D40:D41"/>
    <mergeCell ref="F40:F41"/>
    <mergeCell ref="G40:G41"/>
    <mergeCell ref="H40:I40"/>
    <mergeCell ref="J40:J41"/>
    <mergeCell ref="M40:M41"/>
    <mergeCell ref="O40:O41"/>
    <mergeCell ref="A38:A39"/>
    <mergeCell ref="C38:C39"/>
    <mergeCell ref="D38:D39"/>
    <mergeCell ref="F38:F39"/>
    <mergeCell ref="G38:G39"/>
    <mergeCell ref="H38:I38"/>
    <mergeCell ref="J38:J39"/>
    <mergeCell ref="M38:M39"/>
    <mergeCell ref="O38:O39"/>
    <mergeCell ref="A36:A37"/>
    <mergeCell ref="C36:C37"/>
    <mergeCell ref="D36:D37"/>
    <mergeCell ref="F36:F37"/>
    <mergeCell ref="G36:G37"/>
    <mergeCell ref="H36:I36"/>
    <mergeCell ref="J36:J37"/>
    <mergeCell ref="M36:M37"/>
    <mergeCell ref="O36:O37"/>
    <mergeCell ref="A32:A33"/>
    <mergeCell ref="C32:C33"/>
    <mergeCell ref="D32:D33"/>
    <mergeCell ref="F32:F33"/>
    <mergeCell ref="G32:G33"/>
    <mergeCell ref="H32:I32"/>
    <mergeCell ref="J32:J33"/>
    <mergeCell ref="M32:M33"/>
    <mergeCell ref="O32:O33"/>
    <mergeCell ref="A30:A31"/>
    <mergeCell ref="C30:C31"/>
    <mergeCell ref="D30:D31"/>
    <mergeCell ref="F30:F31"/>
    <mergeCell ref="G30:G31"/>
    <mergeCell ref="H30:I30"/>
    <mergeCell ref="J30:J31"/>
    <mergeCell ref="M30:M31"/>
    <mergeCell ref="O30:O31"/>
    <mergeCell ref="A28:A29"/>
    <mergeCell ref="C28:C29"/>
    <mergeCell ref="D28:D29"/>
    <mergeCell ref="F28:F29"/>
    <mergeCell ref="G28:G29"/>
    <mergeCell ref="H28:I28"/>
    <mergeCell ref="J28:J29"/>
    <mergeCell ref="M28:M29"/>
    <mergeCell ref="O28:O29"/>
    <mergeCell ref="H20:I20"/>
    <mergeCell ref="H24:I24"/>
    <mergeCell ref="A1:O1"/>
    <mergeCell ref="A2:A3"/>
    <mergeCell ref="C2:D3"/>
    <mergeCell ref="F2:G3"/>
    <mergeCell ref="J2:J3"/>
    <mergeCell ref="K2:L2"/>
    <mergeCell ref="M2:M3"/>
    <mergeCell ref="N2:N3"/>
    <mergeCell ref="K3:L3"/>
    <mergeCell ref="H2:I2"/>
    <mergeCell ref="H3:I3"/>
    <mergeCell ref="M4:M5"/>
    <mergeCell ref="O4:O5"/>
    <mergeCell ref="A6:A7"/>
    <mergeCell ref="C6:C7"/>
    <mergeCell ref="D6:D7"/>
    <mergeCell ref="F6:F7"/>
    <mergeCell ref="G6:G7"/>
    <mergeCell ref="J6:J7"/>
    <mergeCell ref="M6:M7"/>
    <mergeCell ref="O6:O7"/>
    <mergeCell ref="A4:A5"/>
    <mergeCell ref="C4:C5"/>
    <mergeCell ref="D4:D5"/>
    <mergeCell ref="F4:F5"/>
    <mergeCell ref="G4:G5"/>
    <mergeCell ref="J4:J5"/>
    <mergeCell ref="M12:M13"/>
    <mergeCell ref="O12:O13"/>
    <mergeCell ref="A14:A15"/>
    <mergeCell ref="C14:C15"/>
    <mergeCell ref="D14:D15"/>
    <mergeCell ref="F14:F15"/>
    <mergeCell ref="G14:G15"/>
    <mergeCell ref="J14:J15"/>
    <mergeCell ref="M14:M15"/>
    <mergeCell ref="O14:O15"/>
    <mergeCell ref="A12:A13"/>
    <mergeCell ref="C12:C13"/>
    <mergeCell ref="D12:D13"/>
    <mergeCell ref="F12:F13"/>
    <mergeCell ref="G12:G13"/>
    <mergeCell ref="J12:J13"/>
    <mergeCell ref="M20:M21"/>
    <mergeCell ref="O20:O21"/>
    <mergeCell ref="A20:A21"/>
    <mergeCell ref="C20:C21"/>
    <mergeCell ref="D20:D21"/>
    <mergeCell ref="F20:F21"/>
    <mergeCell ref="G20:G21"/>
    <mergeCell ref="J20:J21"/>
    <mergeCell ref="M8:M9"/>
    <mergeCell ref="O8:O9"/>
    <mergeCell ref="A10:A11"/>
    <mergeCell ref="C10:C11"/>
    <mergeCell ref="D10:D11"/>
    <mergeCell ref="F10:F11"/>
    <mergeCell ref="G10:G11"/>
    <mergeCell ref="J10:J11"/>
    <mergeCell ref="M10:M11"/>
    <mergeCell ref="O10:O11"/>
    <mergeCell ref="A8:A9"/>
    <mergeCell ref="C8:C9"/>
    <mergeCell ref="D8:D9"/>
    <mergeCell ref="F8:F9"/>
    <mergeCell ref="G8:G9"/>
    <mergeCell ref="J8:J9"/>
    <mergeCell ref="A26:A27"/>
    <mergeCell ref="C26:C27"/>
    <mergeCell ref="D26:D27"/>
    <mergeCell ref="F26:F27"/>
    <mergeCell ref="G26:G27"/>
    <mergeCell ref="J26:J27"/>
    <mergeCell ref="M26:M27"/>
    <mergeCell ref="O26:O27"/>
    <mergeCell ref="A24:A25"/>
    <mergeCell ref="C24:C25"/>
    <mergeCell ref="D24:D25"/>
    <mergeCell ref="F24:F25"/>
    <mergeCell ref="G24:G25"/>
    <mergeCell ref="J24:J25"/>
    <mergeCell ref="H26:I26"/>
    <mergeCell ref="J22:J23"/>
    <mergeCell ref="M22:M23"/>
    <mergeCell ref="O22:O23"/>
    <mergeCell ref="A22:A23"/>
    <mergeCell ref="C22:C23"/>
    <mergeCell ref="D22:D23"/>
    <mergeCell ref="F22:F23"/>
    <mergeCell ref="G22:G23"/>
    <mergeCell ref="M24:M25"/>
    <mergeCell ref="O24:O25"/>
    <mergeCell ref="H22:I22"/>
    <mergeCell ref="J16:J17"/>
    <mergeCell ref="M16:M17"/>
    <mergeCell ref="O16:O17"/>
    <mergeCell ref="A18:A19"/>
    <mergeCell ref="C18:C19"/>
    <mergeCell ref="D18:D19"/>
    <mergeCell ref="F18:F19"/>
    <mergeCell ref="G18:G19"/>
    <mergeCell ref="J18:J19"/>
    <mergeCell ref="M18:M19"/>
    <mergeCell ref="O18:O19"/>
    <mergeCell ref="A16:A17"/>
    <mergeCell ref="C16:C17"/>
    <mergeCell ref="D16:D17"/>
    <mergeCell ref="F16:F17"/>
    <mergeCell ref="G16:G17"/>
    <mergeCell ref="A34:A35"/>
    <mergeCell ref="C34:C35"/>
    <mergeCell ref="D34:D35"/>
    <mergeCell ref="F34:F35"/>
    <mergeCell ref="G34:G35"/>
    <mergeCell ref="H34:I34"/>
    <mergeCell ref="J34:J35"/>
    <mergeCell ref="M34:M35"/>
    <mergeCell ref="O34:O35"/>
    <mergeCell ref="A70:A71"/>
    <mergeCell ref="C70:C71"/>
    <mergeCell ref="D70:D71"/>
    <mergeCell ref="F70:F71"/>
    <mergeCell ref="G70:G71"/>
    <mergeCell ref="H70:I70"/>
    <mergeCell ref="J70:J71"/>
    <mergeCell ref="M70:M71"/>
    <mergeCell ref="O70:O71"/>
    <mergeCell ref="A72:A73"/>
    <mergeCell ref="C72:C73"/>
    <mergeCell ref="D72:D73"/>
    <mergeCell ref="F72:F73"/>
    <mergeCell ref="G72:G73"/>
    <mergeCell ref="H72:I72"/>
    <mergeCell ref="J72:J73"/>
    <mergeCell ref="M72:M73"/>
    <mergeCell ref="O72:O73"/>
    <mergeCell ref="A74:A75"/>
    <mergeCell ref="C74:C75"/>
    <mergeCell ref="D74:D75"/>
    <mergeCell ref="F74:F75"/>
    <mergeCell ref="G74:G75"/>
    <mergeCell ref="H74:I74"/>
    <mergeCell ref="J74:J75"/>
    <mergeCell ref="M74:M75"/>
    <mergeCell ref="O74:O75"/>
    <mergeCell ref="A76:A77"/>
    <mergeCell ref="C76:C77"/>
    <mergeCell ref="D76:D77"/>
    <mergeCell ref="F76:F77"/>
    <mergeCell ref="G76:G77"/>
    <mergeCell ref="H76:I76"/>
    <mergeCell ref="J76:J77"/>
    <mergeCell ref="M76:M77"/>
    <mergeCell ref="O76:O77"/>
    <mergeCell ref="A78:A79"/>
    <mergeCell ref="C78:C79"/>
    <mergeCell ref="D78:D79"/>
    <mergeCell ref="F78:F79"/>
    <mergeCell ref="G78:G79"/>
    <mergeCell ref="H78:I78"/>
    <mergeCell ref="J78:J79"/>
    <mergeCell ref="M78:M79"/>
    <mergeCell ref="O78:O79"/>
    <mergeCell ref="A80:A81"/>
    <mergeCell ref="C80:C81"/>
    <mergeCell ref="D80:D81"/>
    <mergeCell ref="F80:F81"/>
    <mergeCell ref="G80:G81"/>
    <mergeCell ref="H80:I80"/>
    <mergeCell ref="J80:J81"/>
    <mergeCell ref="M80:M81"/>
    <mergeCell ref="O80:O81"/>
    <mergeCell ref="A82:A83"/>
    <mergeCell ref="C82:C83"/>
    <mergeCell ref="D82:D83"/>
    <mergeCell ref="F82:F83"/>
    <mergeCell ref="G82:G83"/>
    <mergeCell ref="H82:I82"/>
    <mergeCell ref="J82:J83"/>
    <mergeCell ref="M82:M83"/>
    <mergeCell ref="O82:O83"/>
    <mergeCell ref="A84:A85"/>
    <mergeCell ref="C84:C85"/>
    <mergeCell ref="D84:D85"/>
    <mergeCell ref="F84:F85"/>
    <mergeCell ref="G84:G85"/>
    <mergeCell ref="H84:I84"/>
    <mergeCell ref="J84:J85"/>
    <mergeCell ref="M84:M85"/>
    <mergeCell ref="O84:O85"/>
    <mergeCell ref="A86:A87"/>
    <mergeCell ref="C86:C87"/>
    <mergeCell ref="D86:D87"/>
    <mergeCell ref="F86:F87"/>
    <mergeCell ref="G86:G87"/>
    <mergeCell ref="H86:I86"/>
    <mergeCell ref="J86:J87"/>
    <mergeCell ref="M86:M87"/>
    <mergeCell ref="O86:O87"/>
    <mergeCell ref="A88:A89"/>
    <mergeCell ref="C88:C89"/>
    <mergeCell ref="D88:D89"/>
    <mergeCell ref="F88:F89"/>
    <mergeCell ref="G88:G89"/>
    <mergeCell ref="H88:I88"/>
    <mergeCell ref="J88:J89"/>
    <mergeCell ref="M88:M89"/>
    <mergeCell ref="O88:O89"/>
    <mergeCell ref="A90:A91"/>
    <mergeCell ref="C90:C91"/>
    <mergeCell ref="D90:D91"/>
    <mergeCell ref="F90:F91"/>
    <mergeCell ref="G90:G91"/>
    <mergeCell ref="H90:I90"/>
    <mergeCell ref="J90:J91"/>
    <mergeCell ref="M90:M91"/>
    <mergeCell ref="O90:O91"/>
    <mergeCell ref="A92:A93"/>
    <mergeCell ref="C92:C93"/>
    <mergeCell ref="D92:D93"/>
    <mergeCell ref="F92:F93"/>
    <mergeCell ref="G92:G93"/>
    <mergeCell ref="H92:I92"/>
    <mergeCell ref="J92:J93"/>
    <mergeCell ref="M92:M93"/>
    <mergeCell ref="O92:O93"/>
    <mergeCell ref="A94:A95"/>
    <mergeCell ref="C94:C95"/>
    <mergeCell ref="D94:D95"/>
    <mergeCell ref="F94:F95"/>
    <mergeCell ref="G94:G95"/>
    <mergeCell ref="H94:I94"/>
    <mergeCell ref="J94:J95"/>
    <mergeCell ref="M94:M95"/>
    <mergeCell ref="O94:O95"/>
    <mergeCell ref="A96:A97"/>
    <mergeCell ref="C96:C97"/>
    <mergeCell ref="D96:D97"/>
    <mergeCell ref="F96:F97"/>
    <mergeCell ref="G96:G97"/>
    <mergeCell ref="H96:I96"/>
    <mergeCell ref="J96:J97"/>
    <mergeCell ref="M96:M97"/>
    <mergeCell ref="O96:O97"/>
    <mergeCell ref="A102:A103"/>
    <mergeCell ref="C102:C103"/>
    <mergeCell ref="D102:D103"/>
    <mergeCell ref="F102:F103"/>
    <mergeCell ref="G102:G103"/>
    <mergeCell ref="H102:I102"/>
    <mergeCell ref="J102:J103"/>
    <mergeCell ref="M102:M103"/>
    <mergeCell ref="O102:O103"/>
    <mergeCell ref="A104:A105"/>
    <mergeCell ref="C104:C105"/>
    <mergeCell ref="D104:D105"/>
    <mergeCell ref="F104:F105"/>
    <mergeCell ref="G104:G105"/>
    <mergeCell ref="H104:I104"/>
    <mergeCell ref="J104:J105"/>
    <mergeCell ref="M104:M105"/>
    <mergeCell ref="O104:O105"/>
    <mergeCell ref="A106:A107"/>
    <mergeCell ref="C106:C107"/>
    <mergeCell ref="D106:D107"/>
    <mergeCell ref="F106:F107"/>
    <mergeCell ref="G106:G107"/>
    <mergeCell ref="H106:I106"/>
    <mergeCell ref="J106:J107"/>
    <mergeCell ref="M106:M107"/>
    <mergeCell ref="O106:O107"/>
    <mergeCell ref="A108:A109"/>
    <mergeCell ref="C108:C109"/>
    <mergeCell ref="D108:D109"/>
    <mergeCell ref="F108:F109"/>
    <mergeCell ref="G108:G109"/>
    <mergeCell ref="H108:I108"/>
    <mergeCell ref="J108:J109"/>
    <mergeCell ref="M108:M109"/>
    <mergeCell ref="O108:O109"/>
    <mergeCell ref="A110:A111"/>
    <mergeCell ref="C110:C111"/>
    <mergeCell ref="D110:D111"/>
    <mergeCell ref="F110:F111"/>
    <mergeCell ref="G110:G111"/>
    <mergeCell ref="H110:I110"/>
    <mergeCell ref="J110:J111"/>
    <mergeCell ref="M110:M111"/>
    <mergeCell ref="O110:O111"/>
    <mergeCell ref="A112:A113"/>
    <mergeCell ref="C112:C113"/>
    <mergeCell ref="D112:D113"/>
    <mergeCell ref="F112:F113"/>
    <mergeCell ref="G112:G113"/>
    <mergeCell ref="H112:I112"/>
    <mergeCell ref="J112:J113"/>
    <mergeCell ref="M112:M113"/>
    <mergeCell ref="O112:O113"/>
    <mergeCell ref="A114:A115"/>
    <mergeCell ref="C114:C115"/>
    <mergeCell ref="D114:D115"/>
    <mergeCell ref="F114:F115"/>
    <mergeCell ref="G114:G115"/>
    <mergeCell ref="H114:I114"/>
    <mergeCell ref="J114:J115"/>
    <mergeCell ref="M114:M115"/>
    <mergeCell ref="O114:O115"/>
    <mergeCell ref="A116:A117"/>
    <mergeCell ref="C116:C117"/>
    <mergeCell ref="D116:D117"/>
    <mergeCell ref="F116:F117"/>
    <mergeCell ref="G116:G117"/>
    <mergeCell ref="H116:I116"/>
    <mergeCell ref="J116:J117"/>
    <mergeCell ref="M116:M117"/>
    <mergeCell ref="O116:O117"/>
    <mergeCell ref="A118:A119"/>
    <mergeCell ref="C118:C119"/>
    <mergeCell ref="D118:D119"/>
    <mergeCell ref="F118:F119"/>
    <mergeCell ref="G118:G119"/>
    <mergeCell ref="H118:I118"/>
    <mergeCell ref="J118:J119"/>
    <mergeCell ref="M118:M119"/>
    <mergeCell ref="O118:O119"/>
    <mergeCell ref="A120:A121"/>
    <mergeCell ref="C120:C121"/>
    <mergeCell ref="D120:D121"/>
    <mergeCell ref="F120:F121"/>
    <mergeCell ref="G120:G121"/>
    <mergeCell ref="H120:I120"/>
    <mergeCell ref="J120:J121"/>
    <mergeCell ref="M120:M121"/>
    <mergeCell ref="O120:O121"/>
    <mergeCell ref="A122:A123"/>
    <mergeCell ref="C122:C123"/>
    <mergeCell ref="D122:D123"/>
    <mergeCell ref="F122:F123"/>
    <mergeCell ref="G122:G123"/>
    <mergeCell ref="H122:I122"/>
    <mergeCell ref="J122:J123"/>
    <mergeCell ref="M122:M123"/>
    <mergeCell ref="O122:O123"/>
    <mergeCell ref="A124:A125"/>
    <mergeCell ref="C124:C125"/>
    <mergeCell ref="D124:D125"/>
    <mergeCell ref="F124:F125"/>
    <mergeCell ref="G124:G125"/>
    <mergeCell ref="H124:I124"/>
    <mergeCell ref="J124:J125"/>
    <mergeCell ref="M124:M125"/>
    <mergeCell ref="O124:O125"/>
    <mergeCell ref="A154:A155"/>
    <mergeCell ref="C154:C155"/>
    <mergeCell ref="D154:D155"/>
    <mergeCell ref="F154:F155"/>
    <mergeCell ref="G154:G155"/>
    <mergeCell ref="H154:I154"/>
    <mergeCell ref="J154:J155"/>
    <mergeCell ref="M154:M155"/>
    <mergeCell ref="O154:O155"/>
    <mergeCell ref="A156:A157"/>
    <mergeCell ref="C156:C157"/>
    <mergeCell ref="D156:D157"/>
    <mergeCell ref="F156:F157"/>
    <mergeCell ref="G156:G157"/>
    <mergeCell ref="H156:I156"/>
    <mergeCell ref="J156:J157"/>
    <mergeCell ref="M156:M157"/>
    <mergeCell ref="O156:O157"/>
    <mergeCell ref="A158:A159"/>
    <mergeCell ref="C158:C159"/>
    <mergeCell ref="D158:D159"/>
    <mergeCell ref="F158:F159"/>
    <mergeCell ref="G158:G159"/>
    <mergeCell ref="H158:I158"/>
    <mergeCell ref="J158:J159"/>
    <mergeCell ref="M158:M159"/>
    <mergeCell ref="O158:O159"/>
    <mergeCell ref="A160:A161"/>
    <mergeCell ref="C160:C161"/>
    <mergeCell ref="D160:D161"/>
    <mergeCell ref="F160:F161"/>
    <mergeCell ref="G160:G161"/>
    <mergeCell ref="H160:I160"/>
    <mergeCell ref="J160:J161"/>
    <mergeCell ref="M160:M161"/>
    <mergeCell ref="O160:O161"/>
    <mergeCell ref="A162:A163"/>
    <mergeCell ref="C162:C163"/>
    <mergeCell ref="D162:D163"/>
    <mergeCell ref="F162:F163"/>
    <mergeCell ref="G162:G163"/>
    <mergeCell ref="H162:I162"/>
    <mergeCell ref="J162:J163"/>
    <mergeCell ref="M162:M163"/>
    <mergeCell ref="O162:O163"/>
  </mergeCells>
  <phoneticPr fontId="37" type="noConversion"/>
  <printOptions horizontalCentered="1" verticalCentered="1"/>
  <pageMargins left="0.25" right="0.25" top="0.75" bottom="0.75" header="0.3" footer="0.3"/>
  <pageSetup paperSize="9" scale="80" fitToHeight="0" orientation="landscape" r:id="rId1"/>
  <headerFooter>
    <oddFooter>&amp;C第&amp;P頁 共&amp;N頁</oddFooter>
  </headerFooter>
  <rowBreaks count="1" manualBreakCount="1">
    <brk id="19" max="1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499984740745262"/>
    <pageSetUpPr fitToPage="1"/>
  </sheetPr>
  <dimension ref="A1:P447"/>
  <sheetViews>
    <sheetView view="pageBreakPreview" topLeftCell="A431" zoomScaleNormal="100" zoomScaleSheetLayoutView="100" zoomScalePageLayoutView="120" workbookViewId="0">
      <selection activeCell="N450" sqref="N450"/>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3.625" style="72" customWidth="1"/>
    <col min="10" max="10" width="20.125" style="151" customWidth="1"/>
    <col min="11" max="11" width="12" style="116" bestFit="1" customWidth="1"/>
    <col min="12" max="12" width="3.375" style="116" customWidth="1"/>
    <col min="13" max="13" width="7.625" style="88" customWidth="1"/>
    <col min="14" max="14" width="16.875" style="65" customWidth="1"/>
    <col min="15" max="15" width="24.5" style="115" customWidth="1"/>
    <col min="16" max="16" width="9" style="147"/>
    <col min="17" max="16384" width="9" style="114"/>
  </cols>
  <sheetData>
    <row r="1" spans="1:16" ht="71.25" customHeight="1" thickBot="1">
      <c r="A1" s="1370" t="s">
        <v>464</v>
      </c>
      <c r="B1" s="1371"/>
      <c r="C1" s="1371"/>
      <c r="D1" s="1371"/>
      <c r="E1" s="1371"/>
      <c r="F1" s="1371"/>
      <c r="G1" s="1371"/>
      <c r="H1" s="1371"/>
      <c r="I1" s="1371"/>
      <c r="J1" s="1371"/>
      <c r="K1" s="1371"/>
      <c r="L1" s="1371"/>
      <c r="M1" s="1371"/>
      <c r="N1" s="1371"/>
      <c r="O1" s="1372"/>
      <c r="P1" s="88"/>
    </row>
    <row r="2" spans="1:16">
      <c r="A2" s="1384" t="s">
        <v>248</v>
      </c>
      <c r="B2" s="62" t="s">
        <v>250</v>
      </c>
      <c r="C2" s="1373" t="s">
        <v>465</v>
      </c>
      <c r="D2" s="1374"/>
      <c r="E2" s="63" t="s">
        <v>393</v>
      </c>
      <c r="F2" s="1373" t="s">
        <v>466</v>
      </c>
      <c r="G2" s="1374"/>
      <c r="H2" s="1407" t="s">
        <v>394</v>
      </c>
      <c r="I2" s="1408"/>
      <c r="J2" s="1386" t="s">
        <v>467</v>
      </c>
      <c r="K2" s="1386" t="s">
        <v>395</v>
      </c>
      <c r="L2" s="1392"/>
      <c r="M2" s="1394" t="s">
        <v>468</v>
      </c>
      <c r="N2" s="1373" t="s">
        <v>469</v>
      </c>
      <c r="O2" s="64" t="s">
        <v>249</v>
      </c>
      <c r="P2" s="88"/>
    </row>
    <row r="3" spans="1:16">
      <c r="A3" s="1385"/>
      <c r="B3" s="65" t="s">
        <v>260</v>
      </c>
      <c r="C3" s="1375"/>
      <c r="D3" s="1375"/>
      <c r="E3" s="66" t="s">
        <v>470</v>
      </c>
      <c r="F3" s="1375"/>
      <c r="G3" s="1375"/>
      <c r="H3" s="1409" t="s">
        <v>396</v>
      </c>
      <c r="I3" s="1395"/>
      <c r="J3" s="1387"/>
      <c r="K3" s="1387" t="s">
        <v>397</v>
      </c>
      <c r="L3" s="1393"/>
      <c r="M3" s="1395"/>
      <c r="N3" s="1396"/>
      <c r="O3" s="67" t="s">
        <v>439</v>
      </c>
      <c r="P3" s="88"/>
    </row>
    <row r="4" spans="1:16" ht="30" customHeight="1">
      <c r="A4" s="1350" t="s">
        <v>525</v>
      </c>
      <c r="B4" s="326" t="s">
        <v>442</v>
      </c>
      <c r="C4" s="1352">
        <v>5405</v>
      </c>
      <c r="D4" s="1354" t="s">
        <v>2721</v>
      </c>
      <c r="E4" s="306" t="s">
        <v>526</v>
      </c>
      <c r="F4" s="1455" t="s">
        <v>449</v>
      </c>
      <c r="G4" s="1354" t="s">
        <v>2652</v>
      </c>
      <c r="H4" s="1402" t="s">
        <v>526</v>
      </c>
      <c r="I4" s="1405"/>
      <c r="J4" s="1357" t="s">
        <v>2722</v>
      </c>
      <c r="K4" s="341" t="s">
        <v>449</v>
      </c>
      <c r="L4" s="307"/>
      <c r="M4" s="1424" t="s">
        <v>444</v>
      </c>
      <c r="N4" s="320" t="s">
        <v>474</v>
      </c>
      <c r="O4" s="1406" t="s">
        <v>2723</v>
      </c>
      <c r="P4" s="88">
        <v>1100224</v>
      </c>
    </row>
    <row r="5" spans="1:16" ht="30" customHeight="1">
      <c r="A5" s="1350"/>
      <c r="B5" s="326" t="s">
        <v>2724</v>
      </c>
      <c r="C5" s="1353"/>
      <c r="D5" s="1355"/>
      <c r="E5" s="306" t="s">
        <v>526</v>
      </c>
      <c r="F5" s="1455"/>
      <c r="G5" s="1355"/>
      <c r="H5" s="1455" t="s">
        <v>449</v>
      </c>
      <c r="I5" s="1358"/>
      <c r="J5" s="1357"/>
      <c r="K5" s="323" t="s">
        <v>449</v>
      </c>
      <c r="L5" s="310"/>
      <c r="M5" s="1424"/>
      <c r="N5" s="320" t="s">
        <v>476</v>
      </c>
      <c r="O5" s="1406"/>
      <c r="P5" s="88"/>
    </row>
    <row r="6" spans="1:16" ht="30" customHeight="1">
      <c r="A6" s="1350" t="s">
        <v>525</v>
      </c>
      <c r="B6" s="326" t="s">
        <v>442</v>
      </c>
      <c r="C6" s="1352">
        <v>5405</v>
      </c>
      <c r="D6" s="1354" t="s">
        <v>2721</v>
      </c>
      <c r="E6" s="306" t="s">
        <v>526</v>
      </c>
      <c r="F6" s="1455" t="s">
        <v>449</v>
      </c>
      <c r="G6" s="1354" t="s">
        <v>2652</v>
      </c>
      <c r="H6" s="1402" t="s">
        <v>526</v>
      </c>
      <c r="I6" s="1405"/>
      <c r="J6" s="1357" t="s">
        <v>2725</v>
      </c>
      <c r="K6" s="341" t="s">
        <v>449</v>
      </c>
      <c r="L6" s="307"/>
      <c r="M6" s="1424" t="s">
        <v>444</v>
      </c>
      <c r="N6" s="320" t="s">
        <v>474</v>
      </c>
      <c r="O6" s="1406" t="s">
        <v>2656</v>
      </c>
      <c r="P6" s="88"/>
    </row>
    <row r="7" spans="1:16" ht="30" customHeight="1">
      <c r="A7" s="1350"/>
      <c r="B7" s="326" t="s">
        <v>2726</v>
      </c>
      <c r="C7" s="1353"/>
      <c r="D7" s="1355"/>
      <c r="E7" s="306" t="s">
        <v>526</v>
      </c>
      <c r="F7" s="1455"/>
      <c r="G7" s="1355"/>
      <c r="H7" s="1455" t="s">
        <v>449</v>
      </c>
      <c r="I7" s="1358"/>
      <c r="J7" s="1357"/>
      <c r="K7" s="323" t="s">
        <v>449</v>
      </c>
      <c r="L7" s="310"/>
      <c r="M7" s="1424"/>
      <c r="N7" s="320" t="s">
        <v>476</v>
      </c>
      <c r="O7" s="1406"/>
      <c r="P7" s="88"/>
    </row>
    <row r="8" spans="1:16" ht="30" customHeight="1">
      <c r="A8" s="1350" t="s">
        <v>2061</v>
      </c>
      <c r="B8" s="326" t="s">
        <v>442</v>
      </c>
      <c r="C8" s="1352">
        <v>5405</v>
      </c>
      <c r="D8" s="1354" t="s">
        <v>2652</v>
      </c>
      <c r="E8" s="305" t="s">
        <v>2062</v>
      </c>
      <c r="F8" s="1402">
        <v>34</v>
      </c>
      <c r="G8" s="1354" t="s">
        <v>2652</v>
      </c>
      <c r="H8" s="1454" t="s">
        <v>2064</v>
      </c>
      <c r="I8" s="1424"/>
      <c r="J8" s="1357" t="s">
        <v>2725</v>
      </c>
      <c r="K8" s="319">
        <f>F8</f>
        <v>34</v>
      </c>
      <c r="L8" s="307" t="s">
        <v>2047</v>
      </c>
      <c r="M8" s="1424" t="s">
        <v>444</v>
      </c>
      <c r="N8" s="320" t="s">
        <v>481</v>
      </c>
      <c r="O8" s="1359" t="s">
        <v>2068</v>
      </c>
      <c r="P8" s="118"/>
    </row>
    <row r="9" spans="1:16" ht="30" customHeight="1">
      <c r="A9" s="1350"/>
      <c r="B9" s="326" t="s">
        <v>2672</v>
      </c>
      <c r="C9" s="1353"/>
      <c r="D9" s="1355"/>
      <c r="E9" s="306" t="s">
        <v>2063</v>
      </c>
      <c r="F9" s="1356"/>
      <c r="G9" s="1355"/>
      <c r="H9" s="319">
        <v>2</v>
      </c>
      <c r="I9" s="310" t="s">
        <v>2066</v>
      </c>
      <c r="J9" s="1357"/>
      <c r="K9" s="319">
        <v>2</v>
      </c>
      <c r="L9" s="310" t="s">
        <v>2065</v>
      </c>
      <c r="M9" s="1424"/>
      <c r="N9" s="320" t="s">
        <v>2067</v>
      </c>
      <c r="O9" s="1359"/>
      <c r="P9" s="118"/>
    </row>
    <row r="10" spans="1:16" ht="30" customHeight="1">
      <c r="A10" s="1350" t="s">
        <v>2069</v>
      </c>
      <c r="B10" s="326" t="s">
        <v>442</v>
      </c>
      <c r="C10" s="1352">
        <v>5405</v>
      </c>
      <c r="D10" s="1354" t="s">
        <v>2721</v>
      </c>
      <c r="E10" s="305" t="s">
        <v>2070</v>
      </c>
      <c r="F10" s="1402">
        <v>29</v>
      </c>
      <c r="G10" s="1354" t="s">
        <v>2670</v>
      </c>
      <c r="H10" s="1454" t="s">
        <v>2071</v>
      </c>
      <c r="I10" s="1424"/>
      <c r="J10" s="1357" t="s">
        <v>2725</v>
      </c>
      <c r="K10" s="319">
        <f>K8+F10</f>
        <v>63</v>
      </c>
      <c r="L10" s="307" t="s">
        <v>2721</v>
      </c>
      <c r="M10" s="1424" t="s">
        <v>444</v>
      </c>
      <c r="N10" s="320" t="s">
        <v>481</v>
      </c>
      <c r="O10" s="1359" t="s">
        <v>2249</v>
      </c>
      <c r="P10" s="118"/>
    </row>
    <row r="11" spans="1:16" ht="30" customHeight="1">
      <c r="A11" s="1350"/>
      <c r="B11" s="326" t="s">
        <v>2724</v>
      </c>
      <c r="C11" s="1353"/>
      <c r="D11" s="1355"/>
      <c r="E11" s="306" t="s">
        <v>2072</v>
      </c>
      <c r="F11" s="1356"/>
      <c r="G11" s="1355"/>
      <c r="H11" s="319">
        <v>2</v>
      </c>
      <c r="I11" s="310" t="s">
        <v>2066</v>
      </c>
      <c r="J11" s="1357"/>
      <c r="K11" s="319">
        <f>K9+H11</f>
        <v>4</v>
      </c>
      <c r="L11" s="310" t="s">
        <v>2065</v>
      </c>
      <c r="M11" s="1424"/>
      <c r="N11" s="320" t="s">
        <v>2067</v>
      </c>
      <c r="O11" s="1359"/>
      <c r="P11" s="118"/>
    </row>
    <row r="12" spans="1:16" ht="30" customHeight="1">
      <c r="A12" s="1350" t="s">
        <v>2673</v>
      </c>
      <c r="B12" s="326" t="s">
        <v>442</v>
      </c>
      <c r="C12" s="1352">
        <v>5405</v>
      </c>
      <c r="D12" s="1354" t="s">
        <v>2721</v>
      </c>
      <c r="E12" s="305" t="s">
        <v>2674</v>
      </c>
      <c r="F12" s="1402">
        <v>68.5</v>
      </c>
      <c r="G12" s="1354" t="s">
        <v>2721</v>
      </c>
      <c r="H12" s="1450" t="str">
        <f>E12</f>
        <v>110/07/05</v>
      </c>
      <c r="I12" s="1424"/>
      <c r="J12" s="1357" t="s">
        <v>2725</v>
      </c>
      <c r="K12" s="319">
        <f>K10+F12</f>
        <v>131.5</v>
      </c>
      <c r="L12" s="307" t="s">
        <v>2670</v>
      </c>
      <c r="M12" s="1424" t="s">
        <v>444</v>
      </c>
      <c r="N12" s="320" t="s">
        <v>481</v>
      </c>
      <c r="O12" s="1359" t="s">
        <v>2676</v>
      </c>
      <c r="P12" s="118"/>
    </row>
    <row r="13" spans="1:16" ht="30" customHeight="1">
      <c r="A13" s="1350"/>
      <c r="B13" s="326" t="s">
        <v>2724</v>
      </c>
      <c r="C13" s="1353"/>
      <c r="D13" s="1355"/>
      <c r="E13" s="305" t="str">
        <f>E12</f>
        <v>110/07/05</v>
      </c>
      <c r="F13" s="1356"/>
      <c r="G13" s="1355"/>
      <c r="H13" s="319">
        <v>3</v>
      </c>
      <c r="I13" s="310" t="s">
        <v>2066</v>
      </c>
      <c r="J13" s="1357"/>
      <c r="K13" s="319">
        <f>K11+H13</f>
        <v>7</v>
      </c>
      <c r="L13" s="310" t="s">
        <v>2065</v>
      </c>
      <c r="M13" s="1424"/>
      <c r="N13" s="320" t="s">
        <v>2675</v>
      </c>
      <c r="O13" s="1359"/>
      <c r="P13" s="118"/>
    </row>
    <row r="14" spans="1:16" ht="30" customHeight="1">
      <c r="A14" s="1350" t="s">
        <v>2677</v>
      </c>
      <c r="B14" s="326" t="s">
        <v>442</v>
      </c>
      <c r="C14" s="1352">
        <v>5405</v>
      </c>
      <c r="D14" s="1354" t="s">
        <v>2652</v>
      </c>
      <c r="E14" s="305" t="s">
        <v>2678</v>
      </c>
      <c r="F14" s="1402">
        <v>4</v>
      </c>
      <c r="G14" s="1354" t="s">
        <v>2721</v>
      </c>
      <c r="H14" s="1450" t="str">
        <f>E14</f>
        <v>110/07/10</v>
      </c>
      <c r="I14" s="1424"/>
      <c r="J14" s="1357" t="s">
        <v>2722</v>
      </c>
      <c r="K14" s="319">
        <f>K12+F14</f>
        <v>135.5</v>
      </c>
      <c r="L14" s="307" t="s">
        <v>2721</v>
      </c>
      <c r="M14" s="1424" t="s">
        <v>444</v>
      </c>
      <c r="N14" s="320" t="s">
        <v>2255</v>
      </c>
      <c r="O14" s="1359" t="s">
        <v>2679</v>
      </c>
      <c r="P14" s="118"/>
    </row>
    <row r="15" spans="1:16" ht="30" customHeight="1">
      <c r="A15" s="1350"/>
      <c r="B15" s="326" t="s">
        <v>2672</v>
      </c>
      <c r="C15" s="1353"/>
      <c r="D15" s="1355"/>
      <c r="E15" s="305" t="str">
        <f>E14</f>
        <v>110/07/10</v>
      </c>
      <c r="F15" s="1356"/>
      <c r="G15" s="1355"/>
      <c r="H15" s="319">
        <v>1</v>
      </c>
      <c r="I15" s="310" t="s">
        <v>2066</v>
      </c>
      <c r="J15" s="1357"/>
      <c r="K15" s="319">
        <f>K13+H15</f>
        <v>8</v>
      </c>
      <c r="L15" s="310" t="s">
        <v>2065</v>
      </c>
      <c r="M15" s="1424"/>
      <c r="N15" s="320" t="s">
        <v>2058</v>
      </c>
      <c r="O15" s="1359"/>
      <c r="P15" s="118"/>
    </row>
    <row r="16" spans="1:16" ht="30" customHeight="1">
      <c r="A16" s="1350" t="s">
        <v>2680</v>
      </c>
      <c r="B16" s="326" t="s">
        <v>442</v>
      </c>
      <c r="C16" s="1352">
        <v>5405</v>
      </c>
      <c r="D16" s="1354" t="s">
        <v>2670</v>
      </c>
      <c r="E16" s="305" t="s">
        <v>2678</v>
      </c>
      <c r="F16" s="1402">
        <v>4</v>
      </c>
      <c r="G16" s="1354" t="s">
        <v>2652</v>
      </c>
      <c r="H16" s="1450" t="str">
        <f>E16</f>
        <v>110/07/10</v>
      </c>
      <c r="I16" s="1424"/>
      <c r="J16" s="1357" t="s">
        <v>2671</v>
      </c>
      <c r="K16" s="319">
        <f>K14+F16</f>
        <v>139.5</v>
      </c>
      <c r="L16" s="307" t="s">
        <v>2652</v>
      </c>
      <c r="M16" s="1424" t="s">
        <v>444</v>
      </c>
      <c r="N16" s="320" t="s">
        <v>2255</v>
      </c>
      <c r="O16" s="1359" t="s">
        <v>2681</v>
      </c>
      <c r="P16" s="118"/>
    </row>
    <row r="17" spans="1:16" ht="30" customHeight="1">
      <c r="A17" s="1350"/>
      <c r="B17" s="326" t="s">
        <v>2724</v>
      </c>
      <c r="C17" s="1353"/>
      <c r="D17" s="1355"/>
      <c r="E17" s="305" t="str">
        <f>E16</f>
        <v>110/07/10</v>
      </c>
      <c r="F17" s="1356"/>
      <c r="G17" s="1355"/>
      <c r="H17" s="319">
        <v>1</v>
      </c>
      <c r="I17" s="310" t="s">
        <v>2066</v>
      </c>
      <c r="J17" s="1357"/>
      <c r="K17" s="319">
        <f>K15+H17</f>
        <v>9</v>
      </c>
      <c r="L17" s="310" t="s">
        <v>2065</v>
      </c>
      <c r="M17" s="1424"/>
      <c r="N17" s="320" t="s">
        <v>2058</v>
      </c>
      <c r="O17" s="1359"/>
      <c r="P17" s="118"/>
    </row>
    <row r="18" spans="1:16" ht="30" customHeight="1">
      <c r="A18" s="1350" t="s">
        <v>2682</v>
      </c>
      <c r="B18" s="326" t="s">
        <v>442</v>
      </c>
      <c r="C18" s="1352">
        <v>5405</v>
      </c>
      <c r="D18" s="1354" t="s">
        <v>2652</v>
      </c>
      <c r="E18" s="305" t="s">
        <v>2683</v>
      </c>
      <c r="F18" s="1402">
        <v>4</v>
      </c>
      <c r="G18" s="1354" t="s">
        <v>2721</v>
      </c>
      <c r="H18" s="1450" t="str">
        <f>E18</f>
        <v>110/07/14</v>
      </c>
      <c r="I18" s="1424"/>
      <c r="J18" s="1357" t="s">
        <v>2722</v>
      </c>
      <c r="K18" s="319">
        <f>K16+F18</f>
        <v>143.5</v>
      </c>
      <c r="L18" s="307" t="s">
        <v>2670</v>
      </c>
      <c r="M18" s="1424" t="s">
        <v>444</v>
      </c>
      <c r="N18" s="320" t="s">
        <v>2255</v>
      </c>
      <c r="O18" s="1359" t="s">
        <v>2685</v>
      </c>
      <c r="P18" s="118"/>
    </row>
    <row r="19" spans="1:16" ht="30" customHeight="1">
      <c r="A19" s="1350"/>
      <c r="B19" s="326" t="s">
        <v>2724</v>
      </c>
      <c r="C19" s="1353"/>
      <c r="D19" s="1355"/>
      <c r="E19" s="305" t="str">
        <f>E18</f>
        <v>110/07/14</v>
      </c>
      <c r="F19" s="1356"/>
      <c r="G19" s="1355"/>
      <c r="H19" s="319">
        <v>1</v>
      </c>
      <c r="I19" s="310" t="s">
        <v>2066</v>
      </c>
      <c r="J19" s="1357"/>
      <c r="K19" s="319">
        <f>K17+H19</f>
        <v>10</v>
      </c>
      <c r="L19" s="310" t="s">
        <v>2065</v>
      </c>
      <c r="M19" s="1424"/>
      <c r="N19" s="320" t="s">
        <v>2466</v>
      </c>
      <c r="O19" s="1359"/>
      <c r="P19" s="118"/>
    </row>
    <row r="20" spans="1:16" ht="30" customHeight="1">
      <c r="A20" s="1350" t="s">
        <v>2684</v>
      </c>
      <c r="B20" s="326" t="s">
        <v>442</v>
      </c>
      <c r="C20" s="1352">
        <v>5405</v>
      </c>
      <c r="D20" s="1354" t="s">
        <v>2652</v>
      </c>
      <c r="E20" s="305" t="s">
        <v>2683</v>
      </c>
      <c r="F20" s="1402">
        <v>4</v>
      </c>
      <c r="G20" s="1354" t="s">
        <v>2721</v>
      </c>
      <c r="H20" s="1450" t="str">
        <f>E20</f>
        <v>110/07/14</v>
      </c>
      <c r="I20" s="1424"/>
      <c r="J20" s="1357" t="s">
        <v>2671</v>
      </c>
      <c r="K20" s="319">
        <f>K18+F20</f>
        <v>147.5</v>
      </c>
      <c r="L20" s="307" t="s">
        <v>2652</v>
      </c>
      <c r="M20" s="1424" t="s">
        <v>444</v>
      </c>
      <c r="N20" s="320" t="s">
        <v>2255</v>
      </c>
      <c r="O20" s="1359" t="s">
        <v>2686</v>
      </c>
      <c r="P20" s="118"/>
    </row>
    <row r="21" spans="1:16" ht="30" customHeight="1">
      <c r="A21" s="1350"/>
      <c r="B21" s="326" t="s">
        <v>2724</v>
      </c>
      <c r="C21" s="1353"/>
      <c r="D21" s="1355"/>
      <c r="E21" s="305" t="str">
        <f>E20</f>
        <v>110/07/14</v>
      </c>
      <c r="F21" s="1356"/>
      <c r="G21" s="1355"/>
      <c r="H21" s="319">
        <v>1</v>
      </c>
      <c r="I21" s="310" t="s">
        <v>2066</v>
      </c>
      <c r="J21" s="1357"/>
      <c r="K21" s="319">
        <f>K19+H21</f>
        <v>11</v>
      </c>
      <c r="L21" s="310" t="s">
        <v>2065</v>
      </c>
      <c r="M21" s="1424"/>
      <c r="N21" s="320" t="s">
        <v>2466</v>
      </c>
      <c r="O21" s="1359"/>
      <c r="P21" s="118"/>
    </row>
    <row r="22" spans="1:16" ht="30" customHeight="1">
      <c r="A22" s="1350" t="s">
        <v>2687</v>
      </c>
      <c r="B22" s="326" t="s">
        <v>442</v>
      </c>
      <c r="C22" s="1352">
        <v>5405</v>
      </c>
      <c r="D22" s="1354" t="s">
        <v>2721</v>
      </c>
      <c r="E22" s="305" t="s">
        <v>2683</v>
      </c>
      <c r="F22" s="1402">
        <v>4</v>
      </c>
      <c r="G22" s="1354" t="s">
        <v>2652</v>
      </c>
      <c r="H22" s="1450" t="str">
        <f>E22</f>
        <v>110/07/14</v>
      </c>
      <c r="I22" s="1424"/>
      <c r="J22" s="1357" t="s">
        <v>2725</v>
      </c>
      <c r="K22" s="319">
        <f>K20+F22</f>
        <v>151.5</v>
      </c>
      <c r="L22" s="307" t="s">
        <v>2721</v>
      </c>
      <c r="M22" s="1424" t="s">
        <v>444</v>
      </c>
      <c r="N22" s="320" t="s">
        <v>2255</v>
      </c>
      <c r="O22" s="1359" t="s">
        <v>2688</v>
      </c>
      <c r="P22" s="118"/>
    </row>
    <row r="23" spans="1:16" ht="30" customHeight="1">
      <c r="A23" s="1350"/>
      <c r="B23" s="326" t="s">
        <v>2724</v>
      </c>
      <c r="C23" s="1353"/>
      <c r="D23" s="1355"/>
      <c r="E23" s="305" t="str">
        <f>E22</f>
        <v>110/07/14</v>
      </c>
      <c r="F23" s="1356"/>
      <c r="G23" s="1355"/>
      <c r="H23" s="319">
        <v>1</v>
      </c>
      <c r="I23" s="310" t="s">
        <v>2066</v>
      </c>
      <c r="J23" s="1357"/>
      <c r="K23" s="319">
        <f>K21+H23</f>
        <v>12</v>
      </c>
      <c r="L23" s="310" t="s">
        <v>2065</v>
      </c>
      <c r="M23" s="1424"/>
      <c r="N23" s="320" t="s">
        <v>2466</v>
      </c>
      <c r="O23" s="1359"/>
      <c r="P23" s="118"/>
    </row>
    <row r="24" spans="1:16" ht="30" customHeight="1">
      <c r="A24" s="1350" t="s">
        <v>2689</v>
      </c>
      <c r="B24" s="326" t="s">
        <v>442</v>
      </c>
      <c r="C24" s="1352">
        <v>5405</v>
      </c>
      <c r="D24" s="1354" t="s">
        <v>2047</v>
      </c>
      <c r="E24" s="305" t="s">
        <v>2683</v>
      </c>
      <c r="F24" s="1402">
        <v>4</v>
      </c>
      <c r="G24" s="1354" t="s">
        <v>2047</v>
      </c>
      <c r="H24" s="1450" t="str">
        <f>E24</f>
        <v>110/07/14</v>
      </c>
      <c r="I24" s="1424"/>
      <c r="J24" s="1357" t="s">
        <v>2671</v>
      </c>
      <c r="K24" s="319">
        <f>K22+F24</f>
        <v>155.5</v>
      </c>
      <c r="L24" s="307" t="s">
        <v>2721</v>
      </c>
      <c r="M24" s="1424" t="s">
        <v>444</v>
      </c>
      <c r="N24" s="320" t="s">
        <v>2255</v>
      </c>
      <c r="O24" s="1359" t="s">
        <v>2690</v>
      </c>
      <c r="P24" s="118"/>
    </row>
    <row r="25" spans="1:16" ht="30" customHeight="1">
      <c r="A25" s="1350"/>
      <c r="B25" s="326" t="s">
        <v>2726</v>
      </c>
      <c r="C25" s="1353"/>
      <c r="D25" s="1355"/>
      <c r="E25" s="305" t="str">
        <f>E24</f>
        <v>110/07/14</v>
      </c>
      <c r="F25" s="1356"/>
      <c r="G25" s="1355"/>
      <c r="H25" s="319">
        <v>1</v>
      </c>
      <c r="I25" s="310" t="s">
        <v>2066</v>
      </c>
      <c r="J25" s="1357"/>
      <c r="K25" s="319">
        <f>K23+H25</f>
        <v>13</v>
      </c>
      <c r="L25" s="310" t="s">
        <v>2065</v>
      </c>
      <c r="M25" s="1424"/>
      <c r="N25" s="320" t="s">
        <v>2466</v>
      </c>
      <c r="O25" s="1359"/>
      <c r="P25" s="118"/>
    </row>
    <row r="26" spans="1:16" ht="30" customHeight="1">
      <c r="A26" s="1350" t="s">
        <v>2691</v>
      </c>
      <c r="B26" s="326" t="s">
        <v>442</v>
      </c>
      <c r="C26" s="1352">
        <v>5405</v>
      </c>
      <c r="D26" s="1354" t="s">
        <v>2670</v>
      </c>
      <c r="E26" s="305" t="s">
        <v>2683</v>
      </c>
      <c r="F26" s="1402">
        <v>4</v>
      </c>
      <c r="G26" s="1354" t="s">
        <v>2652</v>
      </c>
      <c r="H26" s="1450" t="str">
        <f>E26</f>
        <v>110/07/14</v>
      </c>
      <c r="I26" s="1424"/>
      <c r="J26" s="1357" t="s">
        <v>2725</v>
      </c>
      <c r="K26" s="319">
        <f>K24+F26</f>
        <v>159.5</v>
      </c>
      <c r="L26" s="307" t="s">
        <v>2721</v>
      </c>
      <c r="M26" s="1424" t="s">
        <v>444</v>
      </c>
      <c r="N26" s="320" t="s">
        <v>2255</v>
      </c>
      <c r="O26" s="1359" t="s">
        <v>2692</v>
      </c>
      <c r="P26" s="118"/>
    </row>
    <row r="27" spans="1:16" ht="30" customHeight="1">
      <c r="A27" s="1350"/>
      <c r="B27" s="326" t="s">
        <v>2726</v>
      </c>
      <c r="C27" s="1353"/>
      <c r="D27" s="1355"/>
      <c r="E27" s="305" t="str">
        <f>E26</f>
        <v>110/07/14</v>
      </c>
      <c r="F27" s="1356"/>
      <c r="G27" s="1355"/>
      <c r="H27" s="319">
        <v>1</v>
      </c>
      <c r="I27" s="310" t="s">
        <v>2066</v>
      </c>
      <c r="J27" s="1357"/>
      <c r="K27" s="319">
        <f>K25+H27</f>
        <v>14</v>
      </c>
      <c r="L27" s="310" t="s">
        <v>2065</v>
      </c>
      <c r="M27" s="1424"/>
      <c r="N27" s="320" t="s">
        <v>2466</v>
      </c>
      <c r="O27" s="1359"/>
      <c r="P27" s="118"/>
    </row>
    <row r="28" spans="1:16" ht="30" customHeight="1">
      <c r="A28" s="1350" t="s">
        <v>2693</v>
      </c>
      <c r="B28" s="326" t="s">
        <v>442</v>
      </c>
      <c r="C28" s="1352">
        <v>5405</v>
      </c>
      <c r="D28" s="1354" t="s">
        <v>2721</v>
      </c>
      <c r="E28" s="305" t="s">
        <v>2683</v>
      </c>
      <c r="F28" s="1402">
        <v>4</v>
      </c>
      <c r="G28" s="1354" t="s">
        <v>2652</v>
      </c>
      <c r="H28" s="1450" t="str">
        <f>E28</f>
        <v>110/07/14</v>
      </c>
      <c r="I28" s="1424"/>
      <c r="J28" s="1357" t="s">
        <v>2722</v>
      </c>
      <c r="K28" s="319">
        <f>K26+F28</f>
        <v>163.5</v>
      </c>
      <c r="L28" s="307" t="s">
        <v>2652</v>
      </c>
      <c r="M28" s="1424" t="s">
        <v>444</v>
      </c>
      <c r="N28" s="320" t="s">
        <v>2255</v>
      </c>
      <c r="O28" s="1359" t="s">
        <v>2694</v>
      </c>
      <c r="P28" s="118"/>
    </row>
    <row r="29" spans="1:16" ht="30" customHeight="1">
      <c r="A29" s="1350"/>
      <c r="B29" s="326" t="s">
        <v>2724</v>
      </c>
      <c r="C29" s="1353"/>
      <c r="D29" s="1355"/>
      <c r="E29" s="305" t="str">
        <f>E28</f>
        <v>110/07/14</v>
      </c>
      <c r="F29" s="1356"/>
      <c r="G29" s="1355"/>
      <c r="H29" s="319">
        <v>1</v>
      </c>
      <c r="I29" s="310" t="s">
        <v>2066</v>
      </c>
      <c r="J29" s="1357"/>
      <c r="K29" s="319">
        <f>K27+H29</f>
        <v>15</v>
      </c>
      <c r="L29" s="310" t="s">
        <v>2065</v>
      </c>
      <c r="M29" s="1424"/>
      <c r="N29" s="320" t="s">
        <v>2466</v>
      </c>
      <c r="O29" s="1359"/>
      <c r="P29" s="118"/>
    </row>
    <row r="30" spans="1:16" ht="30" customHeight="1">
      <c r="A30" s="1350" t="s">
        <v>2701</v>
      </c>
      <c r="B30" s="326" t="s">
        <v>442</v>
      </c>
      <c r="C30" s="1352">
        <v>5405</v>
      </c>
      <c r="D30" s="1354" t="s">
        <v>2670</v>
      </c>
      <c r="E30" s="305" t="s">
        <v>2704</v>
      </c>
      <c r="F30" s="1402">
        <v>4</v>
      </c>
      <c r="G30" s="1354" t="s">
        <v>2670</v>
      </c>
      <c r="H30" s="1450" t="str">
        <f>E30</f>
        <v>110/07/17</v>
      </c>
      <c r="I30" s="1424"/>
      <c r="J30" s="1357" t="s">
        <v>2725</v>
      </c>
      <c r="K30" s="319">
        <f>K28+F30</f>
        <v>167.5</v>
      </c>
      <c r="L30" s="307" t="s">
        <v>2047</v>
      </c>
      <c r="M30" s="1424" t="s">
        <v>444</v>
      </c>
      <c r="N30" s="320" t="s">
        <v>2703</v>
      </c>
      <c r="O30" s="1359" t="s">
        <v>2702</v>
      </c>
      <c r="P30" s="118"/>
    </row>
    <row r="31" spans="1:16" ht="30" customHeight="1">
      <c r="A31" s="1350"/>
      <c r="B31" s="326" t="s">
        <v>2669</v>
      </c>
      <c r="C31" s="1353"/>
      <c r="D31" s="1355"/>
      <c r="E31" s="305" t="str">
        <f>E30</f>
        <v>110/07/17</v>
      </c>
      <c r="F31" s="1356"/>
      <c r="G31" s="1355"/>
      <c r="H31" s="319">
        <v>1</v>
      </c>
      <c r="I31" s="310" t="s">
        <v>2066</v>
      </c>
      <c r="J31" s="1357"/>
      <c r="K31" s="319">
        <f>K29+H31</f>
        <v>16</v>
      </c>
      <c r="L31" s="310" t="s">
        <v>2065</v>
      </c>
      <c r="M31" s="1424"/>
      <c r="N31" s="320" t="s">
        <v>2466</v>
      </c>
      <c r="O31" s="1359"/>
      <c r="P31" s="118"/>
    </row>
    <row r="32" spans="1:16" ht="30" customHeight="1">
      <c r="A32" s="1350" t="s">
        <v>2705</v>
      </c>
      <c r="B32" s="326" t="s">
        <v>442</v>
      </c>
      <c r="C32" s="1352">
        <v>5405</v>
      </c>
      <c r="D32" s="1354" t="s">
        <v>2721</v>
      </c>
      <c r="E32" s="305" t="s">
        <v>2704</v>
      </c>
      <c r="F32" s="1402">
        <v>4</v>
      </c>
      <c r="G32" s="1354" t="s">
        <v>2670</v>
      </c>
      <c r="H32" s="1450" t="str">
        <f>E32</f>
        <v>110/07/17</v>
      </c>
      <c r="I32" s="1424"/>
      <c r="J32" s="1357" t="s">
        <v>2725</v>
      </c>
      <c r="K32" s="319">
        <f>K30+F32</f>
        <v>171.5</v>
      </c>
      <c r="L32" s="307" t="s">
        <v>2670</v>
      </c>
      <c r="M32" s="1424" t="s">
        <v>444</v>
      </c>
      <c r="N32" s="320" t="s">
        <v>2703</v>
      </c>
      <c r="O32" s="1359" t="s">
        <v>2706</v>
      </c>
      <c r="P32" s="118"/>
    </row>
    <row r="33" spans="1:16" ht="30" customHeight="1">
      <c r="A33" s="1350"/>
      <c r="B33" s="326" t="s">
        <v>2672</v>
      </c>
      <c r="C33" s="1353"/>
      <c r="D33" s="1355"/>
      <c r="E33" s="305" t="str">
        <f>E32</f>
        <v>110/07/17</v>
      </c>
      <c r="F33" s="1356"/>
      <c r="G33" s="1355"/>
      <c r="H33" s="319">
        <v>1</v>
      </c>
      <c r="I33" s="310" t="s">
        <v>2066</v>
      </c>
      <c r="J33" s="1357"/>
      <c r="K33" s="319">
        <f>K31+H33</f>
        <v>17</v>
      </c>
      <c r="L33" s="310" t="s">
        <v>2065</v>
      </c>
      <c r="M33" s="1424"/>
      <c r="N33" s="320" t="s">
        <v>2466</v>
      </c>
      <c r="O33" s="1359"/>
      <c r="P33" s="118"/>
    </row>
    <row r="34" spans="1:16" ht="30" customHeight="1">
      <c r="A34" s="1350" t="s">
        <v>2707</v>
      </c>
      <c r="B34" s="326" t="s">
        <v>442</v>
      </c>
      <c r="C34" s="1352">
        <v>5405</v>
      </c>
      <c r="D34" s="1354" t="s">
        <v>2670</v>
      </c>
      <c r="E34" s="305" t="s">
        <v>2704</v>
      </c>
      <c r="F34" s="1402">
        <v>4</v>
      </c>
      <c r="G34" s="1354" t="s">
        <v>2652</v>
      </c>
      <c r="H34" s="1450" t="str">
        <f>E34</f>
        <v>110/07/17</v>
      </c>
      <c r="I34" s="1424"/>
      <c r="J34" s="1357" t="s">
        <v>2722</v>
      </c>
      <c r="K34" s="319">
        <f>K32+F34</f>
        <v>175.5</v>
      </c>
      <c r="L34" s="307" t="s">
        <v>2652</v>
      </c>
      <c r="M34" s="1424" t="s">
        <v>444</v>
      </c>
      <c r="N34" s="320" t="s">
        <v>2703</v>
      </c>
      <c r="O34" s="1359" t="s">
        <v>2708</v>
      </c>
      <c r="P34" s="118"/>
    </row>
    <row r="35" spans="1:16" ht="30" customHeight="1">
      <c r="A35" s="1350"/>
      <c r="B35" s="326" t="s">
        <v>2724</v>
      </c>
      <c r="C35" s="1353"/>
      <c r="D35" s="1355"/>
      <c r="E35" s="305" t="str">
        <f>E34</f>
        <v>110/07/17</v>
      </c>
      <c r="F35" s="1356"/>
      <c r="G35" s="1355"/>
      <c r="H35" s="319">
        <v>1</v>
      </c>
      <c r="I35" s="310" t="s">
        <v>2066</v>
      </c>
      <c r="J35" s="1357"/>
      <c r="K35" s="319">
        <f>K33+H35</f>
        <v>18</v>
      </c>
      <c r="L35" s="310" t="s">
        <v>2065</v>
      </c>
      <c r="M35" s="1424"/>
      <c r="N35" s="320" t="s">
        <v>2466</v>
      </c>
      <c r="O35" s="1359"/>
      <c r="P35" s="118"/>
    </row>
    <row r="36" spans="1:16" ht="30" customHeight="1">
      <c r="A36" s="1350" t="s">
        <v>2709</v>
      </c>
      <c r="B36" s="326" t="s">
        <v>442</v>
      </c>
      <c r="C36" s="1352">
        <v>5405</v>
      </c>
      <c r="D36" s="1354" t="s">
        <v>2652</v>
      </c>
      <c r="E36" s="305" t="s">
        <v>2704</v>
      </c>
      <c r="F36" s="1402">
        <v>4</v>
      </c>
      <c r="G36" s="1354" t="s">
        <v>2721</v>
      </c>
      <c r="H36" s="1450" t="str">
        <f>E36</f>
        <v>110/07/17</v>
      </c>
      <c r="I36" s="1424"/>
      <c r="J36" s="1357" t="s">
        <v>2668</v>
      </c>
      <c r="K36" s="319">
        <f>K34+F36</f>
        <v>179.5</v>
      </c>
      <c r="L36" s="307" t="s">
        <v>2721</v>
      </c>
      <c r="M36" s="1424" t="s">
        <v>444</v>
      </c>
      <c r="N36" s="320" t="s">
        <v>2703</v>
      </c>
      <c r="O36" s="1359" t="s">
        <v>2710</v>
      </c>
      <c r="P36" s="118"/>
    </row>
    <row r="37" spans="1:16" ht="30" customHeight="1">
      <c r="A37" s="1350"/>
      <c r="B37" s="326" t="s">
        <v>2672</v>
      </c>
      <c r="C37" s="1353"/>
      <c r="D37" s="1355"/>
      <c r="E37" s="305" t="str">
        <f>E36</f>
        <v>110/07/17</v>
      </c>
      <c r="F37" s="1356"/>
      <c r="G37" s="1355"/>
      <c r="H37" s="319">
        <v>1</v>
      </c>
      <c r="I37" s="310" t="s">
        <v>2066</v>
      </c>
      <c r="J37" s="1357"/>
      <c r="K37" s="319">
        <f>K35+H37</f>
        <v>19</v>
      </c>
      <c r="L37" s="310" t="s">
        <v>2065</v>
      </c>
      <c r="M37" s="1424"/>
      <c r="N37" s="320" t="s">
        <v>2466</v>
      </c>
      <c r="O37" s="1359"/>
      <c r="P37" s="118"/>
    </row>
    <row r="38" spans="1:16" ht="30" customHeight="1">
      <c r="A38" s="1350" t="s">
        <v>2711</v>
      </c>
      <c r="B38" s="326" t="s">
        <v>442</v>
      </c>
      <c r="C38" s="1352">
        <v>5405</v>
      </c>
      <c r="D38" s="1354" t="s">
        <v>2721</v>
      </c>
      <c r="E38" s="305" t="s">
        <v>2714</v>
      </c>
      <c r="F38" s="1402">
        <v>4</v>
      </c>
      <c r="G38" s="1354" t="s">
        <v>2670</v>
      </c>
      <c r="H38" s="1450" t="str">
        <f>E38</f>
        <v>110/07/21</v>
      </c>
      <c r="I38" s="1424"/>
      <c r="J38" s="1357" t="s">
        <v>2725</v>
      </c>
      <c r="K38" s="319">
        <f>K36+F38</f>
        <v>183.5</v>
      </c>
      <c r="L38" s="307" t="s">
        <v>2721</v>
      </c>
      <c r="M38" s="1424" t="s">
        <v>444</v>
      </c>
      <c r="N38" s="320" t="s">
        <v>2703</v>
      </c>
      <c r="O38" s="1359" t="s">
        <v>2712</v>
      </c>
      <c r="P38" s="118"/>
    </row>
    <row r="39" spans="1:16" ht="30" customHeight="1">
      <c r="A39" s="1350"/>
      <c r="B39" s="326" t="s">
        <v>2672</v>
      </c>
      <c r="C39" s="1353"/>
      <c r="D39" s="1355"/>
      <c r="E39" s="305" t="str">
        <f>E38</f>
        <v>110/07/21</v>
      </c>
      <c r="F39" s="1356"/>
      <c r="G39" s="1355"/>
      <c r="H39" s="319">
        <v>1</v>
      </c>
      <c r="I39" s="310" t="s">
        <v>2066</v>
      </c>
      <c r="J39" s="1357"/>
      <c r="K39" s="319">
        <f>K37+H39</f>
        <v>20</v>
      </c>
      <c r="L39" s="310" t="s">
        <v>2065</v>
      </c>
      <c r="M39" s="1424"/>
      <c r="N39" s="320" t="s">
        <v>2466</v>
      </c>
      <c r="O39" s="1359"/>
      <c r="P39" s="118"/>
    </row>
    <row r="40" spans="1:16" ht="30" customHeight="1">
      <c r="A40" s="1350" t="s">
        <v>2713</v>
      </c>
      <c r="B40" s="326" t="s">
        <v>442</v>
      </c>
      <c r="C40" s="1352">
        <v>5405</v>
      </c>
      <c r="D40" s="1354" t="s">
        <v>2721</v>
      </c>
      <c r="E40" s="305" t="s">
        <v>2715</v>
      </c>
      <c r="F40" s="1402">
        <v>4</v>
      </c>
      <c r="G40" s="1354" t="s">
        <v>2721</v>
      </c>
      <c r="H40" s="1450" t="str">
        <f>E40</f>
        <v>110/07/21</v>
      </c>
      <c r="I40" s="1424"/>
      <c r="J40" s="1357" t="s">
        <v>2671</v>
      </c>
      <c r="K40" s="319">
        <f>K38+F40</f>
        <v>187.5</v>
      </c>
      <c r="L40" s="307" t="s">
        <v>2670</v>
      </c>
      <c r="M40" s="1424" t="s">
        <v>444</v>
      </c>
      <c r="N40" s="320" t="s">
        <v>2703</v>
      </c>
      <c r="O40" s="1359" t="s">
        <v>2716</v>
      </c>
      <c r="P40" s="118"/>
    </row>
    <row r="41" spans="1:16" ht="30" customHeight="1">
      <c r="A41" s="1350"/>
      <c r="B41" s="326" t="s">
        <v>2724</v>
      </c>
      <c r="C41" s="1353"/>
      <c r="D41" s="1355"/>
      <c r="E41" s="305" t="str">
        <f>E40</f>
        <v>110/07/21</v>
      </c>
      <c r="F41" s="1356"/>
      <c r="G41" s="1355"/>
      <c r="H41" s="319">
        <v>1</v>
      </c>
      <c r="I41" s="310" t="s">
        <v>2066</v>
      </c>
      <c r="J41" s="1357"/>
      <c r="K41" s="319">
        <f>K39+H41</f>
        <v>21</v>
      </c>
      <c r="L41" s="310" t="s">
        <v>2065</v>
      </c>
      <c r="M41" s="1424"/>
      <c r="N41" s="320" t="s">
        <v>2466</v>
      </c>
      <c r="O41" s="1359"/>
      <c r="P41" s="118"/>
    </row>
    <row r="42" spans="1:16" ht="30" customHeight="1">
      <c r="A42" s="1350" t="s">
        <v>2717</v>
      </c>
      <c r="B42" s="326" t="s">
        <v>442</v>
      </c>
      <c r="C42" s="1352">
        <v>5405</v>
      </c>
      <c r="D42" s="1354" t="s">
        <v>2670</v>
      </c>
      <c r="E42" s="305" t="s">
        <v>2715</v>
      </c>
      <c r="F42" s="1402">
        <v>4</v>
      </c>
      <c r="G42" s="1354" t="s">
        <v>2721</v>
      </c>
      <c r="H42" s="1450" t="str">
        <f>E42</f>
        <v>110/07/21</v>
      </c>
      <c r="I42" s="1424"/>
      <c r="J42" s="1357" t="s">
        <v>2671</v>
      </c>
      <c r="K42" s="319">
        <f>K40+F42</f>
        <v>191.5</v>
      </c>
      <c r="L42" s="307" t="s">
        <v>2721</v>
      </c>
      <c r="M42" s="1424" t="s">
        <v>444</v>
      </c>
      <c r="N42" s="320" t="s">
        <v>2703</v>
      </c>
      <c r="O42" s="1359" t="s">
        <v>2718</v>
      </c>
      <c r="P42" s="118"/>
    </row>
    <row r="43" spans="1:16" ht="30" customHeight="1">
      <c r="A43" s="1350"/>
      <c r="B43" s="326" t="s">
        <v>2672</v>
      </c>
      <c r="C43" s="1353"/>
      <c r="D43" s="1355"/>
      <c r="E43" s="305" t="str">
        <f>E42</f>
        <v>110/07/21</v>
      </c>
      <c r="F43" s="1356"/>
      <c r="G43" s="1355"/>
      <c r="H43" s="319">
        <v>1</v>
      </c>
      <c r="I43" s="310" t="s">
        <v>2066</v>
      </c>
      <c r="J43" s="1357"/>
      <c r="K43" s="319">
        <f>K41+H43</f>
        <v>22</v>
      </c>
      <c r="L43" s="310" t="s">
        <v>2065</v>
      </c>
      <c r="M43" s="1424"/>
      <c r="N43" s="320" t="s">
        <v>2466</v>
      </c>
      <c r="O43" s="1359"/>
      <c r="P43" s="118"/>
    </row>
    <row r="44" spans="1:16" ht="30" customHeight="1">
      <c r="A44" s="1410" t="s">
        <v>2719</v>
      </c>
      <c r="B44" s="326" t="s">
        <v>442</v>
      </c>
      <c r="C44" s="1412">
        <v>5405</v>
      </c>
      <c r="D44" s="1414" t="s">
        <v>2078</v>
      </c>
      <c r="E44" s="305" t="s">
        <v>2715</v>
      </c>
      <c r="F44" s="1416">
        <v>4</v>
      </c>
      <c r="G44" s="1414" t="s">
        <v>2078</v>
      </c>
      <c r="H44" s="1450" t="str">
        <f>E44</f>
        <v>110/07/21</v>
      </c>
      <c r="I44" s="1451"/>
      <c r="J44" s="1418" t="s">
        <v>2333</v>
      </c>
      <c r="K44" s="319">
        <f>K42+F44</f>
        <v>195.5</v>
      </c>
      <c r="L44" s="307" t="s">
        <v>2078</v>
      </c>
      <c r="M44" s="1420" t="s">
        <v>444</v>
      </c>
      <c r="N44" s="320" t="s">
        <v>2703</v>
      </c>
      <c r="O44" s="1422" t="s">
        <v>2720</v>
      </c>
      <c r="P44" s="118"/>
    </row>
    <row r="45" spans="1:16" ht="30" customHeight="1">
      <c r="A45" s="1411"/>
      <c r="B45" s="326" t="s">
        <v>2726</v>
      </c>
      <c r="C45" s="1413"/>
      <c r="D45" s="1415"/>
      <c r="E45" s="305" t="str">
        <f>E44</f>
        <v>110/07/21</v>
      </c>
      <c r="F45" s="1417"/>
      <c r="G45" s="1415"/>
      <c r="H45" s="319">
        <v>1</v>
      </c>
      <c r="I45" s="310" t="s">
        <v>2066</v>
      </c>
      <c r="J45" s="1419"/>
      <c r="K45" s="319">
        <f>K43+H45</f>
        <v>23</v>
      </c>
      <c r="L45" s="310" t="s">
        <v>2065</v>
      </c>
      <c r="M45" s="1421"/>
      <c r="N45" s="320" t="s">
        <v>2466</v>
      </c>
      <c r="O45" s="1423"/>
      <c r="P45" s="118"/>
    </row>
    <row r="46" spans="1:16" ht="30" customHeight="1">
      <c r="A46" s="1410" t="s">
        <v>2924</v>
      </c>
      <c r="B46" s="326" t="s">
        <v>442</v>
      </c>
      <c r="C46" s="1412">
        <v>5405</v>
      </c>
      <c r="D46" s="1414" t="s">
        <v>2078</v>
      </c>
      <c r="E46" s="305" t="s">
        <v>2925</v>
      </c>
      <c r="F46" s="1416">
        <v>4</v>
      </c>
      <c r="G46" s="1414" t="s">
        <v>2078</v>
      </c>
      <c r="H46" s="1450" t="str">
        <f>E46</f>
        <v>110/07/24</v>
      </c>
      <c r="I46" s="1451"/>
      <c r="J46" s="1418" t="s">
        <v>2333</v>
      </c>
      <c r="K46" s="319">
        <f>K44+F46</f>
        <v>199.5</v>
      </c>
      <c r="L46" s="307" t="s">
        <v>2078</v>
      </c>
      <c r="M46" s="1420" t="s">
        <v>444</v>
      </c>
      <c r="N46" s="320" t="s">
        <v>2926</v>
      </c>
      <c r="O46" s="1422" t="s">
        <v>2927</v>
      </c>
      <c r="P46" s="118"/>
    </row>
    <row r="47" spans="1:16" ht="30" customHeight="1">
      <c r="A47" s="1411"/>
      <c r="B47" s="326" t="s">
        <v>2726</v>
      </c>
      <c r="C47" s="1413"/>
      <c r="D47" s="1415"/>
      <c r="E47" s="305" t="str">
        <f>E46</f>
        <v>110/07/24</v>
      </c>
      <c r="F47" s="1417"/>
      <c r="G47" s="1415"/>
      <c r="H47" s="319">
        <v>1</v>
      </c>
      <c r="I47" s="310" t="s">
        <v>2065</v>
      </c>
      <c r="J47" s="1419"/>
      <c r="K47" s="319">
        <f>K45+H47</f>
        <v>24</v>
      </c>
      <c r="L47" s="310" t="s">
        <v>2065</v>
      </c>
      <c r="M47" s="1421"/>
      <c r="N47" s="320" t="s">
        <v>2466</v>
      </c>
      <c r="O47" s="1423"/>
      <c r="P47" s="118"/>
    </row>
    <row r="48" spans="1:16" ht="30" customHeight="1">
      <c r="A48" s="1410" t="s">
        <v>2928</v>
      </c>
      <c r="B48" s="326" t="s">
        <v>442</v>
      </c>
      <c r="C48" s="1412">
        <v>5405</v>
      </c>
      <c r="D48" s="1414" t="s">
        <v>2935</v>
      </c>
      <c r="E48" s="305" t="s">
        <v>2925</v>
      </c>
      <c r="F48" s="1416">
        <v>4</v>
      </c>
      <c r="G48" s="1414" t="s">
        <v>2935</v>
      </c>
      <c r="H48" s="1450" t="str">
        <f>E48</f>
        <v>110/07/24</v>
      </c>
      <c r="I48" s="1451"/>
      <c r="J48" s="1418" t="s">
        <v>2936</v>
      </c>
      <c r="K48" s="319">
        <f>K46+F48</f>
        <v>203.5</v>
      </c>
      <c r="L48" s="307" t="s">
        <v>2935</v>
      </c>
      <c r="M48" s="1420" t="s">
        <v>444</v>
      </c>
      <c r="N48" s="320" t="s">
        <v>2926</v>
      </c>
      <c r="O48" s="1422" t="s">
        <v>2929</v>
      </c>
      <c r="P48" s="118"/>
    </row>
    <row r="49" spans="1:16" ht="30" customHeight="1">
      <c r="A49" s="1411"/>
      <c r="B49" s="326" t="s">
        <v>2937</v>
      </c>
      <c r="C49" s="1413"/>
      <c r="D49" s="1415"/>
      <c r="E49" s="305" t="str">
        <f>E48</f>
        <v>110/07/24</v>
      </c>
      <c r="F49" s="1417"/>
      <c r="G49" s="1415"/>
      <c r="H49" s="319">
        <v>1</v>
      </c>
      <c r="I49" s="310" t="s">
        <v>2065</v>
      </c>
      <c r="J49" s="1419"/>
      <c r="K49" s="319">
        <f>K47+H49</f>
        <v>25</v>
      </c>
      <c r="L49" s="310" t="s">
        <v>2065</v>
      </c>
      <c r="M49" s="1421"/>
      <c r="N49" s="320" t="s">
        <v>2466</v>
      </c>
      <c r="O49" s="1423"/>
      <c r="P49" s="118"/>
    </row>
    <row r="50" spans="1:16" ht="30" customHeight="1">
      <c r="A50" s="1410" t="s">
        <v>2930</v>
      </c>
      <c r="B50" s="326" t="s">
        <v>442</v>
      </c>
      <c r="C50" s="1412">
        <v>5405</v>
      </c>
      <c r="D50" s="1414" t="s">
        <v>2935</v>
      </c>
      <c r="E50" s="305" t="s">
        <v>2931</v>
      </c>
      <c r="F50" s="1416">
        <v>4</v>
      </c>
      <c r="G50" s="1414" t="s">
        <v>2935</v>
      </c>
      <c r="H50" s="1450" t="str">
        <f>E50</f>
        <v>110/07/26</v>
      </c>
      <c r="I50" s="1451"/>
      <c r="J50" s="1418" t="s">
        <v>2333</v>
      </c>
      <c r="K50" s="319">
        <f>K48+F50</f>
        <v>207.5</v>
      </c>
      <c r="L50" s="307" t="s">
        <v>2935</v>
      </c>
      <c r="M50" s="1420" t="s">
        <v>444</v>
      </c>
      <c r="N50" s="320" t="s">
        <v>516</v>
      </c>
      <c r="O50" s="1422" t="s">
        <v>2932</v>
      </c>
      <c r="P50" s="118"/>
    </row>
    <row r="51" spans="1:16" ht="30" customHeight="1">
      <c r="A51" s="1411"/>
      <c r="B51" s="326" t="s">
        <v>2937</v>
      </c>
      <c r="C51" s="1413"/>
      <c r="D51" s="1415"/>
      <c r="E51" s="305" t="str">
        <f>E50</f>
        <v>110/07/26</v>
      </c>
      <c r="F51" s="1417"/>
      <c r="G51" s="1415"/>
      <c r="H51" s="319">
        <v>1</v>
      </c>
      <c r="I51" s="310" t="s">
        <v>2065</v>
      </c>
      <c r="J51" s="1419"/>
      <c r="K51" s="319">
        <f>K49+H51</f>
        <v>26</v>
      </c>
      <c r="L51" s="310" t="s">
        <v>2065</v>
      </c>
      <c r="M51" s="1421"/>
      <c r="N51" s="320" t="s">
        <v>2933</v>
      </c>
      <c r="O51" s="1423"/>
      <c r="P51" s="118"/>
    </row>
    <row r="52" spans="1:16" ht="30" customHeight="1">
      <c r="A52" s="1410" t="s">
        <v>2934</v>
      </c>
      <c r="B52" s="326" t="s">
        <v>442</v>
      </c>
      <c r="C52" s="1412">
        <v>5405</v>
      </c>
      <c r="D52" s="1414" t="s">
        <v>2078</v>
      </c>
      <c r="E52" s="305" t="s">
        <v>2931</v>
      </c>
      <c r="F52" s="1416">
        <v>4</v>
      </c>
      <c r="G52" s="1414" t="s">
        <v>2949</v>
      </c>
      <c r="H52" s="1450" t="str">
        <f>E52</f>
        <v>110/07/26</v>
      </c>
      <c r="I52" s="1451"/>
      <c r="J52" s="1418" t="s">
        <v>2333</v>
      </c>
      <c r="K52" s="319">
        <f>K50+F52</f>
        <v>211.5</v>
      </c>
      <c r="L52" s="307" t="s">
        <v>2078</v>
      </c>
      <c r="M52" s="1420" t="s">
        <v>444</v>
      </c>
      <c r="N52" s="320" t="s">
        <v>516</v>
      </c>
      <c r="O52" s="1422" t="s">
        <v>2938</v>
      </c>
      <c r="P52" s="118"/>
    </row>
    <row r="53" spans="1:16" ht="30" customHeight="1">
      <c r="A53" s="1411"/>
      <c r="B53" s="326" t="s">
        <v>2950</v>
      </c>
      <c r="C53" s="1413"/>
      <c r="D53" s="1415"/>
      <c r="E53" s="305" t="str">
        <f>E52</f>
        <v>110/07/26</v>
      </c>
      <c r="F53" s="1417"/>
      <c r="G53" s="1415"/>
      <c r="H53" s="319">
        <v>1</v>
      </c>
      <c r="I53" s="310" t="s">
        <v>2065</v>
      </c>
      <c r="J53" s="1419"/>
      <c r="K53" s="319">
        <f>K51+H53</f>
        <v>27</v>
      </c>
      <c r="L53" s="310" t="s">
        <v>2065</v>
      </c>
      <c r="M53" s="1421"/>
      <c r="N53" s="320" t="s">
        <v>688</v>
      </c>
      <c r="O53" s="1423"/>
      <c r="P53" s="118"/>
    </row>
    <row r="54" spans="1:16" ht="30" customHeight="1">
      <c r="A54" s="1410" t="s">
        <v>2939</v>
      </c>
      <c r="B54" s="326" t="s">
        <v>442</v>
      </c>
      <c r="C54" s="1412">
        <v>5405</v>
      </c>
      <c r="D54" s="1414" t="s">
        <v>2078</v>
      </c>
      <c r="E54" s="305" t="s">
        <v>2940</v>
      </c>
      <c r="F54" s="1416">
        <v>4</v>
      </c>
      <c r="G54" s="1414" t="s">
        <v>2949</v>
      </c>
      <c r="H54" s="1450" t="str">
        <f>E54</f>
        <v>110/07/28</v>
      </c>
      <c r="I54" s="1451"/>
      <c r="J54" s="1418" t="s">
        <v>2333</v>
      </c>
      <c r="K54" s="319">
        <f>K52+F54</f>
        <v>215.5</v>
      </c>
      <c r="L54" s="307" t="s">
        <v>2078</v>
      </c>
      <c r="M54" s="1420" t="s">
        <v>444</v>
      </c>
      <c r="N54" s="320" t="s">
        <v>516</v>
      </c>
      <c r="O54" s="1422" t="s">
        <v>2941</v>
      </c>
      <c r="P54" s="118"/>
    </row>
    <row r="55" spans="1:16" ht="30" customHeight="1">
      <c r="A55" s="1411"/>
      <c r="B55" s="326" t="s">
        <v>2726</v>
      </c>
      <c r="C55" s="1413"/>
      <c r="D55" s="1415"/>
      <c r="E55" s="305" t="str">
        <f>E54</f>
        <v>110/07/28</v>
      </c>
      <c r="F55" s="1417"/>
      <c r="G55" s="1415"/>
      <c r="H55" s="319">
        <v>1</v>
      </c>
      <c r="I55" s="310" t="s">
        <v>2065</v>
      </c>
      <c r="J55" s="1419"/>
      <c r="K55" s="319">
        <f>K53+H55</f>
        <v>28</v>
      </c>
      <c r="L55" s="310" t="s">
        <v>2065</v>
      </c>
      <c r="M55" s="1421"/>
      <c r="N55" s="320" t="s">
        <v>688</v>
      </c>
      <c r="O55" s="1423"/>
      <c r="P55" s="118"/>
    </row>
    <row r="56" spans="1:16" ht="30" customHeight="1">
      <c r="A56" s="1410" t="s">
        <v>2942</v>
      </c>
      <c r="B56" s="326" t="s">
        <v>442</v>
      </c>
      <c r="C56" s="1412">
        <v>5405</v>
      </c>
      <c r="D56" s="1414" t="s">
        <v>2078</v>
      </c>
      <c r="E56" s="305" t="s">
        <v>2940</v>
      </c>
      <c r="F56" s="1416">
        <v>4</v>
      </c>
      <c r="G56" s="1414" t="s">
        <v>2078</v>
      </c>
      <c r="H56" s="1450" t="str">
        <f>E56</f>
        <v>110/07/28</v>
      </c>
      <c r="I56" s="1451"/>
      <c r="J56" s="1418" t="s">
        <v>2333</v>
      </c>
      <c r="K56" s="319">
        <f>K54+F56</f>
        <v>219.5</v>
      </c>
      <c r="L56" s="307" t="s">
        <v>2078</v>
      </c>
      <c r="M56" s="1420" t="s">
        <v>444</v>
      </c>
      <c r="N56" s="320" t="s">
        <v>516</v>
      </c>
      <c r="O56" s="1422" t="s">
        <v>2943</v>
      </c>
      <c r="P56" s="118"/>
    </row>
    <row r="57" spans="1:16" ht="30" customHeight="1">
      <c r="A57" s="1411"/>
      <c r="B57" s="326" t="s">
        <v>2726</v>
      </c>
      <c r="C57" s="1413"/>
      <c r="D57" s="1415"/>
      <c r="E57" s="305" t="str">
        <f>E56</f>
        <v>110/07/28</v>
      </c>
      <c r="F57" s="1417"/>
      <c r="G57" s="1415"/>
      <c r="H57" s="319">
        <v>1</v>
      </c>
      <c r="I57" s="310" t="s">
        <v>2065</v>
      </c>
      <c r="J57" s="1419"/>
      <c r="K57" s="319">
        <f>K55+H57</f>
        <v>29</v>
      </c>
      <c r="L57" s="310" t="s">
        <v>2065</v>
      </c>
      <c r="M57" s="1421"/>
      <c r="N57" s="320" t="s">
        <v>688</v>
      </c>
      <c r="O57" s="1423"/>
      <c r="P57" s="118"/>
    </row>
    <row r="58" spans="1:16" ht="30" customHeight="1">
      <c r="A58" s="1410" t="s">
        <v>2947</v>
      </c>
      <c r="B58" s="326" t="s">
        <v>442</v>
      </c>
      <c r="C58" s="1412">
        <v>5405</v>
      </c>
      <c r="D58" s="1414" t="s">
        <v>2078</v>
      </c>
      <c r="E58" s="305" t="s">
        <v>2940</v>
      </c>
      <c r="F58" s="1416">
        <v>4</v>
      </c>
      <c r="G58" s="1414" t="s">
        <v>2078</v>
      </c>
      <c r="H58" s="1450" t="str">
        <f>E58</f>
        <v>110/07/28</v>
      </c>
      <c r="I58" s="1451"/>
      <c r="J58" s="1418" t="s">
        <v>2333</v>
      </c>
      <c r="K58" s="319">
        <f>K56+F58</f>
        <v>223.5</v>
      </c>
      <c r="L58" s="307" t="s">
        <v>2949</v>
      </c>
      <c r="M58" s="1420" t="s">
        <v>444</v>
      </c>
      <c r="N58" s="320" t="s">
        <v>2945</v>
      </c>
      <c r="O58" s="1422" t="s">
        <v>2944</v>
      </c>
      <c r="P58" s="118"/>
    </row>
    <row r="59" spans="1:16" ht="30" customHeight="1">
      <c r="A59" s="1411"/>
      <c r="B59" s="326" t="s">
        <v>2726</v>
      </c>
      <c r="C59" s="1413"/>
      <c r="D59" s="1415"/>
      <c r="E59" s="305" t="str">
        <f>E58</f>
        <v>110/07/28</v>
      </c>
      <c r="F59" s="1417"/>
      <c r="G59" s="1415"/>
      <c r="H59" s="319">
        <v>1</v>
      </c>
      <c r="I59" s="310" t="s">
        <v>2065</v>
      </c>
      <c r="J59" s="1419"/>
      <c r="K59" s="319">
        <f>K57+H59</f>
        <v>30</v>
      </c>
      <c r="L59" s="310" t="s">
        <v>2065</v>
      </c>
      <c r="M59" s="1421"/>
      <c r="N59" s="320" t="s">
        <v>688</v>
      </c>
      <c r="O59" s="1423"/>
      <c r="P59" s="118"/>
    </row>
    <row r="60" spans="1:16" ht="30" customHeight="1">
      <c r="A60" s="1410" t="s">
        <v>2948</v>
      </c>
      <c r="B60" s="326" t="s">
        <v>442</v>
      </c>
      <c r="C60" s="1412">
        <v>5405</v>
      </c>
      <c r="D60" s="1414" t="s">
        <v>2078</v>
      </c>
      <c r="E60" s="305" t="s">
        <v>2940</v>
      </c>
      <c r="F60" s="1416">
        <v>4</v>
      </c>
      <c r="G60" s="1414" t="s">
        <v>2078</v>
      </c>
      <c r="H60" s="1450" t="str">
        <f>E60</f>
        <v>110/07/28</v>
      </c>
      <c r="I60" s="1451"/>
      <c r="J60" s="1418" t="s">
        <v>2360</v>
      </c>
      <c r="K60" s="319">
        <f>K58+F60</f>
        <v>227.5</v>
      </c>
      <c r="L60" s="307" t="s">
        <v>2078</v>
      </c>
      <c r="M60" s="1420" t="s">
        <v>444</v>
      </c>
      <c r="N60" s="320" t="s">
        <v>2956</v>
      </c>
      <c r="O60" s="1422" t="s">
        <v>2946</v>
      </c>
      <c r="P60" s="118"/>
    </row>
    <row r="61" spans="1:16" ht="30" customHeight="1">
      <c r="A61" s="1411"/>
      <c r="B61" s="326" t="s">
        <v>3705</v>
      </c>
      <c r="C61" s="1413"/>
      <c r="D61" s="1415"/>
      <c r="E61" s="305" t="str">
        <f>E60</f>
        <v>110/07/28</v>
      </c>
      <c r="F61" s="1417"/>
      <c r="G61" s="1415"/>
      <c r="H61" s="319">
        <v>1</v>
      </c>
      <c r="I61" s="310" t="s">
        <v>2065</v>
      </c>
      <c r="J61" s="1419"/>
      <c r="K61" s="319">
        <f>K59+H61</f>
        <v>31</v>
      </c>
      <c r="L61" s="310" t="s">
        <v>2065</v>
      </c>
      <c r="M61" s="1421"/>
      <c r="N61" s="320" t="s">
        <v>688</v>
      </c>
      <c r="O61" s="1423"/>
      <c r="P61" s="118"/>
    </row>
    <row r="62" spans="1:16" ht="30" customHeight="1">
      <c r="A62" s="1410" t="s">
        <v>2948</v>
      </c>
      <c r="B62" s="326" t="s">
        <v>442</v>
      </c>
      <c r="C62" s="1412">
        <v>5405</v>
      </c>
      <c r="D62" s="1414" t="s">
        <v>2078</v>
      </c>
      <c r="E62" s="305" t="s">
        <v>3501</v>
      </c>
      <c r="F62" s="1416">
        <v>20</v>
      </c>
      <c r="G62" s="1414" t="s">
        <v>3706</v>
      </c>
      <c r="H62" s="1450" t="str">
        <f>E62</f>
        <v>110/10/12</v>
      </c>
      <c r="I62" s="1451"/>
      <c r="J62" s="1418" t="s">
        <v>3707</v>
      </c>
      <c r="K62" s="319">
        <f>K60+F62</f>
        <v>247.5</v>
      </c>
      <c r="L62" s="307" t="s">
        <v>3706</v>
      </c>
      <c r="M62" s="1420" t="s">
        <v>444</v>
      </c>
      <c r="N62" s="320" t="s">
        <v>474</v>
      </c>
      <c r="O62" s="1422" t="s">
        <v>3502</v>
      </c>
      <c r="P62" s="118"/>
    </row>
    <row r="63" spans="1:16" ht="30" customHeight="1">
      <c r="A63" s="1411"/>
      <c r="B63" s="326" t="s">
        <v>2335</v>
      </c>
      <c r="C63" s="1413"/>
      <c r="D63" s="1415"/>
      <c r="E63" s="305" t="str">
        <f>E62</f>
        <v>110/10/12</v>
      </c>
      <c r="F63" s="1417"/>
      <c r="G63" s="1415"/>
      <c r="H63" s="319">
        <v>1</v>
      </c>
      <c r="I63" s="310" t="s">
        <v>2065</v>
      </c>
      <c r="J63" s="1419"/>
      <c r="K63" s="319">
        <f>K61+H63</f>
        <v>32</v>
      </c>
      <c r="L63" s="310" t="s">
        <v>2065</v>
      </c>
      <c r="M63" s="1421"/>
      <c r="N63" s="320" t="s">
        <v>688</v>
      </c>
      <c r="O63" s="1423"/>
      <c r="P63" s="118"/>
    </row>
    <row r="64" spans="1:16" ht="30" customHeight="1">
      <c r="A64" s="1410" t="s">
        <v>3708</v>
      </c>
      <c r="B64" s="326" t="s">
        <v>442</v>
      </c>
      <c r="C64" s="1412">
        <v>5405</v>
      </c>
      <c r="D64" s="1414" t="s">
        <v>2078</v>
      </c>
      <c r="E64" s="305" t="s">
        <v>3711</v>
      </c>
      <c r="F64" s="1416">
        <v>32</v>
      </c>
      <c r="G64" s="1414" t="s">
        <v>3706</v>
      </c>
      <c r="H64" s="1450" t="str">
        <f>E64</f>
        <v>110/11/4</v>
      </c>
      <c r="I64" s="1451"/>
      <c r="J64" s="1418" t="s">
        <v>3707</v>
      </c>
      <c r="K64" s="319">
        <f>K62+F64</f>
        <v>279.5</v>
      </c>
      <c r="L64" s="307" t="s">
        <v>3706</v>
      </c>
      <c r="M64" s="1420" t="s">
        <v>444</v>
      </c>
      <c r="N64" s="320" t="s">
        <v>474</v>
      </c>
      <c r="O64" s="1422" t="s">
        <v>3709</v>
      </c>
      <c r="P64" s="118"/>
    </row>
    <row r="65" spans="1:16" ht="30" customHeight="1">
      <c r="A65" s="1411"/>
      <c r="B65" s="326" t="s">
        <v>2335</v>
      </c>
      <c r="C65" s="1413"/>
      <c r="D65" s="1415"/>
      <c r="E65" s="305" t="str">
        <f>E64</f>
        <v>110/11/4</v>
      </c>
      <c r="F65" s="1417"/>
      <c r="G65" s="1415"/>
      <c r="H65" s="319">
        <v>2</v>
      </c>
      <c r="I65" s="310" t="s">
        <v>443</v>
      </c>
      <c r="J65" s="1419"/>
      <c r="K65" s="319">
        <f>K63+H65</f>
        <v>34</v>
      </c>
      <c r="L65" s="310" t="s">
        <v>443</v>
      </c>
      <c r="M65" s="1421"/>
      <c r="N65" s="320" t="s">
        <v>688</v>
      </c>
      <c r="O65" s="1423"/>
      <c r="P65" s="118"/>
    </row>
    <row r="66" spans="1:16" ht="30" customHeight="1">
      <c r="A66" s="1410" t="s">
        <v>3710</v>
      </c>
      <c r="B66" s="326" t="s">
        <v>442</v>
      </c>
      <c r="C66" s="1412">
        <v>5405</v>
      </c>
      <c r="D66" s="1414" t="s">
        <v>2078</v>
      </c>
      <c r="E66" s="305" t="s">
        <v>3712</v>
      </c>
      <c r="F66" s="1416">
        <v>48</v>
      </c>
      <c r="G66" s="1414" t="s">
        <v>3706</v>
      </c>
      <c r="H66" s="1450" t="str">
        <f>E66</f>
        <v>110/11/10</v>
      </c>
      <c r="I66" s="1451"/>
      <c r="J66" s="1418" t="s">
        <v>3707</v>
      </c>
      <c r="K66" s="319">
        <f>K64+F66</f>
        <v>327.5</v>
      </c>
      <c r="L66" s="307" t="s">
        <v>3706</v>
      </c>
      <c r="M66" s="1420" t="s">
        <v>444</v>
      </c>
      <c r="N66" s="320" t="s">
        <v>2113</v>
      </c>
      <c r="O66" s="1422" t="s">
        <v>3713</v>
      </c>
      <c r="P66" s="118"/>
    </row>
    <row r="67" spans="1:16" ht="30" customHeight="1">
      <c r="A67" s="1411"/>
      <c r="B67" s="326" t="s">
        <v>2335</v>
      </c>
      <c r="C67" s="1413"/>
      <c r="D67" s="1415"/>
      <c r="E67" s="305" t="str">
        <f>E66</f>
        <v>110/11/10</v>
      </c>
      <c r="F67" s="1417"/>
      <c r="G67" s="1415"/>
      <c r="H67" s="319">
        <v>2</v>
      </c>
      <c r="I67" s="310" t="s">
        <v>443</v>
      </c>
      <c r="J67" s="1419"/>
      <c r="K67" s="319">
        <f>K65+H67</f>
        <v>36</v>
      </c>
      <c r="L67" s="310" t="s">
        <v>443</v>
      </c>
      <c r="M67" s="1421"/>
      <c r="N67" s="320" t="s">
        <v>3664</v>
      </c>
      <c r="O67" s="1423"/>
      <c r="P67" s="118"/>
    </row>
    <row r="68" spans="1:16" ht="30" customHeight="1">
      <c r="A68" s="1410" t="s">
        <v>3714</v>
      </c>
      <c r="B68" s="326" t="s">
        <v>442</v>
      </c>
      <c r="C68" s="1412">
        <v>5405</v>
      </c>
      <c r="D68" s="1414" t="s">
        <v>2078</v>
      </c>
      <c r="E68" s="305" t="s">
        <v>3715</v>
      </c>
      <c r="F68" s="1416">
        <v>42</v>
      </c>
      <c r="G68" s="1414" t="s">
        <v>2949</v>
      </c>
      <c r="H68" s="1450" t="str">
        <f>E68</f>
        <v>110/11/23</v>
      </c>
      <c r="I68" s="1451"/>
      <c r="J68" s="1418" t="s">
        <v>3661</v>
      </c>
      <c r="K68" s="319">
        <f>K66+F68</f>
        <v>369.5</v>
      </c>
      <c r="L68" s="307" t="s">
        <v>2949</v>
      </c>
      <c r="M68" s="1420" t="s">
        <v>444</v>
      </c>
      <c r="N68" s="320" t="s">
        <v>3719</v>
      </c>
      <c r="O68" s="1422" t="s">
        <v>3716</v>
      </c>
      <c r="P68" s="118"/>
    </row>
    <row r="69" spans="1:16" ht="30" customHeight="1">
      <c r="A69" s="1411"/>
      <c r="B69" s="326" t="s">
        <v>2335</v>
      </c>
      <c r="C69" s="1413"/>
      <c r="D69" s="1415"/>
      <c r="E69" s="305" t="str">
        <f>E68</f>
        <v>110/11/23</v>
      </c>
      <c r="F69" s="1417"/>
      <c r="G69" s="1415"/>
      <c r="H69" s="319">
        <v>2</v>
      </c>
      <c r="I69" s="310" t="s">
        <v>443</v>
      </c>
      <c r="J69" s="1419"/>
      <c r="K69" s="319">
        <f>K67+H69</f>
        <v>38</v>
      </c>
      <c r="L69" s="310" t="s">
        <v>443</v>
      </c>
      <c r="M69" s="1421"/>
      <c r="N69" s="320" t="s">
        <v>3664</v>
      </c>
      <c r="O69" s="1423"/>
      <c r="P69" s="118"/>
    </row>
    <row r="70" spans="1:16" ht="30" customHeight="1">
      <c r="A70" s="1410" t="s">
        <v>3717</v>
      </c>
      <c r="B70" s="326" t="s">
        <v>442</v>
      </c>
      <c r="C70" s="1412">
        <v>5405</v>
      </c>
      <c r="D70" s="1414" t="s">
        <v>2078</v>
      </c>
      <c r="E70" s="305" t="s">
        <v>3718</v>
      </c>
      <c r="F70" s="1416">
        <v>4</v>
      </c>
      <c r="G70" s="1414" t="s">
        <v>2949</v>
      </c>
      <c r="H70" s="1450" t="str">
        <f>E70</f>
        <v>110/11/26</v>
      </c>
      <c r="I70" s="1451"/>
      <c r="J70" s="1418" t="s">
        <v>3661</v>
      </c>
      <c r="K70" s="319">
        <f>K68+F70</f>
        <v>373.5</v>
      </c>
      <c r="L70" s="307" t="s">
        <v>2949</v>
      </c>
      <c r="M70" s="1420" t="s">
        <v>444</v>
      </c>
      <c r="N70" s="320" t="s">
        <v>2113</v>
      </c>
      <c r="O70" s="1422" t="s">
        <v>3720</v>
      </c>
      <c r="P70" s="118"/>
    </row>
    <row r="71" spans="1:16" ht="30" customHeight="1">
      <c r="A71" s="1411"/>
      <c r="B71" s="326" t="s">
        <v>2335</v>
      </c>
      <c r="C71" s="1413"/>
      <c r="D71" s="1415"/>
      <c r="E71" s="305" t="str">
        <f>E70</f>
        <v>110/11/26</v>
      </c>
      <c r="F71" s="1417"/>
      <c r="G71" s="1415"/>
      <c r="H71" s="319">
        <v>1</v>
      </c>
      <c r="I71" s="310" t="s">
        <v>443</v>
      </c>
      <c r="J71" s="1419"/>
      <c r="K71" s="319">
        <f>K69+H71</f>
        <v>39</v>
      </c>
      <c r="L71" s="310" t="s">
        <v>443</v>
      </c>
      <c r="M71" s="1421"/>
      <c r="N71" s="320" t="s">
        <v>3664</v>
      </c>
      <c r="O71" s="1423"/>
      <c r="P71" s="118"/>
    </row>
    <row r="72" spans="1:16" ht="30" customHeight="1">
      <c r="A72" s="1410" t="s">
        <v>3721</v>
      </c>
      <c r="B72" s="326" t="s">
        <v>442</v>
      </c>
      <c r="C72" s="1412">
        <v>5405</v>
      </c>
      <c r="D72" s="1414" t="s">
        <v>2078</v>
      </c>
      <c r="E72" s="305" t="s">
        <v>3718</v>
      </c>
      <c r="F72" s="1416">
        <v>4</v>
      </c>
      <c r="G72" s="1414" t="s">
        <v>2949</v>
      </c>
      <c r="H72" s="1450" t="str">
        <f>E72</f>
        <v>110/11/26</v>
      </c>
      <c r="I72" s="1451"/>
      <c r="J72" s="1418" t="s">
        <v>3661</v>
      </c>
      <c r="K72" s="319">
        <f>K70+F72</f>
        <v>377.5</v>
      </c>
      <c r="L72" s="307" t="s">
        <v>2949</v>
      </c>
      <c r="M72" s="1420" t="s">
        <v>444</v>
      </c>
      <c r="N72" s="320" t="s">
        <v>2113</v>
      </c>
      <c r="O72" s="1422" t="s">
        <v>3722</v>
      </c>
      <c r="P72" s="118"/>
    </row>
    <row r="73" spans="1:16" ht="30" customHeight="1">
      <c r="A73" s="1411"/>
      <c r="B73" s="326" t="s">
        <v>2335</v>
      </c>
      <c r="C73" s="1413"/>
      <c r="D73" s="1415"/>
      <c r="E73" s="305" t="str">
        <f>E72</f>
        <v>110/11/26</v>
      </c>
      <c r="F73" s="1417"/>
      <c r="G73" s="1415"/>
      <c r="H73" s="319">
        <v>1</v>
      </c>
      <c r="I73" s="310" t="s">
        <v>443</v>
      </c>
      <c r="J73" s="1419"/>
      <c r="K73" s="319">
        <f>K71+H73</f>
        <v>40</v>
      </c>
      <c r="L73" s="310" t="s">
        <v>443</v>
      </c>
      <c r="M73" s="1421"/>
      <c r="N73" s="320" t="s">
        <v>3664</v>
      </c>
      <c r="O73" s="1423"/>
      <c r="P73" s="118"/>
    </row>
    <row r="74" spans="1:16" ht="30" customHeight="1">
      <c r="A74" s="1410" t="s">
        <v>3723</v>
      </c>
      <c r="B74" s="326" t="s">
        <v>442</v>
      </c>
      <c r="C74" s="1412">
        <v>5405</v>
      </c>
      <c r="D74" s="1414" t="s">
        <v>2078</v>
      </c>
      <c r="E74" s="305" t="s">
        <v>3724</v>
      </c>
      <c r="F74" s="1416">
        <v>4</v>
      </c>
      <c r="G74" s="1414" t="s">
        <v>2949</v>
      </c>
      <c r="H74" s="1450" t="str">
        <f>E74</f>
        <v>110/11/29</v>
      </c>
      <c r="I74" s="1451"/>
      <c r="J74" s="1418" t="s">
        <v>3661</v>
      </c>
      <c r="K74" s="319">
        <f>K72+F74</f>
        <v>381.5</v>
      </c>
      <c r="L74" s="307" t="s">
        <v>2949</v>
      </c>
      <c r="M74" s="1420" t="s">
        <v>444</v>
      </c>
      <c r="N74" s="320" t="s">
        <v>3247</v>
      </c>
      <c r="O74" s="1422" t="s">
        <v>3725</v>
      </c>
      <c r="P74" s="118"/>
    </row>
    <row r="75" spans="1:16" ht="30" customHeight="1">
      <c r="A75" s="1411"/>
      <c r="B75" s="326" t="s">
        <v>2335</v>
      </c>
      <c r="C75" s="1413"/>
      <c r="D75" s="1415"/>
      <c r="E75" s="305" t="str">
        <f>E74</f>
        <v>110/11/29</v>
      </c>
      <c r="F75" s="1417"/>
      <c r="G75" s="1415"/>
      <c r="H75" s="319">
        <v>1</v>
      </c>
      <c r="I75" s="310" t="s">
        <v>443</v>
      </c>
      <c r="J75" s="1419"/>
      <c r="K75" s="319">
        <f>K73+H75</f>
        <v>41</v>
      </c>
      <c r="L75" s="310" t="s">
        <v>443</v>
      </c>
      <c r="M75" s="1421"/>
      <c r="N75" s="320" t="s">
        <v>2959</v>
      </c>
      <c r="O75" s="1423"/>
      <c r="P75" s="118"/>
    </row>
    <row r="76" spans="1:16" ht="30" customHeight="1">
      <c r="A76" s="1410" t="s">
        <v>3726</v>
      </c>
      <c r="B76" s="326" t="s">
        <v>442</v>
      </c>
      <c r="C76" s="1412">
        <v>5405</v>
      </c>
      <c r="D76" s="1414" t="s">
        <v>3927</v>
      </c>
      <c r="E76" s="305" t="s">
        <v>3724</v>
      </c>
      <c r="F76" s="1416">
        <v>4</v>
      </c>
      <c r="G76" s="1414" t="s">
        <v>3927</v>
      </c>
      <c r="H76" s="1450" t="str">
        <f>E76</f>
        <v>110/11/29</v>
      </c>
      <c r="I76" s="1451"/>
      <c r="J76" s="1418" t="s">
        <v>3965</v>
      </c>
      <c r="K76" s="319">
        <f>K74+F76</f>
        <v>385.5</v>
      </c>
      <c r="L76" s="307" t="s">
        <v>3927</v>
      </c>
      <c r="M76" s="1420" t="s">
        <v>444</v>
      </c>
      <c r="N76" s="320" t="s">
        <v>3247</v>
      </c>
      <c r="O76" s="1422" t="s">
        <v>3727</v>
      </c>
      <c r="P76" s="118"/>
    </row>
    <row r="77" spans="1:16" ht="30" customHeight="1">
      <c r="A77" s="1411"/>
      <c r="B77" s="326" t="s">
        <v>3966</v>
      </c>
      <c r="C77" s="1413"/>
      <c r="D77" s="1415"/>
      <c r="E77" s="305" t="str">
        <f>E76</f>
        <v>110/11/29</v>
      </c>
      <c r="F77" s="1417"/>
      <c r="G77" s="1415"/>
      <c r="H77" s="319">
        <v>1</v>
      </c>
      <c r="I77" s="310" t="s">
        <v>443</v>
      </c>
      <c r="J77" s="1419"/>
      <c r="K77" s="319">
        <f>K75+H77</f>
        <v>42</v>
      </c>
      <c r="L77" s="310" t="s">
        <v>443</v>
      </c>
      <c r="M77" s="1421"/>
      <c r="N77" s="320" t="s">
        <v>2959</v>
      </c>
      <c r="O77" s="1423"/>
      <c r="P77" s="118"/>
    </row>
    <row r="78" spans="1:16" ht="30" customHeight="1">
      <c r="A78" s="1410" t="s">
        <v>3728</v>
      </c>
      <c r="B78" s="326" t="s">
        <v>442</v>
      </c>
      <c r="C78" s="1412">
        <v>5405</v>
      </c>
      <c r="D78" s="1414" t="s">
        <v>3927</v>
      </c>
      <c r="E78" s="305" t="s">
        <v>3724</v>
      </c>
      <c r="F78" s="1416">
        <v>4</v>
      </c>
      <c r="G78" s="1414" t="s">
        <v>3927</v>
      </c>
      <c r="H78" s="1450" t="str">
        <f>E78</f>
        <v>110/11/29</v>
      </c>
      <c r="I78" s="1451"/>
      <c r="J78" s="1418" t="s">
        <v>3965</v>
      </c>
      <c r="K78" s="319">
        <f>K76+F78</f>
        <v>389.5</v>
      </c>
      <c r="L78" s="307" t="s">
        <v>3927</v>
      </c>
      <c r="M78" s="1420" t="s">
        <v>444</v>
      </c>
      <c r="N78" s="320" t="s">
        <v>3247</v>
      </c>
      <c r="O78" s="1422" t="s">
        <v>3729</v>
      </c>
      <c r="P78" s="118"/>
    </row>
    <row r="79" spans="1:16" ht="30" customHeight="1">
      <c r="A79" s="1411"/>
      <c r="B79" s="326" t="s">
        <v>3966</v>
      </c>
      <c r="C79" s="1413"/>
      <c r="D79" s="1415"/>
      <c r="E79" s="305" t="str">
        <f>E78</f>
        <v>110/11/29</v>
      </c>
      <c r="F79" s="1417"/>
      <c r="G79" s="1415"/>
      <c r="H79" s="319">
        <v>1</v>
      </c>
      <c r="I79" s="310" t="s">
        <v>443</v>
      </c>
      <c r="J79" s="1419"/>
      <c r="K79" s="319">
        <f>K77+H79</f>
        <v>43</v>
      </c>
      <c r="L79" s="310" t="s">
        <v>443</v>
      </c>
      <c r="M79" s="1421"/>
      <c r="N79" s="320" t="s">
        <v>2959</v>
      </c>
      <c r="O79" s="1423"/>
      <c r="P79" s="118"/>
    </row>
    <row r="80" spans="1:16" ht="30" customHeight="1">
      <c r="A80" s="1410" t="s">
        <v>3730</v>
      </c>
      <c r="B80" s="326" t="s">
        <v>442</v>
      </c>
      <c r="C80" s="1412">
        <v>5405</v>
      </c>
      <c r="D80" s="1414" t="s">
        <v>3927</v>
      </c>
      <c r="E80" s="305" t="s">
        <v>3731</v>
      </c>
      <c r="F80" s="1416">
        <v>25</v>
      </c>
      <c r="G80" s="1414" t="s">
        <v>3927</v>
      </c>
      <c r="H80" s="1450" t="str">
        <f>E80</f>
        <v>110/11/30</v>
      </c>
      <c r="I80" s="1451"/>
      <c r="J80" s="1418" t="s">
        <v>3965</v>
      </c>
      <c r="K80" s="319">
        <f>K78+F80</f>
        <v>414.5</v>
      </c>
      <c r="L80" s="307" t="s">
        <v>3927</v>
      </c>
      <c r="M80" s="1420" t="s">
        <v>444</v>
      </c>
      <c r="N80" s="320" t="s">
        <v>3228</v>
      </c>
      <c r="O80" s="1422" t="s">
        <v>3733</v>
      </c>
      <c r="P80" s="118"/>
    </row>
    <row r="81" spans="1:16" ht="30" customHeight="1">
      <c r="A81" s="1411"/>
      <c r="B81" s="326" t="s">
        <v>3966</v>
      </c>
      <c r="C81" s="1413"/>
      <c r="D81" s="1415"/>
      <c r="E81" s="305" t="str">
        <f>E80</f>
        <v>110/11/30</v>
      </c>
      <c r="F81" s="1417"/>
      <c r="G81" s="1415"/>
      <c r="H81" s="319">
        <v>2</v>
      </c>
      <c r="I81" s="310" t="s">
        <v>443</v>
      </c>
      <c r="J81" s="1419"/>
      <c r="K81" s="319">
        <f>K79+H81</f>
        <v>45</v>
      </c>
      <c r="L81" s="310" t="s">
        <v>443</v>
      </c>
      <c r="M81" s="1421"/>
      <c r="N81" s="320" t="s">
        <v>3732</v>
      </c>
      <c r="O81" s="1423"/>
      <c r="P81" s="118"/>
    </row>
    <row r="82" spans="1:16" ht="30" customHeight="1">
      <c r="A82" s="1410" t="s">
        <v>3734</v>
      </c>
      <c r="B82" s="326" t="s">
        <v>442</v>
      </c>
      <c r="C82" s="1412">
        <v>5405</v>
      </c>
      <c r="D82" s="1414" t="s">
        <v>3927</v>
      </c>
      <c r="E82" s="305" t="s">
        <v>3735</v>
      </c>
      <c r="F82" s="1416">
        <v>4</v>
      </c>
      <c r="G82" s="1414" t="s">
        <v>3967</v>
      </c>
      <c r="H82" s="1450" t="str">
        <f>E82</f>
        <v>110/12/01</v>
      </c>
      <c r="I82" s="1451"/>
      <c r="J82" s="1418" t="s">
        <v>3965</v>
      </c>
      <c r="K82" s="319">
        <f>K80+F82</f>
        <v>418.5</v>
      </c>
      <c r="L82" s="307" t="s">
        <v>3927</v>
      </c>
      <c r="M82" s="1420" t="s">
        <v>444</v>
      </c>
      <c r="N82" s="320" t="s">
        <v>3736</v>
      </c>
      <c r="O82" s="1422" t="s">
        <v>3737</v>
      </c>
      <c r="P82" s="118"/>
    </row>
    <row r="83" spans="1:16" ht="30" customHeight="1">
      <c r="A83" s="1411"/>
      <c r="B83" s="326" t="s">
        <v>3966</v>
      </c>
      <c r="C83" s="1413"/>
      <c r="D83" s="1415"/>
      <c r="E83" s="305" t="str">
        <f>E82</f>
        <v>110/12/01</v>
      </c>
      <c r="F83" s="1417"/>
      <c r="G83" s="1415"/>
      <c r="H83" s="319">
        <v>1</v>
      </c>
      <c r="I83" s="310" t="s">
        <v>443</v>
      </c>
      <c r="J83" s="1419"/>
      <c r="K83" s="319">
        <f>K81+H83</f>
        <v>46</v>
      </c>
      <c r="L83" s="310" t="s">
        <v>443</v>
      </c>
      <c r="M83" s="1421"/>
      <c r="N83" s="320" t="s">
        <v>3134</v>
      </c>
      <c r="O83" s="1423"/>
      <c r="P83" s="118"/>
    </row>
    <row r="84" spans="1:16" ht="30" customHeight="1">
      <c r="A84" s="1410" t="s">
        <v>3738</v>
      </c>
      <c r="B84" s="326" t="s">
        <v>442</v>
      </c>
      <c r="C84" s="1412">
        <v>5405</v>
      </c>
      <c r="D84" s="1414" t="s">
        <v>3968</v>
      </c>
      <c r="E84" s="305" t="s">
        <v>3735</v>
      </c>
      <c r="F84" s="1416">
        <v>4</v>
      </c>
      <c r="G84" s="1414" t="s">
        <v>3927</v>
      </c>
      <c r="H84" s="1450" t="str">
        <f>E84</f>
        <v>110/12/01</v>
      </c>
      <c r="I84" s="1451"/>
      <c r="J84" s="1418" t="s">
        <v>3969</v>
      </c>
      <c r="K84" s="319">
        <f>K82+F84</f>
        <v>422.5</v>
      </c>
      <c r="L84" s="307" t="s">
        <v>3970</v>
      </c>
      <c r="M84" s="1420" t="s">
        <v>444</v>
      </c>
      <c r="N84" s="320" t="s">
        <v>3797</v>
      </c>
      <c r="O84" s="1422" t="s">
        <v>3739</v>
      </c>
      <c r="P84" s="118"/>
    </row>
    <row r="85" spans="1:16" ht="30" customHeight="1">
      <c r="A85" s="1411"/>
      <c r="B85" s="326" t="s">
        <v>3966</v>
      </c>
      <c r="C85" s="1413"/>
      <c r="D85" s="1415"/>
      <c r="E85" s="305" t="str">
        <f>E84</f>
        <v>110/12/01</v>
      </c>
      <c r="F85" s="1417"/>
      <c r="G85" s="1415"/>
      <c r="H85" s="319">
        <v>1</v>
      </c>
      <c r="I85" s="310" t="s">
        <v>443</v>
      </c>
      <c r="J85" s="1419"/>
      <c r="K85" s="319">
        <f>K83+H85</f>
        <v>47</v>
      </c>
      <c r="L85" s="310" t="s">
        <v>443</v>
      </c>
      <c r="M85" s="1421"/>
      <c r="N85" s="320" t="s">
        <v>3134</v>
      </c>
      <c r="O85" s="1423"/>
      <c r="P85" s="118"/>
    </row>
    <row r="86" spans="1:16" ht="30" customHeight="1">
      <c r="A86" s="1410" t="s">
        <v>3931</v>
      </c>
      <c r="B86" s="326" t="s">
        <v>442</v>
      </c>
      <c r="C86" s="1412">
        <v>5405</v>
      </c>
      <c r="D86" s="1414" t="s">
        <v>3927</v>
      </c>
      <c r="E86" s="305" t="s">
        <v>3932</v>
      </c>
      <c r="F86" s="1416">
        <v>4</v>
      </c>
      <c r="G86" s="1414" t="s">
        <v>3927</v>
      </c>
      <c r="H86" s="1450" t="str">
        <f>E86</f>
        <v>110/12/06</v>
      </c>
      <c r="I86" s="1451"/>
      <c r="J86" s="1418" t="s">
        <v>3965</v>
      </c>
      <c r="K86" s="319">
        <f>K84+F86</f>
        <v>426.5</v>
      </c>
      <c r="L86" s="307" t="s">
        <v>3927</v>
      </c>
      <c r="M86" s="1420" t="s">
        <v>444</v>
      </c>
      <c r="N86" s="320" t="s">
        <v>3797</v>
      </c>
      <c r="O86" s="1422" t="s">
        <v>3933</v>
      </c>
      <c r="P86" s="118"/>
    </row>
    <row r="87" spans="1:16" ht="30" customHeight="1">
      <c r="A87" s="1411"/>
      <c r="B87" s="326" t="s">
        <v>3971</v>
      </c>
      <c r="C87" s="1413"/>
      <c r="D87" s="1415"/>
      <c r="E87" s="305" t="str">
        <f>E86</f>
        <v>110/12/06</v>
      </c>
      <c r="F87" s="1417"/>
      <c r="G87" s="1415"/>
      <c r="H87" s="319">
        <v>1</v>
      </c>
      <c r="I87" s="310" t="s">
        <v>443</v>
      </c>
      <c r="J87" s="1419"/>
      <c r="K87" s="319">
        <f>K85+H87</f>
        <v>48</v>
      </c>
      <c r="L87" s="310" t="s">
        <v>443</v>
      </c>
      <c r="M87" s="1421"/>
      <c r="N87" s="320" t="s">
        <v>3134</v>
      </c>
      <c r="O87" s="1423"/>
      <c r="P87" s="118"/>
    </row>
    <row r="88" spans="1:16" ht="30" customHeight="1">
      <c r="A88" s="1410" t="s">
        <v>3934</v>
      </c>
      <c r="B88" s="326" t="s">
        <v>442</v>
      </c>
      <c r="C88" s="1412">
        <v>5405</v>
      </c>
      <c r="D88" s="1414" t="s">
        <v>3927</v>
      </c>
      <c r="E88" s="305" t="s">
        <v>3932</v>
      </c>
      <c r="F88" s="1416">
        <v>4</v>
      </c>
      <c r="G88" s="1414" t="s">
        <v>3927</v>
      </c>
      <c r="H88" s="1450" t="str">
        <f>E88</f>
        <v>110/12/06</v>
      </c>
      <c r="I88" s="1451"/>
      <c r="J88" s="1418" t="s">
        <v>3965</v>
      </c>
      <c r="K88" s="319">
        <f>K86+F88</f>
        <v>430.5</v>
      </c>
      <c r="L88" s="307" t="s">
        <v>3927</v>
      </c>
      <c r="M88" s="1420" t="s">
        <v>444</v>
      </c>
      <c r="N88" s="320" t="s">
        <v>3917</v>
      </c>
      <c r="O88" s="1422" t="s">
        <v>3936</v>
      </c>
      <c r="P88" s="118"/>
    </row>
    <row r="89" spans="1:16" ht="30" customHeight="1">
      <c r="A89" s="1411"/>
      <c r="B89" s="326" t="s">
        <v>3966</v>
      </c>
      <c r="C89" s="1413"/>
      <c r="D89" s="1415"/>
      <c r="E89" s="305" t="str">
        <f>E88</f>
        <v>110/12/06</v>
      </c>
      <c r="F89" s="1417"/>
      <c r="G89" s="1415"/>
      <c r="H89" s="319">
        <v>1</v>
      </c>
      <c r="I89" s="310" t="s">
        <v>443</v>
      </c>
      <c r="J89" s="1419"/>
      <c r="K89" s="319">
        <f>K87+H89</f>
        <v>49</v>
      </c>
      <c r="L89" s="310" t="s">
        <v>443</v>
      </c>
      <c r="M89" s="1421"/>
      <c r="N89" s="320" t="s">
        <v>3935</v>
      </c>
      <c r="O89" s="1423"/>
      <c r="P89" s="118"/>
    </row>
    <row r="90" spans="1:16" ht="30" customHeight="1">
      <c r="A90" s="1410" t="s">
        <v>3939</v>
      </c>
      <c r="B90" s="326" t="s">
        <v>442</v>
      </c>
      <c r="C90" s="1412">
        <v>5405</v>
      </c>
      <c r="D90" s="1414" t="s">
        <v>3967</v>
      </c>
      <c r="E90" s="305" t="s">
        <v>3937</v>
      </c>
      <c r="F90" s="1416">
        <v>4</v>
      </c>
      <c r="G90" s="1414" t="s">
        <v>3967</v>
      </c>
      <c r="H90" s="1450" t="str">
        <f>E90</f>
        <v>110/12/09</v>
      </c>
      <c r="I90" s="1451"/>
      <c r="J90" s="1418" t="s">
        <v>3965</v>
      </c>
      <c r="K90" s="319">
        <f>K88+F90</f>
        <v>434.5</v>
      </c>
      <c r="L90" s="307" t="s">
        <v>3927</v>
      </c>
      <c r="M90" s="1420" t="s">
        <v>444</v>
      </c>
      <c r="N90" s="320" t="s">
        <v>3941</v>
      </c>
      <c r="O90" s="1422" t="s">
        <v>3938</v>
      </c>
      <c r="P90" s="118"/>
    </row>
    <row r="91" spans="1:16" ht="30" customHeight="1">
      <c r="A91" s="1411"/>
      <c r="B91" s="326" t="s">
        <v>3971</v>
      </c>
      <c r="C91" s="1413"/>
      <c r="D91" s="1415"/>
      <c r="E91" s="305" t="str">
        <f>E90</f>
        <v>110/12/09</v>
      </c>
      <c r="F91" s="1417"/>
      <c r="G91" s="1415"/>
      <c r="H91" s="319">
        <v>1</v>
      </c>
      <c r="I91" s="310" t="s">
        <v>443</v>
      </c>
      <c r="J91" s="1419"/>
      <c r="K91" s="319">
        <f>K89+H91</f>
        <v>50</v>
      </c>
      <c r="L91" s="310" t="s">
        <v>443</v>
      </c>
      <c r="M91" s="1421"/>
      <c r="N91" s="320" t="s">
        <v>3942</v>
      </c>
      <c r="O91" s="1423"/>
      <c r="P91" s="118"/>
    </row>
    <row r="92" spans="1:16" ht="30" customHeight="1">
      <c r="A92" s="1410" t="s">
        <v>3940</v>
      </c>
      <c r="B92" s="326" t="s">
        <v>442</v>
      </c>
      <c r="C92" s="1412">
        <v>5405</v>
      </c>
      <c r="D92" s="1414" t="s">
        <v>3927</v>
      </c>
      <c r="E92" s="305" t="s">
        <v>3937</v>
      </c>
      <c r="F92" s="1416">
        <v>4</v>
      </c>
      <c r="G92" s="1414" t="s">
        <v>3968</v>
      </c>
      <c r="H92" s="1450" t="str">
        <f>E92</f>
        <v>110/12/09</v>
      </c>
      <c r="I92" s="1451"/>
      <c r="J92" s="1418" t="s">
        <v>3965</v>
      </c>
      <c r="K92" s="319">
        <f>K90+F92</f>
        <v>438.5</v>
      </c>
      <c r="L92" s="307" t="s">
        <v>3927</v>
      </c>
      <c r="M92" s="1420" t="s">
        <v>444</v>
      </c>
      <c r="N92" s="320" t="s">
        <v>3941</v>
      </c>
      <c r="O92" s="1422" t="s">
        <v>3943</v>
      </c>
      <c r="P92" s="118"/>
    </row>
    <row r="93" spans="1:16" ht="30" customHeight="1">
      <c r="A93" s="1411"/>
      <c r="B93" s="326" t="s">
        <v>3966</v>
      </c>
      <c r="C93" s="1413"/>
      <c r="D93" s="1415"/>
      <c r="E93" s="305" t="str">
        <f>E92</f>
        <v>110/12/09</v>
      </c>
      <c r="F93" s="1417"/>
      <c r="G93" s="1415"/>
      <c r="H93" s="319">
        <v>1</v>
      </c>
      <c r="I93" s="310" t="s">
        <v>443</v>
      </c>
      <c r="J93" s="1419"/>
      <c r="K93" s="319">
        <f>K91+H93</f>
        <v>51</v>
      </c>
      <c r="L93" s="310" t="s">
        <v>443</v>
      </c>
      <c r="M93" s="1421"/>
      <c r="N93" s="320" t="s">
        <v>3942</v>
      </c>
      <c r="O93" s="1423"/>
      <c r="P93" s="118"/>
    </row>
    <row r="94" spans="1:16" ht="30" customHeight="1">
      <c r="A94" s="1410" t="s">
        <v>3944</v>
      </c>
      <c r="B94" s="326" t="s">
        <v>442</v>
      </c>
      <c r="C94" s="1412">
        <v>5405</v>
      </c>
      <c r="D94" s="1414" t="s">
        <v>3927</v>
      </c>
      <c r="E94" s="305" t="s">
        <v>3937</v>
      </c>
      <c r="F94" s="1416">
        <v>4</v>
      </c>
      <c r="G94" s="1414" t="s">
        <v>3927</v>
      </c>
      <c r="H94" s="1450" t="str">
        <f>E94</f>
        <v>110/12/09</v>
      </c>
      <c r="I94" s="1451"/>
      <c r="J94" s="1418" t="s">
        <v>3965</v>
      </c>
      <c r="K94" s="319">
        <f>K92+F94</f>
        <v>442.5</v>
      </c>
      <c r="L94" s="307" t="s">
        <v>3927</v>
      </c>
      <c r="M94" s="1420" t="s">
        <v>444</v>
      </c>
      <c r="N94" s="320" t="s">
        <v>3941</v>
      </c>
      <c r="O94" s="1422" t="s">
        <v>3945</v>
      </c>
      <c r="P94" s="118"/>
    </row>
    <row r="95" spans="1:16" ht="30" customHeight="1">
      <c r="A95" s="1411"/>
      <c r="B95" s="326" t="s">
        <v>3966</v>
      </c>
      <c r="C95" s="1413"/>
      <c r="D95" s="1415"/>
      <c r="E95" s="305" t="str">
        <f>E94</f>
        <v>110/12/09</v>
      </c>
      <c r="F95" s="1417"/>
      <c r="G95" s="1415"/>
      <c r="H95" s="319">
        <v>1</v>
      </c>
      <c r="I95" s="310" t="s">
        <v>443</v>
      </c>
      <c r="J95" s="1419"/>
      <c r="K95" s="319">
        <f>K93+H95</f>
        <v>52</v>
      </c>
      <c r="L95" s="310" t="s">
        <v>443</v>
      </c>
      <c r="M95" s="1421"/>
      <c r="N95" s="320" t="s">
        <v>3942</v>
      </c>
      <c r="O95" s="1423"/>
      <c r="P95" s="118"/>
    </row>
    <row r="96" spans="1:16" ht="30" customHeight="1">
      <c r="A96" s="1410" t="s">
        <v>3946</v>
      </c>
      <c r="B96" s="326" t="s">
        <v>442</v>
      </c>
      <c r="C96" s="1412">
        <v>5405</v>
      </c>
      <c r="D96" s="1414" t="s">
        <v>3927</v>
      </c>
      <c r="E96" s="305" t="s">
        <v>3937</v>
      </c>
      <c r="F96" s="1416">
        <v>4</v>
      </c>
      <c r="G96" s="1414" t="s">
        <v>3927</v>
      </c>
      <c r="H96" s="1450" t="str">
        <f>E96</f>
        <v>110/12/09</v>
      </c>
      <c r="I96" s="1451"/>
      <c r="J96" s="1418" t="s">
        <v>3965</v>
      </c>
      <c r="K96" s="319">
        <f>K94+F96</f>
        <v>446.5</v>
      </c>
      <c r="L96" s="307" t="s">
        <v>3927</v>
      </c>
      <c r="M96" s="1420" t="s">
        <v>444</v>
      </c>
      <c r="N96" s="320" t="s">
        <v>3941</v>
      </c>
      <c r="O96" s="1422" t="s">
        <v>3947</v>
      </c>
      <c r="P96" s="118"/>
    </row>
    <row r="97" spans="1:16" ht="30" customHeight="1">
      <c r="A97" s="1411"/>
      <c r="B97" s="326" t="s">
        <v>3966</v>
      </c>
      <c r="C97" s="1413"/>
      <c r="D97" s="1415"/>
      <c r="E97" s="305" t="str">
        <f>E96</f>
        <v>110/12/09</v>
      </c>
      <c r="F97" s="1417"/>
      <c r="G97" s="1415"/>
      <c r="H97" s="319">
        <v>1</v>
      </c>
      <c r="I97" s="310" t="s">
        <v>443</v>
      </c>
      <c r="J97" s="1419"/>
      <c r="K97" s="319">
        <f>K95+H97</f>
        <v>53</v>
      </c>
      <c r="L97" s="310" t="s">
        <v>443</v>
      </c>
      <c r="M97" s="1421"/>
      <c r="N97" s="320" t="s">
        <v>3942</v>
      </c>
      <c r="O97" s="1423"/>
      <c r="P97" s="118"/>
    </row>
    <row r="98" spans="1:16" ht="30" customHeight="1">
      <c r="A98" s="1410" t="s">
        <v>3948</v>
      </c>
      <c r="B98" s="326" t="s">
        <v>442</v>
      </c>
      <c r="C98" s="1412">
        <v>5405</v>
      </c>
      <c r="D98" s="1414" t="s">
        <v>3970</v>
      </c>
      <c r="E98" s="305" t="s">
        <v>3937</v>
      </c>
      <c r="F98" s="1416">
        <v>4</v>
      </c>
      <c r="G98" s="1414" t="s">
        <v>3927</v>
      </c>
      <c r="H98" s="1450" t="str">
        <f>E98</f>
        <v>110/12/09</v>
      </c>
      <c r="I98" s="1451"/>
      <c r="J98" s="1418" t="s">
        <v>3965</v>
      </c>
      <c r="K98" s="319">
        <f>K96+F98</f>
        <v>450.5</v>
      </c>
      <c r="L98" s="307" t="s">
        <v>3927</v>
      </c>
      <c r="M98" s="1420" t="s">
        <v>444</v>
      </c>
      <c r="N98" s="320" t="s">
        <v>3941</v>
      </c>
      <c r="O98" s="1422" t="s">
        <v>3949</v>
      </c>
      <c r="P98" s="118"/>
    </row>
    <row r="99" spans="1:16" ht="30" customHeight="1">
      <c r="A99" s="1411"/>
      <c r="B99" s="326" t="s">
        <v>3966</v>
      </c>
      <c r="C99" s="1413"/>
      <c r="D99" s="1415"/>
      <c r="E99" s="305" t="str">
        <f>E98</f>
        <v>110/12/09</v>
      </c>
      <c r="F99" s="1417"/>
      <c r="G99" s="1415"/>
      <c r="H99" s="319">
        <v>1</v>
      </c>
      <c r="I99" s="310" t="s">
        <v>443</v>
      </c>
      <c r="J99" s="1419"/>
      <c r="K99" s="319">
        <f>K97+H99</f>
        <v>54</v>
      </c>
      <c r="L99" s="310" t="s">
        <v>443</v>
      </c>
      <c r="M99" s="1421"/>
      <c r="N99" s="320" t="s">
        <v>3942</v>
      </c>
      <c r="O99" s="1423"/>
      <c r="P99" s="118"/>
    </row>
    <row r="100" spans="1:16" ht="30" customHeight="1">
      <c r="A100" s="1410" t="s">
        <v>3950</v>
      </c>
      <c r="B100" s="326" t="s">
        <v>442</v>
      </c>
      <c r="C100" s="1412">
        <v>5405</v>
      </c>
      <c r="D100" s="1414" t="s">
        <v>3927</v>
      </c>
      <c r="E100" s="305" t="s">
        <v>3937</v>
      </c>
      <c r="F100" s="1416">
        <v>4</v>
      </c>
      <c r="G100" s="1414" t="s">
        <v>3968</v>
      </c>
      <c r="H100" s="1450" t="str">
        <f>E100</f>
        <v>110/12/09</v>
      </c>
      <c r="I100" s="1451"/>
      <c r="J100" s="1418" t="s">
        <v>3972</v>
      </c>
      <c r="K100" s="319">
        <f>K98+F100</f>
        <v>454.5</v>
      </c>
      <c r="L100" s="307" t="s">
        <v>3968</v>
      </c>
      <c r="M100" s="1420" t="s">
        <v>444</v>
      </c>
      <c r="N100" s="320" t="s">
        <v>3941</v>
      </c>
      <c r="O100" s="1422" t="s">
        <v>3951</v>
      </c>
      <c r="P100" s="118"/>
    </row>
    <row r="101" spans="1:16" ht="30" customHeight="1">
      <c r="A101" s="1411"/>
      <c r="B101" s="326" t="s">
        <v>3966</v>
      </c>
      <c r="C101" s="1413"/>
      <c r="D101" s="1415"/>
      <c r="E101" s="305" t="str">
        <f>E100</f>
        <v>110/12/09</v>
      </c>
      <c r="F101" s="1417"/>
      <c r="G101" s="1415"/>
      <c r="H101" s="319">
        <v>1</v>
      </c>
      <c r="I101" s="310" t="s">
        <v>443</v>
      </c>
      <c r="J101" s="1419"/>
      <c r="K101" s="319">
        <f>K99+H101</f>
        <v>55</v>
      </c>
      <c r="L101" s="310" t="s">
        <v>443</v>
      </c>
      <c r="M101" s="1421"/>
      <c r="N101" s="320" t="s">
        <v>3942</v>
      </c>
      <c r="O101" s="1423"/>
      <c r="P101" s="118"/>
    </row>
    <row r="102" spans="1:16" ht="30" customHeight="1">
      <c r="A102" s="1410" t="s">
        <v>3952</v>
      </c>
      <c r="B102" s="326" t="s">
        <v>442</v>
      </c>
      <c r="C102" s="1412">
        <v>5405</v>
      </c>
      <c r="D102" s="1414" t="s">
        <v>3927</v>
      </c>
      <c r="E102" s="305" t="s">
        <v>3953</v>
      </c>
      <c r="F102" s="1416">
        <v>9</v>
      </c>
      <c r="G102" s="1414" t="s">
        <v>3927</v>
      </c>
      <c r="H102" s="1450" t="str">
        <f>E102</f>
        <v>110/12/10</v>
      </c>
      <c r="I102" s="1451"/>
      <c r="J102" s="1418" t="s">
        <v>3969</v>
      </c>
      <c r="K102" s="319">
        <f>K100+F102</f>
        <v>463.5</v>
      </c>
      <c r="L102" s="307" t="s">
        <v>3927</v>
      </c>
      <c r="M102" s="1420" t="s">
        <v>444</v>
      </c>
      <c r="N102" s="320" t="s">
        <v>3917</v>
      </c>
      <c r="O102" s="1422" t="s">
        <v>3956</v>
      </c>
      <c r="P102" s="118"/>
    </row>
    <row r="103" spans="1:16" ht="30" customHeight="1">
      <c r="A103" s="1411"/>
      <c r="B103" s="326" t="s">
        <v>3966</v>
      </c>
      <c r="C103" s="1413"/>
      <c r="D103" s="1415"/>
      <c r="E103" s="305" t="str">
        <f>E102</f>
        <v>110/12/10</v>
      </c>
      <c r="F103" s="1417"/>
      <c r="G103" s="1415"/>
      <c r="H103" s="319">
        <v>2</v>
      </c>
      <c r="I103" s="310" t="s">
        <v>443</v>
      </c>
      <c r="J103" s="1419"/>
      <c r="K103" s="319">
        <f>K101+H103</f>
        <v>57</v>
      </c>
      <c r="L103" s="310" t="s">
        <v>443</v>
      </c>
      <c r="M103" s="1421"/>
      <c r="N103" s="320" t="s">
        <v>3935</v>
      </c>
      <c r="O103" s="1423"/>
      <c r="P103" s="118"/>
    </row>
    <row r="104" spans="1:16" ht="30" customHeight="1">
      <c r="A104" s="1410" t="s">
        <v>3954</v>
      </c>
      <c r="B104" s="326" t="s">
        <v>442</v>
      </c>
      <c r="C104" s="1412">
        <v>5405</v>
      </c>
      <c r="D104" s="1414" t="s">
        <v>3968</v>
      </c>
      <c r="E104" s="305" t="s">
        <v>3955</v>
      </c>
      <c r="F104" s="1416">
        <v>29</v>
      </c>
      <c r="G104" s="1414" t="s">
        <v>3927</v>
      </c>
      <c r="H104" s="1450" t="str">
        <f>E104</f>
        <v>110/12/14</v>
      </c>
      <c r="I104" s="1451"/>
      <c r="J104" s="1418" t="s">
        <v>3972</v>
      </c>
      <c r="K104" s="319">
        <f>K102+F104</f>
        <v>492.5</v>
      </c>
      <c r="L104" s="307" t="s">
        <v>3968</v>
      </c>
      <c r="M104" s="1420" t="s">
        <v>444</v>
      </c>
      <c r="N104" s="320" t="s">
        <v>3958</v>
      </c>
      <c r="O104" s="1422" t="s">
        <v>3957</v>
      </c>
      <c r="P104" s="118"/>
    </row>
    <row r="105" spans="1:16" ht="30" customHeight="1">
      <c r="A105" s="1411"/>
      <c r="B105" s="326" t="s">
        <v>3966</v>
      </c>
      <c r="C105" s="1413"/>
      <c r="D105" s="1415"/>
      <c r="E105" s="305" t="str">
        <f>E104</f>
        <v>110/12/14</v>
      </c>
      <c r="F105" s="1417"/>
      <c r="G105" s="1415"/>
      <c r="H105" s="319">
        <v>2</v>
      </c>
      <c r="I105" s="310" t="s">
        <v>443</v>
      </c>
      <c r="J105" s="1419"/>
      <c r="K105" s="319">
        <f>K103+H105</f>
        <v>59</v>
      </c>
      <c r="L105" s="310" t="s">
        <v>443</v>
      </c>
      <c r="M105" s="1421"/>
      <c r="N105" s="320" t="s">
        <v>3959</v>
      </c>
      <c r="O105" s="1423"/>
      <c r="P105" s="118"/>
    </row>
    <row r="106" spans="1:16" ht="30" customHeight="1">
      <c r="A106" s="1410" t="s">
        <v>3960</v>
      </c>
      <c r="B106" s="326" t="s">
        <v>442</v>
      </c>
      <c r="C106" s="1412">
        <v>5405</v>
      </c>
      <c r="D106" s="1414" t="s">
        <v>3968</v>
      </c>
      <c r="E106" s="305" t="s">
        <v>3961</v>
      </c>
      <c r="F106" s="1416">
        <v>4</v>
      </c>
      <c r="G106" s="1414" t="s">
        <v>3927</v>
      </c>
      <c r="H106" s="1450" t="str">
        <f>E106</f>
        <v>110/12/15</v>
      </c>
      <c r="I106" s="1451"/>
      <c r="J106" s="1418" t="s">
        <v>3965</v>
      </c>
      <c r="K106" s="319">
        <f>K104+F106</f>
        <v>496.5</v>
      </c>
      <c r="L106" s="307" t="s">
        <v>3927</v>
      </c>
      <c r="M106" s="1420" t="s">
        <v>444</v>
      </c>
      <c r="N106" s="320" t="s">
        <v>3958</v>
      </c>
      <c r="O106" s="1422" t="s">
        <v>3962</v>
      </c>
      <c r="P106" s="118"/>
    </row>
    <row r="107" spans="1:16" ht="30" customHeight="1">
      <c r="A107" s="1411"/>
      <c r="B107" s="326" t="s">
        <v>3973</v>
      </c>
      <c r="C107" s="1413"/>
      <c r="D107" s="1415"/>
      <c r="E107" s="305" t="str">
        <f>E106</f>
        <v>110/12/15</v>
      </c>
      <c r="F107" s="1417"/>
      <c r="G107" s="1415"/>
      <c r="H107" s="319">
        <v>1</v>
      </c>
      <c r="I107" s="310" t="s">
        <v>443</v>
      </c>
      <c r="J107" s="1419"/>
      <c r="K107" s="319">
        <f>K105+H107</f>
        <v>60</v>
      </c>
      <c r="L107" s="310" t="s">
        <v>443</v>
      </c>
      <c r="M107" s="1421"/>
      <c r="N107" s="320" t="s">
        <v>3959</v>
      </c>
      <c r="O107" s="1423"/>
      <c r="P107" s="118"/>
    </row>
    <row r="108" spans="1:16" ht="30" customHeight="1">
      <c r="A108" s="1410" t="s">
        <v>3963</v>
      </c>
      <c r="B108" s="326" t="s">
        <v>442</v>
      </c>
      <c r="C108" s="1412">
        <v>5405</v>
      </c>
      <c r="D108" s="1414" t="s">
        <v>4237</v>
      </c>
      <c r="E108" s="305" t="s">
        <v>3961</v>
      </c>
      <c r="F108" s="1416">
        <v>4</v>
      </c>
      <c r="G108" s="1414" t="s">
        <v>4301</v>
      </c>
      <c r="H108" s="1450" t="str">
        <f>E108</f>
        <v>110/12/15</v>
      </c>
      <c r="I108" s="1451"/>
      <c r="J108" s="1418" t="s">
        <v>4302</v>
      </c>
      <c r="K108" s="319">
        <f>K106+F108</f>
        <v>500.5</v>
      </c>
      <c r="L108" s="307" t="s">
        <v>4301</v>
      </c>
      <c r="M108" s="1420" t="s">
        <v>444</v>
      </c>
      <c r="N108" s="320" t="s">
        <v>4150</v>
      </c>
      <c r="O108" s="1422" t="s">
        <v>3964</v>
      </c>
      <c r="P108" s="118"/>
    </row>
    <row r="109" spans="1:16" ht="30" customHeight="1">
      <c r="A109" s="1411"/>
      <c r="B109" s="326" t="s">
        <v>4303</v>
      </c>
      <c r="C109" s="1413"/>
      <c r="D109" s="1415"/>
      <c r="E109" s="305" t="str">
        <f>E108</f>
        <v>110/12/15</v>
      </c>
      <c r="F109" s="1417"/>
      <c r="G109" s="1415"/>
      <c r="H109" s="319">
        <v>1</v>
      </c>
      <c r="I109" s="310" t="s">
        <v>443</v>
      </c>
      <c r="J109" s="1419"/>
      <c r="K109" s="319">
        <f>K107+H109</f>
        <v>61</v>
      </c>
      <c r="L109" s="310" t="s">
        <v>443</v>
      </c>
      <c r="M109" s="1421"/>
      <c r="N109" s="320" t="s">
        <v>3959</v>
      </c>
      <c r="O109" s="1423"/>
      <c r="P109" s="118"/>
    </row>
    <row r="110" spans="1:16" ht="30" customHeight="1">
      <c r="A110" s="1410" t="s">
        <v>4243</v>
      </c>
      <c r="B110" s="326" t="s">
        <v>442</v>
      </c>
      <c r="C110" s="1412">
        <v>5405</v>
      </c>
      <c r="D110" s="1414" t="s">
        <v>4301</v>
      </c>
      <c r="E110" s="305" t="s">
        <v>4244</v>
      </c>
      <c r="F110" s="1416">
        <v>4</v>
      </c>
      <c r="G110" s="1414" t="s">
        <v>2077</v>
      </c>
      <c r="H110" s="1450" t="str">
        <f>E110</f>
        <v>110/12/20</v>
      </c>
      <c r="I110" s="1451"/>
      <c r="J110" s="1418" t="s">
        <v>4302</v>
      </c>
      <c r="K110" s="319">
        <f>K108+F110</f>
        <v>504.5</v>
      </c>
      <c r="L110" s="307" t="s">
        <v>4301</v>
      </c>
      <c r="M110" s="1420" t="s">
        <v>444</v>
      </c>
      <c r="N110" s="320" t="s">
        <v>488</v>
      </c>
      <c r="O110" s="1422" t="s">
        <v>4246</v>
      </c>
      <c r="P110" s="118"/>
    </row>
    <row r="111" spans="1:16" ht="30" customHeight="1">
      <c r="A111" s="1411"/>
      <c r="B111" s="326" t="s">
        <v>4304</v>
      </c>
      <c r="C111" s="1413"/>
      <c r="D111" s="1415"/>
      <c r="E111" s="305" t="str">
        <f>E110</f>
        <v>110/12/20</v>
      </c>
      <c r="F111" s="1417"/>
      <c r="G111" s="1415"/>
      <c r="H111" s="319">
        <v>1</v>
      </c>
      <c r="I111" s="310" t="s">
        <v>443</v>
      </c>
      <c r="J111" s="1419"/>
      <c r="K111" s="319">
        <f>K109+H111</f>
        <v>62</v>
      </c>
      <c r="L111" s="310" t="s">
        <v>443</v>
      </c>
      <c r="M111" s="1421"/>
      <c r="N111" s="320" t="s">
        <v>4245</v>
      </c>
      <c r="O111" s="1423"/>
      <c r="P111" s="118"/>
    </row>
    <row r="112" spans="1:16" ht="30" customHeight="1">
      <c r="A112" s="1410" t="s">
        <v>4247</v>
      </c>
      <c r="B112" s="326" t="s">
        <v>442</v>
      </c>
      <c r="C112" s="1412">
        <v>5405</v>
      </c>
      <c r="D112" s="1414" t="s">
        <v>4301</v>
      </c>
      <c r="E112" s="305" t="s">
        <v>4244</v>
      </c>
      <c r="F112" s="1416">
        <v>4.5</v>
      </c>
      <c r="G112" s="1414" t="s">
        <v>4237</v>
      </c>
      <c r="H112" s="1450" t="str">
        <f>E112</f>
        <v>110/12/20</v>
      </c>
      <c r="I112" s="1451"/>
      <c r="J112" s="1418" t="s">
        <v>4299</v>
      </c>
      <c r="K112" s="319">
        <f>K110+F112</f>
        <v>509</v>
      </c>
      <c r="L112" s="307" t="s">
        <v>4237</v>
      </c>
      <c r="M112" s="1420" t="s">
        <v>444</v>
      </c>
      <c r="N112" s="320" t="s">
        <v>488</v>
      </c>
      <c r="O112" s="1422" t="s">
        <v>4248</v>
      </c>
      <c r="P112" s="118"/>
    </row>
    <row r="113" spans="1:16" ht="30" customHeight="1">
      <c r="A113" s="1411"/>
      <c r="B113" s="326" t="s">
        <v>4304</v>
      </c>
      <c r="C113" s="1413"/>
      <c r="D113" s="1415"/>
      <c r="E113" s="305" t="str">
        <f>E112</f>
        <v>110/12/20</v>
      </c>
      <c r="F113" s="1417"/>
      <c r="G113" s="1415"/>
      <c r="H113" s="319">
        <v>1</v>
      </c>
      <c r="I113" s="310" t="s">
        <v>443</v>
      </c>
      <c r="J113" s="1419"/>
      <c r="K113" s="319">
        <f>K111+H113</f>
        <v>63</v>
      </c>
      <c r="L113" s="310" t="s">
        <v>443</v>
      </c>
      <c r="M113" s="1421"/>
      <c r="N113" s="320" t="s">
        <v>4245</v>
      </c>
      <c r="O113" s="1423"/>
      <c r="P113" s="118"/>
    </row>
    <row r="114" spans="1:16" ht="30" customHeight="1">
      <c r="A114" s="1410" t="s">
        <v>4249</v>
      </c>
      <c r="B114" s="326" t="s">
        <v>442</v>
      </c>
      <c r="C114" s="1412">
        <v>5405</v>
      </c>
      <c r="D114" s="1414" t="s">
        <v>4298</v>
      </c>
      <c r="E114" s="305" t="s">
        <v>4250</v>
      </c>
      <c r="F114" s="1416">
        <v>48</v>
      </c>
      <c r="G114" s="1414" t="s">
        <v>4301</v>
      </c>
      <c r="H114" s="1450" t="str">
        <f>E114</f>
        <v>110/12/21</v>
      </c>
      <c r="I114" s="1451"/>
      <c r="J114" s="1418" t="s">
        <v>4302</v>
      </c>
      <c r="K114" s="319">
        <f>K112+F114</f>
        <v>557</v>
      </c>
      <c r="L114" s="307" t="s">
        <v>4237</v>
      </c>
      <c r="M114" s="1420" t="s">
        <v>444</v>
      </c>
      <c r="N114" s="320" t="s">
        <v>474</v>
      </c>
      <c r="O114" s="1422" t="s">
        <v>4252</v>
      </c>
      <c r="P114" s="118"/>
    </row>
    <row r="115" spans="1:16" ht="30" customHeight="1">
      <c r="A115" s="1411"/>
      <c r="B115" s="326" t="s">
        <v>2335</v>
      </c>
      <c r="C115" s="1413"/>
      <c r="D115" s="1415"/>
      <c r="E115" s="305" t="str">
        <f>E114</f>
        <v>110/12/21</v>
      </c>
      <c r="F115" s="1417"/>
      <c r="G115" s="1415"/>
      <c r="H115" s="319">
        <v>2</v>
      </c>
      <c r="I115" s="310" t="s">
        <v>443</v>
      </c>
      <c r="J115" s="1419"/>
      <c r="K115" s="319">
        <f>K113+H115</f>
        <v>65</v>
      </c>
      <c r="L115" s="310" t="s">
        <v>443</v>
      </c>
      <c r="M115" s="1421"/>
      <c r="N115" s="320" t="s">
        <v>4251</v>
      </c>
      <c r="O115" s="1423"/>
      <c r="P115" s="118"/>
    </row>
    <row r="116" spans="1:16" ht="30" customHeight="1">
      <c r="A116" s="1410" t="s">
        <v>4253</v>
      </c>
      <c r="B116" s="326" t="s">
        <v>442</v>
      </c>
      <c r="C116" s="1412">
        <v>5405</v>
      </c>
      <c r="D116" s="1414" t="s">
        <v>4237</v>
      </c>
      <c r="E116" s="305" t="s">
        <v>4254</v>
      </c>
      <c r="F116" s="1416">
        <v>4</v>
      </c>
      <c r="G116" s="1414" t="s">
        <v>4237</v>
      </c>
      <c r="H116" s="1450" t="str">
        <f>E116</f>
        <v>110/12/27</v>
      </c>
      <c r="I116" s="1451"/>
      <c r="J116" s="1418" t="s">
        <v>2668</v>
      </c>
      <c r="K116" s="319">
        <f>K114+F116</f>
        <v>561</v>
      </c>
      <c r="L116" s="307" t="s">
        <v>2077</v>
      </c>
      <c r="M116" s="1420" t="s">
        <v>444</v>
      </c>
      <c r="N116" s="320" t="s">
        <v>474</v>
      </c>
      <c r="O116" s="1422" t="s">
        <v>4255</v>
      </c>
      <c r="P116" s="118"/>
    </row>
    <row r="117" spans="1:16" ht="30" customHeight="1">
      <c r="A117" s="1411"/>
      <c r="B117" s="326" t="s">
        <v>4300</v>
      </c>
      <c r="C117" s="1413"/>
      <c r="D117" s="1415"/>
      <c r="E117" s="305" t="str">
        <f>E116</f>
        <v>110/12/27</v>
      </c>
      <c r="F117" s="1417"/>
      <c r="G117" s="1415"/>
      <c r="H117" s="319">
        <v>1</v>
      </c>
      <c r="I117" s="310" t="s">
        <v>443</v>
      </c>
      <c r="J117" s="1419"/>
      <c r="K117" s="319">
        <f>K115+H117</f>
        <v>66</v>
      </c>
      <c r="L117" s="310" t="s">
        <v>443</v>
      </c>
      <c r="M117" s="1421"/>
      <c r="N117" s="320" t="s">
        <v>4251</v>
      </c>
      <c r="O117" s="1423"/>
      <c r="P117" s="118"/>
    </row>
    <row r="118" spans="1:16" ht="30" customHeight="1">
      <c r="A118" s="1410" t="s">
        <v>4256</v>
      </c>
      <c r="B118" s="326" t="s">
        <v>442</v>
      </c>
      <c r="C118" s="1412">
        <v>5405</v>
      </c>
      <c r="D118" s="1414" t="s">
        <v>2077</v>
      </c>
      <c r="E118" s="305" t="s">
        <v>4254</v>
      </c>
      <c r="F118" s="1416">
        <v>4</v>
      </c>
      <c r="G118" s="1414" t="s">
        <v>4237</v>
      </c>
      <c r="H118" s="1450" t="str">
        <f>E118</f>
        <v>110/12/27</v>
      </c>
      <c r="I118" s="1451"/>
      <c r="J118" s="1418" t="s">
        <v>4299</v>
      </c>
      <c r="K118" s="319">
        <f>K116+F118</f>
        <v>565</v>
      </c>
      <c r="L118" s="307" t="s">
        <v>4237</v>
      </c>
      <c r="M118" s="1420" t="s">
        <v>444</v>
      </c>
      <c r="N118" s="320" t="s">
        <v>474</v>
      </c>
      <c r="O118" s="1422" t="s">
        <v>4257</v>
      </c>
      <c r="P118" s="118"/>
    </row>
    <row r="119" spans="1:16" ht="30" customHeight="1">
      <c r="A119" s="1411"/>
      <c r="B119" s="326" t="s">
        <v>4303</v>
      </c>
      <c r="C119" s="1413"/>
      <c r="D119" s="1415"/>
      <c r="E119" s="305" t="str">
        <f>E118</f>
        <v>110/12/27</v>
      </c>
      <c r="F119" s="1417"/>
      <c r="G119" s="1415"/>
      <c r="H119" s="319">
        <v>1</v>
      </c>
      <c r="I119" s="310" t="s">
        <v>443</v>
      </c>
      <c r="J119" s="1419"/>
      <c r="K119" s="319">
        <f>K117+H119</f>
        <v>67</v>
      </c>
      <c r="L119" s="310" t="s">
        <v>443</v>
      </c>
      <c r="M119" s="1421"/>
      <c r="N119" s="320" t="s">
        <v>4251</v>
      </c>
      <c r="O119" s="1423"/>
      <c r="P119" s="118"/>
    </row>
    <row r="120" spans="1:16" ht="30" customHeight="1">
      <c r="A120" s="1410" t="s">
        <v>4258</v>
      </c>
      <c r="B120" s="326" t="s">
        <v>442</v>
      </c>
      <c r="C120" s="1412">
        <v>5405</v>
      </c>
      <c r="D120" s="1414" t="s">
        <v>4301</v>
      </c>
      <c r="E120" s="305" t="s">
        <v>4254</v>
      </c>
      <c r="F120" s="1416">
        <v>4</v>
      </c>
      <c r="G120" s="1414" t="s">
        <v>4298</v>
      </c>
      <c r="H120" s="1450" t="str">
        <f>E120</f>
        <v>110/12/27</v>
      </c>
      <c r="I120" s="1451"/>
      <c r="J120" s="1418" t="s">
        <v>4299</v>
      </c>
      <c r="K120" s="319">
        <f>K118+F120</f>
        <v>569</v>
      </c>
      <c r="L120" s="307" t="s">
        <v>4237</v>
      </c>
      <c r="M120" s="1420" t="s">
        <v>444</v>
      </c>
      <c r="N120" s="320" t="s">
        <v>474</v>
      </c>
      <c r="O120" s="1422" t="s">
        <v>4259</v>
      </c>
      <c r="P120" s="118"/>
    </row>
    <row r="121" spans="1:16" ht="30" customHeight="1">
      <c r="A121" s="1411"/>
      <c r="B121" s="326" t="s">
        <v>4300</v>
      </c>
      <c r="C121" s="1413"/>
      <c r="D121" s="1415"/>
      <c r="E121" s="305" t="str">
        <f>E120</f>
        <v>110/12/27</v>
      </c>
      <c r="F121" s="1417"/>
      <c r="G121" s="1415"/>
      <c r="H121" s="319">
        <v>1</v>
      </c>
      <c r="I121" s="310" t="s">
        <v>443</v>
      </c>
      <c r="J121" s="1419"/>
      <c r="K121" s="319">
        <f>K119+H121</f>
        <v>68</v>
      </c>
      <c r="L121" s="310" t="s">
        <v>443</v>
      </c>
      <c r="M121" s="1421"/>
      <c r="N121" s="320" t="s">
        <v>4251</v>
      </c>
      <c r="O121" s="1423"/>
      <c r="P121" s="118"/>
    </row>
    <row r="122" spans="1:16" ht="30" customHeight="1">
      <c r="A122" s="1410" t="s">
        <v>4260</v>
      </c>
      <c r="B122" s="326" t="s">
        <v>442</v>
      </c>
      <c r="C122" s="1412">
        <v>5405</v>
      </c>
      <c r="D122" s="1414" t="s">
        <v>4301</v>
      </c>
      <c r="E122" s="305" t="s">
        <v>4254</v>
      </c>
      <c r="F122" s="1416">
        <v>4</v>
      </c>
      <c r="G122" s="1414" t="s">
        <v>4237</v>
      </c>
      <c r="H122" s="1450" t="str">
        <f>E122</f>
        <v>110/12/27</v>
      </c>
      <c r="I122" s="1451"/>
      <c r="J122" s="1418" t="s">
        <v>4305</v>
      </c>
      <c r="K122" s="319">
        <f>K120+F122</f>
        <v>573</v>
      </c>
      <c r="L122" s="307" t="s">
        <v>4237</v>
      </c>
      <c r="M122" s="1420" t="s">
        <v>444</v>
      </c>
      <c r="N122" s="320" t="s">
        <v>474</v>
      </c>
      <c r="O122" s="1422" t="s">
        <v>4261</v>
      </c>
      <c r="P122" s="118"/>
    </row>
    <row r="123" spans="1:16" ht="30" customHeight="1">
      <c r="A123" s="1411"/>
      <c r="B123" s="326" t="s">
        <v>4300</v>
      </c>
      <c r="C123" s="1413"/>
      <c r="D123" s="1415"/>
      <c r="E123" s="305" t="str">
        <f>E122</f>
        <v>110/12/27</v>
      </c>
      <c r="F123" s="1417"/>
      <c r="G123" s="1415"/>
      <c r="H123" s="319">
        <v>1</v>
      </c>
      <c r="I123" s="310" t="s">
        <v>443</v>
      </c>
      <c r="J123" s="1419"/>
      <c r="K123" s="319">
        <f>K121+H123</f>
        <v>69</v>
      </c>
      <c r="L123" s="310" t="s">
        <v>443</v>
      </c>
      <c r="M123" s="1421"/>
      <c r="N123" s="320" t="s">
        <v>4251</v>
      </c>
      <c r="O123" s="1423"/>
      <c r="P123" s="118"/>
    </row>
    <row r="124" spans="1:16" ht="30" customHeight="1">
      <c r="A124" s="1410" t="s">
        <v>4263</v>
      </c>
      <c r="B124" s="326" t="s">
        <v>442</v>
      </c>
      <c r="C124" s="1412">
        <v>5405</v>
      </c>
      <c r="D124" s="1414" t="s">
        <v>4237</v>
      </c>
      <c r="E124" s="305" t="s">
        <v>4264</v>
      </c>
      <c r="F124" s="1416">
        <v>32</v>
      </c>
      <c r="G124" s="1414" t="s">
        <v>4237</v>
      </c>
      <c r="H124" s="1450" t="str">
        <f>E124</f>
        <v>110/12/29</v>
      </c>
      <c r="I124" s="1451"/>
      <c r="J124" s="1418" t="s">
        <v>2668</v>
      </c>
      <c r="K124" s="319">
        <f>K122+F124</f>
        <v>605</v>
      </c>
      <c r="L124" s="307" t="s">
        <v>4298</v>
      </c>
      <c r="M124" s="1420" t="s">
        <v>444</v>
      </c>
      <c r="N124" s="320" t="s">
        <v>516</v>
      </c>
      <c r="O124" s="1422" t="s">
        <v>4265</v>
      </c>
      <c r="P124" s="118"/>
    </row>
    <row r="125" spans="1:16" ht="30" customHeight="1">
      <c r="A125" s="1411"/>
      <c r="B125" s="326" t="s">
        <v>4300</v>
      </c>
      <c r="C125" s="1413"/>
      <c r="D125" s="1415"/>
      <c r="E125" s="305" t="str">
        <f>E124</f>
        <v>110/12/29</v>
      </c>
      <c r="F125" s="1417"/>
      <c r="G125" s="1415"/>
      <c r="H125" s="319">
        <v>2</v>
      </c>
      <c r="I125" s="310" t="s">
        <v>443</v>
      </c>
      <c r="J125" s="1419"/>
      <c r="K125" s="319">
        <f>K123+H125</f>
        <v>71</v>
      </c>
      <c r="L125" s="310" t="s">
        <v>443</v>
      </c>
      <c r="M125" s="1421"/>
      <c r="N125" s="320" t="s">
        <v>4251</v>
      </c>
      <c r="O125" s="1423"/>
      <c r="P125" s="118"/>
    </row>
    <row r="126" spans="1:16" ht="30" customHeight="1">
      <c r="A126" s="1410" t="s">
        <v>4266</v>
      </c>
      <c r="B126" s="326" t="s">
        <v>442</v>
      </c>
      <c r="C126" s="1412">
        <v>5405</v>
      </c>
      <c r="D126" s="1414" t="s">
        <v>4298</v>
      </c>
      <c r="E126" s="305" t="s">
        <v>4267</v>
      </c>
      <c r="F126" s="1416">
        <v>4</v>
      </c>
      <c r="G126" s="1414" t="s">
        <v>2077</v>
      </c>
      <c r="H126" s="1450" t="str">
        <f>E126</f>
        <v>110/12/31</v>
      </c>
      <c r="I126" s="1451"/>
      <c r="J126" s="1418" t="s">
        <v>4305</v>
      </c>
      <c r="K126" s="319">
        <f>K124+F126</f>
        <v>609</v>
      </c>
      <c r="L126" s="307" t="s">
        <v>2077</v>
      </c>
      <c r="M126" s="1420" t="s">
        <v>444</v>
      </c>
      <c r="N126" s="320" t="s">
        <v>4268</v>
      </c>
      <c r="O126" s="1422" t="s">
        <v>4269</v>
      </c>
      <c r="P126" s="118"/>
    </row>
    <row r="127" spans="1:16" ht="30" customHeight="1">
      <c r="A127" s="1411"/>
      <c r="B127" s="326" t="s">
        <v>4300</v>
      </c>
      <c r="C127" s="1413"/>
      <c r="D127" s="1415"/>
      <c r="E127" s="305" t="str">
        <f>E126</f>
        <v>110/12/31</v>
      </c>
      <c r="F127" s="1417"/>
      <c r="G127" s="1415"/>
      <c r="H127" s="319">
        <v>1</v>
      </c>
      <c r="I127" s="310" t="s">
        <v>443</v>
      </c>
      <c r="J127" s="1419"/>
      <c r="K127" s="319">
        <f>K125+H127</f>
        <v>72</v>
      </c>
      <c r="L127" s="310" t="s">
        <v>443</v>
      </c>
      <c r="M127" s="1421"/>
      <c r="N127" s="320" t="s">
        <v>4251</v>
      </c>
      <c r="O127" s="1423"/>
      <c r="P127" s="118"/>
    </row>
    <row r="128" spans="1:16" ht="30" customHeight="1">
      <c r="A128" s="1410" t="s">
        <v>4270</v>
      </c>
      <c r="B128" s="326" t="s">
        <v>442</v>
      </c>
      <c r="C128" s="1412">
        <v>5405</v>
      </c>
      <c r="D128" s="1414" t="s">
        <v>4298</v>
      </c>
      <c r="E128" s="305" t="s">
        <v>4267</v>
      </c>
      <c r="F128" s="1416">
        <v>4</v>
      </c>
      <c r="G128" s="1414" t="s">
        <v>4298</v>
      </c>
      <c r="H128" s="1450" t="str">
        <f>E128</f>
        <v>110/12/31</v>
      </c>
      <c r="I128" s="1451"/>
      <c r="J128" s="1418" t="s">
        <v>4299</v>
      </c>
      <c r="K128" s="319">
        <f>K126+F128</f>
        <v>613</v>
      </c>
      <c r="L128" s="307" t="s">
        <v>4298</v>
      </c>
      <c r="M128" s="1420" t="s">
        <v>444</v>
      </c>
      <c r="N128" s="320" t="s">
        <v>4268</v>
      </c>
      <c r="O128" s="1422" t="s">
        <v>4271</v>
      </c>
      <c r="P128" s="118"/>
    </row>
    <row r="129" spans="1:16" ht="30" customHeight="1">
      <c r="A129" s="1411"/>
      <c r="B129" s="326" t="s">
        <v>4300</v>
      </c>
      <c r="C129" s="1413"/>
      <c r="D129" s="1415"/>
      <c r="E129" s="305" t="str">
        <f>E128</f>
        <v>110/12/31</v>
      </c>
      <c r="F129" s="1417"/>
      <c r="G129" s="1415"/>
      <c r="H129" s="319">
        <v>1</v>
      </c>
      <c r="I129" s="310" t="s">
        <v>443</v>
      </c>
      <c r="J129" s="1419"/>
      <c r="K129" s="319">
        <f>K127+H129</f>
        <v>73</v>
      </c>
      <c r="L129" s="310" t="s">
        <v>443</v>
      </c>
      <c r="M129" s="1421"/>
      <c r="N129" s="320" t="s">
        <v>4251</v>
      </c>
      <c r="O129" s="1423"/>
      <c r="P129" s="118"/>
    </row>
    <row r="130" spans="1:16" ht="30" customHeight="1">
      <c r="A130" s="1410" t="s">
        <v>4272</v>
      </c>
      <c r="B130" s="326" t="s">
        <v>442</v>
      </c>
      <c r="C130" s="1412">
        <v>5405</v>
      </c>
      <c r="D130" s="1414" t="s">
        <v>4237</v>
      </c>
      <c r="E130" s="305" t="s">
        <v>4267</v>
      </c>
      <c r="F130" s="1416">
        <v>4</v>
      </c>
      <c r="G130" s="1414" t="s">
        <v>4298</v>
      </c>
      <c r="H130" s="1450" t="str">
        <f>E130</f>
        <v>110/12/31</v>
      </c>
      <c r="I130" s="1451"/>
      <c r="J130" s="1418" t="s">
        <v>4305</v>
      </c>
      <c r="K130" s="319">
        <f>K128+F130</f>
        <v>617</v>
      </c>
      <c r="L130" s="307" t="s">
        <v>2077</v>
      </c>
      <c r="M130" s="1420" t="s">
        <v>444</v>
      </c>
      <c r="N130" s="320" t="s">
        <v>4268</v>
      </c>
      <c r="O130" s="1422" t="s">
        <v>4273</v>
      </c>
      <c r="P130" s="118"/>
    </row>
    <row r="131" spans="1:16" ht="30" customHeight="1">
      <c r="A131" s="1411"/>
      <c r="B131" s="326" t="s">
        <v>4303</v>
      </c>
      <c r="C131" s="1413"/>
      <c r="D131" s="1415"/>
      <c r="E131" s="305" t="str">
        <f>E130</f>
        <v>110/12/31</v>
      </c>
      <c r="F131" s="1417"/>
      <c r="G131" s="1415"/>
      <c r="H131" s="319">
        <v>1</v>
      </c>
      <c r="I131" s="310" t="s">
        <v>443</v>
      </c>
      <c r="J131" s="1419"/>
      <c r="K131" s="319">
        <f>K129+H131</f>
        <v>74</v>
      </c>
      <c r="L131" s="310" t="s">
        <v>443</v>
      </c>
      <c r="M131" s="1421"/>
      <c r="N131" s="320" t="s">
        <v>4251</v>
      </c>
      <c r="O131" s="1423"/>
      <c r="P131" s="118"/>
    </row>
    <row r="132" spans="1:16" ht="30" customHeight="1">
      <c r="A132" s="1410" t="s">
        <v>4274</v>
      </c>
      <c r="B132" s="326" t="s">
        <v>442</v>
      </c>
      <c r="C132" s="1412">
        <v>5405</v>
      </c>
      <c r="D132" s="1414" t="s">
        <v>2077</v>
      </c>
      <c r="E132" s="305" t="s">
        <v>4267</v>
      </c>
      <c r="F132" s="1416">
        <v>4</v>
      </c>
      <c r="G132" s="1414" t="s">
        <v>4237</v>
      </c>
      <c r="H132" s="1450" t="str">
        <f>E132</f>
        <v>110/12/31</v>
      </c>
      <c r="I132" s="1451"/>
      <c r="J132" s="1418" t="s">
        <v>4299</v>
      </c>
      <c r="K132" s="319">
        <f>K130+F132</f>
        <v>621</v>
      </c>
      <c r="L132" s="307" t="s">
        <v>4237</v>
      </c>
      <c r="M132" s="1420" t="s">
        <v>444</v>
      </c>
      <c r="N132" s="320" t="s">
        <v>4268</v>
      </c>
      <c r="O132" s="1422" t="s">
        <v>4275</v>
      </c>
      <c r="P132" s="118"/>
    </row>
    <row r="133" spans="1:16" ht="30" customHeight="1">
      <c r="A133" s="1411"/>
      <c r="B133" s="326" t="s">
        <v>4300</v>
      </c>
      <c r="C133" s="1413"/>
      <c r="D133" s="1415"/>
      <c r="E133" s="305" t="str">
        <f>E132</f>
        <v>110/12/31</v>
      </c>
      <c r="F133" s="1417"/>
      <c r="G133" s="1415"/>
      <c r="H133" s="319">
        <v>1</v>
      </c>
      <c r="I133" s="310" t="s">
        <v>443</v>
      </c>
      <c r="J133" s="1419"/>
      <c r="K133" s="319">
        <f>K131+H133</f>
        <v>75</v>
      </c>
      <c r="L133" s="310" t="s">
        <v>443</v>
      </c>
      <c r="M133" s="1421"/>
      <c r="N133" s="320" t="s">
        <v>4251</v>
      </c>
      <c r="O133" s="1423"/>
      <c r="P133" s="118"/>
    </row>
    <row r="134" spans="1:16" ht="30" customHeight="1">
      <c r="A134" s="1410" t="s">
        <v>4276</v>
      </c>
      <c r="B134" s="326" t="s">
        <v>442</v>
      </c>
      <c r="C134" s="1412">
        <v>5405</v>
      </c>
      <c r="D134" s="1414" t="s">
        <v>4237</v>
      </c>
      <c r="E134" s="305" t="s">
        <v>4267</v>
      </c>
      <c r="F134" s="1416">
        <v>4</v>
      </c>
      <c r="G134" s="1414" t="s">
        <v>4298</v>
      </c>
      <c r="H134" s="1450" t="str">
        <f>E134</f>
        <v>110/12/31</v>
      </c>
      <c r="I134" s="1451"/>
      <c r="J134" s="1418" t="s">
        <v>4306</v>
      </c>
      <c r="K134" s="319">
        <f>K132+F134</f>
        <v>625</v>
      </c>
      <c r="L134" s="307" t="s">
        <v>4237</v>
      </c>
      <c r="M134" s="1420" t="s">
        <v>444</v>
      </c>
      <c r="N134" s="320" t="s">
        <v>4268</v>
      </c>
      <c r="O134" s="1422" t="s">
        <v>4277</v>
      </c>
      <c r="P134" s="118"/>
    </row>
    <row r="135" spans="1:16" ht="30" customHeight="1">
      <c r="A135" s="1411"/>
      <c r="B135" s="326" t="s">
        <v>4300</v>
      </c>
      <c r="C135" s="1413"/>
      <c r="D135" s="1415"/>
      <c r="E135" s="305" t="str">
        <f>E134</f>
        <v>110/12/31</v>
      </c>
      <c r="F135" s="1417"/>
      <c r="G135" s="1415"/>
      <c r="H135" s="319">
        <v>1</v>
      </c>
      <c r="I135" s="310" t="s">
        <v>443</v>
      </c>
      <c r="J135" s="1419"/>
      <c r="K135" s="319">
        <f>K133+H135</f>
        <v>76</v>
      </c>
      <c r="L135" s="310" t="s">
        <v>443</v>
      </c>
      <c r="M135" s="1421"/>
      <c r="N135" s="320" t="s">
        <v>4251</v>
      </c>
      <c r="O135" s="1423"/>
      <c r="P135" s="118"/>
    </row>
    <row r="136" spans="1:16" s="135" customFormat="1" ht="30" customHeight="1">
      <c r="A136" s="1427" t="s">
        <v>4278</v>
      </c>
      <c r="B136" s="74" t="s">
        <v>442</v>
      </c>
      <c r="C136" s="1429">
        <v>5405</v>
      </c>
      <c r="D136" s="1431" t="s">
        <v>4262</v>
      </c>
      <c r="E136" s="80" t="s">
        <v>4267</v>
      </c>
      <c r="F136" s="1433">
        <v>4</v>
      </c>
      <c r="G136" s="1431" t="s">
        <v>4262</v>
      </c>
      <c r="H136" s="1452" t="str">
        <f>E136</f>
        <v>110/12/31</v>
      </c>
      <c r="I136" s="1453"/>
      <c r="J136" s="1435" t="s">
        <v>4308</v>
      </c>
      <c r="K136" s="81">
        <f>K134+F136</f>
        <v>629</v>
      </c>
      <c r="L136" s="76" t="s">
        <v>4262</v>
      </c>
      <c r="M136" s="1437" t="s">
        <v>444</v>
      </c>
      <c r="N136" s="82" t="s">
        <v>4268</v>
      </c>
      <c r="O136" s="1439" t="s">
        <v>4279</v>
      </c>
      <c r="P136" s="136"/>
    </row>
    <row r="137" spans="1:16" s="135" customFormat="1" ht="30" customHeight="1">
      <c r="A137" s="1428"/>
      <c r="B137" s="74" t="s">
        <v>4307</v>
      </c>
      <c r="C137" s="1430"/>
      <c r="D137" s="1432"/>
      <c r="E137" s="80" t="str">
        <f>E136</f>
        <v>110/12/31</v>
      </c>
      <c r="F137" s="1434"/>
      <c r="G137" s="1432"/>
      <c r="H137" s="81">
        <v>1</v>
      </c>
      <c r="I137" s="79" t="s">
        <v>443</v>
      </c>
      <c r="J137" s="1436"/>
      <c r="K137" s="81">
        <f>K135+H137</f>
        <v>77</v>
      </c>
      <c r="L137" s="79" t="s">
        <v>443</v>
      </c>
      <c r="M137" s="1438"/>
      <c r="N137" s="82" t="s">
        <v>4251</v>
      </c>
      <c r="O137" s="1440"/>
      <c r="P137" s="136"/>
    </row>
    <row r="138" spans="1:16" ht="30" customHeight="1">
      <c r="A138" s="1410" t="s">
        <v>4280</v>
      </c>
      <c r="B138" s="326" t="s">
        <v>442</v>
      </c>
      <c r="C138" s="1412">
        <v>5405</v>
      </c>
      <c r="D138" s="1414" t="s">
        <v>4298</v>
      </c>
      <c r="E138" s="305" t="s">
        <v>4281</v>
      </c>
      <c r="F138" s="1416">
        <v>4</v>
      </c>
      <c r="G138" s="1414" t="s">
        <v>4237</v>
      </c>
      <c r="H138" s="1450" t="str">
        <f>E138</f>
        <v>111/01/03</v>
      </c>
      <c r="I138" s="1451"/>
      <c r="J138" s="1418" t="s">
        <v>4299</v>
      </c>
      <c r="K138" s="319">
        <f>K136+F138</f>
        <v>633</v>
      </c>
      <c r="L138" s="307" t="s">
        <v>4298</v>
      </c>
      <c r="M138" s="1420" t="s">
        <v>444</v>
      </c>
      <c r="N138" s="320" t="s">
        <v>4268</v>
      </c>
      <c r="O138" s="1422" t="s">
        <v>4282</v>
      </c>
      <c r="P138" s="118"/>
    </row>
    <row r="139" spans="1:16" ht="30" customHeight="1">
      <c r="A139" s="1411"/>
      <c r="B139" s="326" t="s">
        <v>4300</v>
      </c>
      <c r="C139" s="1413"/>
      <c r="D139" s="1415"/>
      <c r="E139" s="305" t="str">
        <f>E138</f>
        <v>111/01/03</v>
      </c>
      <c r="F139" s="1417"/>
      <c r="G139" s="1415"/>
      <c r="H139" s="319">
        <v>1</v>
      </c>
      <c r="I139" s="310" t="s">
        <v>443</v>
      </c>
      <c r="J139" s="1419"/>
      <c r="K139" s="319">
        <f>K137+H139</f>
        <v>78</v>
      </c>
      <c r="L139" s="310" t="s">
        <v>443</v>
      </c>
      <c r="M139" s="1421"/>
      <c r="N139" s="320" t="s">
        <v>4251</v>
      </c>
      <c r="O139" s="1423"/>
      <c r="P139" s="118"/>
    </row>
    <row r="140" spans="1:16" ht="30" customHeight="1">
      <c r="A140" s="1410" t="s">
        <v>4283</v>
      </c>
      <c r="B140" s="326" t="s">
        <v>442</v>
      </c>
      <c r="C140" s="1412">
        <v>5405</v>
      </c>
      <c r="D140" s="1414" t="s">
        <v>4237</v>
      </c>
      <c r="E140" s="305" t="s">
        <v>4281</v>
      </c>
      <c r="F140" s="1416">
        <v>4</v>
      </c>
      <c r="G140" s="1414" t="s">
        <v>4298</v>
      </c>
      <c r="H140" s="1450" t="str">
        <f>E140</f>
        <v>111/01/03</v>
      </c>
      <c r="I140" s="1451"/>
      <c r="J140" s="1418" t="s">
        <v>4299</v>
      </c>
      <c r="K140" s="319">
        <f>K138+F140</f>
        <v>637</v>
      </c>
      <c r="L140" s="307" t="s">
        <v>4298</v>
      </c>
      <c r="M140" s="1420" t="s">
        <v>444</v>
      </c>
      <c r="N140" s="320" t="s">
        <v>4268</v>
      </c>
      <c r="O140" s="1422" t="s">
        <v>4284</v>
      </c>
      <c r="P140" s="118"/>
    </row>
    <row r="141" spans="1:16" ht="30" customHeight="1">
      <c r="A141" s="1411"/>
      <c r="B141" s="326" t="s">
        <v>4300</v>
      </c>
      <c r="C141" s="1413"/>
      <c r="D141" s="1415"/>
      <c r="E141" s="305" t="str">
        <f>E140</f>
        <v>111/01/03</v>
      </c>
      <c r="F141" s="1417"/>
      <c r="G141" s="1415"/>
      <c r="H141" s="319">
        <v>1</v>
      </c>
      <c r="I141" s="310" t="s">
        <v>443</v>
      </c>
      <c r="J141" s="1419"/>
      <c r="K141" s="319">
        <f>K139+H141</f>
        <v>79</v>
      </c>
      <c r="L141" s="310" t="s">
        <v>443</v>
      </c>
      <c r="M141" s="1421"/>
      <c r="N141" s="320" t="s">
        <v>4251</v>
      </c>
      <c r="O141" s="1423"/>
      <c r="P141" s="118"/>
    </row>
    <row r="142" spans="1:16" ht="30" customHeight="1">
      <c r="A142" s="1410" t="s">
        <v>4285</v>
      </c>
      <c r="B142" s="326" t="s">
        <v>442</v>
      </c>
      <c r="C142" s="1412">
        <v>5405</v>
      </c>
      <c r="D142" s="1414" t="s">
        <v>4301</v>
      </c>
      <c r="E142" s="305" t="s">
        <v>4281</v>
      </c>
      <c r="F142" s="1416">
        <v>4</v>
      </c>
      <c r="G142" s="1414" t="s">
        <v>4237</v>
      </c>
      <c r="H142" s="1450" t="str">
        <f>E142</f>
        <v>111/01/03</v>
      </c>
      <c r="I142" s="1451"/>
      <c r="J142" s="1418" t="s">
        <v>4299</v>
      </c>
      <c r="K142" s="319">
        <f>K140+F142</f>
        <v>641</v>
      </c>
      <c r="L142" s="307" t="s">
        <v>4298</v>
      </c>
      <c r="M142" s="1420" t="s">
        <v>444</v>
      </c>
      <c r="N142" s="320" t="s">
        <v>4268</v>
      </c>
      <c r="O142" s="1422" t="s">
        <v>4286</v>
      </c>
      <c r="P142" s="118"/>
    </row>
    <row r="143" spans="1:16" ht="30" customHeight="1">
      <c r="A143" s="1411"/>
      <c r="B143" s="326" t="s">
        <v>4300</v>
      </c>
      <c r="C143" s="1413"/>
      <c r="D143" s="1415"/>
      <c r="E143" s="305" t="str">
        <f>E142</f>
        <v>111/01/03</v>
      </c>
      <c r="F143" s="1417"/>
      <c r="G143" s="1415"/>
      <c r="H143" s="319">
        <v>1</v>
      </c>
      <c r="I143" s="310" t="s">
        <v>443</v>
      </c>
      <c r="J143" s="1419"/>
      <c r="K143" s="319">
        <f>K141+H143</f>
        <v>80</v>
      </c>
      <c r="L143" s="310" t="s">
        <v>443</v>
      </c>
      <c r="M143" s="1421"/>
      <c r="N143" s="320" t="s">
        <v>4251</v>
      </c>
      <c r="O143" s="1423"/>
      <c r="P143" s="118"/>
    </row>
    <row r="144" spans="1:16" ht="30" customHeight="1">
      <c r="A144" s="1410" t="s">
        <v>4287</v>
      </c>
      <c r="B144" s="326" t="s">
        <v>442</v>
      </c>
      <c r="C144" s="1412">
        <v>5405</v>
      </c>
      <c r="D144" s="1414" t="s">
        <v>4298</v>
      </c>
      <c r="E144" s="305" t="s">
        <v>4281</v>
      </c>
      <c r="F144" s="1416">
        <v>4</v>
      </c>
      <c r="G144" s="1414" t="s">
        <v>4298</v>
      </c>
      <c r="H144" s="1450" t="str">
        <f>E144</f>
        <v>111/01/03</v>
      </c>
      <c r="I144" s="1451"/>
      <c r="J144" s="1418" t="s">
        <v>4306</v>
      </c>
      <c r="K144" s="319">
        <f>K142+F144</f>
        <v>645</v>
      </c>
      <c r="L144" s="307" t="s">
        <v>4298</v>
      </c>
      <c r="M144" s="1420" t="s">
        <v>444</v>
      </c>
      <c r="N144" s="320" t="s">
        <v>4268</v>
      </c>
      <c r="O144" s="1422" t="s">
        <v>4288</v>
      </c>
      <c r="P144" s="118"/>
    </row>
    <row r="145" spans="1:16" ht="30" customHeight="1">
      <c r="A145" s="1411"/>
      <c r="B145" s="326" t="s">
        <v>4304</v>
      </c>
      <c r="C145" s="1413"/>
      <c r="D145" s="1415"/>
      <c r="E145" s="305" t="str">
        <f>E144</f>
        <v>111/01/03</v>
      </c>
      <c r="F145" s="1417"/>
      <c r="G145" s="1415"/>
      <c r="H145" s="319">
        <v>1</v>
      </c>
      <c r="I145" s="310" t="s">
        <v>443</v>
      </c>
      <c r="J145" s="1419"/>
      <c r="K145" s="319">
        <f>K143+H145</f>
        <v>81</v>
      </c>
      <c r="L145" s="310" t="s">
        <v>443</v>
      </c>
      <c r="M145" s="1421"/>
      <c r="N145" s="320" t="s">
        <v>4251</v>
      </c>
      <c r="O145" s="1423"/>
      <c r="P145" s="118"/>
    </row>
    <row r="146" spans="1:16" ht="30" customHeight="1">
      <c r="A146" s="1410" t="s">
        <v>4289</v>
      </c>
      <c r="B146" s="326" t="s">
        <v>442</v>
      </c>
      <c r="C146" s="1412">
        <v>5405</v>
      </c>
      <c r="D146" s="1414" t="s">
        <v>4298</v>
      </c>
      <c r="E146" s="305" t="s">
        <v>4290</v>
      </c>
      <c r="F146" s="1416">
        <v>4</v>
      </c>
      <c r="G146" s="1414" t="s">
        <v>4298</v>
      </c>
      <c r="H146" s="1450" t="str">
        <f>E146</f>
        <v>111/01/06</v>
      </c>
      <c r="I146" s="1451"/>
      <c r="J146" s="1418" t="s">
        <v>4299</v>
      </c>
      <c r="K146" s="319">
        <f>K144+F146</f>
        <v>649</v>
      </c>
      <c r="L146" s="307" t="s">
        <v>4298</v>
      </c>
      <c r="M146" s="1420" t="s">
        <v>444</v>
      </c>
      <c r="N146" s="320" t="s">
        <v>516</v>
      </c>
      <c r="O146" s="1422" t="s">
        <v>4291</v>
      </c>
      <c r="P146" s="118"/>
    </row>
    <row r="147" spans="1:16" ht="30" customHeight="1">
      <c r="A147" s="1411"/>
      <c r="B147" s="326" t="s">
        <v>4300</v>
      </c>
      <c r="C147" s="1413"/>
      <c r="D147" s="1415"/>
      <c r="E147" s="305" t="str">
        <f>E146</f>
        <v>111/01/06</v>
      </c>
      <c r="F147" s="1417"/>
      <c r="G147" s="1415"/>
      <c r="H147" s="319">
        <v>1</v>
      </c>
      <c r="I147" s="310" t="s">
        <v>443</v>
      </c>
      <c r="J147" s="1419"/>
      <c r="K147" s="319">
        <f>K145+H147</f>
        <v>82</v>
      </c>
      <c r="L147" s="310" t="s">
        <v>443</v>
      </c>
      <c r="M147" s="1421"/>
      <c r="N147" s="320" t="s">
        <v>4251</v>
      </c>
      <c r="O147" s="1423"/>
      <c r="P147" s="118"/>
    </row>
    <row r="148" spans="1:16" ht="30" customHeight="1">
      <c r="A148" s="1410" t="s">
        <v>4292</v>
      </c>
      <c r="B148" s="326" t="s">
        <v>442</v>
      </c>
      <c r="C148" s="1412">
        <v>5405</v>
      </c>
      <c r="D148" s="1414" t="s">
        <v>4298</v>
      </c>
      <c r="E148" s="305" t="s">
        <v>4290</v>
      </c>
      <c r="F148" s="1416">
        <v>4</v>
      </c>
      <c r="G148" s="1414" t="s">
        <v>4237</v>
      </c>
      <c r="H148" s="1450" t="str">
        <f>E148</f>
        <v>111/01/06</v>
      </c>
      <c r="I148" s="1451"/>
      <c r="J148" s="1418" t="s">
        <v>4299</v>
      </c>
      <c r="K148" s="319">
        <f>K146+F148</f>
        <v>653</v>
      </c>
      <c r="L148" s="307" t="s">
        <v>4298</v>
      </c>
      <c r="M148" s="1420" t="s">
        <v>444</v>
      </c>
      <c r="N148" s="320" t="s">
        <v>516</v>
      </c>
      <c r="O148" s="1422" t="s">
        <v>4293</v>
      </c>
      <c r="P148" s="118"/>
    </row>
    <row r="149" spans="1:16" ht="30" customHeight="1">
      <c r="A149" s="1411"/>
      <c r="B149" s="326" t="s">
        <v>4300</v>
      </c>
      <c r="C149" s="1413"/>
      <c r="D149" s="1415"/>
      <c r="E149" s="305" t="str">
        <f>E148</f>
        <v>111/01/06</v>
      </c>
      <c r="F149" s="1417"/>
      <c r="G149" s="1415"/>
      <c r="H149" s="319">
        <v>1</v>
      </c>
      <c r="I149" s="310" t="s">
        <v>443</v>
      </c>
      <c r="J149" s="1419"/>
      <c r="K149" s="319">
        <f>K147+H149</f>
        <v>83</v>
      </c>
      <c r="L149" s="310" t="s">
        <v>443</v>
      </c>
      <c r="M149" s="1421"/>
      <c r="N149" s="320" t="s">
        <v>4251</v>
      </c>
      <c r="O149" s="1423"/>
      <c r="P149" s="118"/>
    </row>
    <row r="150" spans="1:16" ht="30" customHeight="1">
      <c r="A150" s="1410" t="s">
        <v>4294</v>
      </c>
      <c r="B150" s="326" t="s">
        <v>442</v>
      </c>
      <c r="C150" s="1412">
        <v>5405</v>
      </c>
      <c r="D150" s="1414" t="s">
        <v>4298</v>
      </c>
      <c r="E150" s="305" t="s">
        <v>4290</v>
      </c>
      <c r="F150" s="1416">
        <v>4</v>
      </c>
      <c r="G150" s="1414" t="s">
        <v>4298</v>
      </c>
      <c r="H150" s="1450" t="str">
        <f>E150</f>
        <v>111/01/06</v>
      </c>
      <c r="I150" s="1451"/>
      <c r="J150" s="1418" t="s">
        <v>4299</v>
      </c>
      <c r="K150" s="319">
        <f>K148+F150</f>
        <v>657</v>
      </c>
      <c r="L150" s="307" t="s">
        <v>4298</v>
      </c>
      <c r="M150" s="1420" t="s">
        <v>444</v>
      </c>
      <c r="N150" s="320" t="s">
        <v>516</v>
      </c>
      <c r="O150" s="1422" t="s">
        <v>4295</v>
      </c>
      <c r="P150" s="118"/>
    </row>
    <row r="151" spans="1:16" ht="30" customHeight="1">
      <c r="A151" s="1411"/>
      <c r="B151" s="326" t="s">
        <v>4303</v>
      </c>
      <c r="C151" s="1413"/>
      <c r="D151" s="1415"/>
      <c r="E151" s="305" t="str">
        <f>E150</f>
        <v>111/01/06</v>
      </c>
      <c r="F151" s="1417"/>
      <c r="G151" s="1415"/>
      <c r="H151" s="319">
        <v>1</v>
      </c>
      <c r="I151" s="310" t="s">
        <v>443</v>
      </c>
      <c r="J151" s="1419"/>
      <c r="K151" s="319">
        <f>K149+H151</f>
        <v>84</v>
      </c>
      <c r="L151" s="310" t="s">
        <v>443</v>
      </c>
      <c r="M151" s="1421"/>
      <c r="N151" s="320" t="s">
        <v>4251</v>
      </c>
      <c r="O151" s="1423"/>
      <c r="P151" s="118"/>
    </row>
    <row r="152" spans="1:16" ht="30" customHeight="1">
      <c r="A152" s="1410" t="s">
        <v>4296</v>
      </c>
      <c r="B152" s="326" t="s">
        <v>442</v>
      </c>
      <c r="C152" s="1412">
        <v>5405</v>
      </c>
      <c r="D152" s="1414" t="s">
        <v>4298</v>
      </c>
      <c r="E152" s="305" t="s">
        <v>4290</v>
      </c>
      <c r="F152" s="1416">
        <v>4</v>
      </c>
      <c r="G152" s="1414" t="s">
        <v>4298</v>
      </c>
      <c r="H152" s="1450" t="str">
        <f>E152</f>
        <v>111/01/06</v>
      </c>
      <c r="I152" s="1451"/>
      <c r="J152" s="1418" t="s">
        <v>4299</v>
      </c>
      <c r="K152" s="319">
        <f>K150+F152</f>
        <v>661</v>
      </c>
      <c r="L152" s="307" t="s">
        <v>4298</v>
      </c>
      <c r="M152" s="1420" t="s">
        <v>444</v>
      </c>
      <c r="N152" s="320" t="s">
        <v>516</v>
      </c>
      <c r="O152" s="1422" t="s">
        <v>4297</v>
      </c>
      <c r="P152" s="118"/>
    </row>
    <row r="153" spans="1:16" ht="30" customHeight="1">
      <c r="A153" s="1411"/>
      <c r="B153" s="326" t="s">
        <v>4300</v>
      </c>
      <c r="C153" s="1413"/>
      <c r="D153" s="1415"/>
      <c r="E153" s="305" t="str">
        <f>E152</f>
        <v>111/01/06</v>
      </c>
      <c r="F153" s="1417"/>
      <c r="G153" s="1415"/>
      <c r="H153" s="319">
        <v>1</v>
      </c>
      <c r="I153" s="310" t="s">
        <v>443</v>
      </c>
      <c r="J153" s="1419"/>
      <c r="K153" s="319">
        <f>K151+H153</f>
        <v>85</v>
      </c>
      <c r="L153" s="310" t="s">
        <v>443</v>
      </c>
      <c r="M153" s="1421"/>
      <c r="N153" s="320" t="s">
        <v>4251</v>
      </c>
      <c r="O153" s="1423"/>
      <c r="P153" s="118"/>
    </row>
    <row r="154" spans="1:16" ht="30" customHeight="1">
      <c r="A154" s="1410" t="s">
        <v>4476</v>
      </c>
      <c r="B154" s="326" t="s">
        <v>442</v>
      </c>
      <c r="C154" s="1412">
        <v>5405</v>
      </c>
      <c r="D154" s="1414" t="s">
        <v>2158</v>
      </c>
      <c r="E154" s="305" t="s">
        <v>4477</v>
      </c>
      <c r="F154" s="1416">
        <v>4</v>
      </c>
      <c r="G154" s="1414" t="s">
        <v>2158</v>
      </c>
      <c r="H154" s="1450" t="str">
        <f>E154</f>
        <v>111/01/11</v>
      </c>
      <c r="I154" s="1451"/>
      <c r="J154" s="1418" t="s">
        <v>2333</v>
      </c>
      <c r="K154" s="319">
        <f>K152+F154</f>
        <v>665</v>
      </c>
      <c r="L154" s="307" t="s">
        <v>2158</v>
      </c>
      <c r="M154" s="1420" t="s">
        <v>444</v>
      </c>
      <c r="N154" s="320" t="s">
        <v>516</v>
      </c>
      <c r="O154" s="1422" t="s">
        <v>4478</v>
      </c>
      <c r="P154" s="118"/>
    </row>
    <row r="155" spans="1:16" ht="30" customHeight="1">
      <c r="A155" s="1411"/>
      <c r="B155" s="326" t="s">
        <v>4300</v>
      </c>
      <c r="C155" s="1413"/>
      <c r="D155" s="1415"/>
      <c r="E155" s="305" t="str">
        <f>E154</f>
        <v>111/01/11</v>
      </c>
      <c r="F155" s="1417"/>
      <c r="G155" s="1415"/>
      <c r="H155" s="319">
        <v>1</v>
      </c>
      <c r="I155" s="310" t="s">
        <v>443</v>
      </c>
      <c r="J155" s="1419"/>
      <c r="K155" s="319">
        <f>K153+H155</f>
        <v>86</v>
      </c>
      <c r="L155" s="310" t="s">
        <v>443</v>
      </c>
      <c r="M155" s="1421"/>
      <c r="N155" s="320" t="s">
        <v>4251</v>
      </c>
      <c r="O155" s="1423"/>
      <c r="P155" s="118"/>
    </row>
    <row r="156" spans="1:16" ht="30" customHeight="1">
      <c r="A156" s="1410" t="s">
        <v>4479</v>
      </c>
      <c r="B156" s="326" t="s">
        <v>442</v>
      </c>
      <c r="C156" s="1412">
        <v>5405</v>
      </c>
      <c r="D156" s="1414" t="s">
        <v>2158</v>
      </c>
      <c r="E156" s="305" t="s">
        <v>4477</v>
      </c>
      <c r="F156" s="1416">
        <v>4</v>
      </c>
      <c r="G156" s="1414" t="s">
        <v>2158</v>
      </c>
      <c r="H156" s="1450" t="str">
        <f>E156</f>
        <v>111/01/11</v>
      </c>
      <c r="I156" s="1451"/>
      <c r="J156" s="1418" t="s">
        <v>2333</v>
      </c>
      <c r="K156" s="319">
        <f>K154+F156</f>
        <v>669</v>
      </c>
      <c r="L156" s="307" t="s">
        <v>2158</v>
      </c>
      <c r="M156" s="1420" t="s">
        <v>444</v>
      </c>
      <c r="N156" s="320" t="s">
        <v>516</v>
      </c>
      <c r="O156" s="1422" t="s">
        <v>4480</v>
      </c>
      <c r="P156" s="118"/>
    </row>
    <row r="157" spans="1:16" ht="30" customHeight="1">
      <c r="A157" s="1411"/>
      <c r="B157" s="326" t="s">
        <v>4300</v>
      </c>
      <c r="C157" s="1413"/>
      <c r="D157" s="1415"/>
      <c r="E157" s="305" t="str">
        <f>E156</f>
        <v>111/01/11</v>
      </c>
      <c r="F157" s="1417"/>
      <c r="G157" s="1415"/>
      <c r="H157" s="319">
        <v>1</v>
      </c>
      <c r="I157" s="310" t="s">
        <v>443</v>
      </c>
      <c r="J157" s="1419"/>
      <c r="K157" s="319">
        <f>K155+H157</f>
        <v>87</v>
      </c>
      <c r="L157" s="310" t="s">
        <v>443</v>
      </c>
      <c r="M157" s="1421"/>
      <c r="N157" s="320" t="s">
        <v>4251</v>
      </c>
      <c r="O157" s="1423"/>
      <c r="P157" s="118"/>
    </row>
    <row r="158" spans="1:16" ht="30" customHeight="1">
      <c r="A158" s="1410" t="s">
        <v>4481</v>
      </c>
      <c r="B158" s="326" t="s">
        <v>442</v>
      </c>
      <c r="C158" s="1412">
        <v>5405</v>
      </c>
      <c r="D158" s="1414" t="s">
        <v>2158</v>
      </c>
      <c r="E158" s="305" t="s">
        <v>4477</v>
      </c>
      <c r="F158" s="1416">
        <v>4</v>
      </c>
      <c r="G158" s="1414" t="s">
        <v>2158</v>
      </c>
      <c r="H158" s="1450" t="str">
        <f>E158</f>
        <v>111/01/11</v>
      </c>
      <c r="I158" s="1451"/>
      <c r="J158" s="1418" t="s">
        <v>2333</v>
      </c>
      <c r="K158" s="319">
        <f>K156+F158</f>
        <v>673</v>
      </c>
      <c r="L158" s="307" t="s">
        <v>2158</v>
      </c>
      <c r="M158" s="1420" t="s">
        <v>444</v>
      </c>
      <c r="N158" s="320" t="s">
        <v>516</v>
      </c>
      <c r="O158" s="1422" t="s">
        <v>4482</v>
      </c>
      <c r="P158" s="118"/>
    </row>
    <row r="159" spans="1:16" ht="30" customHeight="1">
      <c r="A159" s="1411"/>
      <c r="B159" s="326" t="s">
        <v>4300</v>
      </c>
      <c r="C159" s="1413"/>
      <c r="D159" s="1415"/>
      <c r="E159" s="305" t="str">
        <f>E158</f>
        <v>111/01/11</v>
      </c>
      <c r="F159" s="1417"/>
      <c r="G159" s="1415"/>
      <c r="H159" s="319">
        <v>1</v>
      </c>
      <c r="I159" s="310" t="s">
        <v>443</v>
      </c>
      <c r="J159" s="1419"/>
      <c r="K159" s="319">
        <f>K157+H159</f>
        <v>88</v>
      </c>
      <c r="L159" s="310" t="s">
        <v>443</v>
      </c>
      <c r="M159" s="1421"/>
      <c r="N159" s="320" t="s">
        <v>4251</v>
      </c>
      <c r="O159" s="1423"/>
      <c r="P159" s="118"/>
    </row>
    <row r="160" spans="1:16" ht="30" customHeight="1">
      <c r="A160" s="1410" t="s">
        <v>4483</v>
      </c>
      <c r="B160" s="326" t="s">
        <v>442</v>
      </c>
      <c r="C160" s="1412">
        <v>5405</v>
      </c>
      <c r="D160" s="1414" t="s">
        <v>2158</v>
      </c>
      <c r="E160" s="305" t="s">
        <v>4477</v>
      </c>
      <c r="F160" s="1416">
        <v>4</v>
      </c>
      <c r="G160" s="1414" t="s">
        <v>2158</v>
      </c>
      <c r="H160" s="1450" t="str">
        <f>E160</f>
        <v>111/01/11</v>
      </c>
      <c r="I160" s="1451"/>
      <c r="J160" s="1418" t="s">
        <v>2333</v>
      </c>
      <c r="K160" s="319">
        <f>K158+F160</f>
        <v>677</v>
      </c>
      <c r="L160" s="307" t="s">
        <v>2158</v>
      </c>
      <c r="M160" s="1420" t="s">
        <v>444</v>
      </c>
      <c r="N160" s="320" t="s">
        <v>516</v>
      </c>
      <c r="O160" s="1422" t="s">
        <v>4484</v>
      </c>
      <c r="P160" s="118"/>
    </row>
    <row r="161" spans="1:16" ht="30" customHeight="1">
      <c r="A161" s="1411"/>
      <c r="B161" s="326" t="s">
        <v>4300</v>
      </c>
      <c r="C161" s="1413"/>
      <c r="D161" s="1415"/>
      <c r="E161" s="305" t="str">
        <f>E160</f>
        <v>111/01/11</v>
      </c>
      <c r="F161" s="1417"/>
      <c r="G161" s="1415"/>
      <c r="H161" s="319">
        <v>1</v>
      </c>
      <c r="I161" s="310" t="s">
        <v>443</v>
      </c>
      <c r="J161" s="1419"/>
      <c r="K161" s="319">
        <f>K159+H161</f>
        <v>89</v>
      </c>
      <c r="L161" s="310" t="s">
        <v>443</v>
      </c>
      <c r="M161" s="1421"/>
      <c r="N161" s="320" t="s">
        <v>4251</v>
      </c>
      <c r="O161" s="1423"/>
      <c r="P161" s="118"/>
    </row>
    <row r="162" spans="1:16" ht="30" customHeight="1">
      <c r="A162" s="1410" t="s">
        <v>4485</v>
      </c>
      <c r="B162" s="326" t="s">
        <v>442</v>
      </c>
      <c r="C162" s="1412">
        <v>5405</v>
      </c>
      <c r="D162" s="1414" t="s">
        <v>2158</v>
      </c>
      <c r="E162" s="305" t="s">
        <v>4486</v>
      </c>
      <c r="F162" s="1416">
        <v>4</v>
      </c>
      <c r="G162" s="1414" t="s">
        <v>2158</v>
      </c>
      <c r="H162" s="1450" t="str">
        <f>E162</f>
        <v>111/01/13</v>
      </c>
      <c r="I162" s="1451"/>
      <c r="J162" s="1418" t="s">
        <v>2333</v>
      </c>
      <c r="K162" s="319">
        <f>K160+F162</f>
        <v>681</v>
      </c>
      <c r="L162" s="307" t="s">
        <v>2158</v>
      </c>
      <c r="M162" s="1420" t="s">
        <v>444</v>
      </c>
      <c r="N162" s="320" t="s">
        <v>516</v>
      </c>
      <c r="O162" s="1422" t="s">
        <v>4487</v>
      </c>
      <c r="P162" s="118"/>
    </row>
    <row r="163" spans="1:16" ht="30" customHeight="1">
      <c r="A163" s="1411"/>
      <c r="B163" s="326" t="s">
        <v>4300</v>
      </c>
      <c r="C163" s="1413"/>
      <c r="D163" s="1415"/>
      <c r="E163" s="305" t="str">
        <f>E162</f>
        <v>111/01/13</v>
      </c>
      <c r="F163" s="1417"/>
      <c r="G163" s="1415"/>
      <c r="H163" s="319">
        <v>1</v>
      </c>
      <c r="I163" s="310" t="s">
        <v>443</v>
      </c>
      <c r="J163" s="1419"/>
      <c r="K163" s="319">
        <f>K161+H163</f>
        <v>90</v>
      </c>
      <c r="L163" s="310" t="s">
        <v>443</v>
      </c>
      <c r="M163" s="1421"/>
      <c r="N163" s="320" t="s">
        <v>4251</v>
      </c>
      <c r="O163" s="1423"/>
      <c r="P163" s="118"/>
    </row>
    <row r="164" spans="1:16" ht="30" customHeight="1">
      <c r="A164" s="1410" t="s">
        <v>4488</v>
      </c>
      <c r="B164" s="326" t="s">
        <v>442</v>
      </c>
      <c r="C164" s="1412">
        <v>5405</v>
      </c>
      <c r="D164" s="1414" t="s">
        <v>2158</v>
      </c>
      <c r="E164" s="305" t="s">
        <v>4486</v>
      </c>
      <c r="F164" s="1416">
        <v>4</v>
      </c>
      <c r="G164" s="1414" t="s">
        <v>2158</v>
      </c>
      <c r="H164" s="1450" t="str">
        <f>E164</f>
        <v>111/01/13</v>
      </c>
      <c r="I164" s="1451"/>
      <c r="J164" s="1418" t="s">
        <v>2333</v>
      </c>
      <c r="K164" s="319">
        <f>K162+F164</f>
        <v>685</v>
      </c>
      <c r="L164" s="307" t="s">
        <v>2158</v>
      </c>
      <c r="M164" s="1420" t="s">
        <v>444</v>
      </c>
      <c r="N164" s="320" t="s">
        <v>516</v>
      </c>
      <c r="O164" s="1422" t="s">
        <v>4489</v>
      </c>
      <c r="P164" s="118"/>
    </row>
    <row r="165" spans="1:16" ht="30" customHeight="1">
      <c r="A165" s="1411"/>
      <c r="B165" s="326" t="s">
        <v>4300</v>
      </c>
      <c r="C165" s="1413"/>
      <c r="D165" s="1415"/>
      <c r="E165" s="305" t="str">
        <f>E164</f>
        <v>111/01/13</v>
      </c>
      <c r="F165" s="1417"/>
      <c r="G165" s="1415"/>
      <c r="H165" s="319">
        <v>1</v>
      </c>
      <c r="I165" s="310" t="s">
        <v>443</v>
      </c>
      <c r="J165" s="1419"/>
      <c r="K165" s="319">
        <f>K163+H165</f>
        <v>91</v>
      </c>
      <c r="L165" s="310" t="s">
        <v>443</v>
      </c>
      <c r="M165" s="1421"/>
      <c r="N165" s="320" t="s">
        <v>4251</v>
      </c>
      <c r="O165" s="1423"/>
      <c r="P165" s="118"/>
    </row>
    <row r="166" spans="1:16" ht="30" customHeight="1">
      <c r="A166" s="1410" t="s">
        <v>4490</v>
      </c>
      <c r="B166" s="326" t="s">
        <v>442</v>
      </c>
      <c r="C166" s="1412">
        <v>5405</v>
      </c>
      <c r="D166" s="1414" t="s">
        <v>2158</v>
      </c>
      <c r="E166" s="305" t="s">
        <v>4491</v>
      </c>
      <c r="F166" s="1416">
        <v>4</v>
      </c>
      <c r="G166" s="1414" t="s">
        <v>2158</v>
      </c>
      <c r="H166" s="1450" t="str">
        <f>E166</f>
        <v>111/01/17</v>
      </c>
      <c r="I166" s="1451"/>
      <c r="J166" s="1418" t="s">
        <v>2333</v>
      </c>
      <c r="K166" s="319">
        <f>K164+F166</f>
        <v>689</v>
      </c>
      <c r="L166" s="307" t="s">
        <v>2158</v>
      </c>
      <c r="M166" s="1420" t="s">
        <v>444</v>
      </c>
      <c r="N166" s="320" t="s">
        <v>4492</v>
      </c>
      <c r="O166" s="1422" t="s">
        <v>4493</v>
      </c>
      <c r="P166" s="118"/>
    </row>
    <row r="167" spans="1:16" ht="30" customHeight="1">
      <c r="A167" s="1411"/>
      <c r="B167" s="326" t="s">
        <v>4300</v>
      </c>
      <c r="C167" s="1413"/>
      <c r="D167" s="1415"/>
      <c r="E167" s="305" t="str">
        <f>E166</f>
        <v>111/01/17</v>
      </c>
      <c r="F167" s="1417"/>
      <c r="G167" s="1415"/>
      <c r="H167" s="319">
        <v>1</v>
      </c>
      <c r="I167" s="310" t="s">
        <v>443</v>
      </c>
      <c r="J167" s="1419"/>
      <c r="K167" s="319">
        <f>K165+H167</f>
        <v>92</v>
      </c>
      <c r="L167" s="310" t="s">
        <v>443</v>
      </c>
      <c r="M167" s="1421"/>
      <c r="N167" s="320" t="s">
        <v>491</v>
      </c>
      <c r="O167" s="1423"/>
      <c r="P167" s="118"/>
    </row>
    <row r="168" spans="1:16" ht="30" customHeight="1">
      <c r="A168" s="1410" t="s">
        <v>4494</v>
      </c>
      <c r="B168" s="326" t="s">
        <v>442</v>
      </c>
      <c r="C168" s="1412">
        <v>5405</v>
      </c>
      <c r="D168" s="1414" t="s">
        <v>2158</v>
      </c>
      <c r="E168" s="305" t="s">
        <v>4491</v>
      </c>
      <c r="F168" s="1416">
        <v>4</v>
      </c>
      <c r="G168" s="1414" t="s">
        <v>2158</v>
      </c>
      <c r="H168" s="1450" t="str">
        <f>E168</f>
        <v>111/01/17</v>
      </c>
      <c r="I168" s="1451"/>
      <c r="J168" s="1418" t="s">
        <v>2333</v>
      </c>
      <c r="K168" s="319">
        <f>K166+F168</f>
        <v>693</v>
      </c>
      <c r="L168" s="307" t="s">
        <v>2158</v>
      </c>
      <c r="M168" s="1420" t="s">
        <v>444</v>
      </c>
      <c r="N168" s="320" t="s">
        <v>4492</v>
      </c>
      <c r="O168" s="1422" t="s">
        <v>4495</v>
      </c>
      <c r="P168" s="118"/>
    </row>
    <row r="169" spans="1:16" ht="30" customHeight="1">
      <c r="A169" s="1411"/>
      <c r="B169" s="326" t="s">
        <v>4300</v>
      </c>
      <c r="C169" s="1413"/>
      <c r="D169" s="1415"/>
      <c r="E169" s="305" t="str">
        <f>E168</f>
        <v>111/01/17</v>
      </c>
      <c r="F169" s="1417"/>
      <c r="G169" s="1415"/>
      <c r="H169" s="319">
        <v>1</v>
      </c>
      <c r="I169" s="310" t="s">
        <v>443</v>
      </c>
      <c r="J169" s="1419"/>
      <c r="K169" s="319">
        <f>K167+H169</f>
        <v>93</v>
      </c>
      <c r="L169" s="310" t="s">
        <v>443</v>
      </c>
      <c r="M169" s="1421"/>
      <c r="N169" s="320" t="s">
        <v>491</v>
      </c>
      <c r="O169" s="1423"/>
      <c r="P169" s="118"/>
    </row>
    <row r="170" spans="1:16" ht="30" customHeight="1">
      <c r="A170" s="1410" t="s">
        <v>4496</v>
      </c>
      <c r="B170" s="326" t="s">
        <v>442</v>
      </c>
      <c r="C170" s="1412">
        <v>5405</v>
      </c>
      <c r="D170" s="1414" t="s">
        <v>2158</v>
      </c>
      <c r="E170" s="305" t="s">
        <v>4491</v>
      </c>
      <c r="F170" s="1416">
        <v>4</v>
      </c>
      <c r="G170" s="1414" t="s">
        <v>2158</v>
      </c>
      <c r="H170" s="1450" t="str">
        <f>E170</f>
        <v>111/01/17</v>
      </c>
      <c r="I170" s="1451"/>
      <c r="J170" s="1418" t="s">
        <v>2333</v>
      </c>
      <c r="K170" s="319">
        <f>K168+F170</f>
        <v>697</v>
      </c>
      <c r="L170" s="307" t="s">
        <v>2158</v>
      </c>
      <c r="M170" s="1420" t="s">
        <v>444</v>
      </c>
      <c r="N170" s="320" t="s">
        <v>4492</v>
      </c>
      <c r="O170" s="1422" t="s">
        <v>4497</v>
      </c>
      <c r="P170" s="118"/>
    </row>
    <row r="171" spans="1:16" ht="30" customHeight="1">
      <c r="A171" s="1411"/>
      <c r="B171" s="326" t="s">
        <v>4300</v>
      </c>
      <c r="C171" s="1413"/>
      <c r="D171" s="1415"/>
      <c r="E171" s="305" t="str">
        <f>E170</f>
        <v>111/01/17</v>
      </c>
      <c r="F171" s="1417"/>
      <c r="G171" s="1415"/>
      <c r="H171" s="319">
        <v>1</v>
      </c>
      <c r="I171" s="310" t="s">
        <v>443</v>
      </c>
      <c r="J171" s="1419"/>
      <c r="K171" s="319">
        <f>K169+H171</f>
        <v>94</v>
      </c>
      <c r="L171" s="310" t="s">
        <v>443</v>
      </c>
      <c r="M171" s="1421"/>
      <c r="N171" s="320" t="s">
        <v>491</v>
      </c>
      <c r="O171" s="1423"/>
      <c r="P171" s="118"/>
    </row>
    <row r="172" spans="1:16" ht="30" customHeight="1">
      <c r="A172" s="1410" t="s">
        <v>4498</v>
      </c>
      <c r="B172" s="326" t="s">
        <v>442</v>
      </c>
      <c r="C172" s="1412">
        <v>5405</v>
      </c>
      <c r="D172" s="1414" t="s">
        <v>2158</v>
      </c>
      <c r="E172" s="305" t="s">
        <v>4491</v>
      </c>
      <c r="F172" s="1416">
        <v>4</v>
      </c>
      <c r="G172" s="1414" t="s">
        <v>2158</v>
      </c>
      <c r="H172" s="1450" t="str">
        <f>E172</f>
        <v>111/01/17</v>
      </c>
      <c r="I172" s="1451"/>
      <c r="J172" s="1418" t="s">
        <v>2333</v>
      </c>
      <c r="K172" s="319">
        <f>K170+F172</f>
        <v>701</v>
      </c>
      <c r="L172" s="307" t="s">
        <v>2158</v>
      </c>
      <c r="M172" s="1420" t="s">
        <v>444</v>
      </c>
      <c r="N172" s="320" t="s">
        <v>4492</v>
      </c>
      <c r="O172" s="1422" t="s">
        <v>4499</v>
      </c>
      <c r="P172" s="118"/>
    </row>
    <row r="173" spans="1:16" ht="30" customHeight="1">
      <c r="A173" s="1411"/>
      <c r="B173" s="326" t="s">
        <v>4300</v>
      </c>
      <c r="C173" s="1413"/>
      <c r="D173" s="1415"/>
      <c r="E173" s="305" t="str">
        <f>E172</f>
        <v>111/01/17</v>
      </c>
      <c r="F173" s="1417"/>
      <c r="G173" s="1415"/>
      <c r="H173" s="319">
        <v>1</v>
      </c>
      <c r="I173" s="310" t="s">
        <v>443</v>
      </c>
      <c r="J173" s="1419"/>
      <c r="K173" s="319">
        <f>K171+H173</f>
        <v>95</v>
      </c>
      <c r="L173" s="310" t="s">
        <v>443</v>
      </c>
      <c r="M173" s="1421"/>
      <c r="N173" s="320" t="s">
        <v>491</v>
      </c>
      <c r="O173" s="1423"/>
      <c r="P173" s="118"/>
    </row>
    <row r="174" spans="1:16" ht="30" customHeight="1">
      <c r="A174" s="1410" t="s">
        <v>4500</v>
      </c>
      <c r="B174" s="326" t="s">
        <v>442</v>
      </c>
      <c r="C174" s="1412">
        <v>5405</v>
      </c>
      <c r="D174" s="1414" t="s">
        <v>2158</v>
      </c>
      <c r="E174" s="305" t="s">
        <v>4491</v>
      </c>
      <c r="F174" s="1416">
        <v>4</v>
      </c>
      <c r="G174" s="1414" t="s">
        <v>2158</v>
      </c>
      <c r="H174" s="1450" t="str">
        <f>E174</f>
        <v>111/01/17</v>
      </c>
      <c r="I174" s="1451"/>
      <c r="J174" s="1418" t="s">
        <v>2333</v>
      </c>
      <c r="K174" s="319">
        <f>K172+F174</f>
        <v>705</v>
      </c>
      <c r="L174" s="307" t="s">
        <v>2158</v>
      </c>
      <c r="M174" s="1420" t="s">
        <v>444</v>
      </c>
      <c r="N174" s="320" t="s">
        <v>4492</v>
      </c>
      <c r="O174" s="1422" t="s">
        <v>4501</v>
      </c>
      <c r="P174" s="118"/>
    </row>
    <row r="175" spans="1:16" ht="30" customHeight="1">
      <c r="A175" s="1411"/>
      <c r="B175" s="326" t="s">
        <v>4300</v>
      </c>
      <c r="C175" s="1413"/>
      <c r="D175" s="1415"/>
      <c r="E175" s="305" t="str">
        <f>E174</f>
        <v>111/01/17</v>
      </c>
      <c r="F175" s="1417"/>
      <c r="G175" s="1415"/>
      <c r="H175" s="319">
        <v>1</v>
      </c>
      <c r="I175" s="310" t="s">
        <v>443</v>
      </c>
      <c r="J175" s="1419"/>
      <c r="K175" s="319">
        <f>K173+H175</f>
        <v>96</v>
      </c>
      <c r="L175" s="310" t="s">
        <v>443</v>
      </c>
      <c r="M175" s="1421"/>
      <c r="N175" s="320" t="s">
        <v>491</v>
      </c>
      <c r="O175" s="1423"/>
      <c r="P175" s="118"/>
    </row>
    <row r="176" spans="1:16" ht="30" customHeight="1">
      <c r="A176" s="1410" t="s">
        <v>4502</v>
      </c>
      <c r="B176" s="326" t="s">
        <v>442</v>
      </c>
      <c r="C176" s="1412">
        <v>5405</v>
      </c>
      <c r="D176" s="1414" t="s">
        <v>2158</v>
      </c>
      <c r="E176" s="305" t="s">
        <v>4503</v>
      </c>
      <c r="F176" s="1416">
        <v>4</v>
      </c>
      <c r="G176" s="1414" t="s">
        <v>2158</v>
      </c>
      <c r="H176" s="1450" t="str">
        <f>E176</f>
        <v>111/01/22</v>
      </c>
      <c r="I176" s="1451"/>
      <c r="J176" s="1418" t="s">
        <v>2333</v>
      </c>
      <c r="K176" s="319">
        <f>K174+F176</f>
        <v>709</v>
      </c>
      <c r="L176" s="307" t="s">
        <v>2158</v>
      </c>
      <c r="M176" s="1420" t="s">
        <v>444</v>
      </c>
      <c r="N176" s="320" t="s">
        <v>4492</v>
      </c>
      <c r="O176" s="1422" t="s">
        <v>4504</v>
      </c>
      <c r="P176" s="118"/>
    </row>
    <row r="177" spans="1:16" ht="30" customHeight="1">
      <c r="A177" s="1411"/>
      <c r="B177" s="326" t="s">
        <v>4300</v>
      </c>
      <c r="C177" s="1413"/>
      <c r="D177" s="1415"/>
      <c r="E177" s="305" t="str">
        <f>E176</f>
        <v>111/01/22</v>
      </c>
      <c r="F177" s="1417"/>
      <c r="G177" s="1415"/>
      <c r="H177" s="319">
        <v>1</v>
      </c>
      <c r="I177" s="310" t="s">
        <v>443</v>
      </c>
      <c r="J177" s="1419"/>
      <c r="K177" s="319">
        <f>K175+H177</f>
        <v>97</v>
      </c>
      <c r="L177" s="310" t="s">
        <v>443</v>
      </c>
      <c r="M177" s="1421"/>
      <c r="N177" s="320" t="s">
        <v>688</v>
      </c>
      <c r="O177" s="1423"/>
      <c r="P177" s="118"/>
    </row>
    <row r="178" spans="1:16" ht="30" customHeight="1">
      <c r="A178" s="1410" t="s">
        <v>4505</v>
      </c>
      <c r="B178" s="326" t="s">
        <v>442</v>
      </c>
      <c r="C178" s="1412">
        <v>5405</v>
      </c>
      <c r="D178" s="1414" t="s">
        <v>2158</v>
      </c>
      <c r="E178" s="305" t="s">
        <v>4503</v>
      </c>
      <c r="F178" s="1416">
        <v>4</v>
      </c>
      <c r="G178" s="1414" t="s">
        <v>2158</v>
      </c>
      <c r="H178" s="1450" t="str">
        <f>E178</f>
        <v>111/01/22</v>
      </c>
      <c r="I178" s="1451"/>
      <c r="J178" s="1418" t="s">
        <v>2333</v>
      </c>
      <c r="K178" s="319">
        <f>K176+F178</f>
        <v>713</v>
      </c>
      <c r="L178" s="307" t="s">
        <v>2158</v>
      </c>
      <c r="M178" s="1420" t="s">
        <v>444</v>
      </c>
      <c r="N178" s="320" t="s">
        <v>4492</v>
      </c>
      <c r="O178" s="1422" t="s">
        <v>4506</v>
      </c>
      <c r="P178" s="118"/>
    </row>
    <row r="179" spans="1:16" ht="30" customHeight="1">
      <c r="A179" s="1411"/>
      <c r="B179" s="326" t="s">
        <v>4300</v>
      </c>
      <c r="C179" s="1413"/>
      <c r="D179" s="1415"/>
      <c r="E179" s="305" t="str">
        <f>E178</f>
        <v>111/01/22</v>
      </c>
      <c r="F179" s="1417"/>
      <c r="G179" s="1415"/>
      <c r="H179" s="319">
        <v>1</v>
      </c>
      <c r="I179" s="310" t="s">
        <v>443</v>
      </c>
      <c r="J179" s="1419"/>
      <c r="K179" s="319">
        <f>K177+H179</f>
        <v>98</v>
      </c>
      <c r="L179" s="310" t="s">
        <v>443</v>
      </c>
      <c r="M179" s="1421"/>
      <c r="N179" s="320" t="s">
        <v>688</v>
      </c>
      <c r="O179" s="1423"/>
      <c r="P179" s="118"/>
    </row>
    <row r="180" spans="1:16" ht="30" customHeight="1">
      <c r="A180" s="1410" t="s">
        <v>4507</v>
      </c>
      <c r="B180" s="326" t="s">
        <v>442</v>
      </c>
      <c r="C180" s="1412">
        <v>5405</v>
      </c>
      <c r="D180" s="1414" t="s">
        <v>2158</v>
      </c>
      <c r="E180" s="305" t="s">
        <v>4503</v>
      </c>
      <c r="F180" s="1416">
        <v>4</v>
      </c>
      <c r="G180" s="1414" t="s">
        <v>2158</v>
      </c>
      <c r="H180" s="1450" t="str">
        <f>E180</f>
        <v>111/01/22</v>
      </c>
      <c r="I180" s="1451"/>
      <c r="J180" s="1418" t="s">
        <v>2333</v>
      </c>
      <c r="K180" s="319">
        <f>K178+F180</f>
        <v>717</v>
      </c>
      <c r="L180" s="307" t="s">
        <v>2158</v>
      </c>
      <c r="M180" s="1420" t="s">
        <v>444</v>
      </c>
      <c r="N180" s="320" t="s">
        <v>4492</v>
      </c>
      <c r="O180" s="1422" t="s">
        <v>4508</v>
      </c>
      <c r="P180" s="118"/>
    </row>
    <row r="181" spans="1:16" ht="30" customHeight="1">
      <c r="A181" s="1411"/>
      <c r="B181" s="326" t="s">
        <v>4300</v>
      </c>
      <c r="C181" s="1413"/>
      <c r="D181" s="1415"/>
      <c r="E181" s="305" t="str">
        <f>E180</f>
        <v>111/01/22</v>
      </c>
      <c r="F181" s="1417"/>
      <c r="G181" s="1415"/>
      <c r="H181" s="319">
        <v>1</v>
      </c>
      <c r="I181" s="310" t="s">
        <v>443</v>
      </c>
      <c r="J181" s="1419"/>
      <c r="K181" s="319">
        <f>K179+H181</f>
        <v>99</v>
      </c>
      <c r="L181" s="310" t="s">
        <v>443</v>
      </c>
      <c r="M181" s="1421"/>
      <c r="N181" s="320" t="s">
        <v>688</v>
      </c>
      <c r="O181" s="1423"/>
      <c r="P181" s="118"/>
    </row>
    <row r="182" spans="1:16" ht="30" customHeight="1">
      <c r="A182" s="1410" t="s">
        <v>4509</v>
      </c>
      <c r="B182" s="326" t="s">
        <v>442</v>
      </c>
      <c r="C182" s="1412">
        <v>5405</v>
      </c>
      <c r="D182" s="1414" t="s">
        <v>2158</v>
      </c>
      <c r="E182" s="305" t="s">
        <v>4503</v>
      </c>
      <c r="F182" s="1416">
        <v>4</v>
      </c>
      <c r="G182" s="1414" t="s">
        <v>2158</v>
      </c>
      <c r="H182" s="1450" t="str">
        <f>E182</f>
        <v>111/01/22</v>
      </c>
      <c r="I182" s="1451"/>
      <c r="J182" s="1418" t="s">
        <v>2333</v>
      </c>
      <c r="K182" s="319">
        <f>K180+F182</f>
        <v>721</v>
      </c>
      <c r="L182" s="307" t="s">
        <v>2158</v>
      </c>
      <c r="M182" s="1420" t="s">
        <v>444</v>
      </c>
      <c r="N182" s="320" t="s">
        <v>4492</v>
      </c>
      <c r="O182" s="1422" t="s">
        <v>4510</v>
      </c>
      <c r="P182" s="118"/>
    </row>
    <row r="183" spans="1:16" ht="30" customHeight="1">
      <c r="A183" s="1411"/>
      <c r="B183" s="326" t="s">
        <v>4300</v>
      </c>
      <c r="C183" s="1413"/>
      <c r="D183" s="1415"/>
      <c r="E183" s="305" t="str">
        <f>E182</f>
        <v>111/01/22</v>
      </c>
      <c r="F183" s="1417"/>
      <c r="G183" s="1415"/>
      <c r="H183" s="319">
        <v>1</v>
      </c>
      <c r="I183" s="310" t="s">
        <v>443</v>
      </c>
      <c r="J183" s="1419"/>
      <c r="K183" s="319">
        <f>K181+H183</f>
        <v>100</v>
      </c>
      <c r="L183" s="310" t="s">
        <v>443</v>
      </c>
      <c r="M183" s="1421"/>
      <c r="N183" s="320" t="s">
        <v>688</v>
      </c>
      <c r="O183" s="1423"/>
      <c r="P183" s="118"/>
    </row>
    <row r="184" spans="1:16" ht="30" customHeight="1">
      <c r="A184" s="1410" t="s">
        <v>4511</v>
      </c>
      <c r="B184" s="326" t="s">
        <v>442</v>
      </c>
      <c r="C184" s="1412">
        <v>5405</v>
      </c>
      <c r="D184" s="1414" t="s">
        <v>2158</v>
      </c>
      <c r="E184" s="305" t="s">
        <v>4503</v>
      </c>
      <c r="F184" s="1416">
        <v>4</v>
      </c>
      <c r="G184" s="1414" t="s">
        <v>2158</v>
      </c>
      <c r="H184" s="1450" t="str">
        <f>E184</f>
        <v>111/01/22</v>
      </c>
      <c r="I184" s="1451"/>
      <c r="J184" s="1418" t="s">
        <v>2333</v>
      </c>
      <c r="K184" s="319">
        <f>K182+F184</f>
        <v>725</v>
      </c>
      <c r="L184" s="307" t="s">
        <v>2158</v>
      </c>
      <c r="M184" s="1420" t="s">
        <v>444</v>
      </c>
      <c r="N184" s="320" t="s">
        <v>4492</v>
      </c>
      <c r="O184" s="1422" t="s">
        <v>4512</v>
      </c>
      <c r="P184" s="118"/>
    </row>
    <row r="185" spans="1:16" ht="30" customHeight="1">
      <c r="A185" s="1411"/>
      <c r="B185" s="326" t="s">
        <v>4300</v>
      </c>
      <c r="C185" s="1413"/>
      <c r="D185" s="1415"/>
      <c r="E185" s="305" t="str">
        <f>E184</f>
        <v>111/01/22</v>
      </c>
      <c r="F185" s="1417"/>
      <c r="G185" s="1415"/>
      <c r="H185" s="319">
        <v>1</v>
      </c>
      <c r="I185" s="310" t="s">
        <v>443</v>
      </c>
      <c r="J185" s="1419"/>
      <c r="K185" s="319">
        <f>K183+H185</f>
        <v>101</v>
      </c>
      <c r="L185" s="310" t="s">
        <v>443</v>
      </c>
      <c r="M185" s="1421"/>
      <c r="N185" s="320" t="s">
        <v>688</v>
      </c>
      <c r="O185" s="1423"/>
      <c r="P185" s="118"/>
    </row>
    <row r="186" spans="1:16" ht="30" customHeight="1">
      <c r="A186" s="1410" t="s">
        <v>4513</v>
      </c>
      <c r="B186" s="326" t="s">
        <v>442</v>
      </c>
      <c r="C186" s="1412">
        <v>5405</v>
      </c>
      <c r="D186" s="1414" t="s">
        <v>2158</v>
      </c>
      <c r="E186" s="305" t="s">
        <v>4503</v>
      </c>
      <c r="F186" s="1416">
        <v>4</v>
      </c>
      <c r="G186" s="1414" t="s">
        <v>2158</v>
      </c>
      <c r="H186" s="1450" t="str">
        <f>E186</f>
        <v>111/01/22</v>
      </c>
      <c r="I186" s="1451"/>
      <c r="J186" s="1418" t="s">
        <v>2333</v>
      </c>
      <c r="K186" s="319">
        <f>K184+F186</f>
        <v>729</v>
      </c>
      <c r="L186" s="307" t="s">
        <v>2158</v>
      </c>
      <c r="M186" s="1420" t="s">
        <v>4519</v>
      </c>
      <c r="N186" s="320" t="s">
        <v>4492</v>
      </c>
      <c r="O186" s="1422" t="s">
        <v>4514</v>
      </c>
      <c r="P186" s="118"/>
    </row>
    <row r="187" spans="1:16" ht="30" customHeight="1">
      <c r="A187" s="1411"/>
      <c r="B187" s="326" t="s">
        <v>4300</v>
      </c>
      <c r="C187" s="1413"/>
      <c r="D187" s="1415"/>
      <c r="E187" s="305" t="str">
        <f>E186</f>
        <v>111/01/22</v>
      </c>
      <c r="F187" s="1417"/>
      <c r="G187" s="1415"/>
      <c r="H187" s="319">
        <v>1</v>
      </c>
      <c r="I187" s="310" t="s">
        <v>443</v>
      </c>
      <c r="J187" s="1419"/>
      <c r="K187" s="319">
        <f>K185+H187</f>
        <v>102</v>
      </c>
      <c r="L187" s="310" t="s">
        <v>443</v>
      </c>
      <c r="M187" s="1421"/>
      <c r="N187" s="320" t="s">
        <v>688</v>
      </c>
      <c r="O187" s="1423"/>
      <c r="P187" s="118"/>
    </row>
    <row r="188" spans="1:16" ht="30" customHeight="1">
      <c r="A188" s="1410" t="s">
        <v>4515</v>
      </c>
      <c r="B188" s="326" t="s">
        <v>442</v>
      </c>
      <c r="C188" s="1412">
        <v>5405</v>
      </c>
      <c r="D188" s="1414" t="s">
        <v>2158</v>
      </c>
      <c r="E188" s="305" t="s">
        <v>4503</v>
      </c>
      <c r="F188" s="1416">
        <v>4</v>
      </c>
      <c r="G188" s="1414" t="s">
        <v>2158</v>
      </c>
      <c r="H188" s="1450" t="str">
        <f>E188</f>
        <v>111/01/22</v>
      </c>
      <c r="I188" s="1451"/>
      <c r="J188" s="1418" t="s">
        <v>2333</v>
      </c>
      <c r="K188" s="319">
        <f>K186+F188</f>
        <v>733</v>
      </c>
      <c r="L188" s="307" t="s">
        <v>2158</v>
      </c>
      <c r="M188" s="1420" t="s">
        <v>444</v>
      </c>
      <c r="N188" s="320" t="s">
        <v>4492</v>
      </c>
      <c r="O188" s="1422" t="s">
        <v>4516</v>
      </c>
      <c r="P188" s="118"/>
    </row>
    <row r="189" spans="1:16" ht="30" customHeight="1">
      <c r="A189" s="1411"/>
      <c r="B189" s="326" t="s">
        <v>4300</v>
      </c>
      <c r="C189" s="1413"/>
      <c r="D189" s="1415"/>
      <c r="E189" s="305" t="str">
        <f>E188</f>
        <v>111/01/22</v>
      </c>
      <c r="F189" s="1417"/>
      <c r="G189" s="1415"/>
      <c r="H189" s="319">
        <v>1</v>
      </c>
      <c r="I189" s="310" t="s">
        <v>443</v>
      </c>
      <c r="J189" s="1419"/>
      <c r="K189" s="319">
        <f>K187+H189</f>
        <v>103</v>
      </c>
      <c r="L189" s="310" t="s">
        <v>443</v>
      </c>
      <c r="M189" s="1421"/>
      <c r="N189" s="320" t="s">
        <v>688</v>
      </c>
      <c r="O189" s="1423"/>
      <c r="P189" s="118"/>
    </row>
    <row r="190" spans="1:16" ht="30" customHeight="1">
      <c r="A190" s="1410" t="s">
        <v>4517</v>
      </c>
      <c r="B190" s="326" t="s">
        <v>442</v>
      </c>
      <c r="C190" s="1412">
        <v>5405</v>
      </c>
      <c r="D190" s="1414" t="s">
        <v>2158</v>
      </c>
      <c r="E190" s="305" t="s">
        <v>4503</v>
      </c>
      <c r="F190" s="1416">
        <v>4</v>
      </c>
      <c r="G190" s="1414" t="s">
        <v>2158</v>
      </c>
      <c r="H190" s="1450" t="str">
        <f>E190</f>
        <v>111/01/22</v>
      </c>
      <c r="I190" s="1451"/>
      <c r="J190" s="1418" t="s">
        <v>2333</v>
      </c>
      <c r="K190" s="319">
        <f>K188+F190</f>
        <v>737</v>
      </c>
      <c r="L190" s="307" t="s">
        <v>2158</v>
      </c>
      <c r="M190" s="1420" t="s">
        <v>444</v>
      </c>
      <c r="N190" s="320" t="s">
        <v>4492</v>
      </c>
      <c r="O190" s="1422" t="s">
        <v>4518</v>
      </c>
      <c r="P190" s="118"/>
    </row>
    <row r="191" spans="1:16" ht="30" customHeight="1">
      <c r="A191" s="1411"/>
      <c r="B191" s="326" t="s">
        <v>4300</v>
      </c>
      <c r="C191" s="1413"/>
      <c r="D191" s="1415"/>
      <c r="E191" s="305" t="str">
        <f>E190</f>
        <v>111/01/22</v>
      </c>
      <c r="F191" s="1417"/>
      <c r="G191" s="1415"/>
      <c r="H191" s="319">
        <v>1</v>
      </c>
      <c r="I191" s="310" t="s">
        <v>443</v>
      </c>
      <c r="J191" s="1419"/>
      <c r="K191" s="319">
        <f>K189+H191</f>
        <v>104</v>
      </c>
      <c r="L191" s="310" t="s">
        <v>443</v>
      </c>
      <c r="M191" s="1421"/>
      <c r="N191" s="320" t="s">
        <v>688</v>
      </c>
      <c r="O191" s="1423"/>
      <c r="P191" s="118"/>
    </row>
    <row r="192" spans="1:16" ht="30" customHeight="1">
      <c r="A192" s="1410" t="s">
        <v>4684</v>
      </c>
      <c r="B192" s="326" t="s">
        <v>442</v>
      </c>
      <c r="C192" s="1412">
        <v>5405</v>
      </c>
      <c r="D192" s="1414" t="s">
        <v>2158</v>
      </c>
      <c r="E192" s="305" t="s">
        <v>4685</v>
      </c>
      <c r="F192" s="1416">
        <v>4</v>
      </c>
      <c r="G192" s="1414" t="s">
        <v>2158</v>
      </c>
      <c r="H192" s="1450" t="str">
        <f>E192</f>
        <v>111/01/26</v>
      </c>
      <c r="I192" s="1451"/>
      <c r="J192" s="1418" t="s">
        <v>2333</v>
      </c>
      <c r="K192" s="319">
        <f>K190+F192</f>
        <v>741</v>
      </c>
      <c r="L192" s="307" t="s">
        <v>2158</v>
      </c>
      <c r="M192" s="1420" t="s">
        <v>444</v>
      </c>
      <c r="N192" s="320" t="s">
        <v>4492</v>
      </c>
      <c r="O192" s="1422" t="s">
        <v>4686</v>
      </c>
      <c r="P192" s="118"/>
    </row>
    <row r="193" spans="1:16" ht="30" customHeight="1">
      <c r="A193" s="1411"/>
      <c r="B193" s="326" t="s">
        <v>2669</v>
      </c>
      <c r="C193" s="1413"/>
      <c r="D193" s="1415"/>
      <c r="E193" s="305" t="str">
        <f>E192</f>
        <v>111/01/26</v>
      </c>
      <c r="F193" s="1417"/>
      <c r="G193" s="1415"/>
      <c r="H193" s="319">
        <v>1</v>
      </c>
      <c r="I193" s="310" t="s">
        <v>443</v>
      </c>
      <c r="J193" s="1419"/>
      <c r="K193" s="319">
        <f>K191+H193</f>
        <v>105</v>
      </c>
      <c r="L193" s="310" t="s">
        <v>443</v>
      </c>
      <c r="M193" s="1421"/>
      <c r="N193" s="320" t="s">
        <v>688</v>
      </c>
      <c r="O193" s="1423"/>
      <c r="P193" s="118"/>
    </row>
    <row r="194" spans="1:16" ht="30" customHeight="1">
      <c r="A194" s="1410" t="s">
        <v>4687</v>
      </c>
      <c r="B194" s="326" t="s">
        <v>442</v>
      </c>
      <c r="C194" s="1412">
        <v>5405</v>
      </c>
      <c r="D194" s="1414" t="s">
        <v>2158</v>
      </c>
      <c r="E194" s="305" t="s">
        <v>4685</v>
      </c>
      <c r="F194" s="1416">
        <v>4</v>
      </c>
      <c r="G194" s="1414" t="s">
        <v>2158</v>
      </c>
      <c r="H194" s="1450" t="str">
        <f>E194</f>
        <v>111/01/26</v>
      </c>
      <c r="I194" s="1451"/>
      <c r="J194" s="1418" t="s">
        <v>2333</v>
      </c>
      <c r="K194" s="319">
        <f>K192+F194</f>
        <v>745</v>
      </c>
      <c r="L194" s="307" t="s">
        <v>2158</v>
      </c>
      <c r="M194" s="1420" t="s">
        <v>444</v>
      </c>
      <c r="N194" s="320" t="s">
        <v>4492</v>
      </c>
      <c r="O194" s="1422" t="s">
        <v>4688</v>
      </c>
      <c r="P194" s="118"/>
    </row>
    <row r="195" spans="1:16" ht="30" customHeight="1">
      <c r="A195" s="1411"/>
      <c r="B195" s="326" t="s">
        <v>2669</v>
      </c>
      <c r="C195" s="1413"/>
      <c r="D195" s="1415"/>
      <c r="E195" s="305" t="str">
        <f>E194</f>
        <v>111/01/26</v>
      </c>
      <c r="F195" s="1417"/>
      <c r="G195" s="1415"/>
      <c r="H195" s="319">
        <v>1</v>
      </c>
      <c r="I195" s="310" t="s">
        <v>443</v>
      </c>
      <c r="J195" s="1419"/>
      <c r="K195" s="319">
        <f>K193+H195</f>
        <v>106</v>
      </c>
      <c r="L195" s="310" t="s">
        <v>443</v>
      </c>
      <c r="M195" s="1421"/>
      <c r="N195" s="320" t="s">
        <v>688</v>
      </c>
      <c r="O195" s="1423"/>
      <c r="P195" s="118"/>
    </row>
    <row r="196" spans="1:16" ht="30" customHeight="1">
      <c r="A196" s="1410" t="s">
        <v>4689</v>
      </c>
      <c r="B196" s="326" t="s">
        <v>442</v>
      </c>
      <c r="C196" s="1412">
        <v>5405</v>
      </c>
      <c r="D196" s="1414" t="s">
        <v>2158</v>
      </c>
      <c r="E196" s="305" t="s">
        <v>4685</v>
      </c>
      <c r="F196" s="1416">
        <v>4</v>
      </c>
      <c r="G196" s="1414" t="s">
        <v>2158</v>
      </c>
      <c r="H196" s="1450" t="str">
        <f>E196</f>
        <v>111/01/26</v>
      </c>
      <c r="I196" s="1451"/>
      <c r="J196" s="1418" t="s">
        <v>2333</v>
      </c>
      <c r="K196" s="319">
        <f>K194+F196</f>
        <v>749</v>
      </c>
      <c r="L196" s="307" t="s">
        <v>2158</v>
      </c>
      <c r="M196" s="1420" t="s">
        <v>444</v>
      </c>
      <c r="N196" s="320" t="s">
        <v>4492</v>
      </c>
      <c r="O196" s="1422" t="s">
        <v>4690</v>
      </c>
      <c r="P196" s="118"/>
    </row>
    <row r="197" spans="1:16" ht="30" customHeight="1">
      <c r="A197" s="1411"/>
      <c r="B197" s="326" t="s">
        <v>2669</v>
      </c>
      <c r="C197" s="1413"/>
      <c r="D197" s="1415"/>
      <c r="E197" s="305" t="str">
        <f>E196</f>
        <v>111/01/26</v>
      </c>
      <c r="F197" s="1417"/>
      <c r="G197" s="1415"/>
      <c r="H197" s="319">
        <v>1</v>
      </c>
      <c r="I197" s="310" t="s">
        <v>443</v>
      </c>
      <c r="J197" s="1419"/>
      <c r="K197" s="319">
        <f>K195+H197</f>
        <v>107</v>
      </c>
      <c r="L197" s="310" t="s">
        <v>443</v>
      </c>
      <c r="M197" s="1421"/>
      <c r="N197" s="320" t="s">
        <v>688</v>
      </c>
      <c r="O197" s="1423"/>
      <c r="P197" s="118"/>
    </row>
    <row r="198" spans="1:16" ht="30" customHeight="1">
      <c r="A198" s="1410" t="s">
        <v>4691</v>
      </c>
      <c r="B198" s="326" t="s">
        <v>442</v>
      </c>
      <c r="C198" s="1412">
        <v>5405</v>
      </c>
      <c r="D198" s="1414" t="s">
        <v>2158</v>
      </c>
      <c r="E198" s="305" t="s">
        <v>4685</v>
      </c>
      <c r="F198" s="1416">
        <v>4</v>
      </c>
      <c r="G198" s="1414" t="s">
        <v>2158</v>
      </c>
      <c r="H198" s="1450" t="str">
        <f>E198</f>
        <v>111/01/26</v>
      </c>
      <c r="I198" s="1451"/>
      <c r="J198" s="1418" t="s">
        <v>2333</v>
      </c>
      <c r="K198" s="319">
        <f>K196+F198</f>
        <v>753</v>
      </c>
      <c r="L198" s="307" t="s">
        <v>2158</v>
      </c>
      <c r="M198" s="1420" t="s">
        <v>444</v>
      </c>
      <c r="N198" s="320" t="s">
        <v>4492</v>
      </c>
      <c r="O198" s="1422" t="s">
        <v>4692</v>
      </c>
      <c r="P198" s="118"/>
    </row>
    <row r="199" spans="1:16" ht="30" customHeight="1">
      <c r="A199" s="1411"/>
      <c r="B199" s="326" t="s">
        <v>2669</v>
      </c>
      <c r="C199" s="1413"/>
      <c r="D199" s="1415"/>
      <c r="E199" s="305" t="str">
        <f>E198</f>
        <v>111/01/26</v>
      </c>
      <c r="F199" s="1417"/>
      <c r="G199" s="1415"/>
      <c r="H199" s="319">
        <v>1</v>
      </c>
      <c r="I199" s="310" t="s">
        <v>443</v>
      </c>
      <c r="J199" s="1419"/>
      <c r="K199" s="319">
        <f>K197+H199</f>
        <v>108</v>
      </c>
      <c r="L199" s="310" t="s">
        <v>443</v>
      </c>
      <c r="M199" s="1421"/>
      <c r="N199" s="320" t="s">
        <v>688</v>
      </c>
      <c r="O199" s="1423"/>
      <c r="P199" s="118"/>
    </row>
    <row r="200" spans="1:16" ht="30" customHeight="1">
      <c r="A200" s="1410" t="s">
        <v>4693</v>
      </c>
      <c r="B200" s="326" t="s">
        <v>442</v>
      </c>
      <c r="C200" s="1412">
        <v>5405</v>
      </c>
      <c r="D200" s="1414" t="s">
        <v>2158</v>
      </c>
      <c r="E200" s="305" t="s">
        <v>4685</v>
      </c>
      <c r="F200" s="1416">
        <v>4</v>
      </c>
      <c r="G200" s="1414" t="s">
        <v>2158</v>
      </c>
      <c r="H200" s="1450" t="str">
        <f>E200</f>
        <v>111/01/26</v>
      </c>
      <c r="I200" s="1451"/>
      <c r="J200" s="1418" t="s">
        <v>2333</v>
      </c>
      <c r="K200" s="319">
        <f>K198+F200</f>
        <v>757</v>
      </c>
      <c r="L200" s="307" t="s">
        <v>2158</v>
      </c>
      <c r="M200" s="1420" t="s">
        <v>444</v>
      </c>
      <c r="N200" s="320" t="s">
        <v>4492</v>
      </c>
      <c r="O200" s="1422" t="s">
        <v>4692</v>
      </c>
      <c r="P200" s="118"/>
    </row>
    <row r="201" spans="1:16" ht="30" customHeight="1">
      <c r="A201" s="1411"/>
      <c r="B201" s="326" t="s">
        <v>2669</v>
      </c>
      <c r="C201" s="1413"/>
      <c r="D201" s="1415"/>
      <c r="E201" s="305" t="str">
        <f>E200</f>
        <v>111/01/26</v>
      </c>
      <c r="F201" s="1417"/>
      <c r="G201" s="1415"/>
      <c r="H201" s="319">
        <v>1</v>
      </c>
      <c r="I201" s="310" t="s">
        <v>443</v>
      </c>
      <c r="J201" s="1419"/>
      <c r="K201" s="319">
        <f>K199+H201</f>
        <v>109</v>
      </c>
      <c r="L201" s="310" t="s">
        <v>443</v>
      </c>
      <c r="M201" s="1421"/>
      <c r="N201" s="320" t="s">
        <v>688</v>
      </c>
      <c r="O201" s="1423"/>
      <c r="P201" s="118"/>
    </row>
    <row r="202" spans="1:16" ht="30" customHeight="1">
      <c r="A202" s="1410" t="s">
        <v>4694</v>
      </c>
      <c r="B202" s="326" t="s">
        <v>442</v>
      </c>
      <c r="C202" s="1412">
        <v>5405</v>
      </c>
      <c r="D202" s="1414" t="s">
        <v>2158</v>
      </c>
      <c r="E202" s="305" t="s">
        <v>4685</v>
      </c>
      <c r="F202" s="1416">
        <v>4</v>
      </c>
      <c r="G202" s="1414" t="s">
        <v>2158</v>
      </c>
      <c r="H202" s="1450" t="str">
        <f>E202</f>
        <v>111/01/26</v>
      </c>
      <c r="I202" s="1451"/>
      <c r="J202" s="1418" t="s">
        <v>2333</v>
      </c>
      <c r="K202" s="319">
        <f>K200+F202</f>
        <v>761</v>
      </c>
      <c r="L202" s="307" t="s">
        <v>2158</v>
      </c>
      <c r="M202" s="1420" t="s">
        <v>444</v>
      </c>
      <c r="N202" s="320" t="s">
        <v>4492</v>
      </c>
      <c r="O202" s="1422" t="s">
        <v>4695</v>
      </c>
      <c r="P202" s="118"/>
    </row>
    <row r="203" spans="1:16" ht="30" customHeight="1">
      <c r="A203" s="1411"/>
      <c r="B203" s="326" t="s">
        <v>2669</v>
      </c>
      <c r="C203" s="1413"/>
      <c r="D203" s="1415"/>
      <c r="E203" s="305" t="str">
        <f>E202</f>
        <v>111/01/26</v>
      </c>
      <c r="F203" s="1417"/>
      <c r="G203" s="1415"/>
      <c r="H203" s="319">
        <v>1</v>
      </c>
      <c r="I203" s="310" t="s">
        <v>443</v>
      </c>
      <c r="J203" s="1419"/>
      <c r="K203" s="319">
        <f>K201+H203</f>
        <v>110</v>
      </c>
      <c r="L203" s="310" t="s">
        <v>443</v>
      </c>
      <c r="M203" s="1421"/>
      <c r="N203" s="320" t="s">
        <v>688</v>
      </c>
      <c r="O203" s="1423"/>
      <c r="P203" s="118"/>
    </row>
    <row r="204" spans="1:16" ht="30" customHeight="1">
      <c r="A204" s="1410" t="s">
        <v>4696</v>
      </c>
      <c r="B204" s="326" t="s">
        <v>442</v>
      </c>
      <c r="C204" s="1412">
        <v>5405</v>
      </c>
      <c r="D204" s="1414" t="s">
        <v>2158</v>
      </c>
      <c r="E204" s="305" t="s">
        <v>4685</v>
      </c>
      <c r="F204" s="1416">
        <v>4</v>
      </c>
      <c r="G204" s="1414" t="s">
        <v>2158</v>
      </c>
      <c r="H204" s="1450" t="str">
        <f>E204</f>
        <v>111/01/26</v>
      </c>
      <c r="I204" s="1451"/>
      <c r="J204" s="1418" t="s">
        <v>2333</v>
      </c>
      <c r="K204" s="319">
        <f>K202+F204</f>
        <v>765</v>
      </c>
      <c r="L204" s="307" t="s">
        <v>2158</v>
      </c>
      <c r="M204" s="1420" t="s">
        <v>444</v>
      </c>
      <c r="N204" s="320" t="s">
        <v>4492</v>
      </c>
      <c r="O204" s="1422" t="s">
        <v>4697</v>
      </c>
      <c r="P204" s="118"/>
    </row>
    <row r="205" spans="1:16" ht="30" customHeight="1">
      <c r="A205" s="1411"/>
      <c r="B205" s="326" t="s">
        <v>2669</v>
      </c>
      <c r="C205" s="1413"/>
      <c r="D205" s="1415"/>
      <c r="E205" s="305" t="str">
        <f>E204</f>
        <v>111/01/26</v>
      </c>
      <c r="F205" s="1417"/>
      <c r="G205" s="1415"/>
      <c r="H205" s="319">
        <v>1</v>
      </c>
      <c r="I205" s="310" t="s">
        <v>443</v>
      </c>
      <c r="J205" s="1419"/>
      <c r="K205" s="319">
        <f>K203+H205</f>
        <v>111</v>
      </c>
      <c r="L205" s="310" t="s">
        <v>443</v>
      </c>
      <c r="M205" s="1421"/>
      <c r="N205" s="320" t="s">
        <v>4706</v>
      </c>
      <c r="O205" s="1423"/>
      <c r="P205" s="118"/>
    </row>
    <row r="206" spans="1:16" ht="30" customHeight="1">
      <c r="A206" s="1410" t="s">
        <v>4698</v>
      </c>
      <c r="B206" s="326" t="s">
        <v>442</v>
      </c>
      <c r="C206" s="1412">
        <v>5405</v>
      </c>
      <c r="D206" s="1414" t="s">
        <v>2158</v>
      </c>
      <c r="E206" s="305" t="s">
        <v>4685</v>
      </c>
      <c r="F206" s="1416">
        <v>4</v>
      </c>
      <c r="G206" s="1414" t="s">
        <v>2158</v>
      </c>
      <c r="H206" s="1450" t="str">
        <f>E206</f>
        <v>111/01/26</v>
      </c>
      <c r="I206" s="1451"/>
      <c r="J206" s="1418" t="s">
        <v>2333</v>
      </c>
      <c r="K206" s="319">
        <f>K204+F206</f>
        <v>769</v>
      </c>
      <c r="L206" s="307" t="s">
        <v>2158</v>
      </c>
      <c r="M206" s="1420" t="s">
        <v>444</v>
      </c>
      <c r="N206" s="320" t="s">
        <v>4492</v>
      </c>
      <c r="O206" s="1422" t="s">
        <v>4699</v>
      </c>
      <c r="P206" s="118"/>
    </row>
    <row r="207" spans="1:16" ht="30" customHeight="1">
      <c r="A207" s="1411"/>
      <c r="B207" s="326" t="s">
        <v>2669</v>
      </c>
      <c r="C207" s="1413"/>
      <c r="D207" s="1415"/>
      <c r="E207" s="305" t="str">
        <f>E206</f>
        <v>111/01/26</v>
      </c>
      <c r="F207" s="1417"/>
      <c r="G207" s="1415"/>
      <c r="H207" s="319">
        <v>1</v>
      </c>
      <c r="I207" s="310" t="s">
        <v>443</v>
      </c>
      <c r="J207" s="1419"/>
      <c r="K207" s="319">
        <f>K205+H207</f>
        <v>112</v>
      </c>
      <c r="L207" s="310" t="s">
        <v>443</v>
      </c>
      <c r="M207" s="1421"/>
      <c r="N207" s="320" t="s">
        <v>688</v>
      </c>
      <c r="O207" s="1423"/>
      <c r="P207" s="118"/>
    </row>
    <row r="208" spans="1:16" ht="30" customHeight="1">
      <c r="A208" s="1410" t="s">
        <v>4700</v>
      </c>
      <c r="B208" s="326" t="s">
        <v>442</v>
      </c>
      <c r="C208" s="1412">
        <v>5405</v>
      </c>
      <c r="D208" s="1414" t="s">
        <v>2158</v>
      </c>
      <c r="E208" s="305" t="s">
        <v>4701</v>
      </c>
      <c r="F208" s="1416">
        <v>36</v>
      </c>
      <c r="G208" s="1414" t="s">
        <v>2158</v>
      </c>
      <c r="H208" s="1450" t="str">
        <f>E208</f>
        <v>111/01/27</v>
      </c>
      <c r="I208" s="1451"/>
      <c r="J208" s="1418" t="s">
        <v>2333</v>
      </c>
      <c r="K208" s="319">
        <f>K206+F208</f>
        <v>805</v>
      </c>
      <c r="L208" s="307" t="s">
        <v>2158</v>
      </c>
      <c r="M208" s="1420" t="s">
        <v>444</v>
      </c>
      <c r="N208" s="320" t="s">
        <v>4492</v>
      </c>
      <c r="O208" s="1422" t="s">
        <v>4703</v>
      </c>
      <c r="P208" s="118"/>
    </row>
    <row r="209" spans="1:16" ht="30" customHeight="1">
      <c r="A209" s="1411"/>
      <c r="B209" s="326" t="s">
        <v>2669</v>
      </c>
      <c r="C209" s="1413"/>
      <c r="D209" s="1415"/>
      <c r="E209" s="305" t="str">
        <f>E208</f>
        <v>111/01/27</v>
      </c>
      <c r="F209" s="1417"/>
      <c r="G209" s="1415"/>
      <c r="H209" s="319">
        <v>2</v>
      </c>
      <c r="I209" s="310" t="s">
        <v>443</v>
      </c>
      <c r="J209" s="1419"/>
      <c r="K209" s="319">
        <f>K207+H209</f>
        <v>114</v>
      </c>
      <c r="L209" s="310" t="s">
        <v>443</v>
      </c>
      <c r="M209" s="1421"/>
      <c r="N209" s="320" t="s">
        <v>4702</v>
      </c>
      <c r="O209" s="1423"/>
      <c r="P209" s="118"/>
    </row>
    <row r="210" spans="1:16" ht="30" customHeight="1">
      <c r="A210" s="1410" t="s">
        <v>4708</v>
      </c>
      <c r="B210" s="326" t="s">
        <v>442</v>
      </c>
      <c r="C210" s="1412">
        <v>5405</v>
      </c>
      <c r="D210" s="1414" t="s">
        <v>2158</v>
      </c>
      <c r="E210" s="305" t="s">
        <v>4704</v>
      </c>
      <c r="F210" s="1416">
        <v>34</v>
      </c>
      <c r="G210" s="1414" t="s">
        <v>2158</v>
      </c>
      <c r="H210" s="1450" t="str">
        <f>E210</f>
        <v>111/02/08</v>
      </c>
      <c r="I210" s="1451"/>
      <c r="J210" s="1418" t="s">
        <v>2333</v>
      </c>
      <c r="K210" s="319">
        <f>K208+F210</f>
        <v>839</v>
      </c>
      <c r="L210" s="307" t="s">
        <v>2158</v>
      </c>
      <c r="M210" s="1420" t="s">
        <v>444</v>
      </c>
      <c r="N210" s="320" t="s">
        <v>4705</v>
      </c>
      <c r="O210" s="1422" t="s">
        <v>4707</v>
      </c>
      <c r="P210" s="118"/>
    </row>
    <row r="211" spans="1:16" ht="30" customHeight="1">
      <c r="A211" s="1411"/>
      <c r="B211" s="326" t="s">
        <v>2669</v>
      </c>
      <c r="C211" s="1413"/>
      <c r="D211" s="1415"/>
      <c r="E211" s="305" t="str">
        <f>E210</f>
        <v>111/02/08</v>
      </c>
      <c r="F211" s="1417"/>
      <c r="G211" s="1415"/>
      <c r="H211" s="319">
        <v>2</v>
      </c>
      <c r="I211" s="310" t="s">
        <v>443</v>
      </c>
      <c r="J211" s="1419"/>
      <c r="K211" s="319">
        <f>K209+H211</f>
        <v>116</v>
      </c>
      <c r="L211" s="310" t="s">
        <v>443</v>
      </c>
      <c r="M211" s="1421"/>
      <c r="N211" s="320" t="s">
        <v>2251</v>
      </c>
      <c r="O211" s="1423"/>
      <c r="P211" s="118"/>
    </row>
    <row r="212" spans="1:16" ht="30" customHeight="1">
      <c r="A212" s="1410" t="s">
        <v>4709</v>
      </c>
      <c r="B212" s="326" t="s">
        <v>442</v>
      </c>
      <c r="C212" s="1412">
        <v>5405</v>
      </c>
      <c r="D212" s="1414" t="s">
        <v>2158</v>
      </c>
      <c r="E212" s="305" t="s">
        <v>4643</v>
      </c>
      <c r="F212" s="1416">
        <v>4</v>
      </c>
      <c r="G212" s="1414" t="s">
        <v>2158</v>
      </c>
      <c r="H212" s="1450" t="str">
        <f>E212</f>
        <v>111/02/14</v>
      </c>
      <c r="I212" s="1451"/>
      <c r="J212" s="1418" t="s">
        <v>2333</v>
      </c>
      <c r="K212" s="319">
        <f>K210+F212</f>
        <v>843</v>
      </c>
      <c r="L212" s="307" t="s">
        <v>2158</v>
      </c>
      <c r="M212" s="1420" t="s">
        <v>444</v>
      </c>
      <c r="N212" s="320" t="s">
        <v>4710</v>
      </c>
      <c r="O212" s="1422" t="s">
        <v>4711</v>
      </c>
      <c r="P212" s="118"/>
    </row>
    <row r="213" spans="1:16" ht="30" customHeight="1">
      <c r="A213" s="1411"/>
      <c r="B213" s="326" t="s">
        <v>2669</v>
      </c>
      <c r="C213" s="1413"/>
      <c r="D213" s="1415"/>
      <c r="E213" s="305" t="str">
        <f>E212</f>
        <v>111/02/14</v>
      </c>
      <c r="F213" s="1417"/>
      <c r="G213" s="1415"/>
      <c r="H213" s="319">
        <v>1</v>
      </c>
      <c r="I213" s="310" t="s">
        <v>443</v>
      </c>
      <c r="J213" s="1419"/>
      <c r="K213" s="319">
        <f>K211+H213</f>
        <v>117</v>
      </c>
      <c r="L213" s="310" t="s">
        <v>443</v>
      </c>
      <c r="M213" s="1421"/>
      <c r="N213" s="320" t="s">
        <v>2251</v>
      </c>
      <c r="O213" s="1423"/>
      <c r="P213" s="118"/>
    </row>
    <row r="214" spans="1:16" ht="30" customHeight="1">
      <c r="A214" s="1410" t="s">
        <v>4712</v>
      </c>
      <c r="B214" s="326" t="s">
        <v>442</v>
      </c>
      <c r="C214" s="1412">
        <v>5405</v>
      </c>
      <c r="D214" s="1414" t="s">
        <v>2158</v>
      </c>
      <c r="E214" s="305" t="s">
        <v>4643</v>
      </c>
      <c r="F214" s="1416">
        <v>4</v>
      </c>
      <c r="G214" s="1414" t="s">
        <v>2158</v>
      </c>
      <c r="H214" s="1450" t="str">
        <f>E214</f>
        <v>111/02/14</v>
      </c>
      <c r="I214" s="1451"/>
      <c r="J214" s="1418" t="s">
        <v>2333</v>
      </c>
      <c r="K214" s="319">
        <f>K212+F214</f>
        <v>847</v>
      </c>
      <c r="L214" s="307" t="s">
        <v>2158</v>
      </c>
      <c r="M214" s="1420" t="s">
        <v>444</v>
      </c>
      <c r="N214" s="320" t="s">
        <v>4710</v>
      </c>
      <c r="O214" s="1422" t="s">
        <v>4713</v>
      </c>
      <c r="P214" s="118"/>
    </row>
    <row r="215" spans="1:16" ht="30" customHeight="1">
      <c r="A215" s="1411"/>
      <c r="B215" s="326" t="s">
        <v>2669</v>
      </c>
      <c r="C215" s="1413"/>
      <c r="D215" s="1415"/>
      <c r="E215" s="305" t="str">
        <f>E214</f>
        <v>111/02/14</v>
      </c>
      <c r="F215" s="1417"/>
      <c r="G215" s="1415"/>
      <c r="H215" s="319">
        <v>1</v>
      </c>
      <c r="I215" s="310" t="s">
        <v>443</v>
      </c>
      <c r="J215" s="1419"/>
      <c r="K215" s="319">
        <f>K213+H215</f>
        <v>118</v>
      </c>
      <c r="L215" s="310" t="s">
        <v>443</v>
      </c>
      <c r="M215" s="1421"/>
      <c r="N215" s="320" t="s">
        <v>2251</v>
      </c>
      <c r="O215" s="1423"/>
      <c r="P215" s="118"/>
    </row>
    <row r="216" spans="1:16" ht="30" customHeight="1">
      <c r="A216" s="1410" t="s">
        <v>4714</v>
      </c>
      <c r="B216" s="326" t="s">
        <v>442</v>
      </c>
      <c r="C216" s="1412">
        <v>5405</v>
      </c>
      <c r="D216" s="1414" t="s">
        <v>2158</v>
      </c>
      <c r="E216" s="305" t="s">
        <v>4643</v>
      </c>
      <c r="F216" s="1416">
        <v>4</v>
      </c>
      <c r="G216" s="1414" t="s">
        <v>2158</v>
      </c>
      <c r="H216" s="1450" t="str">
        <f>E216</f>
        <v>111/02/14</v>
      </c>
      <c r="I216" s="1451"/>
      <c r="J216" s="1418" t="s">
        <v>2333</v>
      </c>
      <c r="K216" s="319">
        <f>K214+F216</f>
        <v>851</v>
      </c>
      <c r="L216" s="307" t="s">
        <v>2158</v>
      </c>
      <c r="M216" s="1420" t="s">
        <v>444</v>
      </c>
      <c r="N216" s="320" t="s">
        <v>4710</v>
      </c>
      <c r="O216" s="1422" t="s">
        <v>4715</v>
      </c>
      <c r="P216" s="118"/>
    </row>
    <row r="217" spans="1:16" ht="30" customHeight="1">
      <c r="A217" s="1411"/>
      <c r="B217" s="326" t="s">
        <v>2669</v>
      </c>
      <c r="C217" s="1413"/>
      <c r="D217" s="1415"/>
      <c r="E217" s="305" t="str">
        <f>E216</f>
        <v>111/02/14</v>
      </c>
      <c r="F217" s="1417"/>
      <c r="G217" s="1415"/>
      <c r="H217" s="319">
        <v>1</v>
      </c>
      <c r="I217" s="310" t="s">
        <v>443</v>
      </c>
      <c r="J217" s="1419"/>
      <c r="K217" s="319">
        <f>K215+H217</f>
        <v>119</v>
      </c>
      <c r="L217" s="310" t="s">
        <v>443</v>
      </c>
      <c r="M217" s="1421"/>
      <c r="N217" s="320" t="s">
        <v>2251</v>
      </c>
      <c r="O217" s="1423"/>
      <c r="P217" s="118"/>
    </row>
    <row r="218" spans="1:16" ht="30" customHeight="1">
      <c r="A218" s="1410" t="s">
        <v>4716</v>
      </c>
      <c r="B218" s="326" t="s">
        <v>442</v>
      </c>
      <c r="C218" s="1412">
        <v>5405</v>
      </c>
      <c r="D218" s="1414" t="s">
        <v>2158</v>
      </c>
      <c r="E218" s="305" t="s">
        <v>4717</v>
      </c>
      <c r="F218" s="1416">
        <v>4</v>
      </c>
      <c r="G218" s="1414" t="s">
        <v>2158</v>
      </c>
      <c r="H218" s="1450" t="str">
        <f>E218</f>
        <v>111/02/16</v>
      </c>
      <c r="I218" s="1451"/>
      <c r="J218" s="1418" t="s">
        <v>2333</v>
      </c>
      <c r="K218" s="319">
        <f>K216+F218</f>
        <v>855</v>
      </c>
      <c r="L218" s="307" t="s">
        <v>2158</v>
      </c>
      <c r="M218" s="1420" t="s">
        <v>444</v>
      </c>
      <c r="N218" s="320" t="s">
        <v>4710</v>
      </c>
      <c r="O218" s="1422" t="s">
        <v>4718</v>
      </c>
      <c r="P218" s="118"/>
    </row>
    <row r="219" spans="1:16" ht="30" customHeight="1">
      <c r="A219" s="1411"/>
      <c r="B219" s="326" t="s">
        <v>2669</v>
      </c>
      <c r="C219" s="1413"/>
      <c r="D219" s="1415"/>
      <c r="E219" s="305" t="str">
        <f>E218</f>
        <v>111/02/16</v>
      </c>
      <c r="F219" s="1417"/>
      <c r="G219" s="1415"/>
      <c r="H219" s="319">
        <v>1</v>
      </c>
      <c r="I219" s="310" t="s">
        <v>443</v>
      </c>
      <c r="J219" s="1419"/>
      <c r="K219" s="319">
        <f>K217+H219</f>
        <v>120</v>
      </c>
      <c r="L219" s="310" t="s">
        <v>443</v>
      </c>
      <c r="M219" s="1421"/>
      <c r="N219" s="320" t="s">
        <v>4702</v>
      </c>
      <c r="O219" s="1423"/>
      <c r="P219" s="118"/>
    </row>
    <row r="220" spans="1:16" ht="30" customHeight="1">
      <c r="A220" s="1410" t="s">
        <v>4719</v>
      </c>
      <c r="B220" s="326" t="s">
        <v>442</v>
      </c>
      <c r="C220" s="1412">
        <v>5405</v>
      </c>
      <c r="D220" s="1414" t="s">
        <v>2158</v>
      </c>
      <c r="E220" s="305" t="s">
        <v>4717</v>
      </c>
      <c r="F220" s="1416">
        <v>4</v>
      </c>
      <c r="G220" s="1414" t="s">
        <v>2158</v>
      </c>
      <c r="H220" s="1450" t="str">
        <f>E220</f>
        <v>111/02/16</v>
      </c>
      <c r="I220" s="1451"/>
      <c r="J220" s="1418" t="s">
        <v>2333</v>
      </c>
      <c r="K220" s="319">
        <f>K218+F220</f>
        <v>859</v>
      </c>
      <c r="L220" s="307" t="s">
        <v>2158</v>
      </c>
      <c r="M220" s="1420" t="s">
        <v>444</v>
      </c>
      <c r="N220" s="320" t="s">
        <v>4710</v>
      </c>
      <c r="O220" s="1422" t="s">
        <v>4720</v>
      </c>
      <c r="P220" s="118"/>
    </row>
    <row r="221" spans="1:16" ht="30" customHeight="1">
      <c r="A221" s="1411"/>
      <c r="B221" s="326" t="s">
        <v>2669</v>
      </c>
      <c r="C221" s="1413"/>
      <c r="D221" s="1415"/>
      <c r="E221" s="305" t="str">
        <f>E220</f>
        <v>111/02/16</v>
      </c>
      <c r="F221" s="1417"/>
      <c r="G221" s="1415"/>
      <c r="H221" s="319">
        <v>1</v>
      </c>
      <c r="I221" s="310" t="s">
        <v>443</v>
      </c>
      <c r="J221" s="1419"/>
      <c r="K221" s="319">
        <f>K219+H221</f>
        <v>121</v>
      </c>
      <c r="L221" s="310" t="s">
        <v>443</v>
      </c>
      <c r="M221" s="1421"/>
      <c r="N221" s="320" t="s">
        <v>4702</v>
      </c>
      <c r="O221" s="1423"/>
      <c r="P221" s="118"/>
    </row>
    <row r="222" spans="1:16" ht="30" customHeight="1">
      <c r="A222" s="1410" t="s">
        <v>4721</v>
      </c>
      <c r="B222" s="326" t="s">
        <v>442</v>
      </c>
      <c r="C222" s="1412">
        <v>5405</v>
      </c>
      <c r="D222" s="1414" t="s">
        <v>2158</v>
      </c>
      <c r="E222" s="305" t="s">
        <v>4717</v>
      </c>
      <c r="F222" s="1416">
        <v>4</v>
      </c>
      <c r="G222" s="1414" t="s">
        <v>2158</v>
      </c>
      <c r="H222" s="1450" t="str">
        <f>E222</f>
        <v>111/02/16</v>
      </c>
      <c r="I222" s="1451"/>
      <c r="J222" s="1418" t="s">
        <v>2333</v>
      </c>
      <c r="K222" s="319">
        <f>K220+F222</f>
        <v>863</v>
      </c>
      <c r="L222" s="307" t="s">
        <v>2158</v>
      </c>
      <c r="M222" s="1420" t="s">
        <v>444</v>
      </c>
      <c r="N222" s="320" t="s">
        <v>4710</v>
      </c>
      <c r="O222" s="1422" t="s">
        <v>4722</v>
      </c>
      <c r="P222" s="118"/>
    </row>
    <row r="223" spans="1:16" ht="30" customHeight="1">
      <c r="A223" s="1411"/>
      <c r="B223" s="326" t="s">
        <v>2669</v>
      </c>
      <c r="C223" s="1413"/>
      <c r="D223" s="1415"/>
      <c r="E223" s="305" t="str">
        <f>E222</f>
        <v>111/02/16</v>
      </c>
      <c r="F223" s="1417"/>
      <c r="G223" s="1415"/>
      <c r="H223" s="319">
        <v>1</v>
      </c>
      <c r="I223" s="310" t="s">
        <v>443</v>
      </c>
      <c r="J223" s="1419"/>
      <c r="K223" s="319">
        <f>K221+H223</f>
        <v>122</v>
      </c>
      <c r="L223" s="310" t="s">
        <v>443</v>
      </c>
      <c r="M223" s="1421"/>
      <c r="N223" s="320" t="s">
        <v>4702</v>
      </c>
      <c r="O223" s="1423"/>
      <c r="P223" s="118"/>
    </row>
    <row r="224" spans="1:16" ht="30" customHeight="1">
      <c r="A224" s="1410" t="s">
        <v>4723</v>
      </c>
      <c r="B224" s="326" t="s">
        <v>442</v>
      </c>
      <c r="C224" s="1412">
        <v>5405</v>
      </c>
      <c r="D224" s="1414" t="s">
        <v>2158</v>
      </c>
      <c r="E224" s="305" t="s">
        <v>4724</v>
      </c>
      <c r="F224" s="1416">
        <v>4</v>
      </c>
      <c r="G224" s="1414" t="s">
        <v>2158</v>
      </c>
      <c r="H224" s="1450" t="str">
        <f>E224</f>
        <v>111/02/19</v>
      </c>
      <c r="I224" s="1451"/>
      <c r="J224" s="1418" t="s">
        <v>2333</v>
      </c>
      <c r="K224" s="319">
        <f>K222+F224</f>
        <v>867</v>
      </c>
      <c r="L224" s="307" t="s">
        <v>2158</v>
      </c>
      <c r="M224" s="1420" t="s">
        <v>444</v>
      </c>
      <c r="N224" s="320" t="s">
        <v>4710</v>
      </c>
      <c r="O224" s="1422" t="s">
        <v>4725</v>
      </c>
      <c r="P224" s="118"/>
    </row>
    <row r="225" spans="1:16" ht="30" customHeight="1">
      <c r="A225" s="1411"/>
      <c r="B225" s="326" t="s">
        <v>2669</v>
      </c>
      <c r="C225" s="1413"/>
      <c r="D225" s="1415"/>
      <c r="E225" s="305" t="str">
        <f>E224</f>
        <v>111/02/19</v>
      </c>
      <c r="F225" s="1417"/>
      <c r="G225" s="1415"/>
      <c r="H225" s="319">
        <v>1</v>
      </c>
      <c r="I225" s="310" t="s">
        <v>443</v>
      </c>
      <c r="J225" s="1419"/>
      <c r="K225" s="319">
        <f>K223+H225</f>
        <v>123</v>
      </c>
      <c r="L225" s="310" t="s">
        <v>443</v>
      </c>
      <c r="M225" s="1421"/>
      <c r="N225" s="320" t="s">
        <v>4702</v>
      </c>
      <c r="O225" s="1423"/>
      <c r="P225" s="118"/>
    </row>
    <row r="226" spans="1:16" ht="30" customHeight="1">
      <c r="A226" s="1410" t="s">
        <v>4726</v>
      </c>
      <c r="B226" s="326" t="s">
        <v>442</v>
      </c>
      <c r="C226" s="1412">
        <v>5405</v>
      </c>
      <c r="D226" s="1414" t="s">
        <v>2158</v>
      </c>
      <c r="E226" s="305" t="s">
        <v>4724</v>
      </c>
      <c r="F226" s="1416">
        <v>4</v>
      </c>
      <c r="G226" s="1414" t="s">
        <v>2158</v>
      </c>
      <c r="H226" s="1450" t="str">
        <f>E226</f>
        <v>111/02/19</v>
      </c>
      <c r="I226" s="1451"/>
      <c r="J226" s="1418" t="s">
        <v>2333</v>
      </c>
      <c r="K226" s="319">
        <f>K224+F226</f>
        <v>871</v>
      </c>
      <c r="L226" s="307" t="s">
        <v>2158</v>
      </c>
      <c r="M226" s="1420" t="s">
        <v>444</v>
      </c>
      <c r="N226" s="320" t="s">
        <v>4710</v>
      </c>
      <c r="O226" s="1422" t="s">
        <v>4727</v>
      </c>
      <c r="P226" s="118"/>
    </row>
    <row r="227" spans="1:16" ht="30" customHeight="1">
      <c r="A227" s="1411"/>
      <c r="B227" s="326" t="s">
        <v>2669</v>
      </c>
      <c r="C227" s="1413"/>
      <c r="D227" s="1415"/>
      <c r="E227" s="305" t="str">
        <f>E226</f>
        <v>111/02/19</v>
      </c>
      <c r="F227" s="1417"/>
      <c r="G227" s="1415"/>
      <c r="H227" s="319">
        <v>1</v>
      </c>
      <c r="I227" s="310" t="s">
        <v>443</v>
      </c>
      <c r="J227" s="1419"/>
      <c r="K227" s="319">
        <f>K225+H227</f>
        <v>124</v>
      </c>
      <c r="L227" s="310" t="s">
        <v>443</v>
      </c>
      <c r="M227" s="1421"/>
      <c r="N227" s="320" t="s">
        <v>4702</v>
      </c>
      <c r="O227" s="1423"/>
      <c r="P227" s="118"/>
    </row>
    <row r="228" spans="1:16" ht="30" customHeight="1">
      <c r="A228" s="1410" t="s">
        <v>4728</v>
      </c>
      <c r="B228" s="326" t="s">
        <v>442</v>
      </c>
      <c r="C228" s="1412">
        <v>5405</v>
      </c>
      <c r="D228" s="1414" t="s">
        <v>2158</v>
      </c>
      <c r="E228" s="305" t="s">
        <v>4724</v>
      </c>
      <c r="F228" s="1416">
        <v>4</v>
      </c>
      <c r="G228" s="1414" t="s">
        <v>2158</v>
      </c>
      <c r="H228" s="1450" t="str">
        <f>E228</f>
        <v>111/02/19</v>
      </c>
      <c r="I228" s="1451"/>
      <c r="J228" s="1418" t="s">
        <v>2333</v>
      </c>
      <c r="K228" s="319">
        <f>K226+F228</f>
        <v>875</v>
      </c>
      <c r="L228" s="307" t="s">
        <v>2158</v>
      </c>
      <c r="M228" s="1420" t="s">
        <v>444</v>
      </c>
      <c r="N228" s="320" t="s">
        <v>4710</v>
      </c>
      <c r="O228" s="1422" t="s">
        <v>4729</v>
      </c>
      <c r="P228" s="118"/>
    </row>
    <row r="229" spans="1:16" ht="30" customHeight="1">
      <c r="A229" s="1411"/>
      <c r="B229" s="326" t="s">
        <v>2669</v>
      </c>
      <c r="C229" s="1413"/>
      <c r="D229" s="1415"/>
      <c r="E229" s="305" t="str">
        <f>E228</f>
        <v>111/02/19</v>
      </c>
      <c r="F229" s="1417"/>
      <c r="G229" s="1415"/>
      <c r="H229" s="319">
        <v>1</v>
      </c>
      <c r="I229" s="310" t="s">
        <v>443</v>
      </c>
      <c r="J229" s="1419"/>
      <c r="K229" s="319">
        <f>K227+H229</f>
        <v>125</v>
      </c>
      <c r="L229" s="310" t="s">
        <v>443</v>
      </c>
      <c r="M229" s="1421"/>
      <c r="N229" s="320" t="s">
        <v>4702</v>
      </c>
      <c r="O229" s="1423"/>
      <c r="P229" s="118"/>
    </row>
    <row r="230" spans="1:16" ht="30" customHeight="1">
      <c r="A230" s="1410" t="s">
        <v>4730</v>
      </c>
      <c r="B230" s="326" t="s">
        <v>442</v>
      </c>
      <c r="C230" s="1412">
        <v>5405</v>
      </c>
      <c r="D230" s="1414" t="s">
        <v>2158</v>
      </c>
      <c r="E230" s="305" t="s">
        <v>4724</v>
      </c>
      <c r="F230" s="1416">
        <v>4</v>
      </c>
      <c r="G230" s="1414" t="s">
        <v>2158</v>
      </c>
      <c r="H230" s="1450" t="str">
        <f>E230</f>
        <v>111/02/19</v>
      </c>
      <c r="I230" s="1451"/>
      <c r="J230" s="1418" t="s">
        <v>2333</v>
      </c>
      <c r="K230" s="319">
        <f>K228+F230</f>
        <v>879</v>
      </c>
      <c r="L230" s="307" t="s">
        <v>2158</v>
      </c>
      <c r="M230" s="1420" t="s">
        <v>444</v>
      </c>
      <c r="N230" s="320" t="s">
        <v>4710</v>
      </c>
      <c r="O230" s="1422" t="s">
        <v>4731</v>
      </c>
      <c r="P230" s="118"/>
    </row>
    <row r="231" spans="1:16" ht="30" customHeight="1">
      <c r="A231" s="1411"/>
      <c r="B231" s="326" t="s">
        <v>2669</v>
      </c>
      <c r="C231" s="1413"/>
      <c r="D231" s="1415"/>
      <c r="E231" s="305" t="str">
        <f>E230</f>
        <v>111/02/19</v>
      </c>
      <c r="F231" s="1417"/>
      <c r="G231" s="1415"/>
      <c r="H231" s="319">
        <v>1</v>
      </c>
      <c r="I231" s="310" t="s">
        <v>443</v>
      </c>
      <c r="J231" s="1419"/>
      <c r="K231" s="319">
        <f>K229+H231</f>
        <v>126</v>
      </c>
      <c r="L231" s="310" t="s">
        <v>443</v>
      </c>
      <c r="M231" s="1421"/>
      <c r="N231" s="320" t="s">
        <v>4702</v>
      </c>
      <c r="O231" s="1423"/>
      <c r="P231" s="118"/>
    </row>
    <row r="232" spans="1:16" ht="30" customHeight="1">
      <c r="A232" s="1410" t="s">
        <v>4732</v>
      </c>
      <c r="B232" s="326" t="s">
        <v>442</v>
      </c>
      <c r="C232" s="1412">
        <v>5405</v>
      </c>
      <c r="D232" s="1414" t="s">
        <v>2158</v>
      </c>
      <c r="E232" s="305" t="s">
        <v>4733</v>
      </c>
      <c r="F232" s="1416">
        <v>5</v>
      </c>
      <c r="G232" s="1414" t="s">
        <v>2158</v>
      </c>
      <c r="H232" s="1450" t="str">
        <f>E232</f>
        <v>111/02/19</v>
      </c>
      <c r="I232" s="1451"/>
      <c r="J232" s="1418" t="s">
        <v>2333</v>
      </c>
      <c r="K232" s="319">
        <f>K230+F232</f>
        <v>884</v>
      </c>
      <c r="L232" s="307" t="s">
        <v>2158</v>
      </c>
      <c r="M232" s="1420" t="s">
        <v>444</v>
      </c>
      <c r="N232" s="320" t="s">
        <v>4710</v>
      </c>
      <c r="O232" s="1422" t="s">
        <v>4734</v>
      </c>
      <c r="P232" s="118"/>
    </row>
    <row r="233" spans="1:16" ht="30" customHeight="1">
      <c r="A233" s="1411"/>
      <c r="B233" s="326" t="s">
        <v>2669</v>
      </c>
      <c r="C233" s="1413"/>
      <c r="D233" s="1415"/>
      <c r="E233" s="305" t="str">
        <f>E232</f>
        <v>111/02/19</v>
      </c>
      <c r="F233" s="1417"/>
      <c r="G233" s="1415"/>
      <c r="H233" s="319">
        <v>1</v>
      </c>
      <c r="I233" s="310" t="s">
        <v>443</v>
      </c>
      <c r="J233" s="1419"/>
      <c r="K233" s="319">
        <f>K231+H233</f>
        <v>127</v>
      </c>
      <c r="L233" s="310" t="s">
        <v>443</v>
      </c>
      <c r="M233" s="1421"/>
      <c r="N233" s="320" t="s">
        <v>4702</v>
      </c>
      <c r="O233" s="1423"/>
      <c r="P233" s="118"/>
    </row>
    <row r="234" spans="1:16" ht="30" customHeight="1">
      <c r="A234" s="1410" t="s">
        <v>4735</v>
      </c>
      <c r="B234" s="326" t="s">
        <v>442</v>
      </c>
      <c r="C234" s="1412">
        <v>5405</v>
      </c>
      <c r="D234" s="1414" t="s">
        <v>2158</v>
      </c>
      <c r="E234" s="305" t="s">
        <v>4733</v>
      </c>
      <c r="F234" s="1416">
        <v>5</v>
      </c>
      <c r="G234" s="1414" t="s">
        <v>2158</v>
      </c>
      <c r="H234" s="1450" t="str">
        <f>E234</f>
        <v>111/02/19</v>
      </c>
      <c r="I234" s="1451"/>
      <c r="J234" s="1418" t="s">
        <v>2333</v>
      </c>
      <c r="K234" s="319">
        <f>K232+F234</f>
        <v>889</v>
      </c>
      <c r="L234" s="307" t="s">
        <v>2158</v>
      </c>
      <c r="M234" s="1420" t="s">
        <v>444</v>
      </c>
      <c r="N234" s="320" t="s">
        <v>4710</v>
      </c>
      <c r="O234" s="1422" t="s">
        <v>4736</v>
      </c>
      <c r="P234" s="118"/>
    </row>
    <row r="235" spans="1:16" ht="30" customHeight="1">
      <c r="A235" s="1411"/>
      <c r="B235" s="326" t="s">
        <v>2669</v>
      </c>
      <c r="C235" s="1413"/>
      <c r="D235" s="1415"/>
      <c r="E235" s="305" t="str">
        <f>E234</f>
        <v>111/02/19</v>
      </c>
      <c r="F235" s="1417"/>
      <c r="G235" s="1415"/>
      <c r="H235" s="319">
        <v>1</v>
      </c>
      <c r="I235" s="310" t="s">
        <v>443</v>
      </c>
      <c r="J235" s="1419"/>
      <c r="K235" s="319">
        <f>K233+H235</f>
        <v>128</v>
      </c>
      <c r="L235" s="310" t="s">
        <v>443</v>
      </c>
      <c r="M235" s="1421"/>
      <c r="N235" s="320" t="s">
        <v>4702</v>
      </c>
      <c r="O235" s="1423"/>
      <c r="P235" s="118"/>
    </row>
    <row r="236" spans="1:16" ht="30" customHeight="1">
      <c r="A236" s="1410" t="s">
        <v>4737</v>
      </c>
      <c r="B236" s="326" t="s">
        <v>442</v>
      </c>
      <c r="C236" s="1412">
        <v>5405</v>
      </c>
      <c r="D236" s="1414" t="s">
        <v>2158</v>
      </c>
      <c r="E236" s="305" t="s">
        <v>4738</v>
      </c>
      <c r="F236" s="1416">
        <v>64</v>
      </c>
      <c r="G236" s="1414" t="s">
        <v>2158</v>
      </c>
      <c r="H236" s="1450" t="str">
        <f>E236</f>
        <v>111/02/23</v>
      </c>
      <c r="I236" s="1451"/>
      <c r="J236" s="1418" t="s">
        <v>2333</v>
      </c>
      <c r="K236" s="319">
        <f>K234+F236</f>
        <v>953</v>
      </c>
      <c r="L236" s="307" t="s">
        <v>2158</v>
      </c>
      <c r="M236" s="1420" t="s">
        <v>444</v>
      </c>
      <c r="N236" s="320" t="s">
        <v>2174</v>
      </c>
      <c r="O236" s="1422" t="s">
        <v>4739</v>
      </c>
      <c r="P236" s="118"/>
    </row>
    <row r="237" spans="1:16" ht="30" customHeight="1">
      <c r="A237" s="1411"/>
      <c r="B237" s="326" t="s">
        <v>2669</v>
      </c>
      <c r="C237" s="1413"/>
      <c r="D237" s="1415"/>
      <c r="E237" s="305" t="str">
        <f>E236</f>
        <v>111/02/23</v>
      </c>
      <c r="F237" s="1417"/>
      <c r="G237" s="1415"/>
      <c r="H237" s="319">
        <v>2</v>
      </c>
      <c r="I237" s="310" t="s">
        <v>443</v>
      </c>
      <c r="J237" s="1419"/>
      <c r="K237" s="319">
        <f>K235+H237</f>
        <v>130</v>
      </c>
      <c r="L237" s="310" t="s">
        <v>443</v>
      </c>
      <c r="M237" s="1421"/>
      <c r="N237" s="320" t="s">
        <v>4706</v>
      </c>
      <c r="O237" s="1423"/>
      <c r="P237" s="118"/>
    </row>
    <row r="238" spans="1:16" ht="30" customHeight="1">
      <c r="A238" s="1410" t="s">
        <v>4740</v>
      </c>
      <c r="B238" s="326" t="s">
        <v>442</v>
      </c>
      <c r="C238" s="1412">
        <v>5405</v>
      </c>
      <c r="D238" s="1414" t="s">
        <v>2158</v>
      </c>
      <c r="E238" s="305" t="s">
        <v>4741</v>
      </c>
      <c r="F238" s="1416">
        <v>4</v>
      </c>
      <c r="G238" s="1414" t="s">
        <v>2158</v>
      </c>
      <c r="H238" s="1450" t="str">
        <f>E238</f>
        <v>111/02/25</v>
      </c>
      <c r="I238" s="1451"/>
      <c r="J238" s="1418" t="s">
        <v>2333</v>
      </c>
      <c r="K238" s="319">
        <f>K236+F238</f>
        <v>957</v>
      </c>
      <c r="L238" s="307" t="s">
        <v>2158</v>
      </c>
      <c r="M238" s="1420" t="s">
        <v>444</v>
      </c>
      <c r="N238" s="320" t="s">
        <v>2174</v>
      </c>
      <c r="O238" s="1422" t="s">
        <v>4742</v>
      </c>
      <c r="P238" s="118"/>
    </row>
    <row r="239" spans="1:16" ht="30" customHeight="1">
      <c r="A239" s="1411"/>
      <c r="B239" s="326" t="s">
        <v>2669</v>
      </c>
      <c r="C239" s="1413"/>
      <c r="D239" s="1415"/>
      <c r="E239" s="305" t="str">
        <f>E238</f>
        <v>111/02/25</v>
      </c>
      <c r="F239" s="1417"/>
      <c r="G239" s="1415"/>
      <c r="H239" s="319">
        <v>1</v>
      </c>
      <c r="I239" s="310" t="s">
        <v>443</v>
      </c>
      <c r="J239" s="1419"/>
      <c r="K239" s="319">
        <f>K237+H239</f>
        <v>131</v>
      </c>
      <c r="L239" s="310" t="s">
        <v>443</v>
      </c>
      <c r="M239" s="1421"/>
      <c r="N239" s="320" t="s">
        <v>4706</v>
      </c>
      <c r="O239" s="1423"/>
      <c r="P239" s="118"/>
    </row>
    <row r="240" spans="1:16" ht="30" customHeight="1">
      <c r="A240" s="1410" t="s">
        <v>4743</v>
      </c>
      <c r="B240" s="326" t="s">
        <v>442</v>
      </c>
      <c r="C240" s="1412">
        <v>5405</v>
      </c>
      <c r="D240" s="1414" t="s">
        <v>2158</v>
      </c>
      <c r="E240" s="305" t="s">
        <v>4741</v>
      </c>
      <c r="F240" s="1416">
        <v>4</v>
      </c>
      <c r="G240" s="1414" t="s">
        <v>2158</v>
      </c>
      <c r="H240" s="1450" t="str">
        <f>E240</f>
        <v>111/02/25</v>
      </c>
      <c r="I240" s="1451"/>
      <c r="J240" s="1418" t="s">
        <v>2333</v>
      </c>
      <c r="K240" s="319">
        <f>K238+F240</f>
        <v>961</v>
      </c>
      <c r="L240" s="307" t="s">
        <v>2158</v>
      </c>
      <c r="M240" s="1420" t="s">
        <v>444</v>
      </c>
      <c r="N240" s="320" t="s">
        <v>2174</v>
      </c>
      <c r="O240" s="1422" t="s">
        <v>4744</v>
      </c>
      <c r="P240" s="118"/>
    </row>
    <row r="241" spans="1:16" ht="30" customHeight="1">
      <c r="A241" s="1411"/>
      <c r="B241" s="326" t="s">
        <v>2669</v>
      </c>
      <c r="C241" s="1413"/>
      <c r="D241" s="1415"/>
      <c r="E241" s="305" t="str">
        <f>E240</f>
        <v>111/02/25</v>
      </c>
      <c r="F241" s="1417"/>
      <c r="G241" s="1415"/>
      <c r="H241" s="319">
        <v>1</v>
      </c>
      <c r="I241" s="310" t="s">
        <v>443</v>
      </c>
      <c r="J241" s="1419"/>
      <c r="K241" s="319">
        <f>K239+H241</f>
        <v>132</v>
      </c>
      <c r="L241" s="310" t="s">
        <v>443</v>
      </c>
      <c r="M241" s="1421"/>
      <c r="N241" s="320" t="s">
        <v>4706</v>
      </c>
      <c r="O241" s="1423"/>
      <c r="P241" s="118"/>
    </row>
    <row r="242" spans="1:16" ht="30" customHeight="1">
      <c r="A242" s="1410" t="s">
        <v>4745</v>
      </c>
      <c r="B242" s="326" t="s">
        <v>442</v>
      </c>
      <c r="C242" s="1412">
        <v>5405</v>
      </c>
      <c r="D242" s="1414" t="s">
        <v>2158</v>
      </c>
      <c r="E242" s="305" t="s">
        <v>4741</v>
      </c>
      <c r="F242" s="1416">
        <v>4</v>
      </c>
      <c r="G242" s="1414" t="s">
        <v>2158</v>
      </c>
      <c r="H242" s="1450" t="str">
        <f>E242</f>
        <v>111/02/25</v>
      </c>
      <c r="I242" s="1451"/>
      <c r="J242" s="1418" t="s">
        <v>2333</v>
      </c>
      <c r="K242" s="319">
        <f>K240+F242</f>
        <v>965</v>
      </c>
      <c r="L242" s="307" t="s">
        <v>2158</v>
      </c>
      <c r="M242" s="1420" t="s">
        <v>444</v>
      </c>
      <c r="N242" s="320" t="s">
        <v>2174</v>
      </c>
      <c r="O242" s="1422" t="s">
        <v>4746</v>
      </c>
      <c r="P242" s="118"/>
    </row>
    <row r="243" spans="1:16" ht="30" customHeight="1">
      <c r="A243" s="1411"/>
      <c r="B243" s="326" t="s">
        <v>2669</v>
      </c>
      <c r="C243" s="1413"/>
      <c r="D243" s="1415"/>
      <c r="E243" s="305" t="str">
        <f>E242</f>
        <v>111/02/25</v>
      </c>
      <c r="F243" s="1417"/>
      <c r="G243" s="1415"/>
      <c r="H243" s="319">
        <v>1</v>
      </c>
      <c r="I243" s="310" t="s">
        <v>443</v>
      </c>
      <c r="J243" s="1419"/>
      <c r="K243" s="319">
        <f>K241+H243</f>
        <v>133</v>
      </c>
      <c r="L243" s="310" t="s">
        <v>443</v>
      </c>
      <c r="M243" s="1421"/>
      <c r="N243" s="320" t="s">
        <v>4706</v>
      </c>
      <c r="O243" s="1423"/>
      <c r="P243" s="118"/>
    </row>
    <row r="244" spans="1:16" ht="30" customHeight="1">
      <c r="A244" s="1410" t="s">
        <v>4747</v>
      </c>
      <c r="B244" s="326" t="s">
        <v>442</v>
      </c>
      <c r="C244" s="1412">
        <v>5405</v>
      </c>
      <c r="D244" s="1414" t="s">
        <v>2158</v>
      </c>
      <c r="E244" s="305" t="s">
        <v>4741</v>
      </c>
      <c r="F244" s="1416">
        <v>4</v>
      </c>
      <c r="G244" s="1414" t="s">
        <v>2158</v>
      </c>
      <c r="H244" s="1450" t="str">
        <f>E244</f>
        <v>111/02/25</v>
      </c>
      <c r="I244" s="1451"/>
      <c r="J244" s="1418" t="s">
        <v>2333</v>
      </c>
      <c r="K244" s="319">
        <f>K242+F244</f>
        <v>969</v>
      </c>
      <c r="L244" s="307" t="s">
        <v>2158</v>
      </c>
      <c r="M244" s="1420" t="s">
        <v>444</v>
      </c>
      <c r="N244" s="320" t="s">
        <v>2174</v>
      </c>
      <c r="O244" s="1422" t="s">
        <v>4748</v>
      </c>
      <c r="P244" s="118"/>
    </row>
    <row r="245" spans="1:16" ht="30" customHeight="1">
      <c r="A245" s="1411"/>
      <c r="B245" s="326" t="s">
        <v>2669</v>
      </c>
      <c r="C245" s="1413"/>
      <c r="D245" s="1415"/>
      <c r="E245" s="305" t="str">
        <f>E244</f>
        <v>111/02/25</v>
      </c>
      <c r="F245" s="1417"/>
      <c r="G245" s="1415"/>
      <c r="H245" s="319">
        <v>1</v>
      </c>
      <c r="I245" s="310" t="s">
        <v>443</v>
      </c>
      <c r="J245" s="1419"/>
      <c r="K245" s="319">
        <f>K243+H245</f>
        <v>134</v>
      </c>
      <c r="L245" s="310" t="s">
        <v>443</v>
      </c>
      <c r="M245" s="1421"/>
      <c r="N245" s="320" t="s">
        <v>4706</v>
      </c>
      <c r="O245" s="1423"/>
      <c r="P245" s="118"/>
    </row>
    <row r="246" spans="1:16" ht="30" customHeight="1">
      <c r="A246" s="1410" t="s">
        <v>4749</v>
      </c>
      <c r="B246" s="326" t="s">
        <v>442</v>
      </c>
      <c r="C246" s="1412">
        <v>5405</v>
      </c>
      <c r="D246" s="1414" t="s">
        <v>2158</v>
      </c>
      <c r="E246" s="305" t="s">
        <v>4741</v>
      </c>
      <c r="F246" s="1416">
        <v>4</v>
      </c>
      <c r="G246" s="1414" t="s">
        <v>2158</v>
      </c>
      <c r="H246" s="1450" t="str">
        <f>E246</f>
        <v>111/02/25</v>
      </c>
      <c r="I246" s="1451"/>
      <c r="J246" s="1418" t="s">
        <v>2333</v>
      </c>
      <c r="K246" s="319">
        <f>K244+F246</f>
        <v>973</v>
      </c>
      <c r="L246" s="307" t="s">
        <v>2158</v>
      </c>
      <c r="M246" s="1420" t="s">
        <v>444</v>
      </c>
      <c r="N246" s="320" t="s">
        <v>2174</v>
      </c>
      <c r="O246" s="1422" t="s">
        <v>4750</v>
      </c>
      <c r="P246" s="118"/>
    </row>
    <row r="247" spans="1:16" ht="30" customHeight="1">
      <c r="A247" s="1411"/>
      <c r="B247" s="326" t="s">
        <v>2669</v>
      </c>
      <c r="C247" s="1413"/>
      <c r="D247" s="1415"/>
      <c r="E247" s="305" t="str">
        <f>E246</f>
        <v>111/02/25</v>
      </c>
      <c r="F247" s="1417"/>
      <c r="G247" s="1415"/>
      <c r="H247" s="319">
        <v>1</v>
      </c>
      <c r="I247" s="310" t="s">
        <v>443</v>
      </c>
      <c r="J247" s="1419"/>
      <c r="K247" s="319">
        <f>K245+H247</f>
        <v>135</v>
      </c>
      <c r="L247" s="310" t="s">
        <v>443</v>
      </c>
      <c r="M247" s="1421"/>
      <c r="N247" s="320" t="s">
        <v>4706</v>
      </c>
      <c r="O247" s="1423"/>
      <c r="P247" s="118"/>
    </row>
    <row r="248" spans="1:16" ht="30" customHeight="1">
      <c r="A248" s="1410" t="s">
        <v>4751</v>
      </c>
      <c r="B248" s="326" t="s">
        <v>442</v>
      </c>
      <c r="C248" s="1412">
        <v>5405</v>
      </c>
      <c r="D248" s="1414" t="s">
        <v>2158</v>
      </c>
      <c r="E248" s="305" t="s">
        <v>4741</v>
      </c>
      <c r="F248" s="1416">
        <v>4</v>
      </c>
      <c r="G248" s="1414" t="s">
        <v>2158</v>
      </c>
      <c r="H248" s="1450" t="str">
        <f>E248</f>
        <v>111/02/25</v>
      </c>
      <c r="I248" s="1451"/>
      <c r="J248" s="1418" t="s">
        <v>2333</v>
      </c>
      <c r="K248" s="319">
        <f>K246+F248</f>
        <v>977</v>
      </c>
      <c r="L248" s="307" t="s">
        <v>2158</v>
      </c>
      <c r="M248" s="1420" t="s">
        <v>444</v>
      </c>
      <c r="N248" s="320" t="s">
        <v>2174</v>
      </c>
      <c r="O248" s="1422" t="s">
        <v>4752</v>
      </c>
      <c r="P248" s="118"/>
    </row>
    <row r="249" spans="1:16" ht="30" customHeight="1">
      <c r="A249" s="1411"/>
      <c r="B249" s="326" t="s">
        <v>2669</v>
      </c>
      <c r="C249" s="1413"/>
      <c r="D249" s="1415"/>
      <c r="E249" s="305" t="str">
        <f>E248</f>
        <v>111/02/25</v>
      </c>
      <c r="F249" s="1417"/>
      <c r="G249" s="1415"/>
      <c r="H249" s="319">
        <v>1</v>
      </c>
      <c r="I249" s="310" t="s">
        <v>443</v>
      </c>
      <c r="J249" s="1419"/>
      <c r="K249" s="319">
        <f>K247+H249</f>
        <v>136</v>
      </c>
      <c r="L249" s="310" t="s">
        <v>443</v>
      </c>
      <c r="M249" s="1421"/>
      <c r="N249" s="320" t="s">
        <v>4706</v>
      </c>
      <c r="O249" s="1423"/>
      <c r="P249" s="118"/>
    </row>
    <row r="250" spans="1:16" ht="30" customHeight="1">
      <c r="A250" s="1410" t="s">
        <v>4866</v>
      </c>
      <c r="B250" s="326" t="s">
        <v>442</v>
      </c>
      <c r="C250" s="1412">
        <v>5405</v>
      </c>
      <c r="D250" s="1414" t="s">
        <v>2158</v>
      </c>
      <c r="E250" s="305" t="s">
        <v>4867</v>
      </c>
      <c r="F250" s="1416">
        <v>4</v>
      </c>
      <c r="G250" s="1414" t="s">
        <v>2158</v>
      </c>
      <c r="H250" s="1450" t="str">
        <f>E250</f>
        <v>111/03/01</v>
      </c>
      <c r="I250" s="1451"/>
      <c r="J250" s="1418" t="s">
        <v>2333</v>
      </c>
      <c r="K250" s="319">
        <f>K248+F250</f>
        <v>981</v>
      </c>
      <c r="L250" s="307" t="s">
        <v>2158</v>
      </c>
      <c r="M250" s="1420" t="s">
        <v>444</v>
      </c>
      <c r="N250" s="320" t="s">
        <v>4868</v>
      </c>
      <c r="O250" s="1422" t="s">
        <v>4869</v>
      </c>
      <c r="P250" s="118"/>
    </row>
    <row r="251" spans="1:16" ht="30" customHeight="1">
      <c r="A251" s="1411"/>
      <c r="B251" s="326" t="s">
        <v>2669</v>
      </c>
      <c r="C251" s="1413"/>
      <c r="D251" s="1415"/>
      <c r="E251" s="305" t="str">
        <f>E250</f>
        <v>111/03/01</v>
      </c>
      <c r="F251" s="1417"/>
      <c r="G251" s="1415"/>
      <c r="H251" s="319">
        <v>1</v>
      </c>
      <c r="I251" s="310" t="s">
        <v>443</v>
      </c>
      <c r="J251" s="1419"/>
      <c r="K251" s="319">
        <f>K249+H251</f>
        <v>137</v>
      </c>
      <c r="L251" s="310" t="s">
        <v>443</v>
      </c>
      <c r="M251" s="1421"/>
      <c r="N251" s="320" t="s">
        <v>4706</v>
      </c>
      <c r="O251" s="1423"/>
      <c r="P251" s="118"/>
    </row>
    <row r="252" spans="1:16" ht="30" customHeight="1">
      <c r="A252" s="1410" t="s">
        <v>4870</v>
      </c>
      <c r="B252" s="326" t="s">
        <v>442</v>
      </c>
      <c r="C252" s="1412">
        <v>5405</v>
      </c>
      <c r="D252" s="1414" t="s">
        <v>2158</v>
      </c>
      <c r="E252" s="305" t="s">
        <v>4867</v>
      </c>
      <c r="F252" s="1416">
        <v>4</v>
      </c>
      <c r="G252" s="1414" t="s">
        <v>2158</v>
      </c>
      <c r="H252" s="1450" t="str">
        <f>E252</f>
        <v>111/03/01</v>
      </c>
      <c r="I252" s="1451"/>
      <c r="J252" s="1418" t="s">
        <v>2333</v>
      </c>
      <c r="K252" s="319">
        <f>K250+F252</f>
        <v>985</v>
      </c>
      <c r="L252" s="307" t="s">
        <v>2158</v>
      </c>
      <c r="M252" s="1420" t="s">
        <v>444</v>
      </c>
      <c r="N252" s="320" t="s">
        <v>4868</v>
      </c>
      <c r="O252" s="1422" t="s">
        <v>4871</v>
      </c>
      <c r="P252" s="118"/>
    </row>
    <row r="253" spans="1:16" ht="30" customHeight="1">
      <c r="A253" s="1411"/>
      <c r="B253" s="326" t="s">
        <v>2669</v>
      </c>
      <c r="C253" s="1413"/>
      <c r="D253" s="1415"/>
      <c r="E253" s="305" t="str">
        <f>E252</f>
        <v>111/03/01</v>
      </c>
      <c r="F253" s="1417"/>
      <c r="G253" s="1415"/>
      <c r="H253" s="319">
        <v>1</v>
      </c>
      <c r="I253" s="310" t="s">
        <v>443</v>
      </c>
      <c r="J253" s="1419"/>
      <c r="K253" s="319">
        <f>K251+H253</f>
        <v>138</v>
      </c>
      <c r="L253" s="310" t="s">
        <v>443</v>
      </c>
      <c r="M253" s="1421"/>
      <c r="N253" s="320" t="s">
        <v>4706</v>
      </c>
      <c r="O253" s="1423"/>
      <c r="P253" s="118"/>
    </row>
    <row r="254" spans="1:16" ht="30" customHeight="1">
      <c r="A254" s="1410" t="s">
        <v>4872</v>
      </c>
      <c r="B254" s="326" t="s">
        <v>442</v>
      </c>
      <c r="C254" s="1412">
        <v>5405</v>
      </c>
      <c r="D254" s="1414" t="s">
        <v>2158</v>
      </c>
      <c r="E254" s="305" t="s">
        <v>4867</v>
      </c>
      <c r="F254" s="1416">
        <v>4</v>
      </c>
      <c r="G254" s="1414" t="s">
        <v>2158</v>
      </c>
      <c r="H254" s="1450" t="str">
        <f>E254</f>
        <v>111/03/01</v>
      </c>
      <c r="I254" s="1451"/>
      <c r="J254" s="1418" t="s">
        <v>2333</v>
      </c>
      <c r="K254" s="319">
        <f>K252+F254</f>
        <v>989</v>
      </c>
      <c r="L254" s="307" t="s">
        <v>2158</v>
      </c>
      <c r="M254" s="1420" t="s">
        <v>444</v>
      </c>
      <c r="N254" s="320" t="s">
        <v>4868</v>
      </c>
      <c r="O254" s="1422" t="s">
        <v>4873</v>
      </c>
      <c r="P254" s="118"/>
    </row>
    <row r="255" spans="1:16" ht="30" customHeight="1">
      <c r="A255" s="1411"/>
      <c r="B255" s="326" t="s">
        <v>2669</v>
      </c>
      <c r="C255" s="1413"/>
      <c r="D255" s="1415"/>
      <c r="E255" s="305" t="str">
        <f>E254</f>
        <v>111/03/01</v>
      </c>
      <c r="F255" s="1417"/>
      <c r="G255" s="1415"/>
      <c r="H255" s="319">
        <v>1</v>
      </c>
      <c r="I255" s="310" t="s">
        <v>443</v>
      </c>
      <c r="J255" s="1419"/>
      <c r="K255" s="319">
        <f>K253+H255</f>
        <v>139</v>
      </c>
      <c r="L255" s="310" t="s">
        <v>443</v>
      </c>
      <c r="M255" s="1421"/>
      <c r="N255" s="320" t="s">
        <v>4706</v>
      </c>
      <c r="O255" s="1423"/>
      <c r="P255" s="118"/>
    </row>
    <row r="256" spans="1:16" ht="30" customHeight="1">
      <c r="A256" s="1410" t="s">
        <v>4874</v>
      </c>
      <c r="B256" s="326" t="s">
        <v>442</v>
      </c>
      <c r="C256" s="1412">
        <v>5405</v>
      </c>
      <c r="D256" s="1414" t="s">
        <v>2158</v>
      </c>
      <c r="E256" s="305" t="s">
        <v>4867</v>
      </c>
      <c r="F256" s="1416">
        <v>4</v>
      </c>
      <c r="G256" s="1414" t="s">
        <v>2158</v>
      </c>
      <c r="H256" s="1450" t="str">
        <f>E256</f>
        <v>111/03/01</v>
      </c>
      <c r="I256" s="1451"/>
      <c r="J256" s="1418" t="s">
        <v>2333</v>
      </c>
      <c r="K256" s="319">
        <f>K254+F256</f>
        <v>993</v>
      </c>
      <c r="L256" s="307" t="s">
        <v>2158</v>
      </c>
      <c r="M256" s="1420" t="s">
        <v>444</v>
      </c>
      <c r="N256" s="320" t="s">
        <v>4868</v>
      </c>
      <c r="O256" s="1422" t="s">
        <v>4875</v>
      </c>
      <c r="P256" s="118"/>
    </row>
    <row r="257" spans="1:16" ht="30" customHeight="1">
      <c r="A257" s="1411"/>
      <c r="B257" s="326" t="s">
        <v>2669</v>
      </c>
      <c r="C257" s="1413"/>
      <c r="D257" s="1415"/>
      <c r="E257" s="305" t="str">
        <f>E256</f>
        <v>111/03/01</v>
      </c>
      <c r="F257" s="1417"/>
      <c r="G257" s="1415"/>
      <c r="H257" s="319">
        <v>1</v>
      </c>
      <c r="I257" s="310" t="s">
        <v>443</v>
      </c>
      <c r="J257" s="1419"/>
      <c r="K257" s="319">
        <f>K255+H257</f>
        <v>140</v>
      </c>
      <c r="L257" s="310" t="s">
        <v>443</v>
      </c>
      <c r="M257" s="1421"/>
      <c r="N257" s="320" t="s">
        <v>4706</v>
      </c>
      <c r="O257" s="1423"/>
      <c r="P257" s="118"/>
    </row>
    <row r="258" spans="1:16" ht="30" customHeight="1">
      <c r="A258" s="1410" t="s">
        <v>4876</v>
      </c>
      <c r="B258" s="326" t="s">
        <v>442</v>
      </c>
      <c r="C258" s="1412">
        <v>5405</v>
      </c>
      <c r="D258" s="1414" t="s">
        <v>2158</v>
      </c>
      <c r="E258" s="305" t="s">
        <v>4867</v>
      </c>
      <c r="F258" s="1416">
        <v>4</v>
      </c>
      <c r="G258" s="1414" t="s">
        <v>2158</v>
      </c>
      <c r="H258" s="1450" t="str">
        <f>E258</f>
        <v>111/03/01</v>
      </c>
      <c r="I258" s="1451"/>
      <c r="J258" s="1418" t="s">
        <v>2333</v>
      </c>
      <c r="K258" s="319">
        <f>K256+F258</f>
        <v>997</v>
      </c>
      <c r="L258" s="307" t="s">
        <v>2158</v>
      </c>
      <c r="M258" s="1420" t="s">
        <v>444</v>
      </c>
      <c r="N258" s="320" t="s">
        <v>4868</v>
      </c>
      <c r="O258" s="1422" t="s">
        <v>4877</v>
      </c>
      <c r="P258" s="118"/>
    </row>
    <row r="259" spans="1:16" ht="30" customHeight="1">
      <c r="A259" s="1411"/>
      <c r="B259" s="326" t="s">
        <v>2669</v>
      </c>
      <c r="C259" s="1413"/>
      <c r="D259" s="1415"/>
      <c r="E259" s="305" t="str">
        <f>E258</f>
        <v>111/03/01</v>
      </c>
      <c r="F259" s="1417"/>
      <c r="G259" s="1415"/>
      <c r="H259" s="319">
        <v>1</v>
      </c>
      <c r="I259" s="310" t="s">
        <v>443</v>
      </c>
      <c r="J259" s="1419"/>
      <c r="K259" s="319">
        <f>K257+H259</f>
        <v>141</v>
      </c>
      <c r="L259" s="310" t="s">
        <v>443</v>
      </c>
      <c r="M259" s="1421"/>
      <c r="N259" s="320" t="s">
        <v>4706</v>
      </c>
      <c r="O259" s="1423"/>
      <c r="P259" s="118"/>
    </row>
    <row r="260" spans="1:16" ht="30" customHeight="1">
      <c r="A260" s="1410" t="s">
        <v>4878</v>
      </c>
      <c r="B260" s="326" t="s">
        <v>442</v>
      </c>
      <c r="C260" s="1412">
        <v>5405</v>
      </c>
      <c r="D260" s="1414" t="s">
        <v>2158</v>
      </c>
      <c r="E260" s="305" t="s">
        <v>4867</v>
      </c>
      <c r="F260" s="1416">
        <v>6</v>
      </c>
      <c r="G260" s="1414" t="s">
        <v>2158</v>
      </c>
      <c r="H260" s="1450" t="str">
        <f>E260</f>
        <v>111/03/01</v>
      </c>
      <c r="I260" s="1451"/>
      <c r="J260" s="1418" t="s">
        <v>2333</v>
      </c>
      <c r="K260" s="319">
        <f>K258+F260</f>
        <v>1003</v>
      </c>
      <c r="L260" s="307" t="s">
        <v>2158</v>
      </c>
      <c r="M260" s="1420" t="s">
        <v>444</v>
      </c>
      <c r="N260" s="320" t="s">
        <v>4868</v>
      </c>
      <c r="O260" s="1422" t="s">
        <v>4879</v>
      </c>
      <c r="P260" s="118"/>
    </row>
    <row r="261" spans="1:16" ht="30" customHeight="1">
      <c r="A261" s="1411"/>
      <c r="B261" s="326" t="s">
        <v>2669</v>
      </c>
      <c r="C261" s="1413"/>
      <c r="D261" s="1415"/>
      <c r="E261" s="305" t="str">
        <f>E260</f>
        <v>111/03/01</v>
      </c>
      <c r="F261" s="1417"/>
      <c r="G261" s="1415"/>
      <c r="H261" s="319">
        <v>1</v>
      </c>
      <c r="I261" s="310" t="s">
        <v>443</v>
      </c>
      <c r="J261" s="1419"/>
      <c r="K261" s="319">
        <f>K259+H261</f>
        <v>142</v>
      </c>
      <c r="L261" s="310" t="s">
        <v>443</v>
      </c>
      <c r="M261" s="1421"/>
      <c r="N261" s="320" t="s">
        <v>4706</v>
      </c>
      <c r="O261" s="1423"/>
      <c r="P261" s="118"/>
    </row>
    <row r="262" spans="1:16" ht="30" customHeight="1">
      <c r="A262" s="1410" t="s">
        <v>4880</v>
      </c>
      <c r="B262" s="326" t="s">
        <v>442</v>
      </c>
      <c r="C262" s="1412">
        <v>5405</v>
      </c>
      <c r="D262" s="1414" t="s">
        <v>2158</v>
      </c>
      <c r="E262" s="305" t="s">
        <v>4831</v>
      </c>
      <c r="F262" s="1416">
        <v>4</v>
      </c>
      <c r="G262" s="1414" t="s">
        <v>2158</v>
      </c>
      <c r="H262" s="1450" t="str">
        <f>E262</f>
        <v>111/03/07</v>
      </c>
      <c r="I262" s="1451"/>
      <c r="J262" s="1418" t="s">
        <v>2333</v>
      </c>
      <c r="K262" s="319">
        <f>K260+F262</f>
        <v>1007</v>
      </c>
      <c r="L262" s="307" t="s">
        <v>2158</v>
      </c>
      <c r="M262" s="1420" t="s">
        <v>444</v>
      </c>
      <c r="N262" s="320" t="s">
        <v>4868</v>
      </c>
      <c r="O262" s="1422" t="s">
        <v>4881</v>
      </c>
      <c r="P262" s="118"/>
    </row>
    <row r="263" spans="1:16" ht="30" customHeight="1">
      <c r="A263" s="1411"/>
      <c r="B263" s="326" t="s">
        <v>2669</v>
      </c>
      <c r="C263" s="1413"/>
      <c r="D263" s="1415"/>
      <c r="E263" s="305" t="str">
        <f>E262</f>
        <v>111/03/07</v>
      </c>
      <c r="F263" s="1417"/>
      <c r="G263" s="1415"/>
      <c r="H263" s="319">
        <v>1</v>
      </c>
      <c r="I263" s="310" t="s">
        <v>443</v>
      </c>
      <c r="J263" s="1419"/>
      <c r="K263" s="319">
        <f>K261+H263</f>
        <v>143</v>
      </c>
      <c r="L263" s="310" t="s">
        <v>443</v>
      </c>
      <c r="M263" s="1421"/>
      <c r="N263" s="320" t="s">
        <v>4706</v>
      </c>
      <c r="O263" s="1423"/>
      <c r="P263" s="118"/>
    </row>
    <row r="264" spans="1:16" ht="30" customHeight="1">
      <c r="A264" s="1410" t="s">
        <v>4882</v>
      </c>
      <c r="B264" s="326" t="s">
        <v>442</v>
      </c>
      <c r="C264" s="1412">
        <v>5405</v>
      </c>
      <c r="D264" s="1414" t="s">
        <v>2158</v>
      </c>
      <c r="E264" s="305" t="s">
        <v>4831</v>
      </c>
      <c r="F264" s="1416">
        <v>4</v>
      </c>
      <c r="G264" s="1414" t="s">
        <v>2158</v>
      </c>
      <c r="H264" s="1450" t="str">
        <f>E264</f>
        <v>111/03/07</v>
      </c>
      <c r="I264" s="1451"/>
      <c r="J264" s="1418" t="s">
        <v>2333</v>
      </c>
      <c r="K264" s="319">
        <f>K262+F264</f>
        <v>1011</v>
      </c>
      <c r="L264" s="307" t="s">
        <v>2158</v>
      </c>
      <c r="M264" s="1420" t="s">
        <v>444</v>
      </c>
      <c r="N264" s="320" t="s">
        <v>4868</v>
      </c>
      <c r="O264" s="1422" t="s">
        <v>4883</v>
      </c>
      <c r="P264" s="118"/>
    </row>
    <row r="265" spans="1:16" ht="30" customHeight="1">
      <c r="A265" s="1411"/>
      <c r="B265" s="326" t="s">
        <v>2669</v>
      </c>
      <c r="C265" s="1413"/>
      <c r="D265" s="1415"/>
      <c r="E265" s="305" t="str">
        <f>E264</f>
        <v>111/03/07</v>
      </c>
      <c r="F265" s="1417"/>
      <c r="G265" s="1415"/>
      <c r="H265" s="319">
        <v>1</v>
      </c>
      <c r="I265" s="310" t="s">
        <v>443</v>
      </c>
      <c r="J265" s="1419"/>
      <c r="K265" s="319">
        <f>K263+H265</f>
        <v>144</v>
      </c>
      <c r="L265" s="310" t="s">
        <v>443</v>
      </c>
      <c r="M265" s="1421"/>
      <c r="N265" s="320" t="s">
        <v>4706</v>
      </c>
      <c r="O265" s="1423"/>
      <c r="P265" s="118"/>
    </row>
    <row r="266" spans="1:16" ht="30" customHeight="1">
      <c r="A266" s="1410" t="s">
        <v>4884</v>
      </c>
      <c r="B266" s="326" t="s">
        <v>442</v>
      </c>
      <c r="C266" s="1412">
        <v>5405</v>
      </c>
      <c r="D266" s="1414" t="s">
        <v>5214</v>
      </c>
      <c r="E266" s="305" t="s">
        <v>4831</v>
      </c>
      <c r="F266" s="1416">
        <v>4</v>
      </c>
      <c r="G266" s="1414" t="s">
        <v>5095</v>
      </c>
      <c r="H266" s="1450" t="str">
        <f>E266</f>
        <v>111/03/07</v>
      </c>
      <c r="I266" s="1451"/>
      <c r="J266" s="1418" t="s">
        <v>5215</v>
      </c>
      <c r="K266" s="319">
        <f>K264+F266</f>
        <v>1015</v>
      </c>
      <c r="L266" s="307" t="s">
        <v>5095</v>
      </c>
      <c r="M266" s="1420" t="s">
        <v>444</v>
      </c>
      <c r="N266" s="320" t="s">
        <v>4868</v>
      </c>
      <c r="O266" s="1422" t="s">
        <v>4885</v>
      </c>
      <c r="P266" s="118"/>
    </row>
    <row r="267" spans="1:16" ht="30" customHeight="1">
      <c r="A267" s="1411"/>
      <c r="B267" s="326" t="s">
        <v>5216</v>
      </c>
      <c r="C267" s="1413"/>
      <c r="D267" s="1415"/>
      <c r="E267" s="305" t="str">
        <f>E266</f>
        <v>111/03/07</v>
      </c>
      <c r="F267" s="1417"/>
      <c r="G267" s="1415"/>
      <c r="H267" s="319">
        <v>1</v>
      </c>
      <c r="I267" s="310" t="s">
        <v>443</v>
      </c>
      <c r="J267" s="1419"/>
      <c r="K267" s="319">
        <f>K265+H267</f>
        <v>145</v>
      </c>
      <c r="L267" s="310" t="s">
        <v>443</v>
      </c>
      <c r="M267" s="1421"/>
      <c r="N267" s="320" t="s">
        <v>4706</v>
      </c>
      <c r="O267" s="1423"/>
      <c r="P267" s="118"/>
    </row>
    <row r="268" spans="1:16" ht="30" customHeight="1">
      <c r="A268" s="1410" t="s">
        <v>4886</v>
      </c>
      <c r="B268" s="326" t="s">
        <v>442</v>
      </c>
      <c r="C268" s="1412">
        <v>5405</v>
      </c>
      <c r="D268" s="1414" t="s">
        <v>5095</v>
      </c>
      <c r="E268" s="305" t="s">
        <v>4831</v>
      </c>
      <c r="F268" s="1416">
        <v>4</v>
      </c>
      <c r="G268" s="1414" t="s">
        <v>5095</v>
      </c>
      <c r="H268" s="1450" t="str">
        <f>E268</f>
        <v>111/03/07</v>
      </c>
      <c r="I268" s="1451"/>
      <c r="J268" s="1418" t="s">
        <v>5215</v>
      </c>
      <c r="K268" s="319">
        <f>K266+F268</f>
        <v>1019</v>
      </c>
      <c r="L268" s="307" t="s">
        <v>5095</v>
      </c>
      <c r="M268" s="1420" t="s">
        <v>444</v>
      </c>
      <c r="N268" s="320" t="s">
        <v>4868</v>
      </c>
      <c r="O268" s="1422" t="s">
        <v>4887</v>
      </c>
      <c r="P268" s="118"/>
    </row>
    <row r="269" spans="1:16" ht="30" customHeight="1">
      <c r="A269" s="1411"/>
      <c r="B269" s="326" t="s">
        <v>5217</v>
      </c>
      <c r="C269" s="1413"/>
      <c r="D269" s="1415"/>
      <c r="E269" s="305" t="str">
        <f>E268</f>
        <v>111/03/07</v>
      </c>
      <c r="F269" s="1417"/>
      <c r="G269" s="1415"/>
      <c r="H269" s="319">
        <v>1</v>
      </c>
      <c r="I269" s="310" t="s">
        <v>443</v>
      </c>
      <c r="J269" s="1419"/>
      <c r="K269" s="319">
        <f>K267+H269</f>
        <v>146</v>
      </c>
      <c r="L269" s="310" t="s">
        <v>443</v>
      </c>
      <c r="M269" s="1421"/>
      <c r="N269" s="320" t="s">
        <v>4706</v>
      </c>
      <c r="O269" s="1423"/>
      <c r="P269" s="118"/>
    </row>
    <row r="270" spans="1:16" ht="30" customHeight="1">
      <c r="A270" s="1410" t="s">
        <v>4888</v>
      </c>
      <c r="B270" s="326" t="s">
        <v>442</v>
      </c>
      <c r="C270" s="1412">
        <v>5405</v>
      </c>
      <c r="D270" s="1414" t="s">
        <v>5095</v>
      </c>
      <c r="E270" s="305" t="s">
        <v>4831</v>
      </c>
      <c r="F270" s="1416">
        <v>4</v>
      </c>
      <c r="G270" s="1414" t="s">
        <v>5095</v>
      </c>
      <c r="H270" s="1450" t="str">
        <f>E270</f>
        <v>111/03/07</v>
      </c>
      <c r="I270" s="1451"/>
      <c r="J270" s="1418" t="s">
        <v>5218</v>
      </c>
      <c r="K270" s="319">
        <f>K268+F270</f>
        <v>1023</v>
      </c>
      <c r="L270" s="307" t="s">
        <v>5095</v>
      </c>
      <c r="M270" s="1420" t="s">
        <v>444</v>
      </c>
      <c r="N270" s="320" t="s">
        <v>4868</v>
      </c>
      <c r="O270" s="1422" t="s">
        <v>4889</v>
      </c>
      <c r="P270" s="118"/>
    </row>
    <row r="271" spans="1:16" ht="30" customHeight="1">
      <c r="A271" s="1411"/>
      <c r="B271" s="326" t="s">
        <v>5217</v>
      </c>
      <c r="C271" s="1413"/>
      <c r="D271" s="1415"/>
      <c r="E271" s="305" t="str">
        <f>E270</f>
        <v>111/03/07</v>
      </c>
      <c r="F271" s="1417"/>
      <c r="G271" s="1415"/>
      <c r="H271" s="319">
        <v>1</v>
      </c>
      <c r="I271" s="310" t="s">
        <v>443</v>
      </c>
      <c r="J271" s="1419"/>
      <c r="K271" s="319">
        <f>K269+H271</f>
        <v>147</v>
      </c>
      <c r="L271" s="310" t="s">
        <v>443</v>
      </c>
      <c r="M271" s="1421"/>
      <c r="N271" s="320" t="s">
        <v>4706</v>
      </c>
      <c r="O271" s="1423"/>
      <c r="P271" s="118"/>
    </row>
    <row r="272" spans="1:16" ht="30" customHeight="1">
      <c r="A272" s="1410" t="s">
        <v>4974</v>
      </c>
      <c r="B272" s="326" t="s">
        <v>442</v>
      </c>
      <c r="C272" s="1412">
        <v>5405</v>
      </c>
      <c r="D272" s="1414" t="s">
        <v>5095</v>
      </c>
      <c r="E272" s="305" t="s">
        <v>4831</v>
      </c>
      <c r="F272" s="1416">
        <v>4</v>
      </c>
      <c r="G272" s="1414" t="s">
        <v>5095</v>
      </c>
      <c r="H272" s="1450" t="str">
        <f>E272</f>
        <v>111/03/07</v>
      </c>
      <c r="I272" s="1451"/>
      <c r="J272" s="1418" t="s">
        <v>5219</v>
      </c>
      <c r="K272" s="319">
        <f>K270+F272</f>
        <v>1027</v>
      </c>
      <c r="L272" s="307" t="s">
        <v>5095</v>
      </c>
      <c r="M272" s="1420" t="s">
        <v>444</v>
      </c>
      <c r="N272" s="320" t="s">
        <v>4705</v>
      </c>
      <c r="O272" s="1422" t="s">
        <v>4975</v>
      </c>
      <c r="P272" s="118"/>
    </row>
    <row r="273" spans="1:16" ht="30" customHeight="1">
      <c r="A273" s="1411"/>
      <c r="B273" s="326" t="s">
        <v>5138</v>
      </c>
      <c r="C273" s="1413"/>
      <c r="D273" s="1415"/>
      <c r="E273" s="305" t="str">
        <f>E272</f>
        <v>111/03/07</v>
      </c>
      <c r="F273" s="1417"/>
      <c r="G273" s="1415"/>
      <c r="H273" s="319">
        <v>1</v>
      </c>
      <c r="I273" s="310" t="s">
        <v>443</v>
      </c>
      <c r="J273" s="1419"/>
      <c r="K273" s="319">
        <f>K271+H273</f>
        <v>148</v>
      </c>
      <c r="L273" s="310" t="s">
        <v>443</v>
      </c>
      <c r="M273" s="1421"/>
      <c r="N273" s="320" t="s">
        <v>4706</v>
      </c>
      <c r="O273" s="1423"/>
      <c r="P273" s="118"/>
    </row>
    <row r="274" spans="1:16" ht="30" customHeight="1">
      <c r="A274" s="1410" t="s">
        <v>4976</v>
      </c>
      <c r="B274" s="326" t="s">
        <v>442</v>
      </c>
      <c r="C274" s="1412">
        <v>5405</v>
      </c>
      <c r="D274" s="1414" t="s">
        <v>5095</v>
      </c>
      <c r="E274" s="305" t="s">
        <v>4966</v>
      </c>
      <c r="F274" s="1416">
        <v>4</v>
      </c>
      <c r="G274" s="1414" t="s">
        <v>5095</v>
      </c>
      <c r="H274" s="1450" t="str">
        <f>E274</f>
        <v>111/03/08</v>
      </c>
      <c r="I274" s="1451"/>
      <c r="J274" s="1418" t="s">
        <v>5218</v>
      </c>
      <c r="K274" s="319">
        <f>K272+F274</f>
        <v>1031</v>
      </c>
      <c r="L274" s="307" t="s">
        <v>5095</v>
      </c>
      <c r="M274" s="1420" t="s">
        <v>444</v>
      </c>
      <c r="N274" s="320" t="s">
        <v>4977</v>
      </c>
      <c r="O274" s="1422" t="s">
        <v>4979</v>
      </c>
      <c r="P274" s="118"/>
    </row>
    <row r="275" spans="1:16" ht="30" customHeight="1">
      <c r="A275" s="1411"/>
      <c r="B275" s="326" t="s">
        <v>5217</v>
      </c>
      <c r="C275" s="1413"/>
      <c r="D275" s="1415"/>
      <c r="E275" s="305" t="str">
        <f>E274</f>
        <v>111/03/08</v>
      </c>
      <c r="F275" s="1417"/>
      <c r="G275" s="1415"/>
      <c r="H275" s="319">
        <v>1</v>
      </c>
      <c r="I275" s="310" t="s">
        <v>443</v>
      </c>
      <c r="J275" s="1419"/>
      <c r="K275" s="319">
        <f>K273+H275</f>
        <v>149</v>
      </c>
      <c r="L275" s="310" t="s">
        <v>443</v>
      </c>
      <c r="M275" s="1421"/>
      <c r="N275" s="320" t="s">
        <v>4978</v>
      </c>
      <c r="O275" s="1423"/>
      <c r="P275" s="118"/>
    </row>
    <row r="276" spans="1:16" ht="30" customHeight="1">
      <c r="A276" s="1410" t="s">
        <v>4980</v>
      </c>
      <c r="B276" s="326" t="s">
        <v>442</v>
      </c>
      <c r="C276" s="1412">
        <v>5405</v>
      </c>
      <c r="D276" s="1414" t="s">
        <v>5095</v>
      </c>
      <c r="E276" s="305" t="s">
        <v>4966</v>
      </c>
      <c r="F276" s="1416">
        <v>4</v>
      </c>
      <c r="G276" s="1414" t="s">
        <v>5095</v>
      </c>
      <c r="H276" s="1450" t="str">
        <f>E276</f>
        <v>111/03/08</v>
      </c>
      <c r="I276" s="1451"/>
      <c r="J276" s="1418" t="s">
        <v>5218</v>
      </c>
      <c r="K276" s="319">
        <f>K274+F276</f>
        <v>1035</v>
      </c>
      <c r="L276" s="307" t="s">
        <v>5214</v>
      </c>
      <c r="M276" s="1420" t="s">
        <v>444</v>
      </c>
      <c r="N276" s="320" t="s">
        <v>4977</v>
      </c>
      <c r="O276" s="1422" t="s">
        <v>4981</v>
      </c>
      <c r="P276" s="118"/>
    </row>
    <row r="277" spans="1:16" ht="30" customHeight="1">
      <c r="A277" s="1411"/>
      <c r="B277" s="326" t="s">
        <v>5217</v>
      </c>
      <c r="C277" s="1413"/>
      <c r="D277" s="1415"/>
      <c r="E277" s="305" t="str">
        <f>E276</f>
        <v>111/03/08</v>
      </c>
      <c r="F277" s="1417"/>
      <c r="G277" s="1415"/>
      <c r="H277" s="319">
        <v>1</v>
      </c>
      <c r="I277" s="310" t="s">
        <v>443</v>
      </c>
      <c r="J277" s="1419"/>
      <c r="K277" s="319">
        <f>K275+H277</f>
        <v>150</v>
      </c>
      <c r="L277" s="310" t="s">
        <v>443</v>
      </c>
      <c r="M277" s="1421"/>
      <c r="N277" s="320" t="s">
        <v>4978</v>
      </c>
      <c r="O277" s="1423"/>
      <c r="P277" s="118"/>
    </row>
    <row r="278" spans="1:16" ht="30" customHeight="1">
      <c r="A278" s="1410" t="s">
        <v>4982</v>
      </c>
      <c r="B278" s="326" t="s">
        <v>442</v>
      </c>
      <c r="C278" s="1412">
        <v>5405</v>
      </c>
      <c r="D278" s="1414" t="s">
        <v>5089</v>
      </c>
      <c r="E278" s="305" t="s">
        <v>4966</v>
      </c>
      <c r="F278" s="1416">
        <v>4</v>
      </c>
      <c r="G278" s="1414" t="s">
        <v>5095</v>
      </c>
      <c r="H278" s="1450" t="str">
        <f>E278</f>
        <v>111/03/08</v>
      </c>
      <c r="I278" s="1451"/>
      <c r="J278" s="1418" t="s">
        <v>5218</v>
      </c>
      <c r="K278" s="319">
        <f>K276+F278</f>
        <v>1039</v>
      </c>
      <c r="L278" s="307" t="s">
        <v>5214</v>
      </c>
      <c r="M278" s="1420" t="s">
        <v>444</v>
      </c>
      <c r="N278" s="320" t="s">
        <v>4977</v>
      </c>
      <c r="O278" s="1422" t="s">
        <v>4983</v>
      </c>
      <c r="P278" s="118"/>
    </row>
    <row r="279" spans="1:16" ht="30" customHeight="1">
      <c r="A279" s="1411"/>
      <c r="B279" s="326" t="s">
        <v>5217</v>
      </c>
      <c r="C279" s="1413"/>
      <c r="D279" s="1415"/>
      <c r="E279" s="305" t="str">
        <f>E278</f>
        <v>111/03/08</v>
      </c>
      <c r="F279" s="1417"/>
      <c r="G279" s="1415"/>
      <c r="H279" s="319">
        <v>1</v>
      </c>
      <c r="I279" s="310" t="s">
        <v>443</v>
      </c>
      <c r="J279" s="1419"/>
      <c r="K279" s="319">
        <f>K277+H279</f>
        <v>151</v>
      </c>
      <c r="L279" s="310" t="s">
        <v>443</v>
      </c>
      <c r="M279" s="1421"/>
      <c r="N279" s="320" t="s">
        <v>4978</v>
      </c>
      <c r="O279" s="1423"/>
      <c r="P279" s="118"/>
    </row>
    <row r="280" spans="1:16" ht="30" customHeight="1">
      <c r="A280" s="1410" t="s">
        <v>4984</v>
      </c>
      <c r="B280" s="326" t="s">
        <v>442</v>
      </c>
      <c r="C280" s="1412">
        <v>5405</v>
      </c>
      <c r="D280" s="1414" t="s">
        <v>5095</v>
      </c>
      <c r="E280" s="305" t="s">
        <v>4966</v>
      </c>
      <c r="F280" s="1416">
        <v>4</v>
      </c>
      <c r="G280" s="1414" t="s">
        <v>5095</v>
      </c>
      <c r="H280" s="1450" t="str">
        <f>E280</f>
        <v>111/03/08</v>
      </c>
      <c r="I280" s="1451"/>
      <c r="J280" s="1418" t="s">
        <v>5218</v>
      </c>
      <c r="K280" s="319">
        <f>K278+F280</f>
        <v>1043</v>
      </c>
      <c r="L280" s="307" t="s">
        <v>5095</v>
      </c>
      <c r="M280" s="1420" t="s">
        <v>444</v>
      </c>
      <c r="N280" s="320" t="s">
        <v>4977</v>
      </c>
      <c r="O280" s="1422" t="s">
        <v>4985</v>
      </c>
      <c r="P280" s="118"/>
    </row>
    <row r="281" spans="1:16" ht="30" customHeight="1">
      <c r="A281" s="1411"/>
      <c r="B281" s="326" t="s">
        <v>5217</v>
      </c>
      <c r="C281" s="1413"/>
      <c r="D281" s="1415"/>
      <c r="E281" s="305" t="str">
        <f>E280</f>
        <v>111/03/08</v>
      </c>
      <c r="F281" s="1417"/>
      <c r="G281" s="1415"/>
      <c r="H281" s="319">
        <v>1</v>
      </c>
      <c r="I281" s="310" t="s">
        <v>443</v>
      </c>
      <c r="J281" s="1419"/>
      <c r="K281" s="319">
        <f>K279+H281</f>
        <v>152</v>
      </c>
      <c r="L281" s="310" t="s">
        <v>443</v>
      </c>
      <c r="M281" s="1421"/>
      <c r="N281" s="320" t="s">
        <v>4978</v>
      </c>
      <c r="O281" s="1423"/>
      <c r="P281" s="118"/>
    </row>
    <row r="282" spans="1:16" ht="30" customHeight="1">
      <c r="A282" s="1410" t="s">
        <v>4986</v>
      </c>
      <c r="B282" s="326" t="s">
        <v>442</v>
      </c>
      <c r="C282" s="1412">
        <v>5405</v>
      </c>
      <c r="D282" s="1414" t="s">
        <v>5095</v>
      </c>
      <c r="E282" s="305" t="s">
        <v>4966</v>
      </c>
      <c r="F282" s="1416">
        <v>4</v>
      </c>
      <c r="G282" s="1414" t="s">
        <v>5095</v>
      </c>
      <c r="H282" s="1450" t="str">
        <f>E282</f>
        <v>111/03/08</v>
      </c>
      <c r="I282" s="1451"/>
      <c r="J282" s="1418" t="s">
        <v>5218</v>
      </c>
      <c r="K282" s="319">
        <f>K280+F282</f>
        <v>1047</v>
      </c>
      <c r="L282" s="307" t="s">
        <v>5095</v>
      </c>
      <c r="M282" s="1420" t="s">
        <v>444</v>
      </c>
      <c r="N282" s="320" t="s">
        <v>4977</v>
      </c>
      <c r="O282" s="1422" t="s">
        <v>4987</v>
      </c>
      <c r="P282" s="118"/>
    </row>
    <row r="283" spans="1:16" ht="30" customHeight="1">
      <c r="A283" s="1411"/>
      <c r="B283" s="326" t="s">
        <v>5216</v>
      </c>
      <c r="C283" s="1413"/>
      <c r="D283" s="1415"/>
      <c r="E283" s="305" t="str">
        <f>E282</f>
        <v>111/03/08</v>
      </c>
      <c r="F283" s="1417"/>
      <c r="G283" s="1415"/>
      <c r="H283" s="319">
        <v>1</v>
      </c>
      <c r="I283" s="310" t="s">
        <v>443</v>
      </c>
      <c r="J283" s="1419"/>
      <c r="K283" s="319">
        <f>K281+H283</f>
        <v>153</v>
      </c>
      <c r="L283" s="310" t="s">
        <v>443</v>
      </c>
      <c r="M283" s="1421"/>
      <c r="N283" s="320" t="s">
        <v>4978</v>
      </c>
      <c r="O283" s="1423"/>
      <c r="P283" s="118"/>
    </row>
    <row r="284" spans="1:16" ht="30" customHeight="1">
      <c r="A284" s="1410" t="s">
        <v>4988</v>
      </c>
      <c r="B284" s="326" t="s">
        <v>442</v>
      </c>
      <c r="C284" s="1412">
        <v>5405</v>
      </c>
      <c r="D284" s="1414" t="s">
        <v>5220</v>
      </c>
      <c r="E284" s="305" t="s">
        <v>4966</v>
      </c>
      <c r="F284" s="1416">
        <v>4</v>
      </c>
      <c r="G284" s="1414" t="s">
        <v>5095</v>
      </c>
      <c r="H284" s="1450" t="str">
        <f>E284</f>
        <v>111/03/08</v>
      </c>
      <c r="I284" s="1451"/>
      <c r="J284" s="1418" t="s">
        <v>5218</v>
      </c>
      <c r="K284" s="319">
        <f>K282+F284</f>
        <v>1051</v>
      </c>
      <c r="L284" s="307" t="s">
        <v>5095</v>
      </c>
      <c r="M284" s="1420" t="s">
        <v>444</v>
      </c>
      <c r="N284" s="320" t="s">
        <v>4977</v>
      </c>
      <c r="O284" s="1422" t="s">
        <v>4989</v>
      </c>
      <c r="P284" s="118"/>
    </row>
    <row r="285" spans="1:16" ht="30" customHeight="1">
      <c r="A285" s="1411"/>
      <c r="B285" s="326" t="s">
        <v>5217</v>
      </c>
      <c r="C285" s="1413"/>
      <c r="D285" s="1415"/>
      <c r="E285" s="305" t="str">
        <f>E284</f>
        <v>111/03/08</v>
      </c>
      <c r="F285" s="1417"/>
      <c r="G285" s="1415"/>
      <c r="H285" s="319">
        <v>1</v>
      </c>
      <c r="I285" s="310" t="s">
        <v>443</v>
      </c>
      <c r="J285" s="1419"/>
      <c r="K285" s="319">
        <f>K283+H285</f>
        <v>154</v>
      </c>
      <c r="L285" s="310" t="s">
        <v>443</v>
      </c>
      <c r="M285" s="1421"/>
      <c r="N285" s="320" t="s">
        <v>4978</v>
      </c>
      <c r="O285" s="1423"/>
      <c r="P285" s="118"/>
    </row>
    <row r="286" spans="1:16" ht="30" customHeight="1">
      <c r="A286" s="1410" t="s">
        <v>5005</v>
      </c>
      <c r="B286" s="326" t="s">
        <v>442</v>
      </c>
      <c r="C286" s="1412">
        <v>5405</v>
      </c>
      <c r="D286" s="1414" t="s">
        <v>5095</v>
      </c>
      <c r="E286" s="305" t="s">
        <v>5006</v>
      </c>
      <c r="F286" s="1416">
        <v>64</v>
      </c>
      <c r="G286" s="1414" t="s">
        <v>5214</v>
      </c>
      <c r="H286" s="1450" t="str">
        <f>E286</f>
        <v>111/03/14</v>
      </c>
      <c r="I286" s="1451"/>
      <c r="J286" s="1418" t="s">
        <v>5218</v>
      </c>
      <c r="K286" s="319">
        <f>K284+F286</f>
        <v>1115</v>
      </c>
      <c r="L286" s="307" t="s">
        <v>5095</v>
      </c>
      <c r="M286" s="1420" t="s">
        <v>444</v>
      </c>
      <c r="N286" s="320" t="s">
        <v>4977</v>
      </c>
      <c r="O286" s="1422" t="s">
        <v>5007</v>
      </c>
      <c r="P286" s="118"/>
    </row>
    <row r="287" spans="1:16" ht="30" customHeight="1">
      <c r="A287" s="1411"/>
      <c r="B287" s="326" t="s">
        <v>5216</v>
      </c>
      <c r="C287" s="1413"/>
      <c r="D287" s="1415"/>
      <c r="E287" s="305" t="str">
        <f>E286</f>
        <v>111/03/14</v>
      </c>
      <c r="F287" s="1417"/>
      <c r="G287" s="1415"/>
      <c r="H287" s="319">
        <v>4</v>
      </c>
      <c r="I287" s="310" t="s">
        <v>443</v>
      </c>
      <c r="J287" s="1419"/>
      <c r="K287" s="319">
        <f>K285+H287</f>
        <v>158</v>
      </c>
      <c r="L287" s="310" t="s">
        <v>443</v>
      </c>
      <c r="M287" s="1421"/>
      <c r="N287" s="320" t="s">
        <v>4978</v>
      </c>
      <c r="O287" s="1423"/>
      <c r="P287" s="118"/>
    </row>
    <row r="288" spans="1:16" ht="30" customHeight="1">
      <c r="A288" s="1410" t="s">
        <v>5140</v>
      </c>
      <c r="B288" s="326" t="s">
        <v>442</v>
      </c>
      <c r="C288" s="1412">
        <v>5405</v>
      </c>
      <c r="D288" s="1414" t="s">
        <v>5221</v>
      </c>
      <c r="E288" s="305" t="s">
        <v>5141</v>
      </c>
      <c r="F288" s="1416">
        <v>4</v>
      </c>
      <c r="G288" s="1414" t="s">
        <v>5095</v>
      </c>
      <c r="H288" s="1450" t="str">
        <f>E288</f>
        <v>111/03/15</v>
      </c>
      <c r="I288" s="1451"/>
      <c r="J288" s="1418" t="s">
        <v>5218</v>
      </c>
      <c r="K288" s="319">
        <f>K286+F288</f>
        <v>1119</v>
      </c>
      <c r="L288" s="307" t="s">
        <v>5089</v>
      </c>
      <c r="M288" s="1420" t="s">
        <v>444</v>
      </c>
      <c r="N288" s="320" t="s">
        <v>5142</v>
      </c>
      <c r="O288" s="1422" t="s">
        <v>5143</v>
      </c>
      <c r="P288" s="118"/>
    </row>
    <row r="289" spans="1:16" ht="30" customHeight="1">
      <c r="A289" s="1411"/>
      <c r="B289" s="326" t="s">
        <v>5217</v>
      </c>
      <c r="C289" s="1413"/>
      <c r="D289" s="1415"/>
      <c r="E289" s="305" t="str">
        <f>E288</f>
        <v>111/03/15</v>
      </c>
      <c r="F289" s="1417"/>
      <c r="G289" s="1415"/>
      <c r="H289" s="319">
        <v>1</v>
      </c>
      <c r="I289" s="310" t="s">
        <v>443</v>
      </c>
      <c r="J289" s="1419"/>
      <c r="K289" s="319">
        <f>K287+H289</f>
        <v>159</v>
      </c>
      <c r="L289" s="310" t="s">
        <v>443</v>
      </c>
      <c r="M289" s="1421"/>
      <c r="N289" s="320" t="s">
        <v>688</v>
      </c>
      <c r="O289" s="1423"/>
      <c r="P289" s="118"/>
    </row>
    <row r="290" spans="1:16" ht="30" customHeight="1">
      <c r="A290" s="1410" t="s">
        <v>5144</v>
      </c>
      <c r="B290" s="326" t="s">
        <v>442</v>
      </c>
      <c r="C290" s="1412">
        <v>5405</v>
      </c>
      <c r="D290" s="1414" t="s">
        <v>5089</v>
      </c>
      <c r="E290" s="305" t="s">
        <v>5141</v>
      </c>
      <c r="F290" s="1416">
        <v>4</v>
      </c>
      <c r="G290" s="1414" t="s">
        <v>5221</v>
      </c>
      <c r="H290" s="1450" t="str">
        <f>E290</f>
        <v>111/03/15</v>
      </c>
      <c r="I290" s="1451"/>
      <c r="J290" s="1418" t="s">
        <v>5218</v>
      </c>
      <c r="K290" s="319">
        <f>K288+F290</f>
        <v>1123</v>
      </c>
      <c r="L290" s="307" t="s">
        <v>5095</v>
      </c>
      <c r="M290" s="1420" t="s">
        <v>444</v>
      </c>
      <c r="N290" s="320" t="s">
        <v>5142</v>
      </c>
      <c r="O290" s="1422" t="s">
        <v>5145</v>
      </c>
      <c r="P290" s="118"/>
    </row>
    <row r="291" spans="1:16" ht="30" customHeight="1">
      <c r="A291" s="1411"/>
      <c r="B291" s="326" t="s">
        <v>5138</v>
      </c>
      <c r="C291" s="1413"/>
      <c r="D291" s="1415"/>
      <c r="E291" s="305" t="str">
        <f>E290</f>
        <v>111/03/15</v>
      </c>
      <c r="F291" s="1417"/>
      <c r="G291" s="1415"/>
      <c r="H291" s="319">
        <v>1</v>
      </c>
      <c r="I291" s="310" t="s">
        <v>443</v>
      </c>
      <c r="J291" s="1419"/>
      <c r="K291" s="319">
        <f>K289+H291</f>
        <v>160</v>
      </c>
      <c r="L291" s="310" t="s">
        <v>443</v>
      </c>
      <c r="M291" s="1421"/>
      <c r="N291" s="320" t="s">
        <v>688</v>
      </c>
      <c r="O291" s="1423"/>
      <c r="P291" s="118"/>
    </row>
    <row r="292" spans="1:16" ht="30" customHeight="1">
      <c r="A292" s="1410" t="s">
        <v>5146</v>
      </c>
      <c r="B292" s="326" t="s">
        <v>442</v>
      </c>
      <c r="C292" s="1412">
        <v>5405</v>
      </c>
      <c r="D292" s="1414" t="s">
        <v>5214</v>
      </c>
      <c r="E292" s="305" t="s">
        <v>5141</v>
      </c>
      <c r="F292" s="1416">
        <v>4</v>
      </c>
      <c r="G292" s="1414" t="s">
        <v>5095</v>
      </c>
      <c r="H292" s="1450" t="str">
        <f>E292</f>
        <v>111/03/15</v>
      </c>
      <c r="I292" s="1451"/>
      <c r="J292" s="1418" t="s">
        <v>5122</v>
      </c>
      <c r="K292" s="319">
        <f>K290+F292</f>
        <v>1127</v>
      </c>
      <c r="L292" s="307" t="s">
        <v>5095</v>
      </c>
      <c r="M292" s="1420" t="s">
        <v>444</v>
      </c>
      <c r="N292" s="320" t="s">
        <v>5142</v>
      </c>
      <c r="O292" s="1422" t="s">
        <v>5147</v>
      </c>
      <c r="P292" s="118"/>
    </row>
    <row r="293" spans="1:16" ht="30" customHeight="1">
      <c r="A293" s="1411"/>
      <c r="B293" s="326" t="s">
        <v>5217</v>
      </c>
      <c r="C293" s="1413"/>
      <c r="D293" s="1415"/>
      <c r="E293" s="305" t="str">
        <f>E292</f>
        <v>111/03/15</v>
      </c>
      <c r="F293" s="1417"/>
      <c r="G293" s="1415"/>
      <c r="H293" s="319">
        <v>1</v>
      </c>
      <c r="I293" s="310" t="s">
        <v>443</v>
      </c>
      <c r="J293" s="1419"/>
      <c r="K293" s="319">
        <f>K291+H293</f>
        <v>161</v>
      </c>
      <c r="L293" s="310" t="s">
        <v>443</v>
      </c>
      <c r="M293" s="1421"/>
      <c r="N293" s="320" t="s">
        <v>688</v>
      </c>
      <c r="O293" s="1423"/>
      <c r="P293" s="118"/>
    </row>
    <row r="294" spans="1:16" ht="30" customHeight="1">
      <c r="A294" s="1410" t="s">
        <v>5148</v>
      </c>
      <c r="B294" s="326" t="s">
        <v>442</v>
      </c>
      <c r="C294" s="1412">
        <v>5405</v>
      </c>
      <c r="D294" s="1414" t="s">
        <v>5095</v>
      </c>
      <c r="E294" s="305" t="s">
        <v>5141</v>
      </c>
      <c r="F294" s="1416">
        <v>4</v>
      </c>
      <c r="G294" s="1414" t="s">
        <v>5095</v>
      </c>
      <c r="H294" s="1450" t="str">
        <f>E294</f>
        <v>111/03/15</v>
      </c>
      <c r="I294" s="1451"/>
      <c r="J294" s="1418" t="s">
        <v>5218</v>
      </c>
      <c r="K294" s="319">
        <f>K292+F294</f>
        <v>1131</v>
      </c>
      <c r="L294" s="307" t="s">
        <v>5095</v>
      </c>
      <c r="M294" s="1420" t="s">
        <v>444</v>
      </c>
      <c r="N294" s="320" t="s">
        <v>5142</v>
      </c>
      <c r="O294" s="1422" t="s">
        <v>5149</v>
      </c>
      <c r="P294" s="118"/>
    </row>
    <row r="295" spans="1:16" ht="30" customHeight="1">
      <c r="A295" s="1411"/>
      <c r="B295" s="326" t="s">
        <v>5217</v>
      </c>
      <c r="C295" s="1413"/>
      <c r="D295" s="1415"/>
      <c r="E295" s="305" t="str">
        <f>E294</f>
        <v>111/03/15</v>
      </c>
      <c r="F295" s="1417"/>
      <c r="G295" s="1415"/>
      <c r="H295" s="319">
        <v>1</v>
      </c>
      <c r="I295" s="310" t="s">
        <v>443</v>
      </c>
      <c r="J295" s="1419"/>
      <c r="K295" s="319">
        <f>K293+H295</f>
        <v>162</v>
      </c>
      <c r="L295" s="310" t="s">
        <v>443</v>
      </c>
      <c r="M295" s="1421"/>
      <c r="N295" s="320" t="s">
        <v>688</v>
      </c>
      <c r="O295" s="1423"/>
      <c r="P295" s="118"/>
    </row>
    <row r="296" spans="1:16" ht="30" customHeight="1">
      <c r="A296" s="1410" t="s">
        <v>5150</v>
      </c>
      <c r="B296" s="326" t="s">
        <v>442</v>
      </c>
      <c r="C296" s="1412">
        <v>5405</v>
      </c>
      <c r="D296" s="1414" t="s">
        <v>5095</v>
      </c>
      <c r="E296" s="305" t="s">
        <v>5141</v>
      </c>
      <c r="F296" s="1416">
        <v>4</v>
      </c>
      <c r="G296" s="1414" t="s">
        <v>5214</v>
      </c>
      <c r="H296" s="1450" t="str">
        <f>E296</f>
        <v>111/03/15</v>
      </c>
      <c r="I296" s="1451"/>
      <c r="J296" s="1418" t="s">
        <v>5122</v>
      </c>
      <c r="K296" s="319">
        <f>K294+F296</f>
        <v>1135</v>
      </c>
      <c r="L296" s="307" t="s">
        <v>5095</v>
      </c>
      <c r="M296" s="1420" t="s">
        <v>444</v>
      </c>
      <c r="N296" s="320" t="s">
        <v>5142</v>
      </c>
      <c r="O296" s="1422" t="s">
        <v>5151</v>
      </c>
      <c r="P296" s="118"/>
    </row>
    <row r="297" spans="1:16" ht="30" customHeight="1">
      <c r="A297" s="1411"/>
      <c r="B297" s="326" t="s">
        <v>5217</v>
      </c>
      <c r="C297" s="1413"/>
      <c r="D297" s="1415"/>
      <c r="E297" s="305" t="str">
        <f>E296</f>
        <v>111/03/15</v>
      </c>
      <c r="F297" s="1417"/>
      <c r="G297" s="1415"/>
      <c r="H297" s="319">
        <v>1</v>
      </c>
      <c r="I297" s="310" t="s">
        <v>443</v>
      </c>
      <c r="J297" s="1419"/>
      <c r="K297" s="319">
        <f>K295+H297</f>
        <v>163</v>
      </c>
      <c r="L297" s="310" t="s">
        <v>443</v>
      </c>
      <c r="M297" s="1421"/>
      <c r="N297" s="320" t="s">
        <v>688</v>
      </c>
      <c r="O297" s="1423"/>
      <c r="P297" s="118"/>
    </row>
    <row r="298" spans="1:16" ht="30" customHeight="1">
      <c r="A298" s="1410" t="s">
        <v>5152</v>
      </c>
      <c r="B298" s="326" t="s">
        <v>442</v>
      </c>
      <c r="C298" s="1412">
        <v>5405</v>
      </c>
      <c r="D298" s="1414" t="s">
        <v>5095</v>
      </c>
      <c r="E298" s="305" t="s">
        <v>5141</v>
      </c>
      <c r="F298" s="1416">
        <v>4</v>
      </c>
      <c r="G298" s="1414" t="s">
        <v>5095</v>
      </c>
      <c r="H298" s="1450" t="str">
        <f>E298</f>
        <v>111/03/15</v>
      </c>
      <c r="I298" s="1451"/>
      <c r="J298" s="1418" t="s">
        <v>5218</v>
      </c>
      <c r="K298" s="319">
        <f>K296+F298</f>
        <v>1139</v>
      </c>
      <c r="L298" s="307" t="s">
        <v>5220</v>
      </c>
      <c r="M298" s="1420" t="s">
        <v>444</v>
      </c>
      <c r="N298" s="320" t="s">
        <v>5142</v>
      </c>
      <c r="O298" s="1422" t="s">
        <v>5153</v>
      </c>
      <c r="P298" s="118"/>
    </row>
    <row r="299" spans="1:16" ht="30" customHeight="1">
      <c r="A299" s="1411"/>
      <c r="B299" s="326" t="s">
        <v>5217</v>
      </c>
      <c r="C299" s="1413"/>
      <c r="D299" s="1415"/>
      <c r="E299" s="305" t="str">
        <f>E298</f>
        <v>111/03/15</v>
      </c>
      <c r="F299" s="1417"/>
      <c r="G299" s="1415"/>
      <c r="H299" s="319">
        <v>1</v>
      </c>
      <c r="I299" s="310" t="s">
        <v>443</v>
      </c>
      <c r="J299" s="1419"/>
      <c r="K299" s="319">
        <f>K297+H299</f>
        <v>164</v>
      </c>
      <c r="L299" s="310" t="s">
        <v>443</v>
      </c>
      <c r="M299" s="1421"/>
      <c r="N299" s="320" t="s">
        <v>688</v>
      </c>
      <c r="O299" s="1423"/>
      <c r="P299" s="118"/>
    </row>
    <row r="300" spans="1:16" ht="30" customHeight="1">
      <c r="A300" s="1410" t="s">
        <v>5154</v>
      </c>
      <c r="B300" s="326" t="s">
        <v>442</v>
      </c>
      <c r="C300" s="1412">
        <v>5405</v>
      </c>
      <c r="D300" s="1414" t="s">
        <v>5089</v>
      </c>
      <c r="E300" s="305" t="s">
        <v>5141</v>
      </c>
      <c r="F300" s="1416">
        <v>4</v>
      </c>
      <c r="G300" s="1414" t="s">
        <v>5221</v>
      </c>
      <c r="H300" s="1450" t="str">
        <f>E300</f>
        <v>111/03/15</v>
      </c>
      <c r="I300" s="1451"/>
      <c r="J300" s="1418" t="s">
        <v>5215</v>
      </c>
      <c r="K300" s="319">
        <f>K298+F300</f>
        <v>1143</v>
      </c>
      <c r="L300" s="307" t="s">
        <v>5095</v>
      </c>
      <c r="M300" s="1420" t="s">
        <v>444</v>
      </c>
      <c r="N300" s="320" t="s">
        <v>488</v>
      </c>
      <c r="O300" s="1422" t="s">
        <v>5155</v>
      </c>
      <c r="P300" s="118"/>
    </row>
    <row r="301" spans="1:16" ht="30" customHeight="1">
      <c r="A301" s="1411"/>
      <c r="B301" s="326" t="s">
        <v>5217</v>
      </c>
      <c r="C301" s="1413"/>
      <c r="D301" s="1415"/>
      <c r="E301" s="305" t="str">
        <f>E300</f>
        <v>111/03/15</v>
      </c>
      <c r="F301" s="1417"/>
      <c r="G301" s="1415"/>
      <c r="H301" s="319">
        <v>1</v>
      </c>
      <c r="I301" s="310" t="s">
        <v>443</v>
      </c>
      <c r="J301" s="1419"/>
      <c r="K301" s="319">
        <f>K299+H301</f>
        <v>165</v>
      </c>
      <c r="L301" s="310" t="s">
        <v>443</v>
      </c>
      <c r="M301" s="1421"/>
      <c r="N301" s="320" t="s">
        <v>688</v>
      </c>
      <c r="O301" s="1423"/>
      <c r="P301" s="118"/>
    </row>
    <row r="302" spans="1:16" ht="30" customHeight="1">
      <c r="A302" s="1410" t="s">
        <v>5156</v>
      </c>
      <c r="B302" s="326" t="s">
        <v>442</v>
      </c>
      <c r="C302" s="1412">
        <v>5405</v>
      </c>
      <c r="D302" s="1414" t="s">
        <v>5221</v>
      </c>
      <c r="E302" s="305" t="s">
        <v>5160</v>
      </c>
      <c r="F302" s="1416">
        <v>4</v>
      </c>
      <c r="G302" s="1414" t="s">
        <v>5221</v>
      </c>
      <c r="H302" s="1450" t="str">
        <f>E302</f>
        <v>111/03/16</v>
      </c>
      <c r="I302" s="1451"/>
      <c r="J302" s="1418" t="s">
        <v>5218</v>
      </c>
      <c r="K302" s="319">
        <f>K300+F302</f>
        <v>1147</v>
      </c>
      <c r="L302" s="307" t="s">
        <v>5095</v>
      </c>
      <c r="M302" s="1420" t="s">
        <v>444</v>
      </c>
      <c r="N302" s="320" t="s">
        <v>488</v>
      </c>
      <c r="O302" s="1422" t="s">
        <v>5157</v>
      </c>
      <c r="P302" s="118"/>
    </row>
    <row r="303" spans="1:16" ht="30" customHeight="1">
      <c r="A303" s="1411"/>
      <c r="B303" s="326" t="s">
        <v>5217</v>
      </c>
      <c r="C303" s="1413"/>
      <c r="D303" s="1415"/>
      <c r="E303" s="305" t="str">
        <f>E302</f>
        <v>111/03/16</v>
      </c>
      <c r="F303" s="1417"/>
      <c r="G303" s="1415"/>
      <c r="H303" s="319">
        <v>1</v>
      </c>
      <c r="I303" s="310" t="s">
        <v>443</v>
      </c>
      <c r="J303" s="1419"/>
      <c r="K303" s="319">
        <f>K301+H303</f>
        <v>166</v>
      </c>
      <c r="L303" s="310" t="s">
        <v>443</v>
      </c>
      <c r="M303" s="1421"/>
      <c r="N303" s="320" t="s">
        <v>688</v>
      </c>
      <c r="O303" s="1423"/>
      <c r="P303" s="118"/>
    </row>
    <row r="304" spans="1:16" ht="30" customHeight="1">
      <c r="A304" s="1410" t="s">
        <v>5158</v>
      </c>
      <c r="B304" s="326" t="s">
        <v>442</v>
      </c>
      <c r="C304" s="1412">
        <v>5405</v>
      </c>
      <c r="D304" s="1414" t="s">
        <v>5095</v>
      </c>
      <c r="E304" s="305" t="s">
        <v>5161</v>
      </c>
      <c r="F304" s="1416">
        <v>4</v>
      </c>
      <c r="G304" s="1414" t="s">
        <v>5095</v>
      </c>
      <c r="H304" s="1450" t="str">
        <f>E304</f>
        <v>111/03/16</v>
      </c>
      <c r="I304" s="1451"/>
      <c r="J304" s="1418" t="s">
        <v>5219</v>
      </c>
      <c r="K304" s="319">
        <f>K302+F304</f>
        <v>1151</v>
      </c>
      <c r="L304" s="307" t="s">
        <v>5089</v>
      </c>
      <c r="M304" s="1420" t="s">
        <v>444</v>
      </c>
      <c r="N304" s="320" t="s">
        <v>488</v>
      </c>
      <c r="O304" s="1422" t="s">
        <v>5159</v>
      </c>
      <c r="P304" s="118"/>
    </row>
    <row r="305" spans="1:16" ht="30" customHeight="1">
      <c r="A305" s="1411"/>
      <c r="B305" s="326" t="s">
        <v>5217</v>
      </c>
      <c r="C305" s="1413"/>
      <c r="D305" s="1415"/>
      <c r="E305" s="305" t="str">
        <f>E304</f>
        <v>111/03/16</v>
      </c>
      <c r="F305" s="1417"/>
      <c r="G305" s="1415"/>
      <c r="H305" s="319">
        <v>1</v>
      </c>
      <c r="I305" s="310" t="s">
        <v>443</v>
      </c>
      <c r="J305" s="1419"/>
      <c r="K305" s="319">
        <f>K303+H305</f>
        <v>167</v>
      </c>
      <c r="L305" s="310" t="s">
        <v>443</v>
      </c>
      <c r="M305" s="1421"/>
      <c r="N305" s="320" t="s">
        <v>688</v>
      </c>
      <c r="O305" s="1423"/>
      <c r="P305" s="118"/>
    </row>
    <row r="306" spans="1:16" ht="30" customHeight="1">
      <c r="A306" s="1410" t="s">
        <v>5162</v>
      </c>
      <c r="B306" s="326" t="s">
        <v>442</v>
      </c>
      <c r="C306" s="1412">
        <v>5405</v>
      </c>
      <c r="D306" s="1414" t="s">
        <v>5089</v>
      </c>
      <c r="E306" s="305" t="s">
        <v>5161</v>
      </c>
      <c r="F306" s="1416">
        <v>4</v>
      </c>
      <c r="G306" s="1414" t="s">
        <v>5214</v>
      </c>
      <c r="H306" s="1450" t="str">
        <f>E306</f>
        <v>111/03/16</v>
      </c>
      <c r="I306" s="1451"/>
      <c r="J306" s="1418" t="s">
        <v>5218</v>
      </c>
      <c r="K306" s="319">
        <f>K304+F306</f>
        <v>1155</v>
      </c>
      <c r="L306" s="307" t="s">
        <v>5095</v>
      </c>
      <c r="M306" s="1420" t="s">
        <v>444</v>
      </c>
      <c r="N306" s="320" t="s">
        <v>488</v>
      </c>
      <c r="O306" s="1422" t="s">
        <v>5163</v>
      </c>
      <c r="P306" s="118"/>
    </row>
    <row r="307" spans="1:16" ht="30" customHeight="1">
      <c r="A307" s="1411"/>
      <c r="B307" s="326" t="s">
        <v>5222</v>
      </c>
      <c r="C307" s="1413"/>
      <c r="D307" s="1415"/>
      <c r="E307" s="305" t="str">
        <f>E306</f>
        <v>111/03/16</v>
      </c>
      <c r="F307" s="1417"/>
      <c r="G307" s="1415"/>
      <c r="H307" s="319">
        <v>1</v>
      </c>
      <c r="I307" s="310" t="s">
        <v>443</v>
      </c>
      <c r="J307" s="1419"/>
      <c r="K307" s="319">
        <f>K305+H307</f>
        <v>168</v>
      </c>
      <c r="L307" s="310" t="s">
        <v>443</v>
      </c>
      <c r="M307" s="1421"/>
      <c r="N307" s="320" t="s">
        <v>688</v>
      </c>
      <c r="O307" s="1423"/>
      <c r="P307" s="118"/>
    </row>
    <row r="308" spans="1:16" ht="30" customHeight="1">
      <c r="A308" s="1410" t="s">
        <v>5164</v>
      </c>
      <c r="B308" s="326" t="s">
        <v>442</v>
      </c>
      <c r="C308" s="1412">
        <v>5405</v>
      </c>
      <c r="D308" s="1414" t="s">
        <v>5095</v>
      </c>
      <c r="E308" s="305" t="s">
        <v>5161</v>
      </c>
      <c r="F308" s="1416">
        <v>4</v>
      </c>
      <c r="G308" s="1414" t="s">
        <v>5221</v>
      </c>
      <c r="H308" s="1450" t="str">
        <f>E308</f>
        <v>111/03/16</v>
      </c>
      <c r="I308" s="1451"/>
      <c r="J308" s="1418" t="s">
        <v>5219</v>
      </c>
      <c r="K308" s="319">
        <f>K306+F308</f>
        <v>1159</v>
      </c>
      <c r="L308" s="307" t="s">
        <v>5214</v>
      </c>
      <c r="M308" s="1420" t="s">
        <v>444</v>
      </c>
      <c r="N308" s="320" t="s">
        <v>488</v>
      </c>
      <c r="O308" s="1422" t="s">
        <v>5165</v>
      </c>
      <c r="P308" s="118"/>
    </row>
    <row r="309" spans="1:16" ht="30" customHeight="1">
      <c r="A309" s="1411"/>
      <c r="B309" s="326" t="s">
        <v>5216</v>
      </c>
      <c r="C309" s="1413"/>
      <c r="D309" s="1415"/>
      <c r="E309" s="305" t="str">
        <f>E308</f>
        <v>111/03/16</v>
      </c>
      <c r="F309" s="1417"/>
      <c r="G309" s="1415"/>
      <c r="H309" s="319">
        <v>1</v>
      </c>
      <c r="I309" s="310" t="s">
        <v>443</v>
      </c>
      <c r="J309" s="1419"/>
      <c r="K309" s="319">
        <f>K307+H309</f>
        <v>169</v>
      </c>
      <c r="L309" s="310" t="s">
        <v>443</v>
      </c>
      <c r="M309" s="1421"/>
      <c r="N309" s="320" t="s">
        <v>688</v>
      </c>
      <c r="O309" s="1423"/>
      <c r="P309" s="118"/>
    </row>
    <row r="310" spans="1:16" ht="30" customHeight="1">
      <c r="A310" s="1410" t="s">
        <v>5166</v>
      </c>
      <c r="B310" s="326" t="s">
        <v>442</v>
      </c>
      <c r="C310" s="1412">
        <v>5405</v>
      </c>
      <c r="D310" s="1414" t="s">
        <v>5095</v>
      </c>
      <c r="E310" s="305" t="s">
        <v>5161</v>
      </c>
      <c r="F310" s="1416">
        <v>4</v>
      </c>
      <c r="G310" s="1414" t="s">
        <v>5214</v>
      </c>
      <c r="H310" s="1450" t="str">
        <f>E310</f>
        <v>111/03/16</v>
      </c>
      <c r="I310" s="1451"/>
      <c r="J310" s="1418" t="s">
        <v>5218</v>
      </c>
      <c r="K310" s="319">
        <f>K308+F310</f>
        <v>1163</v>
      </c>
      <c r="L310" s="307" t="s">
        <v>5214</v>
      </c>
      <c r="M310" s="1420" t="s">
        <v>444</v>
      </c>
      <c r="N310" s="320" t="s">
        <v>488</v>
      </c>
      <c r="O310" s="1422" t="s">
        <v>5167</v>
      </c>
      <c r="P310" s="118"/>
    </row>
    <row r="311" spans="1:16" ht="30" customHeight="1">
      <c r="A311" s="1411"/>
      <c r="B311" s="326" t="s">
        <v>5217</v>
      </c>
      <c r="C311" s="1413"/>
      <c r="D311" s="1415"/>
      <c r="E311" s="305" t="str">
        <f>E310</f>
        <v>111/03/16</v>
      </c>
      <c r="F311" s="1417"/>
      <c r="G311" s="1415"/>
      <c r="H311" s="319">
        <v>1</v>
      </c>
      <c r="I311" s="310" t="s">
        <v>443</v>
      </c>
      <c r="J311" s="1419"/>
      <c r="K311" s="319">
        <f>K309+H311</f>
        <v>170</v>
      </c>
      <c r="L311" s="310" t="s">
        <v>443</v>
      </c>
      <c r="M311" s="1421"/>
      <c r="N311" s="320" t="s">
        <v>688</v>
      </c>
      <c r="O311" s="1423"/>
      <c r="P311" s="118"/>
    </row>
    <row r="312" spans="1:16" ht="30" customHeight="1">
      <c r="A312" s="1410" t="s">
        <v>5168</v>
      </c>
      <c r="B312" s="326" t="s">
        <v>442</v>
      </c>
      <c r="C312" s="1412">
        <v>5405</v>
      </c>
      <c r="D312" s="1414" t="s">
        <v>5221</v>
      </c>
      <c r="E312" s="305" t="s">
        <v>5161</v>
      </c>
      <c r="F312" s="1416">
        <v>4</v>
      </c>
      <c r="G312" s="1414" t="s">
        <v>5221</v>
      </c>
      <c r="H312" s="1450" t="str">
        <f>E312</f>
        <v>111/03/16</v>
      </c>
      <c r="I312" s="1451"/>
      <c r="J312" s="1418" t="s">
        <v>5219</v>
      </c>
      <c r="K312" s="319">
        <f>K310+F312</f>
        <v>1167</v>
      </c>
      <c r="L312" s="307" t="s">
        <v>5095</v>
      </c>
      <c r="M312" s="1420" t="s">
        <v>444</v>
      </c>
      <c r="N312" s="320" t="s">
        <v>488</v>
      </c>
      <c r="O312" s="1422" t="s">
        <v>5169</v>
      </c>
      <c r="P312" s="118"/>
    </row>
    <row r="313" spans="1:16" ht="30" customHeight="1">
      <c r="A313" s="1411"/>
      <c r="B313" s="326" t="s">
        <v>5217</v>
      </c>
      <c r="C313" s="1413"/>
      <c r="D313" s="1415"/>
      <c r="E313" s="305" t="str">
        <f>E312</f>
        <v>111/03/16</v>
      </c>
      <c r="F313" s="1417"/>
      <c r="G313" s="1415"/>
      <c r="H313" s="319">
        <v>1</v>
      </c>
      <c r="I313" s="310" t="s">
        <v>443</v>
      </c>
      <c r="J313" s="1419"/>
      <c r="K313" s="319">
        <f>K311+H313</f>
        <v>171</v>
      </c>
      <c r="L313" s="310" t="s">
        <v>443</v>
      </c>
      <c r="M313" s="1421"/>
      <c r="N313" s="320" t="s">
        <v>688</v>
      </c>
      <c r="O313" s="1423"/>
      <c r="P313" s="118"/>
    </row>
    <row r="314" spans="1:16" ht="30" customHeight="1">
      <c r="A314" s="1410" t="s">
        <v>5170</v>
      </c>
      <c r="B314" s="326" t="s">
        <v>442</v>
      </c>
      <c r="C314" s="1412">
        <v>5405</v>
      </c>
      <c r="D314" s="1414" t="s">
        <v>5221</v>
      </c>
      <c r="E314" s="305" t="s">
        <v>5161</v>
      </c>
      <c r="F314" s="1416">
        <v>4</v>
      </c>
      <c r="G314" s="1414" t="s">
        <v>5095</v>
      </c>
      <c r="H314" s="1450" t="str">
        <f>E314</f>
        <v>111/03/16</v>
      </c>
      <c r="I314" s="1451"/>
      <c r="J314" s="1418" t="s">
        <v>5218</v>
      </c>
      <c r="K314" s="319">
        <f>K312+F314</f>
        <v>1171</v>
      </c>
      <c r="L314" s="307" t="s">
        <v>5221</v>
      </c>
      <c r="M314" s="1420" t="s">
        <v>444</v>
      </c>
      <c r="N314" s="320" t="s">
        <v>488</v>
      </c>
      <c r="O314" s="1422" t="s">
        <v>5171</v>
      </c>
      <c r="P314" s="118"/>
    </row>
    <row r="315" spans="1:16" ht="30" customHeight="1">
      <c r="A315" s="1411"/>
      <c r="B315" s="326" t="s">
        <v>5138</v>
      </c>
      <c r="C315" s="1413"/>
      <c r="D315" s="1415"/>
      <c r="E315" s="305" t="str">
        <f>E314</f>
        <v>111/03/16</v>
      </c>
      <c r="F315" s="1417"/>
      <c r="G315" s="1415"/>
      <c r="H315" s="319">
        <v>1</v>
      </c>
      <c r="I315" s="310" t="s">
        <v>443</v>
      </c>
      <c r="J315" s="1419"/>
      <c r="K315" s="319">
        <f>K313+H315</f>
        <v>172</v>
      </c>
      <c r="L315" s="310" t="s">
        <v>443</v>
      </c>
      <c r="M315" s="1421"/>
      <c r="N315" s="320" t="s">
        <v>688</v>
      </c>
      <c r="O315" s="1423"/>
      <c r="P315" s="118"/>
    </row>
    <row r="316" spans="1:16" ht="30" customHeight="1">
      <c r="A316" s="1410" t="s">
        <v>5172</v>
      </c>
      <c r="B316" s="326" t="s">
        <v>442</v>
      </c>
      <c r="C316" s="1412">
        <v>5405</v>
      </c>
      <c r="D316" s="1414" t="s">
        <v>5221</v>
      </c>
      <c r="E316" s="305" t="s">
        <v>5161</v>
      </c>
      <c r="F316" s="1416">
        <v>4</v>
      </c>
      <c r="G316" s="1414" t="s">
        <v>5089</v>
      </c>
      <c r="H316" s="1450" t="str">
        <f>E316</f>
        <v>111/03/16</v>
      </c>
      <c r="I316" s="1451"/>
      <c r="J316" s="1418" t="s">
        <v>5215</v>
      </c>
      <c r="K316" s="319">
        <f>K314+F316</f>
        <v>1175</v>
      </c>
      <c r="L316" s="307" t="s">
        <v>5095</v>
      </c>
      <c r="M316" s="1420" t="s">
        <v>444</v>
      </c>
      <c r="N316" s="320" t="s">
        <v>488</v>
      </c>
      <c r="O316" s="1422" t="s">
        <v>5173</v>
      </c>
      <c r="P316" s="118"/>
    </row>
    <row r="317" spans="1:16" ht="30" customHeight="1">
      <c r="A317" s="1411"/>
      <c r="B317" s="326" t="s">
        <v>5217</v>
      </c>
      <c r="C317" s="1413"/>
      <c r="D317" s="1415"/>
      <c r="E317" s="305" t="str">
        <f>E316</f>
        <v>111/03/16</v>
      </c>
      <c r="F317" s="1417"/>
      <c r="G317" s="1415"/>
      <c r="H317" s="319">
        <v>1</v>
      </c>
      <c r="I317" s="310" t="s">
        <v>443</v>
      </c>
      <c r="J317" s="1419"/>
      <c r="K317" s="319">
        <f>K315+H317</f>
        <v>173</v>
      </c>
      <c r="L317" s="310" t="s">
        <v>443</v>
      </c>
      <c r="M317" s="1421"/>
      <c r="N317" s="320" t="s">
        <v>5175</v>
      </c>
      <c r="O317" s="1423"/>
      <c r="P317" s="118"/>
    </row>
    <row r="318" spans="1:16" ht="30" customHeight="1">
      <c r="A318" s="1410" t="s">
        <v>5174</v>
      </c>
      <c r="B318" s="326" t="s">
        <v>442</v>
      </c>
      <c r="C318" s="1412">
        <v>5405</v>
      </c>
      <c r="D318" s="1414" t="s">
        <v>5221</v>
      </c>
      <c r="E318" s="305" t="s">
        <v>5176</v>
      </c>
      <c r="F318" s="1416">
        <v>4</v>
      </c>
      <c r="G318" s="1414" t="s">
        <v>5095</v>
      </c>
      <c r="H318" s="1450" t="str">
        <f>E318</f>
        <v>111/03/29</v>
      </c>
      <c r="I318" s="1451"/>
      <c r="J318" s="1418" t="s">
        <v>5219</v>
      </c>
      <c r="K318" s="319">
        <f>K316+F318</f>
        <v>1179</v>
      </c>
      <c r="L318" s="307" t="s">
        <v>5221</v>
      </c>
      <c r="M318" s="1420" t="s">
        <v>444</v>
      </c>
      <c r="N318" s="320" t="s">
        <v>5107</v>
      </c>
      <c r="O318" s="1422" t="s">
        <v>5177</v>
      </c>
      <c r="P318" s="118"/>
    </row>
    <row r="319" spans="1:16" ht="30" customHeight="1">
      <c r="A319" s="1411"/>
      <c r="B319" s="326" t="s">
        <v>5222</v>
      </c>
      <c r="C319" s="1413"/>
      <c r="D319" s="1415"/>
      <c r="E319" s="305" t="str">
        <f>E318</f>
        <v>111/03/29</v>
      </c>
      <c r="F319" s="1417"/>
      <c r="G319" s="1415"/>
      <c r="H319" s="319">
        <v>1</v>
      </c>
      <c r="I319" s="310" t="s">
        <v>443</v>
      </c>
      <c r="J319" s="1419"/>
      <c r="K319" s="319">
        <f>K317+H319</f>
        <v>174</v>
      </c>
      <c r="L319" s="310" t="s">
        <v>443</v>
      </c>
      <c r="M319" s="1421"/>
      <c r="N319" s="320" t="s">
        <v>688</v>
      </c>
      <c r="O319" s="1423"/>
      <c r="P319" s="118"/>
    </row>
    <row r="320" spans="1:16" ht="30" customHeight="1">
      <c r="A320" s="1410" t="s">
        <v>5178</v>
      </c>
      <c r="B320" s="326" t="s">
        <v>442</v>
      </c>
      <c r="C320" s="1412">
        <v>5405</v>
      </c>
      <c r="D320" s="1414" t="s">
        <v>5221</v>
      </c>
      <c r="E320" s="305" t="s">
        <v>5176</v>
      </c>
      <c r="F320" s="1416">
        <v>4</v>
      </c>
      <c r="G320" s="1414" t="s">
        <v>5095</v>
      </c>
      <c r="H320" s="1450" t="str">
        <f>E320</f>
        <v>111/03/29</v>
      </c>
      <c r="I320" s="1451"/>
      <c r="J320" s="1418" t="s">
        <v>5215</v>
      </c>
      <c r="K320" s="319">
        <f>K318+F320</f>
        <v>1183</v>
      </c>
      <c r="L320" s="307" t="s">
        <v>5095</v>
      </c>
      <c r="M320" s="1420" t="s">
        <v>444</v>
      </c>
      <c r="N320" s="320" t="s">
        <v>5107</v>
      </c>
      <c r="O320" s="1422" t="s">
        <v>5179</v>
      </c>
      <c r="P320" s="118"/>
    </row>
    <row r="321" spans="1:16" ht="30" customHeight="1">
      <c r="A321" s="1411"/>
      <c r="B321" s="326" t="s">
        <v>5217</v>
      </c>
      <c r="C321" s="1413"/>
      <c r="D321" s="1415"/>
      <c r="E321" s="305" t="str">
        <f>E320</f>
        <v>111/03/29</v>
      </c>
      <c r="F321" s="1417"/>
      <c r="G321" s="1415"/>
      <c r="H321" s="319">
        <v>1</v>
      </c>
      <c r="I321" s="310" t="s">
        <v>443</v>
      </c>
      <c r="J321" s="1419"/>
      <c r="K321" s="319">
        <f>K319+H321</f>
        <v>175</v>
      </c>
      <c r="L321" s="310" t="s">
        <v>443</v>
      </c>
      <c r="M321" s="1421"/>
      <c r="N321" s="320" t="s">
        <v>688</v>
      </c>
      <c r="O321" s="1423"/>
      <c r="P321" s="118"/>
    </row>
    <row r="322" spans="1:16" ht="30" customHeight="1">
      <c r="A322" s="1410" t="s">
        <v>5180</v>
      </c>
      <c r="B322" s="326" t="s">
        <v>442</v>
      </c>
      <c r="C322" s="1412">
        <v>5405</v>
      </c>
      <c r="D322" s="1414" t="s">
        <v>5095</v>
      </c>
      <c r="E322" s="305" t="s">
        <v>5176</v>
      </c>
      <c r="F322" s="1416">
        <v>4</v>
      </c>
      <c r="G322" s="1414" t="s">
        <v>5095</v>
      </c>
      <c r="H322" s="1450" t="str">
        <f>E322</f>
        <v>111/03/29</v>
      </c>
      <c r="I322" s="1451"/>
      <c r="J322" s="1418" t="s">
        <v>5219</v>
      </c>
      <c r="K322" s="319">
        <f>K320+F322</f>
        <v>1187</v>
      </c>
      <c r="L322" s="307" t="s">
        <v>5095</v>
      </c>
      <c r="M322" s="1420" t="s">
        <v>444</v>
      </c>
      <c r="N322" s="320" t="s">
        <v>5107</v>
      </c>
      <c r="O322" s="1422" t="s">
        <v>5181</v>
      </c>
      <c r="P322" s="118"/>
    </row>
    <row r="323" spans="1:16" ht="30" customHeight="1">
      <c r="A323" s="1411"/>
      <c r="B323" s="326" t="s">
        <v>3705</v>
      </c>
      <c r="C323" s="1413"/>
      <c r="D323" s="1415"/>
      <c r="E323" s="305" t="str">
        <f>E322</f>
        <v>111/03/29</v>
      </c>
      <c r="F323" s="1417"/>
      <c r="G323" s="1415"/>
      <c r="H323" s="319">
        <v>1</v>
      </c>
      <c r="I323" s="310" t="s">
        <v>443</v>
      </c>
      <c r="J323" s="1419"/>
      <c r="K323" s="319">
        <f>K321+H323</f>
        <v>176</v>
      </c>
      <c r="L323" s="310" t="s">
        <v>443</v>
      </c>
      <c r="M323" s="1421"/>
      <c r="N323" s="320" t="s">
        <v>688</v>
      </c>
      <c r="O323" s="1423"/>
      <c r="P323" s="118"/>
    </row>
    <row r="324" spans="1:16" ht="30" customHeight="1">
      <c r="A324" s="1410" t="s">
        <v>5182</v>
      </c>
      <c r="B324" s="326" t="s">
        <v>442</v>
      </c>
      <c r="C324" s="1412">
        <v>5405</v>
      </c>
      <c r="D324" s="1414" t="s">
        <v>5221</v>
      </c>
      <c r="E324" s="305" t="s">
        <v>5176</v>
      </c>
      <c r="F324" s="1416">
        <v>4</v>
      </c>
      <c r="G324" s="1414" t="s">
        <v>5214</v>
      </c>
      <c r="H324" s="1450" t="str">
        <f>E324</f>
        <v>111/03/29</v>
      </c>
      <c r="I324" s="1451"/>
      <c r="J324" s="1418" t="s">
        <v>5218</v>
      </c>
      <c r="K324" s="319">
        <f>K322+F324</f>
        <v>1191</v>
      </c>
      <c r="L324" s="307" t="s">
        <v>5221</v>
      </c>
      <c r="M324" s="1420" t="s">
        <v>444</v>
      </c>
      <c r="N324" s="320" t="s">
        <v>5107</v>
      </c>
      <c r="O324" s="1422" t="s">
        <v>5183</v>
      </c>
      <c r="P324" s="118"/>
    </row>
    <row r="325" spans="1:16" ht="30" customHeight="1">
      <c r="A325" s="1411"/>
      <c r="B325" s="326" t="s">
        <v>5222</v>
      </c>
      <c r="C325" s="1413"/>
      <c r="D325" s="1415"/>
      <c r="E325" s="305" t="str">
        <f>E324</f>
        <v>111/03/29</v>
      </c>
      <c r="F325" s="1417"/>
      <c r="G325" s="1415"/>
      <c r="H325" s="319">
        <v>1</v>
      </c>
      <c r="I325" s="310" t="s">
        <v>443</v>
      </c>
      <c r="J325" s="1419"/>
      <c r="K325" s="319">
        <f>K323+H325</f>
        <v>177</v>
      </c>
      <c r="L325" s="310" t="s">
        <v>443</v>
      </c>
      <c r="M325" s="1421"/>
      <c r="N325" s="320" t="s">
        <v>688</v>
      </c>
      <c r="O325" s="1423"/>
      <c r="P325" s="118"/>
    </row>
    <row r="326" spans="1:16" ht="30" customHeight="1">
      <c r="A326" s="1410" t="s">
        <v>5184</v>
      </c>
      <c r="B326" s="326" t="s">
        <v>442</v>
      </c>
      <c r="C326" s="1412">
        <v>5405</v>
      </c>
      <c r="D326" s="1414" t="s">
        <v>5095</v>
      </c>
      <c r="E326" s="305" t="s">
        <v>5176</v>
      </c>
      <c r="F326" s="1416">
        <v>4</v>
      </c>
      <c r="G326" s="1414" t="s">
        <v>5095</v>
      </c>
      <c r="H326" s="1450" t="str">
        <f>E326</f>
        <v>111/03/29</v>
      </c>
      <c r="I326" s="1451"/>
      <c r="J326" s="1418" t="s">
        <v>5122</v>
      </c>
      <c r="K326" s="319">
        <f>K324+F326</f>
        <v>1195</v>
      </c>
      <c r="L326" s="307" t="s">
        <v>5095</v>
      </c>
      <c r="M326" s="1420" t="s">
        <v>444</v>
      </c>
      <c r="N326" s="320" t="s">
        <v>5107</v>
      </c>
      <c r="O326" s="1422" t="s">
        <v>5185</v>
      </c>
      <c r="P326" s="118"/>
    </row>
    <row r="327" spans="1:16" ht="30" customHeight="1">
      <c r="A327" s="1411"/>
      <c r="B327" s="326" t="s">
        <v>5222</v>
      </c>
      <c r="C327" s="1413"/>
      <c r="D327" s="1415"/>
      <c r="E327" s="305" t="str">
        <f>E326</f>
        <v>111/03/29</v>
      </c>
      <c r="F327" s="1417"/>
      <c r="G327" s="1415"/>
      <c r="H327" s="319">
        <v>1</v>
      </c>
      <c r="I327" s="310" t="s">
        <v>443</v>
      </c>
      <c r="J327" s="1419"/>
      <c r="K327" s="319">
        <f>K325+H327</f>
        <v>178</v>
      </c>
      <c r="L327" s="310" t="s">
        <v>443</v>
      </c>
      <c r="M327" s="1421"/>
      <c r="N327" s="320" t="s">
        <v>688</v>
      </c>
      <c r="O327" s="1423"/>
      <c r="P327" s="118"/>
    </row>
    <row r="328" spans="1:16" ht="30" customHeight="1">
      <c r="A328" s="1410" t="s">
        <v>5186</v>
      </c>
      <c r="B328" s="326" t="s">
        <v>442</v>
      </c>
      <c r="C328" s="1412">
        <v>5405</v>
      </c>
      <c r="D328" s="1414" t="s">
        <v>5095</v>
      </c>
      <c r="E328" s="305" t="s">
        <v>5176</v>
      </c>
      <c r="F328" s="1416">
        <v>4</v>
      </c>
      <c r="G328" s="1414" t="s">
        <v>5095</v>
      </c>
      <c r="H328" s="1450" t="str">
        <f>E328</f>
        <v>111/03/29</v>
      </c>
      <c r="I328" s="1451"/>
      <c r="J328" s="1418" t="s">
        <v>5218</v>
      </c>
      <c r="K328" s="319">
        <f>K326+F328</f>
        <v>1199</v>
      </c>
      <c r="L328" s="307" t="s">
        <v>5089</v>
      </c>
      <c r="M328" s="1420" t="s">
        <v>444</v>
      </c>
      <c r="N328" s="320" t="s">
        <v>5107</v>
      </c>
      <c r="O328" s="1422" t="s">
        <v>5187</v>
      </c>
      <c r="P328" s="118"/>
    </row>
    <row r="329" spans="1:16" ht="30" customHeight="1">
      <c r="A329" s="1411"/>
      <c r="B329" s="326" t="s">
        <v>5217</v>
      </c>
      <c r="C329" s="1413"/>
      <c r="D329" s="1415"/>
      <c r="E329" s="305" t="str">
        <f>E328</f>
        <v>111/03/29</v>
      </c>
      <c r="F329" s="1417"/>
      <c r="G329" s="1415"/>
      <c r="H329" s="319">
        <v>1</v>
      </c>
      <c r="I329" s="310" t="s">
        <v>443</v>
      </c>
      <c r="J329" s="1419"/>
      <c r="K329" s="319">
        <f>K327+H329</f>
        <v>179</v>
      </c>
      <c r="L329" s="310" t="s">
        <v>443</v>
      </c>
      <c r="M329" s="1421"/>
      <c r="N329" s="320" t="s">
        <v>688</v>
      </c>
      <c r="O329" s="1423"/>
      <c r="P329" s="118"/>
    </row>
    <row r="330" spans="1:16" ht="30" customHeight="1">
      <c r="A330" s="1410" t="s">
        <v>5188</v>
      </c>
      <c r="B330" s="326" t="s">
        <v>442</v>
      </c>
      <c r="C330" s="1412">
        <v>5405</v>
      </c>
      <c r="D330" s="1414" t="s">
        <v>5095</v>
      </c>
      <c r="E330" s="305" t="s">
        <v>918</v>
      </c>
      <c r="F330" s="1416">
        <v>31</v>
      </c>
      <c r="G330" s="1414" t="s">
        <v>5221</v>
      </c>
      <c r="H330" s="1450" t="str">
        <f>E330</f>
        <v>111/04/01</v>
      </c>
      <c r="I330" s="1451"/>
      <c r="J330" s="1418" t="s">
        <v>5218</v>
      </c>
      <c r="K330" s="319">
        <f>K328+F330</f>
        <v>1230</v>
      </c>
      <c r="L330" s="307" t="s">
        <v>5089</v>
      </c>
      <c r="M330" s="1420" t="s">
        <v>444</v>
      </c>
      <c r="N330" s="320" t="s">
        <v>474</v>
      </c>
      <c r="O330" s="1422" t="s">
        <v>5189</v>
      </c>
      <c r="P330" s="118"/>
    </row>
    <row r="331" spans="1:16" ht="30" customHeight="1">
      <c r="A331" s="1411"/>
      <c r="B331" s="326" t="s">
        <v>5217</v>
      </c>
      <c r="C331" s="1413"/>
      <c r="D331" s="1415"/>
      <c r="E331" s="305" t="str">
        <f>E330</f>
        <v>111/04/01</v>
      </c>
      <c r="F331" s="1417"/>
      <c r="G331" s="1415"/>
      <c r="H331" s="319">
        <v>2</v>
      </c>
      <c r="I331" s="310" t="s">
        <v>443</v>
      </c>
      <c r="J331" s="1419"/>
      <c r="K331" s="319">
        <f>K329+H331</f>
        <v>181</v>
      </c>
      <c r="L331" s="310" t="s">
        <v>443</v>
      </c>
      <c r="M331" s="1421"/>
      <c r="N331" s="320" t="s">
        <v>5108</v>
      </c>
      <c r="O331" s="1423"/>
      <c r="P331" s="118"/>
    </row>
    <row r="332" spans="1:16" ht="30" customHeight="1">
      <c r="A332" s="1410" t="s">
        <v>5190</v>
      </c>
      <c r="B332" s="326" t="s">
        <v>442</v>
      </c>
      <c r="C332" s="1412">
        <v>5405</v>
      </c>
      <c r="D332" s="1414" t="s">
        <v>5221</v>
      </c>
      <c r="E332" s="305" t="s">
        <v>918</v>
      </c>
      <c r="F332" s="1416">
        <v>4</v>
      </c>
      <c r="G332" s="1414" t="s">
        <v>5095</v>
      </c>
      <c r="H332" s="1450" t="str">
        <f>E332</f>
        <v>111/04/01</v>
      </c>
      <c r="I332" s="1451"/>
      <c r="J332" s="1418" t="s">
        <v>5219</v>
      </c>
      <c r="K332" s="319">
        <f>K330+F332</f>
        <v>1234</v>
      </c>
      <c r="L332" s="307" t="s">
        <v>5221</v>
      </c>
      <c r="M332" s="1420" t="s">
        <v>444</v>
      </c>
      <c r="N332" s="320" t="s">
        <v>474</v>
      </c>
      <c r="O332" s="1422" t="s">
        <v>5191</v>
      </c>
      <c r="P332" s="118"/>
    </row>
    <row r="333" spans="1:16" ht="30" customHeight="1">
      <c r="A333" s="1411"/>
      <c r="B333" s="326" t="s">
        <v>5217</v>
      </c>
      <c r="C333" s="1413"/>
      <c r="D333" s="1415"/>
      <c r="E333" s="305" t="str">
        <f>E332</f>
        <v>111/04/01</v>
      </c>
      <c r="F333" s="1417"/>
      <c r="G333" s="1415"/>
      <c r="H333" s="319">
        <v>1</v>
      </c>
      <c r="I333" s="310" t="s">
        <v>443</v>
      </c>
      <c r="J333" s="1419"/>
      <c r="K333" s="319">
        <f>K331+H333</f>
        <v>182</v>
      </c>
      <c r="L333" s="310" t="s">
        <v>443</v>
      </c>
      <c r="M333" s="1421"/>
      <c r="N333" s="320" t="s">
        <v>5108</v>
      </c>
      <c r="O333" s="1423"/>
      <c r="P333" s="118"/>
    </row>
    <row r="334" spans="1:16" ht="30" customHeight="1">
      <c r="A334" s="1410" t="s">
        <v>5192</v>
      </c>
      <c r="B334" s="326" t="s">
        <v>442</v>
      </c>
      <c r="C334" s="1412">
        <v>5405</v>
      </c>
      <c r="D334" s="1414" t="s">
        <v>5214</v>
      </c>
      <c r="E334" s="305" t="s">
        <v>918</v>
      </c>
      <c r="F334" s="1416">
        <v>4</v>
      </c>
      <c r="G334" s="1414" t="s">
        <v>5095</v>
      </c>
      <c r="H334" s="1450" t="str">
        <f>E334</f>
        <v>111/04/01</v>
      </c>
      <c r="I334" s="1451"/>
      <c r="J334" s="1418" t="s">
        <v>5218</v>
      </c>
      <c r="K334" s="319">
        <f>K332+F334</f>
        <v>1238</v>
      </c>
      <c r="L334" s="307" t="s">
        <v>5095</v>
      </c>
      <c r="M334" s="1420" t="s">
        <v>444</v>
      </c>
      <c r="N334" s="320" t="s">
        <v>474</v>
      </c>
      <c r="O334" s="1422" t="s">
        <v>5193</v>
      </c>
      <c r="P334" s="118"/>
    </row>
    <row r="335" spans="1:16" ht="30" customHeight="1">
      <c r="A335" s="1411"/>
      <c r="B335" s="326" t="s">
        <v>5216</v>
      </c>
      <c r="C335" s="1413"/>
      <c r="D335" s="1415"/>
      <c r="E335" s="305" t="str">
        <f>E334</f>
        <v>111/04/01</v>
      </c>
      <c r="F335" s="1417"/>
      <c r="G335" s="1415"/>
      <c r="H335" s="319">
        <v>1</v>
      </c>
      <c r="I335" s="310" t="s">
        <v>443</v>
      </c>
      <c r="J335" s="1419"/>
      <c r="K335" s="319">
        <f>K333+H335</f>
        <v>183</v>
      </c>
      <c r="L335" s="310" t="s">
        <v>443</v>
      </c>
      <c r="M335" s="1421"/>
      <c r="N335" s="320" t="s">
        <v>5108</v>
      </c>
      <c r="O335" s="1423"/>
      <c r="P335" s="118"/>
    </row>
    <row r="336" spans="1:16" ht="30" customHeight="1">
      <c r="A336" s="1410" t="s">
        <v>5194</v>
      </c>
      <c r="B336" s="326" t="s">
        <v>442</v>
      </c>
      <c r="C336" s="1412">
        <v>5405</v>
      </c>
      <c r="D336" s="1414" t="s">
        <v>5214</v>
      </c>
      <c r="E336" s="305" t="s">
        <v>918</v>
      </c>
      <c r="F336" s="1416">
        <v>4</v>
      </c>
      <c r="G336" s="1414" t="s">
        <v>5221</v>
      </c>
      <c r="H336" s="1450" t="str">
        <f>E336</f>
        <v>111/04/01</v>
      </c>
      <c r="I336" s="1451"/>
      <c r="J336" s="1418" t="s">
        <v>5219</v>
      </c>
      <c r="K336" s="319">
        <f>K334+F336</f>
        <v>1242</v>
      </c>
      <c r="L336" s="307" t="s">
        <v>5221</v>
      </c>
      <c r="M336" s="1420" t="s">
        <v>444</v>
      </c>
      <c r="N336" s="320" t="s">
        <v>474</v>
      </c>
      <c r="O336" s="1422" t="s">
        <v>5195</v>
      </c>
      <c r="P336" s="118"/>
    </row>
    <row r="337" spans="1:16" ht="30" customHeight="1">
      <c r="A337" s="1411"/>
      <c r="B337" s="326" t="s">
        <v>5222</v>
      </c>
      <c r="C337" s="1413"/>
      <c r="D337" s="1415"/>
      <c r="E337" s="305" t="str">
        <f>E336</f>
        <v>111/04/01</v>
      </c>
      <c r="F337" s="1417"/>
      <c r="G337" s="1415"/>
      <c r="H337" s="319">
        <v>1</v>
      </c>
      <c r="I337" s="310" t="s">
        <v>443</v>
      </c>
      <c r="J337" s="1419"/>
      <c r="K337" s="319">
        <f>K335+H337</f>
        <v>184</v>
      </c>
      <c r="L337" s="310" t="s">
        <v>443</v>
      </c>
      <c r="M337" s="1421"/>
      <c r="N337" s="320" t="s">
        <v>5108</v>
      </c>
      <c r="O337" s="1423"/>
      <c r="P337" s="118"/>
    </row>
    <row r="338" spans="1:16" ht="30" customHeight="1">
      <c r="A338" s="1410" t="s">
        <v>5196</v>
      </c>
      <c r="B338" s="326" t="s">
        <v>442</v>
      </c>
      <c r="C338" s="1412">
        <v>5405</v>
      </c>
      <c r="D338" s="1414" t="s">
        <v>5221</v>
      </c>
      <c r="E338" s="305" t="s">
        <v>918</v>
      </c>
      <c r="F338" s="1416">
        <v>4</v>
      </c>
      <c r="G338" s="1414" t="s">
        <v>5221</v>
      </c>
      <c r="H338" s="1450" t="str">
        <f>E338</f>
        <v>111/04/01</v>
      </c>
      <c r="I338" s="1451"/>
      <c r="J338" s="1418" t="s">
        <v>5219</v>
      </c>
      <c r="K338" s="319">
        <f>K336+F338</f>
        <v>1246</v>
      </c>
      <c r="L338" s="307" t="s">
        <v>5221</v>
      </c>
      <c r="M338" s="1420" t="s">
        <v>444</v>
      </c>
      <c r="N338" s="320" t="s">
        <v>474</v>
      </c>
      <c r="O338" s="1422" t="s">
        <v>5197</v>
      </c>
      <c r="P338" s="118"/>
    </row>
    <row r="339" spans="1:16" ht="30" customHeight="1">
      <c r="A339" s="1411"/>
      <c r="B339" s="326" t="s">
        <v>5217</v>
      </c>
      <c r="C339" s="1413"/>
      <c r="D339" s="1415"/>
      <c r="E339" s="305" t="str">
        <f>E338</f>
        <v>111/04/01</v>
      </c>
      <c r="F339" s="1417"/>
      <c r="G339" s="1415"/>
      <c r="H339" s="319">
        <v>1</v>
      </c>
      <c r="I339" s="310" t="s">
        <v>443</v>
      </c>
      <c r="J339" s="1419"/>
      <c r="K339" s="319">
        <f>K337+H339</f>
        <v>185</v>
      </c>
      <c r="L339" s="310" t="s">
        <v>443</v>
      </c>
      <c r="M339" s="1421"/>
      <c r="N339" s="320" t="s">
        <v>5108</v>
      </c>
      <c r="O339" s="1423"/>
      <c r="P339" s="118"/>
    </row>
    <row r="340" spans="1:16" ht="30" customHeight="1">
      <c r="A340" s="1410" t="s">
        <v>5198</v>
      </c>
      <c r="B340" s="326" t="s">
        <v>442</v>
      </c>
      <c r="C340" s="1412">
        <v>5405</v>
      </c>
      <c r="D340" s="1414" t="s">
        <v>5095</v>
      </c>
      <c r="E340" s="305" t="s">
        <v>918</v>
      </c>
      <c r="F340" s="1416">
        <v>4</v>
      </c>
      <c r="G340" s="1414" t="s">
        <v>5214</v>
      </c>
      <c r="H340" s="1450" t="str">
        <f>E340</f>
        <v>111/04/01</v>
      </c>
      <c r="I340" s="1451"/>
      <c r="J340" s="1418" t="s">
        <v>5219</v>
      </c>
      <c r="K340" s="319">
        <f>K338+F340</f>
        <v>1250</v>
      </c>
      <c r="L340" s="307" t="s">
        <v>5089</v>
      </c>
      <c r="M340" s="1420" t="s">
        <v>444</v>
      </c>
      <c r="N340" s="320" t="s">
        <v>474</v>
      </c>
      <c r="O340" s="1422" t="s">
        <v>5199</v>
      </c>
      <c r="P340" s="118"/>
    </row>
    <row r="341" spans="1:16" ht="30" customHeight="1">
      <c r="A341" s="1411"/>
      <c r="B341" s="326" t="s">
        <v>5217</v>
      </c>
      <c r="C341" s="1413"/>
      <c r="D341" s="1415"/>
      <c r="E341" s="305" t="str">
        <f>E340</f>
        <v>111/04/01</v>
      </c>
      <c r="F341" s="1417"/>
      <c r="G341" s="1415"/>
      <c r="H341" s="319">
        <v>1</v>
      </c>
      <c r="I341" s="310" t="s">
        <v>443</v>
      </c>
      <c r="J341" s="1419"/>
      <c r="K341" s="319">
        <f>K339+H341</f>
        <v>186</v>
      </c>
      <c r="L341" s="310" t="s">
        <v>443</v>
      </c>
      <c r="M341" s="1421"/>
      <c r="N341" s="320" t="s">
        <v>5108</v>
      </c>
      <c r="O341" s="1423"/>
      <c r="P341" s="118"/>
    </row>
    <row r="342" spans="1:16" ht="30" customHeight="1">
      <c r="A342" s="1410" t="s">
        <v>5200</v>
      </c>
      <c r="B342" s="326" t="s">
        <v>442</v>
      </c>
      <c r="C342" s="1412">
        <v>5405</v>
      </c>
      <c r="D342" s="1414" t="s">
        <v>5095</v>
      </c>
      <c r="E342" s="305" t="s">
        <v>918</v>
      </c>
      <c r="F342" s="1416">
        <v>4</v>
      </c>
      <c r="G342" s="1414" t="s">
        <v>5095</v>
      </c>
      <c r="H342" s="1450" t="str">
        <f>E342</f>
        <v>111/04/01</v>
      </c>
      <c r="I342" s="1451"/>
      <c r="J342" s="1418" t="s">
        <v>5218</v>
      </c>
      <c r="K342" s="319">
        <f>K340+F342</f>
        <v>1254</v>
      </c>
      <c r="L342" s="307" t="s">
        <v>5221</v>
      </c>
      <c r="M342" s="1420" t="s">
        <v>444</v>
      </c>
      <c r="N342" s="320" t="s">
        <v>474</v>
      </c>
      <c r="O342" s="1422" t="s">
        <v>5201</v>
      </c>
      <c r="P342" s="118"/>
    </row>
    <row r="343" spans="1:16" ht="30" customHeight="1">
      <c r="A343" s="1411"/>
      <c r="B343" s="326" t="s">
        <v>5222</v>
      </c>
      <c r="C343" s="1413"/>
      <c r="D343" s="1415"/>
      <c r="E343" s="305" t="str">
        <f>E342</f>
        <v>111/04/01</v>
      </c>
      <c r="F343" s="1417"/>
      <c r="G343" s="1415"/>
      <c r="H343" s="319">
        <v>1</v>
      </c>
      <c r="I343" s="310" t="s">
        <v>443</v>
      </c>
      <c r="J343" s="1419"/>
      <c r="K343" s="319">
        <f>K341+H343</f>
        <v>187</v>
      </c>
      <c r="L343" s="310" t="s">
        <v>443</v>
      </c>
      <c r="M343" s="1421"/>
      <c r="N343" s="320" t="s">
        <v>5108</v>
      </c>
      <c r="O343" s="1423"/>
      <c r="P343" s="118"/>
    </row>
    <row r="344" spans="1:16" ht="30" customHeight="1">
      <c r="A344" s="1410" t="s">
        <v>5202</v>
      </c>
      <c r="B344" s="326" t="s">
        <v>442</v>
      </c>
      <c r="C344" s="1412">
        <v>5405</v>
      </c>
      <c r="D344" s="1414" t="s">
        <v>5095</v>
      </c>
      <c r="E344" s="305" t="s">
        <v>918</v>
      </c>
      <c r="F344" s="1416">
        <v>4</v>
      </c>
      <c r="G344" s="1414" t="s">
        <v>5214</v>
      </c>
      <c r="H344" s="1450" t="str">
        <f>E344</f>
        <v>111/04/01</v>
      </c>
      <c r="I344" s="1451"/>
      <c r="J344" s="1418" t="s">
        <v>5219</v>
      </c>
      <c r="K344" s="319">
        <f>K342+F344</f>
        <v>1258</v>
      </c>
      <c r="L344" s="307" t="s">
        <v>5221</v>
      </c>
      <c r="M344" s="1420" t="s">
        <v>444</v>
      </c>
      <c r="N344" s="320" t="s">
        <v>474</v>
      </c>
      <c r="O344" s="1422" t="s">
        <v>5203</v>
      </c>
      <c r="P344" s="118"/>
    </row>
    <row r="345" spans="1:16" ht="30" customHeight="1">
      <c r="A345" s="1411"/>
      <c r="B345" s="326" t="s">
        <v>5222</v>
      </c>
      <c r="C345" s="1413"/>
      <c r="D345" s="1415"/>
      <c r="E345" s="305" t="str">
        <f>E344</f>
        <v>111/04/01</v>
      </c>
      <c r="F345" s="1417"/>
      <c r="G345" s="1415"/>
      <c r="H345" s="319">
        <v>1</v>
      </c>
      <c r="I345" s="310" t="s">
        <v>443</v>
      </c>
      <c r="J345" s="1419"/>
      <c r="K345" s="319">
        <f>K343+H345</f>
        <v>188</v>
      </c>
      <c r="L345" s="310" t="s">
        <v>443</v>
      </c>
      <c r="M345" s="1421"/>
      <c r="N345" s="320" t="s">
        <v>5108</v>
      </c>
      <c r="O345" s="1423"/>
      <c r="P345" s="118"/>
    </row>
    <row r="346" spans="1:16" ht="30" customHeight="1">
      <c r="A346" s="1410" t="s">
        <v>5204</v>
      </c>
      <c r="B346" s="326" t="s">
        <v>442</v>
      </c>
      <c r="C346" s="1412">
        <v>5405</v>
      </c>
      <c r="D346" s="1414" t="s">
        <v>5221</v>
      </c>
      <c r="E346" s="305" t="s">
        <v>918</v>
      </c>
      <c r="F346" s="1416">
        <v>4</v>
      </c>
      <c r="G346" s="1414" t="s">
        <v>5095</v>
      </c>
      <c r="H346" s="1450" t="str">
        <f>E346</f>
        <v>111/04/01</v>
      </c>
      <c r="I346" s="1451"/>
      <c r="J346" s="1418" t="s">
        <v>5219</v>
      </c>
      <c r="K346" s="319">
        <f>K344+F346</f>
        <v>1262</v>
      </c>
      <c r="L346" s="307" t="s">
        <v>5221</v>
      </c>
      <c r="M346" s="1420" t="s">
        <v>444</v>
      </c>
      <c r="N346" s="320" t="s">
        <v>474</v>
      </c>
      <c r="O346" s="1422" t="s">
        <v>5205</v>
      </c>
      <c r="P346" s="118"/>
    </row>
    <row r="347" spans="1:16" ht="30" customHeight="1">
      <c r="A347" s="1411"/>
      <c r="B347" s="326" t="s">
        <v>5222</v>
      </c>
      <c r="C347" s="1413"/>
      <c r="D347" s="1415"/>
      <c r="E347" s="305" t="str">
        <f>E346</f>
        <v>111/04/01</v>
      </c>
      <c r="F347" s="1417"/>
      <c r="G347" s="1415"/>
      <c r="H347" s="319">
        <v>1</v>
      </c>
      <c r="I347" s="310" t="s">
        <v>443</v>
      </c>
      <c r="J347" s="1419"/>
      <c r="K347" s="319">
        <f>K345+H347</f>
        <v>189</v>
      </c>
      <c r="L347" s="310" t="s">
        <v>443</v>
      </c>
      <c r="M347" s="1421"/>
      <c r="N347" s="320" t="s">
        <v>5108</v>
      </c>
      <c r="O347" s="1423"/>
      <c r="P347" s="118"/>
    </row>
    <row r="348" spans="1:16" ht="30" customHeight="1">
      <c r="A348" s="1410" t="s">
        <v>5206</v>
      </c>
      <c r="B348" s="326" t="s">
        <v>442</v>
      </c>
      <c r="C348" s="1412">
        <v>5405</v>
      </c>
      <c r="D348" s="1414" t="s">
        <v>5221</v>
      </c>
      <c r="E348" s="305" t="s">
        <v>918</v>
      </c>
      <c r="F348" s="1416">
        <v>4</v>
      </c>
      <c r="G348" s="1414" t="s">
        <v>5221</v>
      </c>
      <c r="H348" s="1450" t="str">
        <f>E348</f>
        <v>111/04/01</v>
      </c>
      <c r="I348" s="1451"/>
      <c r="J348" s="1418" t="s">
        <v>5218</v>
      </c>
      <c r="K348" s="319">
        <f>K346+F348</f>
        <v>1266</v>
      </c>
      <c r="L348" s="307" t="s">
        <v>5221</v>
      </c>
      <c r="M348" s="1420" t="s">
        <v>444</v>
      </c>
      <c r="N348" s="320" t="s">
        <v>474</v>
      </c>
      <c r="O348" s="1422" t="s">
        <v>5207</v>
      </c>
      <c r="P348" s="118"/>
    </row>
    <row r="349" spans="1:16" ht="30" customHeight="1">
      <c r="A349" s="1411"/>
      <c r="B349" s="326" t="s">
        <v>5222</v>
      </c>
      <c r="C349" s="1413"/>
      <c r="D349" s="1415"/>
      <c r="E349" s="305" t="str">
        <f>E348</f>
        <v>111/04/01</v>
      </c>
      <c r="F349" s="1417"/>
      <c r="G349" s="1415"/>
      <c r="H349" s="319">
        <v>1</v>
      </c>
      <c r="I349" s="310" t="s">
        <v>443</v>
      </c>
      <c r="J349" s="1419"/>
      <c r="K349" s="319">
        <f>K347+H349</f>
        <v>190</v>
      </c>
      <c r="L349" s="310" t="s">
        <v>443</v>
      </c>
      <c r="M349" s="1421"/>
      <c r="N349" s="320" t="s">
        <v>5108</v>
      </c>
      <c r="O349" s="1423"/>
      <c r="P349" s="118"/>
    </row>
    <row r="350" spans="1:16" ht="30" customHeight="1">
      <c r="A350" s="1410" t="s">
        <v>5208</v>
      </c>
      <c r="B350" s="326" t="s">
        <v>442</v>
      </c>
      <c r="C350" s="1412">
        <v>5405</v>
      </c>
      <c r="D350" s="1414" t="s">
        <v>5221</v>
      </c>
      <c r="E350" s="305" t="s">
        <v>918</v>
      </c>
      <c r="F350" s="1416">
        <v>4</v>
      </c>
      <c r="G350" s="1414" t="s">
        <v>5095</v>
      </c>
      <c r="H350" s="1450" t="str">
        <f>E350</f>
        <v>111/04/01</v>
      </c>
      <c r="I350" s="1451"/>
      <c r="J350" s="1418" t="s">
        <v>5218</v>
      </c>
      <c r="K350" s="319">
        <f>K348+F350</f>
        <v>1270</v>
      </c>
      <c r="L350" s="307" t="s">
        <v>5221</v>
      </c>
      <c r="M350" s="1420" t="s">
        <v>444</v>
      </c>
      <c r="N350" s="320" t="s">
        <v>474</v>
      </c>
      <c r="O350" s="1422" t="s">
        <v>5209</v>
      </c>
      <c r="P350" s="118"/>
    </row>
    <row r="351" spans="1:16" ht="30" customHeight="1">
      <c r="A351" s="1411"/>
      <c r="B351" s="326" t="s">
        <v>5217</v>
      </c>
      <c r="C351" s="1413"/>
      <c r="D351" s="1415"/>
      <c r="E351" s="305" t="str">
        <f>E350</f>
        <v>111/04/01</v>
      </c>
      <c r="F351" s="1417"/>
      <c r="G351" s="1415"/>
      <c r="H351" s="319">
        <v>1</v>
      </c>
      <c r="I351" s="310" t="s">
        <v>443</v>
      </c>
      <c r="J351" s="1419"/>
      <c r="K351" s="319">
        <f>K349+H351</f>
        <v>191</v>
      </c>
      <c r="L351" s="310" t="s">
        <v>443</v>
      </c>
      <c r="M351" s="1421"/>
      <c r="N351" s="320" t="s">
        <v>5108</v>
      </c>
      <c r="O351" s="1423"/>
      <c r="P351" s="118"/>
    </row>
    <row r="352" spans="1:16" ht="30" customHeight="1">
      <c r="A352" s="1410" t="s">
        <v>5210</v>
      </c>
      <c r="B352" s="326" t="s">
        <v>442</v>
      </c>
      <c r="C352" s="1412">
        <v>5405</v>
      </c>
      <c r="D352" s="1414" t="s">
        <v>2158</v>
      </c>
      <c r="E352" s="305" t="s">
        <v>918</v>
      </c>
      <c r="F352" s="1416">
        <v>4</v>
      </c>
      <c r="G352" s="1414" t="s">
        <v>2158</v>
      </c>
      <c r="H352" s="1450" t="str">
        <f>E352</f>
        <v>111/04/01</v>
      </c>
      <c r="I352" s="1451"/>
      <c r="J352" s="1418" t="s">
        <v>2333</v>
      </c>
      <c r="K352" s="319">
        <f>K350+F352</f>
        <v>1274</v>
      </c>
      <c r="L352" s="307" t="s">
        <v>5399</v>
      </c>
      <c r="M352" s="1420" t="s">
        <v>444</v>
      </c>
      <c r="N352" s="320" t="s">
        <v>474</v>
      </c>
      <c r="O352" s="1422" t="s">
        <v>5211</v>
      </c>
      <c r="P352" s="118"/>
    </row>
    <row r="353" spans="1:16" ht="30" customHeight="1">
      <c r="A353" s="1411"/>
      <c r="B353" s="326" t="s">
        <v>2669</v>
      </c>
      <c r="C353" s="1413"/>
      <c r="D353" s="1415"/>
      <c r="E353" s="305" t="str">
        <f>E352</f>
        <v>111/04/01</v>
      </c>
      <c r="F353" s="1417"/>
      <c r="G353" s="1415"/>
      <c r="H353" s="319">
        <v>1</v>
      </c>
      <c r="I353" s="310" t="s">
        <v>443</v>
      </c>
      <c r="J353" s="1419"/>
      <c r="K353" s="319">
        <f>K351+H353</f>
        <v>192</v>
      </c>
      <c r="L353" s="310" t="s">
        <v>443</v>
      </c>
      <c r="M353" s="1421"/>
      <c r="N353" s="320" t="s">
        <v>5108</v>
      </c>
      <c r="O353" s="1423"/>
      <c r="P353" s="118"/>
    </row>
    <row r="354" spans="1:16" ht="30" customHeight="1">
      <c r="A354" s="1410" t="s">
        <v>5212</v>
      </c>
      <c r="B354" s="326" t="s">
        <v>442</v>
      </c>
      <c r="C354" s="1412">
        <v>5405</v>
      </c>
      <c r="D354" s="1414" t="s">
        <v>5400</v>
      </c>
      <c r="E354" s="305" t="s">
        <v>918</v>
      </c>
      <c r="F354" s="1416">
        <v>4</v>
      </c>
      <c r="G354" s="1414" t="s">
        <v>2158</v>
      </c>
      <c r="H354" s="1450" t="str">
        <f>E354</f>
        <v>111/04/01</v>
      </c>
      <c r="I354" s="1451"/>
      <c r="J354" s="1418" t="s">
        <v>5401</v>
      </c>
      <c r="K354" s="319">
        <f>K352+F354</f>
        <v>1278</v>
      </c>
      <c r="L354" s="307" t="s">
        <v>2158</v>
      </c>
      <c r="M354" s="1420" t="s">
        <v>444</v>
      </c>
      <c r="N354" s="320" t="s">
        <v>474</v>
      </c>
      <c r="O354" s="1422" t="s">
        <v>5213</v>
      </c>
      <c r="P354" s="118"/>
    </row>
    <row r="355" spans="1:16" ht="30" customHeight="1">
      <c r="A355" s="1411"/>
      <c r="B355" s="326" t="s">
        <v>2669</v>
      </c>
      <c r="C355" s="1413"/>
      <c r="D355" s="1415"/>
      <c r="E355" s="305" t="str">
        <f>E354</f>
        <v>111/04/01</v>
      </c>
      <c r="F355" s="1417"/>
      <c r="G355" s="1415"/>
      <c r="H355" s="319">
        <v>1</v>
      </c>
      <c r="I355" s="310" t="s">
        <v>443</v>
      </c>
      <c r="J355" s="1419"/>
      <c r="K355" s="319">
        <f>K353+H355</f>
        <v>193</v>
      </c>
      <c r="L355" s="310" t="s">
        <v>443</v>
      </c>
      <c r="M355" s="1421"/>
      <c r="N355" s="320" t="s">
        <v>5108</v>
      </c>
      <c r="O355" s="1423"/>
      <c r="P355" s="118"/>
    </row>
    <row r="356" spans="1:16" ht="30" customHeight="1">
      <c r="A356" s="1410" t="s">
        <v>5340</v>
      </c>
      <c r="B356" s="326" t="s">
        <v>442</v>
      </c>
      <c r="C356" s="1412">
        <v>5405</v>
      </c>
      <c r="D356" s="1414" t="s">
        <v>5400</v>
      </c>
      <c r="E356" s="305" t="s">
        <v>5341</v>
      </c>
      <c r="F356" s="1416">
        <v>27</v>
      </c>
      <c r="G356" s="1414" t="s">
        <v>5400</v>
      </c>
      <c r="H356" s="1450" t="str">
        <f>E356</f>
        <v>111/04/12</v>
      </c>
      <c r="I356" s="1451"/>
      <c r="J356" s="1418" t="s">
        <v>5401</v>
      </c>
      <c r="K356" s="319">
        <f>K354+F356</f>
        <v>1305</v>
      </c>
      <c r="L356" s="307" t="s">
        <v>5400</v>
      </c>
      <c r="M356" s="1420" t="s">
        <v>444</v>
      </c>
      <c r="N356" s="320" t="s">
        <v>474</v>
      </c>
      <c r="O356" s="1422" t="s">
        <v>5342</v>
      </c>
      <c r="P356" s="118"/>
    </row>
    <row r="357" spans="1:16" ht="30" customHeight="1">
      <c r="A357" s="1411"/>
      <c r="B357" s="326" t="s">
        <v>2669</v>
      </c>
      <c r="C357" s="1413"/>
      <c r="D357" s="1415"/>
      <c r="E357" s="305" t="str">
        <f>E356</f>
        <v>111/04/12</v>
      </c>
      <c r="F357" s="1417"/>
      <c r="G357" s="1415"/>
      <c r="H357" s="319">
        <v>2</v>
      </c>
      <c r="I357" s="310" t="s">
        <v>443</v>
      </c>
      <c r="J357" s="1419"/>
      <c r="K357" s="319">
        <f>K355+H357</f>
        <v>195</v>
      </c>
      <c r="L357" s="310" t="s">
        <v>443</v>
      </c>
      <c r="M357" s="1421"/>
      <c r="N357" s="320" t="s">
        <v>5338</v>
      </c>
      <c r="O357" s="1423"/>
      <c r="P357" s="118"/>
    </row>
    <row r="358" spans="1:16" ht="30" customHeight="1">
      <c r="A358" s="1410" t="s">
        <v>5402</v>
      </c>
      <c r="B358" s="326" t="s">
        <v>442</v>
      </c>
      <c r="C358" s="1412">
        <v>5405</v>
      </c>
      <c r="D358" s="1414" t="s">
        <v>5400</v>
      </c>
      <c r="E358" s="305" t="s">
        <v>5403</v>
      </c>
      <c r="F358" s="1416">
        <v>64</v>
      </c>
      <c r="G358" s="1414" t="s">
        <v>5400</v>
      </c>
      <c r="H358" s="1450" t="str">
        <f>E358</f>
        <v>111/04/27</v>
      </c>
      <c r="I358" s="1451"/>
      <c r="J358" s="1418" t="s">
        <v>5401</v>
      </c>
      <c r="K358" s="319">
        <f>K356+F358</f>
        <v>1369</v>
      </c>
      <c r="L358" s="307" t="s">
        <v>5400</v>
      </c>
      <c r="M358" s="1420" t="s">
        <v>444</v>
      </c>
      <c r="N358" s="320" t="s">
        <v>5404</v>
      </c>
      <c r="O358" s="1422" t="s">
        <v>5406</v>
      </c>
      <c r="P358" s="118"/>
    </row>
    <row r="359" spans="1:16" ht="30" customHeight="1">
      <c r="A359" s="1411"/>
      <c r="B359" s="326" t="s">
        <v>2669</v>
      </c>
      <c r="C359" s="1413"/>
      <c r="D359" s="1415"/>
      <c r="E359" s="305" t="str">
        <f>E358</f>
        <v>111/04/27</v>
      </c>
      <c r="F359" s="1417"/>
      <c r="G359" s="1415"/>
      <c r="H359" s="319">
        <v>3</v>
      </c>
      <c r="I359" s="310" t="s">
        <v>443</v>
      </c>
      <c r="J359" s="1419"/>
      <c r="K359" s="319">
        <f>K357+H359</f>
        <v>198</v>
      </c>
      <c r="L359" s="310" t="s">
        <v>443</v>
      </c>
      <c r="M359" s="1421"/>
      <c r="N359" s="320" t="s">
        <v>5405</v>
      </c>
      <c r="O359" s="1423"/>
      <c r="P359" s="118"/>
    </row>
    <row r="360" spans="1:16" ht="30" customHeight="1">
      <c r="A360" s="1410" t="s">
        <v>5407</v>
      </c>
      <c r="B360" s="326" t="s">
        <v>442</v>
      </c>
      <c r="C360" s="1412">
        <v>5405</v>
      </c>
      <c r="D360" s="1414" t="s">
        <v>5400</v>
      </c>
      <c r="E360" s="305" t="s">
        <v>5408</v>
      </c>
      <c r="F360" s="1416">
        <v>4</v>
      </c>
      <c r="G360" s="1414" t="s">
        <v>5400</v>
      </c>
      <c r="H360" s="1450" t="str">
        <f>E360</f>
        <v>111/04/29</v>
      </c>
      <c r="I360" s="1451"/>
      <c r="J360" s="1418" t="s">
        <v>5401</v>
      </c>
      <c r="K360" s="319">
        <f>K358+F360</f>
        <v>1373</v>
      </c>
      <c r="L360" s="307" t="s">
        <v>5400</v>
      </c>
      <c r="M360" s="1420" t="s">
        <v>444</v>
      </c>
      <c r="N360" s="320" t="s">
        <v>2174</v>
      </c>
      <c r="O360" s="1422" t="s">
        <v>5409</v>
      </c>
      <c r="P360" s="118"/>
    </row>
    <row r="361" spans="1:16" ht="30" customHeight="1">
      <c r="A361" s="1411"/>
      <c r="B361" s="326" t="s">
        <v>2669</v>
      </c>
      <c r="C361" s="1413"/>
      <c r="D361" s="1415"/>
      <c r="E361" s="305" t="str">
        <f>E360</f>
        <v>111/04/29</v>
      </c>
      <c r="F361" s="1417"/>
      <c r="G361" s="1415"/>
      <c r="H361" s="319">
        <v>1</v>
      </c>
      <c r="I361" s="310" t="s">
        <v>443</v>
      </c>
      <c r="J361" s="1419"/>
      <c r="K361" s="319">
        <f>K359+H361</f>
        <v>199</v>
      </c>
      <c r="L361" s="310" t="s">
        <v>443</v>
      </c>
      <c r="M361" s="1421"/>
      <c r="N361" s="320" t="s">
        <v>688</v>
      </c>
      <c r="O361" s="1423"/>
      <c r="P361" s="118"/>
    </row>
    <row r="362" spans="1:16" ht="30" customHeight="1">
      <c r="A362" s="1410" t="s">
        <v>5410</v>
      </c>
      <c r="B362" s="326" t="s">
        <v>442</v>
      </c>
      <c r="C362" s="1412">
        <v>5405</v>
      </c>
      <c r="D362" s="1414" t="s">
        <v>5400</v>
      </c>
      <c r="E362" s="305" t="s">
        <v>5408</v>
      </c>
      <c r="F362" s="1416">
        <v>4</v>
      </c>
      <c r="G362" s="1414" t="s">
        <v>5400</v>
      </c>
      <c r="H362" s="1450" t="str">
        <f>E362</f>
        <v>111/04/29</v>
      </c>
      <c r="I362" s="1451"/>
      <c r="J362" s="1418" t="s">
        <v>5401</v>
      </c>
      <c r="K362" s="319">
        <f>K360+F362</f>
        <v>1377</v>
      </c>
      <c r="L362" s="307" t="s">
        <v>5400</v>
      </c>
      <c r="M362" s="1420" t="s">
        <v>444</v>
      </c>
      <c r="N362" s="320" t="s">
        <v>2174</v>
      </c>
      <c r="O362" s="1422" t="s">
        <v>5411</v>
      </c>
      <c r="P362" s="118"/>
    </row>
    <row r="363" spans="1:16" ht="30" customHeight="1">
      <c r="A363" s="1411"/>
      <c r="B363" s="326" t="s">
        <v>2669</v>
      </c>
      <c r="C363" s="1413"/>
      <c r="D363" s="1415"/>
      <c r="E363" s="305" t="str">
        <f>E362</f>
        <v>111/04/29</v>
      </c>
      <c r="F363" s="1417"/>
      <c r="G363" s="1415"/>
      <c r="H363" s="319">
        <v>1</v>
      </c>
      <c r="I363" s="310" t="s">
        <v>443</v>
      </c>
      <c r="J363" s="1419"/>
      <c r="K363" s="319">
        <f>K361+H363</f>
        <v>200</v>
      </c>
      <c r="L363" s="310" t="s">
        <v>443</v>
      </c>
      <c r="M363" s="1421"/>
      <c r="N363" s="320" t="s">
        <v>688</v>
      </c>
      <c r="O363" s="1423"/>
      <c r="P363" s="118"/>
    </row>
    <row r="364" spans="1:16" ht="30" customHeight="1">
      <c r="A364" s="1410" t="s">
        <v>5412</v>
      </c>
      <c r="B364" s="326" t="s">
        <v>442</v>
      </c>
      <c r="C364" s="1412">
        <v>5405</v>
      </c>
      <c r="D364" s="1414" t="s">
        <v>5400</v>
      </c>
      <c r="E364" s="305" t="s">
        <v>5408</v>
      </c>
      <c r="F364" s="1416">
        <v>4</v>
      </c>
      <c r="G364" s="1414" t="s">
        <v>5400</v>
      </c>
      <c r="H364" s="1450" t="str">
        <f>E364</f>
        <v>111/04/29</v>
      </c>
      <c r="I364" s="1451"/>
      <c r="J364" s="1418" t="s">
        <v>5401</v>
      </c>
      <c r="K364" s="319">
        <f>K362+F364</f>
        <v>1381</v>
      </c>
      <c r="L364" s="307" t="s">
        <v>5400</v>
      </c>
      <c r="M364" s="1420" t="s">
        <v>444</v>
      </c>
      <c r="N364" s="320" t="s">
        <v>2174</v>
      </c>
      <c r="O364" s="1422" t="s">
        <v>5413</v>
      </c>
      <c r="P364" s="118"/>
    </row>
    <row r="365" spans="1:16" ht="30" customHeight="1">
      <c r="A365" s="1411"/>
      <c r="B365" s="326" t="s">
        <v>2669</v>
      </c>
      <c r="C365" s="1413"/>
      <c r="D365" s="1415"/>
      <c r="E365" s="305" t="str">
        <f>E364</f>
        <v>111/04/29</v>
      </c>
      <c r="F365" s="1417"/>
      <c r="G365" s="1415"/>
      <c r="H365" s="319">
        <v>1</v>
      </c>
      <c r="I365" s="310" t="s">
        <v>443</v>
      </c>
      <c r="J365" s="1419"/>
      <c r="K365" s="319">
        <f>K363+H365</f>
        <v>201</v>
      </c>
      <c r="L365" s="310" t="s">
        <v>443</v>
      </c>
      <c r="M365" s="1421"/>
      <c r="N365" s="320" t="s">
        <v>688</v>
      </c>
      <c r="O365" s="1423"/>
      <c r="P365" s="118"/>
    </row>
    <row r="366" spans="1:16" ht="30" customHeight="1">
      <c r="A366" s="1410" t="s">
        <v>5414</v>
      </c>
      <c r="B366" s="326" t="s">
        <v>442</v>
      </c>
      <c r="C366" s="1412">
        <v>5405</v>
      </c>
      <c r="D366" s="1414" t="s">
        <v>5617</v>
      </c>
      <c r="E366" s="305" t="s">
        <v>5408</v>
      </c>
      <c r="F366" s="1416">
        <v>4</v>
      </c>
      <c r="G366" s="1414" t="s">
        <v>5617</v>
      </c>
      <c r="H366" s="1450" t="str">
        <f>E366</f>
        <v>111/04/29</v>
      </c>
      <c r="I366" s="1451"/>
      <c r="J366" s="1418" t="s">
        <v>5618</v>
      </c>
      <c r="K366" s="319">
        <f>K364+F366</f>
        <v>1385</v>
      </c>
      <c r="L366" s="307" t="s">
        <v>2158</v>
      </c>
      <c r="M366" s="1420" t="s">
        <v>444</v>
      </c>
      <c r="N366" s="320" t="s">
        <v>2174</v>
      </c>
      <c r="O366" s="1422" t="s">
        <v>5415</v>
      </c>
      <c r="P366" s="118"/>
    </row>
    <row r="367" spans="1:16" ht="30" customHeight="1">
      <c r="A367" s="1411"/>
      <c r="B367" s="326" t="s">
        <v>5619</v>
      </c>
      <c r="C367" s="1413"/>
      <c r="D367" s="1415"/>
      <c r="E367" s="305" t="str">
        <f>E366</f>
        <v>111/04/29</v>
      </c>
      <c r="F367" s="1417"/>
      <c r="G367" s="1415"/>
      <c r="H367" s="319">
        <v>1</v>
      </c>
      <c r="I367" s="310" t="s">
        <v>443</v>
      </c>
      <c r="J367" s="1419"/>
      <c r="K367" s="319">
        <f>K365+H367</f>
        <v>202</v>
      </c>
      <c r="L367" s="310" t="s">
        <v>443</v>
      </c>
      <c r="M367" s="1421"/>
      <c r="N367" s="320" t="s">
        <v>688</v>
      </c>
      <c r="O367" s="1423"/>
      <c r="P367" s="118"/>
    </row>
    <row r="368" spans="1:16" ht="30" customHeight="1">
      <c r="A368" s="1410" t="s">
        <v>5610</v>
      </c>
      <c r="B368" s="326" t="s">
        <v>442</v>
      </c>
      <c r="C368" s="1412">
        <v>5405</v>
      </c>
      <c r="D368" s="1414" t="s">
        <v>5617</v>
      </c>
      <c r="E368" s="305" t="s">
        <v>5611</v>
      </c>
      <c r="F368" s="1416">
        <v>75</v>
      </c>
      <c r="G368" s="1414" t="s">
        <v>5617</v>
      </c>
      <c r="H368" s="1450" t="str">
        <f>E368</f>
        <v>111/05/25</v>
      </c>
      <c r="I368" s="1451"/>
      <c r="J368" s="1418" t="s">
        <v>5620</v>
      </c>
      <c r="K368" s="319">
        <f>K366+F368</f>
        <v>1460</v>
      </c>
      <c r="L368" s="307" t="s">
        <v>5617</v>
      </c>
      <c r="M368" s="1420" t="s">
        <v>444</v>
      </c>
      <c r="N368" s="320" t="s">
        <v>5612</v>
      </c>
      <c r="O368" s="1422" t="s">
        <v>5613</v>
      </c>
      <c r="P368" s="118"/>
    </row>
    <row r="369" spans="1:16" ht="30" customHeight="1">
      <c r="A369" s="1411"/>
      <c r="B369" s="326" t="s">
        <v>5621</v>
      </c>
      <c r="C369" s="1413"/>
      <c r="D369" s="1415"/>
      <c r="E369" s="305" t="str">
        <f>E368</f>
        <v>111/05/25</v>
      </c>
      <c r="F369" s="1417"/>
      <c r="G369" s="1415"/>
      <c r="H369" s="319">
        <v>3</v>
      </c>
      <c r="I369" s="310" t="s">
        <v>443</v>
      </c>
      <c r="J369" s="1419"/>
      <c r="K369" s="319">
        <f>K367+H369</f>
        <v>205</v>
      </c>
      <c r="L369" s="310" t="s">
        <v>443</v>
      </c>
      <c r="M369" s="1421"/>
      <c r="N369" s="320" t="s">
        <v>688</v>
      </c>
      <c r="O369" s="1423"/>
      <c r="P369" s="118"/>
    </row>
    <row r="370" spans="1:16" ht="30" customHeight="1">
      <c r="A370" s="1410" t="s">
        <v>5614</v>
      </c>
      <c r="B370" s="326" t="s">
        <v>442</v>
      </c>
      <c r="C370" s="1412">
        <v>5405</v>
      </c>
      <c r="D370" s="1414" t="s">
        <v>2158</v>
      </c>
      <c r="E370" s="305" t="s">
        <v>5615</v>
      </c>
      <c r="F370" s="1416">
        <v>19.5</v>
      </c>
      <c r="G370" s="1414" t="s">
        <v>2158</v>
      </c>
      <c r="H370" s="1450" t="str">
        <f>E370</f>
        <v>111/05/27</v>
      </c>
      <c r="I370" s="1451"/>
      <c r="J370" s="1418" t="s">
        <v>2333</v>
      </c>
      <c r="K370" s="319">
        <f>K368+F370</f>
        <v>1479.5</v>
      </c>
      <c r="L370" s="307" t="s">
        <v>2158</v>
      </c>
      <c r="M370" s="1420" t="s">
        <v>444</v>
      </c>
      <c r="N370" s="320" t="s">
        <v>5612</v>
      </c>
      <c r="O370" s="1422" t="s">
        <v>5616</v>
      </c>
      <c r="P370" s="118"/>
    </row>
    <row r="371" spans="1:16" ht="30" customHeight="1">
      <c r="A371" s="1411"/>
      <c r="B371" s="326" t="s">
        <v>2669</v>
      </c>
      <c r="C371" s="1413"/>
      <c r="D371" s="1415"/>
      <c r="E371" s="305" t="str">
        <f>E370</f>
        <v>111/05/27</v>
      </c>
      <c r="F371" s="1417"/>
      <c r="G371" s="1415"/>
      <c r="H371" s="319">
        <v>2</v>
      </c>
      <c r="I371" s="310" t="s">
        <v>443</v>
      </c>
      <c r="J371" s="1419"/>
      <c r="K371" s="319">
        <f>K369+H371</f>
        <v>207</v>
      </c>
      <c r="L371" s="310" t="s">
        <v>443</v>
      </c>
      <c r="M371" s="1421"/>
      <c r="N371" s="320" t="s">
        <v>688</v>
      </c>
      <c r="O371" s="1423"/>
      <c r="P371" s="118"/>
    </row>
    <row r="372" spans="1:16" ht="30" customHeight="1">
      <c r="A372" s="1410" t="s">
        <v>5668</v>
      </c>
      <c r="B372" s="326" t="s">
        <v>442</v>
      </c>
      <c r="C372" s="1412">
        <v>5405</v>
      </c>
      <c r="D372" s="1414" t="s">
        <v>5690</v>
      </c>
      <c r="E372" s="305" t="s">
        <v>5669</v>
      </c>
      <c r="F372" s="1416">
        <v>5</v>
      </c>
      <c r="G372" s="1414" t="s">
        <v>5690</v>
      </c>
      <c r="H372" s="1450" t="str">
        <f>E372</f>
        <v>111/06/09</v>
      </c>
      <c r="I372" s="1451"/>
      <c r="J372" s="1418" t="s">
        <v>5691</v>
      </c>
      <c r="K372" s="319">
        <f>K370+F372</f>
        <v>1484.5</v>
      </c>
      <c r="L372" s="307" t="s">
        <v>5690</v>
      </c>
      <c r="M372" s="1420" t="s">
        <v>444</v>
      </c>
      <c r="N372" s="320" t="s">
        <v>488</v>
      </c>
      <c r="O372" s="1422" t="s">
        <v>5670</v>
      </c>
      <c r="P372" s="118"/>
    </row>
    <row r="373" spans="1:16" ht="30" customHeight="1">
      <c r="A373" s="1411"/>
      <c r="B373" s="326" t="s">
        <v>5692</v>
      </c>
      <c r="C373" s="1413"/>
      <c r="D373" s="1415"/>
      <c r="E373" s="305" t="str">
        <f>E372</f>
        <v>111/06/09</v>
      </c>
      <c r="F373" s="1417"/>
      <c r="G373" s="1415"/>
      <c r="H373" s="319">
        <v>2</v>
      </c>
      <c r="I373" s="310" t="s">
        <v>443</v>
      </c>
      <c r="J373" s="1419"/>
      <c r="K373" s="319">
        <f>K371+H373</f>
        <v>209</v>
      </c>
      <c r="L373" s="310" t="s">
        <v>443</v>
      </c>
      <c r="M373" s="1421"/>
      <c r="N373" s="320" t="s">
        <v>5576</v>
      </c>
      <c r="O373" s="1423"/>
      <c r="P373" s="118"/>
    </row>
    <row r="374" spans="1:16" ht="30" customHeight="1">
      <c r="A374" s="1410" t="s">
        <v>5671</v>
      </c>
      <c r="B374" s="326" t="s">
        <v>442</v>
      </c>
      <c r="C374" s="1412">
        <v>5405</v>
      </c>
      <c r="D374" s="1414" t="s">
        <v>5690</v>
      </c>
      <c r="E374" s="305" t="s">
        <v>5672</v>
      </c>
      <c r="F374" s="1416">
        <v>39</v>
      </c>
      <c r="G374" s="1414" t="s">
        <v>5690</v>
      </c>
      <c r="H374" s="1450" t="str">
        <f>E374</f>
        <v>111/06/10</v>
      </c>
      <c r="I374" s="1451"/>
      <c r="J374" s="1418" t="s">
        <v>5691</v>
      </c>
      <c r="K374" s="319">
        <f>K372+F374</f>
        <v>1523.5</v>
      </c>
      <c r="L374" s="307" t="s">
        <v>5690</v>
      </c>
      <c r="M374" s="1420" t="s">
        <v>444</v>
      </c>
      <c r="N374" s="320" t="s">
        <v>474</v>
      </c>
      <c r="O374" s="1422" t="s">
        <v>5673</v>
      </c>
      <c r="P374" s="118"/>
    </row>
    <row r="375" spans="1:16" ht="30" customHeight="1">
      <c r="A375" s="1411"/>
      <c r="B375" s="326" t="s">
        <v>5692</v>
      </c>
      <c r="C375" s="1413"/>
      <c r="D375" s="1415"/>
      <c r="E375" s="305" t="str">
        <f>E374</f>
        <v>111/06/10</v>
      </c>
      <c r="F375" s="1417"/>
      <c r="G375" s="1415"/>
      <c r="H375" s="319">
        <v>2</v>
      </c>
      <c r="I375" s="310" t="s">
        <v>443</v>
      </c>
      <c r="J375" s="1419"/>
      <c r="K375" s="319">
        <f>K373+H375</f>
        <v>211</v>
      </c>
      <c r="L375" s="310" t="s">
        <v>443</v>
      </c>
      <c r="M375" s="1421"/>
      <c r="N375" s="320" t="s">
        <v>5576</v>
      </c>
      <c r="O375" s="1423"/>
      <c r="P375" s="118"/>
    </row>
    <row r="376" spans="1:16" ht="30" customHeight="1">
      <c r="A376" s="1410" t="s">
        <v>5684</v>
      </c>
      <c r="B376" s="326" t="s">
        <v>442</v>
      </c>
      <c r="C376" s="1412">
        <v>5405</v>
      </c>
      <c r="D376" s="1414" t="s">
        <v>2158</v>
      </c>
      <c r="E376" s="305" t="s">
        <v>5685</v>
      </c>
      <c r="F376" s="1416">
        <v>64</v>
      </c>
      <c r="G376" s="1414" t="s">
        <v>6076</v>
      </c>
      <c r="H376" s="1450" t="str">
        <f>E376</f>
        <v>111/06/16</v>
      </c>
      <c r="I376" s="1451"/>
      <c r="J376" s="1418" t="s">
        <v>2333</v>
      </c>
      <c r="K376" s="319">
        <f>K374+F376</f>
        <v>1587.5</v>
      </c>
      <c r="L376" s="307" t="s">
        <v>6069</v>
      </c>
      <c r="M376" s="1420" t="s">
        <v>444</v>
      </c>
      <c r="N376" s="320" t="s">
        <v>474</v>
      </c>
      <c r="O376" s="1422" t="s">
        <v>5686</v>
      </c>
      <c r="P376" s="118"/>
    </row>
    <row r="377" spans="1:16" ht="30" customHeight="1">
      <c r="A377" s="1411"/>
      <c r="B377" s="326" t="s">
        <v>2669</v>
      </c>
      <c r="C377" s="1413"/>
      <c r="D377" s="1415"/>
      <c r="E377" s="305" t="str">
        <f>E376</f>
        <v>111/06/16</v>
      </c>
      <c r="F377" s="1417"/>
      <c r="G377" s="1415"/>
      <c r="H377" s="319">
        <v>3</v>
      </c>
      <c r="I377" s="310" t="s">
        <v>443</v>
      </c>
      <c r="J377" s="1419"/>
      <c r="K377" s="319">
        <f>K375+H377</f>
        <v>214</v>
      </c>
      <c r="L377" s="310" t="s">
        <v>443</v>
      </c>
      <c r="M377" s="1421"/>
      <c r="N377" s="320" t="s">
        <v>5576</v>
      </c>
      <c r="O377" s="1423"/>
      <c r="P377" s="118"/>
    </row>
    <row r="378" spans="1:16" ht="30" customHeight="1">
      <c r="A378" s="1410" t="s">
        <v>5687</v>
      </c>
      <c r="B378" s="326" t="s">
        <v>442</v>
      </c>
      <c r="C378" s="1412">
        <v>5405</v>
      </c>
      <c r="D378" s="1414" t="s">
        <v>2158</v>
      </c>
      <c r="E378" s="305" t="s">
        <v>5688</v>
      </c>
      <c r="F378" s="1416">
        <v>34</v>
      </c>
      <c r="G378" s="1414" t="s">
        <v>2158</v>
      </c>
      <c r="H378" s="1450" t="str">
        <f>E378</f>
        <v>111/06/21</v>
      </c>
      <c r="I378" s="1451"/>
      <c r="J378" s="1418" t="s">
        <v>2333</v>
      </c>
      <c r="K378" s="319">
        <f>K376+F378</f>
        <v>1621.5</v>
      </c>
      <c r="L378" s="307" t="s">
        <v>2158</v>
      </c>
      <c r="M378" s="1420" t="s">
        <v>444</v>
      </c>
      <c r="N378" s="320" t="s">
        <v>474</v>
      </c>
      <c r="O378" s="1422" t="s">
        <v>5689</v>
      </c>
      <c r="P378" s="118"/>
    </row>
    <row r="379" spans="1:16" ht="30" customHeight="1">
      <c r="A379" s="1411"/>
      <c r="B379" s="326" t="s">
        <v>2669</v>
      </c>
      <c r="C379" s="1413"/>
      <c r="D379" s="1415"/>
      <c r="E379" s="305" t="str">
        <f>E378</f>
        <v>111/06/21</v>
      </c>
      <c r="F379" s="1417"/>
      <c r="G379" s="1415"/>
      <c r="H379" s="319">
        <v>2</v>
      </c>
      <c r="I379" s="310" t="s">
        <v>443</v>
      </c>
      <c r="J379" s="1419"/>
      <c r="K379" s="319">
        <f>K377+H379</f>
        <v>216</v>
      </c>
      <c r="L379" s="310" t="s">
        <v>443</v>
      </c>
      <c r="M379" s="1421"/>
      <c r="N379" s="320" t="s">
        <v>5758</v>
      </c>
      <c r="O379" s="1423"/>
      <c r="P379" s="118"/>
    </row>
    <row r="380" spans="1:16" ht="30" customHeight="1">
      <c r="A380" s="1410" t="s">
        <v>5842</v>
      </c>
      <c r="B380" s="326" t="s">
        <v>442</v>
      </c>
      <c r="C380" s="1412">
        <v>5405</v>
      </c>
      <c r="D380" s="1414" t="s">
        <v>2158</v>
      </c>
      <c r="E380" s="305" t="s">
        <v>5792</v>
      </c>
      <c r="F380" s="1416">
        <v>24</v>
      </c>
      <c r="G380" s="1414" t="s">
        <v>2158</v>
      </c>
      <c r="H380" s="1450" t="str">
        <f>E380</f>
        <v>111/07/04</v>
      </c>
      <c r="I380" s="1451"/>
      <c r="J380" s="1418" t="s">
        <v>6077</v>
      </c>
      <c r="K380" s="319">
        <f>K378+F380</f>
        <v>1645.5</v>
      </c>
      <c r="L380" s="307" t="s">
        <v>2158</v>
      </c>
      <c r="M380" s="1420" t="s">
        <v>444</v>
      </c>
      <c r="N380" s="320" t="s">
        <v>474</v>
      </c>
      <c r="O380" s="1422" t="s">
        <v>5843</v>
      </c>
      <c r="P380" s="118"/>
    </row>
    <row r="381" spans="1:16" ht="30" customHeight="1">
      <c r="A381" s="1411"/>
      <c r="B381" s="326" t="s">
        <v>2669</v>
      </c>
      <c r="C381" s="1413"/>
      <c r="D381" s="1415"/>
      <c r="E381" s="305" t="str">
        <f>E380</f>
        <v>111/07/04</v>
      </c>
      <c r="F381" s="1417"/>
      <c r="G381" s="1415"/>
      <c r="H381" s="319">
        <v>2</v>
      </c>
      <c r="I381" s="310" t="s">
        <v>443</v>
      </c>
      <c r="J381" s="1419"/>
      <c r="K381" s="319">
        <f>K379+H381</f>
        <v>218</v>
      </c>
      <c r="L381" s="310" t="s">
        <v>443</v>
      </c>
      <c r="M381" s="1421"/>
      <c r="N381" s="320" t="s">
        <v>5576</v>
      </c>
      <c r="O381" s="1423"/>
      <c r="P381" s="118"/>
    </row>
    <row r="382" spans="1:16" ht="30" customHeight="1">
      <c r="A382" s="1410" t="s">
        <v>5844</v>
      </c>
      <c r="B382" s="326" t="s">
        <v>442</v>
      </c>
      <c r="C382" s="1412">
        <v>5405</v>
      </c>
      <c r="D382" s="1414" t="s">
        <v>2158</v>
      </c>
      <c r="E382" s="305" t="s">
        <v>5829</v>
      </c>
      <c r="F382" s="1416">
        <v>24</v>
      </c>
      <c r="G382" s="1414" t="s">
        <v>2158</v>
      </c>
      <c r="H382" s="1450" t="str">
        <f>E382</f>
        <v>111/08/01</v>
      </c>
      <c r="I382" s="1451"/>
      <c r="J382" s="1418" t="s">
        <v>2333</v>
      </c>
      <c r="K382" s="319">
        <f>K380+F382</f>
        <v>1669.5</v>
      </c>
      <c r="L382" s="307" t="s">
        <v>2158</v>
      </c>
      <c r="M382" s="1420" t="s">
        <v>444</v>
      </c>
      <c r="N382" s="320" t="s">
        <v>488</v>
      </c>
      <c r="O382" s="1422" t="s">
        <v>5845</v>
      </c>
      <c r="P382" s="118"/>
    </row>
    <row r="383" spans="1:16" ht="30" customHeight="1">
      <c r="A383" s="1411"/>
      <c r="B383" s="326" t="s">
        <v>6078</v>
      </c>
      <c r="C383" s="1413"/>
      <c r="D383" s="1415"/>
      <c r="E383" s="305" t="str">
        <f>E382</f>
        <v>111/08/01</v>
      </c>
      <c r="F383" s="1417"/>
      <c r="G383" s="1415"/>
      <c r="H383" s="319">
        <v>2</v>
      </c>
      <c r="I383" s="310" t="s">
        <v>443</v>
      </c>
      <c r="J383" s="1419"/>
      <c r="K383" s="319">
        <f>K381+H383</f>
        <v>220</v>
      </c>
      <c r="L383" s="310" t="s">
        <v>443</v>
      </c>
      <c r="M383" s="1421"/>
      <c r="N383" s="320" t="s">
        <v>1820</v>
      </c>
      <c r="O383" s="1423"/>
      <c r="P383" s="118"/>
    </row>
    <row r="384" spans="1:16" ht="30" customHeight="1">
      <c r="A384" s="1410" t="s">
        <v>5985</v>
      </c>
      <c r="B384" s="326" t="s">
        <v>442</v>
      </c>
      <c r="C384" s="1412">
        <v>5405</v>
      </c>
      <c r="D384" s="1414" t="s">
        <v>6069</v>
      </c>
      <c r="E384" s="305" t="s">
        <v>5986</v>
      </c>
      <c r="F384" s="1416">
        <v>75</v>
      </c>
      <c r="G384" s="1414" t="s">
        <v>2158</v>
      </c>
      <c r="H384" s="1450" t="str">
        <f>E384</f>
        <v>111/08/08</v>
      </c>
      <c r="I384" s="1451"/>
      <c r="J384" s="1418" t="s">
        <v>2333</v>
      </c>
      <c r="K384" s="319">
        <f>K382+F384</f>
        <v>1744.5</v>
      </c>
      <c r="L384" s="307" t="s">
        <v>6076</v>
      </c>
      <c r="M384" s="1420" t="s">
        <v>444</v>
      </c>
      <c r="N384" s="320" t="s">
        <v>488</v>
      </c>
      <c r="O384" s="1422" t="s">
        <v>5987</v>
      </c>
      <c r="P384" s="118"/>
    </row>
    <row r="385" spans="1:16" ht="30" customHeight="1">
      <c r="A385" s="1411"/>
      <c r="B385" s="326" t="s">
        <v>2669</v>
      </c>
      <c r="C385" s="1413"/>
      <c r="D385" s="1415"/>
      <c r="E385" s="305" t="str">
        <f>E384</f>
        <v>111/08/08</v>
      </c>
      <c r="F385" s="1417"/>
      <c r="G385" s="1415"/>
      <c r="H385" s="319">
        <v>2</v>
      </c>
      <c r="I385" s="310" t="s">
        <v>443</v>
      </c>
      <c r="J385" s="1419"/>
      <c r="K385" s="319">
        <f>K383+H385</f>
        <v>222</v>
      </c>
      <c r="L385" s="310" t="s">
        <v>443</v>
      </c>
      <c r="M385" s="1421"/>
      <c r="N385" s="320" t="s">
        <v>491</v>
      </c>
      <c r="O385" s="1423"/>
      <c r="P385" s="118"/>
    </row>
    <row r="386" spans="1:16" ht="30" customHeight="1">
      <c r="A386" s="1410" t="s">
        <v>6037</v>
      </c>
      <c r="B386" s="326" t="s">
        <v>442</v>
      </c>
      <c r="C386" s="1412">
        <v>5405</v>
      </c>
      <c r="D386" s="1414" t="s">
        <v>2158</v>
      </c>
      <c r="E386" s="305" t="s">
        <v>6038</v>
      </c>
      <c r="F386" s="1416">
        <v>19</v>
      </c>
      <c r="G386" s="1414" t="s">
        <v>2158</v>
      </c>
      <c r="H386" s="1450" t="str">
        <f>E386</f>
        <v>111/08/24</v>
      </c>
      <c r="I386" s="1451"/>
      <c r="J386" s="1418" t="s">
        <v>6079</v>
      </c>
      <c r="K386" s="319">
        <f>K384+F386</f>
        <v>1763.5</v>
      </c>
      <c r="L386" s="307" t="s">
        <v>6076</v>
      </c>
      <c r="M386" s="1420" t="s">
        <v>444</v>
      </c>
      <c r="N386" s="320" t="s">
        <v>474</v>
      </c>
      <c r="O386" s="1422" t="s">
        <v>6039</v>
      </c>
      <c r="P386" s="118"/>
    </row>
    <row r="387" spans="1:16" ht="30" customHeight="1">
      <c r="A387" s="1411"/>
      <c r="B387" s="326" t="s">
        <v>6075</v>
      </c>
      <c r="C387" s="1413"/>
      <c r="D387" s="1415"/>
      <c r="E387" s="305" t="str">
        <f>E386</f>
        <v>111/08/24</v>
      </c>
      <c r="F387" s="1417"/>
      <c r="G387" s="1415"/>
      <c r="H387" s="319">
        <v>2</v>
      </c>
      <c r="I387" s="310" t="s">
        <v>443</v>
      </c>
      <c r="J387" s="1419"/>
      <c r="K387" s="319">
        <f>K385+H387</f>
        <v>224</v>
      </c>
      <c r="L387" s="310" t="s">
        <v>443</v>
      </c>
      <c r="M387" s="1421"/>
      <c r="N387" s="320" t="s">
        <v>6040</v>
      </c>
      <c r="O387" s="1423"/>
      <c r="P387" s="118"/>
    </row>
    <row r="388" spans="1:16" ht="30" customHeight="1">
      <c r="A388" s="1410" t="s">
        <v>6041</v>
      </c>
      <c r="B388" s="326" t="s">
        <v>442</v>
      </c>
      <c r="C388" s="1412">
        <v>5405</v>
      </c>
      <c r="D388" s="1414" t="s">
        <v>2158</v>
      </c>
      <c r="E388" s="305" t="s">
        <v>6042</v>
      </c>
      <c r="F388" s="1416">
        <v>23</v>
      </c>
      <c r="G388" s="1414" t="s">
        <v>2158</v>
      </c>
      <c r="H388" s="1450" t="str">
        <f>E388</f>
        <v>111/08/29</v>
      </c>
      <c r="I388" s="1451"/>
      <c r="J388" s="1418" t="s">
        <v>2333</v>
      </c>
      <c r="K388" s="319">
        <f>K386+F388</f>
        <v>1786.5</v>
      </c>
      <c r="L388" s="307" t="s">
        <v>2158</v>
      </c>
      <c r="M388" s="1420" t="s">
        <v>444</v>
      </c>
      <c r="N388" s="320" t="s">
        <v>6043</v>
      </c>
      <c r="O388" s="1422" t="s">
        <v>6044</v>
      </c>
      <c r="P388" s="118"/>
    </row>
    <row r="389" spans="1:16" ht="30" customHeight="1">
      <c r="A389" s="1411"/>
      <c r="B389" s="326" t="s">
        <v>6078</v>
      </c>
      <c r="C389" s="1413"/>
      <c r="D389" s="1415"/>
      <c r="E389" s="305" t="str">
        <f>E388</f>
        <v>111/08/29</v>
      </c>
      <c r="F389" s="1417"/>
      <c r="G389" s="1415"/>
      <c r="H389" s="319">
        <v>2</v>
      </c>
      <c r="I389" s="310" t="s">
        <v>443</v>
      </c>
      <c r="J389" s="1419"/>
      <c r="K389" s="319">
        <f>K387+H389</f>
        <v>226</v>
      </c>
      <c r="L389" s="310" t="s">
        <v>443</v>
      </c>
      <c r="M389" s="1421"/>
      <c r="N389" s="320" t="s">
        <v>6040</v>
      </c>
      <c r="O389" s="1423"/>
      <c r="P389" s="118"/>
    </row>
    <row r="390" spans="1:16" ht="30" customHeight="1">
      <c r="A390" s="1410" t="s">
        <v>6045</v>
      </c>
      <c r="B390" s="326" t="s">
        <v>442</v>
      </c>
      <c r="C390" s="1412">
        <v>5405</v>
      </c>
      <c r="D390" s="1414" t="s">
        <v>2046</v>
      </c>
      <c r="E390" s="305" t="s">
        <v>6042</v>
      </c>
      <c r="F390" s="1416">
        <v>11</v>
      </c>
      <c r="G390" s="1414" t="s">
        <v>2046</v>
      </c>
      <c r="H390" s="1450" t="str">
        <f>E390</f>
        <v>111/08/29</v>
      </c>
      <c r="I390" s="1451"/>
      <c r="J390" s="1418" t="s">
        <v>6253</v>
      </c>
      <c r="K390" s="319">
        <f>K388+F390</f>
        <v>1797.5</v>
      </c>
      <c r="L390" s="307" t="s">
        <v>2046</v>
      </c>
      <c r="M390" s="1420" t="s">
        <v>444</v>
      </c>
      <c r="N390" s="320" t="s">
        <v>6043</v>
      </c>
      <c r="O390" s="1422" t="s">
        <v>6046</v>
      </c>
      <c r="P390" s="118"/>
    </row>
    <row r="391" spans="1:16" ht="30" customHeight="1">
      <c r="A391" s="1411"/>
      <c r="B391" s="326" t="s">
        <v>2669</v>
      </c>
      <c r="C391" s="1413"/>
      <c r="D391" s="1415"/>
      <c r="E391" s="305" t="str">
        <f>E390</f>
        <v>111/08/29</v>
      </c>
      <c r="F391" s="1417"/>
      <c r="G391" s="1415"/>
      <c r="H391" s="319">
        <v>2</v>
      </c>
      <c r="I391" s="310" t="s">
        <v>443</v>
      </c>
      <c r="J391" s="1419"/>
      <c r="K391" s="319">
        <f>K389+H391</f>
        <v>228</v>
      </c>
      <c r="L391" s="310" t="s">
        <v>443</v>
      </c>
      <c r="M391" s="1421"/>
      <c r="N391" s="320" t="s">
        <v>6040</v>
      </c>
      <c r="O391" s="1423"/>
      <c r="P391" s="118"/>
    </row>
    <row r="392" spans="1:16" ht="30" customHeight="1">
      <c r="A392" s="1410" t="s">
        <v>6047</v>
      </c>
      <c r="B392" s="326" t="s">
        <v>442</v>
      </c>
      <c r="C392" s="1412">
        <v>5405</v>
      </c>
      <c r="D392" s="1414" t="s">
        <v>2046</v>
      </c>
      <c r="E392" s="305" t="s">
        <v>6048</v>
      </c>
      <c r="F392" s="1416">
        <v>40</v>
      </c>
      <c r="G392" s="1414" t="s">
        <v>2046</v>
      </c>
      <c r="H392" s="1450" t="str">
        <f>E392</f>
        <v>111/08/30</v>
      </c>
      <c r="I392" s="1451"/>
      <c r="J392" s="1418" t="s">
        <v>6249</v>
      </c>
      <c r="K392" s="319">
        <f>K390+F392</f>
        <v>1837.5</v>
      </c>
      <c r="L392" s="307" t="s">
        <v>6254</v>
      </c>
      <c r="M392" s="1420" t="s">
        <v>444</v>
      </c>
      <c r="N392" s="320" t="s">
        <v>6043</v>
      </c>
      <c r="O392" s="1422" t="s">
        <v>6049</v>
      </c>
      <c r="P392" s="118"/>
    </row>
    <row r="393" spans="1:16" ht="30" customHeight="1">
      <c r="A393" s="1411"/>
      <c r="B393" s="326" t="s">
        <v>2669</v>
      </c>
      <c r="C393" s="1413"/>
      <c r="D393" s="1415"/>
      <c r="E393" s="305" t="str">
        <f>E392</f>
        <v>111/08/30</v>
      </c>
      <c r="F393" s="1417"/>
      <c r="G393" s="1415"/>
      <c r="H393" s="319">
        <v>2</v>
      </c>
      <c r="I393" s="310" t="s">
        <v>443</v>
      </c>
      <c r="J393" s="1419"/>
      <c r="K393" s="319">
        <f>K391+H393</f>
        <v>230</v>
      </c>
      <c r="L393" s="310" t="s">
        <v>443</v>
      </c>
      <c r="M393" s="1421"/>
      <c r="N393" s="320" t="s">
        <v>6040</v>
      </c>
      <c r="O393" s="1423"/>
      <c r="P393" s="118"/>
    </row>
    <row r="394" spans="1:16" ht="30" customHeight="1">
      <c r="A394" s="1410" t="s">
        <v>6201</v>
      </c>
      <c r="B394" s="326" t="s">
        <v>442</v>
      </c>
      <c r="C394" s="1412">
        <v>5405</v>
      </c>
      <c r="D394" s="1414" t="s">
        <v>6255</v>
      </c>
      <c r="E394" s="305" t="s">
        <v>6202</v>
      </c>
      <c r="F394" s="1416">
        <v>32</v>
      </c>
      <c r="G394" s="1414" t="s">
        <v>2046</v>
      </c>
      <c r="H394" s="1450" t="str">
        <f>E394</f>
        <v>111/09/12</v>
      </c>
      <c r="I394" s="1451"/>
      <c r="J394" s="1418" t="s">
        <v>2333</v>
      </c>
      <c r="K394" s="319">
        <f>K392+F394</f>
        <v>1869.5</v>
      </c>
      <c r="L394" s="307" t="s">
        <v>6256</v>
      </c>
      <c r="M394" s="1420" t="s">
        <v>444</v>
      </c>
      <c r="N394" s="320" t="s">
        <v>2189</v>
      </c>
      <c r="O394" s="1422" t="s">
        <v>6203</v>
      </c>
      <c r="P394" s="118"/>
    </row>
    <row r="395" spans="1:16" ht="30" customHeight="1">
      <c r="A395" s="1411"/>
      <c r="B395" s="326" t="s">
        <v>2669</v>
      </c>
      <c r="C395" s="1413"/>
      <c r="D395" s="1415"/>
      <c r="E395" s="305" t="str">
        <f>E394</f>
        <v>111/09/12</v>
      </c>
      <c r="F395" s="1417"/>
      <c r="G395" s="1415"/>
      <c r="H395" s="319">
        <v>2</v>
      </c>
      <c r="I395" s="310" t="s">
        <v>443</v>
      </c>
      <c r="J395" s="1419"/>
      <c r="K395" s="319">
        <f>K393+H395</f>
        <v>232</v>
      </c>
      <c r="L395" s="310" t="s">
        <v>443</v>
      </c>
      <c r="M395" s="1421"/>
      <c r="N395" s="320" t="s">
        <v>6204</v>
      </c>
      <c r="O395" s="1423"/>
      <c r="P395" s="118"/>
    </row>
    <row r="396" spans="1:16" s="328" customFormat="1" ht="30" customHeight="1">
      <c r="A396" s="1410" t="s">
        <v>6245</v>
      </c>
      <c r="B396" s="326" t="s">
        <v>442</v>
      </c>
      <c r="C396" s="1412">
        <v>5405</v>
      </c>
      <c r="D396" s="1414" t="s">
        <v>2046</v>
      </c>
      <c r="E396" s="305" t="s">
        <v>6246</v>
      </c>
      <c r="F396" s="1416">
        <v>30</v>
      </c>
      <c r="G396" s="1414" t="s">
        <v>2046</v>
      </c>
      <c r="H396" s="1450" t="str">
        <f>E396</f>
        <v>111/09/26</v>
      </c>
      <c r="I396" s="1451"/>
      <c r="J396" s="1418" t="s">
        <v>2333</v>
      </c>
      <c r="K396" s="319">
        <f>K394+F396</f>
        <v>1899.5</v>
      </c>
      <c r="L396" s="307" t="s">
        <v>2046</v>
      </c>
      <c r="M396" s="1420" t="s">
        <v>444</v>
      </c>
      <c r="N396" s="320" t="s">
        <v>488</v>
      </c>
      <c r="O396" s="1422" t="s">
        <v>6247</v>
      </c>
      <c r="P396" s="327"/>
    </row>
    <row r="397" spans="1:16" s="328" customFormat="1" ht="30" customHeight="1">
      <c r="A397" s="1411"/>
      <c r="B397" s="326" t="s">
        <v>2335</v>
      </c>
      <c r="C397" s="1413"/>
      <c r="D397" s="1415"/>
      <c r="E397" s="305" t="str">
        <f>E396</f>
        <v>111/09/26</v>
      </c>
      <c r="F397" s="1417"/>
      <c r="G397" s="1415"/>
      <c r="H397" s="319">
        <v>2</v>
      </c>
      <c r="I397" s="310" t="s">
        <v>443</v>
      </c>
      <c r="J397" s="1419"/>
      <c r="K397" s="319">
        <f>K395+H397</f>
        <v>234</v>
      </c>
      <c r="L397" s="310" t="s">
        <v>443</v>
      </c>
      <c r="M397" s="1421"/>
      <c r="N397" s="320" t="s">
        <v>2114</v>
      </c>
      <c r="O397" s="1423"/>
      <c r="P397" s="327"/>
    </row>
    <row r="398" spans="1:16" s="328" customFormat="1" ht="30" customHeight="1">
      <c r="A398" s="1410" t="s">
        <v>6531</v>
      </c>
      <c r="B398" s="326" t="s">
        <v>442</v>
      </c>
      <c r="C398" s="1412">
        <v>5405</v>
      </c>
      <c r="D398" s="1414" t="s">
        <v>2046</v>
      </c>
      <c r="E398" s="305" t="s">
        <v>6532</v>
      </c>
      <c r="F398" s="1416">
        <v>13</v>
      </c>
      <c r="G398" s="1414" t="s">
        <v>2046</v>
      </c>
      <c r="H398" s="1450" t="str">
        <f>E398</f>
        <v>111/10/06</v>
      </c>
      <c r="I398" s="1451"/>
      <c r="J398" s="1418" t="s">
        <v>2333</v>
      </c>
      <c r="K398" s="319">
        <f>K396+F398</f>
        <v>1912.5</v>
      </c>
      <c r="L398" s="307" t="s">
        <v>2046</v>
      </c>
      <c r="M398" s="1420" t="s">
        <v>444</v>
      </c>
      <c r="N398" s="320" t="s">
        <v>488</v>
      </c>
      <c r="O398" s="1422" t="s">
        <v>6533</v>
      </c>
      <c r="P398" s="327"/>
    </row>
    <row r="399" spans="1:16" s="328" customFormat="1" ht="30" customHeight="1">
      <c r="A399" s="1411"/>
      <c r="B399" s="326" t="s">
        <v>2335</v>
      </c>
      <c r="C399" s="1413"/>
      <c r="D399" s="1415"/>
      <c r="E399" s="305" t="str">
        <f>E398</f>
        <v>111/10/06</v>
      </c>
      <c r="F399" s="1417"/>
      <c r="G399" s="1415"/>
      <c r="H399" s="319">
        <v>2</v>
      </c>
      <c r="I399" s="310" t="s">
        <v>443</v>
      </c>
      <c r="J399" s="1419"/>
      <c r="K399" s="319">
        <f>K397+H399</f>
        <v>236</v>
      </c>
      <c r="L399" s="310" t="s">
        <v>443</v>
      </c>
      <c r="M399" s="1421"/>
      <c r="N399" s="320" t="s">
        <v>2114</v>
      </c>
      <c r="O399" s="1423"/>
      <c r="P399" s="327"/>
    </row>
    <row r="400" spans="1:16" s="328" customFormat="1" ht="30" customHeight="1">
      <c r="A400" s="1410" t="s">
        <v>6534</v>
      </c>
      <c r="B400" s="326" t="s">
        <v>442</v>
      </c>
      <c r="C400" s="1412">
        <v>5405</v>
      </c>
      <c r="D400" s="1414" t="s">
        <v>2046</v>
      </c>
      <c r="E400" s="305" t="s">
        <v>6477</v>
      </c>
      <c r="F400" s="1416">
        <v>12</v>
      </c>
      <c r="G400" s="1414" t="s">
        <v>2046</v>
      </c>
      <c r="H400" s="1450" t="str">
        <f>E400</f>
        <v>111/10/14</v>
      </c>
      <c r="I400" s="1451"/>
      <c r="J400" s="1418" t="s">
        <v>2333</v>
      </c>
      <c r="K400" s="319">
        <f>K398+F400</f>
        <v>1924.5</v>
      </c>
      <c r="L400" s="307" t="s">
        <v>2046</v>
      </c>
      <c r="M400" s="1420" t="s">
        <v>444</v>
      </c>
      <c r="N400" s="320" t="s">
        <v>488</v>
      </c>
      <c r="O400" s="1422" t="s">
        <v>6535</v>
      </c>
      <c r="P400" s="327"/>
    </row>
    <row r="401" spans="1:16" s="328" customFormat="1" ht="30" customHeight="1">
      <c r="A401" s="1411"/>
      <c r="B401" s="326" t="s">
        <v>2335</v>
      </c>
      <c r="C401" s="1413"/>
      <c r="D401" s="1415"/>
      <c r="E401" s="305" t="str">
        <f>E400</f>
        <v>111/10/14</v>
      </c>
      <c r="F401" s="1417"/>
      <c r="G401" s="1415"/>
      <c r="H401" s="319">
        <v>2</v>
      </c>
      <c r="I401" s="310" t="s">
        <v>443</v>
      </c>
      <c r="J401" s="1419"/>
      <c r="K401" s="319">
        <f>K399+H401</f>
        <v>238</v>
      </c>
      <c r="L401" s="310" t="s">
        <v>443</v>
      </c>
      <c r="M401" s="1421"/>
      <c r="N401" s="320" t="s">
        <v>2114</v>
      </c>
      <c r="O401" s="1423"/>
      <c r="P401" s="327"/>
    </row>
    <row r="402" spans="1:16" s="328" customFormat="1" ht="30" customHeight="1">
      <c r="A402" s="1410" t="s">
        <v>6536</v>
      </c>
      <c r="B402" s="326" t="s">
        <v>442</v>
      </c>
      <c r="C402" s="1412">
        <v>5405</v>
      </c>
      <c r="D402" s="1414" t="s">
        <v>2046</v>
      </c>
      <c r="E402" s="305" t="s">
        <v>6537</v>
      </c>
      <c r="F402" s="1416">
        <v>12</v>
      </c>
      <c r="G402" s="1414" t="s">
        <v>2046</v>
      </c>
      <c r="H402" s="1450" t="str">
        <f>E402</f>
        <v>111/10/24</v>
      </c>
      <c r="I402" s="1451"/>
      <c r="J402" s="1418" t="s">
        <v>2333</v>
      </c>
      <c r="K402" s="319">
        <f>K400+F402</f>
        <v>1936.5</v>
      </c>
      <c r="L402" s="307" t="s">
        <v>2046</v>
      </c>
      <c r="M402" s="1420" t="s">
        <v>444</v>
      </c>
      <c r="N402" s="320" t="s">
        <v>5404</v>
      </c>
      <c r="O402" s="1422" t="s">
        <v>6538</v>
      </c>
      <c r="P402" s="327"/>
    </row>
    <row r="403" spans="1:16" s="328" customFormat="1" ht="30" customHeight="1">
      <c r="A403" s="1411"/>
      <c r="B403" s="326" t="s">
        <v>2335</v>
      </c>
      <c r="C403" s="1413"/>
      <c r="D403" s="1415"/>
      <c r="E403" s="305" t="str">
        <f>E402</f>
        <v>111/10/24</v>
      </c>
      <c r="F403" s="1417"/>
      <c r="G403" s="1415"/>
      <c r="H403" s="319">
        <v>2</v>
      </c>
      <c r="I403" s="310" t="s">
        <v>443</v>
      </c>
      <c r="J403" s="1419"/>
      <c r="K403" s="319">
        <f>K401+H403</f>
        <v>240</v>
      </c>
      <c r="L403" s="310" t="s">
        <v>443</v>
      </c>
      <c r="M403" s="1421"/>
      <c r="N403" s="320" t="s">
        <v>5576</v>
      </c>
      <c r="O403" s="1423"/>
      <c r="P403" s="327"/>
    </row>
    <row r="404" spans="1:16" s="328" customFormat="1" ht="30" customHeight="1">
      <c r="A404" s="1410" t="s">
        <v>6539</v>
      </c>
      <c r="B404" s="326" t="s">
        <v>442</v>
      </c>
      <c r="C404" s="1412">
        <v>5405</v>
      </c>
      <c r="D404" s="1414" t="s">
        <v>2046</v>
      </c>
      <c r="E404" s="305" t="s">
        <v>6540</v>
      </c>
      <c r="F404" s="1416">
        <v>4</v>
      </c>
      <c r="G404" s="1414" t="s">
        <v>2046</v>
      </c>
      <c r="H404" s="1450" t="str">
        <f>E404</f>
        <v>111/10/25</v>
      </c>
      <c r="I404" s="1451"/>
      <c r="J404" s="1418" t="s">
        <v>2333</v>
      </c>
      <c r="K404" s="319">
        <f>K402+F404</f>
        <v>1940.5</v>
      </c>
      <c r="L404" s="307" t="s">
        <v>2046</v>
      </c>
      <c r="M404" s="1420" t="s">
        <v>444</v>
      </c>
      <c r="N404" s="320" t="s">
        <v>5404</v>
      </c>
      <c r="O404" s="1422" t="s">
        <v>6541</v>
      </c>
      <c r="P404" s="327"/>
    </row>
    <row r="405" spans="1:16" s="328" customFormat="1" ht="30" customHeight="1">
      <c r="A405" s="1411"/>
      <c r="B405" s="326" t="s">
        <v>2335</v>
      </c>
      <c r="C405" s="1413"/>
      <c r="D405" s="1415"/>
      <c r="E405" s="305" t="str">
        <f>E404</f>
        <v>111/10/25</v>
      </c>
      <c r="F405" s="1417"/>
      <c r="G405" s="1415"/>
      <c r="H405" s="319">
        <v>1</v>
      </c>
      <c r="I405" s="310" t="s">
        <v>443</v>
      </c>
      <c r="J405" s="1419"/>
      <c r="K405" s="319">
        <f>K403+H405</f>
        <v>241</v>
      </c>
      <c r="L405" s="310" t="s">
        <v>443</v>
      </c>
      <c r="M405" s="1421"/>
      <c r="N405" s="320" t="s">
        <v>5576</v>
      </c>
      <c r="O405" s="1423"/>
      <c r="P405" s="327"/>
    </row>
    <row r="406" spans="1:16" s="328" customFormat="1" ht="30" customHeight="1">
      <c r="A406" s="1410" t="s">
        <v>6542</v>
      </c>
      <c r="B406" s="326" t="s">
        <v>442</v>
      </c>
      <c r="C406" s="1412">
        <v>5405</v>
      </c>
      <c r="D406" s="1414" t="s">
        <v>2046</v>
      </c>
      <c r="E406" s="305" t="s">
        <v>6540</v>
      </c>
      <c r="F406" s="1416">
        <v>4</v>
      </c>
      <c r="G406" s="1414" t="s">
        <v>2046</v>
      </c>
      <c r="H406" s="1450" t="str">
        <f>E406</f>
        <v>111/10/25</v>
      </c>
      <c r="I406" s="1451"/>
      <c r="J406" s="1418" t="s">
        <v>2333</v>
      </c>
      <c r="K406" s="319">
        <f>K404+F406</f>
        <v>1944.5</v>
      </c>
      <c r="L406" s="307" t="s">
        <v>2046</v>
      </c>
      <c r="M406" s="1420" t="s">
        <v>444</v>
      </c>
      <c r="N406" s="320" t="s">
        <v>5404</v>
      </c>
      <c r="O406" s="1422" t="s">
        <v>6543</v>
      </c>
      <c r="P406" s="327"/>
    </row>
    <row r="407" spans="1:16" s="328" customFormat="1" ht="30" customHeight="1">
      <c r="A407" s="1411"/>
      <c r="B407" s="326" t="s">
        <v>2335</v>
      </c>
      <c r="C407" s="1413"/>
      <c r="D407" s="1415"/>
      <c r="E407" s="305" t="str">
        <f>E406</f>
        <v>111/10/25</v>
      </c>
      <c r="F407" s="1417"/>
      <c r="G407" s="1415"/>
      <c r="H407" s="319">
        <v>1</v>
      </c>
      <c r="I407" s="310" t="s">
        <v>443</v>
      </c>
      <c r="J407" s="1419"/>
      <c r="K407" s="319">
        <f>K405+H407</f>
        <v>242</v>
      </c>
      <c r="L407" s="310" t="s">
        <v>443</v>
      </c>
      <c r="M407" s="1421"/>
      <c r="N407" s="320" t="s">
        <v>5576</v>
      </c>
      <c r="O407" s="1423"/>
      <c r="P407" s="327"/>
    </row>
    <row r="408" spans="1:16" s="328" customFormat="1" ht="30" customHeight="1">
      <c r="A408" s="1410" t="s">
        <v>6544</v>
      </c>
      <c r="B408" s="326" t="s">
        <v>442</v>
      </c>
      <c r="C408" s="1412">
        <v>5405</v>
      </c>
      <c r="D408" s="1414" t="s">
        <v>2046</v>
      </c>
      <c r="E408" s="305" t="s">
        <v>6540</v>
      </c>
      <c r="F408" s="1416">
        <v>4</v>
      </c>
      <c r="G408" s="1414" t="s">
        <v>2046</v>
      </c>
      <c r="H408" s="1450" t="str">
        <f>E408</f>
        <v>111/10/25</v>
      </c>
      <c r="I408" s="1451"/>
      <c r="J408" s="1418" t="s">
        <v>2333</v>
      </c>
      <c r="K408" s="319">
        <f>K406+F408</f>
        <v>1948.5</v>
      </c>
      <c r="L408" s="307" t="s">
        <v>2046</v>
      </c>
      <c r="M408" s="1420" t="s">
        <v>444</v>
      </c>
      <c r="N408" s="320" t="s">
        <v>5404</v>
      </c>
      <c r="O408" s="1422" t="s">
        <v>6545</v>
      </c>
      <c r="P408" s="327"/>
    </row>
    <row r="409" spans="1:16" s="328" customFormat="1" ht="30" customHeight="1">
      <c r="A409" s="1411"/>
      <c r="B409" s="326" t="s">
        <v>2335</v>
      </c>
      <c r="C409" s="1413"/>
      <c r="D409" s="1415"/>
      <c r="E409" s="305" t="str">
        <f>E408</f>
        <v>111/10/25</v>
      </c>
      <c r="F409" s="1417"/>
      <c r="G409" s="1415"/>
      <c r="H409" s="319">
        <v>1</v>
      </c>
      <c r="I409" s="310" t="s">
        <v>443</v>
      </c>
      <c r="J409" s="1419"/>
      <c r="K409" s="319">
        <f>K407+H409</f>
        <v>243</v>
      </c>
      <c r="L409" s="310" t="s">
        <v>443</v>
      </c>
      <c r="M409" s="1421"/>
      <c r="N409" s="320" t="s">
        <v>5576</v>
      </c>
      <c r="O409" s="1423"/>
      <c r="P409" s="327"/>
    </row>
    <row r="410" spans="1:16" s="328" customFormat="1" ht="30" customHeight="1">
      <c r="A410" s="1410" t="s">
        <v>6546</v>
      </c>
      <c r="B410" s="326" t="s">
        <v>442</v>
      </c>
      <c r="C410" s="1412">
        <v>5405</v>
      </c>
      <c r="D410" s="1414" t="s">
        <v>2046</v>
      </c>
      <c r="E410" s="305" t="s">
        <v>6540</v>
      </c>
      <c r="F410" s="1416">
        <v>4</v>
      </c>
      <c r="G410" s="1414" t="s">
        <v>2046</v>
      </c>
      <c r="H410" s="1450" t="str">
        <f>E410</f>
        <v>111/10/25</v>
      </c>
      <c r="I410" s="1451"/>
      <c r="J410" s="1418" t="s">
        <v>2333</v>
      </c>
      <c r="K410" s="319">
        <f>K408+F410</f>
        <v>1952.5</v>
      </c>
      <c r="L410" s="307" t="s">
        <v>2046</v>
      </c>
      <c r="M410" s="1420" t="s">
        <v>444</v>
      </c>
      <c r="N410" s="320" t="s">
        <v>5404</v>
      </c>
      <c r="O410" s="1422" t="s">
        <v>6547</v>
      </c>
      <c r="P410" s="327"/>
    </row>
    <row r="411" spans="1:16" s="328" customFormat="1" ht="30" customHeight="1">
      <c r="A411" s="1411"/>
      <c r="B411" s="326" t="s">
        <v>2335</v>
      </c>
      <c r="C411" s="1413"/>
      <c r="D411" s="1415"/>
      <c r="E411" s="305" t="str">
        <f>E410</f>
        <v>111/10/25</v>
      </c>
      <c r="F411" s="1417"/>
      <c r="G411" s="1415"/>
      <c r="H411" s="319">
        <v>1</v>
      </c>
      <c r="I411" s="310" t="s">
        <v>443</v>
      </c>
      <c r="J411" s="1419"/>
      <c r="K411" s="319">
        <f>K409+H411</f>
        <v>244</v>
      </c>
      <c r="L411" s="310" t="s">
        <v>443</v>
      </c>
      <c r="M411" s="1421"/>
      <c r="N411" s="320" t="s">
        <v>5576</v>
      </c>
      <c r="O411" s="1423"/>
      <c r="P411" s="327"/>
    </row>
    <row r="412" spans="1:16" s="328" customFormat="1" ht="30" customHeight="1">
      <c r="A412" s="1410" t="s">
        <v>6548</v>
      </c>
      <c r="B412" s="326" t="s">
        <v>442</v>
      </c>
      <c r="C412" s="1412">
        <v>5405</v>
      </c>
      <c r="D412" s="1414" t="s">
        <v>2046</v>
      </c>
      <c r="E412" s="305" t="s">
        <v>6540</v>
      </c>
      <c r="F412" s="1416">
        <v>4</v>
      </c>
      <c r="G412" s="1414" t="s">
        <v>2046</v>
      </c>
      <c r="H412" s="1450" t="str">
        <f>E412</f>
        <v>111/10/25</v>
      </c>
      <c r="I412" s="1451"/>
      <c r="J412" s="1418" t="s">
        <v>2333</v>
      </c>
      <c r="K412" s="319">
        <f>K410+F412</f>
        <v>1956.5</v>
      </c>
      <c r="L412" s="307" t="s">
        <v>2046</v>
      </c>
      <c r="M412" s="1420" t="s">
        <v>444</v>
      </c>
      <c r="N412" s="320" t="s">
        <v>5404</v>
      </c>
      <c r="O412" s="1422" t="s">
        <v>6549</v>
      </c>
      <c r="P412" s="327"/>
    </row>
    <row r="413" spans="1:16" s="328" customFormat="1" ht="30" customHeight="1">
      <c r="A413" s="1411"/>
      <c r="B413" s="326" t="s">
        <v>2335</v>
      </c>
      <c r="C413" s="1413"/>
      <c r="D413" s="1415"/>
      <c r="E413" s="305" t="str">
        <f>E412</f>
        <v>111/10/25</v>
      </c>
      <c r="F413" s="1417"/>
      <c r="G413" s="1415"/>
      <c r="H413" s="319">
        <v>1</v>
      </c>
      <c r="I413" s="310" t="s">
        <v>443</v>
      </c>
      <c r="J413" s="1419"/>
      <c r="K413" s="319">
        <f>K411+H413</f>
        <v>245</v>
      </c>
      <c r="L413" s="310" t="s">
        <v>443</v>
      </c>
      <c r="M413" s="1421"/>
      <c r="N413" s="320" t="s">
        <v>5576</v>
      </c>
      <c r="O413" s="1423"/>
      <c r="P413" s="327"/>
    </row>
    <row r="414" spans="1:16" s="328" customFormat="1" ht="30" customHeight="1">
      <c r="A414" s="1410" t="s">
        <v>6550</v>
      </c>
      <c r="B414" s="326" t="s">
        <v>442</v>
      </c>
      <c r="C414" s="1412">
        <v>5405</v>
      </c>
      <c r="D414" s="1414" t="s">
        <v>2046</v>
      </c>
      <c r="E414" s="305" t="s">
        <v>6540</v>
      </c>
      <c r="F414" s="1416">
        <v>4</v>
      </c>
      <c r="G414" s="1414" t="s">
        <v>2046</v>
      </c>
      <c r="H414" s="1450" t="str">
        <f>E414</f>
        <v>111/10/25</v>
      </c>
      <c r="I414" s="1451"/>
      <c r="J414" s="1418" t="s">
        <v>2333</v>
      </c>
      <c r="K414" s="319">
        <f>K412+F414</f>
        <v>1960.5</v>
      </c>
      <c r="L414" s="307" t="s">
        <v>2046</v>
      </c>
      <c r="M414" s="1420" t="s">
        <v>444</v>
      </c>
      <c r="N414" s="320" t="s">
        <v>5404</v>
      </c>
      <c r="O414" s="1422" t="s">
        <v>6551</v>
      </c>
      <c r="P414" s="327"/>
    </row>
    <row r="415" spans="1:16" s="328" customFormat="1" ht="30" customHeight="1">
      <c r="A415" s="1411"/>
      <c r="B415" s="326" t="s">
        <v>2335</v>
      </c>
      <c r="C415" s="1413"/>
      <c r="D415" s="1415"/>
      <c r="E415" s="305" t="str">
        <f>E414</f>
        <v>111/10/25</v>
      </c>
      <c r="F415" s="1417"/>
      <c r="G415" s="1415"/>
      <c r="H415" s="319">
        <v>1</v>
      </c>
      <c r="I415" s="310" t="s">
        <v>443</v>
      </c>
      <c r="J415" s="1419"/>
      <c r="K415" s="319">
        <f>K413+H415</f>
        <v>246</v>
      </c>
      <c r="L415" s="310" t="s">
        <v>443</v>
      </c>
      <c r="M415" s="1421"/>
      <c r="N415" s="320" t="s">
        <v>5576</v>
      </c>
      <c r="O415" s="1423"/>
      <c r="P415" s="327"/>
    </row>
    <row r="416" spans="1:16" s="328" customFormat="1" ht="30" customHeight="1">
      <c r="A416" s="1410" t="s">
        <v>6552</v>
      </c>
      <c r="B416" s="326" t="s">
        <v>442</v>
      </c>
      <c r="C416" s="1412">
        <v>5405</v>
      </c>
      <c r="D416" s="1414" t="s">
        <v>2046</v>
      </c>
      <c r="E416" s="305" t="s">
        <v>6540</v>
      </c>
      <c r="F416" s="1416">
        <v>4</v>
      </c>
      <c r="G416" s="1414" t="s">
        <v>2046</v>
      </c>
      <c r="H416" s="1450" t="str">
        <f>E416</f>
        <v>111/10/25</v>
      </c>
      <c r="I416" s="1451"/>
      <c r="J416" s="1418" t="s">
        <v>2333</v>
      </c>
      <c r="K416" s="319">
        <f>K414+F416</f>
        <v>1964.5</v>
      </c>
      <c r="L416" s="307" t="s">
        <v>2046</v>
      </c>
      <c r="M416" s="1420" t="s">
        <v>444</v>
      </c>
      <c r="N416" s="320" t="s">
        <v>5404</v>
      </c>
      <c r="O416" s="1422" t="s">
        <v>6553</v>
      </c>
      <c r="P416" s="327"/>
    </row>
    <row r="417" spans="1:16" s="328" customFormat="1" ht="30" customHeight="1">
      <c r="A417" s="1411"/>
      <c r="B417" s="326" t="s">
        <v>2335</v>
      </c>
      <c r="C417" s="1413"/>
      <c r="D417" s="1415"/>
      <c r="E417" s="305" t="str">
        <f>E416</f>
        <v>111/10/25</v>
      </c>
      <c r="F417" s="1417"/>
      <c r="G417" s="1415"/>
      <c r="H417" s="319">
        <v>1</v>
      </c>
      <c r="I417" s="310" t="s">
        <v>443</v>
      </c>
      <c r="J417" s="1419"/>
      <c r="K417" s="319">
        <f>K415+H417</f>
        <v>247</v>
      </c>
      <c r="L417" s="310" t="s">
        <v>443</v>
      </c>
      <c r="M417" s="1421"/>
      <c r="N417" s="320" t="s">
        <v>5576</v>
      </c>
      <c r="O417" s="1423"/>
      <c r="P417" s="327"/>
    </row>
    <row r="418" spans="1:16" s="328" customFormat="1" ht="30" customHeight="1">
      <c r="A418" s="1410" t="s">
        <v>6554</v>
      </c>
      <c r="B418" s="326" t="s">
        <v>442</v>
      </c>
      <c r="C418" s="1412">
        <v>5405</v>
      </c>
      <c r="D418" s="1414" t="s">
        <v>2046</v>
      </c>
      <c r="E418" s="305" t="s">
        <v>6540</v>
      </c>
      <c r="F418" s="1416">
        <v>4</v>
      </c>
      <c r="G418" s="1414" t="s">
        <v>2046</v>
      </c>
      <c r="H418" s="1450" t="str">
        <f>E418</f>
        <v>111/10/25</v>
      </c>
      <c r="I418" s="1451"/>
      <c r="J418" s="1418" t="s">
        <v>2333</v>
      </c>
      <c r="K418" s="319">
        <f>K416+F418</f>
        <v>1968.5</v>
      </c>
      <c r="L418" s="307" t="s">
        <v>2046</v>
      </c>
      <c r="M418" s="1420" t="s">
        <v>444</v>
      </c>
      <c r="N418" s="320" t="s">
        <v>5404</v>
      </c>
      <c r="O418" s="1422" t="s">
        <v>6555</v>
      </c>
      <c r="P418" s="327"/>
    </row>
    <row r="419" spans="1:16" s="328" customFormat="1" ht="30" customHeight="1">
      <c r="A419" s="1411"/>
      <c r="B419" s="326" t="s">
        <v>2335</v>
      </c>
      <c r="C419" s="1413"/>
      <c r="D419" s="1415"/>
      <c r="E419" s="305" t="str">
        <f>E418</f>
        <v>111/10/25</v>
      </c>
      <c r="F419" s="1417"/>
      <c r="G419" s="1415"/>
      <c r="H419" s="319">
        <v>1</v>
      </c>
      <c r="I419" s="310" t="s">
        <v>443</v>
      </c>
      <c r="J419" s="1419"/>
      <c r="K419" s="319">
        <f>K417+H419</f>
        <v>248</v>
      </c>
      <c r="L419" s="310" t="s">
        <v>443</v>
      </c>
      <c r="M419" s="1421"/>
      <c r="N419" s="320" t="s">
        <v>5576</v>
      </c>
      <c r="O419" s="1423"/>
      <c r="P419" s="327"/>
    </row>
    <row r="420" spans="1:16" s="328" customFormat="1" ht="30" customHeight="1">
      <c r="A420" s="1410" t="s">
        <v>6556</v>
      </c>
      <c r="B420" s="326" t="s">
        <v>442</v>
      </c>
      <c r="C420" s="1412">
        <v>5405</v>
      </c>
      <c r="D420" s="1414" t="s">
        <v>2046</v>
      </c>
      <c r="E420" s="305" t="s">
        <v>6540</v>
      </c>
      <c r="F420" s="1416">
        <v>4</v>
      </c>
      <c r="G420" s="1414" t="s">
        <v>2046</v>
      </c>
      <c r="H420" s="1450" t="str">
        <f>E420</f>
        <v>111/10/25</v>
      </c>
      <c r="I420" s="1451"/>
      <c r="J420" s="1418" t="s">
        <v>2333</v>
      </c>
      <c r="K420" s="319">
        <f>K418+F420</f>
        <v>1972.5</v>
      </c>
      <c r="L420" s="307" t="s">
        <v>2046</v>
      </c>
      <c r="M420" s="1420" t="s">
        <v>444</v>
      </c>
      <c r="N420" s="320" t="s">
        <v>5404</v>
      </c>
      <c r="O420" s="1422" t="s">
        <v>6557</v>
      </c>
      <c r="P420" s="327"/>
    </row>
    <row r="421" spans="1:16" s="328" customFormat="1" ht="30" customHeight="1">
      <c r="A421" s="1411"/>
      <c r="B421" s="326" t="s">
        <v>2335</v>
      </c>
      <c r="C421" s="1413"/>
      <c r="D421" s="1415"/>
      <c r="E421" s="305" t="str">
        <f>E420</f>
        <v>111/10/25</v>
      </c>
      <c r="F421" s="1417"/>
      <c r="G421" s="1415"/>
      <c r="H421" s="319">
        <v>1</v>
      </c>
      <c r="I421" s="310" t="s">
        <v>443</v>
      </c>
      <c r="J421" s="1419"/>
      <c r="K421" s="319">
        <f>K419+H421</f>
        <v>249</v>
      </c>
      <c r="L421" s="310" t="s">
        <v>443</v>
      </c>
      <c r="M421" s="1421"/>
      <c r="N421" s="320" t="s">
        <v>5576</v>
      </c>
      <c r="O421" s="1423"/>
      <c r="P421" s="327"/>
    </row>
    <row r="422" spans="1:16" s="328" customFormat="1" ht="30" customHeight="1">
      <c r="A422" s="1410" t="s">
        <v>6825</v>
      </c>
      <c r="B422" s="326" t="s">
        <v>442</v>
      </c>
      <c r="C422" s="1412">
        <v>5405</v>
      </c>
      <c r="D422" s="1414" t="s">
        <v>2046</v>
      </c>
      <c r="E422" s="305" t="s">
        <v>6828</v>
      </c>
      <c r="F422" s="1416">
        <v>10</v>
      </c>
      <c r="G422" s="1414" t="s">
        <v>2046</v>
      </c>
      <c r="H422" s="1450" t="str">
        <f>E422</f>
        <v>111/11/10</v>
      </c>
      <c r="I422" s="1451"/>
      <c r="J422" s="1418" t="s">
        <v>2333</v>
      </c>
      <c r="K422" s="319">
        <f>K420+F422</f>
        <v>1982.5</v>
      </c>
      <c r="L422" s="307" t="s">
        <v>2046</v>
      </c>
      <c r="M422" s="1420" t="s">
        <v>444</v>
      </c>
      <c r="N422" s="320" t="s">
        <v>488</v>
      </c>
      <c r="O422" s="1422" t="s">
        <v>6826</v>
      </c>
      <c r="P422" s="327"/>
    </row>
    <row r="423" spans="1:16" s="328" customFormat="1" ht="30" customHeight="1">
      <c r="A423" s="1411"/>
      <c r="B423" s="326" t="s">
        <v>2335</v>
      </c>
      <c r="C423" s="1413"/>
      <c r="D423" s="1415"/>
      <c r="E423" s="305" t="str">
        <f>E422</f>
        <v>111/11/10</v>
      </c>
      <c r="F423" s="1417"/>
      <c r="G423" s="1415"/>
      <c r="H423" s="319">
        <v>2</v>
      </c>
      <c r="I423" s="310" t="s">
        <v>443</v>
      </c>
      <c r="J423" s="1419"/>
      <c r="K423" s="319">
        <f>K421+H423</f>
        <v>251</v>
      </c>
      <c r="L423" s="310" t="s">
        <v>443</v>
      </c>
      <c r="M423" s="1421"/>
      <c r="N423" s="320" t="s">
        <v>491</v>
      </c>
      <c r="O423" s="1423"/>
      <c r="P423" s="327"/>
    </row>
    <row r="424" spans="1:16" s="328" customFormat="1" ht="30" customHeight="1">
      <c r="A424" s="1410" t="s">
        <v>6827</v>
      </c>
      <c r="B424" s="326" t="s">
        <v>442</v>
      </c>
      <c r="C424" s="1412">
        <v>5405</v>
      </c>
      <c r="D424" s="1414" t="s">
        <v>2046</v>
      </c>
      <c r="E424" s="305" t="s">
        <v>6828</v>
      </c>
      <c r="F424" s="1416">
        <v>14.5</v>
      </c>
      <c r="G424" s="1414" t="s">
        <v>2046</v>
      </c>
      <c r="H424" s="1450" t="str">
        <f>E424</f>
        <v>111/11/10</v>
      </c>
      <c r="I424" s="1451"/>
      <c r="J424" s="1418" t="s">
        <v>2333</v>
      </c>
      <c r="K424" s="319">
        <f>K422+F424</f>
        <v>1997</v>
      </c>
      <c r="L424" s="307" t="s">
        <v>2046</v>
      </c>
      <c r="M424" s="1420" t="s">
        <v>444</v>
      </c>
      <c r="N424" s="320" t="s">
        <v>488</v>
      </c>
      <c r="O424" s="1422" t="s">
        <v>6829</v>
      </c>
      <c r="P424" s="327"/>
    </row>
    <row r="425" spans="1:16" s="328" customFormat="1" ht="30" customHeight="1">
      <c r="A425" s="1411"/>
      <c r="B425" s="326" t="s">
        <v>2335</v>
      </c>
      <c r="C425" s="1413"/>
      <c r="D425" s="1415"/>
      <c r="E425" s="305" t="str">
        <f>E424</f>
        <v>111/11/10</v>
      </c>
      <c r="F425" s="1417"/>
      <c r="G425" s="1415"/>
      <c r="H425" s="319">
        <v>2</v>
      </c>
      <c r="I425" s="310" t="s">
        <v>443</v>
      </c>
      <c r="J425" s="1419"/>
      <c r="K425" s="319">
        <f>K423+H425</f>
        <v>253</v>
      </c>
      <c r="L425" s="310" t="s">
        <v>443</v>
      </c>
      <c r="M425" s="1421"/>
      <c r="N425" s="320" t="s">
        <v>491</v>
      </c>
      <c r="O425" s="1423"/>
      <c r="P425" s="327"/>
    </row>
    <row r="426" spans="1:16" s="328" customFormat="1" ht="30" customHeight="1">
      <c r="A426" s="1410" t="s">
        <v>6830</v>
      </c>
      <c r="B426" s="326" t="s">
        <v>442</v>
      </c>
      <c r="C426" s="1412">
        <v>5405</v>
      </c>
      <c r="D426" s="1414" t="s">
        <v>2046</v>
      </c>
      <c r="E426" s="305" t="s">
        <v>6831</v>
      </c>
      <c r="F426" s="1416">
        <v>10</v>
      </c>
      <c r="G426" s="1414" t="s">
        <v>2046</v>
      </c>
      <c r="H426" s="1450" t="str">
        <f>E426</f>
        <v>111/11/14</v>
      </c>
      <c r="I426" s="1451"/>
      <c r="J426" s="1418" t="s">
        <v>2333</v>
      </c>
      <c r="K426" s="319">
        <f>K424+F426</f>
        <v>2007</v>
      </c>
      <c r="L426" s="307" t="s">
        <v>2046</v>
      </c>
      <c r="M426" s="1420" t="s">
        <v>444</v>
      </c>
      <c r="N426" s="320" t="s">
        <v>488</v>
      </c>
      <c r="O426" s="1422" t="s">
        <v>6832</v>
      </c>
      <c r="P426" s="327"/>
    </row>
    <row r="427" spans="1:16" s="328" customFormat="1" ht="30" customHeight="1">
      <c r="A427" s="1411"/>
      <c r="B427" s="326" t="s">
        <v>2335</v>
      </c>
      <c r="C427" s="1413"/>
      <c r="D427" s="1415"/>
      <c r="E427" s="305" t="str">
        <f>E426</f>
        <v>111/11/14</v>
      </c>
      <c r="F427" s="1417"/>
      <c r="G427" s="1415"/>
      <c r="H427" s="319">
        <v>2</v>
      </c>
      <c r="I427" s="310" t="s">
        <v>443</v>
      </c>
      <c r="J427" s="1419"/>
      <c r="K427" s="319">
        <f>K425+H427</f>
        <v>255</v>
      </c>
      <c r="L427" s="310" t="s">
        <v>443</v>
      </c>
      <c r="M427" s="1421"/>
      <c r="N427" s="320" t="s">
        <v>491</v>
      </c>
      <c r="O427" s="1423"/>
      <c r="P427" s="327"/>
    </row>
    <row r="428" spans="1:16" s="328" customFormat="1" ht="30" customHeight="1">
      <c r="A428" s="1410" t="s">
        <v>6833</v>
      </c>
      <c r="B428" s="326" t="s">
        <v>442</v>
      </c>
      <c r="C428" s="1412">
        <v>5405</v>
      </c>
      <c r="D428" s="1414" t="s">
        <v>2046</v>
      </c>
      <c r="E428" s="305" t="s">
        <v>6831</v>
      </c>
      <c r="F428" s="1416">
        <v>20</v>
      </c>
      <c r="G428" s="1414" t="s">
        <v>2046</v>
      </c>
      <c r="H428" s="1450" t="str">
        <f>E428</f>
        <v>111/11/14</v>
      </c>
      <c r="I428" s="1451"/>
      <c r="J428" s="1418" t="s">
        <v>2333</v>
      </c>
      <c r="K428" s="319">
        <f>K426+F428</f>
        <v>2027</v>
      </c>
      <c r="L428" s="307" t="s">
        <v>2046</v>
      </c>
      <c r="M428" s="1420" t="s">
        <v>444</v>
      </c>
      <c r="N428" s="320" t="s">
        <v>488</v>
      </c>
      <c r="O428" s="1422" t="s">
        <v>6834</v>
      </c>
      <c r="P428" s="327"/>
    </row>
    <row r="429" spans="1:16" s="328" customFormat="1" ht="30" customHeight="1">
      <c r="A429" s="1411"/>
      <c r="B429" s="326" t="s">
        <v>2335</v>
      </c>
      <c r="C429" s="1413"/>
      <c r="D429" s="1415"/>
      <c r="E429" s="305" t="str">
        <f>E428</f>
        <v>111/11/14</v>
      </c>
      <c r="F429" s="1417"/>
      <c r="G429" s="1415"/>
      <c r="H429" s="319">
        <v>2</v>
      </c>
      <c r="I429" s="310" t="s">
        <v>443</v>
      </c>
      <c r="J429" s="1419"/>
      <c r="K429" s="319">
        <f>K427+H429</f>
        <v>257</v>
      </c>
      <c r="L429" s="310" t="s">
        <v>443</v>
      </c>
      <c r="M429" s="1421"/>
      <c r="N429" s="320" t="s">
        <v>491</v>
      </c>
      <c r="O429" s="1423"/>
      <c r="P429" s="327"/>
    </row>
    <row r="430" spans="1:16" s="328" customFormat="1" ht="30" customHeight="1">
      <c r="A430" s="1410" t="s">
        <v>7329</v>
      </c>
      <c r="B430" s="326" t="s">
        <v>442</v>
      </c>
      <c r="C430" s="1412">
        <v>5405</v>
      </c>
      <c r="D430" s="1414" t="s">
        <v>2046</v>
      </c>
      <c r="E430" s="305" t="s">
        <v>6958</v>
      </c>
      <c r="F430" s="1416">
        <v>41</v>
      </c>
      <c r="G430" s="1414" t="s">
        <v>2046</v>
      </c>
      <c r="H430" s="1450" t="str">
        <f>E430</f>
        <v>111/12/2</v>
      </c>
      <c r="I430" s="1451"/>
      <c r="J430" s="1418" t="s">
        <v>2333</v>
      </c>
      <c r="K430" s="319">
        <f>K428+F430</f>
        <v>2068</v>
      </c>
      <c r="L430" s="307" t="s">
        <v>2046</v>
      </c>
      <c r="M430" s="1420" t="s">
        <v>444</v>
      </c>
      <c r="N430" s="320" t="s">
        <v>488</v>
      </c>
      <c r="O430" s="1422" t="s">
        <v>6959</v>
      </c>
      <c r="P430" s="327"/>
    </row>
    <row r="431" spans="1:16" s="328" customFormat="1" ht="30" customHeight="1">
      <c r="A431" s="1411"/>
      <c r="B431" s="326" t="s">
        <v>2335</v>
      </c>
      <c r="C431" s="1413"/>
      <c r="D431" s="1415"/>
      <c r="E431" s="305" t="str">
        <f>E430</f>
        <v>111/12/2</v>
      </c>
      <c r="F431" s="1417"/>
      <c r="G431" s="1415"/>
      <c r="H431" s="319">
        <v>2</v>
      </c>
      <c r="I431" s="310" t="s">
        <v>443</v>
      </c>
      <c r="J431" s="1419"/>
      <c r="K431" s="319">
        <f>K429+H431</f>
        <v>259</v>
      </c>
      <c r="L431" s="310" t="s">
        <v>443</v>
      </c>
      <c r="M431" s="1421"/>
      <c r="N431" s="320" t="s">
        <v>491</v>
      </c>
      <c r="O431" s="1423"/>
      <c r="P431" s="327"/>
    </row>
    <row r="432" spans="1:16" s="328" customFormat="1" ht="30" customHeight="1">
      <c r="A432" s="1410" t="s">
        <v>7330</v>
      </c>
      <c r="B432" s="326" t="s">
        <v>442</v>
      </c>
      <c r="C432" s="1412">
        <v>5405</v>
      </c>
      <c r="D432" s="1414" t="s">
        <v>2046</v>
      </c>
      <c r="E432" s="305" t="s">
        <v>6958</v>
      </c>
      <c r="F432" s="1416">
        <v>24</v>
      </c>
      <c r="G432" s="1414" t="s">
        <v>2046</v>
      </c>
      <c r="H432" s="1450" t="str">
        <f>E432</f>
        <v>111/12/2</v>
      </c>
      <c r="I432" s="1451"/>
      <c r="J432" s="1418" t="s">
        <v>2333</v>
      </c>
      <c r="K432" s="319">
        <f>K430+F432</f>
        <v>2092</v>
      </c>
      <c r="L432" s="307" t="s">
        <v>2046</v>
      </c>
      <c r="M432" s="1420" t="s">
        <v>444</v>
      </c>
      <c r="N432" s="320" t="s">
        <v>488</v>
      </c>
      <c r="O432" s="1422" t="s">
        <v>6960</v>
      </c>
      <c r="P432" s="327"/>
    </row>
    <row r="433" spans="1:16" s="328" customFormat="1" ht="30" customHeight="1">
      <c r="A433" s="1411"/>
      <c r="B433" s="326" t="s">
        <v>2335</v>
      </c>
      <c r="C433" s="1413"/>
      <c r="D433" s="1415"/>
      <c r="E433" s="305" t="str">
        <f>E432</f>
        <v>111/12/2</v>
      </c>
      <c r="F433" s="1417"/>
      <c r="G433" s="1415"/>
      <c r="H433" s="319">
        <v>2</v>
      </c>
      <c r="I433" s="310" t="s">
        <v>443</v>
      </c>
      <c r="J433" s="1419"/>
      <c r="K433" s="319">
        <f>K431+H433</f>
        <v>261</v>
      </c>
      <c r="L433" s="310" t="s">
        <v>443</v>
      </c>
      <c r="M433" s="1421"/>
      <c r="N433" s="320" t="s">
        <v>491</v>
      </c>
      <c r="O433" s="1423"/>
      <c r="P433" s="327"/>
    </row>
    <row r="434" spans="1:16" s="328" customFormat="1" ht="30" customHeight="1">
      <c r="A434" s="1410" t="s">
        <v>7331</v>
      </c>
      <c r="B434" s="326" t="s">
        <v>442</v>
      </c>
      <c r="C434" s="1412">
        <v>5405</v>
      </c>
      <c r="D434" s="1414" t="s">
        <v>2046</v>
      </c>
      <c r="E434" s="305" t="s">
        <v>6961</v>
      </c>
      <c r="F434" s="1416">
        <v>64</v>
      </c>
      <c r="G434" s="1414" t="s">
        <v>2046</v>
      </c>
      <c r="H434" s="1450" t="str">
        <f>E434</f>
        <v>111/12/15</v>
      </c>
      <c r="I434" s="1451"/>
      <c r="J434" s="1418" t="s">
        <v>2333</v>
      </c>
      <c r="K434" s="319">
        <f>K432+F434</f>
        <v>2156</v>
      </c>
      <c r="L434" s="307" t="s">
        <v>2046</v>
      </c>
      <c r="M434" s="1420" t="s">
        <v>444</v>
      </c>
      <c r="N434" s="320" t="s">
        <v>488</v>
      </c>
      <c r="O434" s="1422" t="s">
        <v>6962</v>
      </c>
      <c r="P434" s="327"/>
    </row>
    <row r="435" spans="1:16" s="328" customFormat="1" ht="30" customHeight="1">
      <c r="A435" s="1411"/>
      <c r="B435" s="326" t="s">
        <v>2335</v>
      </c>
      <c r="C435" s="1413"/>
      <c r="D435" s="1415"/>
      <c r="E435" s="305" t="str">
        <f>E434</f>
        <v>111/12/15</v>
      </c>
      <c r="F435" s="1417"/>
      <c r="G435" s="1415"/>
      <c r="H435" s="319">
        <v>3</v>
      </c>
      <c r="I435" s="310" t="s">
        <v>443</v>
      </c>
      <c r="J435" s="1419"/>
      <c r="K435" s="319">
        <f>K433+H435</f>
        <v>264</v>
      </c>
      <c r="L435" s="310" t="s">
        <v>443</v>
      </c>
      <c r="M435" s="1421"/>
      <c r="N435" s="320" t="s">
        <v>491</v>
      </c>
      <c r="O435" s="1423"/>
      <c r="P435" s="327"/>
    </row>
    <row r="436" spans="1:16" s="328" customFormat="1" ht="30" customHeight="1">
      <c r="A436" s="1410" t="s">
        <v>7332</v>
      </c>
      <c r="B436" s="326" t="s">
        <v>442</v>
      </c>
      <c r="C436" s="1412">
        <v>5405</v>
      </c>
      <c r="D436" s="1414" t="s">
        <v>2046</v>
      </c>
      <c r="E436" s="305" t="s">
        <v>6963</v>
      </c>
      <c r="F436" s="1416">
        <v>34.5</v>
      </c>
      <c r="G436" s="1414" t="s">
        <v>2046</v>
      </c>
      <c r="H436" s="1450" t="str">
        <f>E436</f>
        <v>111/12/20</v>
      </c>
      <c r="I436" s="1451"/>
      <c r="J436" s="1418" t="s">
        <v>2333</v>
      </c>
      <c r="K436" s="319">
        <f>K434+F436</f>
        <v>2190.5</v>
      </c>
      <c r="L436" s="307" t="s">
        <v>2046</v>
      </c>
      <c r="M436" s="1420" t="s">
        <v>444</v>
      </c>
      <c r="N436" s="320" t="s">
        <v>488</v>
      </c>
      <c r="O436" s="1422" t="s">
        <v>6964</v>
      </c>
      <c r="P436" s="327"/>
    </row>
    <row r="437" spans="1:16" s="328" customFormat="1" ht="30" customHeight="1">
      <c r="A437" s="1411"/>
      <c r="B437" s="326" t="s">
        <v>2335</v>
      </c>
      <c r="C437" s="1413"/>
      <c r="D437" s="1415"/>
      <c r="E437" s="305" t="str">
        <f>E436</f>
        <v>111/12/20</v>
      </c>
      <c r="F437" s="1417"/>
      <c r="G437" s="1415"/>
      <c r="H437" s="319">
        <v>2</v>
      </c>
      <c r="I437" s="310" t="s">
        <v>443</v>
      </c>
      <c r="J437" s="1419"/>
      <c r="K437" s="319">
        <f>K435+H437</f>
        <v>266</v>
      </c>
      <c r="L437" s="310" t="s">
        <v>443</v>
      </c>
      <c r="M437" s="1421"/>
      <c r="N437" s="320" t="s">
        <v>491</v>
      </c>
      <c r="O437" s="1423"/>
      <c r="P437" s="327"/>
    </row>
    <row r="438" spans="1:16" s="328" customFormat="1" ht="30" customHeight="1">
      <c r="A438" s="1410" t="s">
        <v>7333</v>
      </c>
      <c r="B438" s="326" t="s">
        <v>442</v>
      </c>
      <c r="C438" s="1412">
        <v>5405</v>
      </c>
      <c r="D438" s="1414" t="s">
        <v>2046</v>
      </c>
      <c r="E438" s="305" t="s">
        <v>6963</v>
      </c>
      <c r="F438" s="1416">
        <v>19</v>
      </c>
      <c r="G438" s="1414" t="s">
        <v>2046</v>
      </c>
      <c r="H438" s="1450" t="str">
        <f>E438</f>
        <v>111/12/20</v>
      </c>
      <c r="I438" s="1451"/>
      <c r="J438" s="1418" t="s">
        <v>2333</v>
      </c>
      <c r="K438" s="319">
        <f>K436+F438</f>
        <v>2209.5</v>
      </c>
      <c r="L438" s="307" t="s">
        <v>2046</v>
      </c>
      <c r="M438" s="1420" t="s">
        <v>444</v>
      </c>
      <c r="N438" s="320" t="s">
        <v>488</v>
      </c>
      <c r="O438" s="1422" t="s">
        <v>6965</v>
      </c>
      <c r="P438" s="327"/>
    </row>
    <row r="439" spans="1:16" s="328" customFormat="1" ht="30" customHeight="1">
      <c r="A439" s="1411"/>
      <c r="B439" s="326" t="s">
        <v>2335</v>
      </c>
      <c r="C439" s="1413"/>
      <c r="D439" s="1415"/>
      <c r="E439" s="305" t="str">
        <f>E438</f>
        <v>111/12/20</v>
      </c>
      <c r="F439" s="1417"/>
      <c r="G439" s="1415"/>
      <c r="H439" s="319">
        <v>2</v>
      </c>
      <c r="I439" s="310" t="s">
        <v>443</v>
      </c>
      <c r="J439" s="1419"/>
      <c r="K439" s="319">
        <f>K437+H439</f>
        <v>268</v>
      </c>
      <c r="L439" s="310" t="s">
        <v>443</v>
      </c>
      <c r="M439" s="1421"/>
      <c r="N439" s="320" t="s">
        <v>491</v>
      </c>
      <c r="O439" s="1423"/>
      <c r="P439" s="327"/>
    </row>
    <row r="440" spans="1:16" s="328" customFormat="1" ht="30" customHeight="1">
      <c r="A440" s="1410" t="s">
        <v>7334</v>
      </c>
      <c r="B440" s="326" t="s">
        <v>442</v>
      </c>
      <c r="C440" s="1412">
        <v>5405</v>
      </c>
      <c r="D440" s="1414" t="s">
        <v>2046</v>
      </c>
      <c r="E440" s="305" t="s">
        <v>6966</v>
      </c>
      <c r="F440" s="1416">
        <v>40</v>
      </c>
      <c r="G440" s="1414" t="s">
        <v>2046</v>
      </c>
      <c r="H440" s="1450" t="str">
        <f>E440</f>
        <v>111/12/23</v>
      </c>
      <c r="I440" s="1451"/>
      <c r="J440" s="1418" t="s">
        <v>2333</v>
      </c>
      <c r="K440" s="319">
        <f>K438+F440</f>
        <v>2249.5</v>
      </c>
      <c r="L440" s="307" t="s">
        <v>2046</v>
      </c>
      <c r="M440" s="1420" t="s">
        <v>444</v>
      </c>
      <c r="N440" s="320" t="s">
        <v>488</v>
      </c>
      <c r="O440" s="1422" t="s">
        <v>6967</v>
      </c>
      <c r="P440" s="327"/>
    </row>
    <row r="441" spans="1:16" s="328" customFormat="1" ht="30" customHeight="1">
      <c r="A441" s="1411"/>
      <c r="B441" s="326" t="s">
        <v>2335</v>
      </c>
      <c r="C441" s="1413"/>
      <c r="D441" s="1415"/>
      <c r="E441" s="305" t="str">
        <f>E440</f>
        <v>111/12/23</v>
      </c>
      <c r="F441" s="1417"/>
      <c r="G441" s="1415"/>
      <c r="H441" s="319">
        <v>2</v>
      </c>
      <c r="I441" s="310" t="s">
        <v>443</v>
      </c>
      <c r="J441" s="1419"/>
      <c r="K441" s="319">
        <f>K439+H441</f>
        <v>270</v>
      </c>
      <c r="L441" s="310" t="s">
        <v>443</v>
      </c>
      <c r="M441" s="1421"/>
      <c r="N441" s="320" t="s">
        <v>491</v>
      </c>
      <c r="O441" s="1423"/>
      <c r="P441" s="327"/>
    </row>
    <row r="442" spans="1:16" s="135" customFormat="1" ht="30" customHeight="1">
      <c r="A442" s="1427" t="s">
        <v>7335</v>
      </c>
      <c r="B442" s="74" t="s">
        <v>442</v>
      </c>
      <c r="C442" s="1429">
        <v>5405</v>
      </c>
      <c r="D442" s="1431" t="s">
        <v>478</v>
      </c>
      <c r="E442" s="80" t="s">
        <v>7313</v>
      </c>
      <c r="F442" s="1433">
        <v>48</v>
      </c>
      <c r="G442" s="1431" t="s">
        <v>478</v>
      </c>
      <c r="H442" s="1452" t="str">
        <f>E442</f>
        <v>112/1/13</v>
      </c>
      <c r="I442" s="1453"/>
      <c r="J442" s="1435" t="s">
        <v>1338</v>
      </c>
      <c r="K442" s="81">
        <f>K440+F442</f>
        <v>2297.5</v>
      </c>
      <c r="L442" s="76" t="s">
        <v>478</v>
      </c>
      <c r="M442" s="1437" t="s">
        <v>444</v>
      </c>
      <c r="N442" s="82" t="s">
        <v>488</v>
      </c>
      <c r="O442" s="1439" t="s">
        <v>7336</v>
      </c>
      <c r="P442" s="136"/>
    </row>
    <row r="443" spans="1:16" s="135" customFormat="1" ht="30" customHeight="1">
      <c r="A443" s="1428"/>
      <c r="B443" s="74" t="s">
        <v>1340</v>
      </c>
      <c r="C443" s="1430"/>
      <c r="D443" s="1432"/>
      <c r="E443" s="80" t="str">
        <f>E442</f>
        <v>112/1/13</v>
      </c>
      <c r="F443" s="1434"/>
      <c r="G443" s="1432"/>
      <c r="H443" s="81">
        <v>2</v>
      </c>
      <c r="I443" s="79" t="s">
        <v>443</v>
      </c>
      <c r="J443" s="1436"/>
      <c r="K443" s="81">
        <f>K441+H443</f>
        <v>272</v>
      </c>
      <c r="L443" s="79" t="s">
        <v>443</v>
      </c>
      <c r="M443" s="1438"/>
      <c r="N443" s="82" t="s">
        <v>491</v>
      </c>
      <c r="O443" s="1440"/>
      <c r="P443" s="136"/>
    </row>
    <row r="444" spans="1:16" s="135" customFormat="1" ht="30" customHeight="1">
      <c r="A444" s="1427" t="s">
        <v>7337</v>
      </c>
      <c r="B444" s="74" t="s">
        <v>442</v>
      </c>
      <c r="C444" s="1429">
        <v>5405</v>
      </c>
      <c r="D444" s="1431" t="s">
        <v>478</v>
      </c>
      <c r="E444" s="80" t="s">
        <v>7304</v>
      </c>
      <c r="F444" s="1433">
        <v>65</v>
      </c>
      <c r="G444" s="1431" t="s">
        <v>478</v>
      </c>
      <c r="H444" s="1452" t="str">
        <f>E444</f>
        <v>112/1/16</v>
      </c>
      <c r="I444" s="1453"/>
      <c r="J444" s="1435" t="s">
        <v>1338</v>
      </c>
      <c r="K444" s="81">
        <f>K442+F444</f>
        <v>2362.5</v>
      </c>
      <c r="L444" s="76" t="s">
        <v>478</v>
      </c>
      <c r="M444" s="1437" t="s">
        <v>444</v>
      </c>
      <c r="N444" s="82" t="s">
        <v>488</v>
      </c>
      <c r="O444" s="1439" t="s">
        <v>7338</v>
      </c>
      <c r="P444" s="136"/>
    </row>
    <row r="445" spans="1:16" s="135" customFormat="1" ht="30" customHeight="1">
      <c r="A445" s="1428"/>
      <c r="B445" s="74" t="s">
        <v>1340</v>
      </c>
      <c r="C445" s="1430"/>
      <c r="D445" s="1432"/>
      <c r="E445" s="80" t="str">
        <f>E444</f>
        <v>112/1/16</v>
      </c>
      <c r="F445" s="1434"/>
      <c r="G445" s="1432"/>
      <c r="H445" s="81">
        <v>3</v>
      </c>
      <c r="I445" s="79" t="s">
        <v>443</v>
      </c>
      <c r="J445" s="1436"/>
      <c r="K445" s="81">
        <f>K443+H445</f>
        <v>275</v>
      </c>
      <c r="L445" s="79" t="s">
        <v>443</v>
      </c>
      <c r="M445" s="1438"/>
      <c r="N445" s="82" t="s">
        <v>491</v>
      </c>
      <c r="O445" s="1440"/>
      <c r="P445" s="136"/>
    </row>
    <row r="446" spans="1:16" s="135" customFormat="1" ht="30" customHeight="1">
      <c r="A446" s="1427" t="s">
        <v>7339</v>
      </c>
      <c r="B446" s="74" t="s">
        <v>442</v>
      </c>
      <c r="C446" s="1429">
        <v>5405</v>
      </c>
      <c r="D446" s="1431" t="s">
        <v>478</v>
      </c>
      <c r="E446" s="80" t="s">
        <v>7304</v>
      </c>
      <c r="F446" s="1433">
        <v>21</v>
      </c>
      <c r="G446" s="1431" t="s">
        <v>478</v>
      </c>
      <c r="H446" s="1452" t="str">
        <f>E446</f>
        <v>112/1/16</v>
      </c>
      <c r="I446" s="1453"/>
      <c r="J446" s="1435" t="s">
        <v>1338</v>
      </c>
      <c r="K446" s="81">
        <f>K444+F446</f>
        <v>2383.5</v>
      </c>
      <c r="L446" s="76" t="s">
        <v>478</v>
      </c>
      <c r="M446" s="1437" t="s">
        <v>444</v>
      </c>
      <c r="N446" s="82" t="s">
        <v>488</v>
      </c>
      <c r="O446" s="1439" t="s">
        <v>7340</v>
      </c>
      <c r="P446" s="136"/>
    </row>
    <row r="447" spans="1:16" s="135" customFormat="1" ht="30" customHeight="1">
      <c r="A447" s="1428"/>
      <c r="B447" s="74" t="s">
        <v>1340</v>
      </c>
      <c r="C447" s="1430"/>
      <c r="D447" s="1432"/>
      <c r="E447" s="80" t="str">
        <f>E446</f>
        <v>112/1/16</v>
      </c>
      <c r="F447" s="1434"/>
      <c r="G447" s="1432"/>
      <c r="H447" s="81">
        <v>2</v>
      </c>
      <c r="I447" s="79" t="s">
        <v>443</v>
      </c>
      <c r="J447" s="1436"/>
      <c r="K447" s="81">
        <f>K445+H447</f>
        <v>277</v>
      </c>
      <c r="L447" s="79" t="s">
        <v>443</v>
      </c>
      <c r="M447" s="1438"/>
      <c r="N447" s="82" t="s">
        <v>491</v>
      </c>
      <c r="O447" s="1440"/>
      <c r="P447" s="136"/>
    </row>
  </sheetData>
  <mergeCells count="2011">
    <mergeCell ref="A446:A447"/>
    <mergeCell ref="C446:C447"/>
    <mergeCell ref="D446:D447"/>
    <mergeCell ref="F446:F447"/>
    <mergeCell ref="G446:G447"/>
    <mergeCell ref="H446:I446"/>
    <mergeCell ref="J446:J447"/>
    <mergeCell ref="M446:M447"/>
    <mergeCell ref="O446:O447"/>
    <mergeCell ref="A442:A443"/>
    <mergeCell ref="C442:C443"/>
    <mergeCell ref="D442:D443"/>
    <mergeCell ref="F442:F443"/>
    <mergeCell ref="G442:G443"/>
    <mergeCell ref="H442:I442"/>
    <mergeCell ref="J442:J443"/>
    <mergeCell ref="M442:M443"/>
    <mergeCell ref="O442:O443"/>
    <mergeCell ref="A444:A445"/>
    <mergeCell ref="C444:C445"/>
    <mergeCell ref="D444:D445"/>
    <mergeCell ref="F444:F445"/>
    <mergeCell ref="G444:G445"/>
    <mergeCell ref="H444:I444"/>
    <mergeCell ref="J444:J445"/>
    <mergeCell ref="M444:M445"/>
    <mergeCell ref="O444:O445"/>
    <mergeCell ref="A440:A441"/>
    <mergeCell ref="C440:C441"/>
    <mergeCell ref="D440:D441"/>
    <mergeCell ref="F440:F441"/>
    <mergeCell ref="G440:G441"/>
    <mergeCell ref="H440:I440"/>
    <mergeCell ref="J440:J441"/>
    <mergeCell ref="M440:M441"/>
    <mergeCell ref="O440:O441"/>
    <mergeCell ref="A436:A437"/>
    <mergeCell ref="C436:C437"/>
    <mergeCell ref="D436:D437"/>
    <mergeCell ref="F436:F437"/>
    <mergeCell ref="G436:G437"/>
    <mergeCell ref="H436:I436"/>
    <mergeCell ref="J436:J437"/>
    <mergeCell ref="M436:M437"/>
    <mergeCell ref="O436:O437"/>
    <mergeCell ref="A438:A439"/>
    <mergeCell ref="C438:C439"/>
    <mergeCell ref="D438:D439"/>
    <mergeCell ref="F438:F439"/>
    <mergeCell ref="G438:G439"/>
    <mergeCell ref="H438:I438"/>
    <mergeCell ref="J438:J439"/>
    <mergeCell ref="M438:M439"/>
    <mergeCell ref="O438:O439"/>
    <mergeCell ref="A432:A433"/>
    <mergeCell ref="C432:C433"/>
    <mergeCell ref="D432:D433"/>
    <mergeCell ref="F432:F433"/>
    <mergeCell ref="G432:G433"/>
    <mergeCell ref="H432:I432"/>
    <mergeCell ref="J432:J433"/>
    <mergeCell ref="M432:M433"/>
    <mergeCell ref="O432:O433"/>
    <mergeCell ref="A434:A435"/>
    <mergeCell ref="C434:C435"/>
    <mergeCell ref="D434:D435"/>
    <mergeCell ref="F434:F435"/>
    <mergeCell ref="G434:G435"/>
    <mergeCell ref="H434:I434"/>
    <mergeCell ref="J434:J435"/>
    <mergeCell ref="M434:M435"/>
    <mergeCell ref="O434:O435"/>
    <mergeCell ref="A418:A419"/>
    <mergeCell ref="C418:C419"/>
    <mergeCell ref="D418:D419"/>
    <mergeCell ref="F418:F419"/>
    <mergeCell ref="G418:G419"/>
    <mergeCell ref="H418:I418"/>
    <mergeCell ref="J418:J419"/>
    <mergeCell ref="M418:M419"/>
    <mergeCell ref="O418:O419"/>
    <mergeCell ref="A420:A421"/>
    <mergeCell ref="C420:C421"/>
    <mergeCell ref="D420:D421"/>
    <mergeCell ref="F420:F421"/>
    <mergeCell ref="G420:G421"/>
    <mergeCell ref="H420:I420"/>
    <mergeCell ref="J420:J421"/>
    <mergeCell ref="M420:M421"/>
    <mergeCell ref="O420:O421"/>
    <mergeCell ref="A414:A415"/>
    <mergeCell ref="C414:C415"/>
    <mergeCell ref="D414:D415"/>
    <mergeCell ref="F414:F415"/>
    <mergeCell ref="G414:G415"/>
    <mergeCell ref="H414:I414"/>
    <mergeCell ref="J414:J415"/>
    <mergeCell ref="M414:M415"/>
    <mergeCell ref="O414:O415"/>
    <mergeCell ref="A416:A417"/>
    <mergeCell ref="C416:C417"/>
    <mergeCell ref="D416:D417"/>
    <mergeCell ref="F416:F417"/>
    <mergeCell ref="G416:G417"/>
    <mergeCell ref="H416:I416"/>
    <mergeCell ref="J416:J417"/>
    <mergeCell ref="M416:M417"/>
    <mergeCell ref="O416:O417"/>
    <mergeCell ref="A410:A411"/>
    <mergeCell ref="C410:C411"/>
    <mergeCell ref="D410:D411"/>
    <mergeCell ref="F410:F411"/>
    <mergeCell ref="G410:G411"/>
    <mergeCell ref="H410:I410"/>
    <mergeCell ref="J410:J411"/>
    <mergeCell ref="M410:M411"/>
    <mergeCell ref="O410:O411"/>
    <mergeCell ref="A412:A413"/>
    <mergeCell ref="C412:C413"/>
    <mergeCell ref="D412:D413"/>
    <mergeCell ref="F412:F413"/>
    <mergeCell ref="G412:G413"/>
    <mergeCell ref="H412:I412"/>
    <mergeCell ref="J412:J413"/>
    <mergeCell ref="M412:M413"/>
    <mergeCell ref="O412:O413"/>
    <mergeCell ref="A406:A407"/>
    <mergeCell ref="C406:C407"/>
    <mergeCell ref="D406:D407"/>
    <mergeCell ref="F406:F407"/>
    <mergeCell ref="G406:G407"/>
    <mergeCell ref="H406:I406"/>
    <mergeCell ref="J406:J407"/>
    <mergeCell ref="M406:M407"/>
    <mergeCell ref="O406:O407"/>
    <mergeCell ref="A408:A409"/>
    <mergeCell ref="C408:C409"/>
    <mergeCell ref="D408:D409"/>
    <mergeCell ref="F408:F409"/>
    <mergeCell ref="G408:G409"/>
    <mergeCell ref="H408:I408"/>
    <mergeCell ref="J408:J409"/>
    <mergeCell ref="M408:M409"/>
    <mergeCell ref="O408:O409"/>
    <mergeCell ref="A402:A403"/>
    <mergeCell ref="C402:C403"/>
    <mergeCell ref="D402:D403"/>
    <mergeCell ref="F402:F403"/>
    <mergeCell ref="G402:G403"/>
    <mergeCell ref="H402:I402"/>
    <mergeCell ref="J402:J403"/>
    <mergeCell ref="M402:M403"/>
    <mergeCell ref="O402:O403"/>
    <mergeCell ref="A404:A405"/>
    <mergeCell ref="C404:C405"/>
    <mergeCell ref="D404:D405"/>
    <mergeCell ref="F404:F405"/>
    <mergeCell ref="G404:G405"/>
    <mergeCell ref="H404:I404"/>
    <mergeCell ref="J404:J405"/>
    <mergeCell ref="M404:M405"/>
    <mergeCell ref="O404:O405"/>
    <mergeCell ref="A398:A399"/>
    <mergeCell ref="C398:C399"/>
    <mergeCell ref="D398:D399"/>
    <mergeCell ref="F398:F399"/>
    <mergeCell ref="G398:G399"/>
    <mergeCell ref="H398:I398"/>
    <mergeCell ref="J398:J399"/>
    <mergeCell ref="M398:M399"/>
    <mergeCell ref="O398:O399"/>
    <mergeCell ref="A400:A401"/>
    <mergeCell ref="C400:C401"/>
    <mergeCell ref="D400:D401"/>
    <mergeCell ref="F400:F401"/>
    <mergeCell ref="G400:G401"/>
    <mergeCell ref="H400:I400"/>
    <mergeCell ref="J400:J401"/>
    <mergeCell ref="M400:M401"/>
    <mergeCell ref="O400:O401"/>
    <mergeCell ref="A396:A397"/>
    <mergeCell ref="C396:C397"/>
    <mergeCell ref="D396:D397"/>
    <mergeCell ref="F396:F397"/>
    <mergeCell ref="G396:G397"/>
    <mergeCell ref="H396:I396"/>
    <mergeCell ref="J396:J397"/>
    <mergeCell ref="M396:M397"/>
    <mergeCell ref="O396:O397"/>
    <mergeCell ref="A394:A395"/>
    <mergeCell ref="C394:C395"/>
    <mergeCell ref="D394:D395"/>
    <mergeCell ref="F394:F395"/>
    <mergeCell ref="G394:G395"/>
    <mergeCell ref="H394:I394"/>
    <mergeCell ref="J394:J395"/>
    <mergeCell ref="M394:M395"/>
    <mergeCell ref="O394:O395"/>
    <mergeCell ref="A390:A391"/>
    <mergeCell ref="C390:C391"/>
    <mergeCell ref="D390:D391"/>
    <mergeCell ref="F390:F391"/>
    <mergeCell ref="G390:G391"/>
    <mergeCell ref="H390:I390"/>
    <mergeCell ref="J390:J391"/>
    <mergeCell ref="M390:M391"/>
    <mergeCell ref="O390:O391"/>
    <mergeCell ref="A392:A393"/>
    <mergeCell ref="C392:C393"/>
    <mergeCell ref="D392:D393"/>
    <mergeCell ref="F392:F393"/>
    <mergeCell ref="G392:G393"/>
    <mergeCell ref="H392:I392"/>
    <mergeCell ref="J392:J393"/>
    <mergeCell ref="M392:M393"/>
    <mergeCell ref="O392:O393"/>
    <mergeCell ref="A386:A387"/>
    <mergeCell ref="C386:C387"/>
    <mergeCell ref="D386:D387"/>
    <mergeCell ref="F386:F387"/>
    <mergeCell ref="G386:G387"/>
    <mergeCell ref="H386:I386"/>
    <mergeCell ref="J386:J387"/>
    <mergeCell ref="M386:M387"/>
    <mergeCell ref="O386:O387"/>
    <mergeCell ref="A388:A389"/>
    <mergeCell ref="C388:C389"/>
    <mergeCell ref="D388:D389"/>
    <mergeCell ref="F388:F389"/>
    <mergeCell ref="G388:G389"/>
    <mergeCell ref="H388:I388"/>
    <mergeCell ref="J388:J389"/>
    <mergeCell ref="M388:M389"/>
    <mergeCell ref="O388:O389"/>
    <mergeCell ref="A356:A357"/>
    <mergeCell ref="C356:C357"/>
    <mergeCell ref="D356:D357"/>
    <mergeCell ref="F356:F357"/>
    <mergeCell ref="G356:G357"/>
    <mergeCell ref="H356:I356"/>
    <mergeCell ref="J356:J357"/>
    <mergeCell ref="M356:M357"/>
    <mergeCell ref="O356:O357"/>
    <mergeCell ref="A352:A353"/>
    <mergeCell ref="C352:C353"/>
    <mergeCell ref="D352:D353"/>
    <mergeCell ref="F352:F353"/>
    <mergeCell ref="G352:G353"/>
    <mergeCell ref="H352:I352"/>
    <mergeCell ref="J352:J353"/>
    <mergeCell ref="M352:M353"/>
    <mergeCell ref="O352:O353"/>
    <mergeCell ref="A354:A355"/>
    <mergeCell ref="C354:C355"/>
    <mergeCell ref="D354:D355"/>
    <mergeCell ref="F354:F355"/>
    <mergeCell ref="G354:G355"/>
    <mergeCell ref="H354:I354"/>
    <mergeCell ref="J354:J355"/>
    <mergeCell ref="M354:M355"/>
    <mergeCell ref="O354:O355"/>
    <mergeCell ref="A348:A349"/>
    <mergeCell ref="C348:C349"/>
    <mergeCell ref="D348:D349"/>
    <mergeCell ref="F348:F349"/>
    <mergeCell ref="G348:G349"/>
    <mergeCell ref="H348:I348"/>
    <mergeCell ref="J348:J349"/>
    <mergeCell ref="M348:M349"/>
    <mergeCell ref="O348:O349"/>
    <mergeCell ref="A350:A351"/>
    <mergeCell ref="C350:C351"/>
    <mergeCell ref="D350:D351"/>
    <mergeCell ref="F350:F351"/>
    <mergeCell ref="G350:G351"/>
    <mergeCell ref="H350:I350"/>
    <mergeCell ref="J350:J351"/>
    <mergeCell ref="M350:M351"/>
    <mergeCell ref="O350:O351"/>
    <mergeCell ref="A344:A345"/>
    <mergeCell ref="C344:C345"/>
    <mergeCell ref="D344:D345"/>
    <mergeCell ref="F344:F345"/>
    <mergeCell ref="G344:G345"/>
    <mergeCell ref="H344:I344"/>
    <mergeCell ref="J344:J345"/>
    <mergeCell ref="M344:M345"/>
    <mergeCell ref="O344:O345"/>
    <mergeCell ref="A346:A347"/>
    <mergeCell ref="C346:C347"/>
    <mergeCell ref="D346:D347"/>
    <mergeCell ref="F346:F347"/>
    <mergeCell ref="G346:G347"/>
    <mergeCell ref="H346:I346"/>
    <mergeCell ref="J346:J347"/>
    <mergeCell ref="M346:M347"/>
    <mergeCell ref="O346:O347"/>
    <mergeCell ref="A340:A341"/>
    <mergeCell ref="C340:C341"/>
    <mergeCell ref="D340:D341"/>
    <mergeCell ref="F340:F341"/>
    <mergeCell ref="G340:G341"/>
    <mergeCell ref="H340:I340"/>
    <mergeCell ref="J340:J341"/>
    <mergeCell ref="M340:M341"/>
    <mergeCell ref="O340:O341"/>
    <mergeCell ref="A342:A343"/>
    <mergeCell ref="C342:C343"/>
    <mergeCell ref="D342:D343"/>
    <mergeCell ref="F342:F343"/>
    <mergeCell ref="G342:G343"/>
    <mergeCell ref="H342:I342"/>
    <mergeCell ref="J342:J343"/>
    <mergeCell ref="M342:M343"/>
    <mergeCell ref="O342:O343"/>
    <mergeCell ref="A336:A337"/>
    <mergeCell ref="C336:C337"/>
    <mergeCell ref="D336:D337"/>
    <mergeCell ref="F336:F337"/>
    <mergeCell ref="G336:G337"/>
    <mergeCell ref="H336:I336"/>
    <mergeCell ref="J336:J337"/>
    <mergeCell ref="M336:M337"/>
    <mergeCell ref="O336:O337"/>
    <mergeCell ref="A338:A339"/>
    <mergeCell ref="C338:C339"/>
    <mergeCell ref="D338:D339"/>
    <mergeCell ref="F338:F339"/>
    <mergeCell ref="G338:G339"/>
    <mergeCell ref="H338:I338"/>
    <mergeCell ref="J338:J339"/>
    <mergeCell ref="M338:M339"/>
    <mergeCell ref="O338:O339"/>
    <mergeCell ref="A332:A333"/>
    <mergeCell ref="C332:C333"/>
    <mergeCell ref="D332:D333"/>
    <mergeCell ref="F332:F333"/>
    <mergeCell ref="G332:G333"/>
    <mergeCell ref="H332:I332"/>
    <mergeCell ref="J332:J333"/>
    <mergeCell ref="M332:M333"/>
    <mergeCell ref="O332:O333"/>
    <mergeCell ref="A334:A335"/>
    <mergeCell ref="C334:C335"/>
    <mergeCell ref="D334:D335"/>
    <mergeCell ref="F334:F335"/>
    <mergeCell ref="G334:G335"/>
    <mergeCell ref="H334:I334"/>
    <mergeCell ref="J334:J335"/>
    <mergeCell ref="M334:M335"/>
    <mergeCell ref="O334:O335"/>
    <mergeCell ref="A328:A329"/>
    <mergeCell ref="C328:C329"/>
    <mergeCell ref="D328:D329"/>
    <mergeCell ref="F328:F329"/>
    <mergeCell ref="G328:G329"/>
    <mergeCell ref="H328:I328"/>
    <mergeCell ref="J328:J329"/>
    <mergeCell ref="M328:M329"/>
    <mergeCell ref="O328:O329"/>
    <mergeCell ref="A330:A331"/>
    <mergeCell ref="C330:C331"/>
    <mergeCell ref="D330:D331"/>
    <mergeCell ref="F330:F331"/>
    <mergeCell ref="G330:G331"/>
    <mergeCell ref="H330:I330"/>
    <mergeCell ref="J330:J331"/>
    <mergeCell ref="M330:M331"/>
    <mergeCell ref="O330:O331"/>
    <mergeCell ref="A324:A325"/>
    <mergeCell ref="C324:C325"/>
    <mergeCell ref="D324:D325"/>
    <mergeCell ref="F324:F325"/>
    <mergeCell ref="G324:G325"/>
    <mergeCell ref="H324:I324"/>
    <mergeCell ref="J324:J325"/>
    <mergeCell ref="M324:M325"/>
    <mergeCell ref="O324:O325"/>
    <mergeCell ref="A326:A327"/>
    <mergeCell ref="C326:C327"/>
    <mergeCell ref="D326:D327"/>
    <mergeCell ref="F326:F327"/>
    <mergeCell ref="G326:G327"/>
    <mergeCell ref="H326:I326"/>
    <mergeCell ref="J326:J327"/>
    <mergeCell ref="M326:M327"/>
    <mergeCell ref="O326:O327"/>
    <mergeCell ref="A320:A321"/>
    <mergeCell ref="C320:C321"/>
    <mergeCell ref="D320:D321"/>
    <mergeCell ref="F320:F321"/>
    <mergeCell ref="G320:G321"/>
    <mergeCell ref="H320:I320"/>
    <mergeCell ref="J320:J321"/>
    <mergeCell ref="M320:M321"/>
    <mergeCell ref="O320:O321"/>
    <mergeCell ref="A322:A323"/>
    <mergeCell ref="C322:C323"/>
    <mergeCell ref="D322:D323"/>
    <mergeCell ref="F322:F323"/>
    <mergeCell ref="G322:G323"/>
    <mergeCell ref="H322:I322"/>
    <mergeCell ref="J322:J323"/>
    <mergeCell ref="M322:M323"/>
    <mergeCell ref="O322:O323"/>
    <mergeCell ref="A316:A317"/>
    <mergeCell ref="C316:C317"/>
    <mergeCell ref="D316:D317"/>
    <mergeCell ref="F316:F317"/>
    <mergeCell ref="G316:G317"/>
    <mergeCell ref="H316:I316"/>
    <mergeCell ref="J316:J317"/>
    <mergeCell ref="M316:M317"/>
    <mergeCell ref="O316:O317"/>
    <mergeCell ref="A318:A319"/>
    <mergeCell ref="C318:C319"/>
    <mergeCell ref="D318:D319"/>
    <mergeCell ref="F318:F319"/>
    <mergeCell ref="G318:G319"/>
    <mergeCell ref="H318:I318"/>
    <mergeCell ref="J318:J319"/>
    <mergeCell ref="M318:M319"/>
    <mergeCell ref="O318:O319"/>
    <mergeCell ref="A312:A313"/>
    <mergeCell ref="C312:C313"/>
    <mergeCell ref="D312:D313"/>
    <mergeCell ref="F312:F313"/>
    <mergeCell ref="G312:G313"/>
    <mergeCell ref="H312:I312"/>
    <mergeCell ref="J312:J313"/>
    <mergeCell ref="M312:M313"/>
    <mergeCell ref="O312:O313"/>
    <mergeCell ref="A314:A315"/>
    <mergeCell ref="C314:C315"/>
    <mergeCell ref="D314:D315"/>
    <mergeCell ref="F314:F315"/>
    <mergeCell ref="G314:G315"/>
    <mergeCell ref="H314:I314"/>
    <mergeCell ref="J314:J315"/>
    <mergeCell ref="M314:M315"/>
    <mergeCell ref="O314:O315"/>
    <mergeCell ref="A308:A309"/>
    <mergeCell ref="C308:C309"/>
    <mergeCell ref="D308:D309"/>
    <mergeCell ref="F308:F309"/>
    <mergeCell ref="G308:G309"/>
    <mergeCell ref="H308:I308"/>
    <mergeCell ref="J308:J309"/>
    <mergeCell ref="M308:M309"/>
    <mergeCell ref="O308:O309"/>
    <mergeCell ref="A310:A311"/>
    <mergeCell ref="C310:C311"/>
    <mergeCell ref="D310:D311"/>
    <mergeCell ref="F310:F311"/>
    <mergeCell ref="G310:G311"/>
    <mergeCell ref="H310:I310"/>
    <mergeCell ref="J310:J311"/>
    <mergeCell ref="M310:M311"/>
    <mergeCell ref="O310:O311"/>
    <mergeCell ref="A304:A305"/>
    <mergeCell ref="C304:C305"/>
    <mergeCell ref="D304:D305"/>
    <mergeCell ref="F304:F305"/>
    <mergeCell ref="G304:G305"/>
    <mergeCell ref="H304:I304"/>
    <mergeCell ref="J304:J305"/>
    <mergeCell ref="M304:M305"/>
    <mergeCell ref="O304:O305"/>
    <mergeCell ref="A306:A307"/>
    <mergeCell ref="C306:C307"/>
    <mergeCell ref="D306:D307"/>
    <mergeCell ref="F306:F307"/>
    <mergeCell ref="G306:G307"/>
    <mergeCell ref="H306:I306"/>
    <mergeCell ref="J306:J307"/>
    <mergeCell ref="M306:M307"/>
    <mergeCell ref="O306:O307"/>
    <mergeCell ref="A300:A301"/>
    <mergeCell ref="C300:C301"/>
    <mergeCell ref="D300:D301"/>
    <mergeCell ref="F300:F301"/>
    <mergeCell ref="G300:G301"/>
    <mergeCell ref="H300:I300"/>
    <mergeCell ref="J300:J301"/>
    <mergeCell ref="M300:M301"/>
    <mergeCell ref="O300:O301"/>
    <mergeCell ref="A302:A303"/>
    <mergeCell ref="C302:C303"/>
    <mergeCell ref="D302:D303"/>
    <mergeCell ref="F302:F303"/>
    <mergeCell ref="G302:G303"/>
    <mergeCell ref="H302:I302"/>
    <mergeCell ref="J302:J303"/>
    <mergeCell ref="M302:M303"/>
    <mergeCell ref="O302:O303"/>
    <mergeCell ref="A296:A297"/>
    <mergeCell ref="C296:C297"/>
    <mergeCell ref="D296:D297"/>
    <mergeCell ref="F296:F297"/>
    <mergeCell ref="G296:G297"/>
    <mergeCell ref="H296:I296"/>
    <mergeCell ref="J296:J297"/>
    <mergeCell ref="M296:M297"/>
    <mergeCell ref="O296:O297"/>
    <mergeCell ref="A298:A299"/>
    <mergeCell ref="C298:C299"/>
    <mergeCell ref="D298:D299"/>
    <mergeCell ref="F298:F299"/>
    <mergeCell ref="G298:G299"/>
    <mergeCell ref="H298:I298"/>
    <mergeCell ref="J298:J299"/>
    <mergeCell ref="M298:M299"/>
    <mergeCell ref="O298:O299"/>
    <mergeCell ref="A292:A293"/>
    <mergeCell ref="C292:C293"/>
    <mergeCell ref="D292:D293"/>
    <mergeCell ref="F292:F293"/>
    <mergeCell ref="G292:G293"/>
    <mergeCell ref="H292:I292"/>
    <mergeCell ref="J292:J293"/>
    <mergeCell ref="M292:M293"/>
    <mergeCell ref="O292:O293"/>
    <mergeCell ref="A294:A295"/>
    <mergeCell ref="C294:C295"/>
    <mergeCell ref="D294:D295"/>
    <mergeCell ref="F294:F295"/>
    <mergeCell ref="G294:G295"/>
    <mergeCell ref="H294:I294"/>
    <mergeCell ref="J294:J295"/>
    <mergeCell ref="M294:M295"/>
    <mergeCell ref="O294:O295"/>
    <mergeCell ref="A288:A289"/>
    <mergeCell ref="C288:C289"/>
    <mergeCell ref="D288:D289"/>
    <mergeCell ref="F288:F289"/>
    <mergeCell ref="G288:G289"/>
    <mergeCell ref="H288:I288"/>
    <mergeCell ref="J288:J289"/>
    <mergeCell ref="M288:M289"/>
    <mergeCell ref="O288:O289"/>
    <mergeCell ref="A290:A291"/>
    <mergeCell ref="C290:C291"/>
    <mergeCell ref="D290:D291"/>
    <mergeCell ref="F290:F291"/>
    <mergeCell ref="G290:G291"/>
    <mergeCell ref="H290:I290"/>
    <mergeCell ref="J290:J291"/>
    <mergeCell ref="M290:M291"/>
    <mergeCell ref="O290:O291"/>
    <mergeCell ref="A284:A285"/>
    <mergeCell ref="C284:C285"/>
    <mergeCell ref="D284:D285"/>
    <mergeCell ref="F284:F285"/>
    <mergeCell ref="G284:G285"/>
    <mergeCell ref="H284:I284"/>
    <mergeCell ref="J284:J285"/>
    <mergeCell ref="M284:M285"/>
    <mergeCell ref="O284:O285"/>
    <mergeCell ref="A286:A287"/>
    <mergeCell ref="C286:C287"/>
    <mergeCell ref="D286:D287"/>
    <mergeCell ref="F286:F287"/>
    <mergeCell ref="G286:G287"/>
    <mergeCell ref="H286:I286"/>
    <mergeCell ref="J286:J287"/>
    <mergeCell ref="M286:M287"/>
    <mergeCell ref="O286:O287"/>
    <mergeCell ref="A280:A281"/>
    <mergeCell ref="C280:C281"/>
    <mergeCell ref="D280:D281"/>
    <mergeCell ref="F280:F281"/>
    <mergeCell ref="G280:G281"/>
    <mergeCell ref="H280:I280"/>
    <mergeCell ref="J280:J281"/>
    <mergeCell ref="M280:M281"/>
    <mergeCell ref="O280:O281"/>
    <mergeCell ref="A282:A283"/>
    <mergeCell ref="C282:C283"/>
    <mergeCell ref="D282:D283"/>
    <mergeCell ref="F282:F283"/>
    <mergeCell ref="G282:G283"/>
    <mergeCell ref="H282:I282"/>
    <mergeCell ref="J282:J283"/>
    <mergeCell ref="M282:M283"/>
    <mergeCell ref="O282:O283"/>
    <mergeCell ref="A276:A277"/>
    <mergeCell ref="C276:C277"/>
    <mergeCell ref="D276:D277"/>
    <mergeCell ref="F276:F277"/>
    <mergeCell ref="G276:G277"/>
    <mergeCell ref="H276:I276"/>
    <mergeCell ref="J276:J277"/>
    <mergeCell ref="M276:M277"/>
    <mergeCell ref="O276:O277"/>
    <mergeCell ref="A278:A279"/>
    <mergeCell ref="C278:C279"/>
    <mergeCell ref="D278:D279"/>
    <mergeCell ref="F278:F279"/>
    <mergeCell ref="G278:G279"/>
    <mergeCell ref="H278:I278"/>
    <mergeCell ref="J278:J279"/>
    <mergeCell ref="M278:M279"/>
    <mergeCell ref="O278:O279"/>
    <mergeCell ref="A272:A273"/>
    <mergeCell ref="C272:C273"/>
    <mergeCell ref="D272:D273"/>
    <mergeCell ref="F272:F273"/>
    <mergeCell ref="G272:G273"/>
    <mergeCell ref="H272:I272"/>
    <mergeCell ref="J272:J273"/>
    <mergeCell ref="M272:M273"/>
    <mergeCell ref="O272:O273"/>
    <mergeCell ref="A274:A275"/>
    <mergeCell ref="C274:C275"/>
    <mergeCell ref="D274:D275"/>
    <mergeCell ref="F274:F275"/>
    <mergeCell ref="G274:G275"/>
    <mergeCell ref="H274:I274"/>
    <mergeCell ref="J274:J275"/>
    <mergeCell ref="M274:M275"/>
    <mergeCell ref="O274:O275"/>
    <mergeCell ref="A248:A249"/>
    <mergeCell ref="C248:C249"/>
    <mergeCell ref="D248:D249"/>
    <mergeCell ref="F248:F249"/>
    <mergeCell ref="G248:G249"/>
    <mergeCell ref="H248:I248"/>
    <mergeCell ref="J248:J249"/>
    <mergeCell ref="M248:M249"/>
    <mergeCell ref="O248:O249"/>
    <mergeCell ref="A246:A247"/>
    <mergeCell ref="C246:C247"/>
    <mergeCell ref="D246:D247"/>
    <mergeCell ref="F246:F247"/>
    <mergeCell ref="G246:G247"/>
    <mergeCell ref="H246:I246"/>
    <mergeCell ref="J246:J247"/>
    <mergeCell ref="M246:M247"/>
    <mergeCell ref="O246:O247"/>
    <mergeCell ref="A244:A245"/>
    <mergeCell ref="C244:C245"/>
    <mergeCell ref="D244:D245"/>
    <mergeCell ref="F244:F245"/>
    <mergeCell ref="G244:G245"/>
    <mergeCell ref="H244:I244"/>
    <mergeCell ref="J244:J245"/>
    <mergeCell ref="M244:M245"/>
    <mergeCell ref="O244:O245"/>
    <mergeCell ref="A242:A243"/>
    <mergeCell ref="C242:C243"/>
    <mergeCell ref="D242:D243"/>
    <mergeCell ref="F242:F243"/>
    <mergeCell ref="G242:G243"/>
    <mergeCell ref="H242:I242"/>
    <mergeCell ref="J242:J243"/>
    <mergeCell ref="M242:M243"/>
    <mergeCell ref="O242:O243"/>
    <mergeCell ref="A240:A241"/>
    <mergeCell ref="C240:C241"/>
    <mergeCell ref="D240:D241"/>
    <mergeCell ref="F240:F241"/>
    <mergeCell ref="G240:G241"/>
    <mergeCell ref="H240:I240"/>
    <mergeCell ref="J240:J241"/>
    <mergeCell ref="M240:M241"/>
    <mergeCell ref="O240:O241"/>
    <mergeCell ref="A238:A239"/>
    <mergeCell ref="C238:C239"/>
    <mergeCell ref="D238:D239"/>
    <mergeCell ref="F238:F239"/>
    <mergeCell ref="G238:G239"/>
    <mergeCell ref="H238:I238"/>
    <mergeCell ref="J238:J239"/>
    <mergeCell ref="M238:M239"/>
    <mergeCell ref="O238:O239"/>
    <mergeCell ref="A236:A237"/>
    <mergeCell ref="C236:C237"/>
    <mergeCell ref="D236:D237"/>
    <mergeCell ref="F236:F237"/>
    <mergeCell ref="G236:G237"/>
    <mergeCell ref="H236:I236"/>
    <mergeCell ref="J236:J237"/>
    <mergeCell ref="M236:M237"/>
    <mergeCell ref="O236:O237"/>
    <mergeCell ref="A234:A235"/>
    <mergeCell ref="C234:C235"/>
    <mergeCell ref="D234:D235"/>
    <mergeCell ref="F234:F235"/>
    <mergeCell ref="G234:G235"/>
    <mergeCell ref="H234:I234"/>
    <mergeCell ref="J234:J235"/>
    <mergeCell ref="M234:M235"/>
    <mergeCell ref="O234:O235"/>
    <mergeCell ref="A232:A233"/>
    <mergeCell ref="C232:C233"/>
    <mergeCell ref="D232:D233"/>
    <mergeCell ref="F232:F233"/>
    <mergeCell ref="G232:G233"/>
    <mergeCell ref="H232:I232"/>
    <mergeCell ref="J232:J233"/>
    <mergeCell ref="M232:M233"/>
    <mergeCell ref="O232:O233"/>
    <mergeCell ref="A230:A231"/>
    <mergeCell ref="C230:C231"/>
    <mergeCell ref="D230:D231"/>
    <mergeCell ref="F230:F231"/>
    <mergeCell ref="G230:G231"/>
    <mergeCell ref="H230:I230"/>
    <mergeCell ref="J230:J231"/>
    <mergeCell ref="M230:M231"/>
    <mergeCell ref="O230:O231"/>
    <mergeCell ref="A228:A229"/>
    <mergeCell ref="C228:C229"/>
    <mergeCell ref="D228:D229"/>
    <mergeCell ref="F228:F229"/>
    <mergeCell ref="G228:G229"/>
    <mergeCell ref="H228:I228"/>
    <mergeCell ref="J228:J229"/>
    <mergeCell ref="M228:M229"/>
    <mergeCell ref="O228:O229"/>
    <mergeCell ref="A226:A227"/>
    <mergeCell ref="C226:C227"/>
    <mergeCell ref="D226:D227"/>
    <mergeCell ref="F226:F227"/>
    <mergeCell ref="G226:G227"/>
    <mergeCell ref="H226:I226"/>
    <mergeCell ref="J226:J227"/>
    <mergeCell ref="M226:M227"/>
    <mergeCell ref="O226:O227"/>
    <mergeCell ref="A224:A225"/>
    <mergeCell ref="C224:C225"/>
    <mergeCell ref="D224:D225"/>
    <mergeCell ref="F224:F225"/>
    <mergeCell ref="G224:G225"/>
    <mergeCell ref="H224:I224"/>
    <mergeCell ref="J224:J225"/>
    <mergeCell ref="M224:M225"/>
    <mergeCell ref="O224:O225"/>
    <mergeCell ref="A222:A223"/>
    <mergeCell ref="C222:C223"/>
    <mergeCell ref="D222:D223"/>
    <mergeCell ref="F222:F223"/>
    <mergeCell ref="G222:G223"/>
    <mergeCell ref="H222:I222"/>
    <mergeCell ref="J222:J223"/>
    <mergeCell ref="M222:M223"/>
    <mergeCell ref="O222:O223"/>
    <mergeCell ref="A220:A221"/>
    <mergeCell ref="C220:C221"/>
    <mergeCell ref="D220:D221"/>
    <mergeCell ref="F220:F221"/>
    <mergeCell ref="G220:G221"/>
    <mergeCell ref="H220:I220"/>
    <mergeCell ref="J220:J221"/>
    <mergeCell ref="M220:M221"/>
    <mergeCell ref="O220:O221"/>
    <mergeCell ref="A218:A219"/>
    <mergeCell ref="C218:C219"/>
    <mergeCell ref="D218:D219"/>
    <mergeCell ref="F218:F219"/>
    <mergeCell ref="G218:G219"/>
    <mergeCell ref="H218:I218"/>
    <mergeCell ref="J218:J219"/>
    <mergeCell ref="M218:M219"/>
    <mergeCell ref="O218:O219"/>
    <mergeCell ref="A216:A217"/>
    <mergeCell ref="C216:C217"/>
    <mergeCell ref="D216:D217"/>
    <mergeCell ref="F216:F217"/>
    <mergeCell ref="G216:G217"/>
    <mergeCell ref="H216:I216"/>
    <mergeCell ref="J216:J217"/>
    <mergeCell ref="M216:M217"/>
    <mergeCell ref="O216:O217"/>
    <mergeCell ref="A214:A215"/>
    <mergeCell ref="C214:C215"/>
    <mergeCell ref="D214:D215"/>
    <mergeCell ref="F214:F215"/>
    <mergeCell ref="G214:G215"/>
    <mergeCell ref="H214:I214"/>
    <mergeCell ref="J214:J215"/>
    <mergeCell ref="M214:M215"/>
    <mergeCell ref="O214:O215"/>
    <mergeCell ref="A212:A213"/>
    <mergeCell ref="C212:C213"/>
    <mergeCell ref="D212:D213"/>
    <mergeCell ref="F212:F213"/>
    <mergeCell ref="G212:G213"/>
    <mergeCell ref="H212:I212"/>
    <mergeCell ref="J212:J213"/>
    <mergeCell ref="M212:M213"/>
    <mergeCell ref="O212:O213"/>
    <mergeCell ref="A210:A211"/>
    <mergeCell ref="C210:C211"/>
    <mergeCell ref="D210:D211"/>
    <mergeCell ref="F210:F211"/>
    <mergeCell ref="G210:G211"/>
    <mergeCell ref="H210:I210"/>
    <mergeCell ref="J210:J211"/>
    <mergeCell ref="M210:M211"/>
    <mergeCell ref="O210:O211"/>
    <mergeCell ref="A208:A209"/>
    <mergeCell ref="C208:C209"/>
    <mergeCell ref="D208:D209"/>
    <mergeCell ref="F208:F209"/>
    <mergeCell ref="G208:G209"/>
    <mergeCell ref="H208:I208"/>
    <mergeCell ref="J208:J209"/>
    <mergeCell ref="M208:M209"/>
    <mergeCell ref="O208:O209"/>
    <mergeCell ref="A206:A207"/>
    <mergeCell ref="C206:C207"/>
    <mergeCell ref="D206:D207"/>
    <mergeCell ref="F206:F207"/>
    <mergeCell ref="G206:G207"/>
    <mergeCell ref="H206:I206"/>
    <mergeCell ref="J206:J207"/>
    <mergeCell ref="M206:M207"/>
    <mergeCell ref="O206:O207"/>
    <mergeCell ref="A204:A205"/>
    <mergeCell ref="C204:C205"/>
    <mergeCell ref="D204:D205"/>
    <mergeCell ref="F204:F205"/>
    <mergeCell ref="G204:G205"/>
    <mergeCell ref="H204:I204"/>
    <mergeCell ref="J204:J205"/>
    <mergeCell ref="M204:M205"/>
    <mergeCell ref="O204:O205"/>
    <mergeCell ref="A202:A203"/>
    <mergeCell ref="C202:C203"/>
    <mergeCell ref="D202:D203"/>
    <mergeCell ref="F202:F203"/>
    <mergeCell ref="G202:G203"/>
    <mergeCell ref="H202:I202"/>
    <mergeCell ref="J202:J203"/>
    <mergeCell ref="M202:M203"/>
    <mergeCell ref="O202:O203"/>
    <mergeCell ref="A200:A201"/>
    <mergeCell ref="C200:C201"/>
    <mergeCell ref="D200:D201"/>
    <mergeCell ref="F200:F201"/>
    <mergeCell ref="G200:G201"/>
    <mergeCell ref="H200:I200"/>
    <mergeCell ref="J200:J201"/>
    <mergeCell ref="M200:M201"/>
    <mergeCell ref="O200:O201"/>
    <mergeCell ref="A198:A199"/>
    <mergeCell ref="C198:C199"/>
    <mergeCell ref="D198:D199"/>
    <mergeCell ref="F198:F199"/>
    <mergeCell ref="G198:G199"/>
    <mergeCell ref="H198:I198"/>
    <mergeCell ref="J198:J199"/>
    <mergeCell ref="M198:M199"/>
    <mergeCell ref="O198:O199"/>
    <mergeCell ref="A196:A197"/>
    <mergeCell ref="C196:C197"/>
    <mergeCell ref="D196:D197"/>
    <mergeCell ref="F196:F197"/>
    <mergeCell ref="G196:G197"/>
    <mergeCell ref="H196:I196"/>
    <mergeCell ref="J196:J197"/>
    <mergeCell ref="M196:M197"/>
    <mergeCell ref="O196:O197"/>
    <mergeCell ref="A194:A195"/>
    <mergeCell ref="C194:C195"/>
    <mergeCell ref="D194:D195"/>
    <mergeCell ref="F194:F195"/>
    <mergeCell ref="G194:G195"/>
    <mergeCell ref="H194:I194"/>
    <mergeCell ref="J194:J195"/>
    <mergeCell ref="M194:M195"/>
    <mergeCell ref="O194:O195"/>
    <mergeCell ref="A192:A193"/>
    <mergeCell ref="C192:C193"/>
    <mergeCell ref="D192:D193"/>
    <mergeCell ref="F192:F193"/>
    <mergeCell ref="G192:G193"/>
    <mergeCell ref="H192:I192"/>
    <mergeCell ref="J192:J193"/>
    <mergeCell ref="M192:M193"/>
    <mergeCell ref="O192:O193"/>
    <mergeCell ref="A84:A85"/>
    <mergeCell ref="C84:C85"/>
    <mergeCell ref="D84:D85"/>
    <mergeCell ref="F84:F85"/>
    <mergeCell ref="G84:G85"/>
    <mergeCell ref="H84:I84"/>
    <mergeCell ref="J84:J85"/>
    <mergeCell ref="M84:M85"/>
    <mergeCell ref="O84:O85"/>
    <mergeCell ref="A86:A87"/>
    <mergeCell ref="C86:C87"/>
    <mergeCell ref="D86:D87"/>
    <mergeCell ref="F86:F87"/>
    <mergeCell ref="G86:G87"/>
    <mergeCell ref="H86:I86"/>
    <mergeCell ref="J86:J87"/>
    <mergeCell ref="M86:M87"/>
    <mergeCell ref="O86:O87"/>
    <mergeCell ref="A88:A89"/>
    <mergeCell ref="C88:C89"/>
    <mergeCell ref="D88:D89"/>
    <mergeCell ref="F88:F89"/>
    <mergeCell ref="G88:G89"/>
    <mergeCell ref="A82:A83"/>
    <mergeCell ref="C82:C83"/>
    <mergeCell ref="D82:D83"/>
    <mergeCell ref="F82:F83"/>
    <mergeCell ref="G82:G83"/>
    <mergeCell ref="H82:I82"/>
    <mergeCell ref="J82:J83"/>
    <mergeCell ref="M82:M83"/>
    <mergeCell ref="O82:O83"/>
    <mergeCell ref="A80:A81"/>
    <mergeCell ref="C80:C81"/>
    <mergeCell ref="D80:D81"/>
    <mergeCell ref="F80:F81"/>
    <mergeCell ref="G80:G81"/>
    <mergeCell ref="H80:I80"/>
    <mergeCell ref="J80:J81"/>
    <mergeCell ref="M80:M81"/>
    <mergeCell ref="O80:O81"/>
    <mergeCell ref="A78:A79"/>
    <mergeCell ref="C78:C79"/>
    <mergeCell ref="D78:D79"/>
    <mergeCell ref="F78:F79"/>
    <mergeCell ref="G78:G79"/>
    <mergeCell ref="H78:I78"/>
    <mergeCell ref="J78:J79"/>
    <mergeCell ref="M78:M79"/>
    <mergeCell ref="O78:O79"/>
    <mergeCell ref="A76:A77"/>
    <mergeCell ref="C76:C77"/>
    <mergeCell ref="D76:D77"/>
    <mergeCell ref="F76:F77"/>
    <mergeCell ref="G76:G77"/>
    <mergeCell ref="H76:I76"/>
    <mergeCell ref="J76:J77"/>
    <mergeCell ref="M76:M77"/>
    <mergeCell ref="O76:O77"/>
    <mergeCell ref="A74:A75"/>
    <mergeCell ref="C74:C75"/>
    <mergeCell ref="D74:D75"/>
    <mergeCell ref="F74:F75"/>
    <mergeCell ref="G74:G75"/>
    <mergeCell ref="H74:I74"/>
    <mergeCell ref="J74:J75"/>
    <mergeCell ref="M74:M75"/>
    <mergeCell ref="O74:O75"/>
    <mergeCell ref="A72:A73"/>
    <mergeCell ref="C72:C73"/>
    <mergeCell ref="D72:D73"/>
    <mergeCell ref="F72:F73"/>
    <mergeCell ref="G72:G73"/>
    <mergeCell ref="H72:I72"/>
    <mergeCell ref="J72:J73"/>
    <mergeCell ref="M72:M73"/>
    <mergeCell ref="O72:O73"/>
    <mergeCell ref="A70:A71"/>
    <mergeCell ref="C70:C71"/>
    <mergeCell ref="D70:D71"/>
    <mergeCell ref="F70:F71"/>
    <mergeCell ref="G70:G71"/>
    <mergeCell ref="H70:I70"/>
    <mergeCell ref="J70:J71"/>
    <mergeCell ref="M70:M71"/>
    <mergeCell ref="O70:O71"/>
    <mergeCell ref="A68:A69"/>
    <mergeCell ref="C68:C69"/>
    <mergeCell ref="D68:D69"/>
    <mergeCell ref="F68:F69"/>
    <mergeCell ref="G68:G69"/>
    <mergeCell ref="H68:I68"/>
    <mergeCell ref="J68:J69"/>
    <mergeCell ref="M68:M69"/>
    <mergeCell ref="O68:O69"/>
    <mergeCell ref="A62:A63"/>
    <mergeCell ref="C62:C63"/>
    <mergeCell ref="D62:D63"/>
    <mergeCell ref="F62:F63"/>
    <mergeCell ref="G62:G63"/>
    <mergeCell ref="H62:I62"/>
    <mergeCell ref="J62:J63"/>
    <mergeCell ref="M62:M63"/>
    <mergeCell ref="O62:O63"/>
    <mergeCell ref="A60:A61"/>
    <mergeCell ref="C60:C61"/>
    <mergeCell ref="D60:D61"/>
    <mergeCell ref="F60:F61"/>
    <mergeCell ref="G60:G61"/>
    <mergeCell ref="H60:I60"/>
    <mergeCell ref="J60:J61"/>
    <mergeCell ref="M60:M61"/>
    <mergeCell ref="O60:O61"/>
    <mergeCell ref="A58:A59"/>
    <mergeCell ref="C58:C59"/>
    <mergeCell ref="D58:D59"/>
    <mergeCell ref="F58:F59"/>
    <mergeCell ref="G58:G59"/>
    <mergeCell ref="H58:I58"/>
    <mergeCell ref="J58:J59"/>
    <mergeCell ref="M58:M59"/>
    <mergeCell ref="O58:O59"/>
    <mergeCell ref="A56:A57"/>
    <mergeCell ref="C56:C57"/>
    <mergeCell ref="D56:D57"/>
    <mergeCell ref="F56:F57"/>
    <mergeCell ref="G56:G57"/>
    <mergeCell ref="H56:I56"/>
    <mergeCell ref="J56:J57"/>
    <mergeCell ref="M56:M57"/>
    <mergeCell ref="O56:O57"/>
    <mergeCell ref="A54:A55"/>
    <mergeCell ref="C54:C55"/>
    <mergeCell ref="D54:D55"/>
    <mergeCell ref="F54:F55"/>
    <mergeCell ref="G54:G55"/>
    <mergeCell ref="H54:I54"/>
    <mergeCell ref="J54:J55"/>
    <mergeCell ref="M54:M55"/>
    <mergeCell ref="O54:O55"/>
    <mergeCell ref="A52:A53"/>
    <mergeCell ref="C52:C53"/>
    <mergeCell ref="D52:D53"/>
    <mergeCell ref="F52:F53"/>
    <mergeCell ref="G52:G53"/>
    <mergeCell ref="H52:I52"/>
    <mergeCell ref="J52:J53"/>
    <mergeCell ref="M52:M53"/>
    <mergeCell ref="O52:O53"/>
    <mergeCell ref="A50:A51"/>
    <mergeCell ref="C50:C51"/>
    <mergeCell ref="D50:D51"/>
    <mergeCell ref="F50:F51"/>
    <mergeCell ref="G50:G51"/>
    <mergeCell ref="H50:I50"/>
    <mergeCell ref="J50:J51"/>
    <mergeCell ref="M50:M51"/>
    <mergeCell ref="O50:O51"/>
    <mergeCell ref="A48:A49"/>
    <mergeCell ref="C48:C49"/>
    <mergeCell ref="D48:D49"/>
    <mergeCell ref="F48:F49"/>
    <mergeCell ref="G48:G49"/>
    <mergeCell ref="H48:I48"/>
    <mergeCell ref="J48:J49"/>
    <mergeCell ref="M48:M49"/>
    <mergeCell ref="O48:O49"/>
    <mergeCell ref="A46:A47"/>
    <mergeCell ref="C46:C47"/>
    <mergeCell ref="D46:D47"/>
    <mergeCell ref="F46:F47"/>
    <mergeCell ref="G46:G47"/>
    <mergeCell ref="H46:I46"/>
    <mergeCell ref="J46:J47"/>
    <mergeCell ref="M46:M47"/>
    <mergeCell ref="O46:O47"/>
    <mergeCell ref="H42:I42"/>
    <mergeCell ref="J42:J43"/>
    <mergeCell ref="M42:M43"/>
    <mergeCell ref="O42:O43"/>
    <mergeCell ref="A44:A45"/>
    <mergeCell ref="C44:C45"/>
    <mergeCell ref="D44:D45"/>
    <mergeCell ref="F44:F45"/>
    <mergeCell ref="G44:G45"/>
    <mergeCell ref="H44:I44"/>
    <mergeCell ref="J44:J45"/>
    <mergeCell ref="M44:M45"/>
    <mergeCell ref="O44:O45"/>
    <mergeCell ref="A42:A43"/>
    <mergeCell ref="C42:C43"/>
    <mergeCell ref="D42:D43"/>
    <mergeCell ref="F42:F43"/>
    <mergeCell ref="G42:G43"/>
    <mergeCell ref="H38:I38"/>
    <mergeCell ref="J38:J39"/>
    <mergeCell ref="M38:M39"/>
    <mergeCell ref="O38:O39"/>
    <mergeCell ref="A40:A41"/>
    <mergeCell ref="C40:C41"/>
    <mergeCell ref="D40:D41"/>
    <mergeCell ref="F40:F41"/>
    <mergeCell ref="G40:G41"/>
    <mergeCell ref="H40:I40"/>
    <mergeCell ref="J40:J41"/>
    <mergeCell ref="M40:M41"/>
    <mergeCell ref="O40:O41"/>
    <mergeCell ref="A38:A39"/>
    <mergeCell ref="C38:C39"/>
    <mergeCell ref="D38:D39"/>
    <mergeCell ref="F38:F39"/>
    <mergeCell ref="G38:G39"/>
    <mergeCell ref="H34:I34"/>
    <mergeCell ref="J34:J35"/>
    <mergeCell ref="M34:M35"/>
    <mergeCell ref="O34:O35"/>
    <mergeCell ref="A36:A37"/>
    <mergeCell ref="C36:C37"/>
    <mergeCell ref="D36:D37"/>
    <mergeCell ref="F36:F37"/>
    <mergeCell ref="G36:G37"/>
    <mergeCell ref="H36:I36"/>
    <mergeCell ref="J36:J37"/>
    <mergeCell ref="M36:M37"/>
    <mergeCell ref="O36:O37"/>
    <mergeCell ref="A34:A35"/>
    <mergeCell ref="C34:C35"/>
    <mergeCell ref="D34:D35"/>
    <mergeCell ref="F34:F35"/>
    <mergeCell ref="G34:G35"/>
    <mergeCell ref="H30:I30"/>
    <mergeCell ref="J30:J31"/>
    <mergeCell ref="M30:M31"/>
    <mergeCell ref="O30:O31"/>
    <mergeCell ref="A32:A33"/>
    <mergeCell ref="C32:C33"/>
    <mergeCell ref="D32:D33"/>
    <mergeCell ref="F32:F33"/>
    <mergeCell ref="G32:G33"/>
    <mergeCell ref="H32:I32"/>
    <mergeCell ref="J32:J33"/>
    <mergeCell ref="M32:M33"/>
    <mergeCell ref="O32:O33"/>
    <mergeCell ref="A30:A31"/>
    <mergeCell ref="C30:C31"/>
    <mergeCell ref="D30:D31"/>
    <mergeCell ref="F30:F31"/>
    <mergeCell ref="G30:G31"/>
    <mergeCell ref="H26:I26"/>
    <mergeCell ref="J26:J27"/>
    <mergeCell ref="M26:M27"/>
    <mergeCell ref="O26:O27"/>
    <mergeCell ref="A28:A29"/>
    <mergeCell ref="C28:C29"/>
    <mergeCell ref="D28:D29"/>
    <mergeCell ref="F28:F29"/>
    <mergeCell ref="G28:G29"/>
    <mergeCell ref="H28:I28"/>
    <mergeCell ref="J28:J29"/>
    <mergeCell ref="M28:M29"/>
    <mergeCell ref="O28:O29"/>
    <mergeCell ref="A26:A27"/>
    <mergeCell ref="C26:C27"/>
    <mergeCell ref="D26:D27"/>
    <mergeCell ref="F26:F27"/>
    <mergeCell ref="G26:G27"/>
    <mergeCell ref="H22:I22"/>
    <mergeCell ref="J22:J23"/>
    <mergeCell ref="M22:M23"/>
    <mergeCell ref="O22:O23"/>
    <mergeCell ref="A24:A25"/>
    <mergeCell ref="C24:C25"/>
    <mergeCell ref="D24:D25"/>
    <mergeCell ref="F24:F25"/>
    <mergeCell ref="G24:G25"/>
    <mergeCell ref="H24:I24"/>
    <mergeCell ref="J24:J25"/>
    <mergeCell ref="M24:M25"/>
    <mergeCell ref="O24:O25"/>
    <mergeCell ref="A22:A23"/>
    <mergeCell ref="C22:C23"/>
    <mergeCell ref="D22:D23"/>
    <mergeCell ref="F22:F23"/>
    <mergeCell ref="G22:G23"/>
    <mergeCell ref="H18:I18"/>
    <mergeCell ref="J18:J19"/>
    <mergeCell ref="M18:M19"/>
    <mergeCell ref="O18:O19"/>
    <mergeCell ref="A20:A21"/>
    <mergeCell ref="C20:C21"/>
    <mergeCell ref="D20:D21"/>
    <mergeCell ref="F20:F21"/>
    <mergeCell ref="G20:G21"/>
    <mergeCell ref="H20:I20"/>
    <mergeCell ref="J20:J21"/>
    <mergeCell ref="M20:M21"/>
    <mergeCell ref="O20:O21"/>
    <mergeCell ref="A18:A19"/>
    <mergeCell ref="C18:C19"/>
    <mergeCell ref="D18:D19"/>
    <mergeCell ref="F18:F19"/>
    <mergeCell ref="G18:G19"/>
    <mergeCell ref="H14:I14"/>
    <mergeCell ref="J14:J15"/>
    <mergeCell ref="M14:M15"/>
    <mergeCell ref="O14:O15"/>
    <mergeCell ref="A16:A17"/>
    <mergeCell ref="C16:C17"/>
    <mergeCell ref="D16:D17"/>
    <mergeCell ref="F16:F17"/>
    <mergeCell ref="G16:G17"/>
    <mergeCell ref="H16:I16"/>
    <mergeCell ref="J16:J17"/>
    <mergeCell ref="M16:M17"/>
    <mergeCell ref="O16:O17"/>
    <mergeCell ref="A14:A15"/>
    <mergeCell ref="C14:C15"/>
    <mergeCell ref="D14:D15"/>
    <mergeCell ref="F14:F15"/>
    <mergeCell ref="G14:G15"/>
    <mergeCell ref="H4:I4"/>
    <mergeCell ref="H5:I5"/>
    <mergeCell ref="H6:I6"/>
    <mergeCell ref="H7:I7"/>
    <mergeCell ref="H8:I8"/>
    <mergeCell ref="A1:O1"/>
    <mergeCell ref="A2:A3"/>
    <mergeCell ref="C2:D3"/>
    <mergeCell ref="F2:G3"/>
    <mergeCell ref="J2:J3"/>
    <mergeCell ref="K2:L2"/>
    <mergeCell ref="M2:M3"/>
    <mergeCell ref="N2:N3"/>
    <mergeCell ref="K3:L3"/>
    <mergeCell ref="H2:I2"/>
    <mergeCell ref="H3:I3"/>
    <mergeCell ref="A4:A5"/>
    <mergeCell ref="C4:C5"/>
    <mergeCell ref="D4:D5"/>
    <mergeCell ref="F4:F5"/>
    <mergeCell ref="G4:G5"/>
    <mergeCell ref="J4:J5"/>
    <mergeCell ref="M4:M5"/>
    <mergeCell ref="O4:O5"/>
    <mergeCell ref="F6:F7"/>
    <mergeCell ref="G6:G7"/>
    <mergeCell ref="M10:M11"/>
    <mergeCell ref="O10:O11"/>
    <mergeCell ref="J8:J9"/>
    <mergeCell ref="M8:M9"/>
    <mergeCell ref="O8:O9"/>
    <mergeCell ref="J6:J7"/>
    <mergeCell ref="M6:M7"/>
    <mergeCell ref="O6:O7"/>
    <mergeCell ref="J12:J13"/>
    <mergeCell ref="M12:M13"/>
    <mergeCell ref="O12:O13"/>
    <mergeCell ref="A10:A11"/>
    <mergeCell ref="C10:C11"/>
    <mergeCell ref="D10:D11"/>
    <mergeCell ref="F10:F11"/>
    <mergeCell ref="G10:G11"/>
    <mergeCell ref="J10:J11"/>
    <mergeCell ref="A12:A13"/>
    <mergeCell ref="C12:C13"/>
    <mergeCell ref="D12:D13"/>
    <mergeCell ref="F12:F13"/>
    <mergeCell ref="G12:G13"/>
    <mergeCell ref="H10:I10"/>
    <mergeCell ref="H12:I12"/>
    <mergeCell ref="A8:A9"/>
    <mergeCell ref="C8:C9"/>
    <mergeCell ref="D8:D9"/>
    <mergeCell ref="F8:F9"/>
    <mergeCell ref="G8:G9"/>
    <mergeCell ref="A6:A7"/>
    <mergeCell ref="C6:C7"/>
    <mergeCell ref="D6:D7"/>
    <mergeCell ref="A64:A65"/>
    <mergeCell ref="C64:C65"/>
    <mergeCell ref="D64:D65"/>
    <mergeCell ref="F64:F65"/>
    <mergeCell ref="G64:G65"/>
    <mergeCell ref="H64:I64"/>
    <mergeCell ref="J64:J65"/>
    <mergeCell ref="M64:M65"/>
    <mergeCell ref="O64:O65"/>
    <mergeCell ref="A66:A67"/>
    <mergeCell ref="C66:C67"/>
    <mergeCell ref="D66:D67"/>
    <mergeCell ref="F66:F67"/>
    <mergeCell ref="G66:G67"/>
    <mergeCell ref="H66:I66"/>
    <mergeCell ref="J66:J67"/>
    <mergeCell ref="M66:M67"/>
    <mergeCell ref="O66:O67"/>
    <mergeCell ref="H88:I88"/>
    <mergeCell ref="J88:J89"/>
    <mergeCell ref="M88:M89"/>
    <mergeCell ref="O88:O89"/>
    <mergeCell ref="A90:A91"/>
    <mergeCell ref="C90:C91"/>
    <mergeCell ref="D90:D91"/>
    <mergeCell ref="F90:F91"/>
    <mergeCell ref="G90:G91"/>
    <mergeCell ref="H90:I90"/>
    <mergeCell ref="J90:J91"/>
    <mergeCell ref="M90:M91"/>
    <mergeCell ref="O90:O91"/>
    <mergeCell ref="A92:A93"/>
    <mergeCell ref="C92:C93"/>
    <mergeCell ref="D92:D93"/>
    <mergeCell ref="F92:F93"/>
    <mergeCell ref="G92:G93"/>
    <mergeCell ref="H92:I92"/>
    <mergeCell ref="J92:J93"/>
    <mergeCell ref="M92:M93"/>
    <mergeCell ref="O92:O93"/>
    <mergeCell ref="A94:A95"/>
    <mergeCell ref="C94:C95"/>
    <mergeCell ref="D94:D95"/>
    <mergeCell ref="F94:F95"/>
    <mergeCell ref="G94:G95"/>
    <mergeCell ref="H94:I94"/>
    <mergeCell ref="J94:J95"/>
    <mergeCell ref="M94:M95"/>
    <mergeCell ref="O94:O95"/>
    <mergeCell ref="A96:A97"/>
    <mergeCell ref="C96:C97"/>
    <mergeCell ref="D96:D97"/>
    <mergeCell ref="F96:F97"/>
    <mergeCell ref="G96:G97"/>
    <mergeCell ref="H96:I96"/>
    <mergeCell ref="J96:J97"/>
    <mergeCell ref="M96:M97"/>
    <mergeCell ref="O96:O97"/>
    <mergeCell ref="A98:A99"/>
    <mergeCell ref="C98:C99"/>
    <mergeCell ref="D98:D99"/>
    <mergeCell ref="F98:F99"/>
    <mergeCell ref="G98:G99"/>
    <mergeCell ref="H98:I98"/>
    <mergeCell ref="J98:J99"/>
    <mergeCell ref="M98:M99"/>
    <mergeCell ref="O98:O99"/>
    <mergeCell ref="A100:A101"/>
    <mergeCell ref="C100:C101"/>
    <mergeCell ref="D100:D101"/>
    <mergeCell ref="F100:F101"/>
    <mergeCell ref="G100:G101"/>
    <mergeCell ref="H100:I100"/>
    <mergeCell ref="J100:J101"/>
    <mergeCell ref="M100:M101"/>
    <mergeCell ref="O100:O101"/>
    <mergeCell ref="A102:A103"/>
    <mergeCell ref="C102:C103"/>
    <mergeCell ref="D102:D103"/>
    <mergeCell ref="F102:F103"/>
    <mergeCell ref="G102:G103"/>
    <mergeCell ref="H102:I102"/>
    <mergeCell ref="J102:J103"/>
    <mergeCell ref="M102:M103"/>
    <mergeCell ref="O102:O103"/>
    <mergeCell ref="A104:A105"/>
    <mergeCell ref="C104:C105"/>
    <mergeCell ref="D104:D105"/>
    <mergeCell ref="F104:F105"/>
    <mergeCell ref="G104:G105"/>
    <mergeCell ref="H104:I104"/>
    <mergeCell ref="J104:J105"/>
    <mergeCell ref="M104:M105"/>
    <mergeCell ref="O104:O105"/>
    <mergeCell ref="A106:A107"/>
    <mergeCell ref="C106:C107"/>
    <mergeCell ref="D106:D107"/>
    <mergeCell ref="F106:F107"/>
    <mergeCell ref="G106:G107"/>
    <mergeCell ref="H106:I106"/>
    <mergeCell ref="J106:J107"/>
    <mergeCell ref="M106:M107"/>
    <mergeCell ref="O106:O107"/>
    <mergeCell ref="A108:A109"/>
    <mergeCell ref="C108:C109"/>
    <mergeCell ref="D108:D109"/>
    <mergeCell ref="F108:F109"/>
    <mergeCell ref="G108:G109"/>
    <mergeCell ref="H108:I108"/>
    <mergeCell ref="J108:J109"/>
    <mergeCell ref="M108:M109"/>
    <mergeCell ref="O108:O109"/>
    <mergeCell ref="A110:A111"/>
    <mergeCell ref="C110:C111"/>
    <mergeCell ref="D110:D111"/>
    <mergeCell ref="F110:F111"/>
    <mergeCell ref="G110:G111"/>
    <mergeCell ref="H110:I110"/>
    <mergeCell ref="J110:J111"/>
    <mergeCell ref="M110:M111"/>
    <mergeCell ref="O110:O111"/>
    <mergeCell ref="A112:A113"/>
    <mergeCell ref="C112:C113"/>
    <mergeCell ref="D112:D113"/>
    <mergeCell ref="F112:F113"/>
    <mergeCell ref="G112:G113"/>
    <mergeCell ref="H112:I112"/>
    <mergeCell ref="J112:J113"/>
    <mergeCell ref="M112:M113"/>
    <mergeCell ref="O112:O113"/>
    <mergeCell ref="A114:A115"/>
    <mergeCell ref="C114:C115"/>
    <mergeCell ref="D114:D115"/>
    <mergeCell ref="F114:F115"/>
    <mergeCell ref="G114:G115"/>
    <mergeCell ref="H114:I114"/>
    <mergeCell ref="J114:J115"/>
    <mergeCell ref="M114:M115"/>
    <mergeCell ref="O114:O115"/>
    <mergeCell ref="A116:A117"/>
    <mergeCell ref="C116:C117"/>
    <mergeCell ref="D116:D117"/>
    <mergeCell ref="F116:F117"/>
    <mergeCell ref="G116:G117"/>
    <mergeCell ref="H116:I116"/>
    <mergeCell ref="J116:J117"/>
    <mergeCell ref="M116:M117"/>
    <mergeCell ref="O116:O117"/>
    <mergeCell ref="A118:A119"/>
    <mergeCell ref="C118:C119"/>
    <mergeCell ref="D118:D119"/>
    <mergeCell ref="F118:F119"/>
    <mergeCell ref="G118:G119"/>
    <mergeCell ref="H118:I118"/>
    <mergeCell ref="J118:J119"/>
    <mergeCell ref="M118:M119"/>
    <mergeCell ref="O118:O119"/>
    <mergeCell ref="A120:A121"/>
    <mergeCell ref="C120:C121"/>
    <mergeCell ref="D120:D121"/>
    <mergeCell ref="F120:F121"/>
    <mergeCell ref="G120:G121"/>
    <mergeCell ref="H120:I120"/>
    <mergeCell ref="J120:J121"/>
    <mergeCell ref="M120:M121"/>
    <mergeCell ref="O120:O121"/>
    <mergeCell ref="A122:A123"/>
    <mergeCell ref="C122:C123"/>
    <mergeCell ref="D122:D123"/>
    <mergeCell ref="F122:F123"/>
    <mergeCell ref="G122:G123"/>
    <mergeCell ref="H122:I122"/>
    <mergeCell ref="J122:J123"/>
    <mergeCell ref="M122:M123"/>
    <mergeCell ref="O122:O123"/>
    <mergeCell ref="A124:A125"/>
    <mergeCell ref="C124:C125"/>
    <mergeCell ref="D124:D125"/>
    <mergeCell ref="F124:F125"/>
    <mergeCell ref="G124:G125"/>
    <mergeCell ref="H124:I124"/>
    <mergeCell ref="J124:J125"/>
    <mergeCell ref="M124:M125"/>
    <mergeCell ref="O124:O125"/>
    <mergeCell ref="A126:A127"/>
    <mergeCell ref="C126:C127"/>
    <mergeCell ref="D126:D127"/>
    <mergeCell ref="F126:F127"/>
    <mergeCell ref="G126:G127"/>
    <mergeCell ref="H126:I126"/>
    <mergeCell ref="J126:J127"/>
    <mergeCell ref="M126:M127"/>
    <mergeCell ref="O126:O127"/>
    <mergeCell ref="A128:A129"/>
    <mergeCell ref="C128:C129"/>
    <mergeCell ref="D128:D129"/>
    <mergeCell ref="F128:F129"/>
    <mergeCell ref="G128:G129"/>
    <mergeCell ref="H128:I128"/>
    <mergeCell ref="J128:J129"/>
    <mergeCell ref="M128:M129"/>
    <mergeCell ref="O128:O129"/>
    <mergeCell ref="A130:A131"/>
    <mergeCell ref="C130:C131"/>
    <mergeCell ref="D130:D131"/>
    <mergeCell ref="F130:F131"/>
    <mergeCell ref="G130:G131"/>
    <mergeCell ref="H130:I130"/>
    <mergeCell ref="J130:J131"/>
    <mergeCell ref="M130:M131"/>
    <mergeCell ref="O130:O131"/>
    <mergeCell ref="A132:A133"/>
    <mergeCell ref="C132:C133"/>
    <mergeCell ref="D132:D133"/>
    <mergeCell ref="F132:F133"/>
    <mergeCell ref="G132:G133"/>
    <mergeCell ref="H132:I132"/>
    <mergeCell ref="J132:J133"/>
    <mergeCell ref="M132:M133"/>
    <mergeCell ref="O132:O133"/>
    <mergeCell ref="A134:A135"/>
    <mergeCell ref="C134:C135"/>
    <mergeCell ref="D134:D135"/>
    <mergeCell ref="F134:F135"/>
    <mergeCell ref="G134:G135"/>
    <mergeCell ref="H134:I134"/>
    <mergeCell ref="J134:J135"/>
    <mergeCell ref="M134:M135"/>
    <mergeCell ref="O134:O135"/>
    <mergeCell ref="A136:A137"/>
    <mergeCell ref="C136:C137"/>
    <mergeCell ref="D136:D137"/>
    <mergeCell ref="F136:F137"/>
    <mergeCell ref="G136:G137"/>
    <mergeCell ref="H136:I136"/>
    <mergeCell ref="J136:J137"/>
    <mergeCell ref="M136:M137"/>
    <mergeCell ref="O136:O137"/>
    <mergeCell ref="A138:A139"/>
    <mergeCell ref="C138:C139"/>
    <mergeCell ref="D138:D139"/>
    <mergeCell ref="F138:F139"/>
    <mergeCell ref="G138:G139"/>
    <mergeCell ref="H138:I138"/>
    <mergeCell ref="J138:J139"/>
    <mergeCell ref="M138:M139"/>
    <mergeCell ref="O138:O139"/>
    <mergeCell ref="A140:A141"/>
    <mergeCell ref="C140:C141"/>
    <mergeCell ref="D140:D141"/>
    <mergeCell ref="F140:F141"/>
    <mergeCell ref="G140:G141"/>
    <mergeCell ref="H140:I140"/>
    <mergeCell ref="J140:J141"/>
    <mergeCell ref="M140:M141"/>
    <mergeCell ref="O140:O141"/>
    <mergeCell ref="A142:A143"/>
    <mergeCell ref="C142:C143"/>
    <mergeCell ref="D142:D143"/>
    <mergeCell ref="F142:F143"/>
    <mergeCell ref="G142:G143"/>
    <mergeCell ref="H142:I142"/>
    <mergeCell ref="J142:J143"/>
    <mergeCell ref="M142:M143"/>
    <mergeCell ref="O142:O143"/>
    <mergeCell ref="A144:A145"/>
    <mergeCell ref="C144:C145"/>
    <mergeCell ref="D144:D145"/>
    <mergeCell ref="F144:F145"/>
    <mergeCell ref="G144:G145"/>
    <mergeCell ref="H144:I144"/>
    <mergeCell ref="J144:J145"/>
    <mergeCell ref="M144:M145"/>
    <mergeCell ref="O144:O145"/>
    <mergeCell ref="A146:A147"/>
    <mergeCell ref="C146:C147"/>
    <mergeCell ref="D146:D147"/>
    <mergeCell ref="F146:F147"/>
    <mergeCell ref="G146:G147"/>
    <mergeCell ref="H146:I146"/>
    <mergeCell ref="J146:J147"/>
    <mergeCell ref="M146:M147"/>
    <mergeCell ref="O146:O147"/>
    <mergeCell ref="A148:A149"/>
    <mergeCell ref="C148:C149"/>
    <mergeCell ref="D148:D149"/>
    <mergeCell ref="F148:F149"/>
    <mergeCell ref="G148:G149"/>
    <mergeCell ref="H148:I148"/>
    <mergeCell ref="J148:J149"/>
    <mergeCell ref="M148:M149"/>
    <mergeCell ref="O148:O149"/>
    <mergeCell ref="A150:A151"/>
    <mergeCell ref="C150:C151"/>
    <mergeCell ref="D150:D151"/>
    <mergeCell ref="F150:F151"/>
    <mergeCell ref="G150:G151"/>
    <mergeCell ref="H150:I150"/>
    <mergeCell ref="J150:J151"/>
    <mergeCell ref="M150:M151"/>
    <mergeCell ref="O150:O151"/>
    <mergeCell ref="A152:A153"/>
    <mergeCell ref="C152:C153"/>
    <mergeCell ref="D152:D153"/>
    <mergeCell ref="F152:F153"/>
    <mergeCell ref="G152:G153"/>
    <mergeCell ref="H152:I152"/>
    <mergeCell ref="J152:J153"/>
    <mergeCell ref="M152:M153"/>
    <mergeCell ref="O152:O153"/>
    <mergeCell ref="A154:A155"/>
    <mergeCell ref="C154:C155"/>
    <mergeCell ref="D154:D155"/>
    <mergeCell ref="F154:F155"/>
    <mergeCell ref="G154:G155"/>
    <mergeCell ref="H154:I154"/>
    <mergeCell ref="J154:J155"/>
    <mergeCell ref="M154:M155"/>
    <mergeCell ref="O154:O155"/>
    <mergeCell ref="A156:A157"/>
    <mergeCell ref="C156:C157"/>
    <mergeCell ref="D156:D157"/>
    <mergeCell ref="F156:F157"/>
    <mergeCell ref="G156:G157"/>
    <mergeCell ref="H156:I156"/>
    <mergeCell ref="J156:J157"/>
    <mergeCell ref="M156:M157"/>
    <mergeCell ref="O156:O157"/>
    <mergeCell ref="A158:A159"/>
    <mergeCell ref="C158:C159"/>
    <mergeCell ref="D158:D159"/>
    <mergeCell ref="F158:F159"/>
    <mergeCell ref="G158:G159"/>
    <mergeCell ref="H158:I158"/>
    <mergeCell ref="J158:J159"/>
    <mergeCell ref="M158:M159"/>
    <mergeCell ref="O158:O159"/>
    <mergeCell ref="A160:A161"/>
    <mergeCell ref="C160:C161"/>
    <mergeCell ref="D160:D161"/>
    <mergeCell ref="F160:F161"/>
    <mergeCell ref="G160:G161"/>
    <mergeCell ref="H160:I160"/>
    <mergeCell ref="J160:J161"/>
    <mergeCell ref="M160:M161"/>
    <mergeCell ref="O160:O161"/>
    <mergeCell ref="A162:A163"/>
    <mergeCell ref="C162:C163"/>
    <mergeCell ref="D162:D163"/>
    <mergeCell ref="F162:F163"/>
    <mergeCell ref="G162:G163"/>
    <mergeCell ref="H162:I162"/>
    <mergeCell ref="J162:J163"/>
    <mergeCell ref="M162:M163"/>
    <mergeCell ref="O162:O163"/>
    <mergeCell ref="A164:A165"/>
    <mergeCell ref="C164:C165"/>
    <mergeCell ref="D164:D165"/>
    <mergeCell ref="F164:F165"/>
    <mergeCell ref="G164:G165"/>
    <mergeCell ref="H164:I164"/>
    <mergeCell ref="J164:J165"/>
    <mergeCell ref="M164:M165"/>
    <mergeCell ref="O164:O165"/>
    <mergeCell ref="A166:A167"/>
    <mergeCell ref="C166:C167"/>
    <mergeCell ref="D166:D167"/>
    <mergeCell ref="F166:F167"/>
    <mergeCell ref="G166:G167"/>
    <mergeCell ref="H166:I166"/>
    <mergeCell ref="J166:J167"/>
    <mergeCell ref="M166:M167"/>
    <mergeCell ref="O166:O167"/>
    <mergeCell ref="A168:A169"/>
    <mergeCell ref="C168:C169"/>
    <mergeCell ref="D168:D169"/>
    <mergeCell ref="F168:F169"/>
    <mergeCell ref="G168:G169"/>
    <mergeCell ref="H168:I168"/>
    <mergeCell ref="J168:J169"/>
    <mergeCell ref="M168:M169"/>
    <mergeCell ref="O168:O169"/>
    <mergeCell ref="A170:A171"/>
    <mergeCell ref="C170:C171"/>
    <mergeCell ref="D170:D171"/>
    <mergeCell ref="F170:F171"/>
    <mergeCell ref="G170:G171"/>
    <mergeCell ref="H170:I170"/>
    <mergeCell ref="J170:J171"/>
    <mergeCell ref="M170:M171"/>
    <mergeCell ref="O170:O171"/>
    <mergeCell ref="A172:A173"/>
    <mergeCell ref="C172:C173"/>
    <mergeCell ref="D172:D173"/>
    <mergeCell ref="F172:F173"/>
    <mergeCell ref="G172:G173"/>
    <mergeCell ref="H172:I172"/>
    <mergeCell ref="J172:J173"/>
    <mergeCell ref="M172:M173"/>
    <mergeCell ref="O172:O173"/>
    <mergeCell ref="A174:A175"/>
    <mergeCell ref="C174:C175"/>
    <mergeCell ref="D174:D175"/>
    <mergeCell ref="F174:F175"/>
    <mergeCell ref="G174:G175"/>
    <mergeCell ref="H174:I174"/>
    <mergeCell ref="J174:J175"/>
    <mergeCell ref="M174:M175"/>
    <mergeCell ref="O174:O175"/>
    <mergeCell ref="A176:A177"/>
    <mergeCell ref="C176:C177"/>
    <mergeCell ref="D176:D177"/>
    <mergeCell ref="F176:F177"/>
    <mergeCell ref="G176:G177"/>
    <mergeCell ref="H176:I176"/>
    <mergeCell ref="J176:J177"/>
    <mergeCell ref="M176:M177"/>
    <mergeCell ref="O176:O177"/>
    <mergeCell ref="A178:A179"/>
    <mergeCell ref="C178:C179"/>
    <mergeCell ref="D178:D179"/>
    <mergeCell ref="F178:F179"/>
    <mergeCell ref="G178:G179"/>
    <mergeCell ref="H178:I178"/>
    <mergeCell ref="J178:J179"/>
    <mergeCell ref="M178:M179"/>
    <mergeCell ref="O178:O179"/>
    <mergeCell ref="A180:A181"/>
    <mergeCell ref="C180:C181"/>
    <mergeCell ref="D180:D181"/>
    <mergeCell ref="F180:F181"/>
    <mergeCell ref="G180:G181"/>
    <mergeCell ref="H180:I180"/>
    <mergeCell ref="J180:J181"/>
    <mergeCell ref="M180:M181"/>
    <mergeCell ref="O180:O181"/>
    <mergeCell ref="A182:A183"/>
    <mergeCell ref="C182:C183"/>
    <mergeCell ref="D182:D183"/>
    <mergeCell ref="F182:F183"/>
    <mergeCell ref="G182:G183"/>
    <mergeCell ref="H182:I182"/>
    <mergeCell ref="J182:J183"/>
    <mergeCell ref="M182:M183"/>
    <mergeCell ref="O182:O183"/>
    <mergeCell ref="A184:A185"/>
    <mergeCell ref="C184:C185"/>
    <mergeCell ref="D184:D185"/>
    <mergeCell ref="F184:F185"/>
    <mergeCell ref="G184:G185"/>
    <mergeCell ref="H184:I184"/>
    <mergeCell ref="J184:J185"/>
    <mergeCell ref="M184:M185"/>
    <mergeCell ref="O184:O185"/>
    <mergeCell ref="A190:A191"/>
    <mergeCell ref="C190:C191"/>
    <mergeCell ref="D190:D191"/>
    <mergeCell ref="F190:F191"/>
    <mergeCell ref="G190:G191"/>
    <mergeCell ref="H190:I190"/>
    <mergeCell ref="J190:J191"/>
    <mergeCell ref="M190:M191"/>
    <mergeCell ref="O190:O191"/>
    <mergeCell ref="A186:A187"/>
    <mergeCell ref="C186:C187"/>
    <mergeCell ref="D186:D187"/>
    <mergeCell ref="F186:F187"/>
    <mergeCell ref="G186:G187"/>
    <mergeCell ref="H186:I186"/>
    <mergeCell ref="J186:J187"/>
    <mergeCell ref="M186:M187"/>
    <mergeCell ref="O186:O187"/>
    <mergeCell ref="A188:A189"/>
    <mergeCell ref="C188:C189"/>
    <mergeCell ref="D188:D189"/>
    <mergeCell ref="F188:F189"/>
    <mergeCell ref="G188:G189"/>
    <mergeCell ref="H188:I188"/>
    <mergeCell ref="J188:J189"/>
    <mergeCell ref="M188:M189"/>
    <mergeCell ref="O188:O189"/>
    <mergeCell ref="A250:A251"/>
    <mergeCell ref="C250:C251"/>
    <mergeCell ref="D250:D251"/>
    <mergeCell ref="F250:F251"/>
    <mergeCell ref="G250:G251"/>
    <mergeCell ref="H250:I250"/>
    <mergeCell ref="J250:J251"/>
    <mergeCell ref="M250:M251"/>
    <mergeCell ref="O250:O251"/>
    <mergeCell ref="A252:A253"/>
    <mergeCell ref="C252:C253"/>
    <mergeCell ref="D252:D253"/>
    <mergeCell ref="F252:F253"/>
    <mergeCell ref="G252:G253"/>
    <mergeCell ref="H252:I252"/>
    <mergeCell ref="J252:J253"/>
    <mergeCell ref="M252:M253"/>
    <mergeCell ref="O252:O253"/>
    <mergeCell ref="A254:A255"/>
    <mergeCell ref="C254:C255"/>
    <mergeCell ref="D254:D255"/>
    <mergeCell ref="F254:F255"/>
    <mergeCell ref="G254:G255"/>
    <mergeCell ref="H254:I254"/>
    <mergeCell ref="J254:J255"/>
    <mergeCell ref="M254:M255"/>
    <mergeCell ref="O254:O255"/>
    <mergeCell ref="A256:A257"/>
    <mergeCell ref="C256:C257"/>
    <mergeCell ref="D256:D257"/>
    <mergeCell ref="F256:F257"/>
    <mergeCell ref="G256:G257"/>
    <mergeCell ref="H256:I256"/>
    <mergeCell ref="J256:J257"/>
    <mergeCell ref="M256:M257"/>
    <mergeCell ref="O256:O257"/>
    <mergeCell ref="A258:A259"/>
    <mergeCell ref="C258:C259"/>
    <mergeCell ref="D258:D259"/>
    <mergeCell ref="F258:F259"/>
    <mergeCell ref="G258:G259"/>
    <mergeCell ref="H258:I258"/>
    <mergeCell ref="J258:J259"/>
    <mergeCell ref="M258:M259"/>
    <mergeCell ref="O258:O259"/>
    <mergeCell ref="A260:A261"/>
    <mergeCell ref="C260:C261"/>
    <mergeCell ref="D260:D261"/>
    <mergeCell ref="F260:F261"/>
    <mergeCell ref="G260:G261"/>
    <mergeCell ref="H260:I260"/>
    <mergeCell ref="J260:J261"/>
    <mergeCell ref="M260:M261"/>
    <mergeCell ref="O260:O261"/>
    <mergeCell ref="A262:A263"/>
    <mergeCell ref="C262:C263"/>
    <mergeCell ref="D262:D263"/>
    <mergeCell ref="F262:F263"/>
    <mergeCell ref="G262:G263"/>
    <mergeCell ref="H262:I262"/>
    <mergeCell ref="J262:J263"/>
    <mergeCell ref="M262:M263"/>
    <mergeCell ref="O262:O263"/>
    <mergeCell ref="A264:A265"/>
    <mergeCell ref="C264:C265"/>
    <mergeCell ref="D264:D265"/>
    <mergeCell ref="F264:F265"/>
    <mergeCell ref="G264:G265"/>
    <mergeCell ref="H264:I264"/>
    <mergeCell ref="J264:J265"/>
    <mergeCell ref="M264:M265"/>
    <mergeCell ref="O264:O265"/>
    <mergeCell ref="A270:A271"/>
    <mergeCell ref="C270:C271"/>
    <mergeCell ref="D270:D271"/>
    <mergeCell ref="F270:F271"/>
    <mergeCell ref="G270:G271"/>
    <mergeCell ref="H270:I270"/>
    <mergeCell ref="J270:J271"/>
    <mergeCell ref="M270:M271"/>
    <mergeCell ref="O270:O271"/>
    <mergeCell ref="A266:A267"/>
    <mergeCell ref="C266:C267"/>
    <mergeCell ref="D266:D267"/>
    <mergeCell ref="F266:F267"/>
    <mergeCell ref="G266:G267"/>
    <mergeCell ref="H266:I266"/>
    <mergeCell ref="J266:J267"/>
    <mergeCell ref="M266:M267"/>
    <mergeCell ref="O266:O267"/>
    <mergeCell ref="A268:A269"/>
    <mergeCell ref="C268:C269"/>
    <mergeCell ref="D268:D269"/>
    <mergeCell ref="F268:F269"/>
    <mergeCell ref="G268:G269"/>
    <mergeCell ref="H268:I268"/>
    <mergeCell ref="J268:J269"/>
    <mergeCell ref="M268:M269"/>
    <mergeCell ref="O268:O269"/>
    <mergeCell ref="A358:A359"/>
    <mergeCell ref="C358:C359"/>
    <mergeCell ref="D358:D359"/>
    <mergeCell ref="F358:F359"/>
    <mergeCell ref="G358:G359"/>
    <mergeCell ref="H358:I358"/>
    <mergeCell ref="J358:J359"/>
    <mergeCell ref="M358:M359"/>
    <mergeCell ref="O358:O359"/>
    <mergeCell ref="A360:A361"/>
    <mergeCell ref="C360:C361"/>
    <mergeCell ref="D360:D361"/>
    <mergeCell ref="F360:F361"/>
    <mergeCell ref="G360:G361"/>
    <mergeCell ref="H360:I360"/>
    <mergeCell ref="J360:J361"/>
    <mergeCell ref="M360:M361"/>
    <mergeCell ref="O360:O361"/>
    <mergeCell ref="A366:A367"/>
    <mergeCell ref="C366:C367"/>
    <mergeCell ref="D366:D367"/>
    <mergeCell ref="F366:F367"/>
    <mergeCell ref="G366:G367"/>
    <mergeCell ref="H366:I366"/>
    <mergeCell ref="J366:J367"/>
    <mergeCell ref="M366:M367"/>
    <mergeCell ref="O366:O367"/>
    <mergeCell ref="A362:A363"/>
    <mergeCell ref="C362:C363"/>
    <mergeCell ref="D362:D363"/>
    <mergeCell ref="F362:F363"/>
    <mergeCell ref="G362:G363"/>
    <mergeCell ref="H362:I362"/>
    <mergeCell ref="J362:J363"/>
    <mergeCell ref="M362:M363"/>
    <mergeCell ref="O362:O363"/>
    <mergeCell ref="A364:A365"/>
    <mergeCell ref="C364:C365"/>
    <mergeCell ref="D364:D365"/>
    <mergeCell ref="F364:F365"/>
    <mergeCell ref="G364:G365"/>
    <mergeCell ref="H364:I364"/>
    <mergeCell ref="J364:J365"/>
    <mergeCell ref="M364:M365"/>
    <mergeCell ref="O364:O365"/>
    <mergeCell ref="A368:A369"/>
    <mergeCell ref="C368:C369"/>
    <mergeCell ref="D368:D369"/>
    <mergeCell ref="F368:F369"/>
    <mergeCell ref="G368:G369"/>
    <mergeCell ref="H368:I368"/>
    <mergeCell ref="J368:J369"/>
    <mergeCell ref="M368:M369"/>
    <mergeCell ref="O368:O369"/>
    <mergeCell ref="A370:A371"/>
    <mergeCell ref="C370:C371"/>
    <mergeCell ref="D370:D371"/>
    <mergeCell ref="F370:F371"/>
    <mergeCell ref="G370:G371"/>
    <mergeCell ref="H370:I370"/>
    <mergeCell ref="J370:J371"/>
    <mergeCell ref="M370:M371"/>
    <mergeCell ref="O370:O371"/>
    <mergeCell ref="A372:A373"/>
    <mergeCell ref="C372:C373"/>
    <mergeCell ref="D372:D373"/>
    <mergeCell ref="F372:F373"/>
    <mergeCell ref="G372:G373"/>
    <mergeCell ref="H372:I372"/>
    <mergeCell ref="J372:J373"/>
    <mergeCell ref="M372:M373"/>
    <mergeCell ref="O372:O373"/>
    <mergeCell ref="A374:A375"/>
    <mergeCell ref="C374:C375"/>
    <mergeCell ref="D374:D375"/>
    <mergeCell ref="F374:F375"/>
    <mergeCell ref="G374:G375"/>
    <mergeCell ref="H374:I374"/>
    <mergeCell ref="J374:J375"/>
    <mergeCell ref="M374:M375"/>
    <mergeCell ref="O374:O375"/>
    <mergeCell ref="A376:A377"/>
    <mergeCell ref="C376:C377"/>
    <mergeCell ref="D376:D377"/>
    <mergeCell ref="F376:F377"/>
    <mergeCell ref="G376:G377"/>
    <mergeCell ref="H376:I376"/>
    <mergeCell ref="J376:J377"/>
    <mergeCell ref="M376:M377"/>
    <mergeCell ref="O376:O377"/>
    <mergeCell ref="A378:A379"/>
    <mergeCell ref="C378:C379"/>
    <mergeCell ref="D378:D379"/>
    <mergeCell ref="F378:F379"/>
    <mergeCell ref="G378:G379"/>
    <mergeCell ref="H378:I378"/>
    <mergeCell ref="J378:J379"/>
    <mergeCell ref="M378:M379"/>
    <mergeCell ref="O378:O379"/>
    <mergeCell ref="A384:A385"/>
    <mergeCell ref="C384:C385"/>
    <mergeCell ref="D384:D385"/>
    <mergeCell ref="F384:F385"/>
    <mergeCell ref="G384:G385"/>
    <mergeCell ref="H384:I384"/>
    <mergeCell ref="J384:J385"/>
    <mergeCell ref="M384:M385"/>
    <mergeCell ref="O384:O385"/>
    <mergeCell ref="A380:A381"/>
    <mergeCell ref="C380:C381"/>
    <mergeCell ref="D380:D381"/>
    <mergeCell ref="F380:F381"/>
    <mergeCell ref="G380:G381"/>
    <mergeCell ref="H380:I380"/>
    <mergeCell ref="J380:J381"/>
    <mergeCell ref="M380:M381"/>
    <mergeCell ref="O380:O381"/>
    <mergeCell ref="A382:A383"/>
    <mergeCell ref="C382:C383"/>
    <mergeCell ref="D382:D383"/>
    <mergeCell ref="F382:F383"/>
    <mergeCell ref="G382:G383"/>
    <mergeCell ref="H382:I382"/>
    <mergeCell ref="J382:J383"/>
    <mergeCell ref="M382:M383"/>
    <mergeCell ref="O382:O383"/>
    <mergeCell ref="A422:A423"/>
    <mergeCell ref="C422:C423"/>
    <mergeCell ref="D422:D423"/>
    <mergeCell ref="F422:F423"/>
    <mergeCell ref="G422:G423"/>
    <mergeCell ref="H422:I422"/>
    <mergeCell ref="J422:J423"/>
    <mergeCell ref="M422:M423"/>
    <mergeCell ref="O422:O423"/>
    <mergeCell ref="A424:A425"/>
    <mergeCell ref="C424:C425"/>
    <mergeCell ref="D424:D425"/>
    <mergeCell ref="F424:F425"/>
    <mergeCell ref="G424:G425"/>
    <mergeCell ref="H424:I424"/>
    <mergeCell ref="J424:J425"/>
    <mergeCell ref="M424:M425"/>
    <mergeCell ref="O424:O425"/>
    <mergeCell ref="A430:A431"/>
    <mergeCell ref="C430:C431"/>
    <mergeCell ref="D430:D431"/>
    <mergeCell ref="F430:F431"/>
    <mergeCell ref="G430:G431"/>
    <mergeCell ref="H430:I430"/>
    <mergeCell ref="J430:J431"/>
    <mergeCell ref="M430:M431"/>
    <mergeCell ref="O430:O431"/>
    <mergeCell ref="A426:A427"/>
    <mergeCell ref="C426:C427"/>
    <mergeCell ref="D426:D427"/>
    <mergeCell ref="F426:F427"/>
    <mergeCell ref="G426:G427"/>
    <mergeCell ref="H426:I426"/>
    <mergeCell ref="J426:J427"/>
    <mergeCell ref="M426:M427"/>
    <mergeCell ref="O426:O427"/>
    <mergeCell ref="A428:A429"/>
    <mergeCell ref="C428:C429"/>
    <mergeCell ref="D428:D429"/>
    <mergeCell ref="F428:F429"/>
    <mergeCell ref="G428:G429"/>
    <mergeCell ref="H428:I428"/>
    <mergeCell ref="J428:J429"/>
    <mergeCell ref="M428:M429"/>
    <mergeCell ref="O428:O429"/>
  </mergeCells>
  <phoneticPr fontId="37" type="noConversion"/>
  <printOptions horizontalCentered="1" verticalCentered="1"/>
  <pageMargins left="0.25" right="0.25" top="0.75" bottom="0.75" header="0.3" footer="0.3"/>
  <pageSetup paperSize="9" scale="80" fitToHeight="0" orientation="landscape" r:id="rId1"/>
  <headerFooter>
    <oddFooter>&amp;C第&amp;P頁 共&amp;N頁</oddFooter>
  </headerFooter>
  <rowBreaks count="1" manualBreakCount="1">
    <brk id="7" max="14"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59999389629810485"/>
    <pageSetUpPr fitToPage="1"/>
  </sheetPr>
  <dimension ref="A1:P685"/>
  <sheetViews>
    <sheetView view="pageBreakPreview" topLeftCell="A672" zoomScaleNormal="100" zoomScaleSheetLayoutView="100" zoomScalePageLayoutView="120" workbookViewId="0">
      <selection activeCell="O686" sqref="O686"/>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3.75" style="72" customWidth="1"/>
    <col min="10" max="10" width="20.125" style="151" customWidth="1"/>
    <col min="11" max="11" width="12" style="116" bestFit="1" customWidth="1"/>
    <col min="12" max="12" width="3.375" style="116" customWidth="1"/>
    <col min="13" max="13" width="7.625" style="88" customWidth="1"/>
    <col min="14" max="14" width="16.875" style="65" customWidth="1"/>
    <col min="15" max="15" width="24.5" style="115" customWidth="1"/>
    <col min="16" max="16" width="9" style="147"/>
    <col min="17" max="16384" width="9" style="114"/>
  </cols>
  <sheetData>
    <row r="1" spans="1:16" ht="71.25" customHeight="1" thickBot="1">
      <c r="A1" s="1370" t="s">
        <v>464</v>
      </c>
      <c r="B1" s="1371"/>
      <c r="C1" s="1371"/>
      <c r="D1" s="1371"/>
      <c r="E1" s="1371"/>
      <c r="F1" s="1371"/>
      <c r="G1" s="1371"/>
      <c r="H1" s="1371"/>
      <c r="I1" s="1371"/>
      <c r="J1" s="1371"/>
      <c r="K1" s="1371"/>
      <c r="L1" s="1371"/>
      <c r="M1" s="1371"/>
      <c r="N1" s="1371"/>
      <c r="O1" s="1372"/>
      <c r="P1" s="88"/>
    </row>
    <row r="2" spans="1:16">
      <c r="A2" s="1384" t="s">
        <v>248</v>
      </c>
      <c r="B2" s="62" t="s">
        <v>250</v>
      </c>
      <c r="C2" s="1373" t="s">
        <v>465</v>
      </c>
      <c r="D2" s="1374"/>
      <c r="E2" s="63" t="s">
        <v>393</v>
      </c>
      <c r="F2" s="1373" t="s">
        <v>466</v>
      </c>
      <c r="G2" s="1374"/>
      <c r="H2" s="1407" t="s">
        <v>394</v>
      </c>
      <c r="I2" s="1408"/>
      <c r="J2" s="1386" t="s">
        <v>467</v>
      </c>
      <c r="K2" s="1386" t="s">
        <v>395</v>
      </c>
      <c r="L2" s="1392"/>
      <c r="M2" s="1394" t="s">
        <v>468</v>
      </c>
      <c r="N2" s="1373" t="s">
        <v>469</v>
      </c>
      <c r="O2" s="64" t="s">
        <v>249</v>
      </c>
      <c r="P2" s="88"/>
    </row>
    <row r="3" spans="1:16">
      <c r="A3" s="1385"/>
      <c r="B3" s="65" t="s">
        <v>260</v>
      </c>
      <c r="C3" s="1375"/>
      <c r="D3" s="1375"/>
      <c r="E3" s="66" t="s">
        <v>470</v>
      </c>
      <c r="F3" s="1375"/>
      <c r="G3" s="1375"/>
      <c r="H3" s="1409" t="s">
        <v>396</v>
      </c>
      <c r="I3" s="1395"/>
      <c r="J3" s="1387"/>
      <c r="K3" s="1387" t="s">
        <v>397</v>
      </c>
      <c r="L3" s="1393"/>
      <c r="M3" s="1395"/>
      <c r="N3" s="1396"/>
      <c r="O3" s="67" t="s">
        <v>439</v>
      </c>
      <c r="P3" s="88"/>
    </row>
    <row r="4" spans="1:16" ht="30" customHeight="1">
      <c r="A4" s="1376" t="s">
        <v>490</v>
      </c>
      <c r="B4" s="149" t="s">
        <v>1330</v>
      </c>
      <c r="C4" s="1378">
        <v>16482</v>
      </c>
      <c r="D4" s="1380" t="s">
        <v>478</v>
      </c>
      <c r="E4" s="75" t="s">
        <v>526</v>
      </c>
      <c r="F4" s="1382" t="s">
        <v>449</v>
      </c>
      <c r="G4" s="1380" t="s">
        <v>478</v>
      </c>
      <c r="H4" s="1382" t="s">
        <v>526</v>
      </c>
      <c r="I4" s="1447"/>
      <c r="J4" s="1388" t="s">
        <v>1328</v>
      </c>
      <c r="K4" s="90" t="s">
        <v>449</v>
      </c>
      <c r="L4" s="76"/>
      <c r="M4" s="1457" t="s">
        <v>444</v>
      </c>
      <c r="N4" s="82" t="s">
        <v>474</v>
      </c>
      <c r="O4" s="1391" t="s">
        <v>1643</v>
      </c>
      <c r="P4" s="88">
        <v>1100224</v>
      </c>
    </row>
    <row r="5" spans="1:16" ht="30" customHeight="1">
      <c r="A5" s="1376"/>
      <c r="B5" s="149" t="s">
        <v>1582</v>
      </c>
      <c r="C5" s="1378"/>
      <c r="D5" s="1380"/>
      <c r="E5" s="75" t="s">
        <v>526</v>
      </c>
      <c r="F5" s="1382"/>
      <c r="G5" s="1380"/>
      <c r="H5" s="1460" t="s">
        <v>449</v>
      </c>
      <c r="I5" s="1461"/>
      <c r="J5" s="1388"/>
      <c r="K5" s="91" t="s">
        <v>449</v>
      </c>
      <c r="L5" s="79"/>
      <c r="M5" s="1457"/>
      <c r="N5" s="82" t="s">
        <v>476</v>
      </c>
      <c r="O5" s="1391"/>
      <c r="P5" s="88"/>
    </row>
    <row r="6" spans="1:16" ht="30" customHeight="1">
      <c r="A6" s="1360" t="s">
        <v>541</v>
      </c>
      <c r="B6" s="148" t="s">
        <v>1330</v>
      </c>
      <c r="C6" s="1362">
        <v>16482</v>
      </c>
      <c r="D6" s="1364" t="s">
        <v>454</v>
      </c>
      <c r="E6" s="69" t="s">
        <v>542</v>
      </c>
      <c r="F6" s="1389">
        <v>40</v>
      </c>
      <c r="G6" s="1364" t="s">
        <v>454</v>
      </c>
      <c r="H6" s="1389" t="s">
        <v>543</v>
      </c>
      <c r="I6" s="1446"/>
      <c r="J6" s="1367" t="s">
        <v>1581</v>
      </c>
      <c r="K6" s="87">
        <v>40</v>
      </c>
      <c r="L6" s="162" t="s">
        <v>454</v>
      </c>
      <c r="M6" s="1458" t="s">
        <v>444</v>
      </c>
      <c r="N6" s="66" t="s">
        <v>545</v>
      </c>
      <c r="O6" s="1459" t="s">
        <v>1299</v>
      </c>
      <c r="P6" s="88"/>
    </row>
    <row r="7" spans="1:16" ht="30" customHeight="1">
      <c r="A7" s="1360"/>
      <c r="B7" s="148" t="s">
        <v>1329</v>
      </c>
      <c r="C7" s="1363"/>
      <c r="D7" s="1365"/>
      <c r="E7" s="69" t="s">
        <v>543</v>
      </c>
      <c r="F7" s="1366"/>
      <c r="G7" s="1365"/>
      <c r="H7" s="87">
        <v>2</v>
      </c>
      <c r="I7" s="163" t="s">
        <v>443</v>
      </c>
      <c r="J7" s="1367"/>
      <c r="K7" s="87">
        <f>H7</f>
        <v>2</v>
      </c>
      <c r="L7" s="163" t="s">
        <v>443</v>
      </c>
      <c r="M7" s="1458"/>
      <c r="N7" s="66" t="s">
        <v>499</v>
      </c>
      <c r="O7" s="1459"/>
      <c r="P7" s="88"/>
    </row>
    <row r="8" spans="1:16" ht="30" customHeight="1">
      <c r="A8" s="1360" t="s">
        <v>546</v>
      </c>
      <c r="B8" s="148" t="s">
        <v>1330</v>
      </c>
      <c r="C8" s="1362">
        <v>16482</v>
      </c>
      <c r="D8" s="1364" t="s">
        <v>454</v>
      </c>
      <c r="E8" s="69" t="s">
        <v>547</v>
      </c>
      <c r="F8" s="1389">
        <v>36</v>
      </c>
      <c r="G8" s="1364" t="s">
        <v>454</v>
      </c>
      <c r="H8" s="69" t="s">
        <v>547</v>
      </c>
      <c r="I8" s="294"/>
      <c r="J8" s="1367" t="s">
        <v>1581</v>
      </c>
      <c r="K8" s="87">
        <v>76</v>
      </c>
      <c r="L8" s="70" t="s">
        <v>454</v>
      </c>
      <c r="M8" s="1395" t="s">
        <v>444</v>
      </c>
      <c r="N8" s="66" t="s">
        <v>545</v>
      </c>
      <c r="O8" s="1369" t="s">
        <v>1300</v>
      </c>
      <c r="P8" s="88"/>
    </row>
    <row r="9" spans="1:16" ht="30" customHeight="1">
      <c r="A9" s="1360"/>
      <c r="B9" s="148" t="s">
        <v>1329</v>
      </c>
      <c r="C9" s="1363"/>
      <c r="D9" s="1365"/>
      <c r="E9" s="69" t="s">
        <v>547</v>
      </c>
      <c r="F9" s="1366"/>
      <c r="G9" s="1365"/>
      <c r="H9" s="87">
        <v>2</v>
      </c>
      <c r="I9" s="163" t="s">
        <v>443</v>
      </c>
      <c r="J9" s="1367"/>
      <c r="K9" s="87">
        <f>K7+H9</f>
        <v>4</v>
      </c>
      <c r="L9" s="83" t="s">
        <v>443</v>
      </c>
      <c r="M9" s="1395"/>
      <c r="N9" s="66" t="s">
        <v>499</v>
      </c>
      <c r="O9" s="1369"/>
      <c r="P9" s="88"/>
    </row>
    <row r="10" spans="1:16" ht="30" customHeight="1">
      <c r="A10" s="1360" t="s">
        <v>548</v>
      </c>
      <c r="B10" s="148" t="s">
        <v>1330</v>
      </c>
      <c r="C10" s="1362">
        <v>16482</v>
      </c>
      <c r="D10" s="1364" t="s">
        <v>454</v>
      </c>
      <c r="E10" s="69" t="s">
        <v>434</v>
      </c>
      <c r="F10" s="1389">
        <v>36</v>
      </c>
      <c r="G10" s="1364" t="s">
        <v>454</v>
      </c>
      <c r="H10" s="69" t="s">
        <v>434</v>
      </c>
      <c r="I10" s="294"/>
      <c r="J10" s="1367" t="s">
        <v>1581</v>
      </c>
      <c r="K10" s="87">
        <v>112</v>
      </c>
      <c r="L10" s="70" t="s">
        <v>454</v>
      </c>
      <c r="M10" s="1395" t="s">
        <v>444</v>
      </c>
      <c r="N10" s="66" t="s">
        <v>488</v>
      </c>
      <c r="O10" s="1369" t="s">
        <v>1301</v>
      </c>
      <c r="P10" s="88"/>
    </row>
    <row r="11" spans="1:16" ht="30" customHeight="1">
      <c r="A11" s="1360"/>
      <c r="B11" s="148" t="s">
        <v>1329</v>
      </c>
      <c r="C11" s="1363"/>
      <c r="D11" s="1365"/>
      <c r="E11" s="69" t="s">
        <v>434</v>
      </c>
      <c r="F11" s="1366"/>
      <c r="G11" s="1365"/>
      <c r="H11" s="87">
        <v>2</v>
      </c>
      <c r="I11" s="163" t="s">
        <v>443</v>
      </c>
      <c r="J11" s="1367"/>
      <c r="K11" s="87">
        <f>K9+H11</f>
        <v>6</v>
      </c>
      <c r="L11" s="73" t="s">
        <v>443</v>
      </c>
      <c r="M11" s="1395"/>
      <c r="N11" s="66" t="s">
        <v>499</v>
      </c>
      <c r="O11" s="1369"/>
      <c r="P11" s="88"/>
    </row>
    <row r="12" spans="1:16" ht="30" customHeight="1">
      <c r="A12" s="1360" t="s">
        <v>549</v>
      </c>
      <c r="B12" s="148" t="s">
        <v>1330</v>
      </c>
      <c r="C12" s="1362">
        <v>16482</v>
      </c>
      <c r="D12" s="1364" t="s">
        <v>454</v>
      </c>
      <c r="E12" s="69" t="s">
        <v>550</v>
      </c>
      <c r="F12" s="1389">
        <v>40</v>
      </c>
      <c r="G12" s="1364" t="s">
        <v>454</v>
      </c>
      <c r="H12" s="69" t="s">
        <v>550</v>
      </c>
      <c r="I12" s="294"/>
      <c r="J12" s="1367" t="s">
        <v>1581</v>
      </c>
      <c r="K12" s="87">
        <v>152</v>
      </c>
      <c r="L12" s="70" t="s">
        <v>454</v>
      </c>
      <c r="M12" s="1395" t="s">
        <v>444</v>
      </c>
      <c r="N12" s="66" t="s">
        <v>474</v>
      </c>
      <c r="O12" s="1369" t="s">
        <v>1302</v>
      </c>
      <c r="P12" s="88"/>
    </row>
    <row r="13" spans="1:16" ht="30" customHeight="1">
      <c r="A13" s="1360"/>
      <c r="B13" s="148" t="s">
        <v>1329</v>
      </c>
      <c r="C13" s="1363"/>
      <c r="D13" s="1365"/>
      <c r="E13" s="69" t="s">
        <v>550</v>
      </c>
      <c r="F13" s="1366"/>
      <c r="G13" s="1365"/>
      <c r="H13" s="87">
        <v>2</v>
      </c>
      <c r="I13" s="163" t="s">
        <v>443</v>
      </c>
      <c r="J13" s="1367"/>
      <c r="K13" s="87">
        <f>K11+H13</f>
        <v>8</v>
      </c>
      <c r="L13" s="73" t="s">
        <v>443</v>
      </c>
      <c r="M13" s="1395"/>
      <c r="N13" s="66" t="s">
        <v>476</v>
      </c>
      <c r="O13" s="1369"/>
      <c r="P13" s="88"/>
    </row>
    <row r="14" spans="1:16" ht="30" customHeight="1">
      <c r="A14" s="1360" t="s">
        <v>551</v>
      </c>
      <c r="B14" s="148" t="s">
        <v>1330</v>
      </c>
      <c r="C14" s="1362">
        <v>16482</v>
      </c>
      <c r="D14" s="1364" t="s">
        <v>454</v>
      </c>
      <c r="E14" s="69" t="s">
        <v>552</v>
      </c>
      <c r="F14" s="1389">
        <v>42.5</v>
      </c>
      <c r="G14" s="1364" t="s">
        <v>454</v>
      </c>
      <c r="H14" s="69" t="s">
        <v>552</v>
      </c>
      <c r="I14" s="294"/>
      <c r="J14" s="1367" t="s">
        <v>1581</v>
      </c>
      <c r="K14" s="87">
        <v>194.5</v>
      </c>
      <c r="L14" s="70" t="s">
        <v>454</v>
      </c>
      <c r="M14" s="1395" t="s">
        <v>444</v>
      </c>
      <c r="N14" s="66" t="s">
        <v>474</v>
      </c>
      <c r="O14" s="1369" t="s">
        <v>1303</v>
      </c>
      <c r="P14" s="88"/>
    </row>
    <row r="15" spans="1:16" ht="30" customHeight="1">
      <c r="A15" s="1360"/>
      <c r="B15" s="148" t="s">
        <v>1329</v>
      </c>
      <c r="C15" s="1363"/>
      <c r="D15" s="1365"/>
      <c r="E15" s="69" t="s">
        <v>552</v>
      </c>
      <c r="F15" s="1366"/>
      <c r="G15" s="1365"/>
      <c r="H15" s="87">
        <v>2</v>
      </c>
      <c r="I15" s="163" t="s">
        <v>443</v>
      </c>
      <c r="J15" s="1367"/>
      <c r="K15" s="87">
        <f>K13+H15</f>
        <v>10</v>
      </c>
      <c r="L15" s="73" t="s">
        <v>443</v>
      </c>
      <c r="M15" s="1395"/>
      <c r="N15" s="66" t="s">
        <v>499</v>
      </c>
      <c r="O15" s="1369"/>
      <c r="P15" s="88"/>
    </row>
    <row r="16" spans="1:16" ht="30" customHeight="1">
      <c r="A16" s="1360" t="s">
        <v>553</v>
      </c>
      <c r="B16" s="148" t="s">
        <v>1330</v>
      </c>
      <c r="C16" s="1362">
        <v>16482</v>
      </c>
      <c r="D16" s="1364" t="s">
        <v>454</v>
      </c>
      <c r="E16" s="69" t="s">
        <v>554</v>
      </c>
      <c r="F16" s="1389">
        <v>38</v>
      </c>
      <c r="G16" s="1364" t="s">
        <v>454</v>
      </c>
      <c r="H16" s="69" t="s">
        <v>554</v>
      </c>
      <c r="I16" s="294"/>
      <c r="J16" s="1367" t="s">
        <v>1581</v>
      </c>
      <c r="K16" s="87">
        <v>232.5</v>
      </c>
      <c r="L16" s="70" t="s">
        <v>454</v>
      </c>
      <c r="M16" s="1395" t="s">
        <v>444</v>
      </c>
      <c r="N16" s="66" t="s">
        <v>488</v>
      </c>
      <c r="O16" s="1369" t="s">
        <v>1304</v>
      </c>
      <c r="P16" s="88"/>
    </row>
    <row r="17" spans="1:16" ht="30" customHeight="1">
      <c r="A17" s="1360"/>
      <c r="B17" s="148" t="s">
        <v>1329</v>
      </c>
      <c r="C17" s="1363"/>
      <c r="D17" s="1365"/>
      <c r="E17" s="69" t="s">
        <v>554</v>
      </c>
      <c r="F17" s="1366"/>
      <c r="G17" s="1365"/>
      <c r="H17" s="87">
        <v>2</v>
      </c>
      <c r="I17" s="163" t="s">
        <v>443</v>
      </c>
      <c r="J17" s="1367"/>
      <c r="K17" s="87">
        <f>K15+H17</f>
        <v>12</v>
      </c>
      <c r="L17" s="73" t="s">
        <v>443</v>
      </c>
      <c r="M17" s="1395"/>
      <c r="N17" s="66" t="s">
        <v>499</v>
      </c>
      <c r="O17" s="1369"/>
      <c r="P17" s="88"/>
    </row>
    <row r="18" spans="1:16" ht="30" customHeight="1">
      <c r="A18" s="1360" t="s">
        <v>555</v>
      </c>
      <c r="B18" s="148" t="s">
        <v>1330</v>
      </c>
      <c r="C18" s="1362">
        <v>16482</v>
      </c>
      <c r="D18" s="1364" t="s">
        <v>454</v>
      </c>
      <c r="E18" s="69" t="s">
        <v>556</v>
      </c>
      <c r="F18" s="1389">
        <v>33</v>
      </c>
      <c r="G18" s="1364" t="s">
        <v>454</v>
      </c>
      <c r="H18" s="69" t="s">
        <v>556</v>
      </c>
      <c r="I18" s="294"/>
      <c r="J18" s="1367" t="s">
        <v>1581</v>
      </c>
      <c r="K18" s="87">
        <v>265.5</v>
      </c>
      <c r="L18" s="70" t="s">
        <v>454</v>
      </c>
      <c r="M18" s="1395" t="s">
        <v>444</v>
      </c>
      <c r="N18" s="66" t="s">
        <v>474</v>
      </c>
      <c r="O18" s="1369" t="s">
        <v>1305</v>
      </c>
      <c r="P18" s="88"/>
    </row>
    <row r="19" spans="1:16" ht="30" customHeight="1">
      <c r="A19" s="1360"/>
      <c r="B19" s="148" t="s">
        <v>1329</v>
      </c>
      <c r="C19" s="1363"/>
      <c r="D19" s="1365"/>
      <c r="E19" s="69" t="s">
        <v>556</v>
      </c>
      <c r="F19" s="1366"/>
      <c r="G19" s="1365"/>
      <c r="H19" s="87">
        <v>2</v>
      </c>
      <c r="I19" s="163" t="s">
        <v>443</v>
      </c>
      <c r="J19" s="1367"/>
      <c r="K19" s="87">
        <f>K17+H19</f>
        <v>14</v>
      </c>
      <c r="L19" s="73" t="s">
        <v>443</v>
      </c>
      <c r="M19" s="1395"/>
      <c r="N19" s="66" t="s">
        <v>557</v>
      </c>
      <c r="O19" s="1369"/>
      <c r="P19" s="88"/>
    </row>
    <row r="20" spans="1:16" ht="30" customHeight="1">
      <c r="A20" s="1360" t="s">
        <v>558</v>
      </c>
      <c r="B20" s="148" t="s">
        <v>1330</v>
      </c>
      <c r="C20" s="1362">
        <v>16482</v>
      </c>
      <c r="D20" s="1364" t="s">
        <v>454</v>
      </c>
      <c r="E20" s="69" t="s">
        <v>559</v>
      </c>
      <c r="F20" s="1389">
        <v>39</v>
      </c>
      <c r="G20" s="1364" t="s">
        <v>454</v>
      </c>
      <c r="H20" s="69" t="s">
        <v>559</v>
      </c>
      <c r="I20" s="294"/>
      <c r="J20" s="1367" t="s">
        <v>1581</v>
      </c>
      <c r="K20" s="87">
        <v>304.5</v>
      </c>
      <c r="L20" s="70" t="s">
        <v>454</v>
      </c>
      <c r="M20" s="1395" t="s">
        <v>444</v>
      </c>
      <c r="N20" s="66" t="s">
        <v>488</v>
      </c>
      <c r="O20" s="1369" t="s">
        <v>1306</v>
      </c>
      <c r="P20" s="88"/>
    </row>
    <row r="21" spans="1:16" ht="30" customHeight="1">
      <c r="A21" s="1360"/>
      <c r="B21" s="148" t="s">
        <v>1329</v>
      </c>
      <c r="C21" s="1363"/>
      <c r="D21" s="1365"/>
      <c r="E21" s="69" t="s">
        <v>559</v>
      </c>
      <c r="F21" s="1366"/>
      <c r="G21" s="1365"/>
      <c r="H21" s="87">
        <v>2</v>
      </c>
      <c r="I21" s="163" t="s">
        <v>443</v>
      </c>
      <c r="J21" s="1367"/>
      <c r="K21" s="87">
        <f>K19+H21</f>
        <v>16</v>
      </c>
      <c r="L21" s="73" t="s">
        <v>443</v>
      </c>
      <c r="M21" s="1395"/>
      <c r="N21" s="66" t="s">
        <v>499</v>
      </c>
      <c r="O21" s="1369"/>
      <c r="P21" s="88"/>
    </row>
    <row r="22" spans="1:16" ht="30" customHeight="1">
      <c r="A22" s="1360" t="s">
        <v>560</v>
      </c>
      <c r="B22" s="148" t="s">
        <v>1330</v>
      </c>
      <c r="C22" s="1362">
        <v>16482</v>
      </c>
      <c r="D22" s="1364" t="s">
        <v>454</v>
      </c>
      <c r="E22" s="69" t="s">
        <v>559</v>
      </c>
      <c r="F22" s="1389">
        <v>41</v>
      </c>
      <c r="G22" s="1364" t="s">
        <v>454</v>
      </c>
      <c r="H22" s="69" t="s">
        <v>559</v>
      </c>
      <c r="I22" s="294"/>
      <c r="J22" s="1367" t="s">
        <v>1581</v>
      </c>
      <c r="K22" s="87">
        <v>345.5</v>
      </c>
      <c r="L22" s="70" t="s">
        <v>454</v>
      </c>
      <c r="M22" s="1395" t="s">
        <v>444</v>
      </c>
      <c r="N22" s="66" t="s">
        <v>488</v>
      </c>
      <c r="O22" s="1369" t="s">
        <v>1307</v>
      </c>
      <c r="P22" s="88"/>
    </row>
    <row r="23" spans="1:16" ht="30" customHeight="1">
      <c r="A23" s="1360"/>
      <c r="B23" s="148" t="s">
        <v>1329</v>
      </c>
      <c r="C23" s="1363"/>
      <c r="D23" s="1365"/>
      <c r="E23" s="69" t="s">
        <v>559</v>
      </c>
      <c r="F23" s="1366"/>
      <c r="G23" s="1365"/>
      <c r="H23" s="87">
        <v>2</v>
      </c>
      <c r="I23" s="163" t="s">
        <v>443</v>
      </c>
      <c r="J23" s="1367"/>
      <c r="K23" s="87">
        <f>K21+H23</f>
        <v>18</v>
      </c>
      <c r="L23" s="73" t="s">
        <v>443</v>
      </c>
      <c r="M23" s="1395"/>
      <c r="N23" s="66" t="s">
        <v>499</v>
      </c>
      <c r="O23" s="1369"/>
      <c r="P23" s="88"/>
    </row>
    <row r="24" spans="1:16" ht="30" customHeight="1">
      <c r="A24" s="1360" t="s">
        <v>561</v>
      </c>
      <c r="B24" s="148" t="s">
        <v>1330</v>
      </c>
      <c r="C24" s="1362">
        <v>16482</v>
      </c>
      <c r="D24" s="1364" t="s">
        <v>454</v>
      </c>
      <c r="E24" s="69" t="s">
        <v>562</v>
      </c>
      <c r="F24" s="1389">
        <v>37</v>
      </c>
      <c r="G24" s="1364" t="s">
        <v>454</v>
      </c>
      <c r="H24" s="69" t="s">
        <v>562</v>
      </c>
      <c r="I24" s="294"/>
      <c r="J24" s="1367" t="s">
        <v>1581</v>
      </c>
      <c r="K24" s="87">
        <v>382.5</v>
      </c>
      <c r="L24" s="70" t="s">
        <v>454</v>
      </c>
      <c r="M24" s="1395" t="s">
        <v>444</v>
      </c>
      <c r="N24" s="66" t="s">
        <v>474</v>
      </c>
      <c r="O24" s="1369" t="s">
        <v>1308</v>
      </c>
      <c r="P24" s="88"/>
    </row>
    <row r="25" spans="1:16" ht="30" customHeight="1">
      <c r="A25" s="1360"/>
      <c r="B25" s="148" t="s">
        <v>1329</v>
      </c>
      <c r="C25" s="1363"/>
      <c r="D25" s="1365"/>
      <c r="E25" s="69" t="s">
        <v>562</v>
      </c>
      <c r="F25" s="1366"/>
      <c r="G25" s="1365"/>
      <c r="H25" s="87">
        <v>2</v>
      </c>
      <c r="I25" s="163" t="s">
        <v>443</v>
      </c>
      <c r="J25" s="1367"/>
      <c r="K25" s="87">
        <f>K23+H25</f>
        <v>20</v>
      </c>
      <c r="L25" s="73" t="s">
        <v>443</v>
      </c>
      <c r="M25" s="1395"/>
      <c r="N25" s="66" t="s">
        <v>499</v>
      </c>
      <c r="O25" s="1369"/>
      <c r="P25" s="88"/>
    </row>
    <row r="26" spans="1:16" ht="30" customHeight="1">
      <c r="A26" s="1360" t="s">
        <v>563</v>
      </c>
      <c r="B26" s="148" t="s">
        <v>1330</v>
      </c>
      <c r="C26" s="1362">
        <v>16482</v>
      </c>
      <c r="D26" s="1364" t="s">
        <v>454</v>
      </c>
      <c r="E26" s="69" t="s">
        <v>562</v>
      </c>
      <c r="F26" s="1389">
        <v>42</v>
      </c>
      <c r="G26" s="1364" t="s">
        <v>454</v>
      </c>
      <c r="H26" s="69" t="s">
        <v>562</v>
      </c>
      <c r="I26" s="294"/>
      <c r="J26" s="1367" t="s">
        <v>1581</v>
      </c>
      <c r="K26" s="87">
        <v>424.5</v>
      </c>
      <c r="L26" s="70" t="s">
        <v>454</v>
      </c>
      <c r="M26" s="1395" t="s">
        <v>444</v>
      </c>
      <c r="N26" s="66" t="s">
        <v>474</v>
      </c>
      <c r="O26" s="1369" t="s">
        <v>1309</v>
      </c>
      <c r="P26" s="88"/>
    </row>
    <row r="27" spans="1:16" ht="30" customHeight="1">
      <c r="A27" s="1360"/>
      <c r="B27" s="148" t="s">
        <v>1329</v>
      </c>
      <c r="C27" s="1363"/>
      <c r="D27" s="1365"/>
      <c r="E27" s="69" t="s">
        <v>562</v>
      </c>
      <c r="F27" s="1366"/>
      <c r="G27" s="1365"/>
      <c r="H27" s="87">
        <v>2</v>
      </c>
      <c r="I27" s="163" t="s">
        <v>443</v>
      </c>
      <c r="J27" s="1367"/>
      <c r="K27" s="87">
        <f>K25+H27</f>
        <v>22</v>
      </c>
      <c r="L27" s="73" t="s">
        <v>443</v>
      </c>
      <c r="M27" s="1395"/>
      <c r="N27" s="66" t="s">
        <v>499</v>
      </c>
      <c r="O27" s="1369"/>
      <c r="P27" s="88"/>
    </row>
    <row r="28" spans="1:16" ht="30" customHeight="1">
      <c r="A28" s="1360" t="s">
        <v>564</v>
      </c>
      <c r="B28" s="148" t="s">
        <v>1330</v>
      </c>
      <c r="C28" s="1362">
        <v>16482</v>
      </c>
      <c r="D28" s="1364" t="s">
        <v>454</v>
      </c>
      <c r="E28" s="69" t="s">
        <v>565</v>
      </c>
      <c r="F28" s="1389">
        <v>40</v>
      </c>
      <c r="G28" s="1364" t="s">
        <v>454</v>
      </c>
      <c r="H28" s="69" t="s">
        <v>565</v>
      </c>
      <c r="I28" s="294"/>
      <c r="J28" s="1367" t="s">
        <v>1581</v>
      </c>
      <c r="K28" s="87">
        <v>461.5</v>
      </c>
      <c r="L28" s="70" t="s">
        <v>454</v>
      </c>
      <c r="M28" s="1395" t="s">
        <v>444</v>
      </c>
      <c r="N28" s="66" t="s">
        <v>474</v>
      </c>
      <c r="O28" s="1369" t="s">
        <v>1310</v>
      </c>
      <c r="P28" s="88"/>
    </row>
    <row r="29" spans="1:16" ht="30" customHeight="1">
      <c r="A29" s="1360"/>
      <c r="B29" s="148" t="s">
        <v>1329</v>
      </c>
      <c r="C29" s="1363"/>
      <c r="D29" s="1365"/>
      <c r="E29" s="69" t="s">
        <v>565</v>
      </c>
      <c r="F29" s="1366"/>
      <c r="G29" s="1365"/>
      <c r="H29" s="87">
        <v>2</v>
      </c>
      <c r="I29" s="163" t="s">
        <v>443</v>
      </c>
      <c r="J29" s="1367"/>
      <c r="K29" s="87">
        <f>K27+H29</f>
        <v>24</v>
      </c>
      <c r="L29" s="73" t="s">
        <v>443</v>
      </c>
      <c r="M29" s="1395"/>
      <c r="N29" s="66" t="s">
        <v>499</v>
      </c>
      <c r="O29" s="1369"/>
      <c r="P29" s="88"/>
    </row>
    <row r="30" spans="1:16" ht="30" customHeight="1">
      <c r="A30" s="1360" t="s">
        <v>566</v>
      </c>
      <c r="B30" s="148" t="s">
        <v>1330</v>
      </c>
      <c r="C30" s="1362">
        <v>16482</v>
      </c>
      <c r="D30" s="1364" t="s">
        <v>454</v>
      </c>
      <c r="E30" s="69" t="s">
        <v>565</v>
      </c>
      <c r="F30" s="1389">
        <v>40</v>
      </c>
      <c r="G30" s="1364" t="s">
        <v>454</v>
      </c>
      <c r="H30" s="69" t="s">
        <v>565</v>
      </c>
      <c r="I30" s="294"/>
      <c r="J30" s="1367" t="s">
        <v>1581</v>
      </c>
      <c r="K30" s="87">
        <v>501.5</v>
      </c>
      <c r="L30" s="70" t="s">
        <v>454</v>
      </c>
      <c r="M30" s="1395" t="s">
        <v>444</v>
      </c>
      <c r="N30" s="66" t="s">
        <v>474</v>
      </c>
      <c r="O30" s="1369" t="s">
        <v>1311</v>
      </c>
      <c r="P30" s="88"/>
    </row>
    <row r="31" spans="1:16" ht="30" customHeight="1">
      <c r="A31" s="1360"/>
      <c r="B31" s="148" t="s">
        <v>1329</v>
      </c>
      <c r="C31" s="1363"/>
      <c r="D31" s="1365"/>
      <c r="E31" s="69" t="s">
        <v>565</v>
      </c>
      <c r="F31" s="1366"/>
      <c r="G31" s="1365"/>
      <c r="H31" s="87">
        <v>2</v>
      </c>
      <c r="I31" s="163" t="s">
        <v>443</v>
      </c>
      <c r="J31" s="1367"/>
      <c r="K31" s="87">
        <f>K29+H31</f>
        <v>26</v>
      </c>
      <c r="L31" s="73" t="s">
        <v>443</v>
      </c>
      <c r="M31" s="1395"/>
      <c r="N31" s="66" t="s">
        <v>557</v>
      </c>
      <c r="O31" s="1369"/>
      <c r="P31" s="88"/>
    </row>
    <row r="32" spans="1:16" ht="30" customHeight="1">
      <c r="A32" s="1360" t="s">
        <v>567</v>
      </c>
      <c r="B32" s="148" t="s">
        <v>1330</v>
      </c>
      <c r="C32" s="1362">
        <v>16482</v>
      </c>
      <c r="D32" s="1364" t="s">
        <v>454</v>
      </c>
      <c r="E32" s="69" t="s">
        <v>568</v>
      </c>
      <c r="F32" s="1389">
        <v>37</v>
      </c>
      <c r="G32" s="1364" t="s">
        <v>454</v>
      </c>
      <c r="H32" s="69" t="s">
        <v>568</v>
      </c>
      <c r="I32" s="294"/>
      <c r="J32" s="1367" t="s">
        <v>1581</v>
      </c>
      <c r="K32" s="87">
        <v>538.5</v>
      </c>
      <c r="L32" s="70" t="s">
        <v>454</v>
      </c>
      <c r="M32" s="1395" t="s">
        <v>444</v>
      </c>
      <c r="N32" s="66" t="s">
        <v>474</v>
      </c>
      <c r="O32" s="1369" t="s">
        <v>1312</v>
      </c>
      <c r="P32" s="88"/>
    </row>
    <row r="33" spans="1:16" ht="30" customHeight="1">
      <c r="A33" s="1360"/>
      <c r="B33" s="148" t="s">
        <v>1329</v>
      </c>
      <c r="C33" s="1363"/>
      <c r="D33" s="1365"/>
      <c r="E33" s="69" t="s">
        <v>568</v>
      </c>
      <c r="F33" s="1366"/>
      <c r="G33" s="1365"/>
      <c r="H33" s="87">
        <v>2</v>
      </c>
      <c r="I33" s="163" t="s">
        <v>443</v>
      </c>
      <c r="J33" s="1367"/>
      <c r="K33" s="87">
        <f>K31+H33</f>
        <v>28</v>
      </c>
      <c r="L33" s="73" t="s">
        <v>443</v>
      </c>
      <c r="M33" s="1395"/>
      <c r="N33" s="66" t="s">
        <v>557</v>
      </c>
      <c r="O33" s="1369"/>
      <c r="P33" s="88"/>
    </row>
    <row r="34" spans="1:16" ht="30" customHeight="1">
      <c r="A34" s="1360" t="s">
        <v>569</v>
      </c>
      <c r="B34" s="148" t="s">
        <v>1330</v>
      </c>
      <c r="C34" s="1362">
        <v>16482</v>
      </c>
      <c r="D34" s="1364" t="s">
        <v>454</v>
      </c>
      <c r="E34" s="69" t="s">
        <v>456</v>
      </c>
      <c r="F34" s="1389">
        <v>40</v>
      </c>
      <c r="G34" s="1364" t="s">
        <v>454</v>
      </c>
      <c r="H34" s="69" t="s">
        <v>456</v>
      </c>
      <c r="I34" s="294"/>
      <c r="J34" s="1367" t="s">
        <v>1581</v>
      </c>
      <c r="K34" s="87">
        <v>578.5</v>
      </c>
      <c r="L34" s="70" t="s">
        <v>454</v>
      </c>
      <c r="M34" s="1395" t="s">
        <v>444</v>
      </c>
      <c r="N34" s="66" t="s">
        <v>474</v>
      </c>
      <c r="O34" s="1369" t="s">
        <v>1313</v>
      </c>
      <c r="P34" s="88"/>
    </row>
    <row r="35" spans="1:16" ht="30" customHeight="1">
      <c r="A35" s="1360"/>
      <c r="B35" s="148" t="s">
        <v>1329</v>
      </c>
      <c r="C35" s="1363"/>
      <c r="D35" s="1365"/>
      <c r="E35" s="69" t="s">
        <v>456</v>
      </c>
      <c r="F35" s="1366"/>
      <c r="G35" s="1365"/>
      <c r="H35" s="87">
        <v>2</v>
      </c>
      <c r="I35" s="163" t="s">
        <v>443</v>
      </c>
      <c r="J35" s="1367"/>
      <c r="K35" s="87">
        <f>K33+H35</f>
        <v>30</v>
      </c>
      <c r="L35" s="73" t="s">
        <v>443</v>
      </c>
      <c r="M35" s="1395"/>
      <c r="N35" s="66" t="s">
        <v>499</v>
      </c>
      <c r="O35" s="1369"/>
      <c r="P35" s="88"/>
    </row>
    <row r="36" spans="1:16" ht="30" customHeight="1">
      <c r="A36" s="1360" t="s">
        <v>570</v>
      </c>
      <c r="B36" s="148" t="s">
        <v>1330</v>
      </c>
      <c r="C36" s="1362">
        <v>16482</v>
      </c>
      <c r="D36" s="1364" t="s">
        <v>454</v>
      </c>
      <c r="E36" s="69" t="s">
        <v>571</v>
      </c>
      <c r="F36" s="1389">
        <v>36.5</v>
      </c>
      <c r="G36" s="1364" t="s">
        <v>454</v>
      </c>
      <c r="H36" s="69" t="s">
        <v>571</v>
      </c>
      <c r="I36" s="294"/>
      <c r="J36" s="1367" t="s">
        <v>1581</v>
      </c>
      <c r="K36" s="87">
        <v>615</v>
      </c>
      <c r="L36" s="70" t="s">
        <v>454</v>
      </c>
      <c r="M36" s="1395" t="s">
        <v>444</v>
      </c>
      <c r="N36" s="66" t="s">
        <v>488</v>
      </c>
      <c r="O36" s="1369" t="s">
        <v>1314</v>
      </c>
      <c r="P36" s="88"/>
    </row>
    <row r="37" spans="1:16" ht="30" customHeight="1">
      <c r="A37" s="1360"/>
      <c r="B37" s="148" t="s">
        <v>1329</v>
      </c>
      <c r="C37" s="1363"/>
      <c r="D37" s="1365"/>
      <c r="E37" s="69" t="s">
        <v>571</v>
      </c>
      <c r="F37" s="1366"/>
      <c r="G37" s="1365"/>
      <c r="H37" s="87">
        <v>2</v>
      </c>
      <c r="I37" s="163" t="s">
        <v>443</v>
      </c>
      <c r="J37" s="1367"/>
      <c r="K37" s="87">
        <f>K35+H37</f>
        <v>32</v>
      </c>
      <c r="L37" s="73" t="s">
        <v>443</v>
      </c>
      <c r="M37" s="1395"/>
      <c r="N37" s="66" t="s">
        <v>499</v>
      </c>
      <c r="O37" s="1369"/>
      <c r="P37" s="88"/>
    </row>
    <row r="38" spans="1:16" ht="30" customHeight="1">
      <c r="A38" s="1360" t="s">
        <v>572</v>
      </c>
      <c r="B38" s="148" t="s">
        <v>1330</v>
      </c>
      <c r="C38" s="1362">
        <v>16482</v>
      </c>
      <c r="D38" s="1364" t="s">
        <v>454</v>
      </c>
      <c r="E38" s="69" t="s">
        <v>571</v>
      </c>
      <c r="F38" s="1389">
        <v>41</v>
      </c>
      <c r="G38" s="1364" t="s">
        <v>454</v>
      </c>
      <c r="H38" s="69" t="s">
        <v>571</v>
      </c>
      <c r="I38" s="294"/>
      <c r="J38" s="1367" t="s">
        <v>1581</v>
      </c>
      <c r="K38" s="87">
        <v>656</v>
      </c>
      <c r="L38" s="70" t="s">
        <v>454</v>
      </c>
      <c r="M38" s="1395" t="s">
        <v>444</v>
      </c>
      <c r="N38" s="66" t="s">
        <v>488</v>
      </c>
      <c r="O38" s="1369" t="s">
        <v>1315</v>
      </c>
      <c r="P38" s="88"/>
    </row>
    <row r="39" spans="1:16" ht="30" customHeight="1">
      <c r="A39" s="1360"/>
      <c r="B39" s="148" t="s">
        <v>1329</v>
      </c>
      <c r="C39" s="1363"/>
      <c r="D39" s="1365"/>
      <c r="E39" s="69" t="s">
        <v>571</v>
      </c>
      <c r="F39" s="1366"/>
      <c r="G39" s="1365"/>
      <c r="H39" s="87">
        <v>2</v>
      </c>
      <c r="I39" s="163" t="s">
        <v>443</v>
      </c>
      <c r="J39" s="1367"/>
      <c r="K39" s="87">
        <f>K37+H39</f>
        <v>34</v>
      </c>
      <c r="L39" s="73" t="s">
        <v>443</v>
      </c>
      <c r="M39" s="1395"/>
      <c r="N39" s="66" t="s">
        <v>499</v>
      </c>
      <c r="O39" s="1369"/>
      <c r="P39" s="88"/>
    </row>
    <row r="40" spans="1:16" ht="30" customHeight="1">
      <c r="A40" s="1360" t="s">
        <v>573</v>
      </c>
      <c r="B40" s="148" t="s">
        <v>1330</v>
      </c>
      <c r="C40" s="1362">
        <v>16482</v>
      </c>
      <c r="D40" s="1364" t="s">
        <v>454</v>
      </c>
      <c r="E40" s="69" t="s">
        <v>574</v>
      </c>
      <c r="F40" s="1389">
        <v>36.5</v>
      </c>
      <c r="G40" s="1364" t="s">
        <v>454</v>
      </c>
      <c r="H40" s="69" t="s">
        <v>574</v>
      </c>
      <c r="I40" s="294"/>
      <c r="J40" s="1367" t="s">
        <v>1581</v>
      </c>
      <c r="K40" s="87">
        <v>692.5</v>
      </c>
      <c r="L40" s="70" t="s">
        <v>454</v>
      </c>
      <c r="M40" s="1395" t="s">
        <v>444</v>
      </c>
      <c r="N40" s="66" t="s">
        <v>474</v>
      </c>
      <c r="O40" s="1369" t="s">
        <v>1316</v>
      </c>
      <c r="P40" s="88"/>
    </row>
    <row r="41" spans="1:16" ht="30" customHeight="1">
      <c r="A41" s="1360"/>
      <c r="B41" s="148" t="s">
        <v>1329</v>
      </c>
      <c r="C41" s="1363"/>
      <c r="D41" s="1365"/>
      <c r="E41" s="69" t="s">
        <v>574</v>
      </c>
      <c r="F41" s="1366"/>
      <c r="G41" s="1365"/>
      <c r="H41" s="87">
        <v>2</v>
      </c>
      <c r="I41" s="163" t="s">
        <v>443</v>
      </c>
      <c r="J41" s="1367"/>
      <c r="K41" s="87">
        <f>K39+H41</f>
        <v>36</v>
      </c>
      <c r="L41" s="73" t="s">
        <v>443</v>
      </c>
      <c r="M41" s="1395"/>
      <c r="N41" s="66" t="s">
        <v>499</v>
      </c>
      <c r="O41" s="1369"/>
      <c r="P41" s="88"/>
    </row>
    <row r="42" spans="1:16" ht="30" customHeight="1">
      <c r="A42" s="1360" t="s">
        <v>575</v>
      </c>
      <c r="B42" s="148" t="s">
        <v>1330</v>
      </c>
      <c r="C42" s="1362">
        <v>16482</v>
      </c>
      <c r="D42" s="1364" t="s">
        <v>454</v>
      </c>
      <c r="E42" s="69" t="s">
        <v>576</v>
      </c>
      <c r="F42" s="1389">
        <v>43</v>
      </c>
      <c r="G42" s="1364" t="s">
        <v>454</v>
      </c>
      <c r="H42" s="69" t="s">
        <v>576</v>
      </c>
      <c r="I42" s="294"/>
      <c r="J42" s="1367" t="s">
        <v>1581</v>
      </c>
      <c r="K42" s="87">
        <v>735.5</v>
      </c>
      <c r="L42" s="70" t="s">
        <v>454</v>
      </c>
      <c r="M42" s="1395" t="s">
        <v>444</v>
      </c>
      <c r="N42" s="66" t="s">
        <v>577</v>
      </c>
      <c r="O42" s="1369" t="s">
        <v>1317</v>
      </c>
      <c r="P42" s="88"/>
    </row>
    <row r="43" spans="1:16" ht="30" customHeight="1">
      <c r="A43" s="1360"/>
      <c r="B43" s="148" t="s">
        <v>1329</v>
      </c>
      <c r="C43" s="1363"/>
      <c r="D43" s="1365"/>
      <c r="E43" s="69" t="s">
        <v>576</v>
      </c>
      <c r="F43" s="1366"/>
      <c r="G43" s="1365"/>
      <c r="H43" s="87">
        <v>2</v>
      </c>
      <c r="I43" s="163" t="s">
        <v>443</v>
      </c>
      <c r="J43" s="1367"/>
      <c r="K43" s="87">
        <f>K41+H43</f>
        <v>38</v>
      </c>
      <c r="L43" s="73" t="s">
        <v>443</v>
      </c>
      <c r="M43" s="1395"/>
      <c r="N43" s="66" t="s">
        <v>499</v>
      </c>
      <c r="O43" s="1369"/>
      <c r="P43" s="88"/>
    </row>
    <row r="44" spans="1:16" ht="30" customHeight="1">
      <c r="A44" s="1360" t="s">
        <v>578</v>
      </c>
      <c r="B44" s="148" t="s">
        <v>1330</v>
      </c>
      <c r="C44" s="1362">
        <v>16482</v>
      </c>
      <c r="D44" s="1364" t="s">
        <v>454</v>
      </c>
      <c r="E44" s="69" t="s">
        <v>579</v>
      </c>
      <c r="F44" s="1389">
        <v>37</v>
      </c>
      <c r="G44" s="1364" t="s">
        <v>454</v>
      </c>
      <c r="H44" s="69" t="s">
        <v>579</v>
      </c>
      <c r="I44" s="294"/>
      <c r="J44" s="1367" t="s">
        <v>1581</v>
      </c>
      <c r="K44" s="87">
        <v>772.5</v>
      </c>
      <c r="L44" s="70" t="s">
        <v>454</v>
      </c>
      <c r="M44" s="1395" t="s">
        <v>444</v>
      </c>
      <c r="N44" s="66" t="s">
        <v>474</v>
      </c>
      <c r="O44" s="1369" t="s">
        <v>1318</v>
      </c>
      <c r="P44" s="88"/>
    </row>
    <row r="45" spans="1:16" ht="30" customHeight="1">
      <c r="A45" s="1360"/>
      <c r="B45" s="148" t="s">
        <v>1329</v>
      </c>
      <c r="C45" s="1363"/>
      <c r="D45" s="1365"/>
      <c r="E45" s="69" t="s">
        <v>579</v>
      </c>
      <c r="F45" s="1366"/>
      <c r="G45" s="1365"/>
      <c r="H45" s="87">
        <v>2</v>
      </c>
      <c r="I45" s="163" t="s">
        <v>443</v>
      </c>
      <c r="J45" s="1367"/>
      <c r="K45" s="87">
        <f>K43+H45</f>
        <v>40</v>
      </c>
      <c r="L45" s="73" t="s">
        <v>443</v>
      </c>
      <c r="M45" s="1395"/>
      <c r="N45" s="66" t="s">
        <v>499</v>
      </c>
      <c r="O45" s="1369"/>
      <c r="P45" s="88"/>
    </row>
    <row r="46" spans="1:16" ht="30" customHeight="1">
      <c r="A46" s="1360" t="s">
        <v>580</v>
      </c>
      <c r="B46" s="148" t="s">
        <v>1330</v>
      </c>
      <c r="C46" s="1362">
        <v>16482</v>
      </c>
      <c r="D46" s="1364" t="s">
        <v>454</v>
      </c>
      <c r="E46" s="69" t="s">
        <v>579</v>
      </c>
      <c r="F46" s="1389">
        <v>41</v>
      </c>
      <c r="G46" s="1364" t="s">
        <v>454</v>
      </c>
      <c r="H46" s="69" t="s">
        <v>579</v>
      </c>
      <c r="I46" s="294"/>
      <c r="J46" s="1367" t="s">
        <v>1581</v>
      </c>
      <c r="K46" s="87">
        <v>813.5</v>
      </c>
      <c r="L46" s="70" t="s">
        <v>454</v>
      </c>
      <c r="M46" s="1395" t="s">
        <v>444</v>
      </c>
      <c r="N46" s="66" t="s">
        <v>474</v>
      </c>
      <c r="O46" s="1369" t="s">
        <v>1319</v>
      </c>
      <c r="P46" s="88"/>
    </row>
    <row r="47" spans="1:16" ht="30" customHeight="1">
      <c r="A47" s="1360"/>
      <c r="B47" s="148" t="s">
        <v>1329</v>
      </c>
      <c r="C47" s="1363"/>
      <c r="D47" s="1365"/>
      <c r="E47" s="69" t="s">
        <v>579</v>
      </c>
      <c r="F47" s="1366"/>
      <c r="G47" s="1365"/>
      <c r="H47" s="87">
        <v>2</v>
      </c>
      <c r="I47" s="163" t="s">
        <v>443</v>
      </c>
      <c r="J47" s="1367"/>
      <c r="K47" s="87">
        <f>K45+H47</f>
        <v>42</v>
      </c>
      <c r="L47" s="73" t="s">
        <v>443</v>
      </c>
      <c r="M47" s="1395"/>
      <c r="N47" s="66" t="s">
        <v>499</v>
      </c>
      <c r="O47" s="1369"/>
      <c r="P47" s="88"/>
    </row>
    <row r="48" spans="1:16" ht="30" customHeight="1">
      <c r="A48" s="1360" t="s">
        <v>581</v>
      </c>
      <c r="B48" s="148" t="s">
        <v>1330</v>
      </c>
      <c r="C48" s="1362">
        <v>16482</v>
      </c>
      <c r="D48" s="1364" t="s">
        <v>454</v>
      </c>
      <c r="E48" s="69" t="s">
        <v>582</v>
      </c>
      <c r="F48" s="1389">
        <v>38</v>
      </c>
      <c r="G48" s="1364" t="s">
        <v>454</v>
      </c>
      <c r="H48" s="69" t="s">
        <v>582</v>
      </c>
      <c r="I48" s="294"/>
      <c r="J48" s="1367" t="s">
        <v>1581</v>
      </c>
      <c r="K48" s="87">
        <v>851.5</v>
      </c>
      <c r="L48" s="70" t="s">
        <v>454</v>
      </c>
      <c r="M48" s="1395" t="s">
        <v>444</v>
      </c>
      <c r="N48" s="66" t="s">
        <v>488</v>
      </c>
      <c r="O48" s="1369" t="s">
        <v>1320</v>
      </c>
      <c r="P48" s="88"/>
    </row>
    <row r="49" spans="1:16" ht="30" customHeight="1">
      <c r="A49" s="1360"/>
      <c r="B49" s="148" t="s">
        <v>1329</v>
      </c>
      <c r="C49" s="1363"/>
      <c r="D49" s="1365"/>
      <c r="E49" s="69" t="s">
        <v>582</v>
      </c>
      <c r="F49" s="1366"/>
      <c r="G49" s="1365"/>
      <c r="H49" s="87">
        <v>2</v>
      </c>
      <c r="I49" s="163" t="s">
        <v>443</v>
      </c>
      <c r="J49" s="1367"/>
      <c r="K49" s="87">
        <f>K47+H49</f>
        <v>44</v>
      </c>
      <c r="L49" s="73" t="s">
        <v>443</v>
      </c>
      <c r="M49" s="1395"/>
      <c r="N49" s="66" t="s">
        <v>499</v>
      </c>
      <c r="O49" s="1369"/>
      <c r="P49" s="88"/>
    </row>
    <row r="50" spans="1:16" ht="30" customHeight="1">
      <c r="A50" s="1360" t="s">
        <v>583</v>
      </c>
      <c r="B50" s="148" t="s">
        <v>1330</v>
      </c>
      <c r="C50" s="1362">
        <v>16482</v>
      </c>
      <c r="D50" s="1364" t="s">
        <v>454</v>
      </c>
      <c r="E50" s="69" t="s">
        <v>582</v>
      </c>
      <c r="F50" s="1389">
        <v>22</v>
      </c>
      <c r="G50" s="1364" t="s">
        <v>454</v>
      </c>
      <c r="H50" s="69" t="s">
        <v>582</v>
      </c>
      <c r="I50" s="294"/>
      <c r="J50" s="1367" t="s">
        <v>1581</v>
      </c>
      <c r="K50" s="87">
        <v>873.5</v>
      </c>
      <c r="L50" s="70" t="s">
        <v>454</v>
      </c>
      <c r="M50" s="1395" t="s">
        <v>444</v>
      </c>
      <c r="N50" s="66" t="s">
        <v>488</v>
      </c>
      <c r="O50" s="1369" t="s">
        <v>1321</v>
      </c>
      <c r="P50" s="88"/>
    </row>
    <row r="51" spans="1:16" ht="30" customHeight="1">
      <c r="A51" s="1360"/>
      <c r="B51" s="148" t="s">
        <v>1329</v>
      </c>
      <c r="C51" s="1363"/>
      <c r="D51" s="1365"/>
      <c r="E51" s="69" t="s">
        <v>582</v>
      </c>
      <c r="F51" s="1366"/>
      <c r="G51" s="1365"/>
      <c r="H51" s="87">
        <v>2</v>
      </c>
      <c r="I51" s="163" t="s">
        <v>443</v>
      </c>
      <c r="J51" s="1367"/>
      <c r="K51" s="87">
        <f>K49+H51</f>
        <v>46</v>
      </c>
      <c r="L51" s="73" t="s">
        <v>443</v>
      </c>
      <c r="M51" s="1395"/>
      <c r="N51" s="66" t="s">
        <v>499</v>
      </c>
      <c r="O51" s="1369"/>
      <c r="P51" s="88"/>
    </row>
    <row r="52" spans="1:16" ht="30" customHeight="1">
      <c r="A52" s="1360" t="s">
        <v>584</v>
      </c>
      <c r="B52" s="148" t="s">
        <v>1330</v>
      </c>
      <c r="C52" s="1362">
        <v>16482</v>
      </c>
      <c r="D52" s="1364" t="s">
        <v>454</v>
      </c>
      <c r="E52" s="69" t="s">
        <v>585</v>
      </c>
      <c r="F52" s="1389">
        <v>38</v>
      </c>
      <c r="G52" s="1364" t="s">
        <v>454</v>
      </c>
      <c r="H52" s="69" t="s">
        <v>585</v>
      </c>
      <c r="I52" s="294"/>
      <c r="J52" s="1367" t="s">
        <v>1581</v>
      </c>
      <c r="K52" s="87">
        <v>911.5</v>
      </c>
      <c r="L52" s="70" t="s">
        <v>454</v>
      </c>
      <c r="M52" s="1395" t="s">
        <v>444</v>
      </c>
      <c r="N52" s="66" t="s">
        <v>488</v>
      </c>
      <c r="O52" s="1369" t="s">
        <v>1322</v>
      </c>
      <c r="P52" s="88"/>
    </row>
    <row r="53" spans="1:16" ht="30" customHeight="1">
      <c r="A53" s="1360"/>
      <c r="B53" s="148" t="s">
        <v>1329</v>
      </c>
      <c r="C53" s="1363"/>
      <c r="D53" s="1365"/>
      <c r="E53" s="69" t="s">
        <v>585</v>
      </c>
      <c r="F53" s="1366"/>
      <c r="G53" s="1365"/>
      <c r="H53" s="87">
        <v>2</v>
      </c>
      <c r="I53" s="163" t="s">
        <v>443</v>
      </c>
      <c r="J53" s="1367"/>
      <c r="K53" s="87">
        <f>K51+H53</f>
        <v>48</v>
      </c>
      <c r="L53" s="73" t="s">
        <v>443</v>
      </c>
      <c r="M53" s="1395"/>
      <c r="N53" s="66" t="s">
        <v>499</v>
      </c>
      <c r="O53" s="1369"/>
      <c r="P53" s="88"/>
    </row>
    <row r="54" spans="1:16" ht="30" customHeight="1">
      <c r="A54" s="1360" t="s">
        <v>586</v>
      </c>
      <c r="B54" s="148" t="s">
        <v>1330</v>
      </c>
      <c r="C54" s="1362">
        <v>16482</v>
      </c>
      <c r="D54" s="1364" t="s">
        <v>454</v>
      </c>
      <c r="E54" s="69" t="s">
        <v>585</v>
      </c>
      <c r="F54" s="1389">
        <v>38</v>
      </c>
      <c r="G54" s="1364" t="s">
        <v>454</v>
      </c>
      <c r="H54" s="69" t="s">
        <v>585</v>
      </c>
      <c r="I54" s="294"/>
      <c r="J54" s="1367" t="s">
        <v>1581</v>
      </c>
      <c r="K54" s="87">
        <v>949.5</v>
      </c>
      <c r="L54" s="70" t="s">
        <v>454</v>
      </c>
      <c r="M54" s="1395" t="s">
        <v>444</v>
      </c>
      <c r="N54" s="66" t="s">
        <v>488</v>
      </c>
      <c r="O54" s="1369" t="s">
        <v>1323</v>
      </c>
      <c r="P54" s="88"/>
    </row>
    <row r="55" spans="1:16" ht="30" customHeight="1">
      <c r="A55" s="1360"/>
      <c r="B55" s="148" t="s">
        <v>1329</v>
      </c>
      <c r="C55" s="1363"/>
      <c r="D55" s="1365"/>
      <c r="E55" s="69" t="s">
        <v>585</v>
      </c>
      <c r="F55" s="1366"/>
      <c r="G55" s="1365"/>
      <c r="H55" s="87">
        <v>2</v>
      </c>
      <c r="I55" s="163" t="s">
        <v>443</v>
      </c>
      <c r="J55" s="1367"/>
      <c r="K55" s="87">
        <f>K53+H55</f>
        <v>50</v>
      </c>
      <c r="L55" s="73" t="s">
        <v>443</v>
      </c>
      <c r="M55" s="1395"/>
      <c r="N55" s="66" t="s">
        <v>499</v>
      </c>
      <c r="O55" s="1369"/>
      <c r="P55" s="88"/>
    </row>
    <row r="56" spans="1:16" ht="30" customHeight="1">
      <c r="A56" s="1360" t="s">
        <v>587</v>
      </c>
      <c r="B56" s="148" t="s">
        <v>1330</v>
      </c>
      <c r="C56" s="1362">
        <v>16482</v>
      </c>
      <c r="D56" s="1364" t="s">
        <v>454</v>
      </c>
      <c r="E56" s="69" t="s">
        <v>588</v>
      </c>
      <c r="F56" s="1389">
        <v>21</v>
      </c>
      <c r="G56" s="1364" t="s">
        <v>454</v>
      </c>
      <c r="H56" s="69" t="s">
        <v>588</v>
      </c>
      <c r="I56" s="294"/>
      <c r="J56" s="1367" t="s">
        <v>1581</v>
      </c>
      <c r="K56" s="87">
        <v>970.5</v>
      </c>
      <c r="L56" s="70" t="s">
        <v>454</v>
      </c>
      <c r="M56" s="1395" t="s">
        <v>444</v>
      </c>
      <c r="N56" s="66" t="s">
        <v>474</v>
      </c>
      <c r="O56" s="1369" t="s">
        <v>1324</v>
      </c>
      <c r="P56" s="88"/>
    </row>
    <row r="57" spans="1:16" ht="30" customHeight="1">
      <c r="A57" s="1360"/>
      <c r="B57" s="148" t="s">
        <v>1329</v>
      </c>
      <c r="C57" s="1363"/>
      <c r="D57" s="1365"/>
      <c r="E57" s="69" t="s">
        <v>588</v>
      </c>
      <c r="F57" s="1366"/>
      <c r="G57" s="1365"/>
      <c r="H57" s="87">
        <v>2</v>
      </c>
      <c r="I57" s="163" t="s">
        <v>443</v>
      </c>
      <c r="J57" s="1367"/>
      <c r="K57" s="87">
        <f>K55+H57</f>
        <v>52</v>
      </c>
      <c r="L57" s="73" t="s">
        <v>443</v>
      </c>
      <c r="M57" s="1395"/>
      <c r="N57" s="66" t="s">
        <v>499</v>
      </c>
      <c r="O57" s="1369"/>
      <c r="P57" s="88"/>
    </row>
    <row r="58" spans="1:16" ht="30" customHeight="1">
      <c r="A58" s="1360" t="s">
        <v>589</v>
      </c>
      <c r="B58" s="148" t="s">
        <v>1330</v>
      </c>
      <c r="C58" s="1362">
        <v>16482</v>
      </c>
      <c r="D58" s="1364" t="s">
        <v>454</v>
      </c>
      <c r="E58" s="69" t="s">
        <v>588</v>
      </c>
      <c r="F58" s="1389">
        <v>40</v>
      </c>
      <c r="G58" s="1364" t="s">
        <v>454</v>
      </c>
      <c r="H58" s="69" t="s">
        <v>588</v>
      </c>
      <c r="I58" s="294"/>
      <c r="J58" s="1367" t="s">
        <v>1581</v>
      </c>
      <c r="K58" s="87">
        <v>1010.5</v>
      </c>
      <c r="L58" s="70" t="s">
        <v>454</v>
      </c>
      <c r="M58" s="1395" t="s">
        <v>444</v>
      </c>
      <c r="N58" s="66" t="s">
        <v>474</v>
      </c>
      <c r="O58" s="1369" t="s">
        <v>1325</v>
      </c>
      <c r="P58" s="88"/>
    </row>
    <row r="59" spans="1:16" ht="30" customHeight="1">
      <c r="A59" s="1360"/>
      <c r="B59" s="148" t="s">
        <v>1329</v>
      </c>
      <c r="C59" s="1363"/>
      <c r="D59" s="1365"/>
      <c r="E59" s="69" t="s">
        <v>588</v>
      </c>
      <c r="F59" s="1366"/>
      <c r="G59" s="1365"/>
      <c r="H59" s="87">
        <v>2</v>
      </c>
      <c r="I59" s="163" t="s">
        <v>443</v>
      </c>
      <c r="J59" s="1367"/>
      <c r="K59" s="87">
        <f>K57+H59</f>
        <v>54</v>
      </c>
      <c r="L59" s="73" t="s">
        <v>443</v>
      </c>
      <c r="M59" s="1395"/>
      <c r="N59" s="66" t="s">
        <v>499</v>
      </c>
      <c r="O59" s="1369"/>
      <c r="P59" s="88"/>
    </row>
    <row r="60" spans="1:16" ht="30" customHeight="1">
      <c r="A60" s="1360" t="s">
        <v>590</v>
      </c>
      <c r="B60" s="148" t="s">
        <v>1330</v>
      </c>
      <c r="C60" s="1362">
        <v>16482</v>
      </c>
      <c r="D60" s="1364" t="s">
        <v>454</v>
      </c>
      <c r="E60" s="69" t="s">
        <v>591</v>
      </c>
      <c r="F60" s="1389">
        <v>21</v>
      </c>
      <c r="G60" s="1364" t="s">
        <v>454</v>
      </c>
      <c r="H60" s="69" t="s">
        <v>591</v>
      </c>
      <c r="I60" s="294"/>
      <c r="J60" s="1367" t="s">
        <v>1581</v>
      </c>
      <c r="K60" s="87">
        <v>1031.5</v>
      </c>
      <c r="L60" s="70" t="s">
        <v>454</v>
      </c>
      <c r="M60" s="1395" t="s">
        <v>444</v>
      </c>
      <c r="N60" s="66" t="s">
        <v>516</v>
      </c>
      <c r="O60" s="1369" t="s">
        <v>1326</v>
      </c>
      <c r="P60" s="88"/>
    </row>
    <row r="61" spans="1:16" ht="30" customHeight="1">
      <c r="A61" s="1360"/>
      <c r="B61" s="148" t="s">
        <v>1329</v>
      </c>
      <c r="C61" s="1363"/>
      <c r="D61" s="1365"/>
      <c r="E61" s="69" t="s">
        <v>591</v>
      </c>
      <c r="F61" s="1366"/>
      <c r="G61" s="1365"/>
      <c r="H61" s="87">
        <v>2</v>
      </c>
      <c r="I61" s="163" t="s">
        <v>443</v>
      </c>
      <c r="J61" s="1367"/>
      <c r="K61" s="87">
        <f>K59+H61</f>
        <v>56</v>
      </c>
      <c r="L61" s="73" t="s">
        <v>443</v>
      </c>
      <c r="M61" s="1395"/>
      <c r="N61" s="66" t="s">
        <v>499</v>
      </c>
      <c r="O61" s="1369"/>
      <c r="P61" s="88"/>
    </row>
    <row r="62" spans="1:16" ht="30" customHeight="1">
      <c r="A62" s="1360" t="s">
        <v>592</v>
      </c>
      <c r="B62" s="148" t="s">
        <v>1330</v>
      </c>
      <c r="C62" s="1362">
        <v>16482</v>
      </c>
      <c r="D62" s="1364" t="s">
        <v>454</v>
      </c>
      <c r="E62" s="69" t="s">
        <v>591</v>
      </c>
      <c r="F62" s="1389">
        <v>41</v>
      </c>
      <c r="G62" s="1364" t="s">
        <v>454</v>
      </c>
      <c r="H62" s="69" t="s">
        <v>591</v>
      </c>
      <c r="I62" s="294"/>
      <c r="J62" s="1367" t="s">
        <v>1581</v>
      </c>
      <c r="K62" s="87">
        <v>1072</v>
      </c>
      <c r="L62" s="70" t="s">
        <v>454</v>
      </c>
      <c r="M62" s="1395" t="s">
        <v>444</v>
      </c>
      <c r="N62" s="66" t="s">
        <v>516</v>
      </c>
      <c r="O62" s="1369" t="s">
        <v>1327</v>
      </c>
      <c r="P62" s="88"/>
    </row>
    <row r="63" spans="1:16" ht="30" customHeight="1">
      <c r="A63" s="1360"/>
      <c r="B63" s="148" t="s">
        <v>1329</v>
      </c>
      <c r="C63" s="1363"/>
      <c r="D63" s="1365"/>
      <c r="E63" s="69" t="s">
        <v>591</v>
      </c>
      <c r="F63" s="1366"/>
      <c r="G63" s="1365"/>
      <c r="H63" s="87">
        <v>2</v>
      </c>
      <c r="I63" s="163" t="s">
        <v>443</v>
      </c>
      <c r="J63" s="1367"/>
      <c r="K63" s="87">
        <f>K61+H63</f>
        <v>58</v>
      </c>
      <c r="L63" s="73" t="s">
        <v>443</v>
      </c>
      <c r="M63" s="1395"/>
      <c r="N63" s="66" t="s">
        <v>499</v>
      </c>
      <c r="O63" s="1369"/>
      <c r="P63" s="88"/>
    </row>
    <row r="64" spans="1:16" ht="30" customHeight="1">
      <c r="A64" s="1360" t="s">
        <v>593</v>
      </c>
      <c r="B64" s="148" t="s">
        <v>1330</v>
      </c>
      <c r="C64" s="1362">
        <v>16482</v>
      </c>
      <c r="D64" s="1364" t="s">
        <v>454</v>
      </c>
      <c r="E64" s="69" t="s">
        <v>591</v>
      </c>
      <c r="F64" s="1389">
        <v>39</v>
      </c>
      <c r="G64" s="1364" t="s">
        <v>454</v>
      </c>
      <c r="H64" s="69" t="s">
        <v>591</v>
      </c>
      <c r="I64" s="294"/>
      <c r="J64" s="1367" t="s">
        <v>1581</v>
      </c>
      <c r="K64" s="87">
        <v>1111.5</v>
      </c>
      <c r="L64" s="70" t="s">
        <v>454</v>
      </c>
      <c r="M64" s="1395" t="s">
        <v>444</v>
      </c>
      <c r="N64" s="66" t="s">
        <v>516</v>
      </c>
      <c r="O64" s="1369" t="s">
        <v>1342</v>
      </c>
      <c r="P64" s="88"/>
    </row>
    <row r="65" spans="1:16" ht="30" customHeight="1">
      <c r="A65" s="1360"/>
      <c r="B65" s="148" t="s">
        <v>1329</v>
      </c>
      <c r="C65" s="1363"/>
      <c r="D65" s="1365"/>
      <c r="E65" s="69" t="s">
        <v>591</v>
      </c>
      <c r="F65" s="1366"/>
      <c r="G65" s="1365"/>
      <c r="H65" s="87">
        <v>2</v>
      </c>
      <c r="I65" s="163" t="s">
        <v>443</v>
      </c>
      <c r="J65" s="1367"/>
      <c r="K65" s="87">
        <f>K63+H65</f>
        <v>60</v>
      </c>
      <c r="L65" s="73" t="s">
        <v>443</v>
      </c>
      <c r="M65" s="1395"/>
      <c r="N65" s="66" t="s">
        <v>499</v>
      </c>
      <c r="O65" s="1369"/>
      <c r="P65" s="88"/>
    </row>
    <row r="66" spans="1:16" ht="30" customHeight="1">
      <c r="A66" s="1360" t="s">
        <v>594</v>
      </c>
      <c r="B66" s="148" t="s">
        <v>1330</v>
      </c>
      <c r="C66" s="1362">
        <v>16482</v>
      </c>
      <c r="D66" s="1364" t="s">
        <v>454</v>
      </c>
      <c r="E66" s="69" t="s">
        <v>595</v>
      </c>
      <c r="F66" s="1389">
        <v>41</v>
      </c>
      <c r="G66" s="1364" t="s">
        <v>454</v>
      </c>
      <c r="H66" s="69" t="s">
        <v>595</v>
      </c>
      <c r="I66" s="294"/>
      <c r="J66" s="1367" t="s">
        <v>1581</v>
      </c>
      <c r="K66" s="87">
        <v>1152.5</v>
      </c>
      <c r="L66" s="70" t="s">
        <v>454</v>
      </c>
      <c r="M66" s="1395" t="s">
        <v>444</v>
      </c>
      <c r="N66" s="66" t="s">
        <v>474</v>
      </c>
      <c r="O66" s="1369" t="s">
        <v>1343</v>
      </c>
      <c r="P66" s="88"/>
    </row>
    <row r="67" spans="1:16" ht="30" customHeight="1">
      <c r="A67" s="1360"/>
      <c r="B67" s="148" t="s">
        <v>1329</v>
      </c>
      <c r="C67" s="1363"/>
      <c r="D67" s="1365"/>
      <c r="E67" s="69" t="s">
        <v>595</v>
      </c>
      <c r="F67" s="1366"/>
      <c r="G67" s="1365"/>
      <c r="H67" s="87">
        <v>2</v>
      </c>
      <c r="I67" s="163" t="s">
        <v>443</v>
      </c>
      <c r="J67" s="1367"/>
      <c r="K67" s="87">
        <f>K65+H67</f>
        <v>62</v>
      </c>
      <c r="L67" s="73" t="s">
        <v>443</v>
      </c>
      <c r="M67" s="1395"/>
      <c r="N67" s="66" t="s">
        <v>499</v>
      </c>
      <c r="O67" s="1369"/>
      <c r="P67" s="88"/>
    </row>
    <row r="68" spans="1:16" ht="30" customHeight="1">
      <c r="A68" s="1360" t="s">
        <v>596</v>
      </c>
      <c r="B68" s="148" t="s">
        <v>1330</v>
      </c>
      <c r="C68" s="1362">
        <v>16482</v>
      </c>
      <c r="D68" s="1364" t="s">
        <v>454</v>
      </c>
      <c r="E68" s="69" t="s">
        <v>595</v>
      </c>
      <c r="F68" s="1389">
        <v>21</v>
      </c>
      <c r="G68" s="1364" t="s">
        <v>454</v>
      </c>
      <c r="H68" s="69" t="s">
        <v>595</v>
      </c>
      <c r="I68" s="294"/>
      <c r="J68" s="1367" t="s">
        <v>1581</v>
      </c>
      <c r="K68" s="87">
        <v>1173.5</v>
      </c>
      <c r="L68" s="70" t="s">
        <v>454</v>
      </c>
      <c r="M68" s="1395" t="s">
        <v>444</v>
      </c>
      <c r="N68" s="66" t="s">
        <v>474</v>
      </c>
      <c r="O68" s="1369" t="s">
        <v>1344</v>
      </c>
      <c r="P68" s="88"/>
    </row>
    <row r="69" spans="1:16" ht="30" customHeight="1">
      <c r="A69" s="1360"/>
      <c r="B69" s="148" t="s">
        <v>1329</v>
      </c>
      <c r="C69" s="1363"/>
      <c r="D69" s="1365"/>
      <c r="E69" s="69" t="s">
        <v>595</v>
      </c>
      <c r="F69" s="1366"/>
      <c r="G69" s="1365"/>
      <c r="H69" s="87">
        <v>2</v>
      </c>
      <c r="I69" s="163" t="s">
        <v>443</v>
      </c>
      <c r="J69" s="1367"/>
      <c r="K69" s="87">
        <f>K67+H69</f>
        <v>64</v>
      </c>
      <c r="L69" s="73" t="s">
        <v>443</v>
      </c>
      <c r="M69" s="1395"/>
      <c r="N69" s="66" t="s">
        <v>499</v>
      </c>
      <c r="O69" s="1369"/>
      <c r="P69" s="88"/>
    </row>
    <row r="70" spans="1:16" ht="30" customHeight="1">
      <c r="A70" s="1360" t="s">
        <v>597</v>
      </c>
      <c r="B70" s="148" t="s">
        <v>1330</v>
      </c>
      <c r="C70" s="1362">
        <v>16482</v>
      </c>
      <c r="D70" s="1364" t="s">
        <v>454</v>
      </c>
      <c r="E70" s="69" t="s">
        <v>598</v>
      </c>
      <c r="F70" s="1389">
        <v>39</v>
      </c>
      <c r="G70" s="1364" t="s">
        <v>454</v>
      </c>
      <c r="H70" s="69" t="s">
        <v>598</v>
      </c>
      <c r="I70" s="294"/>
      <c r="J70" s="1367" t="s">
        <v>1581</v>
      </c>
      <c r="K70" s="87">
        <v>1212.5</v>
      </c>
      <c r="L70" s="70" t="s">
        <v>454</v>
      </c>
      <c r="M70" s="1395" t="s">
        <v>444</v>
      </c>
      <c r="N70" s="66" t="s">
        <v>474</v>
      </c>
      <c r="O70" s="1369" t="s">
        <v>1345</v>
      </c>
      <c r="P70" s="88"/>
    </row>
    <row r="71" spans="1:16" ht="30" customHeight="1">
      <c r="A71" s="1360"/>
      <c r="B71" s="148" t="s">
        <v>1329</v>
      </c>
      <c r="C71" s="1363"/>
      <c r="D71" s="1365"/>
      <c r="E71" s="69" t="s">
        <v>598</v>
      </c>
      <c r="F71" s="1366"/>
      <c r="G71" s="1365"/>
      <c r="H71" s="87">
        <v>2</v>
      </c>
      <c r="I71" s="163" t="s">
        <v>443</v>
      </c>
      <c r="J71" s="1367"/>
      <c r="K71" s="87">
        <f>K69+H71</f>
        <v>66</v>
      </c>
      <c r="L71" s="73" t="s">
        <v>443</v>
      </c>
      <c r="M71" s="1395"/>
      <c r="N71" s="66" t="s">
        <v>599</v>
      </c>
      <c r="O71" s="1369"/>
      <c r="P71" s="88"/>
    </row>
    <row r="72" spans="1:16" ht="30" customHeight="1">
      <c r="A72" s="1360" t="s">
        <v>600</v>
      </c>
      <c r="B72" s="148" t="s">
        <v>1330</v>
      </c>
      <c r="C72" s="1362">
        <v>16482</v>
      </c>
      <c r="D72" s="1364" t="s">
        <v>454</v>
      </c>
      <c r="E72" s="69" t="s">
        <v>598</v>
      </c>
      <c r="F72" s="1389">
        <v>41.5</v>
      </c>
      <c r="G72" s="1364" t="s">
        <v>454</v>
      </c>
      <c r="H72" s="69" t="s">
        <v>598</v>
      </c>
      <c r="I72" s="294"/>
      <c r="J72" s="1367" t="s">
        <v>1581</v>
      </c>
      <c r="K72" s="87">
        <v>1254</v>
      </c>
      <c r="L72" s="70" t="s">
        <v>454</v>
      </c>
      <c r="M72" s="1395" t="s">
        <v>444</v>
      </c>
      <c r="N72" s="66" t="s">
        <v>474</v>
      </c>
      <c r="O72" s="1369" t="s">
        <v>1346</v>
      </c>
      <c r="P72" s="88"/>
    </row>
    <row r="73" spans="1:16" ht="30" customHeight="1">
      <c r="A73" s="1360"/>
      <c r="B73" s="148" t="s">
        <v>1329</v>
      </c>
      <c r="C73" s="1363"/>
      <c r="D73" s="1365"/>
      <c r="E73" s="69" t="s">
        <v>598</v>
      </c>
      <c r="F73" s="1366"/>
      <c r="G73" s="1365"/>
      <c r="H73" s="87">
        <v>2</v>
      </c>
      <c r="I73" s="163" t="s">
        <v>443</v>
      </c>
      <c r="J73" s="1367"/>
      <c r="K73" s="87">
        <f>K71+H73</f>
        <v>68</v>
      </c>
      <c r="L73" s="73" t="s">
        <v>443</v>
      </c>
      <c r="M73" s="1395"/>
      <c r="N73" s="66" t="s">
        <v>599</v>
      </c>
      <c r="O73" s="1369"/>
      <c r="P73" s="88"/>
    </row>
    <row r="74" spans="1:16" ht="30" customHeight="1">
      <c r="A74" s="1360" t="s">
        <v>601</v>
      </c>
      <c r="B74" s="148" t="s">
        <v>1330</v>
      </c>
      <c r="C74" s="1362">
        <v>16482</v>
      </c>
      <c r="D74" s="1364" t="s">
        <v>454</v>
      </c>
      <c r="E74" s="69" t="s">
        <v>598</v>
      </c>
      <c r="F74" s="1389">
        <v>21</v>
      </c>
      <c r="G74" s="1364" t="s">
        <v>454</v>
      </c>
      <c r="H74" s="69" t="s">
        <v>598</v>
      </c>
      <c r="I74" s="294"/>
      <c r="J74" s="1367" t="s">
        <v>1581</v>
      </c>
      <c r="K74" s="87">
        <v>1275</v>
      </c>
      <c r="L74" s="70" t="s">
        <v>454</v>
      </c>
      <c r="M74" s="1395" t="s">
        <v>444</v>
      </c>
      <c r="N74" s="66" t="s">
        <v>488</v>
      </c>
      <c r="O74" s="1369" t="s">
        <v>1347</v>
      </c>
      <c r="P74" s="88"/>
    </row>
    <row r="75" spans="1:16" ht="30" customHeight="1">
      <c r="A75" s="1360"/>
      <c r="B75" s="148" t="s">
        <v>1329</v>
      </c>
      <c r="C75" s="1363"/>
      <c r="D75" s="1365"/>
      <c r="E75" s="69" t="s">
        <v>598</v>
      </c>
      <c r="F75" s="1366"/>
      <c r="G75" s="1365"/>
      <c r="H75" s="87">
        <v>2</v>
      </c>
      <c r="I75" s="163" t="s">
        <v>443</v>
      </c>
      <c r="J75" s="1367"/>
      <c r="K75" s="87">
        <f>K73+H75</f>
        <v>70</v>
      </c>
      <c r="L75" s="73" t="s">
        <v>443</v>
      </c>
      <c r="M75" s="1395"/>
      <c r="N75" s="66" t="s">
        <v>499</v>
      </c>
      <c r="O75" s="1369"/>
      <c r="P75" s="88"/>
    </row>
    <row r="76" spans="1:16" ht="30" customHeight="1">
      <c r="A76" s="1360" t="s">
        <v>602</v>
      </c>
      <c r="B76" s="148" t="s">
        <v>1330</v>
      </c>
      <c r="C76" s="1362">
        <v>16482</v>
      </c>
      <c r="D76" s="1364" t="s">
        <v>454</v>
      </c>
      <c r="E76" s="69" t="s">
        <v>603</v>
      </c>
      <c r="F76" s="1389">
        <v>21</v>
      </c>
      <c r="G76" s="1364" t="s">
        <v>454</v>
      </c>
      <c r="H76" s="69" t="s">
        <v>603</v>
      </c>
      <c r="I76" s="294"/>
      <c r="J76" s="1367" t="s">
        <v>1581</v>
      </c>
      <c r="K76" s="87">
        <v>1296</v>
      </c>
      <c r="L76" s="70" t="s">
        <v>454</v>
      </c>
      <c r="M76" s="1395" t="s">
        <v>444</v>
      </c>
      <c r="N76" s="66" t="s">
        <v>488</v>
      </c>
      <c r="O76" s="1369" t="s">
        <v>1348</v>
      </c>
      <c r="P76" s="88"/>
    </row>
    <row r="77" spans="1:16" ht="30" customHeight="1">
      <c r="A77" s="1360"/>
      <c r="B77" s="148" t="s">
        <v>1329</v>
      </c>
      <c r="C77" s="1363"/>
      <c r="D77" s="1365"/>
      <c r="E77" s="69" t="s">
        <v>603</v>
      </c>
      <c r="F77" s="1366"/>
      <c r="G77" s="1365"/>
      <c r="H77" s="87">
        <v>2</v>
      </c>
      <c r="I77" s="163" t="s">
        <v>443</v>
      </c>
      <c r="J77" s="1367"/>
      <c r="K77" s="87">
        <f>K75+H77</f>
        <v>72</v>
      </c>
      <c r="L77" s="73" t="s">
        <v>443</v>
      </c>
      <c r="M77" s="1395"/>
      <c r="N77" s="66" t="s">
        <v>499</v>
      </c>
      <c r="O77" s="1369"/>
      <c r="P77" s="88"/>
    </row>
    <row r="78" spans="1:16" ht="30" customHeight="1">
      <c r="A78" s="1360" t="s">
        <v>604</v>
      </c>
      <c r="B78" s="148" t="s">
        <v>1330</v>
      </c>
      <c r="C78" s="1362">
        <v>16482</v>
      </c>
      <c r="D78" s="1364" t="s">
        <v>454</v>
      </c>
      <c r="E78" s="69" t="s">
        <v>542</v>
      </c>
      <c r="F78" s="1389">
        <v>41</v>
      </c>
      <c r="G78" s="1364" t="s">
        <v>454</v>
      </c>
      <c r="H78" s="69" t="s">
        <v>542</v>
      </c>
      <c r="I78" s="294"/>
      <c r="J78" s="1367" t="s">
        <v>1581</v>
      </c>
      <c r="K78" s="87">
        <v>1337</v>
      </c>
      <c r="L78" s="70" t="s">
        <v>454</v>
      </c>
      <c r="M78" s="1395" t="s">
        <v>444</v>
      </c>
      <c r="N78" s="66" t="s">
        <v>488</v>
      </c>
      <c r="O78" s="1369" t="s">
        <v>1349</v>
      </c>
      <c r="P78" s="88"/>
    </row>
    <row r="79" spans="1:16" ht="30" customHeight="1">
      <c r="A79" s="1360"/>
      <c r="B79" s="148" t="s">
        <v>1329</v>
      </c>
      <c r="C79" s="1363"/>
      <c r="D79" s="1365"/>
      <c r="E79" s="69" t="s">
        <v>542</v>
      </c>
      <c r="F79" s="1366"/>
      <c r="G79" s="1365"/>
      <c r="H79" s="87">
        <v>2</v>
      </c>
      <c r="I79" s="163" t="s">
        <v>443</v>
      </c>
      <c r="J79" s="1367"/>
      <c r="K79" s="87">
        <f>K77+H79</f>
        <v>74</v>
      </c>
      <c r="L79" s="73" t="s">
        <v>443</v>
      </c>
      <c r="M79" s="1395"/>
      <c r="N79" s="66" t="s">
        <v>499</v>
      </c>
      <c r="O79" s="1369"/>
      <c r="P79" s="88"/>
    </row>
    <row r="80" spans="1:16" ht="30" customHeight="1">
      <c r="A80" s="1360" t="s">
        <v>605</v>
      </c>
      <c r="B80" s="148" t="s">
        <v>1330</v>
      </c>
      <c r="C80" s="1362">
        <v>16482</v>
      </c>
      <c r="D80" s="1364" t="s">
        <v>454</v>
      </c>
      <c r="E80" s="69" t="s">
        <v>542</v>
      </c>
      <c r="F80" s="1389">
        <v>39</v>
      </c>
      <c r="G80" s="1364" t="s">
        <v>454</v>
      </c>
      <c r="H80" s="69" t="s">
        <v>542</v>
      </c>
      <c r="I80" s="294"/>
      <c r="J80" s="1367" t="s">
        <v>1581</v>
      </c>
      <c r="K80" s="87">
        <v>1376</v>
      </c>
      <c r="L80" s="70" t="s">
        <v>454</v>
      </c>
      <c r="M80" s="1395" t="s">
        <v>444</v>
      </c>
      <c r="N80" s="66" t="s">
        <v>488</v>
      </c>
      <c r="O80" s="1369" t="s">
        <v>1350</v>
      </c>
      <c r="P80" s="88"/>
    </row>
    <row r="81" spans="1:16" ht="30" customHeight="1">
      <c r="A81" s="1360"/>
      <c r="B81" s="148" t="s">
        <v>1329</v>
      </c>
      <c r="C81" s="1363"/>
      <c r="D81" s="1365"/>
      <c r="E81" s="69" t="s">
        <v>542</v>
      </c>
      <c r="F81" s="1366"/>
      <c r="G81" s="1365"/>
      <c r="H81" s="87">
        <v>2</v>
      </c>
      <c r="I81" s="163" t="s">
        <v>443</v>
      </c>
      <c r="J81" s="1367"/>
      <c r="K81" s="87">
        <f>K79+H81</f>
        <v>76</v>
      </c>
      <c r="L81" s="73" t="s">
        <v>443</v>
      </c>
      <c r="M81" s="1395"/>
      <c r="N81" s="66" t="s">
        <v>499</v>
      </c>
      <c r="O81" s="1369"/>
      <c r="P81" s="88"/>
    </row>
    <row r="82" spans="1:16" ht="30" customHeight="1">
      <c r="A82" s="1360" t="s">
        <v>606</v>
      </c>
      <c r="B82" s="148" t="s">
        <v>1330</v>
      </c>
      <c r="C82" s="1362">
        <v>16482</v>
      </c>
      <c r="D82" s="1364" t="s">
        <v>454</v>
      </c>
      <c r="E82" s="69" t="s">
        <v>607</v>
      </c>
      <c r="F82" s="1389">
        <v>41</v>
      </c>
      <c r="G82" s="1364" t="s">
        <v>454</v>
      </c>
      <c r="H82" s="69" t="s">
        <v>607</v>
      </c>
      <c r="I82" s="294"/>
      <c r="J82" s="1367" t="s">
        <v>1581</v>
      </c>
      <c r="K82" s="87">
        <v>1417</v>
      </c>
      <c r="L82" s="70" t="s">
        <v>454</v>
      </c>
      <c r="M82" s="1395" t="s">
        <v>444</v>
      </c>
      <c r="N82" s="66" t="s">
        <v>488</v>
      </c>
      <c r="O82" s="1369" t="s">
        <v>1351</v>
      </c>
      <c r="P82" s="88"/>
    </row>
    <row r="83" spans="1:16" ht="30" customHeight="1">
      <c r="A83" s="1360"/>
      <c r="B83" s="148" t="s">
        <v>1329</v>
      </c>
      <c r="C83" s="1363"/>
      <c r="D83" s="1365"/>
      <c r="E83" s="69" t="s">
        <v>607</v>
      </c>
      <c r="F83" s="1366"/>
      <c r="G83" s="1365"/>
      <c r="H83" s="87">
        <v>2</v>
      </c>
      <c r="I83" s="163" t="s">
        <v>443</v>
      </c>
      <c r="J83" s="1367"/>
      <c r="K83" s="87">
        <f>K81+H83</f>
        <v>78</v>
      </c>
      <c r="L83" s="73" t="s">
        <v>443</v>
      </c>
      <c r="M83" s="1395"/>
      <c r="N83" s="66" t="s">
        <v>499</v>
      </c>
      <c r="O83" s="1369"/>
      <c r="P83" s="88"/>
    </row>
    <row r="84" spans="1:16" ht="30" customHeight="1">
      <c r="A84" s="1360" t="s">
        <v>608</v>
      </c>
      <c r="B84" s="148" t="s">
        <v>1330</v>
      </c>
      <c r="C84" s="1362">
        <v>16482</v>
      </c>
      <c r="D84" s="1364" t="s">
        <v>454</v>
      </c>
      <c r="E84" s="69" t="s">
        <v>607</v>
      </c>
      <c r="F84" s="1389">
        <v>40</v>
      </c>
      <c r="G84" s="1364" t="s">
        <v>454</v>
      </c>
      <c r="H84" s="69" t="s">
        <v>607</v>
      </c>
      <c r="I84" s="294"/>
      <c r="J84" s="1367" t="s">
        <v>1581</v>
      </c>
      <c r="K84" s="87">
        <v>1457</v>
      </c>
      <c r="L84" s="70" t="s">
        <v>454</v>
      </c>
      <c r="M84" s="1395" t="s">
        <v>444</v>
      </c>
      <c r="N84" s="66" t="s">
        <v>488</v>
      </c>
      <c r="O84" s="1369" t="s">
        <v>1352</v>
      </c>
      <c r="P84" s="88"/>
    </row>
    <row r="85" spans="1:16" ht="30" customHeight="1">
      <c r="A85" s="1360"/>
      <c r="B85" s="148" t="s">
        <v>1329</v>
      </c>
      <c r="C85" s="1363"/>
      <c r="D85" s="1365"/>
      <c r="E85" s="69" t="s">
        <v>607</v>
      </c>
      <c r="F85" s="1366"/>
      <c r="G85" s="1365"/>
      <c r="H85" s="87">
        <v>2</v>
      </c>
      <c r="I85" s="163" t="s">
        <v>443</v>
      </c>
      <c r="J85" s="1367"/>
      <c r="K85" s="87">
        <f>K83+H85</f>
        <v>80</v>
      </c>
      <c r="L85" s="73" t="s">
        <v>443</v>
      </c>
      <c r="M85" s="1395"/>
      <c r="N85" s="66" t="s">
        <v>499</v>
      </c>
      <c r="O85" s="1369"/>
      <c r="P85" s="88"/>
    </row>
    <row r="86" spans="1:16" ht="30" customHeight="1">
      <c r="A86" s="1360" t="s">
        <v>609</v>
      </c>
      <c r="B86" s="148" t="s">
        <v>1330</v>
      </c>
      <c r="C86" s="1362">
        <v>16482</v>
      </c>
      <c r="D86" s="1364" t="s">
        <v>454</v>
      </c>
      <c r="E86" s="69" t="s">
        <v>503</v>
      </c>
      <c r="F86" s="1389">
        <v>41.5</v>
      </c>
      <c r="G86" s="1364" t="s">
        <v>454</v>
      </c>
      <c r="H86" s="69" t="s">
        <v>503</v>
      </c>
      <c r="I86" s="294"/>
      <c r="J86" s="1367" t="s">
        <v>1581</v>
      </c>
      <c r="K86" s="87">
        <v>1498.5</v>
      </c>
      <c r="L86" s="70" t="s">
        <v>454</v>
      </c>
      <c r="M86" s="1395" t="s">
        <v>444</v>
      </c>
      <c r="N86" s="66" t="s">
        <v>488</v>
      </c>
      <c r="O86" s="1369" t="s">
        <v>1353</v>
      </c>
      <c r="P86" s="88"/>
    </row>
    <row r="87" spans="1:16" ht="30" customHeight="1">
      <c r="A87" s="1360"/>
      <c r="B87" s="148" t="s">
        <v>1329</v>
      </c>
      <c r="C87" s="1363"/>
      <c r="D87" s="1365"/>
      <c r="E87" s="69" t="s">
        <v>503</v>
      </c>
      <c r="F87" s="1366"/>
      <c r="G87" s="1365"/>
      <c r="H87" s="87">
        <v>2</v>
      </c>
      <c r="I87" s="163" t="s">
        <v>443</v>
      </c>
      <c r="J87" s="1367"/>
      <c r="K87" s="87">
        <f>K85+H87</f>
        <v>82</v>
      </c>
      <c r="L87" s="73" t="s">
        <v>443</v>
      </c>
      <c r="M87" s="1395"/>
      <c r="N87" s="66" t="s">
        <v>499</v>
      </c>
      <c r="O87" s="1369"/>
      <c r="P87" s="88"/>
    </row>
    <row r="88" spans="1:16" ht="30" customHeight="1">
      <c r="A88" s="1360" t="s">
        <v>610</v>
      </c>
      <c r="B88" s="148" t="s">
        <v>1330</v>
      </c>
      <c r="C88" s="1362">
        <v>16482</v>
      </c>
      <c r="D88" s="1364" t="s">
        <v>454</v>
      </c>
      <c r="E88" s="69" t="s">
        <v>503</v>
      </c>
      <c r="F88" s="1389">
        <v>39</v>
      </c>
      <c r="G88" s="1364" t="s">
        <v>454</v>
      </c>
      <c r="H88" s="69" t="s">
        <v>503</v>
      </c>
      <c r="I88" s="294"/>
      <c r="J88" s="1367" t="s">
        <v>1581</v>
      </c>
      <c r="K88" s="87">
        <v>1537.5</v>
      </c>
      <c r="L88" s="70" t="s">
        <v>454</v>
      </c>
      <c r="M88" s="1395" t="s">
        <v>444</v>
      </c>
      <c r="N88" s="66" t="s">
        <v>488</v>
      </c>
      <c r="O88" s="1369" t="s">
        <v>1354</v>
      </c>
      <c r="P88" s="88"/>
    </row>
    <row r="89" spans="1:16" ht="30" customHeight="1">
      <c r="A89" s="1360"/>
      <c r="B89" s="148" t="s">
        <v>1329</v>
      </c>
      <c r="C89" s="1363"/>
      <c r="D89" s="1365"/>
      <c r="E89" s="69" t="s">
        <v>503</v>
      </c>
      <c r="F89" s="1366"/>
      <c r="G89" s="1365"/>
      <c r="H89" s="87">
        <v>2</v>
      </c>
      <c r="I89" s="163" t="s">
        <v>443</v>
      </c>
      <c r="J89" s="1367"/>
      <c r="K89" s="87">
        <f>K87+H89</f>
        <v>84</v>
      </c>
      <c r="L89" s="73" t="s">
        <v>443</v>
      </c>
      <c r="M89" s="1395"/>
      <c r="N89" s="66" t="s">
        <v>499</v>
      </c>
      <c r="O89" s="1369"/>
      <c r="P89" s="88"/>
    </row>
    <row r="90" spans="1:16" ht="30" customHeight="1">
      <c r="A90" s="1360" t="s">
        <v>611</v>
      </c>
      <c r="B90" s="148" t="s">
        <v>1330</v>
      </c>
      <c r="C90" s="1362">
        <v>16482</v>
      </c>
      <c r="D90" s="1364" t="s">
        <v>454</v>
      </c>
      <c r="E90" s="69" t="s">
        <v>505</v>
      </c>
      <c r="F90" s="1389">
        <v>39</v>
      </c>
      <c r="G90" s="1364" t="s">
        <v>454</v>
      </c>
      <c r="H90" s="69" t="s">
        <v>505</v>
      </c>
      <c r="I90" s="294"/>
      <c r="J90" s="1367" t="s">
        <v>1581</v>
      </c>
      <c r="K90" s="87">
        <v>1576.5</v>
      </c>
      <c r="L90" s="70" t="s">
        <v>454</v>
      </c>
      <c r="M90" s="1395" t="s">
        <v>444</v>
      </c>
      <c r="N90" s="66" t="s">
        <v>488</v>
      </c>
      <c r="O90" s="1369" t="s">
        <v>1355</v>
      </c>
      <c r="P90" s="88"/>
    </row>
    <row r="91" spans="1:16" ht="30" customHeight="1">
      <c r="A91" s="1360"/>
      <c r="B91" s="148" t="s">
        <v>1329</v>
      </c>
      <c r="C91" s="1363"/>
      <c r="D91" s="1365"/>
      <c r="E91" s="69" t="s">
        <v>505</v>
      </c>
      <c r="F91" s="1366"/>
      <c r="G91" s="1365"/>
      <c r="H91" s="87">
        <v>2</v>
      </c>
      <c r="I91" s="163" t="s">
        <v>443</v>
      </c>
      <c r="J91" s="1367"/>
      <c r="K91" s="87">
        <f>K89+H91</f>
        <v>86</v>
      </c>
      <c r="L91" s="73" t="s">
        <v>443</v>
      </c>
      <c r="M91" s="1395"/>
      <c r="N91" s="66" t="s">
        <v>499</v>
      </c>
      <c r="O91" s="1369"/>
      <c r="P91" s="88"/>
    </row>
    <row r="92" spans="1:16" ht="30" customHeight="1">
      <c r="A92" s="1360" t="s">
        <v>612</v>
      </c>
      <c r="B92" s="148" t="s">
        <v>1330</v>
      </c>
      <c r="C92" s="1362">
        <v>16482</v>
      </c>
      <c r="D92" s="1364" t="s">
        <v>454</v>
      </c>
      <c r="E92" s="69" t="s">
        <v>613</v>
      </c>
      <c r="F92" s="1389">
        <v>41</v>
      </c>
      <c r="G92" s="1364" t="s">
        <v>454</v>
      </c>
      <c r="H92" s="69" t="s">
        <v>613</v>
      </c>
      <c r="I92" s="294"/>
      <c r="J92" s="1367" t="s">
        <v>1581</v>
      </c>
      <c r="K92" s="87">
        <v>1617.5</v>
      </c>
      <c r="L92" s="70" t="s">
        <v>454</v>
      </c>
      <c r="M92" s="1395" t="s">
        <v>444</v>
      </c>
      <c r="N92" s="66" t="s">
        <v>488</v>
      </c>
      <c r="O92" s="1369" t="s">
        <v>1356</v>
      </c>
      <c r="P92" s="88"/>
    </row>
    <row r="93" spans="1:16" ht="30" customHeight="1">
      <c r="A93" s="1360"/>
      <c r="B93" s="148" t="s">
        <v>1329</v>
      </c>
      <c r="C93" s="1363"/>
      <c r="D93" s="1365"/>
      <c r="E93" s="69" t="s">
        <v>613</v>
      </c>
      <c r="F93" s="1366"/>
      <c r="G93" s="1365"/>
      <c r="H93" s="87">
        <v>2</v>
      </c>
      <c r="I93" s="163" t="s">
        <v>443</v>
      </c>
      <c r="J93" s="1367"/>
      <c r="K93" s="87">
        <f>K91+H93</f>
        <v>88</v>
      </c>
      <c r="L93" s="73" t="s">
        <v>443</v>
      </c>
      <c r="M93" s="1395"/>
      <c r="N93" s="66" t="s">
        <v>499</v>
      </c>
      <c r="O93" s="1369"/>
      <c r="P93" s="88"/>
    </row>
    <row r="94" spans="1:16" ht="30" customHeight="1">
      <c r="A94" s="1360" t="s">
        <v>614</v>
      </c>
      <c r="B94" s="148" t="s">
        <v>1330</v>
      </c>
      <c r="C94" s="1362">
        <v>16482</v>
      </c>
      <c r="D94" s="1364" t="s">
        <v>454</v>
      </c>
      <c r="E94" s="69" t="s">
        <v>613</v>
      </c>
      <c r="F94" s="1389">
        <v>39</v>
      </c>
      <c r="G94" s="1364" t="s">
        <v>454</v>
      </c>
      <c r="H94" s="69" t="s">
        <v>613</v>
      </c>
      <c r="I94" s="294"/>
      <c r="J94" s="1367" t="s">
        <v>1581</v>
      </c>
      <c r="K94" s="87">
        <v>1656.5</v>
      </c>
      <c r="L94" s="70" t="s">
        <v>454</v>
      </c>
      <c r="M94" s="1395" t="s">
        <v>444</v>
      </c>
      <c r="N94" s="66" t="s">
        <v>488</v>
      </c>
      <c r="O94" s="1369" t="s">
        <v>1357</v>
      </c>
      <c r="P94" s="88"/>
    </row>
    <row r="95" spans="1:16" ht="30" customHeight="1">
      <c r="A95" s="1360"/>
      <c r="B95" s="148" t="s">
        <v>1329</v>
      </c>
      <c r="C95" s="1363"/>
      <c r="D95" s="1365"/>
      <c r="E95" s="69" t="s">
        <v>613</v>
      </c>
      <c r="F95" s="1366"/>
      <c r="G95" s="1365"/>
      <c r="H95" s="87">
        <v>2</v>
      </c>
      <c r="I95" s="163" t="s">
        <v>443</v>
      </c>
      <c r="J95" s="1367"/>
      <c r="K95" s="87">
        <f>K93+H95</f>
        <v>90</v>
      </c>
      <c r="L95" s="73" t="s">
        <v>443</v>
      </c>
      <c r="M95" s="1395"/>
      <c r="N95" s="66" t="s">
        <v>499</v>
      </c>
      <c r="O95" s="1369"/>
      <c r="P95" s="88"/>
    </row>
    <row r="96" spans="1:16" ht="30" customHeight="1">
      <c r="A96" s="1360" t="s">
        <v>615</v>
      </c>
      <c r="B96" s="148" t="s">
        <v>1330</v>
      </c>
      <c r="C96" s="1362">
        <v>16482</v>
      </c>
      <c r="D96" s="1364" t="s">
        <v>454</v>
      </c>
      <c r="E96" s="69" t="s">
        <v>616</v>
      </c>
      <c r="F96" s="1389">
        <v>41.5</v>
      </c>
      <c r="G96" s="1364" t="s">
        <v>454</v>
      </c>
      <c r="H96" s="69" t="s">
        <v>616</v>
      </c>
      <c r="I96" s="294"/>
      <c r="J96" s="1367" t="s">
        <v>1581</v>
      </c>
      <c r="K96" s="87">
        <v>1698</v>
      </c>
      <c r="L96" s="70" t="s">
        <v>454</v>
      </c>
      <c r="M96" s="1395" t="s">
        <v>444</v>
      </c>
      <c r="N96" s="66" t="s">
        <v>488</v>
      </c>
      <c r="O96" s="1369" t="s">
        <v>1358</v>
      </c>
      <c r="P96" s="88"/>
    </row>
    <row r="97" spans="1:16" ht="30" customHeight="1">
      <c r="A97" s="1360"/>
      <c r="B97" s="148" t="s">
        <v>1329</v>
      </c>
      <c r="C97" s="1363"/>
      <c r="D97" s="1365"/>
      <c r="E97" s="69" t="s">
        <v>616</v>
      </c>
      <c r="F97" s="1366"/>
      <c r="G97" s="1365"/>
      <c r="H97" s="87">
        <v>2</v>
      </c>
      <c r="I97" s="163" t="s">
        <v>443</v>
      </c>
      <c r="J97" s="1367"/>
      <c r="K97" s="87">
        <f>K95+H97</f>
        <v>92</v>
      </c>
      <c r="L97" s="73" t="s">
        <v>443</v>
      </c>
      <c r="M97" s="1395"/>
      <c r="N97" s="66" t="s">
        <v>499</v>
      </c>
      <c r="O97" s="1369"/>
      <c r="P97" s="88"/>
    </row>
    <row r="98" spans="1:16" ht="30" customHeight="1">
      <c r="A98" s="1360" t="s">
        <v>617</v>
      </c>
      <c r="B98" s="148" t="s">
        <v>1330</v>
      </c>
      <c r="C98" s="1362">
        <v>16482</v>
      </c>
      <c r="D98" s="1364" t="s">
        <v>454</v>
      </c>
      <c r="E98" s="69" t="s">
        <v>616</v>
      </c>
      <c r="F98" s="1389">
        <v>39.5</v>
      </c>
      <c r="G98" s="1364" t="s">
        <v>454</v>
      </c>
      <c r="H98" s="69" t="s">
        <v>616</v>
      </c>
      <c r="I98" s="294"/>
      <c r="J98" s="1367" t="s">
        <v>1581</v>
      </c>
      <c r="K98" s="87">
        <v>1737.5</v>
      </c>
      <c r="L98" s="70" t="s">
        <v>454</v>
      </c>
      <c r="M98" s="1395" t="s">
        <v>444</v>
      </c>
      <c r="N98" s="66" t="s">
        <v>488</v>
      </c>
      <c r="O98" s="1369" t="s">
        <v>1359</v>
      </c>
      <c r="P98" s="88"/>
    </row>
    <row r="99" spans="1:16" ht="30" customHeight="1">
      <c r="A99" s="1360"/>
      <c r="B99" s="148" t="s">
        <v>1329</v>
      </c>
      <c r="C99" s="1363"/>
      <c r="D99" s="1365"/>
      <c r="E99" s="69" t="s">
        <v>616</v>
      </c>
      <c r="F99" s="1366"/>
      <c r="G99" s="1365"/>
      <c r="H99" s="87">
        <v>2</v>
      </c>
      <c r="I99" s="163" t="s">
        <v>443</v>
      </c>
      <c r="J99" s="1367"/>
      <c r="K99" s="87">
        <f>K97+H99</f>
        <v>94</v>
      </c>
      <c r="L99" s="73" t="s">
        <v>443</v>
      </c>
      <c r="M99" s="1395"/>
      <c r="N99" s="66" t="s">
        <v>499</v>
      </c>
      <c r="O99" s="1369"/>
      <c r="P99" s="88"/>
    </row>
    <row r="100" spans="1:16" ht="30" customHeight="1">
      <c r="A100" s="1360" t="s">
        <v>618</v>
      </c>
      <c r="B100" s="148" t="s">
        <v>1330</v>
      </c>
      <c r="C100" s="1362">
        <v>16482</v>
      </c>
      <c r="D100" s="1364" t="s">
        <v>454</v>
      </c>
      <c r="E100" s="69" t="s">
        <v>451</v>
      </c>
      <c r="F100" s="1389">
        <v>39</v>
      </c>
      <c r="G100" s="1364" t="s">
        <v>454</v>
      </c>
      <c r="H100" s="69" t="s">
        <v>451</v>
      </c>
      <c r="I100" s="294"/>
      <c r="J100" s="1367" t="s">
        <v>1581</v>
      </c>
      <c r="K100" s="87">
        <v>1776.5</v>
      </c>
      <c r="L100" s="70" t="s">
        <v>454</v>
      </c>
      <c r="M100" s="1395" t="s">
        <v>444</v>
      </c>
      <c r="N100" s="66" t="s">
        <v>488</v>
      </c>
      <c r="O100" s="1369" t="s">
        <v>1360</v>
      </c>
      <c r="P100" s="88"/>
    </row>
    <row r="101" spans="1:16" ht="30" customHeight="1">
      <c r="A101" s="1360"/>
      <c r="B101" s="148" t="s">
        <v>1329</v>
      </c>
      <c r="C101" s="1363"/>
      <c r="D101" s="1365"/>
      <c r="E101" s="69" t="s">
        <v>451</v>
      </c>
      <c r="F101" s="1366"/>
      <c r="G101" s="1365"/>
      <c r="H101" s="87">
        <v>2</v>
      </c>
      <c r="I101" s="163" t="s">
        <v>443</v>
      </c>
      <c r="J101" s="1367"/>
      <c r="K101" s="87">
        <f>K99+H101</f>
        <v>96</v>
      </c>
      <c r="L101" s="73" t="s">
        <v>443</v>
      </c>
      <c r="M101" s="1395"/>
      <c r="N101" s="66" t="s">
        <v>499</v>
      </c>
      <c r="O101" s="1369"/>
      <c r="P101" s="88"/>
    </row>
    <row r="102" spans="1:16" ht="30" customHeight="1">
      <c r="A102" s="1360" t="s">
        <v>619</v>
      </c>
      <c r="B102" s="148" t="s">
        <v>1330</v>
      </c>
      <c r="C102" s="1362">
        <v>16482</v>
      </c>
      <c r="D102" s="1364" t="s">
        <v>454</v>
      </c>
      <c r="E102" s="69" t="s">
        <v>451</v>
      </c>
      <c r="F102" s="1389">
        <v>41.5</v>
      </c>
      <c r="G102" s="1364" t="s">
        <v>454</v>
      </c>
      <c r="H102" s="69" t="s">
        <v>451</v>
      </c>
      <c r="I102" s="294"/>
      <c r="J102" s="1367" t="s">
        <v>1581</v>
      </c>
      <c r="K102" s="87">
        <v>1818</v>
      </c>
      <c r="L102" s="70" t="s">
        <v>454</v>
      </c>
      <c r="M102" s="1395" t="s">
        <v>444</v>
      </c>
      <c r="N102" s="66" t="s">
        <v>488</v>
      </c>
      <c r="O102" s="1369" t="s">
        <v>1361</v>
      </c>
      <c r="P102" s="88"/>
    </row>
    <row r="103" spans="1:16" ht="30" customHeight="1">
      <c r="A103" s="1360"/>
      <c r="B103" s="148" t="s">
        <v>1329</v>
      </c>
      <c r="C103" s="1363"/>
      <c r="D103" s="1365"/>
      <c r="E103" s="69" t="s">
        <v>451</v>
      </c>
      <c r="F103" s="1366"/>
      <c r="G103" s="1365"/>
      <c r="H103" s="87">
        <v>2</v>
      </c>
      <c r="I103" s="163" t="s">
        <v>443</v>
      </c>
      <c r="J103" s="1367"/>
      <c r="K103" s="87">
        <f>K101+H103</f>
        <v>98</v>
      </c>
      <c r="L103" s="73" t="s">
        <v>443</v>
      </c>
      <c r="M103" s="1395"/>
      <c r="N103" s="66" t="s">
        <v>499</v>
      </c>
      <c r="O103" s="1369"/>
      <c r="P103" s="88"/>
    </row>
    <row r="104" spans="1:16" ht="30" customHeight="1">
      <c r="A104" s="1360" t="s">
        <v>620</v>
      </c>
      <c r="B104" s="148" t="s">
        <v>1330</v>
      </c>
      <c r="C104" s="1362">
        <v>16482</v>
      </c>
      <c r="D104" s="1364" t="s">
        <v>454</v>
      </c>
      <c r="E104" s="69" t="s">
        <v>621</v>
      </c>
      <c r="F104" s="1389">
        <v>39</v>
      </c>
      <c r="G104" s="1364" t="s">
        <v>454</v>
      </c>
      <c r="H104" s="69" t="s">
        <v>621</v>
      </c>
      <c r="I104" s="294"/>
      <c r="J104" s="1367" t="s">
        <v>1581</v>
      </c>
      <c r="K104" s="87">
        <v>1857</v>
      </c>
      <c r="L104" s="70" t="s">
        <v>454</v>
      </c>
      <c r="M104" s="1395" t="s">
        <v>444</v>
      </c>
      <c r="N104" s="66" t="s">
        <v>488</v>
      </c>
      <c r="O104" s="1369" t="s">
        <v>1362</v>
      </c>
      <c r="P104" s="88"/>
    </row>
    <row r="105" spans="1:16" ht="30" customHeight="1">
      <c r="A105" s="1360"/>
      <c r="B105" s="148" t="s">
        <v>1329</v>
      </c>
      <c r="C105" s="1363"/>
      <c r="D105" s="1365"/>
      <c r="E105" s="69" t="s">
        <v>621</v>
      </c>
      <c r="F105" s="1366"/>
      <c r="G105" s="1365"/>
      <c r="H105" s="87">
        <v>2</v>
      </c>
      <c r="I105" s="163" t="s">
        <v>443</v>
      </c>
      <c r="J105" s="1367"/>
      <c r="K105" s="87">
        <f>K103+H105</f>
        <v>100</v>
      </c>
      <c r="L105" s="73" t="s">
        <v>443</v>
      </c>
      <c r="M105" s="1395"/>
      <c r="N105" s="66" t="s">
        <v>499</v>
      </c>
      <c r="O105" s="1369"/>
      <c r="P105" s="88"/>
    </row>
    <row r="106" spans="1:16" ht="30" customHeight="1">
      <c r="A106" s="1360" t="s">
        <v>622</v>
      </c>
      <c r="B106" s="148" t="s">
        <v>1330</v>
      </c>
      <c r="C106" s="1362">
        <v>16482</v>
      </c>
      <c r="D106" s="1364" t="s">
        <v>454</v>
      </c>
      <c r="E106" s="69" t="s">
        <v>621</v>
      </c>
      <c r="F106" s="1389">
        <v>41.5</v>
      </c>
      <c r="G106" s="1364" t="s">
        <v>454</v>
      </c>
      <c r="H106" s="69" t="s">
        <v>621</v>
      </c>
      <c r="I106" s="294"/>
      <c r="J106" s="1367" t="s">
        <v>1581</v>
      </c>
      <c r="K106" s="87">
        <v>1898.5</v>
      </c>
      <c r="L106" s="70" t="s">
        <v>454</v>
      </c>
      <c r="M106" s="1395" t="s">
        <v>444</v>
      </c>
      <c r="N106" s="66" t="s">
        <v>488</v>
      </c>
      <c r="O106" s="1369" t="s">
        <v>1363</v>
      </c>
      <c r="P106" s="88"/>
    </row>
    <row r="107" spans="1:16" ht="30" customHeight="1">
      <c r="A107" s="1360"/>
      <c r="B107" s="148" t="s">
        <v>1329</v>
      </c>
      <c r="C107" s="1363"/>
      <c r="D107" s="1365"/>
      <c r="E107" s="69" t="s">
        <v>621</v>
      </c>
      <c r="F107" s="1366"/>
      <c r="G107" s="1365"/>
      <c r="H107" s="87">
        <v>2</v>
      </c>
      <c r="I107" s="163" t="s">
        <v>443</v>
      </c>
      <c r="J107" s="1367"/>
      <c r="K107" s="87">
        <f>K105+H107</f>
        <v>102</v>
      </c>
      <c r="L107" s="73" t="s">
        <v>443</v>
      </c>
      <c r="M107" s="1395"/>
      <c r="N107" s="66" t="s">
        <v>499</v>
      </c>
      <c r="O107" s="1369"/>
      <c r="P107" s="88"/>
    </row>
    <row r="108" spans="1:16" ht="30" customHeight="1">
      <c r="A108" s="1360" t="s">
        <v>623</v>
      </c>
      <c r="B108" s="148" t="s">
        <v>1330</v>
      </c>
      <c r="C108" s="1362">
        <v>16482</v>
      </c>
      <c r="D108" s="1364" t="s">
        <v>454</v>
      </c>
      <c r="E108" s="69" t="s">
        <v>624</v>
      </c>
      <c r="F108" s="1389">
        <v>41</v>
      </c>
      <c r="G108" s="1364" t="s">
        <v>454</v>
      </c>
      <c r="H108" s="69" t="s">
        <v>624</v>
      </c>
      <c r="I108" s="294"/>
      <c r="J108" s="1367" t="s">
        <v>1581</v>
      </c>
      <c r="K108" s="87">
        <v>1939.5</v>
      </c>
      <c r="L108" s="70" t="s">
        <v>454</v>
      </c>
      <c r="M108" s="1395" t="s">
        <v>444</v>
      </c>
      <c r="N108" s="66" t="s">
        <v>516</v>
      </c>
      <c r="O108" s="1369" t="s">
        <v>1364</v>
      </c>
      <c r="P108" s="88"/>
    </row>
    <row r="109" spans="1:16" ht="30" customHeight="1">
      <c r="A109" s="1360"/>
      <c r="B109" s="148" t="s">
        <v>1329</v>
      </c>
      <c r="C109" s="1363"/>
      <c r="D109" s="1365"/>
      <c r="E109" s="69" t="s">
        <v>624</v>
      </c>
      <c r="F109" s="1366"/>
      <c r="G109" s="1365"/>
      <c r="H109" s="87">
        <v>2</v>
      </c>
      <c r="I109" s="163" t="s">
        <v>443</v>
      </c>
      <c r="J109" s="1367"/>
      <c r="K109" s="87">
        <f>K107+H109</f>
        <v>104</v>
      </c>
      <c r="L109" s="73" t="s">
        <v>443</v>
      </c>
      <c r="M109" s="1395"/>
      <c r="N109" s="66" t="s">
        <v>499</v>
      </c>
      <c r="O109" s="1369"/>
      <c r="P109" s="88"/>
    </row>
    <row r="110" spans="1:16" ht="30" customHeight="1">
      <c r="A110" s="1360" t="s">
        <v>625</v>
      </c>
      <c r="B110" s="148" t="s">
        <v>1330</v>
      </c>
      <c r="C110" s="1362">
        <v>16482</v>
      </c>
      <c r="D110" s="1364" t="s">
        <v>454</v>
      </c>
      <c r="E110" s="69" t="s">
        <v>530</v>
      </c>
      <c r="F110" s="1389">
        <v>39</v>
      </c>
      <c r="G110" s="1364" t="s">
        <v>454</v>
      </c>
      <c r="H110" s="69" t="s">
        <v>530</v>
      </c>
      <c r="I110" s="294"/>
      <c r="J110" s="1367" t="s">
        <v>1581</v>
      </c>
      <c r="K110" s="87">
        <v>1978.5</v>
      </c>
      <c r="L110" s="70" t="s">
        <v>454</v>
      </c>
      <c r="M110" s="1395" t="s">
        <v>444</v>
      </c>
      <c r="N110" s="66" t="s">
        <v>488</v>
      </c>
      <c r="O110" s="1369" t="s">
        <v>1365</v>
      </c>
      <c r="P110" s="88"/>
    </row>
    <row r="111" spans="1:16" ht="30" customHeight="1">
      <c r="A111" s="1360"/>
      <c r="B111" s="148" t="s">
        <v>1329</v>
      </c>
      <c r="C111" s="1363"/>
      <c r="D111" s="1365"/>
      <c r="E111" s="69" t="s">
        <v>530</v>
      </c>
      <c r="F111" s="1366"/>
      <c r="G111" s="1365"/>
      <c r="H111" s="87">
        <v>2</v>
      </c>
      <c r="I111" s="163" t="s">
        <v>443</v>
      </c>
      <c r="J111" s="1367"/>
      <c r="K111" s="87">
        <f>K109+H111</f>
        <v>106</v>
      </c>
      <c r="L111" s="73" t="s">
        <v>443</v>
      </c>
      <c r="M111" s="1395"/>
      <c r="N111" s="66" t="s">
        <v>499</v>
      </c>
      <c r="O111" s="1369"/>
      <c r="P111" s="88"/>
    </row>
    <row r="112" spans="1:16" ht="30" customHeight="1">
      <c r="A112" s="1360" t="s">
        <v>626</v>
      </c>
      <c r="B112" s="148" t="s">
        <v>1330</v>
      </c>
      <c r="C112" s="1362">
        <v>16482</v>
      </c>
      <c r="D112" s="1364" t="s">
        <v>454</v>
      </c>
      <c r="E112" s="69" t="s">
        <v>530</v>
      </c>
      <c r="F112" s="1389">
        <v>41.5</v>
      </c>
      <c r="G112" s="1364" t="s">
        <v>454</v>
      </c>
      <c r="H112" s="69" t="s">
        <v>530</v>
      </c>
      <c r="I112" s="294"/>
      <c r="J112" s="1367" t="s">
        <v>1581</v>
      </c>
      <c r="K112" s="87">
        <v>2020</v>
      </c>
      <c r="L112" s="70" t="s">
        <v>454</v>
      </c>
      <c r="M112" s="1395" t="s">
        <v>444</v>
      </c>
      <c r="N112" s="66" t="s">
        <v>488</v>
      </c>
      <c r="O112" s="1369" t="s">
        <v>1366</v>
      </c>
      <c r="P112" s="88"/>
    </row>
    <row r="113" spans="1:16" ht="30" customHeight="1">
      <c r="A113" s="1360"/>
      <c r="B113" s="148" t="s">
        <v>1329</v>
      </c>
      <c r="C113" s="1363"/>
      <c r="D113" s="1365"/>
      <c r="E113" s="69" t="s">
        <v>530</v>
      </c>
      <c r="F113" s="1366"/>
      <c r="G113" s="1365"/>
      <c r="H113" s="87">
        <v>2</v>
      </c>
      <c r="I113" s="163" t="s">
        <v>443</v>
      </c>
      <c r="J113" s="1367"/>
      <c r="K113" s="87">
        <f>K111+H113</f>
        <v>108</v>
      </c>
      <c r="L113" s="73" t="s">
        <v>443</v>
      </c>
      <c r="M113" s="1395"/>
      <c r="N113" s="66" t="s">
        <v>499</v>
      </c>
      <c r="O113" s="1369"/>
      <c r="P113" s="88"/>
    </row>
    <row r="114" spans="1:16" ht="30" customHeight="1">
      <c r="A114" s="1360" t="s">
        <v>627</v>
      </c>
      <c r="B114" s="148" t="s">
        <v>1330</v>
      </c>
      <c r="C114" s="1362">
        <v>16482</v>
      </c>
      <c r="D114" s="1364" t="s">
        <v>454</v>
      </c>
      <c r="E114" s="69" t="s">
        <v>628</v>
      </c>
      <c r="F114" s="1389">
        <v>39.5</v>
      </c>
      <c r="G114" s="1364" t="s">
        <v>454</v>
      </c>
      <c r="H114" s="69" t="s">
        <v>628</v>
      </c>
      <c r="I114" s="294"/>
      <c r="J114" s="1367" t="s">
        <v>1581</v>
      </c>
      <c r="K114" s="87">
        <v>2059.5</v>
      </c>
      <c r="L114" s="70" t="s">
        <v>454</v>
      </c>
      <c r="M114" s="1395" t="s">
        <v>444</v>
      </c>
      <c r="N114" s="66" t="s">
        <v>488</v>
      </c>
      <c r="O114" s="1369" t="s">
        <v>1367</v>
      </c>
      <c r="P114" s="88"/>
    </row>
    <row r="115" spans="1:16" ht="30" customHeight="1">
      <c r="A115" s="1360"/>
      <c r="B115" s="148" t="s">
        <v>1329</v>
      </c>
      <c r="C115" s="1363"/>
      <c r="D115" s="1365"/>
      <c r="E115" s="69" t="s">
        <v>628</v>
      </c>
      <c r="F115" s="1366"/>
      <c r="G115" s="1365"/>
      <c r="H115" s="87">
        <v>2</v>
      </c>
      <c r="I115" s="163" t="s">
        <v>443</v>
      </c>
      <c r="J115" s="1367"/>
      <c r="K115" s="87">
        <f>K113+H115</f>
        <v>110</v>
      </c>
      <c r="L115" s="73" t="s">
        <v>443</v>
      </c>
      <c r="M115" s="1395"/>
      <c r="N115" s="66" t="s">
        <v>499</v>
      </c>
      <c r="O115" s="1369"/>
      <c r="P115" s="88"/>
    </row>
    <row r="116" spans="1:16" ht="30" customHeight="1">
      <c r="A116" s="1360" t="s">
        <v>629</v>
      </c>
      <c r="B116" s="148" t="s">
        <v>1330</v>
      </c>
      <c r="C116" s="1362">
        <v>16482</v>
      </c>
      <c r="D116" s="1364" t="s">
        <v>454</v>
      </c>
      <c r="E116" s="69" t="s">
        <v>630</v>
      </c>
      <c r="F116" s="1389">
        <v>39</v>
      </c>
      <c r="G116" s="1364" t="s">
        <v>454</v>
      </c>
      <c r="H116" s="69" t="s">
        <v>630</v>
      </c>
      <c r="I116" s="294"/>
      <c r="J116" s="1367" t="s">
        <v>1581</v>
      </c>
      <c r="K116" s="87">
        <v>2098.5</v>
      </c>
      <c r="L116" s="70" t="s">
        <v>454</v>
      </c>
      <c r="M116" s="1395" t="s">
        <v>444</v>
      </c>
      <c r="N116" s="66" t="s">
        <v>474</v>
      </c>
      <c r="O116" s="1369" t="s">
        <v>1368</v>
      </c>
      <c r="P116" s="88"/>
    </row>
    <row r="117" spans="1:16" ht="30" customHeight="1">
      <c r="A117" s="1360"/>
      <c r="B117" s="148" t="s">
        <v>1329</v>
      </c>
      <c r="C117" s="1363"/>
      <c r="D117" s="1365"/>
      <c r="E117" s="69" t="s">
        <v>630</v>
      </c>
      <c r="F117" s="1366"/>
      <c r="G117" s="1365"/>
      <c r="H117" s="87">
        <v>2</v>
      </c>
      <c r="I117" s="163" t="s">
        <v>443</v>
      </c>
      <c r="J117" s="1367"/>
      <c r="K117" s="87">
        <f>K115+H117</f>
        <v>112</v>
      </c>
      <c r="L117" s="73" t="s">
        <v>443</v>
      </c>
      <c r="M117" s="1395"/>
      <c r="N117" s="66" t="s">
        <v>499</v>
      </c>
      <c r="O117" s="1369"/>
      <c r="P117" s="88"/>
    </row>
    <row r="118" spans="1:16" ht="30" customHeight="1">
      <c r="A118" s="1360" t="s">
        <v>631</v>
      </c>
      <c r="B118" s="148" t="s">
        <v>1330</v>
      </c>
      <c r="C118" s="1362">
        <v>16482</v>
      </c>
      <c r="D118" s="1364" t="s">
        <v>454</v>
      </c>
      <c r="E118" s="69" t="s">
        <v>532</v>
      </c>
      <c r="F118" s="1389">
        <v>42.5</v>
      </c>
      <c r="G118" s="1364" t="s">
        <v>454</v>
      </c>
      <c r="H118" s="69" t="s">
        <v>532</v>
      </c>
      <c r="I118" s="294"/>
      <c r="J118" s="1367" t="s">
        <v>1581</v>
      </c>
      <c r="K118" s="87">
        <v>2141</v>
      </c>
      <c r="L118" s="70" t="s">
        <v>454</v>
      </c>
      <c r="M118" s="1395" t="s">
        <v>444</v>
      </c>
      <c r="N118" s="66" t="s">
        <v>474</v>
      </c>
      <c r="O118" s="1369" t="s">
        <v>1369</v>
      </c>
      <c r="P118" s="88"/>
    </row>
    <row r="119" spans="1:16" ht="30" customHeight="1">
      <c r="A119" s="1360"/>
      <c r="B119" s="148" t="s">
        <v>1329</v>
      </c>
      <c r="C119" s="1363"/>
      <c r="D119" s="1365"/>
      <c r="E119" s="69" t="s">
        <v>532</v>
      </c>
      <c r="F119" s="1366"/>
      <c r="G119" s="1365"/>
      <c r="H119" s="87">
        <v>2</v>
      </c>
      <c r="I119" s="163" t="s">
        <v>443</v>
      </c>
      <c r="J119" s="1367"/>
      <c r="K119" s="87">
        <f>K117+H119</f>
        <v>114</v>
      </c>
      <c r="L119" s="73" t="s">
        <v>443</v>
      </c>
      <c r="M119" s="1395"/>
      <c r="N119" s="66" t="s">
        <v>499</v>
      </c>
      <c r="O119" s="1369"/>
      <c r="P119" s="88"/>
    </row>
    <row r="120" spans="1:16" ht="30" customHeight="1">
      <c r="A120" s="1360" t="s">
        <v>632</v>
      </c>
      <c r="B120" s="148" t="s">
        <v>1330</v>
      </c>
      <c r="C120" s="1362">
        <v>16482</v>
      </c>
      <c r="D120" s="1364" t="s">
        <v>454</v>
      </c>
      <c r="E120" s="69" t="s">
        <v>633</v>
      </c>
      <c r="F120" s="1389">
        <v>43</v>
      </c>
      <c r="G120" s="1364" t="s">
        <v>454</v>
      </c>
      <c r="H120" s="69" t="s">
        <v>633</v>
      </c>
      <c r="I120" s="294"/>
      <c r="J120" s="1367" t="s">
        <v>1581</v>
      </c>
      <c r="K120" s="87">
        <v>2184</v>
      </c>
      <c r="L120" s="70" t="s">
        <v>454</v>
      </c>
      <c r="M120" s="1395" t="s">
        <v>444</v>
      </c>
      <c r="N120" s="66" t="s">
        <v>488</v>
      </c>
      <c r="O120" s="1369" t="s">
        <v>1370</v>
      </c>
      <c r="P120" s="88"/>
    </row>
    <row r="121" spans="1:16" ht="30" customHeight="1">
      <c r="A121" s="1360"/>
      <c r="B121" s="148" t="s">
        <v>1329</v>
      </c>
      <c r="C121" s="1363"/>
      <c r="D121" s="1365"/>
      <c r="E121" s="69" t="s">
        <v>633</v>
      </c>
      <c r="F121" s="1366"/>
      <c r="G121" s="1365"/>
      <c r="H121" s="87">
        <v>2</v>
      </c>
      <c r="I121" s="163" t="s">
        <v>443</v>
      </c>
      <c r="J121" s="1367"/>
      <c r="K121" s="87">
        <f>K119+H121</f>
        <v>116</v>
      </c>
      <c r="L121" s="73" t="s">
        <v>443</v>
      </c>
      <c r="M121" s="1395"/>
      <c r="N121" s="66" t="s">
        <v>491</v>
      </c>
      <c r="O121" s="1369"/>
      <c r="P121" s="88"/>
    </row>
    <row r="122" spans="1:16" ht="30" customHeight="1">
      <c r="A122" s="1360" t="s">
        <v>634</v>
      </c>
      <c r="B122" s="148" t="s">
        <v>1330</v>
      </c>
      <c r="C122" s="1362">
        <v>16482</v>
      </c>
      <c r="D122" s="1364" t="s">
        <v>454</v>
      </c>
      <c r="E122" s="69" t="s">
        <v>633</v>
      </c>
      <c r="F122" s="1389">
        <v>42</v>
      </c>
      <c r="G122" s="1364" t="s">
        <v>454</v>
      </c>
      <c r="H122" s="69" t="s">
        <v>633</v>
      </c>
      <c r="I122" s="294"/>
      <c r="J122" s="1367" t="s">
        <v>1581</v>
      </c>
      <c r="K122" s="87">
        <v>2226</v>
      </c>
      <c r="L122" s="70" t="s">
        <v>454</v>
      </c>
      <c r="M122" s="1395" t="s">
        <v>444</v>
      </c>
      <c r="N122" s="66" t="s">
        <v>488</v>
      </c>
      <c r="O122" s="1369" t="s">
        <v>1371</v>
      </c>
      <c r="P122" s="88"/>
    </row>
    <row r="123" spans="1:16" ht="30" customHeight="1">
      <c r="A123" s="1360"/>
      <c r="B123" s="148" t="s">
        <v>1329</v>
      </c>
      <c r="C123" s="1363"/>
      <c r="D123" s="1365"/>
      <c r="E123" s="69" t="s">
        <v>633</v>
      </c>
      <c r="F123" s="1366"/>
      <c r="G123" s="1365"/>
      <c r="H123" s="87">
        <v>2</v>
      </c>
      <c r="I123" s="163" t="s">
        <v>443</v>
      </c>
      <c r="J123" s="1367"/>
      <c r="K123" s="87">
        <f>K121+H123</f>
        <v>118</v>
      </c>
      <c r="L123" s="73" t="s">
        <v>443</v>
      </c>
      <c r="M123" s="1395"/>
      <c r="N123" s="66" t="s">
        <v>491</v>
      </c>
      <c r="O123" s="1369"/>
      <c r="P123" s="88"/>
    </row>
    <row r="124" spans="1:16" ht="30" customHeight="1">
      <c r="A124" s="1360" t="s">
        <v>635</v>
      </c>
      <c r="B124" s="148" t="s">
        <v>1330</v>
      </c>
      <c r="C124" s="1362">
        <v>16482</v>
      </c>
      <c r="D124" s="1364" t="s">
        <v>454</v>
      </c>
      <c r="E124" s="69" t="s">
        <v>636</v>
      </c>
      <c r="F124" s="1389">
        <v>40</v>
      </c>
      <c r="G124" s="1364" t="s">
        <v>454</v>
      </c>
      <c r="H124" s="69" t="s">
        <v>636</v>
      </c>
      <c r="I124" s="294"/>
      <c r="J124" s="1367" t="s">
        <v>1581</v>
      </c>
      <c r="K124" s="87">
        <v>2266</v>
      </c>
      <c r="L124" s="70" t="s">
        <v>454</v>
      </c>
      <c r="M124" s="1395" t="s">
        <v>444</v>
      </c>
      <c r="N124" s="66" t="s">
        <v>488</v>
      </c>
      <c r="O124" s="1369" t="s">
        <v>1372</v>
      </c>
      <c r="P124" s="88"/>
    </row>
    <row r="125" spans="1:16" ht="30" customHeight="1">
      <c r="A125" s="1360"/>
      <c r="B125" s="148" t="s">
        <v>1329</v>
      </c>
      <c r="C125" s="1363"/>
      <c r="D125" s="1365"/>
      <c r="E125" s="69" t="s">
        <v>636</v>
      </c>
      <c r="F125" s="1366"/>
      <c r="G125" s="1365"/>
      <c r="H125" s="87">
        <v>2</v>
      </c>
      <c r="I125" s="163" t="s">
        <v>443</v>
      </c>
      <c r="J125" s="1367"/>
      <c r="K125" s="87">
        <f>K123+H125</f>
        <v>120</v>
      </c>
      <c r="L125" s="73" t="s">
        <v>443</v>
      </c>
      <c r="M125" s="1395"/>
      <c r="N125" s="66" t="s">
        <v>499</v>
      </c>
      <c r="O125" s="1369"/>
      <c r="P125" s="88"/>
    </row>
    <row r="126" spans="1:16" ht="30" customHeight="1">
      <c r="A126" s="1360" t="s">
        <v>637</v>
      </c>
      <c r="B126" s="148" t="s">
        <v>1330</v>
      </c>
      <c r="C126" s="1362">
        <v>16482</v>
      </c>
      <c r="D126" s="1364" t="s">
        <v>454</v>
      </c>
      <c r="E126" s="69" t="s">
        <v>523</v>
      </c>
      <c r="F126" s="1389">
        <v>40</v>
      </c>
      <c r="G126" s="1364" t="s">
        <v>454</v>
      </c>
      <c r="H126" s="69" t="s">
        <v>523</v>
      </c>
      <c r="I126" s="294"/>
      <c r="J126" s="1367" t="s">
        <v>1581</v>
      </c>
      <c r="K126" s="87">
        <v>2306</v>
      </c>
      <c r="L126" s="70" t="s">
        <v>454</v>
      </c>
      <c r="M126" s="1395" t="s">
        <v>444</v>
      </c>
      <c r="N126" s="66" t="s">
        <v>474</v>
      </c>
      <c r="O126" s="1369" t="s">
        <v>1373</v>
      </c>
      <c r="P126" s="88"/>
    </row>
    <row r="127" spans="1:16" ht="30" customHeight="1">
      <c r="A127" s="1360"/>
      <c r="B127" s="148" t="s">
        <v>1329</v>
      </c>
      <c r="C127" s="1363"/>
      <c r="D127" s="1365"/>
      <c r="E127" s="69" t="s">
        <v>523</v>
      </c>
      <c r="F127" s="1366"/>
      <c r="G127" s="1365"/>
      <c r="H127" s="87">
        <v>2</v>
      </c>
      <c r="I127" s="163" t="s">
        <v>443</v>
      </c>
      <c r="J127" s="1367"/>
      <c r="K127" s="87">
        <f>K125+H127</f>
        <v>122</v>
      </c>
      <c r="L127" s="73" t="s">
        <v>443</v>
      </c>
      <c r="M127" s="1395"/>
      <c r="N127" s="66" t="s">
        <v>499</v>
      </c>
      <c r="O127" s="1369"/>
      <c r="P127" s="88"/>
    </row>
    <row r="128" spans="1:16" ht="30" customHeight="1">
      <c r="A128" s="1360" t="s">
        <v>638</v>
      </c>
      <c r="B128" s="148" t="s">
        <v>1330</v>
      </c>
      <c r="C128" s="1362">
        <v>16482</v>
      </c>
      <c r="D128" s="1364" t="s">
        <v>454</v>
      </c>
      <c r="E128" s="69" t="s">
        <v>523</v>
      </c>
      <c r="F128" s="1389">
        <v>40</v>
      </c>
      <c r="G128" s="1364" t="s">
        <v>454</v>
      </c>
      <c r="H128" s="69" t="s">
        <v>523</v>
      </c>
      <c r="I128" s="294"/>
      <c r="J128" s="1367" t="s">
        <v>1581</v>
      </c>
      <c r="K128" s="87">
        <v>2346</v>
      </c>
      <c r="L128" s="70" t="s">
        <v>454</v>
      </c>
      <c r="M128" s="1395" t="s">
        <v>444</v>
      </c>
      <c r="N128" s="66" t="s">
        <v>474</v>
      </c>
      <c r="O128" s="1369" t="s">
        <v>1374</v>
      </c>
      <c r="P128" s="88"/>
    </row>
    <row r="129" spans="1:16" ht="30" customHeight="1">
      <c r="A129" s="1360"/>
      <c r="B129" s="148" t="s">
        <v>1329</v>
      </c>
      <c r="C129" s="1363"/>
      <c r="D129" s="1365"/>
      <c r="E129" s="69" t="s">
        <v>523</v>
      </c>
      <c r="F129" s="1366"/>
      <c r="G129" s="1365"/>
      <c r="H129" s="87">
        <v>2</v>
      </c>
      <c r="I129" s="163" t="s">
        <v>443</v>
      </c>
      <c r="J129" s="1367"/>
      <c r="K129" s="87">
        <f>K127+H129</f>
        <v>124</v>
      </c>
      <c r="L129" s="73" t="s">
        <v>443</v>
      </c>
      <c r="M129" s="1395"/>
      <c r="N129" s="66" t="s">
        <v>499</v>
      </c>
      <c r="O129" s="1369"/>
      <c r="P129" s="88"/>
    </row>
    <row r="130" spans="1:16" ht="30" customHeight="1">
      <c r="A130" s="1360" t="s">
        <v>639</v>
      </c>
      <c r="B130" s="148" t="s">
        <v>1330</v>
      </c>
      <c r="C130" s="1362">
        <v>16482</v>
      </c>
      <c r="D130" s="1364" t="s">
        <v>454</v>
      </c>
      <c r="E130" s="69" t="s">
        <v>640</v>
      </c>
      <c r="F130" s="1389">
        <v>41</v>
      </c>
      <c r="G130" s="1364" t="s">
        <v>454</v>
      </c>
      <c r="H130" s="69" t="s">
        <v>640</v>
      </c>
      <c r="I130" s="294"/>
      <c r="J130" s="1367" t="s">
        <v>1581</v>
      </c>
      <c r="K130" s="87">
        <v>2387</v>
      </c>
      <c r="L130" s="70" t="s">
        <v>454</v>
      </c>
      <c r="M130" s="1395" t="s">
        <v>444</v>
      </c>
      <c r="N130" s="66" t="s">
        <v>474</v>
      </c>
      <c r="O130" s="1369" t="s">
        <v>1375</v>
      </c>
      <c r="P130" s="88"/>
    </row>
    <row r="131" spans="1:16" ht="30" customHeight="1">
      <c r="A131" s="1360"/>
      <c r="B131" s="148" t="s">
        <v>1329</v>
      </c>
      <c r="C131" s="1363"/>
      <c r="D131" s="1365"/>
      <c r="E131" s="69" t="s">
        <v>640</v>
      </c>
      <c r="F131" s="1366"/>
      <c r="G131" s="1365"/>
      <c r="H131" s="87">
        <v>2</v>
      </c>
      <c r="I131" s="163" t="s">
        <v>443</v>
      </c>
      <c r="J131" s="1367"/>
      <c r="K131" s="87">
        <f>K129+H131</f>
        <v>126</v>
      </c>
      <c r="L131" s="73" t="s">
        <v>443</v>
      </c>
      <c r="M131" s="1395"/>
      <c r="N131" s="66" t="s">
        <v>499</v>
      </c>
      <c r="O131" s="1369"/>
      <c r="P131" s="88"/>
    </row>
    <row r="132" spans="1:16" ht="30" customHeight="1">
      <c r="A132" s="1360" t="s">
        <v>641</v>
      </c>
      <c r="B132" s="148" t="s">
        <v>1330</v>
      </c>
      <c r="C132" s="1362">
        <v>16482</v>
      </c>
      <c r="D132" s="1364" t="s">
        <v>454</v>
      </c>
      <c r="E132" s="69" t="s">
        <v>640</v>
      </c>
      <c r="F132" s="1389">
        <v>40</v>
      </c>
      <c r="G132" s="1364" t="s">
        <v>454</v>
      </c>
      <c r="H132" s="69" t="s">
        <v>640</v>
      </c>
      <c r="I132" s="294"/>
      <c r="J132" s="1367" t="s">
        <v>1581</v>
      </c>
      <c r="K132" s="87">
        <v>2427</v>
      </c>
      <c r="L132" s="70" t="s">
        <v>454</v>
      </c>
      <c r="M132" s="1395" t="s">
        <v>444</v>
      </c>
      <c r="N132" s="66" t="s">
        <v>474</v>
      </c>
      <c r="O132" s="1369" t="s">
        <v>1376</v>
      </c>
      <c r="P132" s="88"/>
    </row>
    <row r="133" spans="1:16" ht="30" customHeight="1">
      <c r="A133" s="1360"/>
      <c r="B133" s="148" t="s">
        <v>1329</v>
      </c>
      <c r="C133" s="1363"/>
      <c r="D133" s="1365"/>
      <c r="E133" s="69" t="s">
        <v>640</v>
      </c>
      <c r="F133" s="1366"/>
      <c r="G133" s="1365"/>
      <c r="H133" s="87">
        <v>2</v>
      </c>
      <c r="I133" s="163" t="s">
        <v>443</v>
      </c>
      <c r="J133" s="1367"/>
      <c r="K133" s="87">
        <f>K131+H133</f>
        <v>128</v>
      </c>
      <c r="L133" s="73" t="s">
        <v>443</v>
      </c>
      <c r="M133" s="1395"/>
      <c r="N133" s="66" t="s">
        <v>499</v>
      </c>
      <c r="O133" s="1369"/>
      <c r="P133" s="88"/>
    </row>
    <row r="134" spans="1:16" ht="30" customHeight="1">
      <c r="A134" s="1360" t="s">
        <v>642</v>
      </c>
      <c r="B134" s="148" t="s">
        <v>1330</v>
      </c>
      <c r="C134" s="1362">
        <v>16482</v>
      </c>
      <c r="D134" s="1364" t="s">
        <v>454</v>
      </c>
      <c r="E134" s="69" t="s">
        <v>510</v>
      </c>
      <c r="F134" s="1389">
        <v>41</v>
      </c>
      <c r="G134" s="1364" t="s">
        <v>454</v>
      </c>
      <c r="H134" s="69" t="s">
        <v>510</v>
      </c>
      <c r="I134" s="294"/>
      <c r="J134" s="1367" t="s">
        <v>1581</v>
      </c>
      <c r="K134" s="87">
        <v>2468</v>
      </c>
      <c r="L134" s="70" t="s">
        <v>454</v>
      </c>
      <c r="M134" s="1395" t="s">
        <v>444</v>
      </c>
      <c r="N134" s="66" t="s">
        <v>488</v>
      </c>
      <c r="O134" s="1369" t="s">
        <v>1377</v>
      </c>
      <c r="P134" s="88"/>
    </row>
    <row r="135" spans="1:16" ht="30" customHeight="1">
      <c r="A135" s="1360"/>
      <c r="B135" s="148" t="s">
        <v>1329</v>
      </c>
      <c r="C135" s="1363"/>
      <c r="D135" s="1365"/>
      <c r="E135" s="69" t="s">
        <v>510</v>
      </c>
      <c r="F135" s="1366"/>
      <c r="G135" s="1365"/>
      <c r="H135" s="87">
        <v>2</v>
      </c>
      <c r="I135" s="163" t="s">
        <v>443</v>
      </c>
      <c r="J135" s="1367"/>
      <c r="K135" s="87">
        <f>K133+H135</f>
        <v>130</v>
      </c>
      <c r="L135" s="73" t="s">
        <v>443</v>
      </c>
      <c r="M135" s="1395"/>
      <c r="N135" s="66" t="s">
        <v>499</v>
      </c>
      <c r="O135" s="1369"/>
      <c r="P135" s="88"/>
    </row>
    <row r="136" spans="1:16" ht="30" customHeight="1">
      <c r="A136" s="1360" t="s">
        <v>643</v>
      </c>
      <c r="B136" s="148" t="s">
        <v>1330</v>
      </c>
      <c r="C136" s="1362">
        <v>16482</v>
      </c>
      <c r="D136" s="1364" t="s">
        <v>454</v>
      </c>
      <c r="E136" s="69" t="s">
        <v>644</v>
      </c>
      <c r="F136" s="1389">
        <v>40</v>
      </c>
      <c r="G136" s="1364" t="s">
        <v>454</v>
      </c>
      <c r="H136" s="69" t="s">
        <v>644</v>
      </c>
      <c r="I136" s="294"/>
      <c r="J136" s="1367" t="s">
        <v>1581</v>
      </c>
      <c r="K136" s="87">
        <v>2508</v>
      </c>
      <c r="L136" s="70" t="s">
        <v>454</v>
      </c>
      <c r="M136" s="1395" t="s">
        <v>444</v>
      </c>
      <c r="N136" s="66" t="s">
        <v>516</v>
      </c>
      <c r="O136" s="1369" t="s">
        <v>1378</v>
      </c>
      <c r="P136" s="88"/>
    </row>
    <row r="137" spans="1:16" ht="30" customHeight="1">
      <c r="A137" s="1360"/>
      <c r="B137" s="148" t="s">
        <v>1329</v>
      </c>
      <c r="C137" s="1363"/>
      <c r="D137" s="1365"/>
      <c r="E137" s="69" t="s">
        <v>644</v>
      </c>
      <c r="F137" s="1366"/>
      <c r="G137" s="1365"/>
      <c r="H137" s="87">
        <v>2</v>
      </c>
      <c r="I137" s="163" t="s">
        <v>443</v>
      </c>
      <c r="J137" s="1367"/>
      <c r="K137" s="87">
        <f>K135+H137</f>
        <v>132</v>
      </c>
      <c r="L137" s="73" t="s">
        <v>443</v>
      </c>
      <c r="M137" s="1395"/>
      <c r="N137" s="66" t="s">
        <v>499</v>
      </c>
      <c r="O137" s="1369"/>
      <c r="P137" s="88"/>
    </row>
    <row r="138" spans="1:16" ht="30" customHeight="1">
      <c r="A138" s="1360" t="s">
        <v>645</v>
      </c>
      <c r="B138" s="148" t="s">
        <v>1330</v>
      </c>
      <c r="C138" s="1362">
        <v>16482</v>
      </c>
      <c r="D138" s="1364" t="s">
        <v>454</v>
      </c>
      <c r="E138" s="69" t="s">
        <v>513</v>
      </c>
      <c r="F138" s="1389">
        <v>40</v>
      </c>
      <c r="G138" s="1364" t="s">
        <v>454</v>
      </c>
      <c r="H138" s="69" t="s">
        <v>513</v>
      </c>
      <c r="I138" s="294"/>
      <c r="J138" s="1367" t="s">
        <v>1581</v>
      </c>
      <c r="K138" s="87">
        <v>2548</v>
      </c>
      <c r="L138" s="70" t="s">
        <v>454</v>
      </c>
      <c r="M138" s="1395" t="s">
        <v>444</v>
      </c>
      <c r="N138" s="66" t="s">
        <v>516</v>
      </c>
      <c r="O138" s="1369" t="s">
        <v>1379</v>
      </c>
      <c r="P138" s="88"/>
    </row>
    <row r="139" spans="1:16" ht="30" customHeight="1">
      <c r="A139" s="1360"/>
      <c r="B139" s="148" t="s">
        <v>1329</v>
      </c>
      <c r="C139" s="1363"/>
      <c r="D139" s="1365"/>
      <c r="E139" s="69" t="s">
        <v>513</v>
      </c>
      <c r="F139" s="1366"/>
      <c r="G139" s="1365"/>
      <c r="H139" s="87">
        <v>2</v>
      </c>
      <c r="I139" s="163" t="s">
        <v>443</v>
      </c>
      <c r="J139" s="1367"/>
      <c r="K139" s="87">
        <f>K137+H139</f>
        <v>134</v>
      </c>
      <c r="L139" s="73" t="s">
        <v>443</v>
      </c>
      <c r="M139" s="1395"/>
      <c r="N139" s="66" t="s">
        <v>499</v>
      </c>
      <c r="O139" s="1369"/>
      <c r="P139" s="88"/>
    </row>
    <row r="140" spans="1:16" ht="30" customHeight="1">
      <c r="A140" s="1360" t="s">
        <v>646</v>
      </c>
      <c r="B140" s="148" t="s">
        <v>1330</v>
      </c>
      <c r="C140" s="1362">
        <v>16482</v>
      </c>
      <c r="D140" s="1364" t="s">
        <v>454</v>
      </c>
      <c r="E140" s="69" t="s">
        <v>515</v>
      </c>
      <c r="F140" s="1389">
        <v>37</v>
      </c>
      <c r="G140" s="1364" t="s">
        <v>454</v>
      </c>
      <c r="H140" s="69" t="s">
        <v>515</v>
      </c>
      <c r="I140" s="294"/>
      <c r="J140" s="1367" t="s">
        <v>1581</v>
      </c>
      <c r="K140" s="87">
        <v>2585</v>
      </c>
      <c r="L140" s="70" t="s">
        <v>454</v>
      </c>
      <c r="M140" s="1395" t="s">
        <v>444</v>
      </c>
      <c r="N140" s="66" t="s">
        <v>516</v>
      </c>
      <c r="O140" s="1369" t="s">
        <v>1380</v>
      </c>
      <c r="P140" s="88"/>
    </row>
    <row r="141" spans="1:16" ht="30" customHeight="1">
      <c r="A141" s="1360"/>
      <c r="B141" s="148" t="s">
        <v>1329</v>
      </c>
      <c r="C141" s="1363"/>
      <c r="D141" s="1365"/>
      <c r="E141" s="69" t="s">
        <v>515</v>
      </c>
      <c r="F141" s="1366"/>
      <c r="G141" s="1365"/>
      <c r="H141" s="87">
        <v>2</v>
      </c>
      <c r="I141" s="163" t="s">
        <v>443</v>
      </c>
      <c r="J141" s="1367"/>
      <c r="K141" s="87">
        <f>K139+H141</f>
        <v>136</v>
      </c>
      <c r="L141" s="73" t="s">
        <v>443</v>
      </c>
      <c r="M141" s="1395"/>
      <c r="N141" s="66" t="s">
        <v>499</v>
      </c>
      <c r="O141" s="1369"/>
      <c r="P141" s="88"/>
    </row>
    <row r="142" spans="1:16" ht="30" customHeight="1">
      <c r="A142" s="1360" t="s">
        <v>647</v>
      </c>
      <c r="B142" s="148" t="s">
        <v>1330</v>
      </c>
      <c r="C142" s="1362">
        <v>16482</v>
      </c>
      <c r="D142" s="1364" t="s">
        <v>454</v>
      </c>
      <c r="E142" s="69" t="s">
        <v>518</v>
      </c>
      <c r="F142" s="1389">
        <v>36</v>
      </c>
      <c r="G142" s="1364" t="s">
        <v>454</v>
      </c>
      <c r="H142" s="69" t="s">
        <v>518</v>
      </c>
      <c r="I142" s="294"/>
      <c r="J142" s="1367" t="s">
        <v>1581</v>
      </c>
      <c r="K142" s="87">
        <v>2621</v>
      </c>
      <c r="L142" s="70" t="s">
        <v>454</v>
      </c>
      <c r="M142" s="1395" t="s">
        <v>444</v>
      </c>
      <c r="N142" s="66" t="s">
        <v>474</v>
      </c>
      <c r="O142" s="1369" t="s">
        <v>1381</v>
      </c>
      <c r="P142" s="88"/>
    </row>
    <row r="143" spans="1:16" ht="30" customHeight="1">
      <c r="A143" s="1360"/>
      <c r="B143" s="148" t="s">
        <v>1329</v>
      </c>
      <c r="C143" s="1363"/>
      <c r="D143" s="1365"/>
      <c r="E143" s="69" t="s">
        <v>518</v>
      </c>
      <c r="F143" s="1366"/>
      <c r="G143" s="1365"/>
      <c r="H143" s="87">
        <v>2</v>
      </c>
      <c r="I143" s="163" t="s">
        <v>443</v>
      </c>
      <c r="J143" s="1367"/>
      <c r="K143" s="87">
        <f>K141+H143</f>
        <v>138</v>
      </c>
      <c r="L143" s="73" t="s">
        <v>443</v>
      </c>
      <c r="M143" s="1395"/>
      <c r="N143" s="66" t="s">
        <v>499</v>
      </c>
      <c r="O143" s="1369"/>
      <c r="P143" s="88"/>
    </row>
    <row r="144" spans="1:16" ht="30" customHeight="1">
      <c r="A144" s="1360" t="s">
        <v>648</v>
      </c>
      <c r="B144" s="148" t="s">
        <v>1330</v>
      </c>
      <c r="C144" s="1362">
        <v>16482</v>
      </c>
      <c r="D144" s="1364" t="s">
        <v>454</v>
      </c>
      <c r="E144" s="69" t="s">
        <v>518</v>
      </c>
      <c r="F144" s="1389">
        <v>50</v>
      </c>
      <c r="G144" s="1364" t="s">
        <v>454</v>
      </c>
      <c r="H144" s="69" t="s">
        <v>518</v>
      </c>
      <c r="I144" s="294"/>
      <c r="J144" s="1367" t="s">
        <v>1581</v>
      </c>
      <c r="K144" s="87">
        <v>2671</v>
      </c>
      <c r="L144" s="70" t="s">
        <v>454</v>
      </c>
      <c r="M144" s="1395" t="s">
        <v>444</v>
      </c>
      <c r="N144" s="66" t="s">
        <v>474</v>
      </c>
      <c r="O144" s="1369" t="s">
        <v>1382</v>
      </c>
      <c r="P144" s="88"/>
    </row>
    <row r="145" spans="1:16" ht="30" customHeight="1">
      <c r="A145" s="1360"/>
      <c r="B145" s="148" t="s">
        <v>1329</v>
      </c>
      <c r="C145" s="1363"/>
      <c r="D145" s="1365"/>
      <c r="E145" s="69" t="s">
        <v>518</v>
      </c>
      <c r="F145" s="1366"/>
      <c r="G145" s="1365"/>
      <c r="H145" s="87">
        <v>2</v>
      </c>
      <c r="I145" s="163" t="s">
        <v>443</v>
      </c>
      <c r="J145" s="1367"/>
      <c r="K145" s="87">
        <f>K143+H145</f>
        <v>140</v>
      </c>
      <c r="L145" s="73" t="s">
        <v>443</v>
      </c>
      <c r="M145" s="1395"/>
      <c r="N145" s="66" t="s">
        <v>499</v>
      </c>
      <c r="O145" s="1369"/>
      <c r="P145" s="88"/>
    </row>
    <row r="146" spans="1:16" ht="30" customHeight="1">
      <c r="A146" s="1360" t="s">
        <v>649</v>
      </c>
      <c r="B146" s="148" t="s">
        <v>1330</v>
      </c>
      <c r="C146" s="1362">
        <v>16482</v>
      </c>
      <c r="D146" s="1364" t="s">
        <v>454</v>
      </c>
      <c r="E146" s="69" t="s">
        <v>650</v>
      </c>
      <c r="F146" s="1389">
        <v>36</v>
      </c>
      <c r="G146" s="1364" t="s">
        <v>454</v>
      </c>
      <c r="H146" s="69" t="s">
        <v>650</v>
      </c>
      <c r="I146" s="294"/>
      <c r="J146" s="1367" t="s">
        <v>1581</v>
      </c>
      <c r="K146" s="87">
        <v>2707</v>
      </c>
      <c r="L146" s="70" t="s">
        <v>454</v>
      </c>
      <c r="M146" s="1395" t="s">
        <v>444</v>
      </c>
      <c r="N146" s="66" t="s">
        <v>474</v>
      </c>
      <c r="O146" s="1369" t="s">
        <v>1383</v>
      </c>
      <c r="P146" s="88"/>
    </row>
    <row r="147" spans="1:16" ht="30" customHeight="1">
      <c r="A147" s="1360"/>
      <c r="B147" s="148" t="s">
        <v>1329</v>
      </c>
      <c r="C147" s="1363"/>
      <c r="D147" s="1365"/>
      <c r="E147" s="69" t="s">
        <v>650</v>
      </c>
      <c r="F147" s="1366"/>
      <c r="G147" s="1365"/>
      <c r="H147" s="87">
        <v>2</v>
      </c>
      <c r="I147" s="163" t="s">
        <v>443</v>
      </c>
      <c r="J147" s="1367"/>
      <c r="K147" s="87">
        <f>K145+H147</f>
        <v>142</v>
      </c>
      <c r="L147" s="73" t="s">
        <v>443</v>
      </c>
      <c r="M147" s="1395"/>
      <c r="N147" s="66" t="s">
        <v>499</v>
      </c>
      <c r="O147" s="1369"/>
      <c r="P147" s="88"/>
    </row>
    <row r="148" spans="1:16" ht="30" customHeight="1">
      <c r="A148" s="1360" t="s">
        <v>651</v>
      </c>
      <c r="B148" s="148" t="s">
        <v>1330</v>
      </c>
      <c r="C148" s="1362">
        <v>16482</v>
      </c>
      <c r="D148" s="1364" t="s">
        <v>454</v>
      </c>
      <c r="E148" s="69" t="s">
        <v>650</v>
      </c>
      <c r="F148" s="1389">
        <v>50</v>
      </c>
      <c r="G148" s="1364" t="s">
        <v>454</v>
      </c>
      <c r="H148" s="69" t="s">
        <v>650</v>
      </c>
      <c r="I148" s="294"/>
      <c r="J148" s="1367" t="s">
        <v>1581</v>
      </c>
      <c r="K148" s="87">
        <v>2757</v>
      </c>
      <c r="L148" s="70" t="s">
        <v>454</v>
      </c>
      <c r="M148" s="1395" t="s">
        <v>444</v>
      </c>
      <c r="N148" s="66" t="s">
        <v>474</v>
      </c>
      <c r="O148" s="1369" t="s">
        <v>1384</v>
      </c>
      <c r="P148" s="88"/>
    </row>
    <row r="149" spans="1:16" ht="30" customHeight="1">
      <c r="A149" s="1360"/>
      <c r="B149" s="148" t="s">
        <v>1329</v>
      </c>
      <c r="C149" s="1363"/>
      <c r="D149" s="1365"/>
      <c r="E149" s="69" t="s">
        <v>650</v>
      </c>
      <c r="F149" s="1366"/>
      <c r="G149" s="1365"/>
      <c r="H149" s="87">
        <v>2</v>
      </c>
      <c r="I149" s="163" t="s">
        <v>443</v>
      </c>
      <c r="J149" s="1367"/>
      <c r="K149" s="87">
        <f>K147+H149</f>
        <v>144</v>
      </c>
      <c r="L149" s="73" t="s">
        <v>443</v>
      </c>
      <c r="M149" s="1395"/>
      <c r="N149" s="66" t="s">
        <v>499</v>
      </c>
      <c r="O149" s="1369"/>
      <c r="P149" s="88"/>
    </row>
    <row r="150" spans="1:16" ht="30" customHeight="1">
      <c r="A150" s="1360" t="s">
        <v>652</v>
      </c>
      <c r="B150" s="148" t="s">
        <v>1330</v>
      </c>
      <c r="C150" s="1362">
        <v>16482</v>
      </c>
      <c r="D150" s="1364" t="s">
        <v>454</v>
      </c>
      <c r="E150" s="69" t="s">
        <v>520</v>
      </c>
      <c r="F150" s="1389">
        <v>36</v>
      </c>
      <c r="G150" s="1364" t="s">
        <v>454</v>
      </c>
      <c r="H150" s="69" t="s">
        <v>520</v>
      </c>
      <c r="I150" s="294"/>
      <c r="J150" s="1367" t="s">
        <v>1581</v>
      </c>
      <c r="K150" s="87">
        <v>2793</v>
      </c>
      <c r="L150" s="70" t="s">
        <v>454</v>
      </c>
      <c r="M150" s="1395" t="s">
        <v>444</v>
      </c>
      <c r="N150" s="66" t="s">
        <v>488</v>
      </c>
      <c r="O150" s="1369" t="s">
        <v>1385</v>
      </c>
      <c r="P150" s="88"/>
    </row>
    <row r="151" spans="1:16" ht="30" customHeight="1">
      <c r="A151" s="1360"/>
      <c r="B151" s="148" t="s">
        <v>1329</v>
      </c>
      <c r="C151" s="1363"/>
      <c r="D151" s="1365"/>
      <c r="E151" s="69" t="s">
        <v>520</v>
      </c>
      <c r="F151" s="1366"/>
      <c r="G151" s="1365"/>
      <c r="H151" s="87">
        <v>2</v>
      </c>
      <c r="I151" s="163" t="s">
        <v>443</v>
      </c>
      <c r="J151" s="1367"/>
      <c r="K151" s="87">
        <f>K149+H151</f>
        <v>146</v>
      </c>
      <c r="L151" s="73" t="s">
        <v>443</v>
      </c>
      <c r="M151" s="1395"/>
      <c r="N151" s="66" t="s">
        <v>484</v>
      </c>
      <c r="O151" s="1369"/>
      <c r="P151" s="88"/>
    </row>
    <row r="152" spans="1:16" ht="30" customHeight="1">
      <c r="A152" s="1360" t="s">
        <v>653</v>
      </c>
      <c r="B152" s="148" t="s">
        <v>1330</v>
      </c>
      <c r="C152" s="1362">
        <v>16482</v>
      </c>
      <c r="D152" s="1364" t="s">
        <v>454</v>
      </c>
      <c r="E152" s="69" t="s">
        <v>520</v>
      </c>
      <c r="F152" s="1389">
        <v>50</v>
      </c>
      <c r="G152" s="1364" t="s">
        <v>454</v>
      </c>
      <c r="H152" s="69" t="s">
        <v>520</v>
      </c>
      <c r="I152" s="294"/>
      <c r="J152" s="1367" t="s">
        <v>1581</v>
      </c>
      <c r="K152" s="87">
        <v>2843</v>
      </c>
      <c r="L152" s="70" t="s">
        <v>454</v>
      </c>
      <c r="M152" s="1395" t="s">
        <v>444</v>
      </c>
      <c r="N152" s="66" t="s">
        <v>488</v>
      </c>
      <c r="O152" s="1369" t="s">
        <v>1386</v>
      </c>
      <c r="P152" s="88"/>
    </row>
    <row r="153" spans="1:16" ht="30" customHeight="1">
      <c r="A153" s="1360"/>
      <c r="B153" s="148" t="s">
        <v>1329</v>
      </c>
      <c r="C153" s="1363"/>
      <c r="D153" s="1365"/>
      <c r="E153" s="69" t="s">
        <v>520</v>
      </c>
      <c r="F153" s="1366"/>
      <c r="G153" s="1365"/>
      <c r="H153" s="87">
        <v>2</v>
      </c>
      <c r="I153" s="163" t="s">
        <v>443</v>
      </c>
      <c r="J153" s="1367"/>
      <c r="K153" s="87">
        <f>K151+H153</f>
        <v>148</v>
      </c>
      <c r="L153" s="73" t="s">
        <v>443</v>
      </c>
      <c r="M153" s="1395"/>
      <c r="N153" s="66" t="s">
        <v>484</v>
      </c>
      <c r="O153" s="1369"/>
      <c r="P153" s="88"/>
    </row>
    <row r="154" spans="1:16" ht="30" customHeight="1">
      <c r="A154" s="1360" t="s">
        <v>654</v>
      </c>
      <c r="B154" s="148" t="s">
        <v>1330</v>
      </c>
      <c r="C154" s="1362">
        <v>16482</v>
      </c>
      <c r="D154" s="1364" t="s">
        <v>454</v>
      </c>
      <c r="E154" s="69" t="s">
        <v>655</v>
      </c>
      <c r="F154" s="1389">
        <v>36</v>
      </c>
      <c r="G154" s="1364" t="s">
        <v>454</v>
      </c>
      <c r="H154" s="69" t="s">
        <v>655</v>
      </c>
      <c r="I154" s="294"/>
      <c r="J154" s="1367" t="s">
        <v>1581</v>
      </c>
      <c r="K154" s="87">
        <v>2879</v>
      </c>
      <c r="L154" s="70" t="s">
        <v>454</v>
      </c>
      <c r="M154" s="1395" t="s">
        <v>444</v>
      </c>
      <c r="N154" s="66" t="s">
        <v>516</v>
      </c>
      <c r="O154" s="1369" t="s">
        <v>1387</v>
      </c>
      <c r="P154" s="88"/>
    </row>
    <row r="155" spans="1:16" ht="30" customHeight="1">
      <c r="A155" s="1360"/>
      <c r="B155" s="148" t="s">
        <v>1329</v>
      </c>
      <c r="C155" s="1363"/>
      <c r="D155" s="1365"/>
      <c r="E155" s="69" t="s">
        <v>655</v>
      </c>
      <c r="F155" s="1366"/>
      <c r="G155" s="1365"/>
      <c r="H155" s="87">
        <v>2</v>
      </c>
      <c r="I155" s="163" t="s">
        <v>443</v>
      </c>
      <c r="J155" s="1367"/>
      <c r="K155" s="87">
        <f>K153+H155</f>
        <v>150</v>
      </c>
      <c r="L155" s="73" t="s">
        <v>443</v>
      </c>
      <c r="M155" s="1395"/>
      <c r="N155" s="66" t="s">
        <v>499</v>
      </c>
      <c r="O155" s="1369"/>
      <c r="P155" s="88"/>
    </row>
    <row r="156" spans="1:16" ht="30" customHeight="1">
      <c r="A156" s="1360" t="s">
        <v>656</v>
      </c>
      <c r="B156" s="148" t="s">
        <v>1330</v>
      </c>
      <c r="C156" s="1362">
        <v>16482</v>
      </c>
      <c r="D156" s="1364" t="s">
        <v>454</v>
      </c>
      <c r="E156" s="69" t="s">
        <v>657</v>
      </c>
      <c r="F156" s="1389">
        <v>40</v>
      </c>
      <c r="G156" s="1364" t="s">
        <v>454</v>
      </c>
      <c r="H156" s="69" t="s">
        <v>657</v>
      </c>
      <c r="I156" s="294"/>
      <c r="J156" s="1367" t="s">
        <v>1581</v>
      </c>
      <c r="K156" s="87">
        <v>2919</v>
      </c>
      <c r="L156" s="70" t="s">
        <v>454</v>
      </c>
      <c r="M156" s="1395" t="s">
        <v>444</v>
      </c>
      <c r="N156" s="66" t="s">
        <v>488</v>
      </c>
      <c r="O156" s="1369" t="s">
        <v>1388</v>
      </c>
      <c r="P156" s="88"/>
    </row>
    <row r="157" spans="1:16" ht="30" customHeight="1">
      <c r="A157" s="1360"/>
      <c r="B157" s="148" t="s">
        <v>1329</v>
      </c>
      <c r="C157" s="1363"/>
      <c r="D157" s="1365"/>
      <c r="E157" s="69" t="s">
        <v>657</v>
      </c>
      <c r="F157" s="1366"/>
      <c r="G157" s="1365"/>
      <c r="H157" s="87">
        <v>2</v>
      </c>
      <c r="I157" s="163" t="s">
        <v>443</v>
      </c>
      <c r="J157" s="1367"/>
      <c r="K157" s="87">
        <f>K155+H157</f>
        <v>152</v>
      </c>
      <c r="L157" s="73" t="s">
        <v>443</v>
      </c>
      <c r="M157" s="1395"/>
      <c r="N157" s="66" t="s">
        <v>484</v>
      </c>
      <c r="O157" s="1369"/>
      <c r="P157" s="88"/>
    </row>
    <row r="158" spans="1:16" ht="30" customHeight="1">
      <c r="A158" s="1360" t="s">
        <v>658</v>
      </c>
      <c r="B158" s="148" t="s">
        <v>1330</v>
      </c>
      <c r="C158" s="1362">
        <v>16482</v>
      </c>
      <c r="D158" s="1364" t="s">
        <v>454</v>
      </c>
      <c r="E158" s="69" t="s">
        <v>657</v>
      </c>
      <c r="F158" s="1389">
        <v>50</v>
      </c>
      <c r="G158" s="1364" t="s">
        <v>454</v>
      </c>
      <c r="H158" s="69" t="s">
        <v>657</v>
      </c>
      <c r="I158" s="294"/>
      <c r="J158" s="1367" t="s">
        <v>1581</v>
      </c>
      <c r="K158" s="87">
        <v>2969</v>
      </c>
      <c r="L158" s="70" t="s">
        <v>454</v>
      </c>
      <c r="M158" s="1395" t="s">
        <v>444</v>
      </c>
      <c r="N158" s="66" t="s">
        <v>488</v>
      </c>
      <c r="O158" s="1369" t="s">
        <v>1389</v>
      </c>
      <c r="P158" s="88"/>
    </row>
    <row r="159" spans="1:16" ht="30" customHeight="1">
      <c r="A159" s="1360"/>
      <c r="B159" s="148" t="s">
        <v>1329</v>
      </c>
      <c r="C159" s="1363"/>
      <c r="D159" s="1365"/>
      <c r="E159" s="69" t="s">
        <v>657</v>
      </c>
      <c r="F159" s="1366"/>
      <c r="G159" s="1365"/>
      <c r="H159" s="87">
        <v>2</v>
      </c>
      <c r="I159" s="163" t="s">
        <v>443</v>
      </c>
      <c r="J159" s="1367"/>
      <c r="K159" s="87">
        <f>K157+H159</f>
        <v>154</v>
      </c>
      <c r="L159" s="73" t="s">
        <v>443</v>
      </c>
      <c r="M159" s="1395"/>
      <c r="N159" s="66" t="s">
        <v>484</v>
      </c>
      <c r="O159" s="1369"/>
      <c r="P159" s="88"/>
    </row>
    <row r="160" spans="1:16" ht="30" customHeight="1">
      <c r="A160" s="1360" t="s">
        <v>659</v>
      </c>
      <c r="B160" s="148" t="s">
        <v>1330</v>
      </c>
      <c r="C160" s="1362">
        <v>16482</v>
      </c>
      <c r="D160" s="1364" t="s">
        <v>454</v>
      </c>
      <c r="E160" s="69" t="s">
        <v>660</v>
      </c>
      <c r="F160" s="1389">
        <v>40</v>
      </c>
      <c r="G160" s="1364" t="s">
        <v>454</v>
      </c>
      <c r="H160" s="69" t="s">
        <v>660</v>
      </c>
      <c r="I160" s="294"/>
      <c r="J160" s="1367" t="s">
        <v>1581</v>
      </c>
      <c r="K160" s="87">
        <v>3009</v>
      </c>
      <c r="L160" s="70" t="s">
        <v>454</v>
      </c>
      <c r="M160" s="1395" t="s">
        <v>444</v>
      </c>
      <c r="N160" s="66" t="s">
        <v>488</v>
      </c>
      <c r="O160" s="1369" t="s">
        <v>1390</v>
      </c>
      <c r="P160" s="88"/>
    </row>
    <row r="161" spans="1:16" ht="30" customHeight="1">
      <c r="A161" s="1360"/>
      <c r="B161" s="148" t="s">
        <v>1329</v>
      </c>
      <c r="C161" s="1363"/>
      <c r="D161" s="1365"/>
      <c r="E161" s="69" t="s">
        <v>660</v>
      </c>
      <c r="F161" s="1366"/>
      <c r="G161" s="1365"/>
      <c r="H161" s="87">
        <v>2</v>
      </c>
      <c r="I161" s="163" t="s">
        <v>443</v>
      </c>
      <c r="J161" s="1367"/>
      <c r="K161" s="87">
        <f>K159+H161</f>
        <v>156</v>
      </c>
      <c r="L161" s="73" t="s">
        <v>443</v>
      </c>
      <c r="M161" s="1395"/>
      <c r="N161" s="66" t="s">
        <v>484</v>
      </c>
      <c r="O161" s="1369"/>
      <c r="P161" s="88"/>
    </row>
    <row r="162" spans="1:16" ht="30" customHeight="1">
      <c r="A162" s="1360" t="s">
        <v>661</v>
      </c>
      <c r="B162" s="148" t="s">
        <v>1330</v>
      </c>
      <c r="C162" s="1362">
        <v>16482</v>
      </c>
      <c r="D162" s="1364" t="s">
        <v>454</v>
      </c>
      <c r="E162" s="69" t="s">
        <v>660</v>
      </c>
      <c r="F162" s="1389">
        <v>50</v>
      </c>
      <c r="G162" s="1364" t="s">
        <v>454</v>
      </c>
      <c r="H162" s="69" t="s">
        <v>660</v>
      </c>
      <c r="I162" s="294"/>
      <c r="J162" s="1367" t="s">
        <v>1581</v>
      </c>
      <c r="K162" s="87">
        <v>3059</v>
      </c>
      <c r="L162" s="70" t="s">
        <v>454</v>
      </c>
      <c r="M162" s="1395" t="s">
        <v>444</v>
      </c>
      <c r="N162" s="66" t="s">
        <v>488</v>
      </c>
      <c r="O162" s="1369" t="s">
        <v>1391</v>
      </c>
      <c r="P162" s="88"/>
    </row>
    <row r="163" spans="1:16" ht="30" customHeight="1">
      <c r="A163" s="1360"/>
      <c r="B163" s="148" t="s">
        <v>1329</v>
      </c>
      <c r="C163" s="1363"/>
      <c r="D163" s="1365"/>
      <c r="E163" s="69" t="s">
        <v>660</v>
      </c>
      <c r="F163" s="1366"/>
      <c r="G163" s="1365"/>
      <c r="H163" s="87">
        <v>2</v>
      </c>
      <c r="I163" s="163" t="s">
        <v>443</v>
      </c>
      <c r="J163" s="1367"/>
      <c r="K163" s="87">
        <f>K161+H163</f>
        <v>158</v>
      </c>
      <c r="L163" s="73" t="s">
        <v>443</v>
      </c>
      <c r="M163" s="1395"/>
      <c r="N163" s="66" t="s">
        <v>484</v>
      </c>
      <c r="O163" s="1369"/>
      <c r="P163" s="88"/>
    </row>
    <row r="164" spans="1:16" ht="30" customHeight="1">
      <c r="A164" s="1360" t="s">
        <v>662</v>
      </c>
      <c r="B164" s="148" t="s">
        <v>1330</v>
      </c>
      <c r="C164" s="1362">
        <v>16482</v>
      </c>
      <c r="D164" s="1364" t="s">
        <v>454</v>
      </c>
      <c r="E164" s="69" t="s">
        <v>663</v>
      </c>
      <c r="F164" s="1389">
        <v>40</v>
      </c>
      <c r="G164" s="1364" t="s">
        <v>454</v>
      </c>
      <c r="H164" s="69" t="s">
        <v>663</v>
      </c>
      <c r="I164" s="294"/>
      <c r="J164" s="1367" t="s">
        <v>1581</v>
      </c>
      <c r="K164" s="87">
        <v>3099</v>
      </c>
      <c r="L164" s="70" t="s">
        <v>454</v>
      </c>
      <c r="M164" s="1395" t="s">
        <v>444</v>
      </c>
      <c r="N164" s="66" t="s">
        <v>488</v>
      </c>
      <c r="O164" s="1369" t="s">
        <v>1392</v>
      </c>
      <c r="P164" s="88"/>
    </row>
    <row r="165" spans="1:16" ht="30" customHeight="1">
      <c r="A165" s="1360"/>
      <c r="B165" s="148" t="s">
        <v>1329</v>
      </c>
      <c r="C165" s="1363"/>
      <c r="D165" s="1365"/>
      <c r="E165" s="69" t="s">
        <v>663</v>
      </c>
      <c r="F165" s="1366"/>
      <c r="G165" s="1365"/>
      <c r="H165" s="87">
        <v>2</v>
      </c>
      <c r="I165" s="163" t="s">
        <v>443</v>
      </c>
      <c r="J165" s="1367"/>
      <c r="K165" s="87">
        <f>K163+H165</f>
        <v>160</v>
      </c>
      <c r="L165" s="73" t="s">
        <v>443</v>
      </c>
      <c r="M165" s="1395"/>
      <c r="N165" s="66" t="s">
        <v>491</v>
      </c>
      <c r="O165" s="1369"/>
      <c r="P165" s="88"/>
    </row>
    <row r="166" spans="1:16" ht="30" customHeight="1">
      <c r="A166" s="1360" t="s">
        <v>664</v>
      </c>
      <c r="B166" s="148" t="s">
        <v>1330</v>
      </c>
      <c r="C166" s="1362">
        <v>16482</v>
      </c>
      <c r="D166" s="1364" t="s">
        <v>454</v>
      </c>
      <c r="E166" s="69" t="s">
        <v>665</v>
      </c>
      <c r="F166" s="1389">
        <v>40</v>
      </c>
      <c r="G166" s="1364" t="s">
        <v>454</v>
      </c>
      <c r="H166" s="69" t="s">
        <v>665</v>
      </c>
      <c r="I166" s="294"/>
      <c r="J166" s="1367" t="s">
        <v>1581</v>
      </c>
      <c r="K166" s="87">
        <v>3139</v>
      </c>
      <c r="L166" s="70" t="s">
        <v>454</v>
      </c>
      <c r="M166" s="1395" t="s">
        <v>444</v>
      </c>
      <c r="N166" s="66" t="s">
        <v>474</v>
      </c>
      <c r="O166" s="1369" t="s">
        <v>1393</v>
      </c>
      <c r="P166" s="88"/>
    </row>
    <row r="167" spans="1:16" ht="30" customHeight="1">
      <c r="A167" s="1360"/>
      <c r="B167" s="148" t="s">
        <v>1329</v>
      </c>
      <c r="C167" s="1363"/>
      <c r="D167" s="1365"/>
      <c r="E167" s="69" t="s">
        <v>665</v>
      </c>
      <c r="F167" s="1366"/>
      <c r="G167" s="1365"/>
      <c r="H167" s="87">
        <v>2</v>
      </c>
      <c r="I167" s="163" t="s">
        <v>443</v>
      </c>
      <c r="J167" s="1367"/>
      <c r="K167" s="87">
        <f>K165+H167</f>
        <v>162</v>
      </c>
      <c r="L167" s="73" t="s">
        <v>443</v>
      </c>
      <c r="M167" s="1395"/>
      <c r="N167" s="66" t="s">
        <v>484</v>
      </c>
      <c r="O167" s="1369"/>
      <c r="P167" s="88"/>
    </row>
    <row r="168" spans="1:16" ht="30" customHeight="1">
      <c r="A168" s="1360" t="s">
        <v>666</v>
      </c>
      <c r="B168" s="148" t="s">
        <v>1330</v>
      </c>
      <c r="C168" s="1362">
        <v>16482</v>
      </c>
      <c r="D168" s="1364" t="s">
        <v>454</v>
      </c>
      <c r="E168" s="69" t="s">
        <v>522</v>
      </c>
      <c r="F168" s="1389">
        <v>40</v>
      </c>
      <c r="G168" s="1364" t="s">
        <v>454</v>
      </c>
      <c r="H168" s="69" t="s">
        <v>522</v>
      </c>
      <c r="I168" s="294"/>
      <c r="J168" s="1367" t="s">
        <v>1581</v>
      </c>
      <c r="K168" s="87">
        <v>3179</v>
      </c>
      <c r="L168" s="70" t="s">
        <v>454</v>
      </c>
      <c r="M168" s="1395" t="s">
        <v>444</v>
      </c>
      <c r="N168" s="66" t="s">
        <v>474</v>
      </c>
      <c r="O168" s="1369" t="s">
        <v>1394</v>
      </c>
      <c r="P168" s="88"/>
    </row>
    <row r="169" spans="1:16" ht="30" customHeight="1">
      <c r="A169" s="1360"/>
      <c r="B169" s="148" t="s">
        <v>1329</v>
      </c>
      <c r="C169" s="1363"/>
      <c r="D169" s="1365"/>
      <c r="E169" s="69" t="s">
        <v>522</v>
      </c>
      <c r="F169" s="1366"/>
      <c r="G169" s="1365"/>
      <c r="H169" s="87">
        <v>2</v>
      </c>
      <c r="I169" s="163" t="s">
        <v>443</v>
      </c>
      <c r="J169" s="1367"/>
      <c r="K169" s="87">
        <f>K167+H169</f>
        <v>164</v>
      </c>
      <c r="L169" s="73" t="s">
        <v>443</v>
      </c>
      <c r="M169" s="1395"/>
      <c r="N169" s="66" t="s">
        <v>491</v>
      </c>
      <c r="O169" s="1369"/>
      <c r="P169" s="88"/>
    </row>
    <row r="170" spans="1:16" ht="30" customHeight="1">
      <c r="A170" s="1360" t="s">
        <v>667</v>
      </c>
      <c r="B170" s="148" t="s">
        <v>1330</v>
      </c>
      <c r="C170" s="1362">
        <v>16482</v>
      </c>
      <c r="D170" s="1364" t="s">
        <v>454</v>
      </c>
      <c r="E170" s="69" t="s">
        <v>668</v>
      </c>
      <c r="F170" s="1389">
        <v>40</v>
      </c>
      <c r="G170" s="1364" t="s">
        <v>454</v>
      </c>
      <c r="H170" s="69" t="s">
        <v>668</v>
      </c>
      <c r="I170" s="294"/>
      <c r="J170" s="1367" t="s">
        <v>1581</v>
      </c>
      <c r="K170" s="87">
        <v>3219</v>
      </c>
      <c r="L170" s="70" t="s">
        <v>454</v>
      </c>
      <c r="M170" s="1395" t="s">
        <v>444</v>
      </c>
      <c r="N170" s="66" t="s">
        <v>516</v>
      </c>
      <c r="O170" s="1369" t="s">
        <v>1395</v>
      </c>
      <c r="P170" s="88"/>
    </row>
    <row r="171" spans="1:16" ht="30" customHeight="1">
      <c r="A171" s="1360"/>
      <c r="B171" s="148" t="s">
        <v>1329</v>
      </c>
      <c r="C171" s="1363"/>
      <c r="D171" s="1365"/>
      <c r="E171" s="69" t="s">
        <v>668</v>
      </c>
      <c r="F171" s="1366"/>
      <c r="G171" s="1365"/>
      <c r="H171" s="87">
        <v>2</v>
      </c>
      <c r="I171" s="163" t="s">
        <v>443</v>
      </c>
      <c r="J171" s="1367"/>
      <c r="K171" s="87">
        <f>K169+H171</f>
        <v>166</v>
      </c>
      <c r="L171" s="73" t="s">
        <v>443</v>
      </c>
      <c r="M171" s="1395"/>
      <c r="N171" s="66" t="s">
        <v>484</v>
      </c>
      <c r="O171" s="1369"/>
      <c r="P171" s="88"/>
    </row>
    <row r="172" spans="1:16" ht="30" customHeight="1">
      <c r="A172" s="1360" t="s">
        <v>669</v>
      </c>
      <c r="B172" s="148" t="s">
        <v>1330</v>
      </c>
      <c r="C172" s="1362">
        <v>16482</v>
      </c>
      <c r="D172" s="1364" t="s">
        <v>454</v>
      </c>
      <c r="E172" s="69" t="s">
        <v>670</v>
      </c>
      <c r="F172" s="1389">
        <v>40</v>
      </c>
      <c r="G172" s="1364" t="s">
        <v>454</v>
      </c>
      <c r="H172" s="69" t="s">
        <v>670</v>
      </c>
      <c r="I172" s="294"/>
      <c r="J172" s="1367" t="s">
        <v>1581</v>
      </c>
      <c r="K172" s="87">
        <v>3259</v>
      </c>
      <c r="L172" s="70" t="s">
        <v>454</v>
      </c>
      <c r="M172" s="1395" t="s">
        <v>444</v>
      </c>
      <c r="N172" s="66" t="s">
        <v>474</v>
      </c>
      <c r="O172" s="1369" t="s">
        <v>1396</v>
      </c>
      <c r="P172" s="88"/>
    </row>
    <row r="173" spans="1:16" ht="30" customHeight="1">
      <c r="A173" s="1360"/>
      <c r="B173" s="148" t="s">
        <v>1329</v>
      </c>
      <c r="C173" s="1363"/>
      <c r="D173" s="1365"/>
      <c r="E173" s="69" t="s">
        <v>670</v>
      </c>
      <c r="F173" s="1366"/>
      <c r="G173" s="1365"/>
      <c r="H173" s="87">
        <v>2</v>
      </c>
      <c r="I173" s="163" t="s">
        <v>443</v>
      </c>
      <c r="J173" s="1367"/>
      <c r="K173" s="87">
        <f>K171+H173</f>
        <v>168</v>
      </c>
      <c r="L173" s="73" t="s">
        <v>443</v>
      </c>
      <c r="M173" s="1395"/>
      <c r="N173" s="66" t="s">
        <v>484</v>
      </c>
      <c r="O173" s="1369"/>
      <c r="P173" s="88"/>
    </row>
    <row r="174" spans="1:16" ht="30" customHeight="1">
      <c r="A174" s="1360" t="s">
        <v>671</v>
      </c>
      <c r="B174" s="148" t="s">
        <v>1330</v>
      </c>
      <c r="C174" s="1362">
        <v>16482</v>
      </c>
      <c r="D174" s="1364" t="s">
        <v>454</v>
      </c>
      <c r="E174" s="69" t="s">
        <v>670</v>
      </c>
      <c r="F174" s="1389">
        <v>44</v>
      </c>
      <c r="G174" s="1364" t="s">
        <v>454</v>
      </c>
      <c r="H174" s="69" t="s">
        <v>670</v>
      </c>
      <c r="I174" s="294"/>
      <c r="J174" s="1367" t="s">
        <v>1581</v>
      </c>
      <c r="K174" s="87">
        <v>3303</v>
      </c>
      <c r="L174" s="70" t="s">
        <v>454</v>
      </c>
      <c r="M174" s="1395" t="s">
        <v>444</v>
      </c>
      <c r="N174" s="66" t="s">
        <v>474</v>
      </c>
      <c r="O174" s="1369" t="s">
        <v>1397</v>
      </c>
      <c r="P174" s="88"/>
    </row>
    <row r="175" spans="1:16" ht="30" customHeight="1">
      <c r="A175" s="1360"/>
      <c r="B175" s="148" t="s">
        <v>1329</v>
      </c>
      <c r="C175" s="1363"/>
      <c r="D175" s="1365"/>
      <c r="E175" s="69" t="s">
        <v>670</v>
      </c>
      <c r="F175" s="1366"/>
      <c r="G175" s="1365"/>
      <c r="H175" s="87">
        <v>2</v>
      </c>
      <c r="I175" s="163" t="s">
        <v>443</v>
      </c>
      <c r="J175" s="1367"/>
      <c r="K175" s="87">
        <f>K173+H175</f>
        <v>170</v>
      </c>
      <c r="L175" s="73" t="s">
        <v>443</v>
      </c>
      <c r="M175" s="1395"/>
      <c r="N175" s="66" t="s">
        <v>484</v>
      </c>
      <c r="O175" s="1369"/>
      <c r="P175" s="88"/>
    </row>
    <row r="176" spans="1:16" ht="30" customHeight="1">
      <c r="A176" s="1360" t="s">
        <v>672</v>
      </c>
      <c r="B176" s="148" t="s">
        <v>1330</v>
      </c>
      <c r="C176" s="1362">
        <v>16482</v>
      </c>
      <c r="D176" s="1364" t="s">
        <v>454</v>
      </c>
      <c r="E176" s="69" t="s">
        <v>486</v>
      </c>
      <c r="F176" s="1389">
        <v>40</v>
      </c>
      <c r="G176" s="1364" t="s">
        <v>454</v>
      </c>
      <c r="H176" s="69" t="s">
        <v>486</v>
      </c>
      <c r="I176" s="294"/>
      <c r="J176" s="1367" t="s">
        <v>1581</v>
      </c>
      <c r="K176" s="87">
        <v>3343</v>
      </c>
      <c r="L176" s="70" t="s">
        <v>454</v>
      </c>
      <c r="M176" s="1395" t="s">
        <v>444</v>
      </c>
      <c r="N176" s="66" t="s">
        <v>488</v>
      </c>
      <c r="O176" s="1369" t="s">
        <v>1398</v>
      </c>
      <c r="P176" s="88"/>
    </row>
    <row r="177" spans="1:16" ht="30" customHeight="1">
      <c r="A177" s="1360"/>
      <c r="B177" s="148" t="s">
        <v>1329</v>
      </c>
      <c r="C177" s="1363"/>
      <c r="D177" s="1365"/>
      <c r="E177" s="69" t="s">
        <v>486</v>
      </c>
      <c r="F177" s="1366"/>
      <c r="G177" s="1365"/>
      <c r="H177" s="87">
        <v>2</v>
      </c>
      <c r="I177" s="163" t="s">
        <v>443</v>
      </c>
      <c r="J177" s="1367"/>
      <c r="K177" s="87">
        <f>K175+H177</f>
        <v>172</v>
      </c>
      <c r="L177" s="73" t="s">
        <v>443</v>
      </c>
      <c r="M177" s="1395"/>
      <c r="N177" s="66" t="s">
        <v>491</v>
      </c>
      <c r="O177" s="1369"/>
      <c r="P177" s="88"/>
    </row>
    <row r="178" spans="1:16" ht="30" customHeight="1">
      <c r="A178" s="1360" t="s">
        <v>673</v>
      </c>
      <c r="B178" s="148" t="s">
        <v>1330</v>
      </c>
      <c r="C178" s="1362">
        <v>16482</v>
      </c>
      <c r="D178" s="1364" t="s">
        <v>454</v>
      </c>
      <c r="E178" s="69" t="s">
        <v>486</v>
      </c>
      <c r="F178" s="1389">
        <v>47</v>
      </c>
      <c r="G178" s="1364" t="s">
        <v>454</v>
      </c>
      <c r="H178" s="69" t="s">
        <v>486</v>
      </c>
      <c r="I178" s="294"/>
      <c r="J178" s="1367" t="s">
        <v>1581</v>
      </c>
      <c r="K178" s="87">
        <v>3390</v>
      </c>
      <c r="L178" s="70" t="s">
        <v>454</v>
      </c>
      <c r="M178" s="1395" t="s">
        <v>444</v>
      </c>
      <c r="N178" s="66" t="s">
        <v>488</v>
      </c>
      <c r="O178" s="1369" t="s">
        <v>1399</v>
      </c>
      <c r="P178" s="88"/>
    </row>
    <row r="179" spans="1:16" ht="30" customHeight="1">
      <c r="A179" s="1360"/>
      <c r="B179" s="148" t="s">
        <v>1329</v>
      </c>
      <c r="C179" s="1363"/>
      <c r="D179" s="1365"/>
      <c r="E179" s="69" t="s">
        <v>486</v>
      </c>
      <c r="F179" s="1366"/>
      <c r="G179" s="1365"/>
      <c r="H179" s="87">
        <v>2</v>
      </c>
      <c r="I179" s="163" t="s">
        <v>443</v>
      </c>
      <c r="J179" s="1367"/>
      <c r="K179" s="87">
        <f>K177+H179</f>
        <v>174</v>
      </c>
      <c r="L179" s="73" t="s">
        <v>443</v>
      </c>
      <c r="M179" s="1395"/>
      <c r="N179" s="66" t="s">
        <v>491</v>
      </c>
      <c r="O179" s="1369"/>
      <c r="P179" s="88"/>
    </row>
    <row r="180" spans="1:16" ht="30" customHeight="1">
      <c r="A180" s="1360" t="s">
        <v>674</v>
      </c>
      <c r="B180" s="148" t="s">
        <v>1330</v>
      </c>
      <c r="C180" s="1362">
        <v>16482</v>
      </c>
      <c r="D180" s="1364" t="s">
        <v>454</v>
      </c>
      <c r="E180" s="69" t="s">
        <v>675</v>
      </c>
      <c r="F180" s="1389">
        <v>40</v>
      </c>
      <c r="G180" s="1364" t="s">
        <v>454</v>
      </c>
      <c r="H180" s="69" t="s">
        <v>675</v>
      </c>
      <c r="I180" s="294"/>
      <c r="J180" s="1367" t="s">
        <v>1581</v>
      </c>
      <c r="K180" s="87">
        <v>3430</v>
      </c>
      <c r="L180" s="70" t="s">
        <v>454</v>
      </c>
      <c r="M180" s="1395" t="s">
        <v>444</v>
      </c>
      <c r="N180" s="66" t="s">
        <v>676</v>
      </c>
      <c r="O180" s="1369" t="s">
        <v>1400</v>
      </c>
      <c r="P180" s="88"/>
    </row>
    <row r="181" spans="1:16" ht="30" customHeight="1">
      <c r="A181" s="1360"/>
      <c r="B181" s="148" t="s">
        <v>1329</v>
      </c>
      <c r="C181" s="1363"/>
      <c r="D181" s="1365"/>
      <c r="E181" s="69" t="s">
        <v>675</v>
      </c>
      <c r="F181" s="1366"/>
      <c r="G181" s="1365"/>
      <c r="H181" s="87">
        <v>2</v>
      </c>
      <c r="I181" s="163" t="s">
        <v>443</v>
      </c>
      <c r="J181" s="1367"/>
      <c r="K181" s="87">
        <f>K179+H181</f>
        <v>176</v>
      </c>
      <c r="L181" s="73" t="s">
        <v>443</v>
      </c>
      <c r="M181" s="1395"/>
      <c r="N181" s="66" t="s">
        <v>491</v>
      </c>
      <c r="O181" s="1369"/>
      <c r="P181" s="88"/>
    </row>
    <row r="182" spans="1:16" ht="30" customHeight="1">
      <c r="A182" s="1360" t="s">
        <v>677</v>
      </c>
      <c r="B182" s="148" t="s">
        <v>1330</v>
      </c>
      <c r="C182" s="1362">
        <v>16482</v>
      </c>
      <c r="D182" s="1364" t="s">
        <v>454</v>
      </c>
      <c r="E182" s="69" t="s">
        <v>678</v>
      </c>
      <c r="F182" s="1389">
        <v>40</v>
      </c>
      <c r="G182" s="1364" t="s">
        <v>454</v>
      </c>
      <c r="H182" s="69" t="s">
        <v>678</v>
      </c>
      <c r="I182" s="294"/>
      <c r="J182" s="1367" t="s">
        <v>1581</v>
      </c>
      <c r="K182" s="87">
        <v>3470</v>
      </c>
      <c r="L182" s="70" t="s">
        <v>454</v>
      </c>
      <c r="M182" s="1395" t="s">
        <v>444</v>
      </c>
      <c r="N182" s="66" t="s">
        <v>474</v>
      </c>
      <c r="O182" s="1369" t="s">
        <v>1401</v>
      </c>
      <c r="P182" s="88"/>
    </row>
    <row r="183" spans="1:16" ht="30" customHeight="1">
      <c r="A183" s="1360"/>
      <c r="B183" s="148" t="s">
        <v>1329</v>
      </c>
      <c r="C183" s="1363"/>
      <c r="D183" s="1365"/>
      <c r="E183" s="69" t="s">
        <v>678</v>
      </c>
      <c r="F183" s="1366"/>
      <c r="G183" s="1365"/>
      <c r="H183" s="87">
        <v>2</v>
      </c>
      <c r="I183" s="163" t="s">
        <v>443</v>
      </c>
      <c r="J183" s="1367"/>
      <c r="K183" s="87">
        <f>K181+H183</f>
        <v>178</v>
      </c>
      <c r="L183" s="73" t="s">
        <v>443</v>
      </c>
      <c r="M183" s="1395"/>
      <c r="N183" s="66" t="s">
        <v>484</v>
      </c>
      <c r="O183" s="1369"/>
      <c r="P183" s="88"/>
    </row>
    <row r="184" spans="1:16" ht="30" customHeight="1">
      <c r="A184" s="1360" t="s">
        <v>679</v>
      </c>
      <c r="B184" s="148" t="s">
        <v>1330</v>
      </c>
      <c r="C184" s="1362">
        <v>16482</v>
      </c>
      <c r="D184" s="1364" t="s">
        <v>454</v>
      </c>
      <c r="E184" s="69" t="s">
        <v>678</v>
      </c>
      <c r="F184" s="1389">
        <v>49</v>
      </c>
      <c r="G184" s="1364" t="s">
        <v>454</v>
      </c>
      <c r="H184" s="69" t="s">
        <v>678</v>
      </c>
      <c r="I184" s="294"/>
      <c r="J184" s="1367" t="s">
        <v>1581</v>
      </c>
      <c r="K184" s="87">
        <v>3519</v>
      </c>
      <c r="L184" s="70" t="s">
        <v>454</v>
      </c>
      <c r="M184" s="1395" t="s">
        <v>444</v>
      </c>
      <c r="N184" s="66" t="s">
        <v>474</v>
      </c>
      <c r="O184" s="1369" t="s">
        <v>1402</v>
      </c>
      <c r="P184" s="88"/>
    </row>
    <row r="185" spans="1:16" ht="30" customHeight="1">
      <c r="A185" s="1360"/>
      <c r="B185" s="148" t="s">
        <v>1329</v>
      </c>
      <c r="C185" s="1363"/>
      <c r="D185" s="1365"/>
      <c r="E185" s="69" t="s">
        <v>678</v>
      </c>
      <c r="F185" s="1366"/>
      <c r="G185" s="1365"/>
      <c r="H185" s="87">
        <v>2</v>
      </c>
      <c r="I185" s="163" t="s">
        <v>443</v>
      </c>
      <c r="J185" s="1367"/>
      <c r="K185" s="87">
        <f>K183+H185</f>
        <v>180</v>
      </c>
      <c r="L185" s="73" t="s">
        <v>443</v>
      </c>
      <c r="M185" s="1395"/>
      <c r="N185" s="66" t="s">
        <v>484</v>
      </c>
      <c r="O185" s="1369"/>
      <c r="P185" s="88"/>
    </row>
    <row r="186" spans="1:16" ht="30" customHeight="1">
      <c r="A186" s="1360" t="s">
        <v>680</v>
      </c>
      <c r="B186" s="148" t="s">
        <v>1330</v>
      </c>
      <c r="C186" s="1362">
        <v>16482</v>
      </c>
      <c r="D186" s="1364" t="s">
        <v>454</v>
      </c>
      <c r="E186" s="69" t="s">
        <v>534</v>
      </c>
      <c r="F186" s="1389">
        <v>39</v>
      </c>
      <c r="G186" s="1364" t="s">
        <v>454</v>
      </c>
      <c r="H186" s="69" t="s">
        <v>534</v>
      </c>
      <c r="I186" s="294"/>
      <c r="J186" s="1367" t="s">
        <v>1581</v>
      </c>
      <c r="K186" s="87">
        <v>3558</v>
      </c>
      <c r="L186" s="70" t="s">
        <v>454</v>
      </c>
      <c r="M186" s="1395" t="s">
        <v>444</v>
      </c>
      <c r="N186" s="66" t="s">
        <v>488</v>
      </c>
      <c r="O186" s="1369" t="s">
        <v>1403</v>
      </c>
      <c r="P186" s="88"/>
    </row>
    <row r="187" spans="1:16" ht="30" customHeight="1">
      <c r="A187" s="1360"/>
      <c r="B187" s="148" t="s">
        <v>1329</v>
      </c>
      <c r="C187" s="1363"/>
      <c r="D187" s="1365"/>
      <c r="E187" s="69" t="s">
        <v>534</v>
      </c>
      <c r="F187" s="1366"/>
      <c r="G187" s="1365"/>
      <c r="H187" s="87">
        <v>2</v>
      </c>
      <c r="I187" s="163" t="s">
        <v>443</v>
      </c>
      <c r="J187" s="1367"/>
      <c r="K187" s="87">
        <f>K185+H187</f>
        <v>182</v>
      </c>
      <c r="L187" s="73" t="s">
        <v>443</v>
      </c>
      <c r="M187" s="1395"/>
      <c r="N187" s="66" t="s">
        <v>484</v>
      </c>
      <c r="O187" s="1369"/>
      <c r="P187" s="88"/>
    </row>
    <row r="188" spans="1:16" ht="30" customHeight="1">
      <c r="A188" s="1360" t="s">
        <v>681</v>
      </c>
      <c r="B188" s="148" t="s">
        <v>1330</v>
      </c>
      <c r="C188" s="1362">
        <v>16482</v>
      </c>
      <c r="D188" s="1364" t="s">
        <v>454</v>
      </c>
      <c r="E188" s="69" t="s">
        <v>682</v>
      </c>
      <c r="F188" s="1389">
        <v>39</v>
      </c>
      <c r="G188" s="1364" t="s">
        <v>454</v>
      </c>
      <c r="H188" s="69" t="s">
        <v>682</v>
      </c>
      <c r="I188" s="294"/>
      <c r="J188" s="1367" t="s">
        <v>1581</v>
      </c>
      <c r="K188" s="87">
        <v>3597</v>
      </c>
      <c r="L188" s="70" t="s">
        <v>454</v>
      </c>
      <c r="M188" s="1395" t="s">
        <v>444</v>
      </c>
      <c r="N188" s="66" t="s">
        <v>474</v>
      </c>
      <c r="O188" s="1369" t="s">
        <v>1404</v>
      </c>
      <c r="P188" s="88"/>
    </row>
    <row r="189" spans="1:16" ht="30" customHeight="1">
      <c r="A189" s="1360"/>
      <c r="B189" s="148" t="s">
        <v>1329</v>
      </c>
      <c r="C189" s="1363"/>
      <c r="D189" s="1365"/>
      <c r="E189" s="69" t="s">
        <v>682</v>
      </c>
      <c r="F189" s="1366"/>
      <c r="G189" s="1365"/>
      <c r="H189" s="87">
        <v>2</v>
      </c>
      <c r="I189" s="163" t="s">
        <v>443</v>
      </c>
      <c r="J189" s="1367"/>
      <c r="K189" s="87">
        <f>K187+H189</f>
        <v>184</v>
      </c>
      <c r="L189" s="73" t="s">
        <v>443</v>
      </c>
      <c r="M189" s="1395"/>
      <c r="N189" s="66" t="s">
        <v>484</v>
      </c>
      <c r="O189" s="1369"/>
      <c r="P189" s="88"/>
    </row>
    <row r="190" spans="1:16" ht="30" customHeight="1">
      <c r="A190" s="1360" t="s">
        <v>683</v>
      </c>
      <c r="B190" s="148" t="s">
        <v>1330</v>
      </c>
      <c r="C190" s="1362">
        <v>16482</v>
      </c>
      <c r="D190" s="1364" t="s">
        <v>454</v>
      </c>
      <c r="E190" s="69" t="s">
        <v>684</v>
      </c>
      <c r="F190" s="1389">
        <v>39</v>
      </c>
      <c r="G190" s="1364" t="s">
        <v>454</v>
      </c>
      <c r="H190" s="69" t="s">
        <v>684</v>
      </c>
      <c r="I190" s="294"/>
      <c r="J190" s="1367" t="s">
        <v>1581</v>
      </c>
      <c r="K190" s="87">
        <v>3636</v>
      </c>
      <c r="L190" s="70" t="s">
        <v>454</v>
      </c>
      <c r="M190" s="1395" t="s">
        <v>444</v>
      </c>
      <c r="N190" s="66" t="s">
        <v>474</v>
      </c>
      <c r="O190" s="1369" t="s">
        <v>1405</v>
      </c>
      <c r="P190" s="88"/>
    </row>
    <row r="191" spans="1:16" ht="30" customHeight="1">
      <c r="A191" s="1360"/>
      <c r="B191" s="148" t="s">
        <v>1329</v>
      </c>
      <c r="C191" s="1363"/>
      <c r="D191" s="1365"/>
      <c r="E191" s="69" t="s">
        <v>684</v>
      </c>
      <c r="F191" s="1366"/>
      <c r="G191" s="1365"/>
      <c r="H191" s="87">
        <v>2</v>
      </c>
      <c r="I191" s="163" t="s">
        <v>443</v>
      </c>
      <c r="J191" s="1367"/>
      <c r="K191" s="87">
        <f>K189+H191</f>
        <v>186</v>
      </c>
      <c r="L191" s="73" t="s">
        <v>443</v>
      </c>
      <c r="M191" s="1395"/>
      <c r="N191" s="66" t="s">
        <v>484</v>
      </c>
      <c r="O191" s="1369"/>
      <c r="P191" s="88"/>
    </row>
    <row r="192" spans="1:16" ht="30" customHeight="1">
      <c r="A192" s="1360" t="s">
        <v>685</v>
      </c>
      <c r="B192" s="148" t="s">
        <v>1330</v>
      </c>
      <c r="C192" s="1362">
        <v>16482</v>
      </c>
      <c r="D192" s="1364" t="s">
        <v>454</v>
      </c>
      <c r="E192" s="69" t="s">
        <v>684</v>
      </c>
      <c r="F192" s="1389">
        <v>49</v>
      </c>
      <c r="G192" s="1364" t="s">
        <v>454</v>
      </c>
      <c r="H192" s="69" t="s">
        <v>684</v>
      </c>
      <c r="I192" s="294"/>
      <c r="J192" s="1367" t="s">
        <v>1581</v>
      </c>
      <c r="K192" s="87">
        <v>3685</v>
      </c>
      <c r="L192" s="70" t="s">
        <v>454</v>
      </c>
      <c r="M192" s="1395" t="s">
        <v>444</v>
      </c>
      <c r="N192" s="66" t="s">
        <v>474</v>
      </c>
      <c r="O192" s="1369" t="s">
        <v>1406</v>
      </c>
      <c r="P192" s="88"/>
    </row>
    <row r="193" spans="1:16" ht="30" customHeight="1">
      <c r="A193" s="1360"/>
      <c r="B193" s="148" t="s">
        <v>1329</v>
      </c>
      <c r="C193" s="1363"/>
      <c r="D193" s="1365"/>
      <c r="E193" s="69" t="s">
        <v>684</v>
      </c>
      <c r="F193" s="1366"/>
      <c r="G193" s="1365"/>
      <c r="H193" s="87">
        <v>2</v>
      </c>
      <c r="I193" s="163" t="s">
        <v>443</v>
      </c>
      <c r="J193" s="1367"/>
      <c r="K193" s="87">
        <f>K191+H193</f>
        <v>188</v>
      </c>
      <c r="L193" s="73" t="s">
        <v>443</v>
      </c>
      <c r="M193" s="1395"/>
      <c r="N193" s="66" t="s">
        <v>484</v>
      </c>
      <c r="O193" s="1369"/>
      <c r="P193" s="88"/>
    </row>
    <row r="194" spans="1:16" ht="30" customHeight="1">
      <c r="A194" s="1360" t="s">
        <v>686</v>
      </c>
      <c r="B194" s="148" t="s">
        <v>1330</v>
      </c>
      <c r="C194" s="1362">
        <v>16482</v>
      </c>
      <c r="D194" s="1364" t="s">
        <v>454</v>
      </c>
      <c r="E194" s="69" t="s">
        <v>687</v>
      </c>
      <c r="F194" s="1389">
        <v>41</v>
      </c>
      <c r="G194" s="1364" t="s">
        <v>454</v>
      </c>
      <c r="H194" s="69" t="s">
        <v>687</v>
      </c>
      <c r="I194" s="294"/>
      <c r="J194" s="1367" t="s">
        <v>1581</v>
      </c>
      <c r="K194" s="87">
        <v>3726</v>
      </c>
      <c r="L194" s="70" t="s">
        <v>454</v>
      </c>
      <c r="M194" s="1395" t="s">
        <v>444</v>
      </c>
      <c r="N194" s="66" t="s">
        <v>488</v>
      </c>
      <c r="O194" s="1369" t="s">
        <v>1407</v>
      </c>
      <c r="P194" s="88"/>
    </row>
    <row r="195" spans="1:16" ht="30" customHeight="1">
      <c r="A195" s="1360"/>
      <c r="B195" s="148" t="s">
        <v>1329</v>
      </c>
      <c r="C195" s="1363"/>
      <c r="D195" s="1365"/>
      <c r="E195" s="69" t="s">
        <v>687</v>
      </c>
      <c r="F195" s="1366"/>
      <c r="G195" s="1365"/>
      <c r="H195" s="87">
        <v>2</v>
      </c>
      <c r="I195" s="163" t="s">
        <v>443</v>
      </c>
      <c r="J195" s="1367"/>
      <c r="K195" s="87">
        <f>K193+H195</f>
        <v>190</v>
      </c>
      <c r="L195" s="73" t="s">
        <v>443</v>
      </c>
      <c r="M195" s="1395"/>
      <c r="N195" s="66" t="s">
        <v>688</v>
      </c>
      <c r="O195" s="1369"/>
      <c r="P195" s="88"/>
    </row>
    <row r="196" spans="1:16" ht="30" customHeight="1">
      <c r="A196" s="1360" t="s">
        <v>689</v>
      </c>
      <c r="B196" s="148" t="s">
        <v>1330</v>
      </c>
      <c r="C196" s="1362">
        <v>16482</v>
      </c>
      <c r="D196" s="1364" t="s">
        <v>454</v>
      </c>
      <c r="E196" s="69" t="s">
        <v>687</v>
      </c>
      <c r="F196" s="1389">
        <v>44</v>
      </c>
      <c r="G196" s="1364" t="s">
        <v>454</v>
      </c>
      <c r="H196" s="69" t="s">
        <v>687</v>
      </c>
      <c r="I196" s="294"/>
      <c r="J196" s="1367" t="s">
        <v>1581</v>
      </c>
      <c r="K196" s="87">
        <v>3770</v>
      </c>
      <c r="L196" s="70" t="s">
        <v>454</v>
      </c>
      <c r="M196" s="1395" t="s">
        <v>444</v>
      </c>
      <c r="N196" s="66" t="s">
        <v>488</v>
      </c>
      <c r="O196" s="1369" t="s">
        <v>1408</v>
      </c>
      <c r="P196" s="88"/>
    </row>
    <row r="197" spans="1:16" ht="30" customHeight="1">
      <c r="A197" s="1360"/>
      <c r="B197" s="148" t="s">
        <v>1329</v>
      </c>
      <c r="C197" s="1363"/>
      <c r="D197" s="1365"/>
      <c r="E197" s="69" t="s">
        <v>687</v>
      </c>
      <c r="F197" s="1366"/>
      <c r="G197" s="1365"/>
      <c r="H197" s="87">
        <v>2</v>
      </c>
      <c r="I197" s="163" t="s">
        <v>443</v>
      </c>
      <c r="J197" s="1367"/>
      <c r="K197" s="87">
        <f>K195+H197</f>
        <v>192</v>
      </c>
      <c r="L197" s="73" t="s">
        <v>443</v>
      </c>
      <c r="M197" s="1395"/>
      <c r="N197" s="66" t="s">
        <v>688</v>
      </c>
      <c r="O197" s="1369"/>
      <c r="P197" s="88"/>
    </row>
    <row r="198" spans="1:16" ht="30" customHeight="1">
      <c r="A198" s="1360" t="s">
        <v>690</v>
      </c>
      <c r="B198" s="148" t="s">
        <v>1330</v>
      </c>
      <c r="C198" s="1362">
        <v>16482</v>
      </c>
      <c r="D198" s="1364" t="s">
        <v>454</v>
      </c>
      <c r="E198" s="69" t="s">
        <v>691</v>
      </c>
      <c r="F198" s="1389">
        <v>39</v>
      </c>
      <c r="G198" s="1364" t="s">
        <v>454</v>
      </c>
      <c r="H198" s="69" t="s">
        <v>691</v>
      </c>
      <c r="I198" s="294"/>
      <c r="J198" s="1367" t="s">
        <v>1581</v>
      </c>
      <c r="K198" s="87">
        <v>3809</v>
      </c>
      <c r="L198" s="70" t="s">
        <v>454</v>
      </c>
      <c r="M198" s="1395" t="s">
        <v>444</v>
      </c>
      <c r="N198" s="66" t="s">
        <v>474</v>
      </c>
      <c r="O198" s="1369" t="s">
        <v>1409</v>
      </c>
      <c r="P198" s="88"/>
    </row>
    <row r="199" spans="1:16" ht="30" customHeight="1">
      <c r="A199" s="1360"/>
      <c r="B199" s="148" t="s">
        <v>1329</v>
      </c>
      <c r="C199" s="1363"/>
      <c r="D199" s="1365"/>
      <c r="E199" s="69" t="s">
        <v>691</v>
      </c>
      <c r="F199" s="1366"/>
      <c r="G199" s="1365"/>
      <c r="H199" s="87">
        <v>2</v>
      </c>
      <c r="I199" s="163" t="s">
        <v>443</v>
      </c>
      <c r="J199" s="1367"/>
      <c r="K199" s="87">
        <f>K197+H199</f>
        <v>194</v>
      </c>
      <c r="L199" s="73" t="s">
        <v>443</v>
      </c>
      <c r="M199" s="1395"/>
      <c r="N199" s="66" t="s">
        <v>484</v>
      </c>
      <c r="O199" s="1369"/>
      <c r="P199" s="88"/>
    </row>
    <row r="200" spans="1:16" ht="30" customHeight="1">
      <c r="A200" s="1360" t="s">
        <v>692</v>
      </c>
      <c r="B200" s="148" t="s">
        <v>1330</v>
      </c>
      <c r="C200" s="1362">
        <v>16482</v>
      </c>
      <c r="D200" s="1364" t="s">
        <v>454</v>
      </c>
      <c r="E200" s="69" t="s">
        <v>536</v>
      </c>
      <c r="F200" s="1389">
        <v>39</v>
      </c>
      <c r="G200" s="1364" t="s">
        <v>454</v>
      </c>
      <c r="H200" s="69" t="s">
        <v>536</v>
      </c>
      <c r="I200" s="294"/>
      <c r="J200" s="1367" t="s">
        <v>1581</v>
      </c>
      <c r="K200" s="87">
        <v>3818</v>
      </c>
      <c r="L200" s="70" t="s">
        <v>454</v>
      </c>
      <c r="M200" s="1395" t="s">
        <v>444</v>
      </c>
      <c r="N200" s="66" t="s">
        <v>516</v>
      </c>
      <c r="O200" s="1369" t="s">
        <v>1410</v>
      </c>
      <c r="P200" s="88"/>
    </row>
    <row r="201" spans="1:16" ht="30" customHeight="1">
      <c r="A201" s="1360"/>
      <c r="B201" s="148" t="s">
        <v>1329</v>
      </c>
      <c r="C201" s="1363"/>
      <c r="D201" s="1365"/>
      <c r="E201" s="69" t="s">
        <v>536</v>
      </c>
      <c r="F201" s="1366"/>
      <c r="G201" s="1365"/>
      <c r="H201" s="87">
        <v>2</v>
      </c>
      <c r="I201" s="163" t="s">
        <v>443</v>
      </c>
      <c r="J201" s="1367"/>
      <c r="K201" s="87">
        <f>K199+H201</f>
        <v>196</v>
      </c>
      <c r="L201" s="73" t="s">
        <v>443</v>
      </c>
      <c r="M201" s="1395"/>
      <c r="N201" s="66" t="s">
        <v>484</v>
      </c>
      <c r="O201" s="1369"/>
      <c r="P201" s="88"/>
    </row>
    <row r="202" spans="1:16" ht="30" customHeight="1">
      <c r="A202" s="1360" t="s">
        <v>693</v>
      </c>
      <c r="B202" s="148" t="s">
        <v>1330</v>
      </c>
      <c r="C202" s="1362">
        <v>16482</v>
      </c>
      <c r="D202" s="1364" t="s">
        <v>454</v>
      </c>
      <c r="E202" s="69" t="s">
        <v>536</v>
      </c>
      <c r="F202" s="1389">
        <v>44</v>
      </c>
      <c r="G202" s="1364" t="s">
        <v>454</v>
      </c>
      <c r="H202" s="69" t="s">
        <v>536</v>
      </c>
      <c r="I202" s="294"/>
      <c r="J202" s="1367" t="s">
        <v>1581</v>
      </c>
      <c r="K202" s="87">
        <v>3862</v>
      </c>
      <c r="L202" s="70" t="s">
        <v>454</v>
      </c>
      <c r="M202" s="1395" t="s">
        <v>444</v>
      </c>
      <c r="N202" s="66" t="s">
        <v>516</v>
      </c>
      <c r="O202" s="1369" t="s">
        <v>1411</v>
      </c>
      <c r="P202" s="88"/>
    </row>
    <row r="203" spans="1:16" ht="30" customHeight="1">
      <c r="A203" s="1360"/>
      <c r="B203" s="148" t="s">
        <v>1329</v>
      </c>
      <c r="C203" s="1363"/>
      <c r="D203" s="1365"/>
      <c r="E203" s="69" t="s">
        <v>536</v>
      </c>
      <c r="F203" s="1366"/>
      <c r="G203" s="1365"/>
      <c r="H203" s="87">
        <v>2</v>
      </c>
      <c r="I203" s="163" t="s">
        <v>443</v>
      </c>
      <c r="J203" s="1367"/>
      <c r="K203" s="87">
        <f>K201+H203</f>
        <v>198</v>
      </c>
      <c r="L203" s="73" t="s">
        <v>443</v>
      </c>
      <c r="M203" s="1395"/>
      <c r="N203" s="66" t="s">
        <v>484</v>
      </c>
      <c r="O203" s="1369"/>
      <c r="P203" s="88"/>
    </row>
    <row r="204" spans="1:16" ht="30" customHeight="1">
      <c r="A204" s="1360" t="s">
        <v>694</v>
      </c>
      <c r="B204" s="148" t="s">
        <v>1330</v>
      </c>
      <c r="C204" s="1362">
        <v>16482</v>
      </c>
      <c r="D204" s="1364" t="s">
        <v>454</v>
      </c>
      <c r="E204" s="69" t="s">
        <v>695</v>
      </c>
      <c r="F204" s="1389">
        <v>38</v>
      </c>
      <c r="G204" s="1364" t="s">
        <v>454</v>
      </c>
      <c r="H204" s="69" t="s">
        <v>695</v>
      </c>
      <c r="I204" s="294"/>
      <c r="J204" s="1367" t="s">
        <v>1581</v>
      </c>
      <c r="K204" s="87">
        <v>3900</v>
      </c>
      <c r="L204" s="70" t="s">
        <v>454</v>
      </c>
      <c r="M204" s="1395" t="s">
        <v>444</v>
      </c>
      <c r="N204" s="66" t="s">
        <v>488</v>
      </c>
      <c r="O204" s="1369" t="s">
        <v>1412</v>
      </c>
      <c r="P204" s="88"/>
    </row>
    <row r="205" spans="1:16" ht="30" customHeight="1">
      <c r="A205" s="1360"/>
      <c r="B205" s="148" t="s">
        <v>1329</v>
      </c>
      <c r="C205" s="1363"/>
      <c r="D205" s="1365"/>
      <c r="E205" s="69" t="s">
        <v>695</v>
      </c>
      <c r="F205" s="1366"/>
      <c r="G205" s="1365"/>
      <c r="H205" s="87">
        <v>2</v>
      </c>
      <c r="I205" s="163" t="s">
        <v>443</v>
      </c>
      <c r="J205" s="1367"/>
      <c r="K205" s="87">
        <f>K203+H205</f>
        <v>200</v>
      </c>
      <c r="L205" s="73" t="s">
        <v>443</v>
      </c>
      <c r="M205" s="1395"/>
      <c r="N205" s="66" t="s">
        <v>484</v>
      </c>
      <c r="O205" s="1369"/>
      <c r="P205" s="88"/>
    </row>
    <row r="206" spans="1:16" ht="30" customHeight="1">
      <c r="A206" s="1360" t="s">
        <v>696</v>
      </c>
      <c r="B206" s="148" t="s">
        <v>1330</v>
      </c>
      <c r="C206" s="1362">
        <v>16482</v>
      </c>
      <c r="D206" s="1364" t="s">
        <v>454</v>
      </c>
      <c r="E206" s="69" t="s">
        <v>697</v>
      </c>
      <c r="F206" s="1389">
        <v>39.5</v>
      </c>
      <c r="G206" s="1364" t="s">
        <v>454</v>
      </c>
      <c r="H206" s="69" t="s">
        <v>697</v>
      </c>
      <c r="I206" s="294"/>
      <c r="J206" s="1367" t="s">
        <v>1581</v>
      </c>
      <c r="K206" s="87">
        <v>3939.5</v>
      </c>
      <c r="L206" s="70" t="s">
        <v>454</v>
      </c>
      <c r="M206" s="1395" t="s">
        <v>444</v>
      </c>
      <c r="N206" s="66" t="s">
        <v>488</v>
      </c>
      <c r="O206" s="1369" t="s">
        <v>1413</v>
      </c>
      <c r="P206" s="88"/>
    </row>
    <row r="207" spans="1:16" ht="30" customHeight="1">
      <c r="A207" s="1360"/>
      <c r="B207" s="148" t="s">
        <v>1329</v>
      </c>
      <c r="C207" s="1363"/>
      <c r="D207" s="1365"/>
      <c r="E207" s="69" t="s">
        <v>697</v>
      </c>
      <c r="F207" s="1366"/>
      <c r="G207" s="1365"/>
      <c r="H207" s="87">
        <v>2</v>
      </c>
      <c r="I207" s="163" t="s">
        <v>443</v>
      </c>
      <c r="J207" s="1367"/>
      <c r="K207" s="87">
        <f>K205+H207</f>
        <v>202</v>
      </c>
      <c r="L207" s="73" t="s">
        <v>443</v>
      </c>
      <c r="M207" s="1395"/>
      <c r="N207" s="66" t="s">
        <v>491</v>
      </c>
      <c r="O207" s="1369"/>
      <c r="P207" s="88"/>
    </row>
    <row r="208" spans="1:16" ht="30" customHeight="1">
      <c r="A208" s="1360" t="s">
        <v>698</v>
      </c>
      <c r="B208" s="148" t="s">
        <v>1330</v>
      </c>
      <c r="C208" s="1362">
        <v>16482</v>
      </c>
      <c r="D208" s="1364" t="s">
        <v>454</v>
      </c>
      <c r="E208" s="69" t="s">
        <v>699</v>
      </c>
      <c r="F208" s="1389">
        <v>38</v>
      </c>
      <c r="G208" s="1364" t="s">
        <v>454</v>
      </c>
      <c r="H208" s="69" t="s">
        <v>699</v>
      </c>
      <c r="I208" s="294"/>
      <c r="J208" s="1367" t="s">
        <v>1581</v>
      </c>
      <c r="K208" s="87">
        <v>3977.5</v>
      </c>
      <c r="L208" s="70" t="s">
        <v>454</v>
      </c>
      <c r="M208" s="1395" t="s">
        <v>444</v>
      </c>
      <c r="N208" s="66" t="s">
        <v>474</v>
      </c>
      <c r="O208" s="1369" t="s">
        <v>1414</v>
      </c>
      <c r="P208" s="88"/>
    </row>
    <row r="209" spans="1:16" ht="30" customHeight="1">
      <c r="A209" s="1360"/>
      <c r="B209" s="148" t="s">
        <v>1329</v>
      </c>
      <c r="C209" s="1363"/>
      <c r="D209" s="1365"/>
      <c r="E209" s="69" t="s">
        <v>699</v>
      </c>
      <c r="F209" s="1366"/>
      <c r="G209" s="1365"/>
      <c r="H209" s="87">
        <v>2</v>
      </c>
      <c r="I209" s="163" t="s">
        <v>443</v>
      </c>
      <c r="J209" s="1367"/>
      <c r="K209" s="87">
        <f>K207+H209</f>
        <v>204</v>
      </c>
      <c r="L209" s="73" t="s">
        <v>443</v>
      </c>
      <c r="M209" s="1395"/>
      <c r="N209" s="66" t="s">
        <v>484</v>
      </c>
      <c r="O209" s="1369"/>
      <c r="P209" s="88"/>
    </row>
    <row r="210" spans="1:16" ht="30" customHeight="1">
      <c r="A210" s="1360" t="s">
        <v>700</v>
      </c>
      <c r="B210" s="148" t="s">
        <v>1330</v>
      </c>
      <c r="C210" s="1362">
        <v>16482</v>
      </c>
      <c r="D210" s="1364" t="s">
        <v>454</v>
      </c>
      <c r="E210" s="69" t="s">
        <v>699</v>
      </c>
      <c r="F210" s="1389">
        <v>41.5</v>
      </c>
      <c r="G210" s="1364" t="s">
        <v>454</v>
      </c>
      <c r="H210" s="69" t="s">
        <v>699</v>
      </c>
      <c r="I210" s="294"/>
      <c r="J210" s="1367" t="s">
        <v>1581</v>
      </c>
      <c r="K210" s="87">
        <v>4019</v>
      </c>
      <c r="L210" s="70" t="s">
        <v>454</v>
      </c>
      <c r="M210" s="1395" t="s">
        <v>444</v>
      </c>
      <c r="N210" s="66" t="s">
        <v>474</v>
      </c>
      <c r="O210" s="1369" t="s">
        <v>1415</v>
      </c>
      <c r="P210" s="88"/>
    </row>
    <row r="211" spans="1:16" ht="30" customHeight="1">
      <c r="A211" s="1360"/>
      <c r="B211" s="148" t="s">
        <v>1329</v>
      </c>
      <c r="C211" s="1363"/>
      <c r="D211" s="1365"/>
      <c r="E211" s="69" t="s">
        <v>699</v>
      </c>
      <c r="F211" s="1366"/>
      <c r="G211" s="1365"/>
      <c r="H211" s="87">
        <v>2</v>
      </c>
      <c r="I211" s="163" t="s">
        <v>443</v>
      </c>
      <c r="J211" s="1367"/>
      <c r="K211" s="87">
        <f>K209+H211</f>
        <v>206</v>
      </c>
      <c r="L211" s="73" t="s">
        <v>443</v>
      </c>
      <c r="M211" s="1395"/>
      <c r="N211" s="66" t="s">
        <v>484</v>
      </c>
      <c r="O211" s="1369"/>
      <c r="P211" s="88"/>
    </row>
    <row r="212" spans="1:16" ht="30" customHeight="1">
      <c r="A212" s="1360" t="s">
        <v>701</v>
      </c>
      <c r="B212" s="148" t="s">
        <v>1330</v>
      </c>
      <c r="C212" s="1362">
        <v>16482</v>
      </c>
      <c r="D212" s="1364" t="s">
        <v>454</v>
      </c>
      <c r="E212" s="69" t="s">
        <v>702</v>
      </c>
      <c r="F212" s="1389">
        <v>38</v>
      </c>
      <c r="G212" s="1364" t="s">
        <v>454</v>
      </c>
      <c r="H212" s="69" t="s">
        <v>702</v>
      </c>
      <c r="I212" s="294"/>
      <c r="J212" s="1367" t="s">
        <v>1581</v>
      </c>
      <c r="K212" s="87">
        <v>4057</v>
      </c>
      <c r="L212" s="70" t="s">
        <v>454</v>
      </c>
      <c r="M212" s="1395" t="s">
        <v>444</v>
      </c>
      <c r="N212" s="66" t="s">
        <v>481</v>
      </c>
      <c r="O212" s="1369" t="s">
        <v>1416</v>
      </c>
      <c r="P212" s="88"/>
    </row>
    <row r="213" spans="1:16" ht="30" customHeight="1">
      <c r="A213" s="1360"/>
      <c r="B213" s="148" t="s">
        <v>1329</v>
      </c>
      <c r="C213" s="1363"/>
      <c r="D213" s="1365"/>
      <c r="E213" s="69" t="s">
        <v>702</v>
      </c>
      <c r="F213" s="1366"/>
      <c r="G213" s="1365"/>
      <c r="H213" s="87">
        <v>2</v>
      </c>
      <c r="I213" s="163" t="s">
        <v>443</v>
      </c>
      <c r="J213" s="1367"/>
      <c r="K213" s="87">
        <f>K211+H213</f>
        <v>208</v>
      </c>
      <c r="L213" s="73" t="s">
        <v>443</v>
      </c>
      <c r="M213" s="1395"/>
      <c r="N213" s="66" t="s">
        <v>484</v>
      </c>
      <c r="O213" s="1369"/>
      <c r="P213" s="88"/>
    </row>
    <row r="214" spans="1:16" ht="30" customHeight="1">
      <c r="A214" s="1360" t="s">
        <v>703</v>
      </c>
      <c r="B214" s="148" t="s">
        <v>1330</v>
      </c>
      <c r="C214" s="1362">
        <v>16482</v>
      </c>
      <c r="D214" s="1364" t="s">
        <v>454</v>
      </c>
      <c r="E214" s="69" t="s">
        <v>702</v>
      </c>
      <c r="F214" s="1389">
        <v>38</v>
      </c>
      <c r="G214" s="1364" t="s">
        <v>454</v>
      </c>
      <c r="H214" s="69" t="s">
        <v>702</v>
      </c>
      <c r="I214" s="294"/>
      <c r="J214" s="1367" t="s">
        <v>1581</v>
      </c>
      <c r="K214" s="87">
        <v>4095</v>
      </c>
      <c r="L214" s="70" t="s">
        <v>454</v>
      </c>
      <c r="M214" s="1395" t="s">
        <v>444</v>
      </c>
      <c r="N214" s="66" t="s">
        <v>481</v>
      </c>
      <c r="O214" s="1369" t="s">
        <v>1417</v>
      </c>
      <c r="P214" s="88"/>
    </row>
    <row r="215" spans="1:16" ht="30" customHeight="1">
      <c r="A215" s="1360"/>
      <c r="B215" s="148" t="s">
        <v>1329</v>
      </c>
      <c r="C215" s="1363"/>
      <c r="D215" s="1365"/>
      <c r="E215" s="69" t="s">
        <v>702</v>
      </c>
      <c r="F215" s="1366"/>
      <c r="G215" s="1365"/>
      <c r="H215" s="87">
        <v>2</v>
      </c>
      <c r="I215" s="163" t="s">
        <v>443</v>
      </c>
      <c r="J215" s="1367"/>
      <c r="K215" s="87">
        <f>K213+H215</f>
        <v>210</v>
      </c>
      <c r="L215" s="73" t="s">
        <v>443</v>
      </c>
      <c r="M215" s="1395"/>
      <c r="N215" s="66" t="s">
        <v>484</v>
      </c>
      <c r="O215" s="1369"/>
      <c r="P215" s="88"/>
    </row>
    <row r="216" spans="1:16" ht="30" customHeight="1">
      <c r="A216" s="1360" t="s">
        <v>704</v>
      </c>
      <c r="B216" s="148" t="s">
        <v>1330</v>
      </c>
      <c r="C216" s="1362">
        <v>16482</v>
      </c>
      <c r="D216" s="1364" t="s">
        <v>454</v>
      </c>
      <c r="E216" s="69" t="s">
        <v>705</v>
      </c>
      <c r="F216" s="1389">
        <v>38</v>
      </c>
      <c r="G216" s="1364" t="s">
        <v>454</v>
      </c>
      <c r="H216" s="69" t="s">
        <v>705</v>
      </c>
      <c r="I216" s="294"/>
      <c r="J216" s="1367" t="s">
        <v>1581</v>
      </c>
      <c r="K216" s="87">
        <v>4133</v>
      </c>
      <c r="L216" s="70" t="s">
        <v>454</v>
      </c>
      <c r="M216" s="1395" t="s">
        <v>444</v>
      </c>
      <c r="N216" s="66" t="s">
        <v>516</v>
      </c>
      <c r="O216" s="1369" t="s">
        <v>1418</v>
      </c>
      <c r="P216" s="88"/>
    </row>
    <row r="217" spans="1:16" ht="30" customHeight="1">
      <c r="A217" s="1360"/>
      <c r="B217" s="148" t="s">
        <v>1329</v>
      </c>
      <c r="C217" s="1363"/>
      <c r="D217" s="1365"/>
      <c r="E217" s="69" t="s">
        <v>705</v>
      </c>
      <c r="F217" s="1366"/>
      <c r="G217" s="1365"/>
      <c r="H217" s="87">
        <v>2</v>
      </c>
      <c r="I217" s="163" t="s">
        <v>443</v>
      </c>
      <c r="J217" s="1367"/>
      <c r="K217" s="87">
        <f>K215+H217</f>
        <v>212</v>
      </c>
      <c r="L217" s="73" t="s">
        <v>443</v>
      </c>
      <c r="M217" s="1395"/>
      <c r="N217" s="66" t="s">
        <v>484</v>
      </c>
      <c r="O217" s="1369"/>
      <c r="P217" s="88"/>
    </row>
    <row r="218" spans="1:16" ht="30" customHeight="1">
      <c r="A218" s="1360" t="s">
        <v>706</v>
      </c>
      <c r="B218" s="148" t="s">
        <v>1330</v>
      </c>
      <c r="C218" s="1362">
        <v>16482</v>
      </c>
      <c r="D218" s="1364" t="s">
        <v>454</v>
      </c>
      <c r="E218" s="69" t="s">
        <v>705</v>
      </c>
      <c r="F218" s="1389">
        <v>38</v>
      </c>
      <c r="G218" s="1364" t="s">
        <v>454</v>
      </c>
      <c r="H218" s="69" t="s">
        <v>705</v>
      </c>
      <c r="I218" s="294"/>
      <c r="J218" s="1367" t="s">
        <v>1581</v>
      </c>
      <c r="K218" s="87">
        <v>4171</v>
      </c>
      <c r="L218" s="70" t="s">
        <v>454</v>
      </c>
      <c r="M218" s="1395" t="s">
        <v>444</v>
      </c>
      <c r="N218" s="66" t="s">
        <v>516</v>
      </c>
      <c r="O218" s="1369" t="s">
        <v>1419</v>
      </c>
      <c r="P218" s="88"/>
    </row>
    <row r="219" spans="1:16" ht="30" customHeight="1">
      <c r="A219" s="1360"/>
      <c r="B219" s="148" t="s">
        <v>1329</v>
      </c>
      <c r="C219" s="1363"/>
      <c r="D219" s="1365"/>
      <c r="E219" s="69" t="s">
        <v>705</v>
      </c>
      <c r="F219" s="1366"/>
      <c r="G219" s="1365"/>
      <c r="H219" s="87">
        <v>2</v>
      </c>
      <c r="I219" s="163" t="s">
        <v>443</v>
      </c>
      <c r="J219" s="1367"/>
      <c r="K219" s="87">
        <f>K217+H219</f>
        <v>214</v>
      </c>
      <c r="L219" s="73" t="s">
        <v>443</v>
      </c>
      <c r="M219" s="1395"/>
      <c r="N219" s="66" t="s">
        <v>484</v>
      </c>
      <c r="O219" s="1369"/>
      <c r="P219" s="88"/>
    </row>
    <row r="220" spans="1:16" ht="30" customHeight="1">
      <c r="A220" s="1360" t="s">
        <v>707</v>
      </c>
      <c r="B220" s="148" t="s">
        <v>1330</v>
      </c>
      <c r="C220" s="1362">
        <v>16482</v>
      </c>
      <c r="D220" s="1364" t="s">
        <v>454</v>
      </c>
      <c r="E220" s="69" t="s">
        <v>708</v>
      </c>
      <c r="F220" s="1389">
        <v>38</v>
      </c>
      <c r="G220" s="1364" t="s">
        <v>454</v>
      </c>
      <c r="H220" s="69" t="s">
        <v>708</v>
      </c>
      <c r="I220" s="294"/>
      <c r="J220" s="1367" t="s">
        <v>1581</v>
      </c>
      <c r="K220" s="87">
        <v>4209</v>
      </c>
      <c r="L220" s="70" t="s">
        <v>454</v>
      </c>
      <c r="M220" s="1395" t="s">
        <v>444</v>
      </c>
      <c r="N220" s="66" t="s">
        <v>488</v>
      </c>
      <c r="O220" s="1369" t="s">
        <v>1420</v>
      </c>
      <c r="P220" s="88"/>
    </row>
    <row r="221" spans="1:16" ht="30" customHeight="1">
      <c r="A221" s="1360"/>
      <c r="B221" s="148" t="s">
        <v>1329</v>
      </c>
      <c r="C221" s="1363"/>
      <c r="D221" s="1365"/>
      <c r="E221" s="69" t="s">
        <v>708</v>
      </c>
      <c r="F221" s="1366"/>
      <c r="G221" s="1365"/>
      <c r="H221" s="87">
        <v>2</v>
      </c>
      <c r="I221" s="163" t="s">
        <v>443</v>
      </c>
      <c r="J221" s="1367"/>
      <c r="K221" s="87">
        <f>K219+H221</f>
        <v>216</v>
      </c>
      <c r="L221" s="73" t="s">
        <v>443</v>
      </c>
      <c r="M221" s="1395"/>
      <c r="N221" s="66" t="s">
        <v>484</v>
      </c>
      <c r="O221" s="1369"/>
      <c r="P221" s="88"/>
    </row>
    <row r="222" spans="1:16" ht="30" customHeight="1">
      <c r="A222" s="1360" t="s">
        <v>709</v>
      </c>
      <c r="B222" s="148" t="s">
        <v>1330</v>
      </c>
      <c r="C222" s="1362">
        <v>16482</v>
      </c>
      <c r="D222" s="1364" t="s">
        <v>454</v>
      </c>
      <c r="E222" s="69" t="s">
        <v>710</v>
      </c>
      <c r="F222" s="1389">
        <v>38</v>
      </c>
      <c r="G222" s="1364" t="s">
        <v>454</v>
      </c>
      <c r="H222" s="69" t="s">
        <v>710</v>
      </c>
      <c r="I222" s="294"/>
      <c r="J222" s="1367" t="s">
        <v>1581</v>
      </c>
      <c r="K222" s="87">
        <v>4285</v>
      </c>
      <c r="L222" s="70" t="s">
        <v>454</v>
      </c>
      <c r="M222" s="1395" t="s">
        <v>444</v>
      </c>
      <c r="N222" s="66" t="s">
        <v>488</v>
      </c>
      <c r="O222" s="1369" t="s">
        <v>1421</v>
      </c>
      <c r="P222" s="88"/>
    </row>
    <row r="223" spans="1:16" ht="30" customHeight="1">
      <c r="A223" s="1360"/>
      <c r="B223" s="148" t="s">
        <v>1329</v>
      </c>
      <c r="C223" s="1363"/>
      <c r="D223" s="1365"/>
      <c r="E223" s="69" t="s">
        <v>710</v>
      </c>
      <c r="F223" s="1366"/>
      <c r="G223" s="1365"/>
      <c r="H223" s="87">
        <v>2</v>
      </c>
      <c r="I223" s="163" t="s">
        <v>443</v>
      </c>
      <c r="J223" s="1367"/>
      <c r="K223" s="87">
        <f>K221+H223</f>
        <v>218</v>
      </c>
      <c r="L223" s="73" t="s">
        <v>443</v>
      </c>
      <c r="M223" s="1395"/>
      <c r="N223" s="66" t="s">
        <v>484</v>
      </c>
      <c r="O223" s="1369"/>
      <c r="P223" s="88"/>
    </row>
    <row r="224" spans="1:16" ht="30" customHeight="1">
      <c r="A224" s="1360" t="s">
        <v>711</v>
      </c>
      <c r="B224" s="148" t="s">
        <v>1330</v>
      </c>
      <c r="C224" s="1362">
        <v>16482</v>
      </c>
      <c r="D224" s="1364" t="s">
        <v>454</v>
      </c>
      <c r="E224" s="69" t="s">
        <v>710</v>
      </c>
      <c r="F224" s="1389">
        <v>36</v>
      </c>
      <c r="G224" s="1364" t="s">
        <v>454</v>
      </c>
      <c r="H224" s="69" t="s">
        <v>710</v>
      </c>
      <c r="I224" s="294"/>
      <c r="J224" s="1367" t="s">
        <v>1581</v>
      </c>
      <c r="K224" s="87">
        <v>4321</v>
      </c>
      <c r="L224" s="70" t="s">
        <v>454</v>
      </c>
      <c r="M224" s="1395" t="s">
        <v>444</v>
      </c>
      <c r="N224" s="66" t="s">
        <v>488</v>
      </c>
      <c r="O224" s="1369" t="s">
        <v>1422</v>
      </c>
      <c r="P224" s="88"/>
    </row>
    <row r="225" spans="1:16" ht="30" customHeight="1">
      <c r="A225" s="1360"/>
      <c r="B225" s="148" t="s">
        <v>1329</v>
      </c>
      <c r="C225" s="1363"/>
      <c r="D225" s="1365"/>
      <c r="E225" s="69" t="s">
        <v>710</v>
      </c>
      <c r="F225" s="1366"/>
      <c r="G225" s="1365"/>
      <c r="H225" s="87">
        <v>2</v>
      </c>
      <c r="I225" s="163" t="s">
        <v>443</v>
      </c>
      <c r="J225" s="1367"/>
      <c r="K225" s="87">
        <f>K223+H225</f>
        <v>220</v>
      </c>
      <c r="L225" s="73" t="s">
        <v>443</v>
      </c>
      <c r="M225" s="1395"/>
      <c r="N225" s="66" t="s">
        <v>484</v>
      </c>
      <c r="O225" s="1369"/>
      <c r="P225" s="88"/>
    </row>
    <row r="226" spans="1:16" ht="30" customHeight="1">
      <c r="A226" s="1360" t="s">
        <v>1423</v>
      </c>
      <c r="B226" s="148" t="s">
        <v>1330</v>
      </c>
      <c r="C226" s="1362">
        <v>16482</v>
      </c>
      <c r="D226" s="1364" t="s">
        <v>454</v>
      </c>
      <c r="E226" s="69" t="s">
        <v>1424</v>
      </c>
      <c r="F226" s="1389">
        <v>36</v>
      </c>
      <c r="G226" s="1364" t="s">
        <v>454</v>
      </c>
      <c r="H226" s="69" t="s">
        <v>710</v>
      </c>
      <c r="I226" s="294"/>
      <c r="J226" s="1367" t="s">
        <v>1581</v>
      </c>
      <c r="K226" s="87">
        <v>4357</v>
      </c>
      <c r="L226" s="70" t="s">
        <v>454</v>
      </c>
      <c r="M226" s="1395" t="s">
        <v>444</v>
      </c>
      <c r="N226" s="66" t="s">
        <v>516</v>
      </c>
      <c r="O226" s="1369" t="s">
        <v>1425</v>
      </c>
      <c r="P226" s="88"/>
    </row>
    <row r="227" spans="1:16" ht="30" customHeight="1">
      <c r="A227" s="1360"/>
      <c r="B227" s="148" t="s">
        <v>1329</v>
      </c>
      <c r="C227" s="1363"/>
      <c r="D227" s="1365"/>
      <c r="E227" s="69" t="s">
        <v>1424</v>
      </c>
      <c r="F227" s="1366"/>
      <c r="G227" s="1365"/>
      <c r="H227" s="87">
        <v>2</v>
      </c>
      <c r="I227" s="163" t="s">
        <v>443</v>
      </c>
      <c r="J227" s="1367"/>
      <c r="K227" s="87">
        <f>K225+H227</f>
        <v>222</v>
      </c>
      <c r="L227" s="73" t="s">
        <v>443</v>
      </c>
      <c r="M227" s="1395"/>
      <c r="N227" s="66" t="s">
        <v>688</v>
      </c>
      <c r="O227" s="1369"/>
      <c r="P227" s="88"/>
    </row>
    <row r="228" spans="1:16" ht="30" customHeight="1">
      <c r="A228" s="1360" t="s">
        <v>1551</v>
      </c>
      <c r="B228" s="148" t="s">
        <v>1330</v>
      </c>
      <c r="C228" s="1362">
        <v>16482</v>
      </c>
      <c r="D228" s="1364" t="s">
        <v>454</v>
      </c>
      <c r="E228" s="69" t="s">
        <v>1488</v>
      </c>
      <c r="F228" s="1389">
        <v>36</v>
      </c>
      <c r="G228" s="1364" t="s">
        <v>454</v>
      </c>
      <c r="H228" s="69" t="s">
        <v>1488</v>
      </c>
      <c r="I228" s="294"/>
      <c r="J228" s="1367" t="s">
        <v>1581</v>
      </c>
      <c r="K228" s="87">
        <v>4393</v>
      </c>
      <c r="L228" s="70" t="s">
        <v>454</v>
      </c>
      <c r="M228" s="1395" t="s">
        <v>444</v>
      </c>
      <c r="N228" s="66" t="s">
        <v>481</v>
      </c>
      <c r="O228" s="1369" t="s">
        <v>1521</v>
      </c>
      <c r="P228" s="88"/>
    </row>
    <row r="229" spans="1:16" ht="30" customHeight="1">
      <c r="A229" s="1360"/>
      <c r="B229" s="148" t="s">
        <v>1329</v>
      </c>
      <c r="C229" s="1363"/>
      <c r="D229" s="1365"/>
      <c r="E229" s="69" t="s">
        <v>1488</v>
      </c>
      <c r="F229" s="1366"/>
      <c r="G229" s="1365"/>
      <c r="H229" s="87">
        <v>2</v>
      </c>
      <c r="I229" s="163" t="s">
        <v>443</v>
      </c>
      <c r="J229" s="1367"/>
      <c r="K229" s="87">
        <f>K227+H229</f>
        <v>224</v>
      </c>
      <c r="L229" s="73" t="s">
        <v>443</v>
      </c>
      <c r="M229" s="1395"/>
      <c r="N229" s="66" t="s">
        <v>484</v>
      </c>
      <c r="O229" s="1369"/>
      <c r="P229" s="88"/>
    </row>
    <row r="230" spans="1:16" ht="30" customHeight="1">
      <c r="A230" s="1360" t="s">
        <v>1552</v>
      </c>
      <c r="B230" s="148" t="s">
        <v>1330</v>
      </c>
      <c r="C230" s="1362">
        <v>16482</v>
      </c>
      <c r="D230" s="1364" t="s">
        <v>454</v>
      </c>
      <c r="E230" s="69" t="s">
        <v>1488</v>
      </c>
      <c r="F230" s="1389">
        <v>39</v>
      </c>
      <c r="G230" s="1364" t="s">
        <v>454</v>
      </c>
      <c r="H230" s="69" t="s">
        <v>1488</v>
      </c>
      <c r="I230" s="294"/>
      <c r="J230" s="1367" t="s">
        <v>1581</v>
      </c>
      <c r="K230" s="87">
        <v>4432</v>
      </c>
      <c r="L230" s="70" t="s">
        <v>454</v>
      </c>
      <c r="M230" s="1395" t="s">
        <v>444</v>
      </c>
      <c r="N230" s="66" t="s">
        <v>481</v>
      </c>
      <c r="O230" s="1369" t="s">
        <v>1523</v>
      </c>
      <c r="P230" s="88"/>
    </row>
    <row r="231" spans="1:16" ht="30" customHeight="1">
      <c r="A231" s="1360"/>
      <c r="B231" s="148" t="s">
        <v>1329</v>
      </c>
      <c r="C231" s="1363"/>
      <c r="D231" s="1365"/>
      <c r="E231" s="69" t="s">
        <v>1488</v>
      </c>
      <c r="F231" s="1366"/>
      <c r="G231" s="1365"/>
      <c r="H231" s="87">
        <v>2</v>
      </c>
      <c r="I231" s="163" t="s">
        <v>443</v>
      </c>
      <c r="J231" s="1367"/>
      <c r="K231" s="87">
        <f>K229+H231</f>
        <v>226</v>
      </c>
      <c r="L231" s="73" t="s">
        <v>443</v>
      </c>
      <c r="M231" s="1395"/>
      <c r="N231" s="66" t="s">
        <v>484</v>
      </c>
      <c r="O231" s="1369"/>
      <c r="P231" s="88"/>
    </row>
    <row r="232" spans="1:16" ht="30" customHeight="1">
      <c r="A232" s="1360" t="s">
        <v>1553</v>
      </c>
      <c r="B232" s="148" t="s">
        <v>1330</v>
      </c>
      <c r="C232" s="1362">
        <v>16482</v>
      </c>
      <c r="D232" s="1364" t="s">
        <v>454</v>
      </c>
      <c r="E232" s="69" t="s">
        <v>1525</v>
      </c>
      <c r="F232" s="1389">
        <v>36</v>
      </c>
      <c r="G232" s="1364" t="s">
        <v>454</v>
      </c>
      <c r="H232" s="69" t="s">
        <v>1525</v>
      </c>
      <c r="I232" s="294"/>
      <c r="J232" s="1367" t="s">
        <v>1581</v>
      </c>
      <c r="K232" s="87">
        <v>4468</v>
      </c>
      <c r="L232" s="70" t="s">
        <v>454</v>
      </c>
      <c r="M232" s="1395" t="s">
        <v>444</v>
      </c>
      <c r="N232" s="66" t="s">
        <v>488</v>
      </c>
      <c r="O232" s="1369" t="s">
        <v>1524</v>
      </c>
      <c r="P232" s="88"/>
    </row>
    <row r="233" spans="1:16" ht="30" customHeight="1">
      <c r="A233" s="1360"/>
      <c r="B233" s="148" t="s">
        <v>1329</v>
      </c>
      <c r="C233" s="1363"/>
      <c r="D233" s="1365"/>
      <c r="E233" s="69" t="s">
        <v>1525</v>
      </c>
      <c r="F233" s="1366"/>
      <c r="G233" s="1365"/>
      <c r="H233" s="87">
        <v>2</v>
      </c>
      <c r="I233" s="163" t="s">
        <v>443</v>
      </c>
      <c r="J233" s="1367"/>
      <c r="K233" s="87">
        <f>K231+H233</f>
        <v>228</v>
      </c>
      <c r="L233" s="73" t="s">
        <v>443</v>
      </c>
      <c r="M233" s="1395"/>
      <c r="N233" s="66" t="s">
        <v>484</v>
      </c>
      <c r="O233" s="1369"/>
      <c r="P233" s="88"/>
    </row>
    <row r="234" spans="1:16" ht="30" customHeight="1">
      <c r="A234" s="1360" t="s">
        <v>1554</v>
      </c>
      <c r="B234" s="148" t="s">
        <v>1330</v>
      </c>
      <c r="C234" s="1362">
        <v>16482</v>
      </c>
      <c r="D234" s="1364" t="s">
        <v>454</v>
      </c>
      <c r="E234" s="69" t="s">
        <v>1525</v>
      </c>
      <c r="F234" s="1389">
        <v>39</v>
      </c>
      <c r="G234" s="1364" t="s">
        <v>454</v>
      </c>
      <c r="H234" s="69" t="s">
        <v>1525</v>
      </c>
      <c r="I234" s="294"/>
      <c r="J234" s="1367" t="s">
        <v>1581</v>
      </c>
      <c r="K234" s="87">
        <v>4507</v>
      </c>
      <c r="L234" s="70" t="s">
        <v>454</v>
      </c>
      <c r="M234" s="1395" t="s">
        <v>444</v>
      </c>
      <c r="N234" s="66" t="s">
        <v>488</v>
      </c>
      <c r="O234" s="1369" t="s">
        <v>1526</v>
      </c>
      <c r="P234" s="88"/>
    </row>
    <row r="235" spans="1:16" ht="30" customHeight="1">
      <c r="A235" s="1360"/>
      <c r="B235" s="148" t="s">
        <v>1329</v>
      </c>
      <c r="C235" s="1363"/>
      <c r="D235" s="1365"/>
      <c r="E235" s="69" t="s">
        <v>1525</v>
      </c>
      <c r="F235" s="1366"/>
      <c r="G235" s="1365"/>
      <c r="H235" s="87">
        <v>2</v>
      </c>
      <c r="I235" s="163" t="s">
        <v>443</v>
      </c>
      <c r="J235" s="1367"/>
      <c r="K235" s="87">
        <f>K233+H235</f>
        <v>230</v>
      </c>
      <c r="L235" s="73" t="s">
        <v>443</v>
      </c>
      <c r="M235" s="1395"/>
      <c r="N235" s="66" t="s">
        <v>484</v>
      </c>
      <c r="O235" s="1369"/>
      <c r="P235" s="88"/>
    </row>
    <row r="236" spans="1:16" ht="30" customHeight="1">
      <c r="A236" s="1360" t="s">
        <v>1555</v>
      </c>
      <c r="B236" s="148" t="s">
        <v>1330</v>
      </c>
      <c r="C236" s="1362">
        <v>16482</v>
      </c>
      <c r="D236" s="1364" t="s">
        <v>454</v>
      </c>
      <c r="E236" s="69" t="s">
        <v>1493</v>
      </c>
      <c r="F236" s="1389">
        <v>39</v>
      </c>
      <c r="G236" s="1364" t="s">
        <v>454</v>
      </c>
      <c r="H236" s="69" t="s">
        <v>1493</v>
      </c>
      <c r="I236" s="294"/>
      <c r="J236" s="1367" t="s">
        <v>1581</v>
      </c>
      <c r="K236" s="87">
        <v>4546</v>
      </c>
      <c r="L236" s="70" t="s">
        <v>454</v>
      </c>
      <c r="M236" s="1395" t="s">
        <v>444</v>
      </c>
      <c r="N236" s="66" t="s">
        <v>488</v>
      </c>
      <c r="O236" s="1369" t="s">
        <v>1527</v>
      </c>
      <c r="P236" s="88"/>
    </row>
    <row r="237" spans="1:16" ht="30" customHeight="1">
      <c r="A237" s="1360"/>
      <c r="B237" s="148" t="s">
        <v>1329</v>
      </c>
      <c r="C237" s="1363"/>
      <c r="D237" s="1365"/>
      <c r="E237" s="69" t="s">
        <v>1493</v>
      </c>
      <c r="F237" s="1366"/>
      <c r="G237" s="1365"/>
      <c r="H237" s="87">
        <v>2</v>
      </c>
      <c r="I237" s="163" t="s">
        <v>443</v>
      </c>
      <c r="J237" s="1367"/>
      <c r="K237" s="87">
        <f>K235+H237</f>
        <v>232</v>
      </c>
      <c r="L237" s="73" t="s">
        <v>443</v>
      </c>
      <c r="M237" s="1395"/>
      <c r="N237" s="66" t="s">
        <v>491</v>
      </c>
      <c r="O237" s="1369"/>
      <c r="P237" s="88"/>
    </row>
    <row r="238" spans="1:16" ht="30" customHeight="1">
      <c r="A238" s="1360" t="s">
        <v>1556</v>
      </c>
      <c r="B238" s="148" t="s">
        <v>1330</v>
      </c>
      <c r="C238" s="1362">
        <v>16482</v>
      </c>
      <c r="D238" s="1364" t="s">
        <v>454</v>
      </c>
      <c r="E238" s="69" t="s">
        <v>1493</v>
      </c>
      <c r="F238" s="1389">
        <v>36</v>
      </c>
      <c r="G238" s="1364" t="s">
        <v>454</v>
      </c>
      <c r="H238" s="69" t="s">
        <v>1493</v>
      </c>
      <c r="I238" s="294"/>
      <c r="J238" s="1367" t="s">
        <v>1581</v>
      </c>
      <c r="K238" s="87">
        <v>4582</v>
      </c>
      <c r="L238" s="70" t="s">
        <v>454</v>
      </c>
      <c r="M238" s="1395" t="s">
        <v>444</v>
      </c>
      <c r="N238" s="66" t="s">
        <v>488</v>
      </c>
      <c r="O238" s="1369" t="s">
        <v>1528</v>
      </c>
      <c r="P238" s="88"/>
    </row>
    <row r="239" spans="1:16" ht="30" customHeight="1">
      <c r="A239" s="1360"/>
      <c r="B239" s="148" t="s">
        <v>1329</v>
      </c>
      <c r="C239" s="1363"/>
      <c r="D239" s="1365"/>
      <c r="E239" s="69" t="s">
        <v>1493</v>
      </c>
      <c r="F239" s="1366"/>
      <c r="G239" s="1365"/>
      <c r="H239" s="87">
        <v>2</v>
      </c>
      <c r="I239" s="163" t="s">
        <v>443</v>
      </c>
      <c r="J239" s="1367"/>
      <c r="K239" s="87">
        <f>K237+H239</f>
        <v>234</v>
      </c>
      <c r="L239" s="73" t="s">
        <v>443</v>
      </c>
      <c r="M239" s="1395"/>
      <c r="N239" s="66" t="s">
        <v>491</v>
      </c>
      <c r="O239" s="1369"/>
      <c r="P239" s="88"/>
    </row>
    <row r="240" spans="1:16" ht="30" customHeight="1">
      <c r="A240" s="1360" t="s">
        <v>1557</v>
      </c>
      <c r="B240" s="148" t="s">
        <v>1330</v>
      </c>
      <c r="C240" s="1362">
        <v>16482</v>
      </c>
      <c r="D240" s="1364" t="s">
        <v>454</v>
      </c>
      <c r="E240" s="69" t="s">
        <v>1529</v>
      </c>
      <c r="F240" s="1389">
        <v>36</v>
      </c>
      <c r="G240" s="1364" t="s">
        <v>454</v>
      </c>
      <c r="H240" s="69" t="s">
        <v>1529</v>
      </c>
      <c r="I240" s="294"/>
      <c r="J240" s="1367" t="s">
        <v>1581</v>
      </c>
      <c r="K240" s="87">
        <v>4618</v>
      </c>
      <c r="L240" s="70" t="s">
        <v>454</v>
      </c>
      <c r="M240" s="1395" t="s">
        <v>444</v>
      </c>
      <c r="N240" s="66" t="s">
        <v>488</v>
      </c>
      <c r="O240" s="1369" t="s">
        <v>1530</v>
      </c>
      <c r="P240" s="88"/>
    </row>
    <row r="241" spans="1:16" ht="30" customHeight="1">
      <c r="A241" s="1360"/>
      <c r="B241" s="148" t="s">
        <v>1329</v>
      </c>
      <c r="C241" s="1363"/>
      <c r="D241" s="1365"/>
      <c r="E241" s="69" t="s">
        <v>1529</v>
      </c>
      <c r="F241" s="1366"/>
      <c r="G241" s="1365"/>
      <c r="H241" s="87">
        <v>2</v>
      </c>
      <c r="I241" s="163" t="s">
        <v>443</v>
      </c>
      <c r="J241" s="1367"/>
      <c r="K241" s="87">
        <f>K239+H241</f>
        <v>236</v>
      </c>
      <c r="L241" s="73" t="s">
        <v>443</v>
      </c>
      <c r="M241" s="1395"/>
      <c r="N241" s="66" t="s">
        <v>484</v>
      </c>
      <c r="O241" s="1369"/>
      <c r="P241" s="88"/>
    </row>
    <row r="242" spans="1:16" ht="30" customHeight="1">
      <c r="A242" s="1360" t="s">
        <v>1558</v>
      </c>
      <c r="B242" s="148" t="s">
        <v>1330</v>
      </c>
      <c r="C242" s="1362">
        <v>16482</v>
      </c>
      <c r="D242" s="1364" t="s">
        <v>454</v>
      </c>
      <c r="E242" s="69" t="s">
        <v>1529</v>
      </c>
      <c r="F242" s="1389">
        <v>39</v>
      </c>
      <c r="G242" s="1364" t="s">
        <v>454</v>
      </c>
      <c r="H242" s="69" t="s">
        <v>1529</v>
      </c>
      <c r="I242" s="294"/>
      <c r="J242" s="1367" t="s">
        <v>1581</v>
      </c>
      <c r="K242" s="87">
        <v>4657</v>
      </c>
      <c r="L242" s="70" t="s">
        <v>454</v>
      </c>
      <c r="M242" s="1395" t="s">
        <v>444</v>
      </c>
      <c r="N242" s="66" t="s">
        <v>488</v>
      </c>
      <c r="O242" s="1369" t="s">
        <v>1531</v>
      </c>
      <c r="P242" s="88"/>
    </row>
    <row r="243" spans="1:16" ht="30" customHeight="1">
      <c r="A243" s="1360"/>
      <c r="B243" s="148" t="s">
        <v>1329</v>
      </c>
      <c r="C243" s="1363"/>
      <c r="D243" s="1365"/>
      <c r="E243" s="69" t="s">
        <v>1529</v>
      </c>
      <c r="F243" s="1366"/>
      <c r="G243" s="1365"/>
      <c r="H243" s="87">
        <v>2</v>
      </c>
      <c r="I243" s="163" t="s">
        <v>443</v>
      </c>
      <c r="J243" s="1367"/>
      <c r="K243" s="87">
        <f>K241+H243</f>
        <v>238</v>
      </c>
      <c r="L243" s="73" t="s">
        <v>443</v>
      </c>
      <c r="M243" s="1395"/>
      <c r="N243" s="66" t="s">
        <v>1522</v>
      </c>
      <c r="O243" s="1369"/>
      <c r="P243" s="88"/>
    </row>
    <row r="244" spans="1:16" ht="30" customHeight="1">
      <c r="A244" s="1360" t="s">
        <v>1559</v>
      </c>
      <c r="B244" s="148" t="s">
        <v>1330</v>
      </c>
      <c r="C244" s="1362">
        <v>16482</v>
      </c>
      <c r="D244" s="1364" t="s">
        <v>454</v>
      </c>
      <c r="E244" s="69" t="s">
        <v>1495</v>
      </c>
      <c r="F244" s="1389">
        <v>36</v>
      </c>
      <c r="G244" s="1364" t="s">
        <v>454</v>
      </c>
      <c r="H244" s="69" t="s">
        <v>1495</v>
      </c>
      <c r="I244" s="294"/>
      <c r="J244" s="1367" t="s">
        <v>1581</v>
      </c>
      <c r="K244" s="87">
        <v>4693</v>
      </c>
      <c r="L244" s="70" t="s">
        <v>454</v>
      </c>
      <c r="M244" s="1395" t="s">
        <v>444</v>
      </c>
      <c r="N244" s="66" t="s">
        <v>481</v>
      </c>
      <c r="O244" s="1369" t="s">
        <v>1532</v>
      </c>
      <c r="P244" s="88"/>
    </row>
    <row r="245" spans="1:16" ht="30" customHeight="1">
      <c r="A245" s="1360"/>
      <c r="B245" s="148" t="s">
        <v>1329</v>
      </c>
      <c r="C245" s="1363"/>
      <c r="D245" s="1365"/>
      <c r="E245" s="69" t="s">
        <v>1495</v>
      </c>
      <c r="F245" s="1366"/>
      <c r="G245" s="1365"/>
      <c r="H245" s="87">
        <v>2</v>
      </c>
      <c r="I245" s="163" t="s">
        <v>443</v>
      </c>
      <c r="J245" s="1367"/>
      <c r="K245" s="87">
        <f>K243+H245</f>
        <v>240</v>
      </c>
      <c r="L245" s="73" t="s">
        <v>443</v>
      </c>
      <c r="M245" s="1395"/>
      <c r="N245" s="66" t="s">
        <v>484</v>
      </c>
      <c r="O245" s="1369"/>
      <c r="P245" s="88"/>
    </row>
    <row r="246" spans="1:16" ht="30" customHeight="1">
      <c r="A246" s="1360" t="s">
        <v>1560</v>
      </c>
      <c r="B246" s="148" t="s">
        <v>1330</v>
      </c>
      <c r="C246" s="1362">
        <v>16482</v>
      </c>
      <c r="D246" s="1364" t="s">
        <v>454</v>
      </c>
      <c r="E246" s="69" t="s">
        <v>1495</v>
      </c>
      <c r="F246" s="1389">
        <v>39</v>
      </c>
      <c r="G246" s="1364" t="s">
        <v>454</v>
      </c>
      <c r="H246" s="69" t="s">
        <v>1495</v>
      </c>
      <c r="I246" s="294"/>
      <c r="J246" s="1367" t="s">
        <v>1581</v>
      </c>
      <c r="K246" s="87">
        <v>4732</v>
      </c>
      <c r="L246" s="70" t="s">
        <v>454</v>
      </c>
      <c r="M246" s="1395" t="s">
        <v>444</v>
      </c>
      <c r="N246" s="66" t="s">
        <v>481</v>
      </c>
      <c r="O246" s="1369" t="s">
        <v>1533</v>
      </c>
      <c r="P246" s="88"/>
    </row>
    <row r="247" spans="1:16" ht="30" customHeight="1">
      <c r="A247" s="1360"/>
      <c r="B247" s="148" t="s">
        <v>1329</v>
      </c>
      <c r="C247" s="1363"/>
      <c r="D247" s="1365"/>
      <c r="E247" s="69" t="s">
        <v>1495</v>
      </c>
      <c r="F247" s="1366"/>
      <c r="G247" s="1365"/>
      <c r="H247" s="87">
        <v>2</v>
      </c>
      <c r="I247" s="163" t="s">
        <v>443</v>
      </c>
      <c r="J247" s="1367"/>
      <c r="K247" s="87">
        <f>K245+H247</f>
        <v>242</v>
      </c>
      <c r="L247" s="73" t="s">
        <v>443</v>
      </c>
      <c r="M247" s="1395"/>
      <c r="N247" s="66" t="s">
        <v>484</v>
      </c>
      <c r="O247" s="1369"/>
      <c r="P247" s="88"/>
    </row>
    <row r="248" spans="1:16" ht="30" customHeight="1">
      <c r="A248" s="1360" t="s">
        <v>1561</v>
      </c>
      <c r="B248" s="148" t="s">
        <v>1330</v>
      </c>
      <c r="C248" s="1362">
        <v>16482</v>
      </c>
      <c r="D248" s="1364" t="s">
        <v>454</v>
      </c>
      <c r="E248" s="69" t="s">
        <v>1497</v>
      </c>
      <c r="F248" s="1389">
        <v>39</v>
      </c>
      <c r="G248" s="1364" t="s">
        <v>454</v>
      </c>
      <c r="H248" s="69" t="s">
        <v>1497</v>
      </c>
      <c r="I248" s="294"/>
      <c r="J248" s="1367" t="s">
        <v>1581</v>
      </c>
      <c r="K248" s="87">
        <v>4771</v>
      </c>
      <c r="L248" s="70" t="s">
        <v>454</v>
      </c>
      <c r="M248" s="1395" t="s">
        <v>444</v>
      </c>
      <c r="N248" s="66" t="s">
        <v>516</v>
      </c>
      <c r="O248" s="1369" t="s">
        <v>1534</v>
      </c>
      <c r="P248" s="88"/>
    </row>
    <row r="249" spans="1:16" ht="30" customHeight="1">
      <c r="A249" s="1360"/>
      <c r="B249" s="148" t="s">
        <v>1329</v>
      </c>
      <c r="C249" s="1363"/>
      <c r="D249" s="1365"/>
      <c r="E249" s="69" t="s">
        <v>1497</v>
      </c>
      <c r="F249" s="1366"/>
      <c r="G249" s="1365"/>
      <c r="H249" s="87">
        <v>2</v>
      </c>
      <c r="I249" s="163" t="s">
        <v>443</v>
      </c>
      <c r="J249" s="1367"/>
      <c r="K249" s="87">
        <f>K247+H249</f>
        <v>244</v>
      </c>
      <c r="L249" s="73" t="s">
        <v>443</v>
      </c>
      <c r="M249" s="1395"/>
      <c r="N249" s="66" t="s">
        <v>484</v>
      </c>
      <c r="O249" s="1369"/>
      <c r="P249" s="88"/>
    </row>
    <row r="250" spans="1:16" ht="30" customHeight="1">
      <c r="A250" s="1360" t="s">
        <v>1562</v>
      </c>
      <c r="B250" s="148" t="s">
        <v>1330</v>
      </c>
      <c r="C250" s="1362">
        <v>16482</v>
      </c>
      <c r="D250" s="1364" t="s">
        <v>454</v>
      </c>
      <c r="E250" s="69" t="s">
        <v>1497</v>
      </c>
      <c r="F250" s="1389">
        <v>37.5</v>
      </c>
      <c r="G250" s="1364" t="s">
        <v>454</v>
      </c>
      <c r="H250" s="69" t="s">
        <v>1497</v>
      </c>
      <c r="I250" s="294"/>
      <c r="J250" s="1367" t="s">
        <v>1581</v>
      </c>
      <c r="K250" s="87">
        <v>4808.5</v>
      </c>
      <c r="L250" s="70" t="s">
        <v>454</v>
      </c>
      <c r="M250" s="1395" t="s">
        <v>444</v>
      </c>
      <c r="N250" s="66" t="s">
        <v>516</v>
      </c>
      <c r="O250" s="1369" t="s">
        <v>1535</v>
      </c>
      <c r="P250" s="88"/>
    </row>
    <row r="251" spans="1:16" ht="30" customHeight="1">
      <c r="A251" s="1360"/>
      <c r="B251" s="148" t="s">
        <v>1329</v>
      </c>
      <c r="C251" s="1363"/>
      <c r="D251" s="1365"/>
      <c r="E251" s="69" t="s">
        <v>1497</v>
      </c>
      <c r="F251" s="1366"/>
      <c r="G251" s="1365"/>
      <c r="H251" s="87">
        <v>2</v>
      </c>
      <c r="I251" s="163" t="s">
        <v>443</v>
      </c>
      <c r="J251" s="1367"/>
      <c r="K251" s="87">
        <f>K249+H251</f>
        <v>246</v>
      </c>
      <c r="L251" s="73" t="s">
        <v>443</v>
      </c>
      <c r="M251" s="1395"/>
      <c r="N251" s="66" t="s">
        <v>484</v>
      </c>
      <c r="O251" s="1369"/>
      <c r="P251" s="88"/>
    </row>
    <row r="252" spans="1:16" ht="30" customHeight="1">
      <c r="A252" s="1360" t="s">
        <v>1563</v>
      </c>
      <c r="B252" s="148" t="s">
        <v>1330</v>
      </c>
      <c r="C252" s="1362">
        <v>16482</v>
      </c>
      <c r="D252" s="1364" t="s">
        <v>454</v>
      </c>
      <c r="E252" s="69" t="s">
        <v>1298</v>
      </c>
      <c r="F252" s="1389">
        <v>39</v>
      </c>
      <c r="G252" s="1364" t="s">
        <v>454</v>
      </c>
      <c r="H252" s="69" t="s">
        <v>1298</v>
      </c>
      <c r="I252" s="294"/>
      <c r="J252" s="1367" t="s">
        <v>1581</v>
      </c>
      <c r="K252" s="87">
        <v>4847.5</v>
      </c>
      <c r="L252" s="70" t="s">
        <v>454</v>
      </c>
      <c r="M252" s="1395" t="s">
        <v>444</v>
      </c>
      <c r="N252" s="66" t="s">
        <v>481</v>
      </c>
      <c r="O252" s="1369" t="s">
        <v>1536</v>
      </c>
      <c r="P252" s="88"/>
    </row>
    <row r="253" spans="1:16" ht="30" customHeight="1">
      <c r="A253" s="1360"/>
      <c r="B253" s="148" t="s">
        <v>1329</v>
      </c>
      <c r="C253" s="1363"/>
      <c r="D253" s="1365"/>
      <c r="E253" s="69" t="s">
        <v>1298</v>
      </c>
      <c r="F253" s="1366"/>
      <c r="G253" s="1365"/>
      <c r="H253" s="87">
        <v>2</v>
      </c>
      <c r="I253" s="163" t="s">
        <v>443</v>
      </c>
      <c r="J253" s="1367"/>
      <c r="K253" s="87">
        <f>K251+H253</f>
        <v>248</v>
      </c>
      <c r="L253" s="73" t="s">
        <v>443</v>
      </c>
      <c r="M253" s="1395"/>
      <c r="N253" s="66" t="s">
        <v>484</v>
      </c>
      <c r="O253" s="1369"/>
      <c r="P253" s="88"/>
    </row>
    <row r="254" spans="1:16" ht="30" customHeight="1">
      <c r="A254" s="1360" t="s">
        <v>1564</v>
      </c>
      <c r="B254" s="148" t="s">
        <v>1330</v>
      </c>
      <c r="C254" s="1362">
        <v>16482</v>
      </c>
      <c r="D254" s="1364" t="s">
        <v>454</v>
      </c>
      <c r="E254" s="69" t="s">
        <v>1298</v>
      </c>
      <c r="F254" s="1389">
        <v>33</v>
      </c>
      <c r="G254" s="1364" t="s">
        <v>454</v>
      </c>
      <c r="H254" s="69" t="s">
        <v>1298</v>
      </c>
      <c r="I254" s="294"/>
      <c r="J254" s="1367" t="s">
        <v>1581</v>
      </c>
      <c r="K254" s="87">
        <v>4880.5</v>
      </c>
      <c r="L254" s="70" t="s">
        <v>454</v>
      </c>
      <c r="M254" s="1395" t="s">
        <v>444</v>
      </c>
      <c r="N254" s="66" t="s">
        <v>481</v>
      </c>
      <c r="O254" s="1369" t="s">
        <v>1537</v>
      </c>
      <c r="P254" s="88"/>
    </row>
    <row r="255" spans="1:16" ht="30" customHeight="1">
      <c r="A255" s="1360"/>
      <c r="B255" s="148" t="s">
        <v>1329</v>
      </c>
      <c r="C255" s="1363"/>
      <c r="D255" s="1365"/>
      <c r="E255" s="69" t="s">
        <v>1298</v>
      </c>
      <c r="F255" s="1366"/>
      <c r="G255" s="1365"/>
      <c r="H255" s="87">
        <v>2</v>
      </c>
      <c r="I255" s="163" t="s">
        <v>443</v>
      </c>
      <c r="J255" s="1367"/>
      <c r="K255" s="87">
        <f>K253+H255</f>
        <v>250</v>
      </c>
      <c r="L255" s="73" t="s">
        <v>443</v>
      </c>
      <c r="M255" s="1395"/>
      <c r="N255" s="66" t="s">
        <v>484</v>
      </c>
      <c r="O255" s="1369"/>
      <c r="P255" s="88"/>
    </row>
    <row r="256" spans="1:16" ht="30" customHeight="1">
      <c r="A256" s="1360" t="s">
        <v>1565</v>
      </c>
      <c r="B256" s="148" t="s">
        <v>1330</v>
      </c>
      <c r="C256" s="1362">
        <v>16482</v>
      </c>
      <c r="D256" s="1364" t="s">
        <v>454</v>
      </c>
      <c r="E256" s="69" t="s">
        <v>1499</v>
      </c>
      <c r="F256" s="1389">
        <v>34</v>
      </c>
      <c r="G256" s="1364" t="s">
        <v>454</v>
      </c>
      <c r="H256" s="69" t="s">
        <v>1499</v>
      </c>
      <c r="I256" s="294"/>
      <c r="J256" s="1367" t="s">
        <v>1581</v>
      </c>
      <c r="K256" s="87">
        <v>4914.5</v>
      </c>
      <c r="L256" s="70" t="s">
        <v>454</v>
      </c>
      <c r="M256" s="1395" t="s">
        <v>444</v>
      </c>
      <c r="N256" s="66" t="s">
        <v>474</v>
      </c>
      <c r="O256" s="1369" t="s">
        <v>1539</v>
      </c>
      <c r="P256" s="88"/>
    </row>
    <row r="257" spans="1:16" ht="30" customHeight="1">
      <c r="A257" s="1360"/>
      <c r="B257" s="148" t="s">
        <v>1329</v>
      </c>
      <c r="C257" s="1363"/>
      <c r="D257" s="1365"/>
      <c r="E257" s="69" t="s">
        <v>1499</v>
      </c>
      <c r="F257" s="1366"/>
      <c r="G257" s="1365"/>
      <c r="H257" s="87">
        <v>2</v>
      </c>
      <c r="I257" s="163" t="s">
        <v>443</v>
      </c>
      <c r="J257" s="1367"/>
      <c r="K257" s="87">
        <f>K255+H257</f>
        <v>252</v>
      </c>
      <c r="L257" s="73" t="s">
        <v>443</v>
      </c>
      <c r="M257" s="1395"/>
      <c r="N257" s="66" t="s">
        <v>688</v>
      </c>
      <c r="O257" s="1369"/>
      <c r="P257" s="88"/>
    </row>
    <row r="258" spans="1:16" ht="30" customHeight="1">
      <c r="A258" s="1360" t="s">
        <v>1566</v>
      </c>
      <c r="B258" s="148" t="s">
        <v>1330</v>
      </c>
      <c r="C258" s="1362">
        <v>16482</v>
      </c>
      <c r="D258" s="1364" t="s">
        <v>454</v>
      </c>
      <c r="E258" s="69" t="s">
        <v>1499</v>
      </c>
      <c r="F258" s="1389">
        <v>39</v>
      </c>
      <c r="G258" s="1364" t="s">
        <v>454</v>
      </c>
      <c r="H258" s="69" t="s">
        <v>1499</v>
      </c>
      <c r="I258" s="294"/>
      <c r="J258" s="1367" t="s">
        <v>1581</v>
      </c>
      <c r="K258" s="87">
        <v>4953.5</v>
      </c>
      <c r="L258" s="70" t="s">
        <v>454</v>
      </c>
      <c r="M258" s="1395" t="s">
        <v>444</v>
      </c>
      <c r="N258" s="66" t="s">
        <v>474</v>
      </c>
      <c r="O258" s="1369" t="s">
        <v>1540</v>
      </c>
      <c r="P258" s="88"/>
    </row>
    <row r="259" spans="1:16" ht="30" customHeight="1">
      <c r="A259" s="1360"/>
      <c r="B259" s="148" t="s">
        <v>1329</v>
      </c>
      <c r="C259" s="1363"/>
      <c r="D259" s="1365"/>
      <c r="E259" s="69" t="s">
        <v>1499</v>
      </c>
      <c r="F259" s="1366"/>
      <c r="G259" s="1365"/>
      <c r="H259" s="87">
        <v>2</v>
      </c>
      <c r="I259" s="163" t="s">
        <v>443</v>
      </c>
      <c r="J259" s="1367"/>
      <c r="K259" s="87">
        <f>K257+H259</f>
        <v>254</v>
      </c>
      <c r="L259" s="73" t="s">
        <v>443</v>
      </c>
      <c r="M259" s="1395"/>
      <c r="N259" s="66" t="s">
        <v>688</v>
      </c>
      <c r="O259" s="1369"/>
      <c r="P259" s="88"/>
    </row>
    <row r="260" spans="1:16" ht="30" customHeight="1">
      <c r="A260" s="1360" t="s">
        <v>1567</v>
      </c>
      <c r="B260" s="148" t="s">
        <v>1330</v>
      </c>
      <c r="C260" s="1362">
        <v>16482</v>
      </c>
      <c r="D260" s="1364" t="s">
        <v>454</v>
      </c>
      <c r="E260" s="69" t="s">
        <v>1538</v>
      </c>
      <c r="F260" s="1389">
        <v>39</v>
      </c>
      <c r="G260" s="1364" t="s">
        <v>454</v>
      </c>
      <c r="H260" s="69" t="s">
        <v>1538</v>
      </c>
      <c r="I260" s="294"/>
      <c r="J260" s="1367" t="s">
        <v>1581</v>
      </c>
      <c r="K260" s="87">
        <v>4992.5</v>
      </c>
      <c r="L260" s="70" t="s">
        <v>454</v>
      </c>
      <c r="M260" s="1395" t="s">
        <v>444</v>
      </c>
      <c r="N260" s="66" t="s">
        <v>481</v>
      </c>
      <c r="O260" s="1369" t="s">
        <v>1541</v>
      </c>
      <c r="P260" s="88"/>
    </row>
    <row r="261" spans="1:16" ht="30" customHeight="1">
      <c r="A261" s="1360"/>
      <c r="B261" s="148" t="s">
        <v>1329</v>
      </c>
      <c r="C261" s="1363"/>
      <c r="D261" s="1365"/>
      <c r="E261" s="69" t="s">
        <v>1538</v>
      </c>
      <c r="F261" s="1366"/>
      <c r="G261" s="1365"/>
      <c r="H261" s="87">
        <v>2</v>
      </c>
      <c r="I261" s="163" t="s">
        <v>443</v>
      </c>
      <c r="J261" s="1367"/>
      <c r="K261" s="87">
        <f>K259+H261</f>
        <v>256</v>
      </c>
      <c r="L261" s="73" t="s">
        <v>443</v>
      </c>
      <c r="M261" s="1395"/>
      <c r="N261" s="66" t="s">
        <v>484</v>
      </c>
      <c r="O261" s="1369"/>
      <c r="P261" s="88"/>
    </row>
    <row r="262" spans="1:16" ht="30" customHeight="1">
      <c r="A262" s="1360" t="s">
        <v>1568</v>
      </c>
      <c r="B262" s="148" t="s">
        <v>1330</v>
      </c>
      <c r="C262" s="1362">
        <v>16482</v>
      </c>
      <c r="D262" s="1364" t="s">
        <v>454</v>
      </c>
      <c r="E262" s="69" t="s">
        <v>1538</v>
      </c>
      <c r="F262" s="1389">
        <v>33.5</v>
      </c>
      <c r="G262" s="1364" t="s">
        <v>454</v>
      </c>
      <c r="H262" s="69" t="s">
        <v>1538</v>
      </c>
      <c r="I262" s="294"/>
      <c r="J262" s="1367" t="s">
        <v>1581</v>
      </c>
      <c r="K262" s="87">
        <v>5026</v>
      </c>
      <c r="L262" s="70" t="s">
        <v>454</v>
      </c>
      <c r="M262" s="1395" t="s">
        <v>444</v>
      </c>
      <c r="N262" s="66" t="s">
        <v>481</v>
      </c>
      <c r="O262" s="1369" t="s">
        <v>1542</v>
      </c>
      <c r="P262" s="88"/>
    </row>
    <row r="263" spans="1:16" ht="30" customHeight="1">
      <c r="A263" s="1360"/>
      <c r="B263" s="148" t="s">
        <v>1329</v>
      </c>
      <c r="C263" s="1363"/>
      <c r="D263" s="1365"/>
      <c r="E263" s="69" t="s">
        <v>1538</v>
      </c>
      <c r="F263" s="1366"/>
      <c r="G263" s="1365"/>
      <c r="H263" s="87">
        <v>2</v>
      </c>
      <c r="I263" s="163" t="s">
        <v>443</v>
      </c>
      <c r="J263" s="1367"/>
      <c r="K263" s="87">
        <f>K261+H263</f>
        <v>258</v>
      </c>
      <c r="L263" s="73" t="s">
        <v>443</v>
      </c>
      <c r="M263" s="1395"/>
      <c r="N263" s="66" t="s">
        <v>484</v>
      </c>
      <c r="O263" s="1369"/>
      <c r="P263" s="88"/>
    </row>
    <row r="264" spans="1:16" ht="30" customHeight="1">
      <c r="A264" s="1360" t="s">
        <v>1569</v>
      </c>
      <c r="B264" s="148" t="s">
        <v>1330</v>
      </c>
      <c r="C264" s="1362">
        <v>16482</v>
      </c>
      <c r="D264" s="1364" t="s">
        <v>454</v>
      </c>
      <c r="E264" s="69" t="s">
        <v>1501</v>
      </c>
      <c r="F264" s="1389">
        <v>39</v>
      </c>
      <c r="G264" s="1364" t="s">
        <v>454</v>
      </c>
      <c r="H264" s="69" t="s">
        <v>1501</v>
      </c>
      <c r="I264" s="294"/>
      <c r="J264" s="1367" t="s">
        <v>1581</v>
      </c>
      <c r="K264" s="87">
        <v>5065</v>
      </c>
      <c r="L264" s="70" t="s">
        <v>454</v>
      </c>
      <c r="M264" s="1395" t="s">
        <v>444</v>
      </c>
      <c r="N264" s="66" t="s">
        <v>474</v>
      </c>
      <c r="O264" s="1369" t="s">
        <v>1543</v>
      </c>
      <c r="P264" s="88"/>
    </row>
    <row r="265" spans="1:16" ht="30" customHeight="1">
      <c r="A265" s="1360"/>
      <c r="B265" s="148" t="s">
        <v>1329</v>
      </c>
      <c r="C265" s="1363"/>
      <c r="D265" s="1365"/>
      <c r="E265" s="69" t="s">
        <v>1501</v>
      </c>
      <c r="F265" s="1366"/>
      <c r="G265" s="1365"/>
      <c r="H265" s="87">
        <v>2</v>
      </c>
      <c r="I265" s="163" t="s">
        <v>443</v>
      </c>
      <c r="J265" s="1367"/>
      <c r="K265" s="87">
        <f>K263+H265</f>
        <v>260</v>
      </c>
      <c r="L265" s="73" t="s">
        <v>443</v>
      </c>
      <c r="M265" s="1395"/>
      <c r="N265" s="66" t="s">
        <v>688</v>
      </c>
      <c r="O265" s="1369"/>
      <c r="P265" s="88"/>
    </row>
    <row r="266" spans="1:16" ht="30" customHeight="1">
      <c r="A266" s="1360" t="s">
        <v>1570</v>
      </c>
      <c r="B266" s="148" t="s">
        <v>1330</v>
      </c>
      <c r="C266" s="1362">
        <v>16482</v>
      </c>
      <c r="D266" s="1364" t="s">
        <v>454</v>
      </c>
      <c r="E266" s="69" t="s">
        <v>1501</v>
      </c>
      <c r="F266" s="1389">
        <v>33.5</v>
      </c>
      <c r="G266" s="1364" t="s">
        <v>454</v>
      </c>
      <c r="H266" s="69" t="s">
        <v>1501</v>
      </c>
      <c r="I266" s="294"/>
      <c r="J266" s="1367" t="s">
        <v>1581</v>
      </c>
      <c r="K266" s="87">
        <v>5098.5</v>
      </c>
      <c r="L266" s="70" t="s">
        <v>454</v>
      </c>
      <c r="M266" s="1395" t="s">
        <v>444</v>
      </c>
      <c r="N266" s="66" t="s">
        <v>474</v>
      </c>
      <c r="O266" s="1369" t="s">
        <v>1544</v>
      </c>
      <c r="P266" s="88"/>
    </row>
    <row r="267" spans="1:16" ht="30" customHeight="1">
      <c r="A267" s="1360"/>
      <c r="B267" s="148" t="s">
        <v>1329</v>
      </c>
      <c r="C267" s="1363"/>
      <c r="D267" s="1365"/>
      <c r="E267" s="69" t="s">
        <v>1501</v>
      </c>
      <c r="F267" s="1366"/>
      <c r="G267" s="1365"/>
      <c r="H267" s="87">
        <v>2</v>
      </c>
      <c r="I267" s="163" t="s">
        <v>443</v>
      </c>
      <c r="J267" s="1367"/>
      <c r="K267" s="87">
        <f>K265+H267</f>
        <v>262</v>
      </c>
      <c r="L267" s="73" t="s">
        <v>443</v>
      </c>
      <c r="M267" s="1395"/>
      <c r="N267" s="66" t="s">
        <v>688</v>
      </c>
      <c r="O267" s="1369"/>
      <c r="P267" s="88"/>
    </row>
    <row r="268" spans="1:16" ht="30" customHeight="1">
      <c r="A268" s="1360" t="s">
        <v>1571</v>
      </c>
      <c r="B268" s="148" t="s">
        <v>1330</v>
      </c>
      <c r="C268" s="1362">
        <v>16482</v>
      </c>
      <c r="D268" s="1364" t="s">
        <v>454</v>
      </c>
      <c r="E268" s="69" t="s">
        <v>1503</v>
      </c>
      <c r="F268" s="1389">
        <v>39</v>
      </c>
      <c r="G268" s="1364" t="s">
        <v>454</v>
      </c>
      <c r="H268" s="69" t="s">
        <v>1503</v>
      </c>
      <c r="I268" s="294"/>
      <c r="J268" s="1367" t="s">
        <v>1581</v>
      </c>
      <c r="K268" s="87">
        <v>5137.5</v>
      </c>
      <c r="L268" s="70" t="s">
        <v>454</v>
      </c>
      <c r="M268" s="1395" t="s">
        <v>444</v>
      </c>
      <c r="N268" s="66" t="s">
        <v>516</v>
      </c>
      <c r="O268" s="1369" t="s">
        <v>1545</v>
      </c>
      <c r="P268" s="88"/>
    </row>
    <row r="269" spans="1:16" ht="30" customHeight="1">
      <c r="A269" s="1360"/>
      <c r="B269" s="148" t="s">
        <v>1329</v>
      </c>
      <c r="C269" s="1363"/>
      <c r="D269" s="1365"/>
      <c r="E269" s="69" t="s">
        <v>1503</v>
      </c>
      <c r="F269" s="1366"/>
      <c r="G269" s="1365"/>
      <c r="H269" s="87">
        <v>2</v>
      </c>
      <c r="I269" s="163" t="s">
        <v>443</v>
      </c>
      <c r="J269" s="1367"/>
      <c r="K269" s="87">
        <f>K267+H269</f>
        <v>264</v>
      </c>
      <c r="L269" s="73" t="s">
        <v>443</v>
      </c>
      <c r="M269" s="1395"/>
      <c r="N269" s="66" t="s">
        <v>484</v>
      </c>
      <c r="O269" s="1369"/>
      <c r="P269" s="88"/>
    </row>
    <row r="270" spans="1:16" ht="30" customHeight="1">
      <c r="A270" s="1360" t="s">
        <v>1572</v>
      </c>
      <c r="B270" s="148" t="s">
        <v>1330</v>
      </c>
      <c r="C270" s="1362">
        <v>16482</v>
      </c>
      <c r="D270" s="1364" t="s">
        <v>454</v>
      </c>
      <c r="E270" s="69" t="s">
        <v>1503</v>
      </c>
      <c r="F270" s="1389">
        <v>33.5</v>
      </c>
      <c r="G270" s="1364" t="s">
        <v>454</v>
      </c>
      <c r="H270" s="69" t="s">
        <v>1503</v>
      </c>
      <c r="I270" s="294"/>
      <c r="J270" s="1367" t="s">
        <v>1581</v>
      </c>
      <c r="K270" s="87">
        <v>5171</v>
      </c>
      <c r="L270" s="70" t="s">
        <v>454</v>
      </c>
      <c r="M270" s="1395" t="s">
        <v>444</v>
      </c>
      <c r="N270" s="66" t="s">
        <v>516</v>
      </c>
      <c r="O270" s="1369" t="s">
        <v>1546</v>
      </c>
      <c r="P270" s="88"/>
    </row>
    <row r="271" spans="1:16" ht="30" customHeight="1">
      <c r="A271" s="1360"/>
      <c r="B271" s="148" t="s">
        <v>1329</v>
      </c>
      <c r="C271" s="1363"/>
      <c r="D271" s="1365"/>
      <c r="E271" s="69" t="s">
        <v>1503</v>
      </c>
      <c r="F271" s="1366"/>
      <c r="G271" s="1365"/>
      <c r="H271" s="87">
        <v>2</v>
      </c>
      <c r="I271" s="163" t="s">
        <v>443</v>
      </c>
      <c r="J271" s="1367"/>
      <c r="K271" s="87">
        <f>K269+H271</f>
        <v>266</v>
      </c>
      <c r="L271" s="73" t="s">
        <v>443</v>
      </c>
      <c r="M271" s="1395"/>
      <c r="N271" s="66" t="s">
        <v>484</v>
      </c>
      <c r="O271" s="1369"/>
      <c r="P271" s="88"/>
    </row>
    <row r="272" spans="1:16" ht="30" customHeight="1">
      <c r="A272" s="1360" t="s">
        <v>1573</v>
      </c>
      <c r="B272" s="148" t="s">
        <v>1330</v>
      </c>
      <c r="C272" s="1362">
        <v>16482</v>
      </c>
      <c r="D272" s="1364" t="s">
        <v>454</v>
      </c>
      <c r="E272" s="69" t="s">
        <v>1547</v>
      </c>
      <c r="F272" s="1389">
        <v>39</v>
      </c>
      <c r="G272" s="1364" t="s">
        <v>454</v>
      </c>
      <c r="H272" s="69" t="s">
        <v>1547</v>
      </c>
      <c r="I272" s="294"/>
      <c r="J272" s="1367" t="s">
        <v>1581</v>
      </c>
      <c r="K272" s="87">
        <v>5210</v>
      </c>
      <c r="L272" s="70" t="s">
        <v>454</v>
      </c>
      <c r="M272" s="1395" t="s">
        <v>444</v>
      </c>
      <c r="N272" s="66" t="s">
        <v>474</v>
      </c>
      <c r="O272" s="1369" t="s">
        <v>1548</v>
      </c>
      <c r="P272" s="88"/>
    </row>
    <row r="273" spans="1:16" ht="30" customHeight="1">
      <c r="A273" s="1360"/>
      <c r="B273" s="148" t="s">
        <v>1329</v>
      </c>
      <c r="C273" s="1363"/>
      <c r="D273" s="1365"/>
      <c r="E273" s="69" t="s">
        <v>1547</v>
      </c>
      <c r="F273" s="1366"/>
      <c r="G273" s="1365"/>
      <c r="H273" s="87">
        <v>2</v>
      </c>
      <c r="I273" s="163" t="s">
        <v>443</v>
      </c>
      <c r="J273" s="1367"/>
      <c r="K273" s="87">
        <f>K271+H273</f>
        <v>268</v>
      </c>
      <c r="L273" s="73" t="s">
        <v>443</v>
      </c>
      <c r="M273" s="1395"/>
      <c r="N273" s="66" t="s">
        <v>484</v>
      </c>
      <c r="O273" s="1369"/>
      <c r="P273" s="88"/>
    </row>
    <row r="274" spans="1:16" ht="30" customHeight="1">
      <c r="A274" s="1360" t="s">
        <v>1574</v>
      </c>
      <c r="B274" s="148" t="s">
        <v>1330</v>
      </c>
      <c r="C274" s="1362">
        <v>16482</v>
      </c>
      <c r="D274" s="1364" t="s">
        <v>454</v>
      </c>
      <c r="E274" s="69" t="s">
        <v>1547</v>
      </c>
      <c r="F274" s="1389">
        <v>33.5</v>
      </c>
      <c r="G274" s="1364" t="s">
        <v>454</v>
      </c>
      <c r="H274" s="69" t="s">
        <v>1547</v>
      </c>
      <c r="I274" s="294"/>
      <c r="J274" s="1367" t="s">
        <v>1581</v>
      </c>
      <c r="K274" s="87">
        <v>5243.5</v>
      </c>
      <c r="L274" s="70" t="s">
        <v>454</v>
      </c>
      <c r="M274" s="1395" t="s">
        <v>444</v>
      </c>
      <c r="N274" s="66" t="s">
        <v>474</v>
      </c>
      <c r="O274" s="1369" t="s">
        <v>1549</v>
      </c>
      <c r="P274" s="88"/>
    </row>
    <row r="275" spans="1:16" ht="30" customHeight="1">
      <c r="A275" s="1360"/>
      <c r="B275" s="148" t="s">
        <v>1329</v>
      </c>
      <c r="C275" s="1363"/>
      <c r="D275" s="1365"/>
      <c r="E275" s="69" t="s">
        <v>1547</v>
      </c>
      <c r="F275" s="1366"/>
      <c r="G275" s="1365"/>
      <c r="H275" s="87">
        <v>2</v>
      </c>
      <c r="I275" s="163" t="s">
        <v>443</v>
      </c>
      <c r="J275" s="1367"/>
      <c r="K275" s="87">
        <f>K273+H275</f>
        <v>270</v>
      </c>
      <c r="L275" s="73" t="s">
        <v>443</v>
      </c>
      <c r="M275" s="1395"/>
      <c r="N275" s="66" t="s">
        <v>484</v>
      </c>
      <c r="O275" s="1369"/>
      <c r="P275" s="88"/>
    </row>
    <row r="276" spans="1:16" ht="30" customHeight="1">
      <c r="A276" s="1360" t="s">
        <v>1575</v>
      </c>
      <c r="B276" s="148" t="s">
        <v>1330</v>
      </c>
      <c r="C276" s="1362">
        <v>16482</v>
      </c>
      <c r="D276" s="1364" t="s">
        <v>454</v>
      </c>
      <c r="E276" s="69" t="s">
        <v>1577</v>
      </c>
      <c r="F276" s="1389">
        <v>33.5</v>
      </c>
      <c r="G276" s="1364" t="s">
        <v>454</v>
      </c>
      <c r="H276" s="69" t="s">
        <v>1577</v>
      </c>
      <c r="I276" s="294"/>
      <c r="J276" s="1367" t="s">
        <v>1581</v>
      </c>
      <c r="K276" s="87">
        <v>5277</v>
      </c>
      <c r="L276" s="70" t="s">
        <v>454</v>
      </c>
      <c r="M276" s="1395" t="s">
        <v>444</v>
      </c>
      <c r="N276" s="66" t="s">
        <v>481</v>
      </c>
      <c r="O276" s="1369" t="s">
        <v>1550</v>
      </c>
      <c r="P276" s="88"/>
    </row>
    <row r="277" spans="1:16" ht="30" customHeight="1">
      <c r="A277" s="1360"/>
      <c r="B277" s="148" t="s">
        <v>1329</v>
      </c>
      <c r="C277" s="1363"/>
      <c r="D277" s="1365"/>
      <c r="E277" s="69" t="s">
        <v>1577</v>
      </c>
      <c r="F277" s="1366"/>
      <c r="G277" s="1365"/>
      <c r="H277" s="87">
        <v>2</v>
      </c>
      <c r="I277" s="163" t="s">
        <v>443</v>
      </c>
      <c r="J277" s="1367"/>
      <c r="K277" s="87">
        <f>K275+H277</f>
        <v>272</v>
      </c>
      <c r="L277" s="73" t="s">
        <v>443</v>
      </c>
      <c r="M277" s="1395"/>
      <c r="N277" s="66" t="s">
        <v>688</v>
      </c>
      <c r="O277" s="1369"/>
      <c r="P277" s="88"/>
    </row>
    <row r="278" spans="1:16" ht="30" customHeight="1">
      <c r="A278" s="1360" t="s">
        <v>1658</v>
      </c>
      <c r="B278" s="148" t="s">
        <v>1330</v>
      </c>
      <c r="C278" s="1362">
        <v>16482</v>
      </c>
      <c r="D278" s="1364" t="s">
        <v>454</v>
      </c>
      <c r="E278" s="69" t="s">
        <v>1651</v>
      </c>
      <c r="F278" s="1389">
        <v>34.5</v>
      </c>
      <c r="G278" s="1364" t="s">
        <v>454</v>
      </c>
      <c r="H278" s="69" t="s">
        <v>1651</v>
      </c>
      <c r="I278" s="294"/>
      <c r="J278" s="1367" t="s">
        <v>1581</v>
      </c>
      <c r="K278" s="87">
        <v>5311.5</v>
      </c>
      <c r="L278" s="70" t="s">
        <v>454</v>
      </c>
      <c r="M278" s="1395" t="s">
        <v>444</v>
      </c>
      <c r="N278" s="66" t="s">
        <v>751</v>
      </c>
      <c r="O278" s="1369" t="s">
        <v>1653</v>
      </c>
      <c r="P278" s="88"/>
    </row>
    <row r="279" spans="1:16" ht="30" customHeight="1">
      <c r="A279" s="1360"/>
      <c r="B279" s="148" t="s">
        <v>1329</v>
      </c>
      <c r="C279" s="1363"/>
      <c r="D279" s="1365"/>
      <c r="E279" s="69" t="s">
        <v>1651</v>
      </c>
      <c r="F279" s="1366"/>
      <c r="G279" s="1365"/>
      <c r="H279" s="87">
        <v>2</v>
      </c>
      <c r="I279" s="163" t="s">
        <v>443</v>
      </c>
      <c r="J279" s="1367"/>
      <c r="K279" s="87">
        <f>K277+H279</f>
        <v>274</v>
      </c>
      <c r="L279" s="73" t="s">
        <v>443</v>
      </c>
      <c r="M279" s="1395"/>
      <c r="N279" s="66" t="s">
        <v>1652</v>
      </c>
      <c r="O279" s="1369"/>
      <c r="P279" s="88"/>
    </row>
    <row r="280" spans="1:16" ht="30" customHeight="1">
      <c r="A280" s="1360" t="s">
        <v>1659</v>
      </c>
      <c r="B280" s="148" t="s">
        <v>1330</v>
      </c>
      <c r="C280" s="1362">
        <v>16482</v>
      </c>
      <c r="D280" s="1364" t="s">
        <v>454</v>
      </c>
      <c r="E280" s="69" t="s">
        <v>1654</v>
      </c>
      <c r="F280" s="1389">
        <v>40</v>
      </c>
      <c r="G280" s="1364" t="s">
        <v>454</v>
      </c>
      <c r="H280" s="69" t="s">
        <v>1654</v>
      </c>
      <c r="I280" s="294"/>
      <c r="J280" s="1367" t="s">
        <v>1581</v>
      </c>
      <c r="K280" s="87">
        <v>5351.5</v>
      </c>
      <c r="L280" s="70" t="s">
        <v>454</v>
      </c>
      <c r="M280" s="1395" t="s">
        <v>444</v>
      </c>
      <c r="N280" s="66" t="s">
        <v>488</v>
      </c>
      <c r="O280" s="1369" t="s">
        <v>1655</v>
      </c>
      <c r="P280" s="88"/>
    </row>
    <row r="281" spans="1:16" ht="30" customHeight="1">
      <c r="A281" s="1360"/>
      <c r="B281" s="148" t="s">
        <v>1329</v>
      </c>
      <c r="C281" s="1363"/>
      <c r="D281" s="1365"/>
      <c r="E281" s="69" t="s">
        <v>1654</v>
      </c>
      <c r="F281" s="1366"/>
      <c r="G281" s="1365"/>
      <c r="H281" s="87">
        <v>2</v>
      </c>
      <c r="I281" s="163" t="s">
        <v>443</v>
      </c>
      <c r="J281" s="1367"/>
      <c r="K281" s="87">
        <f>K279+H281</f>
        <v>276</v>
      </c>
      <c r="L281" s="73" t="s">
        <v>443</v>
      </c>
      <c r="M281" s="1395"/>
      <c r="N281" s="66" t="s">
        <v>491</v>
      </c>
      <c r="O281" s="1369"/>
      <c r="P281" s="88"/>
    </row>
    <row r="282" spans="1:16" ht="30" customHeight="1">
      <c r="A282" s="1360" t="s">
        <v>1660</v>
      </c>
      <c r="B282" s="148" t="s">
        <v>1330</v>
      </c>
      <c r="C282" s="1362">
        <v>16482</v>
      </c>
      <c r="D282" s="1364" t="s">
        <v>454</v>
      </c>
      <c r="E282" s="69" t="s">
        <v>1656</v>
      </c>
      <c r="F282" s="1389">
        <v>40</v>
      </c>
      <c r="G282" s="1364" t="s">
        <v>454</v>
      </c>
      <c r="H282" s="69" t="s">
        <v>1656</v>
      </c>
      <c r="I282" s="294"/>
      <c r="J282" s="1367" t="s">
        <v>1581</v>
      </c>
      <c r="K282" s="87">
        <v>5391.5</v>
      </c>
      <c r="L282" s="70" t="s">
        <v>454</v>
      </c>
      <c r="M282" s="1395" t="s">
        <v>444</v>
      </c>
      <c r="N282" s="66" t="s">
        <v>516</v>
      </c>
      <c r="O282" s="1369" t="s">
        <v>1657</v>
      </c>
      <c r="P282" s="88"/>
    </row>
    <row r="283" spans="1:16" ht="30" customHeight="1">
      <c r="A283" s="1360"/>
      <c r="B283" s="148" t="s">
        <v>1329</v>
      </c>
      <c r="C283" s="1363"/>
      <c r="D283" s="1365"/>
      <c r="E283" s="69" t="s">
        <v>1656</v>
      </c>
      <c r="F283" s="1366"/>
      <c r="G283" s="1365"/>
      <c r="H283" s="87">
        <v>2</v>
      </c>
      <c r="I283" s="163" t="s">
        <v>443</v>
      </c>
      <c r="J283" s="1367"/>
      <c r="K283" s="87">
        <f>K281+H283</f>
        <v>278</v>
      </c>
      <c r="L283" s="73" t="s">
        <v>443</v>
      </c>
      <c r="M283" s="1395"/>
      <c r="N283" s="66" t="s">
        <v>484</v>
      </c>
      <c r="O283" s="1369"/>
      <c r="P283" s="88"/>
    </row>
    <row r="284" spans="1:16" ht="30" customHeight="1">
      <c r="A284" s="1360" t="s">
        <v>1661</v>
      </c>
      <c r="B284" s="148" t="s">
        <v>1330</v>
      </c>
      <c r="C284" s="1362">
        <v>16482</v>
      </c>
      <c r="D284" s="1364" t="s">
        <v>454</v>
      </c>
      <c r="E284" s="69" t="s">
        <v>1647</v>
      </c>
      <c r="F284" s="1389">
        <v>40</v>
      </c>
      <c r="G284" s="1364" t="s">
        <v>454</v>
      </c>
      <c r="H284" s="69" t="s">
        <v>1647</v>
      </c>
      <c r="I284" s="294"/>
      <c r="J284" s="1367" t="s">
        <v>1581</v>
      </c>
      <c r="K284" s="87">
        <v>5431.5</v>
      </c>
      <c r="L284" s="70" t="s">
        <v>454</v>
      </c>
      <c r="M284" s="1395" t="s">
        <v>444</v>
      </c>
      <c r="N284" s="66" t="s">
        <v>474</v>
      </c>
      <c r="O284" s="1369" t="s">
        <v>1687</v>
      </c>
      <c r="P284" s="88"/>
    </row>
    <row r="285" spans="1:16" ht="30" customHeight="1">
      <c r="A285" s="1360"/>
      <c r="B285" s="148" t="s">
        <v>1329</v>
      </c>
      <c r="C285" s="1363"/>
      <c r="D285" s="1365"/>
      <c r="E285" s="69" t="s">
        <v>1647</v>
      </c>
      <c r="F285" s="1366"/>
      <c r="G285" s="1365"/>
      <c r="H285" s="87">
        <v>2</v>
      </c>
      <c r="I285" s="163" t="s">
        <v>443</v>
      </c>
      <c r="J285" s="1367"/>
      <c r="K285" s="87">
        <f>K283+H285</f>
        <v>280</v>
      </c>
      <c r="L285" s="73" t="s">
        <v>443</v>
      </c>
      <c r="M285" s="1395"/>
      <c r="N285" s="66" t="s">
        <v>484</v>
      </c>
      <c r="O285" s="1369"/>
      <c r="P285" s="88"/>
    </row>
    <row r="286" spans="1:16" ht="30" customHeight="1">
      <c r="A286" s="1360" t="s">
        <v>1697</v>
      </c>
      <c r="B286" s="148" t="s">
        <v>1330</v>
      </c>
      <c r="C286" s="1362">
        <v>16482</v>
      </c>
      <c r="D286" s="1364" t="s">
        <v>454</v>
      </c>
      <c r="E286" s="69" t="s">
        <v>1686</v>
      </c>
      <c r="F286" s="1389">
        <v>40</v>
      </c>
      <c r="G286" s="1364" t="s">
        <v>454</v>
      </c>
      <c r="H286" s="69" t="s">
        <v>1647</v>
      </c>
      <c r="I286" s="294"/>
      <c r="J286" s="1367" t="s">
        <v>1581</v>
      </c>
      <c r="K286" s="87">
        <v>5471.5</v>
      </c>
      <c r="L286" s="70" t="s">
        <v>454</v>
      </c>
      <c r="M286" s="1395" t="s">
        <v>444</v>
      </c>
      <c r="N286" s="66" t="s">
        <v>516</v>
      </c>
      <c r="O286" s="1369" t="s">
        <v>1688</v>
      </c>
      <c r="P286" s="88"/>
    </row>
    <row r="287" spans="1:16" ht="30" customHeight="1">
      <c r="A287" s="1360"/>
      <c r="B287" s="148" t="s">
        <v>1329</v>
      </c>
      <c r="C287" s="1363"/>
      <c r="D287" s="1365"/>
      <c r="E287" s="69" t="s">
        <v>1686</v>
      </c>
      <c r="F287" s="1366"/>
      <c r="G287" s="1365"/>
      <c r="H287" s="87">
        <v>2</v>
      </c>
      <c r="I287" s="163" t="s">
        <v>443</v>
      </c>
      <c r="J287" s="1367"/>
      <c r="K287" s="87">
        <f>K285+H287</f>
        <v>282</v>
      </c>
      <c r="L287" s="73" t="s">
        <v>443</v>
      </c>
      <c r="M287" s="1395"/>
      <c r="N287" s="66" t="s">
        <v>484</v>
      </c>
      <c r="O287" s="1369"/>
      <c r="P287" s="88"/>
    </row>
    <row r="288" spans="1:16" ht="30" customHeight="1">
      <c r="A288" s="1360" t="s">
        <v>1698</v>
      </c>
      <c r="B288" s="148" t="s">
        <v>1330</v>
      </c>
      <c r="C288" s="1362">
        <v>16482</v>
      </c>
      <c r="D288" s="1364" t="s">
        <v>454</v>
      </c>
      <c r="E288" s="69" t="s">
        <v>1686</v>
      </c>
      <c r="F288" s="1389">
        <v>45</v>
      </c>
      <c r="G288" s="1364" t="s">
        <v>454</v>
      </c>
      <c r="H288" s="69" t="s">
        <v>1647</v>
      </c>
      <c r="I288" s="294"/>
      <c r="J288" s="1367" t="s">
        <v>1581</v>
      </c>
      <c r="K288" s="87">
        <v>5516.5</v>
      </c>
      <c r="L288" s="70" t="s">
        <v>454</v>
      </c>
      <c r="M288" s="1395" t="s">
        <v>444</v>
      </c>
      <c r="N288" s="66" t="s">
        <v>516</v>
      </c>
      <c r="O288" s="1369" t="s">
        <v>1689</v>
      </c>
      <c r="P288" s="88"/>
    </row>
    <row r="289" spans="1:16" ht="30" customHeight="1">
      <c r="A289" s="1360"/>
      <c r="B289" s="148" t="s">
        <v>1329</v>
      </c>
      <c r="C289" s="1363"/>
      <c r="D289" s="1365"/>
      <c r="E289" s="69" t="s">
        <v>1686</v>
      </c>
      <c r="F289" s="1366"/>
      <c r="G289" s="1365"/>
      <c r="H289" s="87">
        <v>2</v>
      </c>
      <c r="I289" s="163" t="s">
        <v>443</v>
      </c>
      <c r="J289" s="1367"/>
      <c r="K289" s="87">
        <f>K287+H289</f>
        <v>284</v>
      </c>
      <c r="L289" s="73" t="s">
        <v>443</v>
      </c>
      <c r="M289" s="1395"/>
      <c r="N289" s="66" t="s">
        <v>484</v>
      </c>
      <c r="O289" s="1369"/>
      <c r="P289" s="88"/>
    </row>
    <row r="290" spans="1:16" ht="30" customHeight="1">
      <c r="A290" s="1360" t="s">
        <v>1699</v>
      </c>
      <c r="B290" s="148" t="s">
        <v>1330</v>
      </c>
      <c r="C290" s="1362">
        <v>16482</v>
      </c>
      <c r="D290" s="1364" t="s">
        <v>454</v>
      </c>
      <c r="E290" s="69" t="s">
        <v>1690</v>
      </c>
      <c r="F290" s="1389">
        <v>40</v>
      </c>
      <c r="G290" s="1364" t="s">
        <v>454</v>
      </c>
      <c r="H290" s="69" t="s">
        <v>1690</v>
      </c>
      <c r="I290" s="294"/>
      <c r="J290" s="1367" t="s">
        <v>1581</v>
      </c>
      <c r="K290" s="87">
        <v>5556.5</v>
      </c>
      <c r="L290" s="70" t="s">
        <v>454</v>
      </c>
      <c r="M290" s="1395" t="s">
        <v>444</v>
      </c>
      <c r="N290" s="66" t="s">
        <v>481</v>
      </c>
      <c r="O290" s="1369" t="s">
        <v>1692</v>
      </c>
      <c r="P290" s="88"/>
    </row>
    <row r="291" spans="1:16" ht="30" customHeight="1">
      <c r="A291" s="1360"/>
      <c r="B291" s="148" t="s">
        <v>1329</v>
      </c>
      <c r="C291" s="1363"/>
      <c r="D291" s="1365"/>
      <c r="E291" s="69" t="s">
        <v>1690</v>
      </c>
      <c r="F291" s="1366"/>
      <c r="G291" s="1365"/>
      <c r="H291" s="87">
        <v>2</v>
      </c>
      <c r="I291" s="163" t="s">
        <v>443</v>
      </c>
      <c r="J291" s="1367"/>
      <c r="K291" s="87">
        <f>K289+H291</f>
        <v>286</v>
      </c>
      <c r="L291" s="73" t="s">
        <v>443</v>
      </c>
      <c r="M291" s="1395"/>
      <c r="N291" s="66" t="s">
        <v>484</v>
      </c>
      <c r="O291" s="1369"/>
      <c r="P291" s="88"/>
    </row>
    <row r="292" spans="1:16" ht="30" customHeight="1">
      <c r="A292" s="1360" t="s">
        <v>1700</v>
      </c>
      <c r="B292" s="148" t="s">
        <v>1330</v>
      </c>
      <c r="C292" s="1362">
        <v>16482</v>
      </c>
      <c r="D292" s="1364" t="s">
        <v>454</v>
      </c>
      <c r="E292" s="69" t="s">
        <v>1684</v>
      </c>
      <c r="F292" s="1389">
        <v>40</v>
      </c>
      <c r="G292" s="1364" t="s">
        <v>454</v>
      </c>
      <c r="H292" s="69" t="s">
        <v>1684</v>
      </c>
      <c r="I292" s="294"/>
      <c r="J292" s="1367" t="s">
        <v>1581</v>
      </c>
      <c r="K292" s="87">
        <v>5596.5</v>
      </c>
      <c r="L292" s="70" t="s">
        <v>454</v>
      </c>
      <c r="M292" s="1395" t="s">
        <v>444</v>
      </c>
      <c r="N292" s="66" t="s">
        <v>1691</v>
      </c>
      <c r="O292" s="1369" t="s">
        <v>1693</v>
      </c>
      <c r="P292" s="88"/>
    </row>
    <row r="293" spans="1:16" ht="30" customHeight="1">
      <c r="A293" s="1360"/>
      <c r="B293" s="148" t="s">
        <v>1329</v>
      </c>
      <c r="C293" s="1363"/>
      <c r="D293" s="1365"/>
      <c r="E293" s="69" t="s">
        <v>1684</v>
      </c>
      <c r="F293" s="1366"/>
      <c r="G293" s="1365"/>
      <c r="H293" s="87">
        <v>2</v>
      </c>
      <c r="I293" s="163" t="s">
        <v>443</v>
      </c>
      <c r="J293" s="1367"/>
      <c r="K293" s="87">
        <f>K291+H293</f>
        <v>288</v>
      </c>
      <c r="L293" s="73" t="s">
        <v>443</v>
      </c>
      <c r="M293" s="1395"/>
      <c r="N293" s="66" t="s">
        <v>688</v>
      </c>
      <c r="O293" s="1369"/>
      <c r="P293" s="88"/>
    </row>
    <row r="294" spans="1:16" ht="30" customHeight="1">
      <c r="A294" s="1360" t="s">
        <v>1701</v>
      </c>
      <c r="B294" s="148" t="s">
        <v>1330</v>
      </c>
      <c r="C294" s="1362">
        <v>16482</v>
      </c>
      <c r="D294" s="1364" t="s">
        <v>454</v>
      </c>
      <c r="E294" s="69" t="s">
        <v>1684</v>
      </c>
      <c r="F294" s="1389">
        <v>40</v>
      </c>
      <c r="G294" s="1364" t="s">
        <v>454</v>
      </c>
      <c r="H294" s="69" t="s">
        <v>1684</v>
      </c>
      <c r="I294" s="294"/>
      <c r="J294" s="1367" t="s">
        <v>1581</v>
      </c>
      <c r="K294" s="87">
        <v>5636.5</v>
      </c>
      <c r="L294" s="70" t="s">
        <v>454</v>
      </c>
      <c r="M294" s="1395" t="s">
        <v>444</v>
      </c>
      <c r="N294" s="66" t="s">
        <v>1691</v>
      </c>
      <c r="O294" s="1369" t="s">
        <v>1694</v>
      </c>
      <c r="P294" s="88"/>
    </row>
    <row r="295" spans="1:16" ht="30" customHeight="1">
      <c r="A295" s="1360"/>
      <c r="B295" s="148" t="s">
        <v>1329</v>
      </c>
      <c r="C295" s="1363"/>
      <c r="D295" s="1365"/>
      <c r="E295" s="69" t="s">
        <v>1684</v>
      </c>
      <c r="F295" s="1366"/>
      <c r="G295" s="1365"/>
      <c r="H295" s="87">
        <v>2</v>
      </c>
      <c r="I295" s="163" t="s">
        <v>443</v>
      </c>
      <c r="J295" s="1367"/>
      <c r="K295" s="87">
        <f>K293+H295</f>
        <v>290</v>
      </c>
      <c r="L295" s="73" t="s">
        <v>443</v>
      </c>
      <c r="M295" s="1395"/>
      <c r="N295" s="66" t="s">
        <v>688</v>
      </c>
      <c r="O295" s="1369"/>
      <c r="P295" s="88"/>
    </row>
    <row r="296" spans="1:16" ht="30" customHeight="1">
      <c r="A296" s="1360" t="s">
        <v>1702</v>
      </c>
      <c r="B296" s="148" t="s">
        <v>1330</v>
      </c>
      <c r="C296" s="1362">
        <v>16482</v>
      </c>
      <c r="D296" s="1364" t="s">
        <v>454</v>
      </c>
      <c r="E296" s="69" t="s">
        <v>1681</v>
      </c>
      <c r="F296" s="1389">
        <v>40</v>
      </c>
      <c r="G296" s="1364" t="s">
        <v>454</v>
      </c>
      <c r="H296" s="69" t="s">
        <v>1681</v>
      </c>
      <c r="I296" s="294"/>
      <c r="J296" s="1367" t="s">
        <v>1581</v>
      </c>
      <c r="K296" s="87">
        <v>5676.5</v>
      </c>
      <c r="L296" s="70" t="s">
        <v>454</v>
      </c>
      <c r="M296" s="1395" t="s">
        <v>444</v>
      </c>
      <c r="N296" s="66" t="s">
        <v>481</v>
      </c>
      <c r="O296" s="1369" t="s">
        <v>1695</v>
      </c>
      <c r="P296" s="88"/>
    </row>
    <row r="297" spans="1:16" ht="30" customHeight="1">
      <c r="A297" s="1360"/>
      <c r="B297" s="148" t="s">
        <v>1329</v>
      </c>
      <c r="C297" s="1363"/>
      <c r="D297" s="1365"/>
      <c r="E297" s="69" t="s">
        <v>1681</v>
      </c>
      <c r="F297" s="1366"/>
      <c r="G297" s="1365"/>
      <c r="H297" s="87">
        <v>2</v>
      </c>
      <c r="I297" s="163" t="s">
        <v>443</v>
      </c>
      <c r="J297" s="1367"/>
      <c r="K297" s="87">
        <f>K295+H297</f>
        <v>292</v>
      </c>
      <c r="L297" s="73" t="s">
        <v>443</v>
      </c>
      <c r="M297" s="1395"/>
      <c r="N297" s="66" t="s">
        <v>484</v>
      </c>
      <c r="O297" s="1369"/>
      <c r="P297" s="88"/>
    </row>
    <row r="298" spans="1:16" ht="30" customHeight="1">
      <c r="A298" s="1360" t="s">
        <v>1703</v>
      </c>
      <c r="B298" s="148" t="s">
        <v>1330</v>
      </c>
      <c r="C298" s="1362">
        <v>16482</v>
      </c>
      <c r="D298" s="1364" t="s">
        <v>454</v>
      </c>
      <c r="E298" s="69" t="s">
        <v>1681</v>
      </c>
      <c r="F298" s="1389">
        <v>40</v>
      </c>
      <c r="G298" s="1364" t="s">
        <v>454</v>
      </c>
      <c r="H298" s="69" t="s">
        <v>1681</v>
      </c>
      <c r="I298" s="294"/>
      <c r="J298" s="1367" t="s">
        <v>1581</v>
      </c>
      <c r="K298" s="87">
        <v>5716.5</v>
      </c>
      <c r="L298" s="70" t="s">
        <v>454</v>
      </c>
      <c r="M298" s="1395" t="s">
        <v>444</v>
      </c>
      <c r="N298" s="66" t="s">
        <v>481</v>
      </c>
      <c r="O298" s="1369" t="s">
        <v>1696</v>
      </c>
      <c r="P298" s="88"/>
    </row>
    <row r="299" spans="1:16" ht="30" customHeight="1">
      <c r="A299" s="1360"/>
      <c r="B299" s="148" t="s">
        <v>1329</v>
      </c>
      <c r="C299" s="1363"/>
      <c r="D299" s="1365"/>
      <c r="E299" s="69" t="s">
        <v>1681</v>
      </c>
      <c r="F299" s="1366"/>
      <c r="G299" s="1365"/>
      <c r="H299" s="87">
        <v>2</v>
      </c>
      <c r="I299" s="163" t="s">
        <v>443</v>
      </c>
      <c r="J299" s="1367"/>
      <c r="K299" s="87">
        <f>K297+H299</f>
        <v>294</v>
      </c>
      <c r="L299" s="73" t="s">
        <v>443</v>
      </c>
      <c r="M299" s="1395"/>
      <c r="N299" s="66" t="s">
        <v>484</v>
      </c>
      <c r="O299" s="1369"/>
      <c r="P299" s="88"/>
    </row>
    <row r="300" spans="1:16" ht="30" customHeight="1">
      <c r="A300" s="1360" t="s">
        <v>1757</v>
      </c>
      <c r="B300" s="148" t="s">
        <v>1330</v>
      </c>
      <c r="C300" s="1362">
        <v>16482</v>
      </c>
      <c r="D300" s="1364" t="s">
        <v>454</v>
      </c>
      <c r="E300" s="69" t="s">
        <v>1742</v>
      </c>
      <c r="F300" s="1389">
        <v>39</v>
      </c>
      <c r="G300" s="1364" t="s">
        <v>454</v>
      </c>
      <c r="H300" s="69" t="s">
        <v>1742</v>
      </c>
      <c r="I300" s="294"/>
      <c r="J300" s="1367" t="s">
        <v>1581</v>
      </c>
      <c r="K300" s="87">
        <v>5755.5</v>
      </c>
      <c r="L300" s="70" t="s">
        <v>454</v>
      </c>
      <c r="M300" s="1395" t="s">
        <v>444</v>
      </c>
      <c r="N300" s="66" t="s">
        <v>481</v>
      </c>
      <c r="O300" s="1369" t="s">
        <v>1743</v>
      </c>
      <c r="P300" s="88"/>
    </row>
    <row r="301" spans="1:16" ht="30" customHeight="1">
      <c r="A301" s="1360"/>
      <c r="B301" s="148" t="s">
        <v>1329</v>
      </c>
      <c r="C301" s="1363"/>
      <c r="D301" s="1365"/>
      <c r="E301" s="69" t="s">
        <v>1742</v>
      </c>
      <c r="F301" s="1366"/>
      <c r="G301" s="1365"/>
      <c r="H301" s="87">
        <v>2</v>
      </c>
      <c r="I301" s="163" t="s">
        <v>443</v>
      </c>
      <c r="J301" s="1367"/>
      <c r="K301" s="87">
        <f>K299+H301</f>
        <v>296</v>
      </c>
      <c r="L301" s="73" t="s">
        <v>443</v>
      </c>
      <c r="M301" s="1395"/>
      <c r="N301" s="66" t="s">
        <v>484</v>
      </c>
      <c r="O301" s="1369"/>
      <c r="P301" s="88"/>
    </row>
    <row r="302" spans="1:16" ht="30" customHeight="1">
      <c r="A302" s="1360" t="s">
        <v>1758</v>
      </c>
      <c r="B302" s="148" t="s">
        <v>1330</v>
      </c>
      <c r="C302" s="1362">
        <v>16482</v>
      </c>
      <c r="D302" s="1364" t="s">
        <v>454</v>
      </c>
      <c r="E302" s="69" t="s">
        <v>1742</v>
      </c>
      <c r="F302" s="1389">
        <v>40</v>
      </c>
      <c r="G302" s="1364" t="s">
        <v>454</v>
      </c>
      <c r="H302" s="69" t="s">
        <v>1742</v>
      </c>
      <c r="I302" s="294"/>
      <c r="J302" s="1367" t="s">
        <v>1581</v>
      </c>
      <c r="K302" s="87">
        <v>5795.5</v>
      </c>
      <c r="L302" s="70" t="s">
        <v>454</v>
      </c>
      <c r="M302" s="1395" t="s">
        <v>444</v>
      </c>
      <c r="N302" s="66" t="s">
        <v>481</v>
      </c>
      <c r="O302" s="1369" t="s">
        <v>1744</v>
      </c>
      <c r="P302" s="88"/>
    </row>
    <row r="303" spans="1:16" ht="30" customHeight="1">
      <c r="A303" s="1360"/>
      <c r="B303" s="148" t="s">
        <v>1329</v>
      </c>
      <c r="C303" s="1363"/>
      <c r="D303" s="1365"/>
      <c r="E303" s="69" t="s">
        <v>1742</v>
      </c>
      <c r="F303" s="1366"/>
      <c r="G303" s="1365"/>
      <c r="H303" s="87">
        <v>2</v>
      </c>
      <c r="I303" s="163" t="s">
        <v>443</v>
      </c>
      <c r="J303" s="1367"/>
      <c r="K303" s="87">
        <f>K301+H303</f>
        <v>298</v>
      </c>
      <c r="L303" s="73" t="s">
        <v>443</v>
      </c>
      <c r="M303" s="1395"/>
      <c r="N303" s="66" t="s">
        <v>484</v>
      </c>
      <c r="O303" s="1369"/>
      <c r="P303" s="88"/>
    </row>
    <row r="304" spans="1:16" ht="30" customHeight="1">
      <c r="A304" s="1360" t="s">
        <v>1759</v>
      </c>
      <c r="B304" s="148" t="s">
        <v>1330</v>
      </c>
      <c r="C304" s="1362">
        <v>16482</v>
      </c>
      <c r="D304" s="1364" t="s">
        <v>454</v>
      </c>
      <c r="E304" s="69" t="s">
        <v>1722</v>
      </c>
      <c r="F304" s="1389">
        <v>40</v>
      </c>
      <c r="G304" s="1364" t="s">
        <v>454</v>
      </c>
      <c r="H304" s="69" t="s">
        <v>1722</v>
      </c>
      <c r="I304" s="294"/>
      <c r="J304" s="1367" t="s">
        <v>1581</v>
      </c>
      <c r="K304" s="87">
        <v>5835.5</v>
      </c>
      <c r="L304" s="70" t="s">
        <v>454</v>
      </c>
      <c r="M304" s="1395" t="s">
        <v>444</v>
      </c>
      <c r="N304" s="66" t="s">
        <v>481</v>
      </c>
      <c r="O304" s="1369" t="s">
        <v>1745</v>
      </c>
      <c r="P304" s="88"/>
    </row>
    <row r="305" spans="1:16" ht="30" customHeight="1">
      <c r="A305" s="1360"/>
      <c r="B305" s="148" t="s">
        <v>1329</v>
      </c>
      <c r="C305" s="1363"/>
      <c r="D305" s="1365"/>
      <c r="E305" s="69" t="s">
        <v>1722</v>
      </c>
      <c r="F305" s="1366"/>
      <c r="G305" s="1365"/>
      <c r="H305" s="87">
        <v>2</v>
      </c>
      <c r="I305" s="163" t="s">
        <v>443</v>
      </c>
      <c r="J305" s="1367"/>
      <c r="K305" s="87">
        <f>K303+H305</f>
        <v>300</v>
      </c>
      <c r="L305" s="73" t="s">
        <v>443</v>
      </c>
      <c r="M305" s="1395"/>
      <c r="N305" s="66" t="s">
        <v>688</v>
      </c>
      <c r="O305" s="1369"/>
      <c r="P305" s="88"/>
    </row>
    <row r="306" spans="1:16" ht="30" customHeight="1">
      <c r="A306" s="1360" t="s">
        <v>1760</v>
      </c>
      <c r="B306" s="148" t="s">
        <v>1330</v>
      </c>
      <c r="C306" s="1362">
        <v>16482</v>
      </c>
      <c r="D306" s="1364" t="s">
        <v>454</v>
      </c>
      <c r="E306" s="69" t="s">
        <v>1722</v>
      </c>
      <c r="F306" s="1389">
        <v>34</v>
      </c>
      <c r="G306" s="1364" t="s">
        <v>454</v>
      </c>
      <c r="H306" s="69" t="s">
        <v>1722</v>
      </c>
      <c r="I306" s="294"/>
      <c r="J306" s="1367" t="s">
        <v>1581</v>
      </c>
      <c r="K306" s="87">
        <v>5869.5</v>
      </c>
      <c r="L306" s="70" t="s">
        <v>454</v>
      </c>
      <c r="M306" s="1395" t="s">
        <v>444</v>
      </c>
      <c r="N306" s="66" t="s">
        <v>481</v>
      </c>
      <c r="O306" s="1369" t="s">
        <v>1746</v>
      </c>
      <c r="P306" s="88"/>
    </row>
    <row r="307" spans="1:16" ht="30" customHeight="1">
      <c r="A307" s="1360"/>
      <c r="B307" s="148" t="s">
        <v>1329</v>
      </c>
      <c r="C307" s="1363"/>
      <c r="D307" s="1365"/>
      <c r="E307" s="69" t="s">
        <v>1722</v>
      </c>
      <c r="F307" s="1366"/>
      <c r="G307" s="1365"/>
      <c r="H307" s="87">
        <v>2</v>
      </c>
      <c r="I307" s="163" t="s">
        <v>443</v>
      </c>
      <c r="J307" s="1367"/>
      <c r="K307" s="87">
        <f>K305+H307</f>
        <v>302</v>
      </c>
      <c r="L307" s="73" t="s">
        <v>443</v>
      </c>
      <c r="M307" s="1395"/>
      <c r="N307" s="66" t="s">
        <v>688</v>
      </c>
      <c r="O307" s="1369"/>
      <c r="P307" s="88"/>
    </row>
    <row r="308" spans="1:16" ht="30" customHeight="1">
      <c r="A308" s="1360" t="s">
        <v>1761</v>
      </c>
      <c r="B308" s="148" t="s">
        <v>1330</v>
      </c>
      <c r="C308" s="1362">
        <v>16482</v>
      </c>
      <c r="D308" s="1364" t="s">
        <v>454</v>
      </c>
      <c r="E308" s="69" t="s">
        <v>1735</v>
      </c>
      <c r="F308" s="1389">
        <v>35</v>
      </c>
      <c r="G308" s="1364" t="s">
        <v>454</v>
      </c>
      <c r="H308" s="69" t="s">
        <v>1735</v>
      </c>
      <c r="I308" s="294"/>
      <c r="J308" s="1367" t="s">
        <v>1581</v>
      </c>
      <c r="K308" s="87">
        <v>5904.5</v>
      </c>
      <c r="L308" s="70" t="s">
        <v>454</v>
      </c>
      <c r="M308" s="1395" t="s">
        <v>444</v>
      </c>
      <c r="N308" s="66" t="s">
        <v>488</v>
      </c>
      <c r="O308" s="1369" t="s">
        <v>1747</v>
      </c>
      <c r="P308" s="88"/>
    </row>
    <row r="309" spans="1:16" ht="30" customHeight="1">
      <c r="A309" s="1360"/>
      <c r="B309" s="148" t="s">
        <v>1329</v>
      </c>
      <c r="C309" s="1363"/>
      <c r="D309" s="1365"/>
      <c r="E309" s="69" t="s">
        <v>1735</v>
      </c>
      <c r="F309" s="1366"/>
      <c r="G309" s="1365"/>
      <c r="H309" s="87">
        <v>2</v>
      </c>
      <c r="I309" s="163" t="s">
        <v>443</v>
      </c>
      <c r="J309" s="1367"/>
      <c r="K309" s="87">
        <f>K307+H309</f>
        <v>304</v>
      </c>
      <c r="L309" s="73" t="s">
        <v>443</v>
      </c>
      <c r="M309" s="1395"/>
      <c r="N309" s="66" t="s">
        <v>484</v>
      </c>
      <c r="O309" s="1369"/>
      <c r="P309" s="88"/>
    </row>
    <row r="310" spans="1:16" ht="30" customHeight="1">
      <c r="A310" s="1360" t="s">
        <v>1762</v>
      </c>
      <c r="B310" s="148" t="s">
        <v>1330</v>
      </c>
      <c r="C310" s="1362">
        <v>16482</v>
      </c>
      <c r="D310" s="1364" t="s">
        <v>454</v>
      </c>
      <c r="E310" s="69" t="s">
        <v>1735</v>
      </c>
      <c r="F310" s="1389">
        <v>40</v>
      </c>
      <c r="G310" s="1364" t="s">
        <v>454</v>
      </c>
      <c r="H310" s="69" t="s">
        <v>1735</v>
      </c>
      <c r="I310" s="294"/>
      <c r="J310" s="1367" t="s">
        <v>1581</v>
      </c>
      <c r="K310" s="87">
        <v>5944.5</v>
      </c>
      <c r="L310" s="70" t="s">
        <v>454</v>
      </c>
      <c r="M310" s="1395" t="s">
        <v>444</v>
      </c>
      <c r="N310" s="66" t="s">
        <v>488</v>
      </c>
      <c r="O310" s="1369" t="s">
        <v>1748</v>
      </c>
      <c r="P310" s="88"/>
    </row>
    <row r="311" spans="1:16" ht="30" customHeight="1">
      <c r="A311" s="1360"/>
      <c r="B311" s="148" t="s">
        <v>1329</v>
      </c>
      <c r="C311" s="1363"/>
      <c r="D311" s="1365"/>
      <c r="E311" s="69" t="s">
        <v>1735</v>
      </c>
      <c r="F311" s="1366"/>
      <c r="G311" s="1365"/>
      <c r="H311" s="87">
        <v>2</v>
      </c>
      <c r="I311" s="163" t="s">
        <v>443</v>
      </c>
      <c r="J311" s="1367"/>
      <c r="K311" s="87">
        <f>K309+H311</f>
        <v>306</v>
      </c>
      <c r="L311" s="73" t="s">
        <v>443</v>
      </c>
      <c r="M311" s="1395"/>
      <c r="N311" s="66" t="s">
        <v>484</v>
      </c>
      <c r="O311" s="1369"/>
      <c r="P311" s="88"/>
    </row>
    <row r="312" spans="1:16" ht="30" customHeight="1">
      <c r="A312" s="1360" t="s">
        <v>1763</v>
      </c>
      <c r="B312" s="148" t="s">
        <v>1330</v>
      </c>
      <c r="C312" s="1362">
        <v>16482</v>
      </c>
      <c r="D312" s="1364" t="s">
        <v>454</v>
      </c>
      <c r="E312" s="69" t="s">
        <v>1749</v>
      </c>
      <c r="F312" s="1389">
        <v>40</v>
      </c>
      <c r="G312" s="1364" t="s">
        <v>454</v>
      </c>
      <c r="H312" s="69" t="s">
        <v>1749</v>
      </c>
      <c r="I312" s="294"/>
      <c r="J312" s="1367" t="s">
        <v>1581</v>
      </c>
      <c r="K312" s="87">
        <v>5984.5</v>
      </c>
      <c r="L312" s="70" t="s">
        <v>454</v>
      </c>
      <c r="M312" s="1395" t="s">
        <v>444</v>
      </c>
      <c r="N312" s="66" t="s">
        <v>516</v>
      </c>
      <c r="O312" s="1369" t="s">
        <v>1750</v>
      </c>
      <c r="P312" s="88"/>
    </row>
    <row r="313" spans="1:16" ht="30" customHeight="1">
      <c r="A313" s="1360"/>
      <c r="B313" s="148" t="s">
        <v>1329</v>
      </c>
      <c r="C313" s="1363"/>
      <c r="D313" s="1365"/>
      <c r="E313" s="69" t="s">
        <v>1749</v>
      </c>
      <c r="F313" s="1366"/>
      <c r="G313" s="1365"/>
      <c r="H313" s="87">
        <v>2</v>
      </c>
      <c r="I313" s="163" t="s">
        <v>443</v>
      </c>
      <c r="J313" s="1367"/>
      <c r="K313" s="87">
        <f>K311+H313</f>
        <v>308</v>
      </c>
      <c r="L313" s="73" t="s">
        <v>443</v>
      </c>
      <c r="M313" s="1395"/>
      <c r="N313" s="66" t="s">
        <v>484</v>
      </c>
      <c r="O313" s="1369"/>
      <c r="P313" s="88"/>
    </row>
    <row r="314" spans="1:16" ht="30" customHeight="1">
      <c r="A314" s="1360" t="s">
        <v>1764</v>
      </c>
      <c r="B314" s="148" t="s">
        <v>1330</v>
      </c>
      <c r="C314" s="1362">
        <v>16482</v>
      </c>
      <c r="D314" s="1364" t="s">
        <v>454</v>
      </c>
      <c r="E314" s="69" t="s">
        <v>1749</v>
      </c>
      <c r="F314" s="1389">
        <v>35</v>
      </c>
      <c r="G314" s="1364" t="s">
        <v>454</v>
      </c>
      <c r="H314" s="69" t="s">
        <v>1749</v>
      </c>
      <c r="I314" s="294"/>
      <c r="J314" s="1367" t="s">
        <v>1581</v>
      </c>
      <c r="K314" s="87">
        <v>6018.5</v>
      </c>
      <c r="L314" s="70" t="s">
        <v>454</v>
      </c>
      <c r="M314" s="1395" t="s">
        <v>444</v>
      </c>
      <c r="N314" s="66" t="s">
        <v>516</v>
      </c>
      <c r="O314" s="1369" t="s">
        <v>1751</v>
      </c>
      <c r="P314" s="88"/>
    </row>
    <row r="315" spans="1:16" ht="30" customHeight="1">
      <c r="A315" s="1360"/>
      <c r="B315" s="148" t="s">
        <v>1329</v>
      </c>
      <c r="C315" s="1363"/>
      <c r="D315" s="1365"/>
      <c r="E315" s="69" t="s">
        <v>1749</v>
      </c>
      <c r="F315" s="1366"/>
      <c r="G315" s="1365"/>
      <c r="H315" s="87">
        <v>2</v>
      </c>
      <c r="I315" s="163" t="s">
        <v>443</v>
      </c>
      <c r="J315" s="1367"/>
      <c r="K315" s="87">
        <f>K313+H315</f>
        <v>310</v>
      </c>
      <c r="L315" s="73" t="s">
        <v>443</v>
      </c>
      <c r="M315" s="1395"/>
      <c r="N315" s="66" t="s">
        <v>484</v>
      </c>
      <c r="O315" s="1369"/>
      <c r="P315" s="88"/>
    </row>
    <row r="316" spans="1:16" ht="30" customHeight="1">
      <c r="A316" s="1360" t="s">
        <v>1765</v>
      </c>
      <c r="B316" s="148" t="s">
        <v>1330</v>
      </c>
      <c r="C316" s="1362">
        <v>16482</v>
      </c>
      <c r="D316" s="1364" t="s">
        <v>454</v>
      </c>
      <c r="E316" s="69" t="s">
        <v>1727</v>
      </c>
      <c r="F316" s="1389">
        <v>34</v>
      </c>
      <c r="G316" s="1364" t="s">
        <v>454</v>
      </c>
      <c r="H316" s="69" t="s">
        <v>1727</v>
      </c>
      <c r="I316" s="294"/>
      <c r="J316" s="1367" t="s">
        <v>1581</v>
      </c>
      <c r="K316" s="87">
        <v>6052.5</v>
      </c>
      <c r="L316" s="70" t="s">
        <v>454</v>
      </c>
      <c r="M316" s="1395" t="s">
        <v>444</v>
      </c>
      <c r="N316" s="66" t="s">
        <v>481</v>
      </c>
      <c r="O316" s="1369" t="s">
        <v>1752</v>
      </c>
      <c r="P316" s="88"/>
    </row>
    <row r="317" spans="1:16" ht="30" customHeight="1">
      <c r="A317" s="1360"/>
      <c r="B317" s="148" t="s">
        <v>1329</v>
      </c>
      <c r="C317" s="1363"/>
      <c r="D317" s="1365"/>
      <c r="E317" s="69" t="s">
        <v>1727</v>
      </c>
      <c r="F317" s="1366"/>
      <c r="G317" s="1365"/>
      <c r="H317" s="87">
        <v>2</v>
      </c>
      <c r="I317" s="163" t="s">
        <v>443</v>
      </c>
      <c r="J317" s="1367"/>
      <c r="K317" s="87">
        <f>K315+H317</f>
        <v>312</v>
      </c>
      <c r="L317" s="73" t="s">
        <v>443</v>
      </c>
      <c r="M317" s="1395"/>
      <c r="N317" s="66" t="s">
        <v>484</v>
      </c>
      <c r="O317" s="1369"/>
      <c r="P317" s="88"/>
    </row>
    <row r="318" spans="1:16" ht="30" customHeight="1">
      <c r="A318" s="1360" t="s">
        <v>1766</v>
      </c>
      <c r="B318" s="148" t="s">
        <v>1330</v>
      </c>
      <c r="C318" s="1362">
        <v>16482</v>
      </c>
      <c r="D318" s="1364" t="s">
        <v>454</v>
      </c>
      <c r="E318" s="69" t="s">
        <v>1727</v>
      </c>
      <c r="F318" s="1389">
        <v>40</v>
      </c>
      <c r="G318" s="1364" t="s">
        <v>454</v>
      </c>
      <c r="H318" s="69" t="s">
        <v>1727</v>
      </c>
      <c r="I318" s="294"/>
      <c r="J318" s="1367" t="s">
        <v>1581</v>
      </c>
      <c r="K318" s="87">
        <v>6092.5</v>
      </c>
      <c r="L318" s="70" t="s">
        <v>454</v>
      </c>
      <c r="M318" s="1395" t="s">
        <v>444</v>
      </c>
      <c r="N318" s="66" t="s">
        <v>481</v>
      </c>
      <c r="O318" s="1369" t="s">
        <v>1753</v>
      </c>
      <c r="P318" s="88"/>
    </row>
    <row r="319" spans="1:16" ht="30" customHeight="1">
      <c r="A319" s="1360"/>
      <c r="B319" s="148" t="s">
        <v>1329</v>
      </c>
      <c r="C319" s="1363"/>
      <c r="D319" s="1365"/>
      <c r="E319" s="69" t="s">
        <v>1727</v>
      </c>
      <c r="F319" s="1366"/>
      <c r="G319" s="1365"/>
      <c r="H319" s="87">
        <v>2</v>
      </c>
      <c r="I319" s="163" t="s">
        <v>443</v>
      </c>
      <c r="J319" s="1367"/>
      <c r="K319" s="87">
        <f>K317+H319</f>
        <v>314</v>
      </c>
      <c r="L319" s="73" t="s">
        <v>443</v>
      </c>
      <c r="M319" s="1395"/>
      <c r="N319" s="66" t="s">
        <v>484</v>
      </c>
      <c r="O319" s="1369"/>
      <c r="P319" s="88"/>
    </row>
    <row r="320" spans="1:16" ht="30" customHeight="1">
      <c r="A320" s="1360" t="s">
        <v>1767</v>
      </c>
      <c r="B320" s="148" t="s">
        <v>1330</v>
      </c>
      <c r="C320" s="1362">
        <v>16482</v>
      </c>
      <c r="D320" s="1364" t="s">
        <v>454</v>
      </c>
      <c r="E320" s="69" t="s">
        <v>1754</v>
      </c>
      <c r="F320" s="1389">
        <v>42</v>
      </c>
      <c r="G320" s="1364" t="s">
        <v>454</v>
      </c>
      <c r="H320" s="69" t="s">
        <v>1754</v>
      </c>
      <c r="I320" s="294"/>
      <c r="J320" s="1367" t="s">
        <v>1581</v>
      </c>
      <c r="K320" s="87">
        <v>6134.5</v>
      </c>
      <c r="L320" s="70" t="s">
        <v>454</v>
      </c>
      <c r="M320" s="1395" t="s">
        <v>444</v>
      </c>
      <c r="N320" s="66" t="s">
        <v>481</v>
      </c>
      <c r="O320" s="1369" t="s">
        <v>1755</v>
      </c>
      <c r="P320" s="88"/>
    </row>
    <row r="321" spans="1:16" ht="30" customHeight="1">
      <c r="A321" s="1360"/>
      <c r="B321" s="148" t="s">
        <v>1329</v>
      </c>
      <c r="C321" s="1363"/>
      <c r="D321" s="1365"/>
      <c r="E321" s="69" t="s">
        <v>1754</v>
      </c>
      <c r="F321" s="1366"/>
      <c r="G321" s="1365"/>
      <c r="H321" s="87">
        <v>2</v>
      </c>
      <c r="I321" s="163" t="s">
        <v>443</v>
      </c>
      <c r="J321" s="1367"/>
      <c r="K321" s="87">
        <f>K319+H321</f>
        <v>316</v>
      </c>
      <c r="L321" s="73" t="s">
        <v>443</v>
      </c>
      <c r="M321" s="1395"/>
      <c r="N321" s="66" t="s">
        <v>688</v>
      </c>
      <c r="O321" s="1369"/>
      <c r="P321" s="88"/>
    </row>
    <row r="322" spans="1:16" ht="30" customHeight="1">
      <c r="A322" s="1360" t="s">
        <v>1768</v>
      </c>
      <c r="B322" s="148" t="s">
        <v>1330</v>
      </c>
      <c r="C322" s="1362">
        <v>16482</v>
      </c>
      <c r="D322" s="1364" t="s">
        <v>454</v>
      </c>
      <c r="E322" s="69" t="s">
        <v>1754</v>
      </c>
      <c r="F322" s="1389">
        <v>34</v>
      </c>
      <c r="G322" s="1364" t="s">
        <v>454</v>
      </c>
      <c r="H322" s="69" t="s">
        <v>1754</v>
      </c>
      <c r="I322" s="294"/>
      <c r="J322" s="1367" t="s">
        <v>1581</v>
      </c>
      <c r="K322" s="87">
        <v>6168.5</v>
      </c>
      <c r="L322" s="70" t="s">
        <v>454</v>
      </c>
      <c r="M322" s="1395" t="s">
        <v>444</v>
      </c>
      <c r="N322" s="66" t="s">
        <v>481</v>
      </c>
      <c r="O322" s="1369" t="s">
        <v>1756</v>
      </c>
      <c r="P322" s="88"/>
    </row>
    <row r="323" spans="1:16" ht="30" customHeight="1">
      <c r="A323" s="1360"/>
      <c r="B323" s="148" t="s">
        <v>1329</v>
      </c>
      <c r="C323" s="1363"/>
      <c r="D323" s="1365"/>
      <c r="E323" s="69" t="s">
        <v>1754</v>
      </c>
      <c r="F323" s="1366"/>
      <c r="G323" s="1365"/>
      <c r="H323" s="87">
        <v>2</v>
      </c>
      <c r="I323" s="163" t="s">
        <v>443</v>
      </c>
      <c r="J323" s="1367"/>
      <c r="K323" s="87">
        <f>K321+H323</f>
        <v>318</v>
      </c>
      <c r="L323" s="73" t="s">
        <v>443</v>
      </c>
      <c r="M323" s="1395"/>
      <c r="N323" s="66" t="s">
        <v>688</v>
      </c>
      <c r="O323" s="1369"/>
      <c r="P323" s="88"/>
    </row>
    <row r="324" spans="1:16" ht="30" customHeight="1">
      <c r="A324" s="1360" t="s">
        <v>1830</v>
      </c>
      <c r="B324" s="148" t="s">
        <v>1330</v>
      </c>
      <c r="C324" s="1362">
        <v>16482</v>
      </c>
      <c r="D324" s="1364" t="s">
        <v>454</v>
      </c>
      <c r="E324" s="69" t="s">
        <v>1798</v>
      </c>
      <c r="F324" s="1389">
        <v>55</v>
      </c>
      <c r="G324" s="1364" t="s">
        <v>454</v>
      </c>
      <c r="H324" s="69" t="s">
        <v>1798</v>
      </c>
      <c r="I324" s="294"/>
      <c r="J324" s="1367" t="s">
        <v>1581</v>
      </c>
      <c r="K324" s="87">
        <v>6223.5</v>
      </c>
      <c r="L324" s="70" t="s">
        <v>454</v>
      </c>
      <c r="M324" s="1395" t="s">
        <v>444</v>
      </c>
      <c r="N324" s="66" t="s">
        <v>516</v>
      </c>
      <c r="O324" s="1369" t="s">
        <v>1799</v>
      </c>
      <c r="P324" s="88"/>
    </row>
    <row r="325" spans="1:16" ht="30" customHeight="1">
      <c r="A325" s="1360"/>
      <c r="B325" s="148" t="s">
        <v>1329</v>
      </c>
      <c r="C325" s="1363"/>
      <c r="D325" s="1365"/>
      <c r="E325" s="69" t="s">
        <v>1798</v>
      </c>
      <c r="F325" s="1366"/>
      <c r="G325" s="1365"/>
      <c r="H325" s="87">
        <v>3</v>
      </c>
      <c r="I325" s="163" t="s">
        <v>443</v>
      </c>
      <c r="J325" s="1367"/>
      <c r="K325" s="87">
        <f>K323+H325</f>
        <v>321</v>
      </c>
      <c r="L325" s="73" t="s">
        <v>443</v>
      </c>
      <c r="M325" s="1395"/>
      <c r="N325" s="66" t="s">
        <v>491</v>
      </c>
      <c r="O325" s="1369"/>
      <c r="P325" s="88"/>
    </row>
    <row r="326" spans="1:16" ht="30" customHeight="1">
      <c r="A326" s="1360" t="s">
        <v>1831</v>
      </c>
      <c r="B326" s="148" t="s">
        <v>1330</v>
      </c>
      <c r="C326" s="1362">
        <v>16482</v>
      </c>
      <c r="D326" s="1364" t="s">
        <v>454</v>
      </c>
      <c r="E326" s="69" t="s">
        <v>479</v>
      </c>
      <c r="F326" s="1389">
        <v>55</v>
      </c>
      <c r="G326" s="1364" t="s">
        <v>454</v>
      </c>
      <c r="H326" s="69" t="s">
        <v>1798</v>
      </c>
      <c r="I326" s="294"/>
      <c r="J326" s="1367" t="s">
        <v>1581</v>
      </c>
      <c r="K326" s="87">
        <v>6278.5</v>
      </c>
      <c r="L326" s="70" t="s">
        <v>454</v>
      </c>
      <c r="M326" s="1395" t="s">
        <v>444</v>
      </c>
      <c r="N326" s="66" t="s">
        <v>516</v>
      </c>
      <c r="O326" s="1369" t="s">
        <v>1804</v>
      </c>
      <c r="P326" s="88"/>
    </row>
    <row r="327" spans="1:16" ht="30" customHeight="1">
      <c r="A327" s="1360"/>
      <c r="B327" s="148" t="s">
        <v>1329</v>
      </c>
      <c r="C327" s="1363"/>
      <c r="D327" s="1365"/>
      <c r="E327" s="69" t="s">
        <v>479</v>
      </c>
      <c r="F327" s="1366"/>
      <c r="G327" s="1365"/>
      <c r="H327" s="87">
        <v>3</v>
      </c>
      <c r="I327" s="163" t="s">
        <v>443</v>
      </c>
      <c r="J327" s="1367"/>
      <c r="K327" s="87">
        <f>K325+H327</f>
        <v>324</v>
      </c>
      <c r="L327" s="73" t="s">
        <v>443</v>
      </c>
      <c r="M327" s="1395"/>
      <c r="N327" s="66" t="s">
        <v>491</v>
      </c>
      <c r="O327" s="1369"/>
      <c r="P327" s="88"/>
    </row>
    <row r="328" spans="1:16" ht="30" customHeight="1">
      <c r="A328" s="1360" t="s">
        <v>1832</v>
      </c>
      <c r="B328" s="148" t="s">
        <v>1330</v>
      </c>
      <c r="C328" s="1362">
        <v>16482</v>
      </c>
      <c r="D328" s="1364" t="s">
        <v>454</v>
      </c>
      <c r="E328" s="69" t="s">
        <v>1813</v>
      </c>
      <c r="F328" s="1389">
        <v>55</v>
      </c>
      <c r="G328" s="1364" t="s">
        <v>454</v>
      </c>
      <c r="H328" s="69" t="s">
        <v>1813</v>
      </c>
      <c r="I328" s="294"/>
      <c r="J328" s="1367" t="s">
        <v>1581</v>
      </c>
      <c r="K328" s="87">
        <v>6333.5</v>
      </c>
      <c r="L328" s="70" t="s">
        <v>454</v>
      </c>
      <c r="M328" s="1395" t="s">
        <v>444</v>
      </c>
      <c r="N328" s="66" t="s">
        <v>1691</v>
      </c>
      <c r="O328" s="1369" t="s">
        <v>1816</v>
      </c>
      <c r="P328" s="88"/>
    </row>
    <row r="329" spans="1:16" ht="30" customHeight="1">
      <c r="A329" s="1360"/>
      <c r="B329" s="148" t="s">
        <v>1329</v>
      </c>
      <c r="C329" s="1363"/>
      <c r="D329" s="1365"/>
      <c r="E329" s="69" t="s">
        <v>1813</v>
      </c>
      <c r="F329" s="1366"/>
      <c r="G329" s="1365"/>
      <c r="H329" s="87">
        <v>3</v>
      </c>
      <c r="I329" s="163" t="s">
        <v>443</v>
      </c>
      <c r="J329" s="1367"/>
      <c r="K329" s="87">
        <f>K327+H329</f>
        <v>327</v>
      </c>
      <c r="L329" s="73" t="s">
        <v>443</v>
      </c>
      <c r="M329" s="1395"/>
      <c r="N329" s="66" t="s">
        <v>491</v>
      </c>
      <c r="O329" s="1369"/>
      <c r="P329" s="88"/>
    </row>
    <row r="330" spans="1:16" ht="30" customHeight="1">
      <c r="A330" s="1360" t="s">
        <v>1833</v>
      </c>
      <c r="B330" s="148" t="s">
        <v>1330</v>
      </c>
      <c r="C330" s="1362">
        <v>16482</v>
      </c>
      <c r="D330" s="1364" t="s">
        <v>454</v>
      </c>
      <c r="E330" s="69" t="s">
        <v>1817</v>
      </c>
      <c r="F330" s="1389">
        <v>55</v>
      </c>
      <c r="G330" s="1364" t="s">
        <v>454</v>
      </c>
      <c r="H330" s="69" t="s">
        <v>1817</v>
      </c>
      <c r="I330" s="294"/>
      <c r="J330" s="1367" t="s">
        <v>1581</v>
      </c>
      <c r="K330" s="87">
        <v>6388.5</v>
      </c>
      <c r="L330" s="70" t="s">
        <v>454</v>
      </c>
      <c r="M330" s="1395" t="s">
        <v>444</v>
      </c>
      <c r="N330" s="66" t="s">
        <v>488</v>
      </c>
      <c r="O330" s="1369" t="s">
        <v>1818</v>
      </c>
      <c r="P330" s="88"/>
    </row>
    <row r="331" spans="1:16" ht="30" customHeight="1">
      <c r="A331" s="1360"/>
      <c r="B331" s="148" t="s">
        <v>1329</v>
      </c>
      <c r="C331" s="1363"/>
      <c r="D331" s="1365"/>
      <c r="E331" s="69" t="s">
        <v>1817</v>
      </c>
      <c r="F331" s="1366"/>
      <c r="G331" s="1365"/>
      <c r="H331" s="87">
        <v>3</v>
      </c>
      <c r="I331" s="163" t="s">
        <v>443</v>
      </c>
      <c r="J331" s="1367"/>
      <c r="K331" s="87">
        <f>K329+H331</f>
        <v>330</v>
      </c>
      <c r="L331" s="73" t="s">
        <v>443</v>
      </c>
      <c r="M331" s="1395"/>
      <c r="N331" s="66" t="s">
        <v>491</v>
      </c>
      <c r="O331" s="1369"/>
      <c r="P331" s="88"/>
    </row>
    <row r="332" spans="1:16" ht="30" customHeight="1">
      <c r="A332" s="1360" t="s">
        <v>1834</v>
      </c>
      <c r="B332" s="148" t="s">
        <v>1330</v>
      </c>
      <c r="C332" s="1362">
        <v>16482</v>
      </c>
      <c r="D332" s="1364" t="s">
        <v>454</v>
      </c>
      <c r="E332" s="69" t="s">
        <v>1819</v>
      </c>
      <c r="F332" s="1389">
        <v>55</v>
      </c>
      <c r="G332" s="1364" t="s">
        <v>454</v>
      </c>
      <c r="H332" s="69" t="s">
        <v>1819</v>
      </c>
      <c r="I332" s="294"/>
      <c r="J332" s="1367" t="s">
        <v>1581</v>
      </c>
      <c r="K332" s="87">
        <v>6443.5</v>
      </c>
      <c r="L332" s="70" t="s">
        <v>454</v>
      </c>
      <c r="M332" s="1395"/>
      <c r="N332" s="66" t="s">
        <v>516</v>
      </c>
      <c r="O332" s="1369" t="s">
        <v>1821</v>
      </c>
      <c r="P332" s="88"/>
    </row>
    <row r="333" spans="1:16" ht="30" customHeight="1">
      <c r="A333" s="1360"/>
      <c r="B333" s="148" t="s">
        <v>1329</v>
      </c>
      <c r="C333" s="1363"/>
      <c r="D333" s="1365"/>
      <c r="E333" s="69" t="s">
        <v>1819</v>
      </c>
      <c r="F333" s="1366"/>
      <c r="G333" s="1365"/>
      <c r="H333" s="87">
        <v>3</v>
      </c>
      <c r="I333" s="163" t="s">
        <v>443</v>
      </c>
      <c r="J333" s="1367"/>
      <c r="K333" s="87">
        <f>K331+H333</f>
        <v>333</v>
      </c>
      <c r="L333" s="73" t="s">
        <v>443</v>
      </c>
      <c r="M333" s="1395"/>
      <c r="N333" s="66" t="s">
        <v>1820</v>
      </c>
      <c r="O333" s="1369"/>
      <c r="P333" s="88"/>
    </row>
    <row r="334" spans="1:16" ht="30" customHeight="1">
      <c r="A334" s="1360" t="s">
        <v>1835</v>
      </c>
      <c r="B334" s="148" t="s">
        <v>1330</v>
      </c>
      <c r="C334" s="1362">
        <v>16482</v>
      </c>
      <c r="D334" s="1364" t="s">
        <v>454</v>
      </c>
      <c r="E334" s="69" t="s">
        <v>1822</v>
      </c>
      <c r="F334" s="1389">
        <v>55</v>
      </c>
      <c r="G334" s="1364" t="s">
        <v>454</v>
      </c>
      <c r="H334" s="69" t="s">
        <v>1822</v>
      </c>
      <c r="I334" s="294"/>
      <c r="J334" s="1367" t="s">
        <v>1581</v>
      </c>
      <c r="K334" s="87">
        <v>6498.5</v>
      </c>
      <c r="L334" s="70" t="s">
        <v>454</v>
      </c>
      <c r="M334" s="1395"/>
      <c r="N334" s="66" t="s">
        <v>516</v>
      </c>
      <c r="O334" s="1369" t="s">
        <v>1823</v>
      </c>
      <c r="P334" s="88"/>
    </row>
    <row r="335" spans="1:16" ht="30" customHeight="1">
      <c r="A335" s="1360"/>
      <c r="B335" s="148" t="s">
        <v>1329</v>
      </c>
      <c r="C335" s="1363"/>
      <c r="D335" s="1365"/>
      <c r="E335" s="69" t="s">
        <v>1822</v>
      </c>
      <c r="F335" s="1366"/>
      <c r="G335" s="1365"/>
      <c r="H335" s="87">
        <v>3</v>
      </c>
      <c r="I335" s="163" t="s">
        <v>443</v>
      </c>
      <c r="J335" s="1367"/>
      <c r="K335" s="87">
        <f>K333+H335</f>
        <v>336</v>
      </c>
      <c r="L335" s="73" t="s">
        <v>443</v>
      </c>
      <c r="M335" s="1395"/>
      <c r="N335" s="66" t="s">
        <v>1820</v>
      </c>
      <c r="O335" s="1369"/>
      <c r="P335" s="88"/>
    </row>
    <row r="336" spans="1:16" ht="30" customHeight="1">
      <c r="A336" s="1360" t="s">
        <v>1836</v>
      </c>
      <c r="B336" s="148" t="s">
        <v>1330</v>
      </c>
      <c r="C336" s="1362">
        <v>16482</v>
      </c>
      <c r="D336" s="1364" t="s">
        <v>454</v>
      </c>
      <c r="E336" s="69" t="s">
        <v>1824</v>
      </c>
      <c r="F336" s="1389">
        <v>20.5</v>
      </c>
      <c r="G336" s="1364" t="s">
        <v>454</v>
      </c>
      <c r="H336" s="69" t="s">
        <v>1824</v>
      </c>
      <c r="I336" s="294"/>
      <c r="J336" s="1367" t="s">
        <v>1581</v>
      </c>
      <c r="K336" s="87">
        <v>6519</v>
      </c>
      <c r="L336" s="70" t="s">
        <v>454</v>
      </c>
      <c r="M336" s="1395"/>
      <c r="N336" s="66" t="s">
        <v>516</v>
      </c>
      <c r="O336" s="1369" t="s">
        <v>1826</v>
      </c>
      <c r="P336" s="88"/>
    </row>
    <row r="337" spans="1:16" ht="30" customHeight="1">
      <c r="A337" s="1360"/>
      <c r="B337" s="148" t="s">
        <v>1329</v>
      </c>
      <c r="C337" s="1363"/>
      <c r="D337" s="1365"/>
      <c r="E337" s="69" t="s">
        <v>1824</v>
      </c>
      <c r="F337" s="1366"/>
      <c r="G337" s="1365"/>
      <c r="H337" s="87">
        <v>2</v>
      </c>
      <c r="I337" s="163" t="s">
        <v>443</v>
      </c>
      <c r="J337" s="1367"/>
      <c r="K337" s="87">
        <f>K335+H337</f>
        <v>338</v>
      </c>
      <c r="L337" s="73" t="s">
        <v>443</v>
      </c>
      <c r="M337" s="1395"/>
      <c r="N337" s="66" t="s">
        <v>688</v>
      </c>
      <c r="O337" s="1369"/>
      <c r="P337" s="88"/>
    </row>
    <row r="338" spans="1:16" ht="30" customHeight="1">
      <c r="A338" s="1360" t="s">
        <v>1837</v>
      </c>
      <c r="B338" s="148" t="s">
        <v>1330</v>
      </c>
      <c r="C338" s="1362">
        <v>16482</v>
      </c>
      <c r="D338" s="1364" t="s">
        <v>454</v>
      </c>
      <c r="E338" s="69" t="s">
        <v>1825</v>
      </c>
      <c r="F338" s="1389">
        <v>20.5</v>
      </c>
      <c r="G338" s="1364" t="s">
        <v>454</v>
      </c>
      <c r="H338" s="69" t="s">
        <v>1825</v>
      </c>
      <c r="I338" s="294"/>
      <c r="J338" s="1367" t="s">
        <v>1581</v>
      </c>
      <c r="K338" s="87">
        <v>6539.5</v>
      </c>
      <c r="L338" s="70" t="s">
        <v>454</v>
      </c>
      <c r="M338" s="1395"/>
      <c r="N338" s="66" t="s">
        <v>488</v>
      </c>
      <c r="O338" s="1369" t="s">
        <v>1827</v>
      </c>
      <c r="P338" s="88"/>
    </row>
    <row r="339" spans="1:16" ht="30" customHeight="1">
      <c r="A339" s="1360"/>
      <c r="B339" s="148" t="s">
        <v>1329</v>
      </c>
      <c r="C339" s="1363"/>
      <c r="D339" s="1365"/>
      <c r="E339" s="69" t="s">
        <v>1825</v>
      </c>
      <c r="F339" s="1366"/>
      <c r="G339" s="1365"/>
      <c r="H339" s="87">
        <v>2</v>
      </c>
      <c r="I339" s="163" t="s">
        <v>443</v>
      </c>
      <c r="J339" s="1367"/>
      <c r="K339" s="87">
        <f>K337+H339</f>
        <v>340</v>
      </c>
      <c r="L339" s="73" t="s">
        <v>443</v>
      </c>
      <c r="M339" s="1395"/>
      <c r="N339" s="66" t="s">
        <v>491</v>
      </c>
      <c r="O339" s="1369"/>
      <c r="P339" s="88"/>
    </row>
    <row r="340" spans="1:16" ht="30" customHeight="1">
      <c r="A340" s="1360" t="s">
        <v>1838</v>
      </c>
      <c r="B340" s="148" t="s">
        <v>1330</v>
      </c>
      <c r="C340" s="1362">
        <v>16482</v>
      </c>
      <c r="D340" s="1364" t="s">
        <v>454</v>
      </c>
      <c r="E340" s="69" t="s">
        <v>1825</v>
      </c>
      <c r="F340" s="1389">
        <v>55</v>
      </c>
      <c r="G340" s="1364" t="s">
        <v>454</v>
      </c>
      <c r="H340" s="69" t="s">
        <v>1825</v>
      </c>
      <c r="I340" s="294"/>
      <c r="J340" s="1367" t="s">
        <v>1581</v>
      </c>
      <c r="K340" s="87">
        <v>6594.5</v>
      </c>
      <c r="L340" s="70" t="s">
        <v>454</v>
      </c>
      <c r="M340" s="1395"/>
      <c r="N340" s="66" t="s">
        <v>488</v>
      </c>
      <c r="O340" s="1369" t="s">
        <v>1828</v>
      </c>
      <c r="P340" s="88"/>
    </row>
    <row r="341" spans="1:16" ht="30" customHeight="1">
      <c r="A341" s="1360"/>
      <c r="B341" s="148" t="s">
        <v>1329</v>
      </c>
      <c r="C341" s="1363"/>
      <c r="D341" s="1365"/>
      <c r="E341" s="69" t="s">
        <v>1825</v>
      </c>
      <c r="F341" s="1366"/>
      <c r="G341" s="1365"/>
      <c r="H341" s="87">
        <v>3</v>
      </c>
      <c r="I341" s="163" t="s">
        <v>443</v>
      </c>
      <c r="J341" s="1367"/>
      <c r="K341" s="87">
        <f>K339+H341</f>
        <v>343</v>
      </c>
      <c r="L341" s="73" t="s">
        <v>443</v>
      </c>
      <c r="M341" s="1395"/>
      <c r="N341" s="66" t="s">
        <v>491</v>
      </c>
      <c r="O341" s="1369"/>
      <c r="P341" s="88"/>
    </row>
    <row r="342" spans="1:16" ht="30" customHeight="1">
      <c r="A342" s="1360" t="s">
        <v>1839</v>
      </c>
      <c r="B342" s="148" t="s">
        <v>1330</v>
      </c>
      <c r="C342" s="1362">
        <v>16482</v>
      </c>
      <c r="D342" s="1364" t="s">
        <v>454</v>
      </c>
      <c r="E342" s="69" t="s">
        <v>1825</v>
      </c>
      <c r="F342" s="1389">
        <v>20.5</v>
      </c>
      <c r="G342" s="1364" t="s">
        <v>454</v>
      </c>
      <c r="H342" s="69" t="s">
        <v>1825</v>
      </c>
      <c r="I342" s="294"/>
      <c r="J342" s="1367" t="s">
        <v>1581</v>
      </c>
      <c r="K342" s="87">
        <v>6615</v>
      </c>
      <c r="L342" s="70" t="s">
        <v>454</v>
      </c>
      <c r="M342" s="1395"/>
      <c r="N342" s="66" t="s">
        <v>488</v>
      </c>
      <c r="O342" s="1369" t="s">
        <v>1829</v>
      </c>
      <c r="P342" s="88"/>
    </row>
    <row r="343" spans="1:16" ht="30" customHeight="1">
      <c r="A343" s="1360"/>
      <c r="B343" s="148" t="s">
        <v>1329</v>
      </c>
      <c r="C343" s="1363"/>
      <c r="D343" s="1365"/>
      <c r="E343" s="69" t="s">
        <v>1825</v>
      </c>
      <c r="F343" s="1366"/>
      <c r="G343" s="1365"/>
      <c r="H343" s="87">
        <v>2</v>
      </c>
      <c r="I343" s="163" t="s">
        <v>443</v>
      </c>
      <c r="J343" s="1367"/>
      <c r="K343" s="87">
        <f>K341+H343</f>
        <v>345</v>
      </c>
      <c r="L343" s="73" t="s">
        <v>443</v>
      </c>
      <c r="M343" s="1395"/>
      <c r="N343" s="66" t="s">
        <v>491</v>
      </c>
      <c r="O343" s="1369"/>
      <c r="P343" s="88"/>
    </row>
    <row r="344" spans="1:16" ht="30" customHeight="1">
      <c r="A344" s="1360" t="s">
        <v>1918</v>
      </c>
      <c r="B344" s="148" t="s">
        <v>1330</v>
      </c>
      <c r="C344" s="1362">
        <v>16482</v>
      </c>
      <c r="D344" s="1364" t="s">
        <v>454</v>
      </c>
      <c r="E344" s="69" t="s">
        <v>1912</v>
      </c>
      <c r="F344" s="1389">
        <v>20.5</v>
      </c>
      <c r="G344" s="1364" t="s">
        <v>454</v>
      </c>
      <c r="H344" s="69" t="s">
        <v>1912</v>
      </c>
      <c r="I344" s="294"/>
      <c r="J344" s="1367" t="s">
        <v>1581</v>
      </c>
      <c r="K344" s="87">
        <v>6635.5</v>
      </c>
      <c r="L344" s="70" t="s">
        <v>454</v>
      </c>
      <c r="M344" s="1395"/>
      <c r="N344" s="66" t="s">
        <v>474</v>
      </c>
      <c r="O344" s="1369" t="s">
        <v>1913</v>
      </c>
      <c r="P344" s="88"/>
    </row>
    <row r="345" spans="1:16" ht="30" customHeight="1">
      <c r="A345" s="1360"/>
      <c r="B345" s="148" t="s">
        <v>1329</v>
      </c>
      <c r="C345" s="1363"/>
      <c r="D345" s="1365"/>
      <c r="E345" s="69" t="s">
        <v>1912</v>
      </c>
      <c r="F345" s="1366"/>
      <c r="G345" s="1365"/>
      <c r="H345" s="87">
        <v>2</v>
      </c>
      <c r="I345" s="163" t="s">
        <v>443</v>
      </c>
      <c r="J345" s="1367"/>
      <c r="K345" s="87">
        <f>K343+H345</f>
        <v>347</v>
      </c>
      <c r="L345" s="73" t="s">
        <v>443</v>
      </c>
      <c r="M345" s="1395"/>
      <c r="N345" s="66" t="s">
        <v>688</v>
      </c>
      <c r="O345" s="1369"/>
      <c r="P345" s="88"/>
    </row>
    <row r="346" spans="1:16" ht="30" customHeight="1">
      <c r="A346" s="1360" t="s">
        <v>1919</v>
      </c>
      <c r="B346" s="148" t="s">
        <v>1330</v>
      </c>
      <c r="C346" s="1362">
        <v>16482</v>
      </c>
      <c r="D346" s="1364" t="s">
        <v>454</v>
      </c>
      <c r="E346" s="69" t="s">
        <v>1914</v>
      </c>
      <c r="F346" s="1389">
        <v>20.5</v>
      </c>
      <c r="G346" s="1364" t="s">
        <v>454</v>
      </c>
      <c r="H346" s="69" t="s">
        <v>1914</v>
      </c>
      <c r="I346" s="294"/>
      <c r="J346" s="1367" t="s">
        <v>1581</v>
      </c>
      <c r="K346" s="87">
        <v>6656</v>
      </c>
      <c r="L346" s="70" t="s">
        <v>454</v>
      </c>
      <c r="M346" s="1395"/>
      <c r="N346" s="66" t="s">
        <v>488</v>
      </c>
      <c r="O346" s="1369" t="s">
        <v>1915</v>
      </c>
      <c r="P346" s="88"/>
    </row>
    <row r="347" spans="1:16" ht="30" customHeight="1">
      <c r="A347" s="1360"/>
      <c r="B347" s="148" t="s">
        <v>1329</v>
      </c>
      <c r="C347" s="1363"/>
      <c r="D347" s="1365"/>
      <c r="E347" s="69" t="s">
        <v>1914</v>
      </c>
      <c r="F347" s="1366"/>
      <c r="G347" s="1365"/>
      <c r="H347" s="87">
        <v>2</v>
      </c>
      <c r="I347" s="163" t="s">
        <v>443</v>
      </c>
      <c r="J347" s="1367"/>
      <c r="K347" s="87">
        <f>K345+H347</f>
        <v>349</v>
      </c>
      <c r="L347" s="73" t="s">
        <v>443</v>
      </c>
      <c r="M347" s="1395"/>
      <c r="N347" s="66" t="s">
        <v>1820</v>
      </c>
      <c r="O347" s="1369"/>
      <c r="P347" s="88"/>
    </row>
    <row r="348" spans="1:16" ht="30" customHeight="1">
      <c r="A348" s="1360" t="s">
        <v>1920</v>
      </c>
      <c r="B348" s="148" t="s">
        <v>1330</v>
      </c>
      <c r="C348" s="1362">
        <v>16482</v>
      </c>
      <c r="D348" s="1364" t="s">
        <v>454</v>
      </c>
      <c r="E348" s="69" t="s">
        <v>1914</v>
      </c>
      <c r="F348" s="1389">
        <v>55</v>
      </c>
      <c r="G348" s="1364" t="s">
        <v>454</v>
      </c>
      <c r="H348" s="69" t="s">
        <v>1914</v>
      </c>
      <c r="I348" s="294"/>
      <c r="J348" s="1367" t="s">
        <v>1581</v>
      </c>
      <c r="K348" s="87">
        <v>6711</v>
      </c>
      <c r="L348" s="70" t="s">
        <v>454</v>
      </c>
      <c r="M348" s="1395"/>
      <c r="N348" s="66" t="s">
        <v>488</v>
      </c>
      <c r="O348" s="1369" t="s">
        <v>1916</v>
      </c>
      <c r="P348" s="88"/>
    </row>
    <row r="349" spans="1:16" ht="30" customHeight="1">
      <c r="A349" s="1360"/>
      <c r="B349" s="148" t="s">
        <v>1329</v>
      </c>
      <c r="C349" s="1363"/>
      <c r="D349" s="1365"/>
      <c r="E349" s="69" t="s">
        <v>1914</v>
      </c>
      <c r="F349" s="1366"/>
      <c r="G349" s="1365"/>
      <c r="H349" s="87">
        <v>3</v>
      </c>
      <c r="I349" s="163" t="s">
        <v>443</v>
      </c>
      <c r="J349" s="1367"/>
      <c r="K349" s="87">
        <f>K347+H349</f>
        <v>352</v>
      </c>
      <c r="L349" s="73" t="s">
        <v>443</v>
      </c>
      <c r="M349" s="1395"/>
      <c r="N349" s="66" t="s">
        <v>1820</v>
      </c>
      <c r="O349" s="1369"/>
      <c r="P349" s="88"/>
    </row>
    <row r="350" spans="1:16" ht="30" customHeight="1">
      <c r="A350" s="1360" t="s">
        <v>1921</v>
      </c>
      <c r="B350" s="148" t="s">
        <v>1330</v>
      </c>
      <c r="C350" s="1362">
        <v>16482</v>
      </c>
      <c r="D350" s="1364" t="s">
        <v>454</v>
      </c>
      <c r="E350" s="69" t="s">
        <v>1914</v>
      </c>
      <c r="F350" s="1389">
        <v>20.5</v>
      </c>
      <c r="G350" s="1364" t="s">
        <v>454</v>
      </c>
      <c r="H350" s="69" t="s">
        <v>1914</v>
      </c>
      <c r="I350" s="294"/>
      <c r="J350" s="1367" t="s">
        <v>1581</v>
      </c>
      <c r="K350" s="87">
        <v>6731.5</v>
      </c>
      <c r="L350" s="70" t="s">
        <v>454</v>
      </c>
      <c r="M350" s="1395"/>
      <c r="N350" s="66" t="s">
        <v>488</v>
      </c>
      <c r="O350" s="1369" t="s">
        <v>1917</v>
      </c>
      <c r="P350" s="88"/>
    </row>
    <row r="351" spans="1:16" ht="30" customHeight="1">
      <c r="A351" s="1360"/>
      <c r="B351" s="148" t="s">
        <v>1329</v>
      </c>
      <c r="C351" s="1363"/>
      <c r="D351" s="1365"/>
      <c r="E351" s="69" t="s">
        <v>1914</v>
      </c>
      <c r="F351" s="1366"/>
      <c r="G351" s="1365"/>
      <c r="H351" s="87">
        <v>2</v>
      </c>
      <c r="I351" s="163" t="s">
        <v>443</v>
      </c>
      <c r="J351" s="1367"/>
      <c r="K351" s="87">
        <f>K349+H351</f>
        <v>354</v>
      </c>
      <c r="L351" s="73" t="s">
        <v>443</v>
      </c>
      <c r="M351" s="1395"/>
      <c r="N351" s="66" t="s">
        <v>1820</v>
      </c>
      <c r="O351" s="1369"/>
      <c r="P351" s="88"/>
    </row>
    <row r="352" spans="1:16" ht="30" customHeight="1">
      <c r="A352" s="1360" t="s">
        <v>1946</v>
      </c>
      <c r="B352" s="148" t="s">
        <v>1330</v>
      </c>
      <c r="C352" s="1362">
        <v>16482</v>
      </c>
      <c r="D352" s="1364" t="s">
        <v>454</v>
      </c>
      <c r="E352" s="69" t="s">
        <v>1925</v>
      </c>
      <c r="F352" s="1389">
        <v>20.5</v>
      </c>
      <c r="G352" s="1364" t="s">
        <v>454</v>
      </c>
      <c r="H352" s="69" t="s">
        <v>1925</v>
      </c>
      <c r="I352" s="294"/>
      <c r="J352" s="1367" t="s">
        <v>1581</v>
      </c>
      <c r="K352" s="87">
        <v>6752</v>
      </c>
      <c r="L352" s="70" t="s">
        <v>454</v>
      </c>
      <c r="M352" s="1395"/>
      <c r="N352" s="66" t="s">
        <v>474</v>
      </c>
      <c r="O352" s="1369" t="s">
        <v>1926</v>
      </c>
      <c r="P352" s="88"/>
    </row>
    <row r="353" spans="1:16" ht="30" customHeight="1">
      <c r="A353" s="1360"/>
      <c r="B353" s="148" t="s">
        <v>1329</v>
      </c>
      <c r="C353" s="1363"/>
      <c r="D353" s="1365"/>
      <c r="E353" s="69" t="s">
        <v>1925</v>
      </c>
      <c r="F353" s="1366"/>
      <c r="G353" s="1365"/>
      <c r="H353" s="87">
        <v>2</v>
      </c>
      <c r="I353" s="163" t="s">
        <v>443</v>
      </c>
      <c r="J353" s="1367"/>
      <c r="K353" s="87">
        <f>K351+H353</f>
        <v>356</v>
      </c>
      <c r="L353" s="73" t="s">
        <v>443</v>
      </c>
      <c r="M353" s="1395"/>
      <c r="N353" s="66" t="s">
        <v>1820</v>
      </c>
      <c r="O353" s="1369"/>
      <c r="P353" s="88"/>
    </row>
    <row r="354" spans="1:16" ht="30" customHeight="1">
      <c r="A354" s="1360" t="s">
        <v>1947</v>
      </c>
      <c r="B354" s="148" t="s">
        <v>1330</v>
      </c>
      <c r="C354" s="1362">
        <v>16482</v>
      </c>
      <c r="D354" s="1364" t="s">
        <v>454</v>
      </c>
      <c r="E354" s="69" t="s">
        <v>1927</v>
      </c>
      <c r="F354" s="1389">
        <v>21</v>
      </c>
      <c r="G354" s="1364" t="s">
        <v>454</v>
      </c>
      <c r="H354" s="69" t="s">
        <v>1927</v>
      </c>
      <c r="I354" s="294"/>
      <c r="J354" s="1367" t="s">
        <v>1581</v>
      </c>
      <c r="K354" s="87">
        <v>6773</v>
      </c>
      <c r="L354" s="70" t="s">
        <v>454</v>
      </c>
      <c r="M354" s="1395"/>
      <c r="N354" s="66" t="s">
        <v>719</v>
      </c>
      <c r="O354" s="1369" t="s">
        <v>1928</v>
      </c>
      <c r="P354" s="88"/>
    </row>
    <row r="355" spans="1:16" ht="30" customHeight="1">
      <c r="A355" s="1360"/>
      <c r="B355" s="148" t="s">
        <v>1329</v>
      </c>
      <c r="C355" s="1363"/>
      <c r="D355" s="1365"/>
      <c r="E355" s="69" t="s">
        <v>1927</v>
      </c>
      <c r="F355" s="1366"/>
      <c r="G355" s="1365"/>
      <c r="H355" s="87">
        <v>2</v>
      </c>
      <c r="I355" s="163" t="s">
        <v>443</v>
      </c>
      <c r="J355" s="1367"/>
      <c r="K355" s="87">
        <f>K353+H355</f>
        <v>358</v>
      </c>
      <c r="L355" s="73" t="s">
        <v>443</v>
      </c>
      <c r="M355" s="1395"/>
      <c r="N355" s="66" t="s">
        <v>688</v>
      </c>
      <c r="O355" s="1369"/>
      <c r="P355" s="88"/>
    </row>
    <row r="356" spans="1:16" ht="30" customHeight="1">
      <c r="A356" s="1360" t="s">
        <v>1948</v>
      </c>
      <c r="B356" s="148" t="s">
        <v>1330</v>
      </c>
      <c r="C356" s="1362">
        <v>16482</v>
      </c>
      <c r="D356" s="1364" t="s">
        <v>454</v>
      </c>
      <c r="E356" s="69" t="s">
        <v>1927</v>
      </c>
      <c r="F356" s="1389">
        <v>55</v>
      </c>
      <c r="G356" s="1364" t="s">
        <v>454</v>
      </c>
      <c r="H356" s="69" t="s">
        <v>1927</v>
      </c>
      <c r="I356" s="294"/>
      <c r="J356" s="1367" t="s">
        <v>1581</v>
      </c>
      <c r="K356" s="87">
        <v>6828</v>
      </c>
      <c r="L356" s="70" t="s">
        <v>454</v>
      </c>
      <c r="M356" s="1395"/>
      <c r="N356" s="66" t="s">
        <v>719</v>
      </c>
      <c r="O356" s="1369" t="s">
        <v>1929</v>
      </c>
      <c r="P356" s="88"/>
    </row>
    <row r="357" spans="1:16" ht="30" customHeight="1">
      <c r="A357" s="1360"/>
      <c r="B357" s="148" t="s">
        <v>1329</v>
      </c>
      <c r="C357" s="1363"/>
      <c r="D357" s="1365"/>
      <c r="E357" s="69" t="s">
        <v>1927</v>
      </c>
      <c r="F357" s="1366"/>
      <c r="G357" s="1365"/>
      <c r="H357" s="87">
        <v>3</v>
      </c>
      <c r="I357" s="163" t="s">
        <v>443</v>
      </c>
      <c r="J357" s="1367"/>
      <c r="K357" s="87">
        <f>K355+H357</f>
        <v>361</v>
      </c>
      <c r="L357" s="73" t="s">
        <v>443</v>
      </c>
      <c r="M357" s="1395"/>
      <c r="N357" s="66" t="s">
        <v>688</v>
      </c>
      <c r="O357" s="1369"/>
      <c r="P357" s="88"/>
    </row>
    <row r="358" spans="1:16" ht="30" customHeight="1">
      <c r="A358" s="1360" t="s">
        <v>1949</v>
      </c>
      <c r="B358" s="148" t="s">
        <v>1330</v>
      </c>
      <c r="C358" s="1362">
        <v>16482</v>
      </c>
      <c r="D358" s="1364" t="s">
        <v>454</v>
      </c>
      <c r="E358" s="69" t="s">
        <v>1930</v>
      </c>
      <c r="F358" s="1389">
        <v>19.5</v>
      </c>
      <c r="G358" s="1364" t="s">
        <v>454</v>
      </c>
      <c r="H358" s="69" t="s">
        <v>1930</v>
      </c>
      <c r="I358" s="294"/>
      <c r="J358" s="1367" t="s">
        <v>1581</v>
      </c>
      <c r="K358" s="87">
        <v>6847.5</v>
      </c>
      <c r="L358" s="70" t="s">
        <v>454</v>
      </c>
      <c r="M358" s="1395"/>
      <c r="N358" s="66" t="s">
        <v>516</v>
      </c>
      <c r="O358" s="1369" t="s">
        <v>1931</v>
      </c>
      <c r="P358" s="88"/>
    </row>
    <row r="359" spans="1:16" ht="30" customHeight="1">
      <c r="A359" s="1360"/>
      <c r="B359" s="148" t="s">
        <v>1329</v>
      </c>
      <c r="C359" s="1363"/>
      <c r="D359" s="1365"/>
      <c r="E359" s="69" t="s">
        <v>1930</v>
      </c>
      <c r="F359" s="1366"/>
      <c r="G359" s="1365"/>
      <c r="H359" s="87">
        <v>2</v>
      </c>
      <c r="I359" s="163" t="s">
        <v>443</v>
      </c>
      <c r="J359" s="1367"/>
      <c r="K359" s="87">
        <f>K357+H359</f>
        <v>363</v>
      </c>
      <c r="L359" s="73" t="s">
        <v>443</v>
      </c>
      <c r="M359" s="1395"/>
      <c r="N359" s="66" t="s">
        <v>1820</v>
      </c>
      <c r="O359" s="1369"/>
      <c r="P359" s="88"/>
    </row>
    <row r="360" spans="1:16" ht="30" customHeight="1">
      <c r="A360" s="1360" t="s">
        <v>1950</v>
      </c>
      <c r="B360" s="148" t="s">
        <v>1330</v>
      </c>
      <c r="C360" s="1362">
        <v>16482</v>
      </c>
      <c r="D360" s="1364" t="s">
        <v>454</v>
      </c>
      <c r="E360" s="69" t="s">
        <v>1930</v>
      </c>
      <c r="F360" s="1389">
        <v>55</v>
      </c>
      <c r="G360" s="1364" t="s">
        <v>454</v>
      </c>
      <c r="H360" s="69" t="s">
        <v>1930</v>
      </c>
      <c r="I360" s="294"/>
      <c r="J360" s="1367" t="s">
        <v>1581</v>
      </c>
      <c r="K360" s="87">
        <v>6902.5</v>
      </c>
      <c r="L360" s="70" t="s">
        <v>454</v>
      </c>
      <c r="M360" s="1395"/>
      <c r="N360" s="66" t="s">
        <v>516</v>
      </c>
      <c r="O360" s="1369" t="s">
        <v>1932</v>
      </c>
      <c r="P360" s="88"/>
    </row>
    <row r="361" spans="1:16" ht="30" customHeight="1">
      <c r="A361" s="1360"/>
      <c r="B361" s="148" t="s">
        <v>1329</v>
      </c>
      <c r="C361" s="1363"/>
      <c r="D361" s="1365"/>
      <c r="E361" s="69" t="s">
        <v>1930</v>
      </c>
      <c r="F361" s="1366"/>
      <c r="G361" s="1365"/>
      <c r="H361" s="87">
        <v>3</v>
      </c>
      <c r="I361" s="163" t="s">
        <v>443</v>
      </c>
      <c r="J361" s="1367"/>
      <c r="K361" s="87">
        <f>K359+H361</f>
        <v>366</v>
      </c>
      <c r="L361" s="73" t="s">
        <v>443</v>
      </c>
      <c r="M361" s="1395"/>
      <c r="N361" s="66" t="s">
        <v>1820</v>
      </c>
      <c r="O361" s="1369"/>
      <c r="P361" s="88"/>
    </row>
    <row r="362" spans="1:16" ht="30" customHeight="1">
      <c r="A362" s="1360" t="s">
        <v>1951</v>
      </c>
      <c r="B362" s="148" t="s">
        <v>1330</v>
      </c>
      <c r="C362" s="1362">
        <v>16482</v>
      </c>
      <c r="D362" s="1364" t="s">
        <v>454</v>
      </c>
      <c r="E362" s="69" t="s">
        <v>1933</v>
      </c>
      <c r="F362" s="1389">
        <v>19.5</v>
      </c>
      <c r="G362" s="1364" t="s">
        <v>454</v>
      </c>
      <c r="H362" s="69" t="s">
        <v>1933</v>
      </c>
      <c r="I362" s="294"/>
      <c r="J362" s="1367" t="s">
        <v>1581</v>
      </c>
      <c r="K362" s="87">
        <v>6922</v>
      </c>
      <c r="L362" s="70" t="s">
        <v>454</v>
      </c>
      <c r="M362" s="1395"/>
      <c r="N362" s="66" t="s">
        <v>488</v>
      </c>
      <c r="O362" s="1369" t="s">
        <v>1934</v>
      </c>
      <c r="P362" s="88"/>
    </row>
    <row r="363" spans="1:16" ht="30" customHeight="1">
      <c r="A363" s="1360"/>
      <c r="B363" s="148" t="s">
        <v>1329</v>
      </c>
      <c r="C363" s="1363"/>
      <c r="D363" s="1365"/>
      <c r="E363" s="69" t="s">
        <v>1933</v>
      </c>
      <c r="F363" s="1366"/>
      <c r="G363" s="1365"/>
      <c r="H363" s="87">
        <v>2</v>
      </c>
      <c r="I363" s="163" t="s">
        <v>443</v>
      </c>
      <c r="J363" s="1367"/>
      <c r="K363" s="87">
        <f>K361+H363</f>
        <v>368</v>
      </c>
      <c r="L363" s="73" t="s">
        <v>443</v>
      </c>
      <c r="M363" s="1395"/>
      <c r="N363" s="66" t="s">
        <v>688</v>
      </c>
      <c r="O363" s="1369"/>
      <c r="P363" s="88"/>
    </row>
    <row r="364" spans="1:16" ht="30" customHeight="1">
      <c r="A364" s="1360" t="s">
        <v>1952</v>
      </c>
      <c r="B364" s="148" t="s">
        <v>1330</v>
      </c>
      <c r="C364" s="1362">
        <v>16482</v>
      </c>
      <c r="D364" s="1364" t="s">
        <v>454</v>
      </c>
      <c r="E364" s="69" t="s">
        <v>1933</v>
      </c>
      <c r="F364" s="1389">
        <v>19.5</v>
      </c>
      <c r="G364" s="1364" t="s">
        <v>454</v>
      </c>
      <c r="H364" s="69" t="s">
        <v>1933</v>
      </c>
      <c r="I364" s="294"/>
      <c r="J364" s="1367" t="s">
        <v>1581</v>
      </c>
      <c r="K364" s="87">
        <v>6941.5</v>
      </c>
      <c r="L364" s="70" t="s">
        <v>454</v>
      </c>
      <c r="M364" s="1395"/>
      <c r="N364" s="66" t="s">
        <v>488</v>
      </c>
      <c r="O364" s="1369" t="s">
        <v>1935</v>
      </c>
      <c r="P364" s="88"/>
    </row>
    <row r="365" spans="1:16" ht="30" customHeight="1">
      <c r="A365" s="1360"/>
      <c r="B365" s="148" t="s">
        <v>1329</v>
      </c>
      <c r="C365" s="1363"/>
      <c r="D365" s="1365"/>
      <c r="E365" s="69" t="s">
        <v>1933</v>
      </c>
      <c r="F365" s="1366"/>
      <c r="G365" s="1365"/>
      <c r="H365" s="87">
        <v>2</v>
      </c>
      <c r="I365" s="163" t="s">
        <v>443</v>
      </c>
      <c r="J365" s="1367"/>
      <c r="K365" s="87">
        <f>K363+H365</f>
        <v>370</v>
      </c>
      <c r="L365" s="73" t="s">
        <v>443</v>
      </c>
      <c r="M365" s="1395"/>
      <c r="N365" s="66" t="s">
        <v>688</v>
      </c>
      <c r="O365" s="1369"/>
      <c r="P365" s="88"/>
    </row>
    <row r="366" spans="1:16" ht="30" customHeight="1">
      <c r="A366" s="1360" t="s">
        <v>1953</v>
      </c>
      <c r="B366" s="148" t="s">
        <v>1330</v>
      </c>
      <c r="C366" s="1362">
        <v>16482</v>
      </c>
      <c r="D366" s="1364" t="s">
        <v>454</v>
      </c>
      <c r="E366" s="69" t="s">
        <v>1936</v>
      </c>
      <c r="F366" s="1389">
        <v>19.5</v>
      </c>
      <c r="G366" s="1364" t="s">
        <v>454</v>
      </c>
      <c r="H366" s="69" t="s">
        <v>1936</v>
      </c>
      <c r="I366" s="294"/>
      <c r="J366" s="1367" t="s">
        <v>1581</v>
      </c>
      <c r="K366" s="87">
        <v>6961</v>
      </c>
      <c r="L366" s="70" t="s">
        <v>454</v>
      </c>
      <c r="M366" s="1395"/>
      <c r="N366" s="66" t="s">
        <v>481</v>
      </c>
      <c r="O366" s="1369" t="s">
        <v>1937</v>
      </c>
      <c r="P366" s="88"/>
    </row>
    <row r="367" spans="1:16" ht="30" customHeight="1">
      <c r="A367" s="1360"/>
      <c r="B367" s="148" t="s">
        <v>1329</v>
      </c>
      <c r="C367" s="1363"/>
      <c r="D367" s="1365"/>
      <c r="E367" s="69" t="s">
        <v>1936</v>
      </c>
      <c r="F367" s="1366"/>
      <c r="G367" s="1365"/>
      <c r="H367" s="87">
        <v>2</v>
      </c>
      <c r="I367" s="163" t="s">
        <v>443</v>
      </c>
      <c r="J367" s="1367"/>
      <c r="K367" s="87">
        <f>K365+H367</f>
        <v>372</v>
      </c>
      <c r="L367" s="73" t="s">
        <v>443</v>
      </c>
      <c r="M367" s="1395"/>
      <c r="N367" s="66" t="s">
        <v>1820</v>
      </c>
      <c r="O367" s="1369"/>
      <c r="P367" s="88"/>
    </row>
    <row r="368" spans="1:16" ht="30" customHeight="1">
      <c r="A368" s="1360" t="s">
        <v>1954</v>
      </c>
      <c r="B368" s="148" t="s">
        <v>1330</v>
      </c>
      <c r="C368" s="1362">
        <v>16482</v>
      </c>
      <c r="D368" s="1364" t="s">
        <v>454</v>
      </c>
      <c r="E368" s="69" t="s">
        <v>1938</v>
      </c>
      <c r="F368" s="1389">
        <v>55</v>
      </c>
      <c r="G368" s="1364" t="s">
        <v>454</v>
      </c>
      <c r="H368" s="69" t="s">
        <v>1938</v>
      </c>
      <c r="I368" s="294"/>
      <c r="J368" s="1367" t="s">
        <v>1581</v>
      </c>
      <c r="K368" s="87">
        <v>7016</v>
      </c>
      <c r="L368" s="70" t="s">
        <v>454</v>
      </c>
      <c r="M368" s="1395"/>
      <c r="N368" s="66" t="s">
        <v>474</v>
      </c>
      <c r="O368" s="1369" t="s">
        <v>1939</v>
      </c>
      <c r="P368" s="88"/>
    </row>
    <row r="369" spans="1:16" ht="30" customHeight="1">
      <c r="A369" s="1360"/>
      <c r="B369" s="148" t="s">
        <v>1329</v>
      </c>
      <c r="C369" s="1363"/>
      <c r="D369" s="1365"/>
      <c r="E369" s="69" t="s">
        <v>1938</v>
      </c>
      <c r="F369" s="1366"/>
      <c r="G369" s="1365"/>
      <c r="H369" s="87">
        <v>3</v>
      </c>
      <c r="I369" s="163" t="s">
        <v>443</v>
      </c>
      <c r="J369" s="1367"/>
      <c r="K369" s="87">
        <f>K367+H369</f>
        <v>375</v>
      </c>
      <c r="L369" s="73" t="s">
        <v>443</v>
      </c>
      <c r="M369" s="1395"/>
      <c r="N369" s="66" t="s">
        <v>1820</v>
      </c>
      <c r="O369" s="1369"/>
      <c r="P369" s="88"/>
    </row>
    <row r="370" spans="1:16" ht="30" customHeight="1">
      <c r="A370" s="1360" t="s">
        <v>1955</v>
      </c>
      <c r="B370" s="148" t="s">
        <v>1330</v>
      </c>
      <c r="C370" s="1362">
        <v>16482</v>
      </c>
      <c r="D370" s="1364" t="s">
        <v>454</v>
      </c>
      <c r="E370" s="69" t="s">
        <v>1940</v>
      </c>
      <c r="F370" s="1389">
        <v>55</v>
      </c>
      <c r="G370" s="1364" t="s">
        <v>454</v>
      </c>
      <c r="H370" s="69" t="s">
        <v>1940</v>
      </c>
      <c r="I370" s="294"/>
      <c r="J370" s="1367" t="s">
        <v>1581</v>
      </c>
      <c r="K370" s="87">
        <v>7071</v>
      </c>
      <c r="L370" s="70" t="s">
        <v>454</v>
      </c>
      <c r="M370" s="1395"/>
      <c r="N370" s="66" t="s">
        <v>488</v>
      </c>
      <c r="O370" s="1369" t="s">
        <v>1941</v>
      </c>
      <c r="P370" s="88"/>
    </row>
    <row r="371" spans="1:16" ht="30" customHeight="1">
      <c r="A371" s="1360"/>
      <c r="B371" s="148" t="s">
        <v>1329</v>
      </c>
      <c r="C371" s="1363"/>
      <c r="D371" s="1365"/>
      <c r="E371" s="69" t="s">
        <v>1940</v>
      </c>
      <c r="F371" s="1366"/>
      <c r="G371" s="1365"/>
      <c r="H371" s="87">
        <v>3</v>
      </c>
      <c r="I371" s="163" t="s">
        <v>443</v>
      </c>
      <c r="J371" s="1367"/>
      <c r="K371" s="87">
        <f>K369+H371</f>
        <v>378</v>
      </c>
      <c r="L371" s="73" t="s">
        <v>443</v>
      </c>
      <c r="M371" s="1395"/>
      <c r="N371" s="66" t="s">
        <v>491</v>
      </c>
      <c r="O371" s="1369"/>
      <c r="P371" s="88"/>
    </row>
    <row r="372" spans="1:16" ht="30" customHeight="1">
      <c r="A372" s="1360" t="s">
        <v>1956</v>
      </c>
      <c r="B372" s="148" t="s">
        <v>1330</v>
      </c>
      <c r="C372" s="1362">
        <v>16482</v>
      </c>
      <c r="D372" s="1364" t="s">
        <v>454</v>
      </c>
      <c r="E372" s="69" t="s">
        <v>1940</v>
      </c>
      <c r="F372" s="1389">
        <v>31.5</v>
      </c>
      <c r="G372" s="1364" t="s">
        <v>454</v>
      </c>
      <c r="H372" s="69" t="s">
        <v>1940</v>
      </c>
      <c r="I372" s="294"/>
      <c r="J372" s="1367" t="s">
        <v>1581</v>
      </c>
      <c r="K372" s="87">
        <v>7102.5</v>
      </c>
      <c r="L372" s="70" t="s">
        <v>454</v>
      </c>
      <c r="M372" s="1395"/>
      <c r="N372" s="66" t="s">
        <v>488</v>
      </c>
      <c r="O372" s="1369" t="s">
        <v>1942</v>
      </c>
      <c r="P372" s="88"/>
    </row>
    <row r="373" spans="1:16" ht="30" customHeight="1">
      <c r="A373" s="1360"/>
      <c r="B373" s="148" t="s">
        <v>1329</v>
      </c>
      <c r="C373" s="1363"/>
      <c r="D373" s="1365"/>
      <c r="E373" s="69" t="s">
        <v>1940</v>
      </c>
      <c r="F373" s="1366"/>
      <c r="G373" s="1365"/>
      <c r="H373" s="87">
        <v>2</v>
      </c>
      <c r="I373" s="163" t="s">
        <v>443</v>
      </c>
      <c r="J373" s="1367"/>
      <c r="K373" s="87">
        <f>K371+H373</f>
        <v>380</v>
      </c>
      <c r="L373" s="73" t="s">
        <v>443</v>
      </c>
      <c r="M373" s="1395"/>
      <c r="N373" s="66" t="s">
        <v>491</v>
      </c>
      <c r="O373" s="1369"/>
      <c r="P373" s="88"/>
    </row>
    <row r="374" spans="1:16" ht="30" customHeight="1">
      <c r="A374" s="1360" t="s">
        <v>1957</v>
      </c>
      <c r="B374" s="148" t="s">
        <v>1330</v>
      </c>
      <c r="C374" s="1362">
        <v>16482</v>
      </c>
      <c r="D374" s="1364" t="s">
        <v>454</v>
      </c>
      <c r="E374" s="69" t="s">
        <v>1944</v>
      </c>
      <c r="F374" s="1389">
        <v>31.5</v>
      </c>
      <c r="G374" s="1364" t="s">
        <v>454</v>
      </c>
      <c r="H374" s="69" t="s">
        <v>1944</v>
      </c>
      <c r="I374" s="294"/>
      <c r="J374" s="1367" t="s">
        <v>1581</v>
      </c>
      <c r="K374" s="87">
        <v>7134</v>
      </c>
      <c r="L374" s="70" t="s">
        <v>454</v>
      </c>
      <c r="M374" s="1395"/>
      <c r="N374" s="66" t="s">
        <v>488</v>
      </c>
      <c r="O374" s="1369" t="s">
        <v>1943</v>
      </c>
      <c r="P374" s="88"/>
    </row>
    <row r="375" spans="1:16" ht="30" customHeight="1">
      <c r="A375" s="1360"/>
      <c r="B375" s="148" t="s">
        <v>1329</v>
      </c>
      <c r="C375" s="1363"/>
      <c r="D375" s="1365"/>
      <c r="E375" s="69" t="s">
        <v>1944</v>
      </c>
      <c r="F375" s="1366"/>
      <c r="G375" s="1365"/>
      <c r="H375" s="87">
        <v>2</v>
      </c>
      <c r="I375" s="163" t="s">
        <v>443</v>
      </c>
      <c r="J375" s="1367"/>
      <c r="K375" s="87">
        <f>K373+H375</f>
        <v>382</v>
      </c>
      <c r="L375" s="73" t="s">
        <v>443</v>
      </c>
      <c r="M375" s="1395"/>
      <c r="N375" s="66" t="s">
        <v>491</v>
      </c>
      <c r="O375" s="1369"/>
      <c r="P375" s="88"/>
    </row>
    <row r="376" spans="1:16" ht="30" customHeight="1">
      <c r="A376" s="1360" t="s">
        <v>1958</v>
      </c>
      <c r="B376" s="148" t="s">
        <v>1330</v>
      </c>
      <c r="C376" s="1362">
        <v>16482</v>
      </c>
      <c r="D376" s="1364" t="s">
        <v>454</v>
      </c>
      <c r="E376" s="69" t="s">
        <v>1945</v>
      </c>
      <c r="F376" s="1389">
        <v>33.5</v>
      </c>
      <c r="G376" s="1364" t="s">
        <v>454</v>
      </c>
      <c r="H376" s="69" t="s">
        <v>1945</v>
      </c>
      <c r="I376" s="294"/>
      <c r="J376" s="1367" t="s">
        <v>1581</v>
      </c>
      <c r="K376" s="87">
        <v>7167.5</v>
      </c>
      <c r="L376" s="70" t="s">
        <v>454</v>
      </c>
      <c r="M376" s="1395"/>
      <c r="N376" s="66" t="s">
        <v>516</v>
      </c>
      <c r="O376" s="1369" t="s">
        <v>1979</v>
      </c>
      <c r="P376" s="88"/>
    </row>
    <row r="377" spans="1:16" ht="30" customHeight="1">
      <c r="A377" s="1360"/>
      <c r="B377" s="148" t="s">
        <v>1329</v>
      </c>
      <c r="C377" s="1363"/>
      <c r="D377" s="1365"/>
      <c r="E377" s="69" t="s">
        <v>1945</v>
      </c>
      <c r="F377" s="1366"/>
      <c r="G377" s="1365"/>
      <c r="H377" s="87">
        <v>2</v>
      </c>
      <c r="I377" s="163" t="s">
        <v>443</v>
      </c>
      <c r="J377" s="1367"/>
      <c r="K377" s="87">
        <f>K375+H377</f>
        <v>384</v>
      </c>
      <c r="L377" s="73" t="s">
        <v>443</v>
      </c>
      <c r="M377" s="1395"/>
      <c r="N377" s="66" t="s">
        <v>688</v>
      </c>
      <c r="O377" s="1369"/>
      <c r="P377" s="88"/>
    </row>
    <row r="378" spans="1:16" ht="30" customHeight="1">
      <c r="A378" s="1350" t="s">
        <v>2073</v>
      </c>
      <c r="B378" s="304" t="s">
        <v>1330</v>
      </c>
      <c r="C378" s="1352">
        <v>16482</v>
      </c>
      <c r="D378" s="1354" t="s">
        <v>2206</v>
      </c>
      <c r="E378" s="306" t="s">
        <v>896</v>
      </c>
      <c r="F378" s="1402">
        <v>33</v>
      </c>
      <c r="G378" s="1354" t="s">
        <v>2206</v>
      </c>
      <c r="H378" s="306" t="s">
        <v>896</v>
      </c>
      <c r="I378" s="318"/>
      <c r="J378" s="1357" t="s">
        <v>2207</v>
      </c>
      <c r="K378" s="319">
        <f>K376+F378</f>
        <v>7200.5</v>
      </c>
      <c r="L378" s="307" t="s">
        <v>2206</v>
      </c>
      <c r="M378" s="1456"/>
      <c r="N378" s="320" t="s">
        <v>488</v>
      </c>
      <c r="O378" s="1359" t="s">
        <v>1980</v>
      </c>
      <c r="P378" s="88"/>
    </row>
    <row r="379" spans="1:16" ht="30" customHeight="1">
      <c r="A379" s="1350"/>
      <c r="B379" s="304" t="s">
        <v>2208</v>
      </c>
      <c r="C379" s="1353"/>
      <c r="D379" s="1355"/>
      <c r="E379" s="306" t="s">
        <v>896</v>
      </c>
      <c r="F379" s="1356"/>
      <c r="G379" s="1355"/>
      <c r="H379" s="319">
        <v>2</v>
      </c>
      <c r="I379" s="321" t="s">
        <v>443</v>
      </c>
      <c r="J379" s="1357"/>
      <c r="K379" s="319">
        <f>K377+H379</f>
        <v>386</v>
      </c>
      <c r="L379" s="310" t="s">
        <v>443</v>
      </c>
      <c r="M379" s="1456"/>
      <c r="N379" s="320" t="s">
        <v>491</v>
      </c>
      <c r="O379" s="1359"/>
      <c r="P379" s="88"/>
    </row>
    <row r="380" spans="1:16" ht="30" customHeight="1">
      <c r="A380" s="1350" t="s">
        <v>2074</v>
      </c>
      <c r="B380" s="304" t="s">
        <v>1330</v>
      </c>
      <c r="C380" s="1352">
        <v>16482</v>
      </c>
      <c r="D380" s="1354" t="s">
        <v>2046</v>
      </c>
      <c r="E380" s="306" t="s">
        <v>2079</v>
      </c>
      <c r="F380" s="1402">
        <v>31.5</v>
      </c>
      <c r="G380" s="1354" t="s">
        <v>2209</v>
      </c>
      <c r="H380" s="306" t="s">
        <v>2080</v>
      </c>
      <c r="I380" s="318"/>
      <c r="J380" s="1357" t="s">
        <v>2210</v>
      </c>
      <c r="K380" s="319">
        <f>K378+F380</f>
        <v>7232</v>
      </c>
      <c r="L380" s="307" t="s">
        <v>2205</v>
      </c>
      <c r="M380" s="1456"/>
      <c r="N380" s="320" t="s">
        <v>481</v>
      </c>
      <c r="O380" s="1359" t="s">
        <v>2081</v>
      </c>
      <c r="P380" s="88"/>
    </row>
    <row r="381" spans="1:16" ht="30" customHeight="1">
      <c r="A381" s="1350"/>
      <c r="B381" s="304" t="s">
        <v>2211</v>
      </c>
      <c r="C381" s="1353"/>
      <c r="D381" s="1355"/>
      <c r="E381" s="306" t="s">
        <v>2080</v>
      </c>
      <c r="F381" s="1356"/>
      <c r="G381" s="1355"/>
      <c r="H381" s="319">
        <v>2</v>
      </c>
      <c r="I381" s="321" t="s">
        <v>443</v>
      </c>
      <c r="J381" s="1357"/>
      <c r="K381" s="319">
        <f>K379+H381</f>
        <v>388</v>
      </c>
      <c r="L381" s="310" t="s">
        <v>443</v>
      </c>
      <c r="M381" s="1456"/>
      <c r="N381" s="320" t="s">
        <v>2083</v>
      </c>
      <c r="O381" s="1359"/>
      <c r="P381" s="88"/>
    </row>
    <row r="382" spans="1:16" ht="30" customHeight="1">
      <c r="A382" s="1350" t="s">
        <v>2084</v>
      </c>
      <c r="B382" s="304" t="s">
        <v>1330</v>
      </c>
      <c r="C382" s="1352">
        <v>16482</v>
      </c>
      <c r="D382" s="1354" t="s">
        <v>2077</v>
      </c>
      <c r="E382" s="306" t="s">
        <v>2079</v>
      </c>
      <c r="F382" s="1402">
        <v>33</v>
      </c>
      <c r="G382" s="1354" t="s">
        <v>2078</v>
      </c>
      <c r="H382" s="306" t="s">
        <v>2080</v>
      </c>
      <c r="I382" s="318"/>
      <c r="J382" s="1357" t="s">
        <v>2075</v>
      </c>
      <c r="K382" s="319">
        <f>K380+F382</f>
        <v>7265</v>
      </c>
      <c r="L382" s="307" t="s">
        <v>2078</v>
      </c>
      <c r="M382" s="1456"/>
      <c r="N382" s="320" t="s">
        <v>481</v>
      </c>
      <c r="O382" s="1359" t="s">
        <v>2082</v>
      </c>
      <c r="P382" s="88"/>
    </row>
    <row r="383" spans="1:16" ht="30" customHeight="1">
      <c r="A383" s="1350"/>
      <c r="B383" s="304" t="s">
        <v>2076</v>
      </c>
      <c r="C383" s="1353"/>
      <c r="D383" s="1355"/>
      <c r="E383" s="306" t="s">
        <v>2080</v>
      </c>
      <c r="F383" s="1356"/>
      <c r="G383" s="1355"/>
      <c r="H383" s="319">
        <v>2</v>
      </c>
      <c r="I383" s="321" t="s">
        <v>443</v>
      </c>
      <c r="J383" s="1357"/>
      <c r="K383" s="319">
        <f>K381+H383</f>
        <v>390</v>
      </c>
      <c r="L383" s="310" t="s">
        <v>443</v>
      </c>
      <c r="M383" s="1456"/>
      <c r="N383" s="320" t="s">
        <v>2083</v>
      </c>
      <c r="O383" s="1359"/>
      <c r="P383" s="88"/>
    </row>
    <row r="384" spans="1:16" ht="30" customHeight="1">
      <c r="A384" s="1350" t="s">
        <v>2090</v>
      </c>
      <c r="B384" s="304" t="s">
        <v>1330</v>
      </c>
      <c r="C384" s="1352">
        <v>16482</v>
      </c>
      <c r="D384" s="1354" t="s">
        <v>2077</v>
      </c>
      <c r="E384" s="306" t="s">
        <v>2085</v>
      </c>
      <c r="F384" s="1402">
        <v>31.5</v>
      </c>
      <c r="G384" s="1354" t="s">
        <v>2078</v>
      </c>
      <c r="H384" s="306" t="s">
        <v>2087</v>
      </c>
      <c r="I384" s="318"/>
      <c r="J384" s="1357" t="s">
        <v>2075</v>
      </c>
      <c r="K384" s="319">
        <f>K382+F384</f>
        <v>7296.5</v>
      </c>
      <c r="L384" s="307" t="s">
        <v>2078</v>
      </c>
      <c r="M384" s="1456"/>
      <c r="N384" s="320" t="s">
        <v>516</v>
      </c>
      <c r="O384" s="1359" t="s">
        <v>2089</v>
      </c>
      <c r="P384" s="88"/>
    </row>
    <row r="385" spans="1:16" ht="30" customHeight="1">
      <c r="A385" s="1350"/>
      <c r="B385" s="304" t="s">
        <v>2076</v>
      </c>
      <c r="C385" s="1353"/>
      <c r="D385" s="1355"/>
      <c r="E385" s="306" t="s">
        <v>2086</v>
      </c>
      <c r="F385" s="1356"/>
      <c r="G385" s="1355"/>
      <c r="H385" s="319">
        <v>2</v>
      </c>
      <c r="I385" s="321" t="s">
        <v>443</v>
      </c>
      <c r="J385" s="1357"/>
      <c r="K385" s="319">
        <f>K383+H385</f>
        <v>392</v>
      </c>
      <c r="L385" s="310" t="s">
        <v>443</v>
      </c>
      <c r="M385" s="1456"/>
      <c r="N385" s="320" t="s">
        <v>2088</v>
      </c>
      <c r="O385" s="1359"/>
      <c r="P385" s="88"/>
    </row>
    <row r="386" spans="1:16" ht="30" customHeight="1">
      <c r="A386" s="1350" t="s">
        <v>2091</v>
      </c>
      <c r="B386" s="304" t="s">
        <v>1330</v>
      </c>
      <c r="C386" s="1352">
        <v>16482</v>
      </c>
      <c r="D386" s="1354" t="s">
        <v>2077</v>
      </c>
      <c r="E386" s="306" t="s">
        <v>2085</v>
      </c>
      <c r="F386" s="1402">
        <v>33</v>
      </c>
      <c r="G386" s="1354" t="s">
        <v>2078</v>
      </c>
      <c r="H386" s="306" t="s">
        <v>2087</v>
      </c>
      <c r="I386" s="318"/>
      <c r="J386" s="1357" t="s">
        <v>2075</v>
      </c>
      <c r="K386" s="319">
        <f>K384+F386</f>
        <v>7329.5</v>
      </c>
      <c r="L386" s="307" t="s">
        <v>2078</v>
      </c>
      <c r="M386" s="1456"/>
      <c r="N386" s="320" t="s">
        <v>516</v>
      </c>
      <c r="O386" s="1359" t="s">
        <v>2092</v>
      </c>
      <c r="P386" s="88"/>
    </row>
    <row r="387" spans="1:16" ht="30" customHeight="1">
      <c r="A387" s="1350"/>
      <c r="B387" s="304" t="s">
        <v>2076</v>
      </c>
      <c r="C387" s="1353"/>
      <c r="D387" s="1355"/>
      <c r="E387" s="306" t="s">
        <v>2086</v>
      </c>
      <c r="F387" s="1356"/>
      <c r="G387" s="1355"/>
      <c r="H387" s="319">
        <v>2</v>
      </c>
      <c r="I387" s="321" t="s">
        <v>443</v>
      </c>
      <c r="J387" s="1357"/>
      <c r="K387" s="319">
        <f>K385+H387</f>
        <v>394</v>
      </c>
      <c r="L387" s="310" t="s">
        <v>443</v>
      </c>
      <c r="M387" s="1456"/>
      <c r="N387" s="320" t="s">
        <v>2088</v>
      </c>
      <c r="O387" s="1359"/>
      <c r="P387" s="88"/>
    </row>
    <row r="388" spans="1:16" ht="30" customHeight="1">
      <c r="A388" s="1350" t="s">
        <v>2093</v>
      </c>
      <c r="B388" s="304" t="s">
        <v>1330</v>
      </c>
      <c r="C388" s="1352">
        <v>16482</v>
      </c>
      <c r="D388" s="1354" t="s">
        <v>2077</v>
      </c>
      <c r="E388" s="306" t="s">
        <v>2094</v>
      </c>
      <c r="F388" s="1402">
        <v>33</v>
      </c>
      <c r="G388" s="1354" t="s">
        <v>2078</v>
      </c>
      <c r="H388" s="306" t="s">
        <v>2094</v>
      </c>
      <c r="I388" s="318"/>
      <c r="J388" s="1357" t="s">
        <v>2075</v>
      </c>
      <c r="K388" s="319">
        <f>K386+F388</f>
        <v>7362.5</v>
      </c>
      <c r="L388" s="307" t="s">
        <v>2078</v>
      </c>
      <c r="M388" s="1456"/>
      <c r="N388" s="320" t="s">
        <v>2096</v>
      </c>
      <c r="O388" s="1359" t="s">
        <v>2098</v>
      </c>
      <c r="P388" s="88"/>
    </row>
    <row r="389" spans="1:16" ht="30" customHeight="1">
      <c r="A389" s="1350"/>
      <c r="B389" s="304" t="s">
        <v>2076</v>
      </c>
      <c r="C389" s="1353"/>
      <c r="D389" s="1355"/>
      <c r="E389" s="306" t="s">
        <v>2095</v>
      </c>
      <c r="F389" s="1356"/>
      <c r="G389" s="1355"/>
      <c r="H389" s="319">
        <v>2</v>
      </c>
      <c r="I389" s="321" t="s">
        <v>443</v>
      </c>
      <c r="J389" s="1357"/>
      <c r="K389" s="319">
        <f>K387+H389</f>
        <v>396</v>
      </c>
      <c r="L389" s="310" t="s">
        <v>443</v>
      </c>
      <c r="M389" s="1456"/>
      <c r="N389" s="320" t="s">
        <v>2097</v>
      </c>
      <c r="O389" s="1359"/>
      <c r="P389" s="88"/>
    </row>
    <row r="390" spans="1:16" ht="30" customHeight="1">
      <c r="A390" s="1350" t="s">
        <v>2100</v>
      </c>
      <c r="B390" s="304" t="s">
        <v>1330</v>
      </c>
      <c r="C390" s="1352">
        <v>16482</v>
      </c>
      <c r="D390" s="1354" t="s">
        <v>2077</v>
      </c>
      <c r="E390" s="306" t="s">
        <v>2094</v>
      </c>
      <c r="F390" s="1402">
        <v>31.5</v>
      </c>
      <c r="G390" s="1354" t="s">
        <v>2078</v>
      </c>
      <c r="H390" s="306" t="s">
        <v>2094</v>
      </c>
      <c r="I390" s="318"/>
      <c r="J390" s="1357" t="s">
        <v>2075</v>
      </c>
      <c r="K390" s="319">
        <f>K388+F390</f>
        <v>7394</v>
      </c>
      <c r="L390" s="307" t="s">
        <v>2078</v>
      </c>
      <c r="M390" s="1456"/>
      <c r="N390" s="320" t="s">
        <v>2096</v>
      </c>
      <c r="O390" s="1359" t="s">
        <v>2099</v>
      </c>
      <c r="P390" s="88"/>
    </row>
    <row r="391" spans="1:16" ht="30" customHeight="1">
      <c r="A391" s="1350"/>
      <c r="B391" s="304" t="s">
        <v>2076</v>
      </c>
      <c r="C391" s="1353"/>
      <c r="D391" s="1355"/>
      <c r="E391" s="306" t="s">
        <v>2095</v>
      </c>
      <c r="F391" s="1356"/>
      <c r="G391" s="1355"/>
      <c r="H391" s="319">
        <v>2</v>
      </c>
      <c r="I391" s="321" t="s">
        <v>443</v>
      </c>
      <c r="J391" s="1357"/>
      <c r="K391" s="319">
        <f>K389+H391</f>
        <v>398</v>
      </c>
      <c r="L391" s="310" t="s">
        <v>443</v>
      </c>
      <c r="M391" s="1456"/>
      <c r="N391" s="320" t="s">
        <v>2097</v>
      </c>
      <c r="O391" s="1359"/>
      <c r="P391" s="88"/>
    </row>
    <row r="392" spans="1:16" ht="30" customHeight="1">
      <c r="A392" s="1350" t="s">
        <v>2101</v>
      </c>
      <c r="B392" s="304" t="s">
        <v>1330</v>
      </c>
      <c r="C392" s="1352">
        <v>16482</v>
      </c>
      <c r="D392" s="1354" t="s">
        <v>2077</v>
      </c>
      <c r="E392" s="306" t="s">
        <v>2064</v>
      </c>
      <c r="F392" s="1402">
        <v>33</v>
      </c>
      <c r="G392" s="1354" t="s">
        <v>2078</v>
      </c>
      <c r="H392" s="306" t="s">
        <v>2103</v>
      </c>
      <c r="I392" s="318"/>
      <c r="J392" s="1357" t="s">
        <v>2075</v>
      </c>
      <c r="K392" s="319">
        <f>K390+F392</f>
        <v>7427</v>
      </c>
      <c r="L392" s="307" t="s">
        <v>2078</v>
      </c>
      <c r="M392" s="1456"/>
      <c r="N392" s="320" t="s">
        <v>516</v>
      </c>
      <c r="O392" s="1359" t="s">
        <v>2104</v>
      </c>
      <c r="P392" s="88"/>
    </row>
    <row r="393" spans="1:16" ht="30" customHeight="1">
      <c r="A393" s="1350"/>
      <c r="B393" s="304" t="s">
        <v>2076</v>
      </c>
      <c r="C393" s="1353"/>
      <c r="D393" s="1355"/>
      <c r="E393" s="306" t="s">
        <v>2102</v>
      </c>
      <c r="F393" s="1356"/>
      <c r="G393" s="1355"/>
      <c r="H393" s="319">
        <v>2</v>
      </c>
      <c r="I393" s="321" t="s">
        <v>443</v>
      </c>
      <c r="J393" s="1357"/>
      <c r="K393" s="319">
        <f>K391+H393</f>
        <v>400</v>
      </c>
      <c r="L393" s="310" t="s">
        <v>443</v>
      </c>
      <c r="M393" s="1456"/>
      <c r="N393" s="320" t="s">
        <v>2088</v>
      </c>
      <c r="O393" s="1359"/>
      <c r="P393" s="88"/>
    </row>
    <row r="394" spans="1:16" ht="30" customHeight="1">
      <c r="A394" s="1350" t="s">
        <v>2105</v>
      </c>
      <c r="B394" s="304" t="s">
        <v>1330</v>
      </c>
      <c r="C394" s="1352">
        <v>16482</v>
      </c>
      <c r="D394" s="1354" t="s">
        <v>2077</v>
      </c>
      <c r="E394" s="306" t="s">
        <v>2106</v>
      </c>
      <c r="F394" s="1402">
        <v>35</v>
      </c>
      <c r="G394" s="1354" t="s">
        <v>2078</v>
      </c>
      <c r="H394" s="306" t="s">
        <v>2106</v>
      </c>
      <c r="I394" s="318"/>
      <c r="J394" s="1357" t="s">
        <v>2075</v>
      </c>
      <c r="K394" s="319">
        <f>K392+F394</f>
        <v>7462</v>
      </c>
      <c r="L394" s="307" t="s">
        <v>2078</v>
      </c>
      <c r="M394" s="1456"/>
      <c r="N394" s="320" t="s">
        <v>474</v>
      </c>
      <c r="O394" s="1359" t="s">
        <v>2108</v>
      </c>
      <c r="P394" s="88"/>
    </row>
    <row r="395" spans="1:16" ht="30" customHeight="1">
      <c r="A395" s="1350"/>
      <c r="B395" s="304" t="s">
        <v>2076</v>
      </c>
      <c r="C395" s="1353"/>
      <c r="D395" s="1355"/>
      <c r="E395" s="306" t="s">
        <v>2107</v>
      </c>
      <c r="F395" s="1356"/>
      <c r="G395" s="1355"/>
      <c r="H395" s="319">
        <v>2</v>
      </c>
      <c r="I395" s="321" t="s">
        <v>443</v>
      </c>
      <c r="J395" s="1357"/>
      <c r="K395" s="319">
        <f>K393+H395</f>
        <v>402</v>
      </c>
      <c r="L395" s="310" t="s">
        <v>443</v>
      </c>
      <c r="M395" s="1456"/>
      <c r="N395" s="320" t="s">
        <v>2088</v>
      </c>
      <c r="O395" s="1359"/>
      <c r="P395" s="88"/>
    </row>
    <row r="396" spans="1:16" ht="30" customHeight="1">
      <c r="A396" s="1350" t="s">
        <v>2109</v>
      </c>
      <c r="B396" s="304" t="s">
        <v>1330</v>
      </c>
      <c r="C396" s="1352">
        <v>16482</v>
      </c>
      <c r="D396" s="1354" t="s">
        <v>2077</v>
      </c>
      <c r="E396" s="306" t="s">
        <v>2106</v>
      </c>
      <c r="F396" s="1402">
        <v>31.5</v>
      </c>
      <c r="G396" s="1354" t="s">
        <v>2078</v>
      </c>
      <c r="H396" s="306" t="s">
        <v>2106</v>
      </c>
      <c r="I396" s="318"/>
      <c r="J396" s="1357" t="s">
        <v>2075</v>
      </c>
      <c r="K396" s="319">
        <f>K394+F396</f>
        <v>7493.5</v>
      </c>
      <c r="L396" s="307" t="s">
        <v>2078</v>
      </c>
      <c r="M396" s="1456"/>
      <c r="N396" s="320" t="s">
        <v>474</v>
      </c>
      <c r="O396" s="1359" t="s">
        <v>2110</v>
      </c>
      <c r="P396" s="88"/>
    </row>
    <row r="397" spans="1:16" ht="30" customHeight="1">
      <c r="A397" s="1350"/>
      <c r="B397" s="304" t="s">
        <v>2076</v>
      </c>
      <c r="C397" s="1353"/>
      <c r="D397" s="1355"/>
      <c r="E397" s="306" t="s">
        <v>2107</v>
      </c>
      <c r="F397" s="1356"/>
      <c r="G397" s="1355"/>
      <c r="H397" s="319">
        <v>2</v>
      </c>
      <c r="I397" s="321" t="s">
        <v>443</v>
      </c>
      <c r="J397" s="1357"/>
      <c r="K397" s="319">
        <f>K395+H397</f>
        <v>404</v>
      </c>
      <c r="L397" s="310" t="s">
        <v>443</v>
      </c>
      <c r="M397" s="1456"/>
      <c r="N397" s="320" t="s">
        <v>2088</v>
      </c>
      <c r="O397" s="1359"/>
      <c r="P397" s="88"/>
    </row>
    <row r="398" spans="1:16" ht="30" customHeight="1">
      <c r="A398" s="1350" t="s">
        <v>2111</v>
      </c>
      <c r="B398" s="304" t="s">
        <v>1330</v>
      </c>
      <c r="C398" s="1352">
        <v>16482</v>
      </c>
      <c r="D398" s="1354" t="s">
        <v>2077</v>
      </c>
      <c r="E398" s="306" t="s">
        <v>2112</v>
      </c>
      <c r="F398" s="1402">
        <v>34</v>
      </c>
      <c r="G398" s="1354" t="s">
        <v>2078</v>
      </c>
      <c r="H398" s="306" t="s">
        <v>2112</v>
      </c>
      <c r="I398" s="318"/>
      <c r="J398" s="1357" t="s">
        <v>2075</v>
      </c>
      <c r="K398" s="319">
        <f>K396+F398</f>
        <v>7527.5</v>
      </c>
      <c r="L398" s="307" t="s">
        <v>2078</v>
      </c>
      <c r="M398" s="1456"/>
      <c r="N398" s="320" t="s">
        <v>2113</v>
      </c>
      <c r="O398" s="1359" t="s">
        <v>2115</v>
      </c>
      <c r="P398" s="88"/>
    </row>
    <row r="399" spans="1:16" ht="30" customHeight="1">
      <c r="A399" s="1350"/>
      <c r="B399" s="304" t="s">
        <v>2076</v>
      </c>
      <c r="C399" s="1353"/>
      <c r="D399" s="1355"/>
      <c r="E399" s="306" t="s">
        <v>2112</v>
      </c>
      <c r="F399" s="1356"/>
      <c r="G399" s="1355"/>
      <c r="H399" s="319">
        <v>2</v>
      </c>
      <c r="I399" s="321" t="s">
        <v>443</v>
      </c>
      <c r="J399" s="1357"/>
      <c r="K399" s="319">
        <f>K397+H399</f>
        <v>406</v>
      </c>
      <c r="L399" s="310" t="s">
        <v>443</v>
      </c>
      <c r="M399" s="1456"/>
      <c r="N399" s="320" t="s">
        <v>2114</v>
      </c>
      <c r="O399" s="1359"/>
      <c r="P399" s="88"/>
    </row>
    <row r="400" spans="1:16" ht="30" customHeight="1">
      <c r="A400" s="1350" t="s">
        <v>2116</v>
      </c>
      <c r="B400" s="304" t="s">
        <v>1330</v>
      </c>
      <c r="C400" s="1352">
        <v>16482</v>
      </c>
      <c r="D400" s="1354" t="s">
        <v>2077</v>
      </c>
      <c r="E400" s="306" t="s">
        <v>2112</v>
      </c>
      <c r="F400" s="1402">
        <v>31.5</v>
      </c>
      <c r="G400" s="1354" t="s">
        <v>2078</v>
      </c>
      <c r="H400" s="306" t="s">
        <v>2112</v>
      </c>
      <c r="I400" s="318"/>
      <c r="J400" s="1357" t="s">
        <v>2075</v>
      </c>
      <c r="K400" s="319">
        <f>K398+F400</f>
        <v>7559</v>
      </c>
      <c r="L400" s="307" t="s">
        <v>2078</v>
      </c>
      <c r="M400" s="1456"/>
      <c r="N400" s="320" t="s">
        <v>2113</v>
      </c>
      <c r="O400" s="1359" t="s">
        <v>2117</v>
      </c>
      <c r="P400" s="88"/>
    </row>
    <row r="401" spans="1:16" ht="30" customHeight="1">
      <c r="A401" s="1350"/>
      <c r="B401" s="304" t="s">
        <v>2076</v>
      </c>
      <c r="C401" s="1353"/>
      <c r="D401" s="1355"/>
      <c r="E401" s="306" t="s">
        <v>2112</v>
      </c>
      <c r="F401" s="1356"/>
      <c r="G401" s="1355"/>
      <c r="H401" s="319">
        <v>2</v>
      </c>
      <c r="I401" s="321" t="s">
        <v>443</v>
      </c>
      <c r="J401" s="1357"/>
      <c r="K401" s="319">
        <f>K399+H401</f>
        <v>408</v>
      </c>
      <c r="L401" s="310" t="s">
        <v>443</v>
      </c>
      <c r="M401" s="1456"/>
      <c r="N401" s="320" t="s">
        <v>2114</v>
      </c>
      <c r="O401" s="1359"/>
      <c r="P401" s="88"/>
    </row>
    <row r="402" spans="1:16" ht="30" customHeight="1">
      <c r="A402" s="1350" t="s">
        <v>2118</v>
      </c>
      <c r="B402" s="304" t="s">
        <v>1330</v>
      </c>
      <c r="C402" s="1352">
        <v>16482</v>
      </c>
      <c r="D402" s="1354" t="s">
        <v>2077</v>
      </c>
      <c r="E402" s="306" t="s">
        <v>2119</v>
      </c>
      <c r="F402" s="1402">
        <v>34</v>
      </c>
      <c r="G402" s="1354" t="s">
        <v>2078</v>
      </c>
      <c r="H402" s="306" t="s">
        <v>2121</v>
      </c>
      <c r="I402" s="318"/>
      <c r="J402" s="1357" t="s">
        <v>2075</v>
      </c>
      <c r="K402" s="319">
        <f>K400+F402</f>
        <v>7593</v>
      </c>
      <c r="L402" s="307" t="s">
        <v>2078</v>
      </c>
      <c r="M402" s="1456"/>
      <c r="N402" s="320" t="s">
        <v>2113</v>
      </c>
      <c r="O402" s="1359" t="s">
        <v>2122</v>
      </c>
      <c r="P402" s="88"/>
    </row>
    <row r="403" spans="1:16" ht="30" customHeight="1">
      <c r="A403" s="1350"/>
      <c r="B403" s="304" t="s">
        <v>2076</v>
      </c>
      <c r="C403" s="1353"/>
      <c r="D403" s="1355"/>
      <c r="E403" s="306" t="s">
        <v>2120</v>
      </c>
      <c r="F403" s="1356"/>
      <c r="G403" s="1355"/>
      <c r="H403" s="319">
        <v>2</v>
      </c>
      <c r="I403" s="321" t="s">
        <v>443</v>
      </c>
      <c r="J403" s="1357"/>
      <c r="K403" s="319">
        <f>K401+H403</f>
        <v>410</v>
      </c>
      <c r="L403" s="310" t="s">
        <v>443</v>
      </c>
      <c r="M403" s="1456"/>
      <c r="N403" s="320" t="s">
        <v>2114</v>
      </c>
      <c r="O403" s="1359"/>
      <c r="P403" s="88"/>
    </row>
    <row r="404" spans="1:16" ht="30" customHeight="1">
      <c r="A404" s="1350" t="s">
        <v>2123</v>
      </c>
      <c r="B404" s="304" t="s">
        <v>1330</v>
      </c>
      <c r="C404" s="1352">
        <v>16482</v>
      </c>
      <c r="D404" s="1354" t="s">
        <v>2077</v>
      </c>
      <c r="E404" s="306" t="s">
        <v>2119</v>
      </c>
      <c r="F404" s="1402">
        <v>31.5</v>
      </c>
      <c r="G404" s="1354" t="s">
        <v>2078</v>
      </c>
      <c r="H404" s="306" t="s">
        <v>2121</v>
      </c>
      <c r="I404" s="318"/>
      <c r="J404" s="1357" t="s">
        <v>2075</v>
      </c>
      <c r="K404" s="319">
        <f>K402+F404</f>
        <v>7624.5</v>
      </c>
      <c r="L404" s="307" t="s">
        <v>2078</v>
      </c>
      <c r="M404" s="1456"/>
      <c r="N404" s="320" t="s">
        <v>2113</v>
      </c>
      <c r="O404" s="1359" t="s">
        <v>2124</v>
      </c>
      <c r="P404" s="88"/>
    </row>
    <row r="405" spans="1:16" ht="30" customHeight="1">
      <c r="A405" s="1350"/>
      <c r="B405" s="304" t="s">
        <v>2076</v>
      </c>
      <c r="C405" s="1353"/>
      <c r="D405" s="1355"/>
      <c r="E405" s="306" t="s">
        <v>2120</v>
      </c>
      <c r="F405" s="1356"/>
      <c r="G405" s="1355"/>
      <c r="H405" s="319">
        <v>2</v>
      </c>
      <c r="I405" s="321" t="s">
        <v>443</v>
      </c>
      <c r="J405" s="1357"/>
      <c r="K405" s="319">
        <f>K403+H405</f>
        <v>412</v>
      </c>
      <c r="L405" s="310" t="s">
        <v>443</v>
      </c>
      <c r="M405" s="1456"/>
      <c r="N405" s="320" t="s">
        <v>2114</v>
      </c>
      <c r="O405" s="1359"/>
      <c r="P405" s="88"/>
    </row>
    <row r="406" spans="1:16" ht="30" customHeight="1">
      <c r="A406" s="1350" t="s">
        <v>2125</v>
      </c>
      <c r="B406" s="304" t="s">
        <v>1330</v>
      </c>
      <c r="C406" s="1352">
        <v>16482</v>
      </c>
      <c r="D406" s="1354" t="s">
        <v>2077</v>
      </c>
      <c r="E406" s="306" t="s">
        <v>2126</v>
      </c>
      <c r="F406" s="1402">
        <v>34</v>
      </c>
      <c r="G406" s="1354" t="s">
        <v>2046</v>
      </c>
      <c r="H406" s="306" t="s">
        <v>2128</v>
      </c>
      <c r="I406" s="318"/>
      <c r="J406" s="1357" t="s">
        <v>2075</v>
      </c>
      <c r="K406" s="319">
        <f>K404+F406</f>
        <v>7658.5</v>
      </c>
      <c r="L406" s="307" t="s">
        <v>2046</v>
      </c>
      <c r="M406" s="1456"/>
      <c r="N406" s="320" t="s">
        <v>2129</v>
      </c>
      <c r="O406" s="1359" t="s">
        <v>2131</v>
      </c>
      <c r="P406" s="88"/>
    </row>
    <row r="407" spans="1:16" ht="30" customHeight="1">
      <c r="A407" s="1350"/>
      <c r="B407" s="304" t="s">
        <v>2076</v>
      </c>
      <c r="C407" s="1353"/>
      <c r="D407" s="1355"/>
      <c r="E407" s="306" t="s">
        <v>2127</v>
      </c>
      <c r="F407" s="1356"/>
      <c r="G407" s="1355"/>
      <c r="H407" s="319">
        <v>2</v>
      </c>
      <c r="I407" s="321" t="s">
        <v>443</v>
      </c>
      <c r="J407" s="1357"/>
      <c r="K407" s="319">
        <f>K405+H407</f>
        <v>414</v>
      </c>
      <c r="L407" s="310" t="s">
        <v>443</v>
      </c>
      <c r="M407" s="1456"/>
      <c r="N407" s="320" t="s">
        <v>2130</v>
      </c>
      <c r="O407" s="1359"/>
      <c r="P407" s="88"/>
    </row>
    <row r="408" spans="1:16" ht="30" customHeight="1">
      <c r="A408" s="1350" t="s">
        <v>2132</v>
      </c>
      <c r="B408" s="304" t="s">
        <v>1330</v>
      </c>
      <c r="C408" s="1352">
        <v>16482</v>
      </c>
      <c r="D408" s="1354" t="s">
        <v>2077</v>
      </c>
      <c r="E408" s="306" t="s">
        <v>2133</v>
      </c>
      <c r="F408" s="1402">
        <v>34</v>
      </c>
      <c r="G408" s="1354" t="s">
        <v>2046</v>
      </c>
      <c r="H408" s="306" t="s">
        <v>2133</v>
      </c>
      <c r="I408" s="318"/>
      <c r="J408" s="1357" t="s">
        <v>2075</v>
      </c>
      <c r="K408" s="319">
        <f>K406+F408</f>
        <v>7692.5</v>
      </c>
      <c r="L408" s="307" t="s">
        <v>2046</v>
      </c>
      <c r="M408" s="1456"/>
      <c r="N408" s="320" t="s">
        <v>516</v>
      </c>
      <c r="O408" s="1359" t="s">
        <v>2138</v>
      </c>
      <c r="P408" s="88"/>
    </row>
    <row r="409" spans="1:16" ht="30" customHeight="1">
      <c r="A409" s="1350"/>
      <c r="B409" s="304" t="s">
        <v>2076</v>
      </c>
      <c r="C409" s="1353"/>
      <c r="D409" s="1355"/>
      <c r="E409" s="306" t="s">
        <v>2134</v>
      </c>
      <c r="F409" s="1356"/>
      <c r="G409" s="1355"/>
      <c r="H409" s="319">
        <v>2</v>
      </c>
      <c r="I409" s="321" t="s">
        <v>443</v>
      </c>
      <c r="J409" s="1357"/>
      <c r="K409" s="319">
        <f>K407+H409</f>
        <v>416</v>
      </c>
      <c r="L409" s="310" t="s">
        <v>443</v>
      </c>
      <c r="M409" s="1456"/>
      <c r="N409" s="320" t="s">
        <v>688</v>
      </c>
      <c r="O409" s="1359"/>
      <c r="P409" s="88"/>
    </row>
    <row r="410" spans="1:16" ht="30" customHeight="1">
      <c r="A410" s="1350" t="s">
        <v>2135</v>
      </c>
      <c r="B410" s="304" t="s">
        <v>1330</v>
      </c>
      <c r="C410" s="1352">
        <v>16482</v>
      </c>
      <c r="D410" s="1354" t="s">
        <v>2077</v>
      </c>
      <c r="E410" s="306" t="s">
        <v>2136</v>
      </c>
      <c r="F410" s="1402">
        <v>34</v>
      </c>
      <c r="G410" s="1354" t="s">
        <v>2046</v>
      </c>
      <c r="H410" s="306" t="s">
        <v>2136</v>
      </c>
      <c r="I410" s="318"/>
      <c r="J410" s="1357" t="s">
        <v>2075</v>
      </c>
      <c r="K410" s="319">
        <f>K408+F410</f>
        <v>7726.5</v>
      </c>
      <c r="L410" s="307" t="s">
        <v>2046</v>
      </c>
      <c r="M410" s="1456"/>
      <c r="N410" s="320" t="s">
        <v>481</v>
      </c>
      <c r="O410" s="1359" t="s">
        <v>2139</v>
      </c>
      <c r="P410" s="88"/>
    </row>
    <row r="411" spans="1:16" ht="30" customHeight="1">
      <c r="A411" s="1350"/>
      <c r="B411" s="304" t="s">
        <v>2076</v>
      </c>
      <c r="C411" s="1353"/>
      <c r="D411" s="1355"/>
      <c r="E411" s="306" t="s">
        <v>2137</v>
      </c>
      <c r="F411" s="1356"/>
      <c r="G411" s="1355"/>
      <c r="H411" s="319">
        <v>2</v>
      </c>
      <c r="I411" s="321" t="s">
        <v>443</v>
      </c>
      <c r="J411" s="1357"/>
      <c r="K411" s="319">
        <f>K409+H411</f>
        <v>418</v>
      </c>
      <c r="L411" s="310" t="s">
        <v>443</v>
      </c>
      <c r="M411" s="1456"/>
      <c r="N411" s="320" t="s">
        <v>688</v>
      </c>
      <c r="O411" s="1359"/>
      <c r="P411" s="88"/>
    </row>
    <row r="412" spans="1:16" ht="30" customHeight="1">
      <c r="A412" s="1350" t="s">
        <v>2140</v>
      </c>
      <c r="B412" s="304" t="s">
        <v>1330</v>
      </c>
      <c r="C412" s="1352">
        <v>16482</v>
      </c>
      <c r="D412" s="1354" t="s">
        <v>2077</v>
      </c>
      <c r="E412" s="306" t="s">
        <v>2141</v>
      </c>
      <c r="F412" s="1402">
        <v>35.5</v>
      </c>
      <c r="G412" s="1354" t="s">
        <v>2046</v>
      </c>
      <c r="H412" s="306" t="s">
        <v>2143</v>
      </c>
      <c r="I412" s="318"/>
      <c r="J412" s="1357" t="s">
        <v>2075</v>
      </c>
      <c r="K412" s="319">
        <f>K410+F412</f>
        <v>7762</v>
      </c>
      <c r="L412" s="307" t="s">
        <v>2046</v>
      </c>
      <c r="M412" s="1456"/>
      <c r="N412" s="320" t="s">
        <v>481</v>
      </c>
      <c r="O412" s="1359" t="s">
        <v>2144</v>
      </c>
      <c r="P412" s="88"/>
    </row>
    <row r="413" spans="1:16" ht="30" customHeight="1">
      <c r="A413" s="1350"/>
      <c r="B413" s="304" t="s">
        <v>2076</v>
      </c>
      <c r="C413" s="1353"/>
      <c r="D413" s="1355"/>
      <c r="E413" s="306" t="s">
        <v>2142</v>
      </c>
      <c r="F413" s="1356"/>
      <c r="G413" s="1355"/>
      <c r="H413" s="319">
        <v>2</v>
      </c>
      <c r="I413" s="321" t="s">
        <v>443</v>
      </c>
      <c r="J413" s="1357"/>
      <c r="K413" s="319">
        <f>K411+H413</f>
        <v>420</v>
      </c>
      <c r="L413" s="310" t="s">
        <v>443</v>
      </c>
      <c r="M413" s="1456"/>
      <c r="N413" s="320" t="s">
        <v>2083</v>
      </c>
      <c r="O413" s="1359"/>
      <c r="P413" s="88"/>
    </row>
    <row r="414" spans="1:16" ht="30" customHeight="1">
      <c r="A414" s="1350" t="s">
        <v>2148</v>
      </c>
      <c r="B414" s="304" t="s">
        <v>1330</v>
      </c>
      <c r="C414" s="1352">
        <v>16482</v>
      </c>
      <c r="D414" s="1354" t="s">
        <v>2077</v>
      </c>
      <c r="E414" s="306" t="s">
        <v>2145</v>
      </c>
      <c r="F414" s="1402">
        <v>34</v>
      </c>
      <c r="G414" s="1354" t="s">
        <v>2046</v>
      </c>
      <c r="H414" s="306" t="s">
        <v>2146</v>
      </c>
      <c r="I414" s="318"/>
      <c r="J414" s="1357" t="s">
        <v>2075</v>
      </c>
      <c r="K414" s="319">
        <f>K412+F414</f>
        <v>7796</v>
      </c>
      <c r="L414" s="307" t="s">
        <v>2046</v>
      </c>
      <c r="M414" s="1456"/>
      <c r="N414" s="320" t="s">
        <v>488</v>
      </c>
      <c r="O414" s="1359" t="s">
        <v>2147</v>
      </c>
      <c r="P414" s="88"/>
    </row>
    <row r="415" spans="1:16" ht="30" customHeight="1">
      <c r="A415" s="1350"/>
      <c r="B415" s="304" t="s">
        <v>2076</v>
      </c>
      <c r="C415" s="1353"/>
      <c r="D415" s="1355"/>
      <c r="E415" s="306" t="s">
        <v>2145</v>
      </c>
      <c r="F415" s="1356"/>
      <c r="G415" s="1355"/>
      <c r="H415" s="319">
        <v>2</v>
      </c>
      <c r="I415" s="321" t="s">
        <v>443</v>
      </c>
      <c r="J415" s="1357"/>
      <c r="K415" s="319">
        <f>K413+H415</f>
        <v>422</v>
      </c>
      <c r="L415" s="310" t="s">
        <v>443</v>
      </c>
      <c r="M415" s="1456"/>
      <c r="N415" s="320" t="s">
        <v>2083</v>
      </c>
      <c r="O415" s="1359"/>
      <c r="P415" s="88"/>
    </row>
    <row r="416" spans="1:16" ht="30" customHeight="1">
      <c r="A416" s="1350" t="s">
        <v>2149</v>
      </c>
      <c r="B416" s="304" t="s">
        <v>1330</v>
      </c>
      <c r="C416" s="1352">
        <v>16482</v>
      </c>
      <c r="D416" s="1354" t="s">
        <v>2077</v>
      </c>
      <c r="E416" s="306" t="s">
        <v>2150</v>
      </c>
      <c r="F416" s="1402">
        <v>34</v>
      </c>
      <c r="G416" s="1354" t="s">
        <v>2046</v>
      </c>
      <c r="H416" s="306" t="s">
        <v>2150</v>
      </c>
      <c r="I416" s="318"/>
      <c r="J416" s="1357" t="s">
        <v>2075</v>
      </c>
      <c r="K416" s="319">
        <f>K414+F416</f>
        <v>7830</v>
      </c>
      <c r="L416" s="307" t="s">
        <v>2046</v>
      </c>
      <c r="M416" s="1456"/>
      <c r="N416" s="320" t="s">
        <v>474</v>
      </c>
      <c r="O416" s="1359" t="s">
        <v>2151</v>
      </c>
      <c r="P416" s="88"/>
    </row>
    <row r="417" spans="1:16" ht="30" customHeight="1">
      <c r="A417" s="1350"/>
      <c r="B417" s="304" t="s">
        <v>2076</v>
      </c>
      <c r="C417" s="1353"/>
      <c r="D417" s="1355"/>
      <c r="E417" s="306" t="s">
        <v>2150</v>
      </c>
      <c r="F417" s="1356"/>
      <c r="G417" s="1355"/>
      <c r="H417" s="319">
        <v>2</v>
      </c>
      <c r="I417" s="321" t="s">
        <v>443</v>
      </c>
      <c r="J417" s="1357"/>
      <c r="K417" s="319">
        <f>K415+H417</f>
        <v>424</v>
      </c>
      <c r="L417" s="310" t="s">
        <v>443</v>
      </c>
      <c r="M417" s="1456"/>
      <c r="N417" s="320" t="s">
        <v>2083</v>
      </c>
      <c r="O417" s="1359"/>
      <c r="P417" s="88"/>
    </row>
    <row r="418" spans="1:16" ht="30" customHeight="1">
      <c r="A418" s="1350" t="s">
        <v>2152</v>
      </c>
      <c r="B418" s="304" t="s">
        <v>1330</v>
      </c>
      <c r="C418" s="1352">
        <v>16482</v>
      </c>
      <c r="D418" s="1354" t="s">
        <v>2257</v>
      </c>
      <c r="E418" s="306" t="s">
        <v>2153</v>
      </c>
      <c r="F418" s="1402">
        <v>34.5</v>
      </c>
      <c r="G418" s="1354" t="s">
        <v>2258</v>
      </c>
      <c r="H418" s="306" t="s">
        <v>2155</v>
      </c>
      <c r="I418" s="318"/>
      <c r="J418" s="1357" t="s">
        <v>2259</v>
      </c>
      <c r="K418" s="319">
        <f>K416+F418</f>
        <v>7864.5</v>
      </c>
      <c r="L418" s="307" t="s">
        <v>2258</v>
      </c>
      <c r="M418" s="1456"/>
      <c r="N418" s="320" t="s">
        <v>2252</v>
      </c>
      <c r="O418" s="1359" t="s">
        <v>2156</v>
      </c>
      <c r="P418" s="88"/>
    </row>
    <row r="419" spans="1:16" ht="30" customHeight="1">
      <c r="A419" s="1350"/>
      <c r="B419" s="304" t="s">
        <v>2260</v>
      </c>
      <c r="C419" s="1353"/>
      <c r="D419" s="1355"/>
      <c r="E419" s="306" t="s">
        <v>2154</v>
      </c>
      <c r="F419" s="1356"/>
      <c r="G419" s="1355"/>
      <c r="H419" s="319">
        <v>2</v>
      </c>
      <c r="I419" s="321" t="s">
        <v>443</v>
      </c>
      <c r="J419" s="1357"/>
      <c r="K419" s="319">
        <f>K417+H419</f>
        <v>426</v>
      </c>
      <c r="L419" s="310" t="s">
        <v>443</v>
      </c>
      <c r="M419" s="1456"/>
      <c r="N419" s="320" t="s">
        <v>2251</v>
      </c>
      <c r="O419" s="1359"/>
      <c r="P419" s="88"/>
    </row>
    <row r="420" spans="1:16" ht="30" customHeight="1">
      <c r="A420" s="1350" t="s">
        <v>2254</v>
      </c>
      <c r="B420" s="304" t="s">
        <v>1330</v>
      </c>
      <c r="C420" s="1352">
        <v>16482</v>
      </c>
      <c r="D420" s="1354" t="s">
        <v>2046</v>
      </c>
      <c r="E420" s="306" t="s">
        <v>2253</v>
      </c>
      <c r="F420" s="1402">
        <v>34</v>
      </c>
      <c r="G420" s="1354" t="s">
        <v>2046</v>
      </c>
      <c r="H420" s="306" t="s">
        <v>2253</v>
      </c>
      <c r="I420" s="318"/>
      <c r="J420" s="1357" t="s">
        <v>2266</v>
      </c>
      <c r="K420" s="319">
        <f>K418+F420</f>
        <v>7898.5</v>
      </c>
      <c r="L420" s="307" t="s">
        <v>2046</v>
      </c>
      <c r="M420" s="1456"/>
      <c r="N420" s="320" t="s">
        <v>2255</v>
      </c>
      <c r="O420" s="1359" t="s">
        <v>2256</v>
      </c>
      <c r="P420" s="88"/>
    </row>
    <row r="421" spans="1:16" ht="30" customHeight="1">
      <c r="A421" s="1350"/>
      <c r="B421" s="304" t="s">
        <v>2267</v>
      </c>
      <c r="C421" s="1353"/>
      <c r="D421" s="1355"/>
      <c r="E421" s="306" t="s">
        <v>2253</v>
      </c>
      <c r="F421" s="1356"/>
      <c r="G421" s="1355"/>
      <c r="H421" s="319">
        <v>2</v>
      </c>
      <c r="I421" s="321" t="s">
        <v>443</v>
      </c>
      <c r="J421" s="1357"/>
      <c r="K421" s="319">
        <f>K419+H421</f>
        <v>428</v>
      </c>
      <c r="L421" s="310" t="s">
        <v>443</v>
      </c>
      <c r="M421" s="1456"/>
      <c r="N421" s="320" t="s">
        <v>2251</v>
      </c>
      <c r="O421" s="1359"/>
      <c r="P421" s="88"/>
    </row>
    <row r="422" spans="1:16" ht="30" customHeight="1">
      <c r="A422" s="1350" t="s">
        <v>2261</v>
      </c>
      <c r="B422" s="304" t="s">
        <v>1330</v>
      </c>
      <c r="C422" s="1352">
        <v>16482</v>
      </c>
      <c r="D422" s="1354" t="s">
        <v>2046</v>
      </c>
      <c r="E422" s="306" t="s">
        <v>2262</v>
      </c>
      <c r="F422" s="1402">
        <v>34</v>
      </c>
      <c r="G422" s="1354" t="s">
        <v>2046</v>
      </c>
      <c r="H422" s="306" t="s">
        <v>2264</v>
      </c>
      <c r="I422" s="318"/>
      <c r="J422" s="1357" t="s">
        <v>2266</v>
      </c>
      <c r="K422" s="319">
        <f>K420+F422</f>
        <v>7932.5</v>
      </c>
      <c r="L422" s="307" t="s">
        <v>2046</v>
      </c>
      <c r="M422" s="1456"/>
      <c r="N422" s="320" t="s">
        <v>488</v>
      </c>
      <c r="O422" s="1359" t="s">
        <v>2265</v>
      </c>
      <c r="P422" s="88"/>
    </row>
    <row r="423" spans="1:16" ht="30" customHeight="1">
      <c r="A423" s="1350"/>
      <c r="B423" s="304" t="s">
        <v>2267</v>
      </c>
      <c r="C423" s="1353"/>
      <c r="D423" s="1355"/>
      <c r="E423" s="306" t="s">
        <v>2263</v>
      </c>
      <c r="F423" s="1356"/>
      <c r="G423" s="1355"/>
      <c r="H423" s="319">
        <v>2</v>
      </c>
      <c r="I423" s="321" t="s">
        <v>443</v>
      </c>
      <c r="J423" s="1357"/>
      <c r="K423" s="319">
        <f>K421+H423</f>
        <v>430</v>
      </c>
      <c r="L423" s="310" t="s">
        <v>443</v>
      </c>
      <c r="M423" s="1456"/>
      <c r="N423" s="320" t="s">
        <v>2251</v>
      </c>
      <c r="O423" s="1359"/>
      <c r="P423" s="88"/>
    </row>
    <row r="424" spans="1:16" ht="30" customHeight="1">
      <c r="A424" s="1350" t="s">
        <v>2268</v>
      </c>
      <c r="B424" s="304" t="s">
        <v>1330</v>
      </c>
      <c r="C424" s="1352">
        <v>16482</v>
      </c>
      <c r="D424" s="1354" t="s">
        <v>2046</v>
      </c>
      <c r="E424" s="306" t="s">
        <v>2269</v>
      </c>
      <c r="F424" s="1402">
        <v>34</v>
      </c>
      <c r="G424" s="1354" t="s">
        <v>2046</v>
      </c>
      <c r="H424" s="306" t="s">
        <v>2269</v>
      </c>
      <c r="I424" s="318"/>
      <c r="J424" s="1357" t="s">
        <v>2266</v>
      </c>
      <c r="K424" s="319">
        <f>K422+F424</f>
        <v>7966.5</v>
      </c>
      <c r="L424" s="307" t="s">
        <v>2046</v>
      </c>
      <c r="M424" s="1456"/>
      <c r="N424" s="320" t="s">
        <v>516</v>
      </c>
      <c r="O424" s="1359" t="s">
        <v>2270</v>
      </c>
      <c r="P424" s="88"/>
    </row>
    <row r="425" spans="1:16" ht="30" customHeight="1">
      <c r="A425" s="1350"/>
      <c r="B425" s="304" t="s">
        <v>2267</v>
      </c>
      <c r="C425" s="1353"/>
      <c r="D425" s="1355"/>
      <c r="E425" s="306" t="s">
        <v>2269</v>
      </c>
      <c r="F425" s="1356"/>
      <c r="G425" s="1355"/>
      <c r="H425" s="319">
        <v>2</v>
      </c>
      <c r="I425" s="321" t="s">
        <v>443</v>
      </c>
      <c r="J425" s="1357"/>
      <c r="K425" s="319">
        <f>K423+H425</f>
        <v>432</v>
      </c>
      <c r="L425" s="310" t="s">
        <v>443</v>
      </c>
      <c r="M425" s="1456"/>
      <c r="N425" s="320" t="s">
        <v>2271</v>
      </c>
      <c r="O425" s="1359"/>
      <c r="P425" s="88"/>
    </row>
    <row r="426" spans="1:16" ht="30" customHeight="1">
      <c r="A426" s="1350" t="s">
        <v>2274</v>
      </c>
      <c r="B426" s="304" t="s">
        <v>1330</v>
      </c>
      <c r="C426" s="1352">
        <v>16482</v>
      </c>
      <c r="D426" s="1354" t="s">
        <v>2336</v>
      </c>
      <c r="E426" s="306" t="s">
        <v>2272</v>
      </c>
      <c r="F426" s="1402">
        <v>34</v>
      </c>
      <c r="G426" s="1354" t="s">
        <v>2336</v>
      </c>
      <c r="H426" s="306" t="s">
        <v>2272</v>
      </c>
      <c r="I426" s="318"/>
      <c r="J426" s="1357" t="s">
        <v>2354</v>
      </c>
      <c r="K426" s="319">
        <f>K424+F426</f>
        <v>8000.5</v>
      </c>
      <c r="L426" s="307" t="s">
        <v>2336</v>
      </c>
      <c r="M426" s="1456"/>
      <c r="N426" s="320" t="s">
        <v>2289</v>
      </c>
      <c r="O426" s="1359" t="s">
        <v>2273</v>
      </c>
      <c r="P426" s="88"/>
    </row>
    <row r="427" spans="1:16" ht="30" customHeight="1">
      <c r="A427" s="1350"/>
      <c r="B427" s="304" t="s">
        <v>2355</v>
      </c>
      <c r="C427" s="1353"/>
      <c r="D427" s="1355"/>
      <c r="E427" s="306" t="s">
        <v>2272</v>
      </c>
      <c r="F427" s="1356"/>
      <c r="G427" s="1355"/>
      <c r="H427" s="319">
        <v>2</v>
      </c>
      <c r="I427" s="321" t="s">
        <v>443</v>
      </c>
      <c r="J427" s="1357"/>
      <c r="K427" s="319">
        <f>K425+H427</f>
        <v>434</v>
      </c>
      <c r="L427" s="310" t="s">
        <v>443</v>
      </c>
      <c r="M427" s="1456"/>
      <c r="N427" s="320" t="s">
        <v>2251</v>
      </c>
      <c r="O427" s="1359"/>
      <c r="P427" s="88"/>
    </row>
    <row r="428" spans="1:16" ht="30" customHeight="1">
      <c r="A428" s="1350" t="s">
        <v>2338</v>
      </c>
      <c r="B428" s="304" t="s">
        <v>1330</v>
      </c>
      <c r="C428" s="1352">
        <v>16482</v>
      </c>
      <c r="D428" s="1354" t="s">
        <v>2336</v>
      </c>
      <c r="E428" s="306" t="s">
        <v>2339</v>
      </c>
      <c r="F428" s="1402">
        <v>34</v>
      </c>
      <c r="G428" s="1354" t="s">
        <v>2336</v>
      </c>
      <c r="H428" s="306" t="s">
        <v>2340</v>
      </c>
      <c r="I428" s="318"/>
      <c r="J428" s="1357" t="s">
        <v>2354</v>
      </c>
      <c r="K428" s="319">
        <f>K426+F428</f>
        <v>8034.5</v>
      </c>
      <c r="L428" s="307" t="s">
        <v>2336</v>
      </c>
      <c r="M428" s="1456"/>
      <c r="N428" s="320" t="s">
        <v>2129</v>
      </c>
      <c r="O428" s="1359" t="s">
        <v>2342</v>
      </c>
      <c r="P428" s="88"/>
    </row>
    <row r="429" spans="1:16" ht="30" customHeight="1">
      <c r="A429" s="1350"/>
      <c r="B429" s="304" t="s">
        <v>2355</v>
      </c>
      <c r="C429" s="1353"/>
      <c r="D429" s="1355"/>
      <c r="E429" s="306" t="s">
        <v>2340</v>
      </c>
      <c r="F429" s="1356"/>
      <c r="G429" s="1355"/>
      <c r="H429" s="319">
        <v>2</v>
      </c>
      <c r="I429" s="321" t="s">
        <v>443</v>
      </c>
      <c r="J429" s="1357"/>
      <c r="K429" s="319">
        <f>K427+H429</f>
        <v>436</v>
      </c>
      <c r="L429" s="310" t="s">
        <v>443</v>
      </c>
      <c r="M429" s="1456"/>
      <c r="N429" s="320" t="s">
        <v>2341</v>
      </c>
      <c r="O429" s="1359"/>
      <c r="P429" s="88"/>
    </row>
    <row r="430" spans="1:16" ht="30" customHeight="1">
      <c r="A430" s="1350" t="s">
        <v>2343</v>
      </c>
      <c r="B430" s="304" t="s">
        <v>1330</v>
      </c>
      <c r="C430" s="1352">
        <v>16482</v>
      </c>
      <c r="D430" s="1354" t="s">
        <v>2336</v>
      </c>
      <c r="E430" s="306" t="s">
        <v>2344</v>
      </c>
      <c r="F430" s="1402">
        <v>34</v>
      </c>
      <c r="G430" s="1354" t="s">
        <v>2336</v>
      </c>
      <c r="H430" s="306" t="s">
        <v>2344</v>
      </c>
      <c r="I430" s="318"/>
      <c r="J430" s="1357" t="s">
        <v>2354</v>
      </c>
      <c r="K430" s="319">
        <f>K428+F430</f>
        <v>8068.5</v>
      </c>
      <c r="L430" s="307" t="s">
        <v>2046</v>
      </c>
      <c r="M430" s="1456"/>
      <c r="N430" s="320" t="s">
        <v>2051</v>
      </c>
      <c r="O430" s="1359" t="s">
        <v>2345</v>
      </c>
      <c r="P430" s="88"/>
    </row>
    <row r="431" spans="1:16" ht="30" customHeight="1">
      <c r="A431" s="1350"/>
      <c r="B431" s="304" t="s">
        <v>2355</v>
      </c>
      <c r="C431" s="1353"/>
      <c r="D431" s="1355"/>
      <c r="E431" s="306" t="s">
        <v>2344</v>
      </c>
      <c r="F431" s="1356"/>
      <c r="G431" s="1355"/>
      <c r="H431" s="319">
        <v>2</v>
      </c>
      <c r="I431" s="321" t="s">
        <v>443</v>
      </c>
      <c r="J431" s="1357"/>
      <c r="K431" s="319">
        <f>K429+H431</f>
        <v>438</v>
      </c>
      <c r="L431" s="310" t="s">
        <v>443</v>
      </c>
      <c r="M431" s="1456"/>
      <c r="N431" s="320" t="s">
        <v>2052</v>
      </c>
      <c r="O431" s="1359"/>
      <c r="P431" s="88"/>
    </row>
    <row r="432" spans="1:16" ht="30" customHeight="1">
      <c r="A432" s="1350" t="s">
        <v>2346</v>
      </c>
      <c r="B432" s="304" t="s">
        <v>1330</v>
      </c>
      <c r="C432" s="1352">
        <v>16482</v>
      </c>
      <c r="D432" s="1354" t="s">
        <v>2336</v>
      </c>
      <c r="E432" s="306" t="s">
        <v>2324</v>
      </c>
      <c r="F432" s="1402">
        <v>34</v>
      </c>
      <c r="G432" s="1354" t="s">
        <v>2336</v>
      </c>
      <c r="H432" s="306" t="s">
        <v>2324</v>
      </c>
      <c r="I432" s="318"/>
      <c r="J432" s="1357" t="s">
        <v>2354</v>
      </c>
      <c r="K432" s="319">
        <f>K430+F432</f>
        <v>8102.5</v>
      </c>
      <c r="L432" s="307" t="s">
        <v>2336</v>
      </c>
      <c r="M432" s="1456"/>
      <c r="N432" s="320" t="s">
        <v>2174</v>
      </c>
      <c r="O432" s="1359" t="s">
        <v>2347</v>
      </c>
      <c r="P432" s="88"/>
    </row>
    <row r="433" spans="1:16" ht="30" customHeight="1">
      <c r="A433" s="1350"/>
      <c r="B433" s="304" t="s">
        <v>2356</v>
      </c>
      <c r="C433" s="1353"/>
      <c r="D433" s="1355"/>
      <c r="E433" s="306" t="s">
        <v>2324</v>
      </c>
      <c r="F433" s="1356"/>
      <c r="G433" s="1355"/>
      <c r="H433" s="319">
        <v>2</v>
      </c>
      <c r="I433" s="321" t="s">
        <v>443</v>
      </c>
      <c r="J433" s="1357"/>
      <c r="K433" s="319">
        <f>K431+H433</f>
        <v>440</v>
      </c>
      <c r="L433" s="310" t="s">
        <v>443</v>
      </c>
      <c r="M433" s="1456"/>
      <c r="N433" s="320" t="s">
        <v>2341</v>
      </c>
      <c r="O433" s="1359"/>
      <c r="P433" s="88"/>
    </row>
    <row r="434" spans="1:16" ht="30" customHeight="1">
      <c r="A434" s="1350" t="s">
        <v>2350</v>
      </c>
      <c r="B434" s="304" t="s">
        <v>1330</v>
      </c>
      <c r="C434" s="1352">
        <v>16482</v>
      </c>
      <c r="D434" s="1354" t="s">
        <v>2336</v>
      </c>
      <c r="E434" s="306" t="s">
        <v>2348</v>
      </c>
      <c r="F434" s="1402">
        <v>34</v>
      </c>
      <c r="G434" s="1354" t="s">
        <v>2336</v>
      </c>
      <c r="H434" s="306" t="s">
        <v>2348</v>
      </c>
      <c r="I434" s="318"/>
      <c r="J434" s="1357" t="s">
        <v>2354</v>
      </c>
      <c r="K434" s="319">
        <f>K432+F434</f>
        <v>8136.5</v>
      </c>
      <c r="L434" s="307" t="s">
        <v>2046</v>
      </c>
      <c r="M434" s="1456"/>
      <c r="N434" s="320" t="s">
        <v>2129</v>
      </c>
      <c r="O434" s="1359" t="s">
        <v>2349</v>
      </c>
      <c r="P434" s="88"/>
    </row>
    <row r="435" spans="1:16" ht="30" customHeight="1">
      <c r="A435" s="1350"/>
      <c r="B435" s="304" t="s">
        <v>2355</v>
      </c>
      <c r="C435" s="1353"/>
      <c r="D435" s="1355"/>
      <c r="E435" s="306" t="s">
        <v>2348</v>
      </c>
      <c r="F435" s="1356"/>
      <c r="G435" s="1355"/>
      <c r="H435" s="319">
        <v>2</v>
      </c>
      <c r="I435" s="321" t="s">
        <v>443</v>
      </c>
      <c r="J435" s="1357"/>
      <c r="K435" s="319">
        <f>K433+H435</f>
        <v>442</v>
      </c>
      <c r="L435" s="310" t="s">
        <v>443</v>
      </c>
      <c r="M435" s="1456"/>
      <c r="N435" s="320" t="s">
        <v>2052</v>
      </c>
      <c r="O435" s="1359"/>
      <c r="P435" s="88"/>
    </row>
    <row r="436" spans="1:16" ht="30" customHeight="1">
      <c r="A436" s="1360" t="s">
        <v>2351</v>
      </c>
      <c r="B436" s="148" t="s">
        <v>1330</v>
      </c>
      <c r="C436" s="1362">
        <v>16482</v>
      </c>
      <c r="D436" s="1364" t="s">
        <v>2456</v>
      </c>
      <c r="E436" s="69" t="s">
        <v>2352</v>
      </c>
      <c r="F436" s="1389">
        <v>34</v>
      </c>
      <c r="G436" s="1364" t="s">
        <v>2456</v>
      </c>
      <c r="H436" s="69" t="s">
        <v>2352</v>
      </c>
      <c r="I436" s="294"/>
      <c r="J436" s="1367" t="s">
        <v>2457</v>
      </c>
      <c r="K436" s="87">
        <f>K434+F436</f>
        <v>8170.5</v>
      </c>
      <c r="L436" s="70" t="s">
        <v>2456</v>
      </c>
      <c r="M436" s="1395"/>
      <c r="N436" s="66" t="s">
        <v>2440</v>
      </c>
      <c r="O436" s="1369" t="s">
        <v>2442</v>
      </c>
      <c r="P436" s="88"/>
    </row>
    <row r="437" spans="1:16" ht="30" customHeight="1">
      <c r="A437" s="1360"/>
      <c r="B437" s="148" t="s">
        <v>2458</v>
      </c>
      <c r="C437" s="1363"/>
      <c r="D437" s="1365"/>
      <c r="E437" s="69" t="s">
        <v>2353</v>
      </c>
      <c r="F437" s="1366"/>
      <c r="G437" s="1365"/>
      <c r="H437" s="87">
        <v>2</v>
      </c>
      <c r="I437" s="163" t="s">
        <v>443</v>
      </c>
      <c r="J437" s="1367"/>
      <c r="K437" s="87">
        <f>K435+H437</f>
        <v>444</v>
      </c>
      <c r="L437" s="73" t="s">
        <v>443</v>
      </c>
      <c r="M437" s="1395"/>
      <c r="N437" s="66" t="s">
        <v>2441</v>
      </c>
      <c r="O437" s="1369"/>
      <c r="P437" s="88"/>
    </row>
    <row r="438" spans="1:16" ht="30" customHeight="1">
      <c r="A438" s="1360" t="s">
        <v>2439</v>
      </c>
      <c r="B438" s="148" t="s">
        <v>1330</v>
      </c>
      <c r="C438" s="1362">
        <v>16482</v>
      </c>
      <c r="D438" s="1364" t="s">
        <v>2459</v>
      </c>
      <c r="E438" s="69" t="s">
        <v>2435</v>
      </c>
      <c r="F438" s="1389">
        <v>35</v>
      </c>
      <c r="G438" s="1364" t="s">
        <v>2459</v>
      </c>
      <c r="H438" s="69" t="s">
        <v>2436</v>
      </c>
      <c r="I438" s="294"/>
      <c r="J438" s="1367" t="s">
        <v>2460</v>
      </c>
      <c r="K438" s="87">
        <f>K436+F438</f>
        <v>8205.5</v>
      </c>
      <c r="L438" s="70" t="s">
        <v>2459</v>
      </c>
      <c r="M438" s="1395"/>
      <c r="N438" s="66" t="s">
        <v>2437</v>
      </c>
      <c r="O438" s="1369" t="s">
        <v>2443</v>
      </c>
      <c r="P438" s="88"/>
    </row>
    <row r="439" spans="1:16" ht="30" customHeight="1">
      <c r="A439" s="1360"/>
      <c r="B439" s="148" t="s">
        <v>2461</v>
      </c>
      <c r="C439" s="1363"/>
      <c r="D439" s="1365"/>
      <c r="E439" s="69" t="s">
        <v>2435</v>
      </c>
      <c r="F439" s="1366"/>
      <c r="G439" s="1365"/>
      <c r="H439" s="87">
        <v>2</v>
      </c>
      <c r="I439" s="163" t="s">
        <v>443</v>
      </c>
      <c r="J439" s="1367"/>
      <c r="K439" s="87">
        <f>K437+H439</f>
        <v>446</v>
      </c>
      <c r="L439" s="73" t="s">
        <v>443</v>
      </c>
      <c r="M439" s="1395"/>
      <c r="N439" s="66" t="s">
        <v>2438</v>
      </c>
      <c r="O439" s="1369"/>
      <c r="P439" s="88"/>
    </row>
    <row r="440" spans="1:16" ht="30" customHeight="1">
      <c r="A440" s="1360" t="s">
        <v>2462</v>
      </c>
      <c r="B440" s="148" t="s">
        <v>1330</v>
      </c>
      <c r="C440" s="1362">
        <v>16482</v>
      </c>
      <c r="D440" s="1364" t="s">
        <v>2459</v>
      </c>
      <c r="E440" s="69" t="s">
        <v>2463</v>
      </c>
      <c r="F440" s="1389">
        <v>34</v>
      </c>
      <c r="G440" s="1364" t="s">
        <v>2459</v>
      </c>
      <c r="H440" s="69" t="s">
        <v>2464</v>
      </c>
      <c r="I440" s="294"/>
      <c r="J440" s="1367" t="s">
        <v>2460</v>
      </c>
      <c r="K440" s="87">
        <f>K438+F440</f>
        <v>8239.5</v>
      </c>
      <c r="L440" s="70" t="s">
        <v>2459</v>
      </c>
      <c r="M440" s="1395"/>
      <c r="N440" s="66" t="s">
        <v>2465</v>
      </c>
      <c r="O440" s="1369" t="s">
        <v>2467</v>
      </c>
      <c r="P440" s="88"/>
    </row>
    <row r="441" spans="1:16" ht="30" customHeight="1">
      <c r="A441" s="1360"/>
      <c r="B441" s="148" t="s">
        <v>2461</v>
      </c>
      <c r="C441" s="1363"/>
      <c r="D441" s="1365"/>
      <c r="E441" s="69" t="s">
        <v>2464</v>
      </c>
      <c r="F441" s="1366"/>
      <c r="G441" s="1365"/>
      <c r="H441" s="87">
        <v>2</v>
      </c>
      <c r="I441" s="163" t="s">
        <v>443</v>
      </c>
      <c r="J441" s="1367"/>
      <c r="K441" s="87">
        <f>K439+H441</f>
        <v>448</v>
      </c>
      <c r="L441" s="73" t="s">
        <v>443</v>
      </c>
      <c r="M441" s="1395"/>
      <c r="N441" s="66" t="s">
        <v>2466</v>
      </c>
      <c r="O441" s="1369"/>
      <c r="P441" s="88"/>
    </row>
    <row r="442" spans="1:16" ht="30" customHeight="1">
      <c r="A442" s="1350" t="s">
        <v>2468</v>
      </c>
      <c r="B442" s="304" t="s">
        <v>1330</v>
      </c>
      <c r="C442" s="1352">
        <v>16482</v>
      </c>
      <c r="D442" s="1354" t="s">
        <v>2047</v>
      </c>
      <c r="E442" s="306" t="s">
        <v>2469</v>
      </c>
      <c r="F442" s="1402">
        <v>33</v>
      </c>
      <c r="G442" s="1354" t="s">
        <v>2047</v>
      </c>
      <c r="H442" s="306" t="s">
        <v>2470</v>
      </c>
      <c r="I442" s="318"/>
      <c r="J442" s="1357" t="s">
        <v>2792</v>
      </c>
      <c r="K442" s="319">
        <f>K440+F442</f>
        <v>8272.5</v>
      </c>
      <c r="L442" s="307" t="s">
        <v>2793</v>
      </c>
      <c r="M442" s="1456"/>
      <c r="N442" s="320" t="s">
        <v>481</v>
      </c>
      <c r="O442" s="1359" t="s">
        <v>2471</v>
      </c>
      <c r="P442" s="88"/>
    </row>
    <row r="443" spans="1:16" ht="30" customHeight="1">
      <c r="A443" s="1350"/>
      <c r="B443" s="304" t="s">
        <v>2159</v>
      </c>
      <c r="C443" s="1353"/>
      <c r="D443" s="1355"/>
      <c r="E443" s="306" t="s">
        <v>2470</v>
      </c>
      <c r="F443" s="1356"/>
      <c r="G443" s="1355"/>
      <c r="H443" s="319">
        <v>2</v>
      </c>
      <c r="I443" s="321" t="s">
        <v>443</v>
      </c>
      <c r="J443" s="1357"/>
      <c r="K443" s="319">
        <f>K441+H443</f>
        <v>450</v>
      </c>
      <c r="L443" s="310" t="s">
        <v>443</v>
      </c>
      <c r="M443" s="1456"/>
      <c r="N443" s="320" t="s">
        <v>2466</v>
      </c>
      <c r="O443" s="1359"/>
      <c r="P443" s="88"/>
    </row>
    <row r="444" spans="1:16" ht="30" customHeight="1">
      <c r="A444" s="1350" t="s">
        <v>2476</v>
      </c>
      <c r="B444" s="304" t="s">
        <v>1330</v>
      </c>
      <c r="C444" s="1352">
        <v>16482</v>
      </c>
      <c r="D444" s="1354" t="s">
        <v>2047</v>
      </c>
      <c r="E444" s="306" t="s">
        <v>2473</v>
      </c>
      <c r="F444" s="1402">
        <v>33</v>
      </c>
      <c r="G444" s="1354" t="s">
        <v>2047</v>
      </c>
      <c r="H444" s="306" t="s">
        <v>2472</v>
      </c>
      <c r="I444" s="318"/>
      <c r="J444" s="1357" t="s">
        <v>2791</v>
      </c>
      <c r="K444" s="319">
        <f>K442+F444</f>
        <v>8305.5</v>
      </c>
      <c r="L444" s="307" t="s">
        <v>2790</v>
      </c>
      <c r="M444" s="1456"/>
      <c r="N444" s="320" t="s">
        <v>2475</v>
      </c>
      <c r="O444" s="1359" t="s">
        <v>2474</v>
      </c>
      <c r="P444" s="88"/>
    </row>
    <row r="445" spans="1:16" ht="30" customHeight="1">
      <c r="A445" s="1350"/>
      <c r="B445" s="304" t="s">
        <v>2794</v>
      </c>
      <c r="C445" s="1353"/>
      <c r="D445" s="1355"/>
      <c r="E445" s="306" t="s">
        <v>2472</v>
      </c>
      <c r="F445" s="1356"/>
      <c r="G445" s="1355"/>
      <c r="H445" s="319">
        <v>2</v>
      </c>
      <c r="I445" s="321" t="s">
        <v>443</v>
      </c>
      <c r="J445" s="1357"/>
      <c r="K445" s="319">
        <f>K443+H445</f>
        <v>452</v>
      </c>
      <c r="L445" s="310" t="s">
        <v>443</v>
      </c>
      <c r="M445" s="1456"/>
      <c r="N445" s="320" t="s">
        <v>491</v>
      </c>
      <c r="O445" s="1359"/>
      <c r="P445" s="88"/>
    </row>
    <row r="446" spans="1:16" ht="30" customHeight="1">
      <c r="A446" s="1350" t="s">
        <v>2482</v>
      </c>
      <c r="B446" s="304" t="s">
        <v>1330</v>
      </c>
      <c r="C446" s="1352">
        <v>16482</v>
      </c>
      <c r="D446" s="1354" t="s">
        <v>2790</v>
      </c>
      <c r="E446" s="306" t="s">
        <v>2477</v>
      </c>
      <c r="F446" s="1402">
        <v>33</v>
      </c>
      <c r="G446" s="1354" t="s">
        <v>2790</v>
      </c>
      <c r="H446" s="306" t="s">
        <v>2479</v>
      </c>
      <c r="I446" s="318"/>
      <c r="J446" s="1357" t="s">
        <v>2266</v>
      </c>
      <c r="K446" s="319">
        <f>K444+F446</f>
        <v>8338.5</v>
      </c>
      <c r="L446" s="307" t="s">
        <v>2047</v>
      </c>
      <c r="M446" s="1456"/>
      <c r="N446" s="320" t="s">
        <v>2480</v>
      </c>
      <c r="O446" s="1359" t="s">
        <v>2481</v>
      </c>
      <c r="P446" s="88"/>
    </row>
    <row r="447" spans="1:16" ht="30" customHeight="1">
      <c r="A447" s="1350"/>
      <c r="B447" s="304" t="s">
        <v>2794</v>
      </c>
      <c r="C447" s="1353"/>
      <c r="D447" s="1355"/>
      <c r="E447" s="306" t="s">
        <v>2478</v>
      </c>
      <c r="F447" s="1356"/>
      <c r="G447" s="1355"/>
      <c r="H447" s="319">
        <v>2</v>
      </c>
      <c r="I447" s="321" t="s">
        <v>443</v>
      </c>
      <c r="J447" s="1357"/>
      <c r="K447" s="319">
        <f>K445+H447</f>
        <v>454</v>
      </c>
      <c r="L447" s="310" t="s">
        <v>443</v>
      </c>
      <c r="M447" s="1456"/>
      <c r="N447" s="320" t="s">
        <v>2453</v>
      </c>
      <c r="O447" s="1359"/>
      <c r="P447" s="88"/>
    </row>
    <row r="448" spans="1:16" ht="30" customHeight="1">
      <c r="A448" s="1350" t="s">
        <v>2483</v>
      </c>
      <c r="B448" s="304" t="s">
        <v>1330</v>
      </c>
      <c r="C448" s="1352">
        <v>16482</v>
      </c>
      <c r="D448" s="1354" t="s">
        <v>2790</v>
      </c>
      <c r="E448" s="306" t="s">
        <v>2484</v>
      </c>
      <c r="F448" s="1402">
        <v>33</v>
      </c>
      <c r="G448" s="1354" t="s">
        <v>2790</v>
      </c>
      <c r="H448" s="306" t="s">
        <v>2486</v>
      </c>
      <c r="I448" s="318"/>
      <c r="J448" s="1357" t="s">
        <v>2791</v>
      </c>
      <c r="K448" s="319">
        <f>K446+F448</f>
        <v>8371.5</v>
      </c>
      <c r="L448" s="307" t="s">
        <v>2790</v>
      </c>
      <c r="M448" s="1456"/>
      <c r="N448" s="320" t="s">
        <v>516</v>
      </c>
      <c r="O448" s="1359" t="s">
        <v>2488</v>
      </c>
      <c r="P448" s="88"/>
    </row>
    <row r="449" spans="1:16" ht="30" customHeight="1">
      <c r="A449" s="1350"/>
      <c r="B449" s="304" t="s">
        <v>2795</v>
      </c>
      <c r="C449" s="1353"/>
      <c r="D449" s="1355"/>
      <c r="E449" s="306" t="s">
        <v>2485</v>
      </c>
      <c r="F449" s="1356"/>
      <c r="G449" s="1355"/>
      <c r="H449" s="319">
        <v>2</v>
      </c>
      <c r="I449" s="321" t="s">
        <v>443</v>
      </c>
      <c r="J449" s="1357"/>
      <c r="K449" s="319">
        <f>K447+H449</f>
        <v>456</v>
      </c>
      <c r="L449" s="310" t="s">
        <v>443</v>
      </c>
      <c r="M449" s="1456"/>
      <c r="N449" s="320" t="s">
        <v>2487</v>
      </c>
      <c r="O449" s="1359"/>
      <c r="P449" s="88"/>
    </row>
    <row r="450" spans="1:16" ht="30" customHeight="1">
      <c r="A450" s="1350" t="s">
        <v>2489</v>
      </c>
      <c r="B450" s="304" t="s">
        <v>1330</v>
      </c>
      <c r="C450" s="1352">
        <v>16482</v>
      </c>
      <c r="D450" s="1354" t="s">
        <v>2047</v>
      </c>
      <c r="E450" s="306" t="s">
        <v>2490</v>
      </c>
      <c r="F450" s="1402">
        <v>33</v>
      </c>
      <c r="G450" s="1354" t="s">
        <v>2790</v>
      </c>
      <c r="H450" s="306" t="s">
        <v>2491</v>
      </c>
      <c r="I450" s="318"/>
      <c r="J450" s="1357" t="s">
        <v>2796</v>
      </c>
      <c r="K450" s="319">
        <f>K448+F450</f>
        <v>8404.5</v>
      </c>
      <c r="L450" s="307" t="s">
        <v>2047</v>
      </c>
      <c r="M450" s="1456"/>
      <c r="N450" s="320" t="s">
        <v>481</v>
      </c>
      <c r="O450" s="1359" t="s">
        <v>2727</v>
      </c>
      <c r="P450" s="88"/>
    </row>
    <row r="451" spans="1:16" ht="30" customHeight="1">
      <c r="A451" s="1350"/>
      <c r="B451" s="304" t="s">
        <v>2789</v>
      </c>
      <c r="C451" s="1353"/>
      <c r="D451" s="1355"/>
      <c r="E451" s="306" t="s">
        <v>2490</v>
      </c>
      <c r="F451" s="1356"/>
      <c r="G451" s="1355"/>
      <c r="H451" s="319">
        <v>2</v>
      </c>
      <c r="I451" s="321" t="s">
        <v>443</v>
      </c>
      <c r="J451" s="1357"/>
      <c r="K451" s="319">
        <f>K449+H451</f>
        <v>458</v>
      </c>
      <c r="L451" s="310" t="s">
        <v>443</v>
      </c>
      <c r="M451" s="1456"/>
      <c r="N451" s="320" t="s">
        <v>2487</v>
      </c>
      <c r="O451" s="1359"/>
      <c r="P451" s="88"/>
    </row>
    <row r="452" spans="1:16" ht="30" customHeight="1">
      <c r="A452" s="1350" t="s">
        <v>2728</v>
      </c>
      <c r="B452" s="304" t="s">
        <v>1330</v>
      </c>
      <c r="C452" s="1352">
        <v>16482</v>
      </c>
      <c r="D452" s="1354" t="s">
        <v>2790</v>
      </c>
      <c r="E452" s="306" t="s">
        <v>2492</v>
      </c>
      <c r="F452" s="1402">
        <v>33</v>
      </c>
      <c r="G452" s="1354" t="s">
        <v>2047</v>
      </c>
      <c r="H452" s="306" t="s">
        <v>2494</v>
      </c>
      <c r="I452" s="318"/>
      <c r="J452" s="1357" t="s">
        <v>2791</v>
      </c>
      <c r="K452" s="319">
        <f>K450+F452</f>
        <v>8437.5</v>
      </c>
      <c r="L452" s="307" t="s">
        <v>2047</v>
      </c>
      <c r="M452" s="1456"/>
      <c r="N452" s="320" t="s">
        <v>481</v>
      </c>
      <c r="O452" s="1359" t="s">
        <v>2495</v>
      </c>
      <c r="P452" s="88"/>
    </row>
    <row r="453" spans="1:16" ht="30" customHeight="1">
      <c r="A453" s="1350"/>
      <c r="B453" s="304" t="s">
        <v>2789</v>
      </c>
      <c r="C453" s="1353"/>
      <c r="D453" s="1355"/>
      <c r="E453" s="306" t="s">
        <v>2493</v>
      </c>
      <c r="F453" s="1356"/>
      <c r="G453" s="1355"/>
      <c r="H453" s="319">
        <v>2</v>
      </c>
      <c r="I453" s="321" t="s">
        <v>443</v>
      </c>
      <c r="J453" s="1357"/>
      <c r="K453" s="319">
        <f>K451+H453</f>
        <v>460</v>
      </c>
      <c r="L453" s="310" t="s">
        <v>443</v>
      </c>
      <c r="M453" s="1456"/>
      <c r="N453" s="320" t="s">
        <v>2487</v>
      </c>
      <c r="O453" s="1359"/>
      <c r="P453" s="88"/>
    </row>
    <row r="454" spans="1:16" ht="30" customHeight="1">
      <c r="A454" s="1350" t="s">
        <v>2729</v>
      </c>
      <c r="B454" s="304" t="s">
        <v>1330</v>
      </c>
      <c r="C454" s="1352">
        <v>16482</v>
      </c>
      <c r="D454" s="1354" t="s">
        <v>2790</v>
      </c>
      <c r="E454" s="306" t="s">
        <v>2730</v>
      </c>
      <c r="F454" s="1402">
        <v>23</v>
      </c>
      <c r="G454" s="1354" t="s">
        <v>2793</v>
      </c>
      <c r="H454" s="306" t="str">
        <f>E454</f>
        <v>110/07/01</v>
      </c>
      <c r="I454" s="318"/>
      <c r="J454" s="1357" t="s">
        <v>2796</v>
      </c>
      <c r="K454" s="319">
        <f>K452+F454</f>
        <v>8460.5</v>
      </c>
      <c r="L454" s="307" t="s">
        <v>2793</v>
      </c>
      <c r="M454" s="1456"/>
      <c r="N454" s="320" t="s">
        <v>488</v>
      </c>
      <c r="O454" s="1359" t="s">
        <v>2731</v>
      </c>
      <c r="P454" s="88"/>
    </row>
    <row r="455" spans="1:16" ht="30" customHeight="1">
      <c r="A455" s="1350"/>
      <c r="B455" s="304" t="s">
        <v>2789</v>
      </c>
      <c r="C455" s="1353"/>
      <c r="D455" s="1355"/>
      <c r="E455" s="306" t="str">
        <f>E454</f>
        <v>110/07/01</v>
      </c>
      <c r="F455" s="1356"/>
      <c r="G455" s="1355"/>
      <c r="H455" s="319">
        <v>2</v>
      </c>
      <c r="I455" s="321" t="s">
        <v>443</v>
      </c>
      <c r="J455" s="1357"/>
      <c r="K455" s="319">
        <f>K453+H455</f>
        <v>462</v>
      </c>
      <c r="L455" s="310" t="s">
        <v>443</v>
      </c>
      <c r="M455" s="1456"/>
      <c r="N455" s="320" t="s">
        <v>2732</v>
      </c>
      <c r="O455" s="1359"/>
      <c r="P455" s="88"/>
    </row>
    <row r="456" spans="1:16" ht="30" customHeight="1">
      <c r="A456" s="1350" t="s">
        <v>2737</v>
      </c>
      <c r="B456" s="304" t="s">
        <v>1330</v>
      </c>
      <c r="C456" s="1352">
        <v>16482</v>
      </c>
      <c r="D456" s="1354" t="s">
        <v>2790</v>
      </c>
      <c r="E456" s="306" t="s">
        <v>2733</v>
      </c>
      <c r="F456" s="1402">
        <v>23</v>
      </c>
      <c r="G456" s="1354" t="s">
        <v>2790</v>
      </c>
      <c r="H456" s="306" t="str">
        <f>E456</f>
        <v>110/07/02</v>
      </c>
      <c r="I456" s="318"/>
      <c r="J456" s="1357" t="s">
        <v>2266</v>
      </c>
      <c r="K456" s="319">
        <f>K454+F456</f>
        <v>8483.5</v>
      </c>
      <c r="L456" s="307" t="s">
        <v>2790</v>
      </c>
      <c r="M456" s="1456"/>
      <c r="N456" s="320" t="s">
        <v>2734</v>
      </c>
      <c r="O456" s="1359" t="s">
        <v>2736</v>
      </c>
      <c r="P456" s="88"/>
    </row>
    <row r="457" spans="1:16" ht="30" customHeight="1">
      <c r="A457" s="1350"/>
      <c r="B457" s="304" t="s">
        <v>2789</v>
      </c>
      <c r="C457" s="1353"/>
      <c r="D457" s="1355"/>
      <c r="E457" s="306" t="str">
        <f>E456</f>
        <v>110/07/02</v>
      </c>
      <c r="F457" s="1356"/>
      <c r="G457" s="1355"/>
      <c r="H457" s="319">
        <v>2</v>
      </c>
      <c r="I457" s="321" t="s">
        <v>443</v>
      </c>
      <c r="J457" s="1357"/>
      <c r="K457" s="319">
        <f>K455+H457</f>
        <v>464</v>
      </c>
      <c r="L457" s="310" t="s">
        <v>443</v>
      </c>
      <c r="M457" s="1456"/>
      <c r="N457" s="320" t="s">
        <v>2735</v>
      </c>
      <c r="O457" s="1359"/>
      <c r="P457" s="88"/>
    </row>
    <row r="458" spans="1:16" ht="30" customHeight="1">
      <c r="A458" s="1350" t="s">
        <v>2738</v>
      </c>
      <c r="B458" s="304" t="s">
        <v>1330</v>
      </c>
      <c r="C458" s="1352">
        <v>16482</v>
      </c>
      <c r="D458" s="1354" t="s">
        <v>2797</v>
      </c>
      <c r="E458" s="306" t="s">
        <v>2733</v>
      </c>
      <c r="F458" s="1402">
        <v>23</v>
      </c>
      <c r="G458" s="1354" t="s">
        <v>2790</v>
      </c>
      <c r="H458" s="306" t="str">
        <f>E458</f>
        <v>110/07/02</v>
      </c>
      <c r="I458" s="318"/>
      <c r="J458" s="1357" t="s">
        <v>2791</v>
      </c>
      <c r="K458" s="319">
        <f>K456+F458</f>
        <v>8506.5</v>
      </c>
      <c r="L458" s="307" t="s">
        <v>2790</v>
      </c>
      <c r="M458" s="1456"/>
      <c r="N458" s="320" t="s">
        <v>2734</v>
      </c>
      <c r="O458" s="1359" t="s">
        <v>2739</v>
      </c>
      <c r="P458" s="88"/>
    </row>
    <row r="459" spans="1:16" ht="30" customHeight="1">
      <c r="A459" s="1350"/>
      <c r="B459" s="304" t="s">
        <v>2789</v>
      </c>
      <c r="C459" s="1353"/>
      <c r="D459" s="1355"/>
      <c r="E459" s="306" t="str">
        <f>E458</f>
        <v>110/07/02</v>
      </c>
      <c r="F459" s="1356"/>
      <c r="G459" s="1355"/>
      <c r="H459" s="319">
        <v>2</v>
      </c>
      <c r="I459" s="321" t="s">
        <v>443</v>
      </c>
      <c r="J459" s="1357"/>
      <c r="K459" s="319">
        <f>K457+H459</f>
        <v>466</v>
      </c>
      <c r="L459" s="310" t="s">
        <v>443</v>
      </c>
      <c r="M459" s="1456"/>
      <c r="N459" s="320" t="s">
        <v>2735</v>
      </c>
      <c r="O459" s="1359"/>
      <c r="P459" s="88"/>
    </row>
    <row r="460" spans="1:16" ht="30" customHeight="1">
      <c r="A460" s="1350" t="s">
        <v>2740</v>
      </c>
      <c r="B460" s="304" t="s">
        <v>1330</v>
      </c>
      <c r="C460" s="1352">
        <v>16482</v>
      </c>
      <c r="D460" s="1354" t="s">
        <v>2790</v>
      </c>
      <c r="E460" s="306" t="s">
        <v>2741</v>
      </c>
      <c r="F460" s="1402">
        <v>23</v>
      </c>
      <c r="G460" s="1354" t="s">
        <v>2790</v>
      </c>
      <c r="H460" s="306" t="str">
        <f>E460</f>
        <v>110/07/05</v>
      </c>
      <c r="I460" s="318"/>
      <c r="J460" s="1357" t="s">
        <v>2796</v>
      </c>
      <c r="K460" s="319">
        <f>K458+F460</f>
        <v>8529.5</v>
      </c>
      <c r="L460" s="307" t="s">
        <v>2790</v>
      </c>
      <c r="M460" s="1456"/>
      <c r="N460" s="320" t="s">
        <v>2742</v>
      </c>
      <c r="O460" s="1359" t="s">
        <v>2744</v>
      </c>
      <c r="P460" s="88"/>
    </row>
    <row r="461" spans="1:16" ht="30" customHeight="1">
      <c r="A461" s="1350"/>
      <c r="B461" s="304" t="s">
        <v>2789</v>
      </c>
      <c r="C461" s="1353"/>
      <c r="D461" s="1355"/>
      <c r="E461" s="306" t="str">
        <f>E460</f>
        <v>110/07/05</v>
      </c>
      <c r="F461" s="1356"/>
      <c r="G461" s="1355"/>
      <c r="H461" s="319">
        <v>2</v>
      </c>
      <c r="I461" s="321" t="s">
        <v>443</v>
      </c>
      <c r="J461" s="1357"/>
      <c r="K461" s="319">
        <f>K459+H461</f>
        <v>468</v>
      </c>
      <c r="L461" s="310" t="s">
        <v>443</v>
      </c>
      <c r="M461" s="1456"/>
      <c r="N461" s="320" t="s">
        <v>2743</v>
      </c>
      <c r="O461" s="1359"/>
      <c r="P461" s="88"/>
    </row>
    <row r="462" spans="1:16" ht="30" customHeight="1">
      <c r="A462" s="1350" t="s">
        <v>2745</v>
      </c>
      <c r="B462" s="304" t="s">
        <v>1330</v>
      </c>
      <c r="C462" s="1352">
        <v>16482</v>
      </c>
      <c r="D462" s="1354" t="s">
        <v>2790</v>
      </c>
      <c r="E462" s="306" t="s">
        <v>2746</v>
      </c>
      <c r="F462" s="1402">
        <v>23</v>
      </c>
      <c r="G462" s="1354" t="s">
        <v>2790</v>
      </c>
      <c r="H462" s="306" t="str">
        <f>E462</f>
        <v>110/07/06</v>
      </c>
      <c r="I462" s="318"/>
      <c r="J462" s="1357" t="s">
        <v>2791</v>
      </c>
      <c r="K462" s="319">
        <f>K460+F462</f>
        <v>8552.5</v>
      </c>
      <c r="L462" s="307" t="s">
        <v>2790</v>
      </c>
      <c r="M462" s="1456"/>
      <c r="N462" s="320" t="s">
        <v>2747</v>
      </c>
      <c r="O462" s="1359" t="s">
        <v>2749</v>
      </c>
      <c r="P462" s="88"/>
    </row>
    <row r="463" spans="1:16" ht="30" customHeight="1">
      <c r="A463" s="1350"/>
      <c r="B463" s="304" t="s">
        <v>2789</v>
      </c>
      <c r="C463" s="1353"/>
      <c r="D463" s="1355"/>
      <c r="E463" s="306" t="str">
        <f>E462</f>
        <v>110/07/06</v>
      </c>
      <c r="F463" s="1356"/>
      <c r="G463" s="1355"/>
      <c r="H463" s="319">
        <v>2</v>
      </c>
      <c r="I463" s="321" t="s">
        <v>443</v>
      </c>
      <c r="J463" s="1357"/>
      <c r="K463" s="319">
        <f>K461+H463</f>
        <v>470</v>
      </c>
      <c r="L463" s="310" t="s">
        <v>443</v>
      </c>
      <c r="M463" s="1456"/>
      <c r="N463" s="320" t="s">
        <v>2748</v>
      </c>
      <c r="O463" s="1359"/>
      <c r="P463" s="88"/>
    </row>
    <row r="464" spans="1:16" ht="30" customHeight="1">
      <c r="A464" s="1350" t="s">
        <v>2750</v>
      </c>
      <c r="B464" s="304" t="s">
        <v>1330</v>
      </c>
      <c r="C464" s="1352">
        <v>16482</v>
      </c>
      <c r="D464" s="1354" t="s">
        <v>2790</v>
      </c>
      <c r="E464" s="306" t="s">
        <v>2746</v>
      </c>
      <c r="F464" s="1402">
        <v>23</v>
      </c>
      <c r="G464" s="1354" t="s">
        <v>2790</v>
      </c>
      <c r="H464" s="306" t="str">
        <f>E464</f>
        <v>110/07/06</v>
      </c>
      <c r="I464" s="318"/>
      <c r="J464" s="1357" t="s">
        <v>2791</v>
      </c>
      <c r="K464" s="319">
        <f>K462+F464</f>
        <v>8575.5</v>
      </c>
      <c r="L464" s="307" t="s">
        <v>2790</v>
      </c>
      <c r="M464" s="1456"/>
      <c r="N464" s="320" t="s">
        <v>2747</v>
      </c>
      <c r="O464" s="1359" t="s">
        <v>2751</v>
      </c>
      <c r="P464" s="88"/>
    </row>
    <row r="465" spans="1:16" ht="30" customHeight="1">
      <c r="A465" s="1350"/>
      <c r="B465" s="304" t="s">
        <v>2789</v>
      </c>
      <c r="C465" s="1353"/>
      <c r="D465" s="1355"/>
      <c r="E465" s="306" t="str">
        <f>E464</f>
        <v>110/07/06</v>
      </c>
      <c r="F465" s="1356"/>
      <c r="G465" s="1355"/>
      <c r="H465" s="319">
        <v>2</v>
      </c>
      <c r="I465" s="321" t="s">
        <v>443</v>
      </c>
      <c r="J465" s="1357"/>
      <c r="K465" s="319">
        <f>K463+H465</f>
        <v>472</v>
      </c>
      <c r="L465" s="310" t="s">
        <v>443</v>
      </c>
      <c r="M465" s="1456"/>
      <c r="N465" s="320" t="s">
        <v>2748</v>
      </c>
      <c r="O465" s="1359"/>
      <c r="P465" s="88"/>
    </row>
    <row r="466" spans="1:16" ht="30" customHeight="1">
      <c r="A466" s="1350" t="s">
        <v>2752</v>
      </c>
      <c r="B466" s="304" t="s">
        <v>1330</v>
      </c>
      <c r="C466" s="1352">
        <v>16482</v>
      </c>
      <c r="D466" s="1354" t="s">
        <v>2790</v>
      </c>
      <c r="E466" s="306" t="s">
        <v>2753</v>
      </c>
      <c r="F466" s="1402">
        <v>16</v>
      </c>
      <c r="G466" s="1354" t="s">
        <v>2790</v>
      </c>
      <c r="H466" s="306" t="str">
        <f>E466</f>
        <v>110/07/07</v>
      </c>
      <c r="I466" s="318"/>
      <c r="J466" s="1357" t="s">
        <v>2791</v>
      </c>
      <c r="K466" s="319">
        <f>K464+F466</f>
        <v>8591.5</v>
      </c>
      <c r="L466" s="307" t="s">
        <v>2790</v>
      </c>
      <c r="M466" s="1456"/>
      <c r="N466" s="320" t="s">
        <v>516</v>
      </c>
      <c r="O466" s="1359" t="s">
        <v>2754</v>
      </c>
      <c r="P466" s="88"/>
    </row>
    <row r="467" spans="1:16" ht="30" customHeight="1">
      <c r="A467" s="1350"/>
      <c r="B467" s="304" t="s">
        <v>2789</v>
      </c>
      <c r="C467" s="1353"/>
      <c r="D467" s="1355"/>
      <c r="E467" s="306" t="str">
        <f>E466</f>
        <v>110/07/07</v>
      </c>
      <c r="F467" s="1356"/>
      <c r="G467" s="1355"/>
      <c r="H467" s="319">
        <v>2</v>
      </c>
      <c r="I467" s="321" t="s">
        <v>443</v>
      </c>
      <c r="J467" s="1357"/>
      <c r="K467" s="319">
        <f>K465+H467</f>
        <v>474</v>
      </c>
      <c r="L467" s="310" t="s">
        <v>443</v>
      </c>
      <c r="M467" s="1456"/>
      <c r="N467" s="320" t="s">
        <v>2748</v>
      </c>
      <c r="O467" s="1359"/>
      <c r="P467" s="88"/>
    </row>
    <row r="468" spans="1:16" ht="30" customHeight="1">
      <c r="A468" s="1350" t="s">
        <v>2755</v>
      </c>
      <c r="B468" s="304" t="s">
        <v>1330</v>
      </c>
      <c r="C468" s="1352">
        <v>16482</v>
      </c>
      <c r="D468" s="1354" t="s">
        <v>2790</v>
      </c>
      <c r="E468" s="306" t="s">
        <v>2756</v>
      </c>
      <c r="F468" s="1402">
        <v>16</v>
      </c>
      <c r="G468" s="1354" t="s">
        <v>2790</v>
      </c>
      <c r="H468" s="306" t="str">
        <f>E468</f>
        <v>110/07/08</v>
      </c>
      <c r="I468" s="318"/>
      <c r="J468" s="1357" t="s">
        <v>2791</v>
      </c>
      <c r="K468" s="319">
        <f>K466+F468</f>
        <v>8607.5</v>
      </c>
      <c r="L468" s="307" t="s">
        <v>2790</v>
      </c>
      <c r="M468" s="1456"/>
      <c r="N468" s="320" t="s">
        <v>2742</v>
      </c>
      <c r="O468" s="1359" t="s">
        <v>2757</v>
      </c>
      <c r="P468" s="88"/>
    </row>
    <row r="469" spans="1:16" ht="30" customHeight="1">
      <c r="A469" s="1350"/>
      <c r="B469" s="304" t="s">
        <v>2789</v>
      </c>
      <c r="C469" s="1353"/>
      <c r="D469" s="1355"/>
      <c r="E469" s="306" t="str">
        <f>E468</f>
        <v>110/07/08</v>
      </c>
      <c r="F469" s="1356"/>
      <c r="G469" s="1355"/>
      <c r="H469" s="319">
        <v>2</v>
      </c>
      <c r="I469" s="321" t="s">
        <v>443</v>
      </c>
      <c r="J469" s="1357"/>
      <c r="K469" s="319">
        <f>K467+H469</f>
        <v>476</v>
      </c>
      <c r="L469" s="310" t="s">
        <v>443</v>
      </c>
      <c r="M469" s="1456"/>
      <c r="N469" s="320" t="s">
        <v>491</v>
      </c>
      <c r="O469" s="1359"/>
      <c r="P469" s="88"/>
    </row>
    <row r="470" spans="1:16" ht="30" customHeight="1">
      <c r="A470" s="1350" t="s">
        <v>2759</v>
      </c>
      <c r="B470" s="304" t="s">
        <v>1330</v>
      </c>
      <c r="C470" s="1352">
        <v>16482</v>
      </c>
      <c r="D470" s="1354" t="s">
        <v>2790</v>
      </c>
      <c r="E470" s="306" t="s">
        <v>2756</v>
      </c>
      <c r="F470" s="1402">
        <v>16</v>
      </c>
      <c r="G470" s="1354" t="s">
        <v>2797</v>
      </c>
      <c r="H470" s="306" t="str">
        <f>E470</f>
        <v>110/07/08</v>
      </c>
      <c r="I470" s="318"/>
      <c r="J470" s="1357" t="s">
        <v>2791</v>
      </c>
      <c r="K470" s="319">
        <f>K468+F470</f>
        <v>8623.5</v>
      </c>
      <c r="L470" s="307" t="s">
        <v>2790</v>
      </c>
      <c r="M470" s="1456"/>
      <c r="N470" s="320" t="s">
        <v>2742</v>
      </c>
      <c r="O470" s="1359" t="s">
        <v>2758</v>
      </c>
      <c r="P470" s="88"/>
    </row>
    <row r="471" spans="1:16" ht="30" customHeight="1">
      <c r="A471" s="1350"/>
      <c r="B471" s="304" t="s">
        <v>2789</v>
      </c>
      <c r="C471" s="1353"/>
      <c r="D471" s="1355"/>
      <c r="E471" s="306" t="str">
        <f>E470</f>
        <v>110/07/08</v>
      </c>
      <c r="F471" s="1356"/>
      <c r="G471" s="1355"/>
      <c r="H471" s="319">
        <v>2</v>
      </c>
      <c r="I471" s="321" t="s">
        <v>443</v>
      </c>
      <c r="J471" s="1357"/>
      <c r="K471" s="319">
        <f>K469+H471</f>
        <v>478</v>
      </c>
      <c r="L471" s="310" t="s">
        <v>443</v>
      </c>
      <c r="M471" s="1456"/>
      <c r="N471" s="320" t="s">
        <v>491</v>
      </c>
      <c r="O471" s="1359"/>
      <c r="P471" s="88"/>
    </row>
    <row r="472" spans="1:16" ht="30" customHeight="1">
      <c r="A472" s="1350" t="s">
        <v>2760</v>
      </c>
      <c r="B472" s="304" t="s">
        <v>1330</v>
      </c>
      <c r="C472" s="1352">
        <v>16482</v>
      </c>
      <c r="D472" s="1354" t="s">
        <v>2790</v>
      </c>
      <c r="E472" s="306" t="s">
        <v>2761</v>
      </c>
      <c r="F472" s="1402">
        <v>16</v>
      </c>
      <c r="G472" s="1354" t="s">
        <v>2790</v>
      </c>
      <c r="H472" s="306" t="str">
        <f>E472</f>
        <v>110/07/09</v>
      </c>
      <c r="I472" s="318"/>
      <c r="J472" s="1357" t="s">
        <v>2796</v>
      </c>
      <c r="K472" s="319">
        <f>K470+F472</f>
        <v>8639.5</v>
      </c>
      <c r="L472" s="307" t="s">
        <v>2790</v>
      </c>
      <c r="M472" s="1456"/>
      <c r="N472" s="320" t="s">
        <v>2762</v>
      </c>
      <c r="O472" s="1359" t="s">
        <v>2763</v>
      </c>
      <c r="P472" s="88"/>
    </row>
    <row r="473" spans="1:16" ht="30" customHeight="1">
      <c r="A473" s="1350"/>
      <c r="B473" s="304" t="s">
        <v>2789</v>
      </c>
      <c r="C473" s="1353"/>
      <c r="D473" s="1355"/>
      <c r="E473" s="306" t="str">
        <f>E472</f>
        <v>110/07/09</v>
      </c>
      <c r="F473" s="1356"/>
      <c r="G473" s="1355"/>
      <c r="H473" s="319">
        <v>2</v>
      </c>
      <c r="I473" s="321" t="s">
        <v>443</v>
      </c>
      <c r="J473" s="1357"/>
      <c r="K473" s="319">
        <f>K471+H473</f>
        <v>480</v>
      </c>
      <c r="L473" s="310" t="s">
        <v>443</v>
      </c>
      <c r="M473" s="1456"/>
      <c r="N473" s="320" t="s">
        <v>2735</v>
      </c>
      <c r="O473" s="1359"/>
      <c r="P473" s="88"/>
    </row>
    <row r="474" spans="1:16" ht="30" customHeight="1">
      <c r="A474" s="1350" t="s">
        <v>2764</v>
      </c>
      <c r="B474" s="304" t="s">
        <v>1330</v>
      </c>
      <c r="C474" s="1352">
        <v>16482</v>
      </c>
      <c r="D474" s="1354" t="s">
        <v>2797</v>
      </c>
      <c r="E474" s="306" t="s">
        <v>2761</v>
      </c>
      <c r="F474" s="1402">
        <v>17</v>
      </c>
      <c r="G474" s="1354" t="s">
        <v>2790</v>
      </c>
      <c r="H474" s="306" t="str">
        <f>E474</f>
        <v>110/07/09</v>
      </c>
      <c r="I474" s="318"/>
      <c r="J474" s="1357" t="s">
        <v>2791</v>
      </c>
      <c r="K474" s="319">
        <f>K472+F474</f>
        <v>8656.5</v>
      </c>
      <c r="L474" s="307" t="s">
        <v>2797</v>
      </c>
      <c r="M474" s="1456"/>
      <c r="N474" s="320" t="s">
        <v>2762</v>
      </c>
      <c r="O474" s="1359" t="s">
        <v>2765</v>
      </c>
      <c r="P474" s="88"/>
    </row>
    <row r="475" spans="1:16" ht="30" customHeight="1">
      <c r="A475" s="1350"/>
      <c r="B475" s="304" t="s">
        <v>2789</v>
      </c>
      <c r="C475" s="1353"/>
      <c r="D475" s="1355"/>
      <c r="E475" s="306" t="str">
        <f>E474</f>
        <v>110/07/09</v>
      </c>
      <c r="F475" s="1356"/>
      <c r="G475" s="1355"/>
      <c r="H475" s="319">
        <v>2</v>
      </c>
      <c r="I475" s="321" t="s">
        <v>443</v>
      </c>
      <c r="J475" s="1357"/>
      <c r="K475" s="319">
        <f>K473+H475</f>
        <v>482</v>
      </c>
      <c r="L475" s="310" t="s">
        <v>443</v>
      </c>
      <c r="M475" s="1456"/>
      <c r="N475" s="320" t="s">
        <v>2735</v>
      </c>
      <c r="O475" s="1359"/>
      <c r="P475" s="88"/>
    </row>
    <row r="476" spans="1:16" ht="30" customHeight="1">
      <c r="A476" s="1350" t="s">
        <v>2766</v>
      </c>
      <c r="B476" s="304" t="s">
        <v>1330</v>
      </c>
      <c r="C476" s="1352">
        <v>16482</v>
      </c>
      <c r="D476" s="1354" t="s">
        <v>2790</v>
      </c>
      <c r="E476" s="306" t="s">
        <v>2767</v>
      </c>
      <c r="F476" s="1402">
        <v>17</v>
      </c>
      <c r="G476" s="1354" t="s">
        <v>2790</v>
      </c>
      <c r="H476" s="306" t="str">
        <f>E476</f>
        <v>110/07/10</v>
      </c>
      <c r="I476" s="318"/>
      <c r="J476" s="1357" t="s">
        <v>2791</v>
      </c>
      <c r="K476" s="319">
        <f>K474+F476</f>
        <v>8673.5</v>
      </c>
      <c r="L476" s="307" t="s">
        <v>2790</v>
      </c>
      <c r="M476" s="1456"/>
      <c r="N476" s="320" t="s">
        <v>2762</v>
      </c>
      <c r="O476" s="1359" t="s">
        <v>2768</v>
      </c>
      <c r="P476" s="88"/>
    </row>
    <row r="477" spans="1:16" ht="30" customHeight="1">
      <c r="A477" s="1350"/>
      <c r="B477" s="304" t="s">
        <v>2789</v>
      </c>
      <c r="C477" s="1353"/>
      <c r="D477" s="1355"/>
      <c r="E477" s="306" t="str">
        <f>E476</f>
        <v>110/07/10</v>
      </c>
      <c r="F477" s="1356"/>
      <c r="G477" s="1355"/>
      <c r="H477" s="319">
        <v>2</v>
      </c>
      <c r="I477" s="321" t="s">
        <v>443</v>
      </c>
      <c r="J477" s="1357"/>
      <c r="K477" s="319">
        <f>K475+H477</f>
        <v>484</v>
      </c>
      <c r="L477" s="310" t="s">
        <v>443</v>
      </c>
      <c r="M477" s="1456"/>
      <c r="N477" s="320" t="s">
        <v>2735</v>
      </c>
      <c r="O477" s="1359"/>
      <c r="P477" s="88"/>
    </row>
    <row r="478" spans="1:16" ht="30" customHeight="1">
      <c r="A478" s="1350" t="s">
        <v>2769</v>
      </c>
      <c r="B478" s="304" t="s">
        <v>1330</v>
      </c>
      <c r="C478" s="1352">
        <v>16482</v>
      </c>
      <c r="D478" s="1354" t="s">
        <v>2790</v>
      </c>
      <c r="E478" s="306" t="s">
        <v>2767</v>
      </c>
      <c r="F478" s="1402">
        <v>17</v>
      </c>
      <c r="G478" s="1354" t="s">
        <v>2790</v>
      </c>
      <c r="H478" s="306" t="str">
        <f>E478</f>
        <v>110/07/10</v>
      </c>
      <c r="I478" s="318"/>
      <c r="J478" s="1357" t="s">
        <v>2791</v>
      </c>
      <c r="K478" s="319">
        <f>K476+F478</f>
        <v>8690.5</v>
      </c>
      <c r="L478" s="307" t="s">
        <v>2790</v>
      </c>
      <c r="M478" s="1456"/>
      <c r="N478" s="320" t="s">
        <v>2762</v>
      </c>
      <c r="O478" s="1359" t="s">
        <v>2770</v>
      </c>
      <c r="P478" s="88"/>
    </row>
    <row r="479" spans="1:16" ht="30" customHeight="1">
      <c r="A479" s="1350"/>
      <c r="B479" s="304" t="s">
        <v>2789</v>
      </c>
      <c r="C479" s="1353"/>
      <c r="D479" s="1355"/>
      <c r="E479" s="306" t="str">
        <f>E478</f>
        <v>110/07/10</v>
      </c>
      <c r="F479" s="1356"/>
      <c r="G479" s="1355"/>
      <c r="H479" s="319">
        <v>2</v>
      </c>
      <c r="I479" s="321" t="s">
        <v>443</v>
      </c>
      <c r="J479" s="1357"/>
      <c r="K479" s="319">
        <f>K477+H479</f>
        <v>486</v>
      </c>
      <c r="L479" s="310" t="s">
        <v>443</v>
      </c>
      <c r="M479" s="1456"/>
      <c r="N479" s="320" t="s">
        <v>2735</v>
      </c>
      <c r="O479" s="1359"/>
      <c r="P479" s="88"/>
    </row>
    <row r="480" spans="1:16" ht="30" customHeight="1">
      <c r="A480" s="1350" t="s">
        <v>2771</v>
      </c>
      <c r="B480" s="304" t="s">
        <v>1330</v>
      </c>
      <c r="C480" s="1352">
        <v>16482</v>
      </c>
      <c r="D480" s="1354" t="s">
        <v>2790</v>
      </c>
      <c r="E480" s="306" t="s">
        <v>2772</v>
      </c>
      <c r="F480" s="1402">
        <v>16</v>
      </c>
      <c r="G480" s="1354" t="s">
        <v>2790</v>
      </c>
      <c r="H480" s="306" t="str">
        <f>E480</f>
        <v>110/07/19</v>
      </c>
      <c r="I480" s="318"/>
      <c r="J480" s="1357" t="s">
        <v>2791</v>
      </c>
      <c r="K480" s="319">
        <f>K478+F480</f>
        <v>8706.5</v>
      </c>
      <c r="L480" s="307" t="s">
        <v>2790</v>
      </c>
      <c r="M480" s="1456"/>
      <c r="N480" s="320" t="s">
        <v>481</v>
      </c>
      <c r="O480" s="1359" t="s">
        <v>2773</v>
      </c>
      <c r="P480" s="88"/>
    </row>
    <row r="481" spans="1:16" ht="30" customHeight="1">
      <c r="A481" s="1350"/>
      <c r="B481" s="304" t="s">
        <v>2789</v>
      </c>
      <c r="C481" s="1353"/>
      <c r="D481" s="1355"/>
      <c r="E481" s="306" t="str">
        <f>E480</f>
        <v>110/07/19</v>
      </c>
      <c r="F481" s="1356"/>
      <c r="G481" s="1355"/>
      <c r="H481" s="319">
        <v>2</v>
      </c>
      <c r="I481" s="321" t="s">
        <v>443</v>
      </c>
      <c r="J481" s="1357"/>
      <c r="K481" s="319">
        <f>K479+H481</f>
        <v>488</v>
      </c>
      <c r="L481" s="310" t="s">
        <v>443</v>
      </c>
      <c r="M481" s="1456"/>
      <c r="N481" s="320" t="s">
        <v>688</v>
      </c>
      <c r="O481" s="1359"/>
      <c r="P481" s="88"/>
    </row>
    <row r="482" spans="1:16" ht="30" customHeight="1">
      <c r="A482" s="1350" t="s">
        <v>2774</v>
      </c>
      <c r="B482" s="304" t="s">
        <v>1330</v>
      </c>
      <c r="C482" s="1352">
        <v>16482</v>
      </c>
      <c r="D482" s="1354" t="s">
        <v>2790</v>
      </c>
      <c r="E482" s="306" t="s">
        <v>2772</v>
      </c>
      <c r="F482" s="1402">
        <v>16</v>
      </c>
      <c r="G482" s="1354" t="s">
        <v>2790</v>
      </c>
      <c r="H482" s="306" t="str">
        <f>E482</f>
        <v>110/07/19</v>
      </c>
      <c r="I482" s="318"/>
      <c r="J482" s="1357" t="s">
        <v>2791</v>
      </c>
      <c r="K482" s="319">
        <f>K480+F482</f>
        <v>8722.5</v>
      </c>
      <c r="L482" s="307" t="s">
        <v>2790</v>
      </c>
      <c r="M482" s="1456"/>
      <c r="N482" s="320" t="s">
        <v>481</v>
      </c>
      <c r="O482" s="1359" t="s">
        <v>2775</v>
      </c>
      <c r="P482" s="88"/>
    </row>
    <row r="483" spans="1:16" ht="30" customHeight="1">
      <c r="A483" s="1350"/>
      <c r="B483" s="304" t="s">
        <v>2789</v>
      </c>
      <c r="C483" s="1353"/>
      <c r="D483" s="1355"/>
      <c r="E483" s="306" t="str">
        <f>E482</f>
        <v>110/07/19</v>
      </c>
      <c r="F483" s="1356"/>
      <c r="G483" s="1355"/>
      <c r="H483" s="319">
        <v>2</v>
      </c>
      <c r="I483" s="321" t="s">
        <v>443</v>
      </c>
      <c r="J483" s="1357"/>
      <c r="K483" s="319">
        <f>K481+H483</f>
        <v>490</v>
      </c>
      <c r="L483" s="310" t="s">
        <v>443</v>
      </c>
      <c r="M483" s="1456"/>
      <c r="N483" s="320" t="s">
        <v>688</v>
      </c>
      <c r="O483" s="1359"/>
      <c r="P483" s="88"/>
    </row>
    <row r="484" spans="1:16" ht="30" customHeight="1">
      <c r="A484" s="1350" t="s">
        <v>2776</v>
      </c>
      <c r="B484" s="304" t="s">
        <v>1330</v>
      </c>
      <c r="C484" s="1352">
        <v>16482</v>
      </c>
      <c r="D484" s="1354" t="s">
        <v>2790</v>
      </c>
      <c r="E484" s="306" t="s">
        <v>275</v>
      </c>
      <c r="F484" s="1402">
        <v>16</v>
      </c>
      <c r="G484" s="1354" t="s">
        <v>2790</v>
      </c>
      <c r="H484" s="306" t="str">
        <f>E484</f>
        <v>110/07/20</v>
      </c>
      <c r="I484" s="318"/>
      <c r="J484" s="1357" t="s">
        <v>2791</v>
      </c>
      <c r="K484" s="319">
        <f>K482+F484</f>
        <v>8738.5</v>
      </c>
      <c r="L484" s="307" t="s">
        <v>2790</v>
      </c>
      <c r="M484" s="1456"/>
      <c r="N484" s="320" t="s">
        <v>2742</v>
      </c>
      <c r="O484" s="1359" t="s">
        <v>2777</v>
      </c>
      <c r="P484" s="88"/>
    </row>
    <row r="485" spans="1:16" ht="30" customHeight="1">
      <c r="A485" s="1350"/>
      <c r="B485" s="304" t="s">
        <v>2789</v>
      </c>
      <c r="C485" s="1353"/>
      <c r="D485" s="1355"/>
      <c r="E485" s="306" t="str">
        <f>E484</f>
        <v>110/07/20</v>
      </c>
      <c r="F485" s="1356"/>
      <c r="G485" s="1355"/>
      <c r="H485" s="319">
        <v>2</v>
      </c>
      <c r="I485" s="321" t="s">
        <v>443</v>
      </c>
      <c r="J485" s="1357"/>
      <c r="K485" s="319">
        <f>K483+H485</f>
        <v>492</v>
      </c>
      <c r="L485" s="310" t="s">
        <v>443</v>
      </c>
      <c r="M485" s="1456"/>
      <c r="N485" s="320" t="s">
        <v>491</v>
      </c>
      <c r="O485" s="1359"/>
      <c r="P485" s="88"/>
    </row>
    <row r="486" spans="1:16" ht="30" customHeight="1">
      <c r="A486" s="1350" t="s">
        <v>2778</v>
      </c>
      <c r="B486" s="304" t="s">
        <v>1330</v>
      </c>
      <c r="C486" s="1352">
        <v>16482</v>
      </c>
      <c r="D486" s="1354" t="s">
        <v>2790</v>
      </c>
      <c r="E486" s="306" t="s">
        <v>275</v>
      </c>
      <c r="F486" s="1402">
        <v>16</v>
      </c>
      <c r="G486" s="1354" t="s">
        <v>2790</v>
      </c>
      <c r="H486" s="306" t="str">
        <f>E486</f>
        <v>110/07/20</v>
      </c>
      <c r="I486" s="318"/>
      <c r="J486" s="1357" t="s">
        <v>2791</v>
      </c>
      <c r="K486" s="319">
        <f>K484+F486</f>
        <v>8754.5</v>
      </c>
      <c r="L486" s="307" t="s">
        <v>2797</v>
      </c>
      <c r="M486" s="1456"/>
      <c r="N486" s="320" t="s">
        <v>2742</v>
      </c>
      <c r="O486" s="1359" t="s">
        <v>2779</v>
      </c>
      <c r="P486" s="88"/>
    </row>
    <row r="487" spans="1:16" ht="30" customHeight="1">
      <c r="A487" s="1350"/>
      <c r="B487" s="304" t="s">
        <v>2789</v>
      </c>
      <c r="C487" s="1353"/>
      <c r="D487" s="1355"/>
      <c r="E487" s="306" t="str">
        <f>E486</f>
        <v>110/07/20</v>
      </c>
      <c r="F487" s="1356"/>
      <c r="G487" s="1355"/>
      <c r="H487" s="319">
        <v>2</v>
      </c>
      <c r="I487" s="321" t="s">
        <v>443</v>
      </c>
      <c r="J487" s="1357"/>
      <c r="K487" s="319">
        <f>K485+H487</f>
        <v>494</v>
      </c>
      <c r="L487" s="310" t="s">
        <v>443</v>
      </c>
      <c r="M487" s="1456"/>
      <c r="N487" s="320" t="s">
        <v>491</v>
      </c>
      <c r="O487" s="1359"/>
      <c r="P487" s="88"/>
    </row>
    <row r="488" spans="1:16" ht="30" customHeight="1">
      <c r="A488" s="1350" t="s">
        <v>2783</v>
      </c>
      <c r="B488" s="304" t="s">
        <v>1330</v>
      </c>
      <c r="C488" s="1352">
        <v>16482</v>
      </c>
      <c r="D488" s="1354" t="s">
        <v>2790</v>
      </c>
      <c r="E488" s="306" t="s">
        <v>2780</v>
      </c>
      <c r="F488" s="1402">
        <v>17</v>
      </c>
      <c r="G488" s="1354" t="s">
        <v>2790</v>
      </c>
      <c r="H488" s="306" t="str">
        <f>E488</f>
        <v>110/07/21</v>
      </c>
      <c r="I488" s="318"/>
      <c r="J488" s="1357" t="s">
        <v>2791</v>
      </c>
      <c r="K488" s="319">
        <f>K486+F488</f>
        <v>8771.5</v>
      </c>
      <c r="L488" s="307" t="s">
        <v>2790</v>
      </c>
      <c r="M488" s="1456"/>
      <c r="N488" s="320" t="s">
        <v>2762</v>
      </c>
      <c r="O488" s="1359" t="s">
        <v>2782</v>
      </c>
      <c r="P488" s="88"/>
    </row>
    <row r="489" spans="1:16" ht="30" customHeight="1">
      <c r="A489" s="1350"/>
      <c r="B489" s="304" t="s">
        <v>2789</v>
      </c>
      <c r="C489" s="1353"/>
      <c r="D489" s="1355"/>
      <c r="E489" s="306" t="str">
        <f>E488</f>
        <v>110/07/21</v>
      </c>
      <c r="F489" s="1356"/>
      <c r="G489" s="1355"/>
      <c r="H489" s="319">
        <v>2</v>
      </c>
      <c r="I489" s="321" t="s">
        <v>443</v>
      </c>
      <c r="J489" s="1357"/>
      <c r="K489" s="319">
        <f>K487+H489</f>
        <v>496</v>
      </c>
      <c r="L489" s="310" t="s">
        <v>443</v>
      </c>
      <c r="M489" s="1456"/>
      <c r="N489" s="320" t="s">
        <v>2781</v>
      </c>
      <c r="O489" s="1359"/>
      <c r="P489" s="88"/>
    </row>
    <row r="490" spans="1:16" ht="30" customHeight="1">
      <c r="A490" s="1350" t="s">
        <v>2784</v>
      </c>
      <c r="B490" s="304" t="s">
        <v>1330</v>
      </c>
      <c r="C490" s="1352">
        <v>16482</v>
      </c>
      <c r="D490" s="1354" t="s">
        <v>2047</v>
      </c>
      <c r="E490" s="306" t="s">
        <v>2780</v>
      </c>
      <c r="F490" s="1402">
        <v>17</v>
      </c>
      <c r="G490" s="1354" t="s">
        <v>2047</v>
      </c>
      <c r="H490" s="306" t="str">
        <f>E490</f>
        <v>110/07/21</v>
      </c>
      <c r="I490" s="318"/>
      <c r="J490" s="1357" t="s">
        <v>2210</v>
      </c>
      <c r="K490" s="319">
        <f>K488+F490</f>
        <v>8788.5</v>
      </c>
      <c r="L490" s="307" t="s">
        <v>2047</v>
      </c>
      <c r="M490" s="1456"/>
      <c r="N490" s="320" t="s">
        <v>2762</v>
      </c>
      <c r="O490" s="1359" t="s">
        <v>2785</v>
      </c>
      <c r="P490" s="88"/>
    </row>
    <row r="491" spans="1:16" ht="30" customHeight="1">
      <c r="A491" s="1350"/>
      <c r="B491" s="304" t="s">
        <v>2159</v>
      </c>
      <c r="C491" s="1353"/>
      <c r="D491" s="1355"/>
      <c r="E491" s="306" t="str">
        <f>E490</f>
        <v>110/07/21</v>
      </c>
      <c r="F491" s="1356"/>
      <c r="G491" s="1355"/>
      <c r="H491" s="319">
        <v>2</v>
      </c>
      <c r="I491" s="321" t="s">
        <v>443</v>
      </c>
      <c r="J491" s="1357"/>
      <c r="K491" s="319">
        <f>K489+H491</f>
        <v>498</v>
      </c>
      <c r="L491" s="310" t="s">
        <v>443</v>
      </c>
      <c r="M491" s="1456"/>
      <c r="N491" s="320" t="s">
        <v>2781</v>
      </c>
      <c r="O491" s="1359"/>
      <c r="P491" s="88"/>
    </row>
    <row r="492" spans="1:16" ht="30" customHeight="1">
      <c r="A492" s="1360" t="s">
        <v>2786</v>
      </c>
      <c r="B492" s="304" t="s">
        <v>1330</v>
      </c>
      <c r="C492" s="1352">
        <v>16482</v>
      </c>
      <c r="D492" s="1354" t="s">
        <v>3075</v>
      </c>
      <c r="E492" s="306" t="s">
        <v>2787</v>
      </c>
      <c r="F492" s="1402">
        <v>17</v>
      </c>
      <c r="G492" s="1354" t="s">
        <v>3075</v>
      </c>
      <c r="H492" s="306" t="str">
        <f>E492</f>
        <v>110/07/22</v>
      </c>
      <c r="I492" s="318"/>
      <c r="J492" s="1357" t="s">
        <v>3076</v>
      </c>
      <c r="K492" s="319">
        <f>K490+F492</f>
        <v>8805.5</v>
      </c>
      <c r="L492" s="307" t="s">
        <v>3075</v>
      </c>
      <c r="M492" s="1456"/>
      <c r="N492" s="320" t="s">
        <v>2958</v>
      </c>
      <c r="O492" s="1359" t="s">
        <v>2788</v>
      </c>
      <c r="P492" s="88"/>
    </row>
    <row r="493" spans="1:16" ht="30" customHeight="1">
      <c r="A493" s="1360"/>
      <c r="B493" s="304" t="s">
        <v>3077</v>
      </c>
      <c r="C493" s="1353"/>
      <c r="D493" s="1355"/>
      <c r="E493" s="306" t="str">
        <f>E492</f>
        <v>110/07/22</v>
      </c>
      <c r="F493" s="1356"/>
      <c r="G493" s="1355"/>
      <c r="H493" s="319">
        <v>2</v>
      </c>
      <c r="I493" s="321" t="s">
        <v>443</v>
      </c>
      <c r="J493" s="1357"/>
      <c r="K493" s="319">
        <f>K491+H493</f>
        <v>500</v>
      </c>
      <c r="L493" s="310" t="s">
        <v>443</v>
      </c>
      <c r="M493" s="1456"/>
      <c r="N493" s="320" t="s">
        <v>2959</v>
      </c>
      <c r="O493" s="1359"/>
      <c r="P493" s="88"/>
    </row>
    <row r="494" spans="1:16" ht="30" customHeight="1">
      <c r="A494" s="1360" t="s">
        <v>3044</v>
      </c>
      <c r="B494" s="304" t="s">
        <v>1330</v>
      </c>
      <c r="C494" s="1352">
        <v>16482</v>
      </c>
      <c r="D494" s="1354" t="s">
        <v>3075</v>
      </c>
      <c r="E494" s="306" t="s">
        <v>3045</v>
      </c>
      <c r="F494" s="1402">
        <v>40</v>
      </c>
      <c r="G494" s="1354" t="s">
        <v>3075</v>
      </c>
      <c r="H494" s="306" t="str">
        <f>E494</f>
        <v>110/08/02</v>
      </c>
      <c r="I494" s="318"/>
      <c r="J494" s="1357" t="s">
        <v>3076</v>
      </c>
      <c r="K494" s="319">
        <f>K492+F494</f>
        <v>8845.5</v>
      </c>
      <c r="L494" s="307" t="s">
        <v>3075</v>
      </c>
      <c r="M494" s="1456"/>
      <c r="N494" s="320" t="s">
        <v>3046</v>
      </c>
      <c r="O494" s="1359" t="s">
        <v>3048</v>
      </c>
      <c r="P494" s="88"/>
    </row>
    <row r="495" spans="1:16" ht="30" customHeight="1">
      <c r="A495" s="1360"/>
      <c r="B495" s="304" t="s">
        <v>3077</v>
      </c>
      <c r="C495" s="1353"/>
      <c r="D495" s="1355"/>
      <c r="E495" s="306" t="str">
        <f>E494</f>
        <v>110/08/02</v>
      </c>
      <c r="F495" s="1356"/>
      <c r="G495" s="1355"/>
      <c r="H495" s="319">
        <v>2</v>
      </c>
      <c r="I495" s="321" t="s">
        <v>443</v>
      </c>
      <c r="J495" s="1357"/>
      <c r="K495" s="319">
        <f>K493+H495</f>
        <v>502</v>
      </c>
      <c r="L495" s="310" t="s">
        <v>443</v>
      </c>
      <c r="M495" s="1456"/>
      <c r="N495" s="320" t="s">
        <v>3047</v>
      </c>
      <c r="O495" s="1359"/>
      <c r="P495" s="88"/>
    </row>
    <row r="496" spans="1:16" ht="30" customHeight="1">
      <c r="A496" s="1360" t="s">
        <v>3078</v>
      </c>
      <c r="B496" s="304" t="s">
        <v>1330</v>
      </c>
      <c r="C496" s="1352">
        <v>16482</v>
      </c>
      <c r="D496" s="1354" t="s">
        <v>3075</v>
      </c>
      <c r="E496" s="306" t="s">
        <v>3049</v>
      </c>
      <c r="F496" s="1402">
        <v>40</v>
      </c>
      <c r="G496" s="1354" t="s">
        <v>3075</v>
      </c>
      <c r="H496" s="306" t="str">
        <f>E496</f>
        <v>110/08/04</v>
      </c>
      <c r="I496" s="318"/>
      <c r="J496" s="1357" t="s">
        <v>3076</v>
      </c>
      <c r="K496" s="319">
        <f>K494+F496</f>
        <v>8885.5</v>
      </c>
      <c r="L496" s="307" t="s">
        <v>3075</v>
      </c>
      <c r="M496" s="1456"/>
      <c r="N496" s="320" t="s">
        <v>3050</v>
      </c>
      <c r="O496" s="1359" t="s">
        <v>3052</v>
      </c>
      <c r="P496" s="88"/>
    </row>
    <row r="497" spans="1:16" ht="30" customHeight="1">
      <c r="A497" s="1360"/>
      <c r="B497" s="304" t="s">
        <v>3077</v>
      </c>
      <c r="C497" s="1353"/>
      <c r="D497" s="1355"/>
      <c r="E497" s="306" t="str">
        <f>E496</f>
        <v>110/08/04</v>
      </c>
      <c r="F497" s="1356"/>
      <c r="G497" s="1355"/>
      <c r="H497" s="319">
        <v>2</v>
      </c>
      <c r="I497" s="321" t="s">
        <v>443</v>
      </c>
      <c r="J497" s="1357"/>
      <c r="K497" s="319">
        <f>K495+H497</f>
        <v>504</v>
      </c>
      <c r="L497" s="310" t="s">
        <v>443</v>
      </c>
      <c r="M497" s="1456"/>
      <c r="N497" s="320" t="s">
        <v>3051</v>
      </c>
      <c r="O497" s="1359"/>
      <c r="P497" s="88"/>
    </row>
    <row r="498" spans="1:16" ht="30" customHeight="1">
      <c r="A498" s="1360" t="s">
        <v>3079</v>
      </c>
      <c r="B498" s="304" t="s">
        <v>1330</v>
      </c>
      <c r="C498" s="1352">
        <v>16482</v>
      </c>
      <c r="D498" s="1354" t="s">
        <v>3075</v>
      </c>
      <c r="E498" s="306" t="s">
        <v>3053</v>
      </c>
      <c r="F498" s="1402">
        <v>40</v>
      </c>
      <c r="G498" s="1354" t="s">
        <v>3075</v>
      </c>
      <c r="H498" s="306" t="str">
        <f>E498</f>
        <v>110/08/06</v>
      </c>
      <c r="I498" s="318"/>
      <c r="J498" s="1357" t="s">
        <v>3076</v>
      </c>
      <c r="K498" s="319">
        <f>K496+F498</f>
        <v>8925.5</v>
      </c>
      <c r="L498" s="307" t="s">
        <v>3075</v>
      </c>
      <c r="M498" s="1456"/>
      <c r="N498" s="320" t="s">
        <v>481</v>
      </c>
      <c r="O498" s="1359" t="s">
        <v>3054</v>
      </c>
      <c r="P498" s="88"/>
    </row>
    <row r="499" spans="1:16" ht="30" customHeight="1">
      <c r="A499" s="1360"/>
      <c r="B499" s="304" t="s">
        <v>3077</v>
      </c>
      <c r="C499" s="1353"/>
      <c r="D499" s="1355"/>
      <c r="E499" s="306" t="str">
        <f>E498</f>
        <v>110/08/06</v>
      </c>
      <c r="F499" s="1356"/>
      <c r="G499" s="1355"/>
      <c r="H499" s="319">
        <v>2</v>
      </c>
      <c r="I499" s="321" t="s">
        <v>443</v>
      </c>
      <c r="J499" s="1357"/>
      <c r="K499" s="319">
        <f>K497+H499</f>
        <v>506</v>
      </c>
      <c r="L499" s="310" t="s">
        <v>443</v>
      </c>
      <c r="M499" s="1456"/>
      <c r="N499" s="320" t="s">
        <v>688</v>
      </c>
      <c r="O499" s="1359"/>
      <c r="P499" s="88"/>
    </row>
    <row r="500" spans="1:16" ht="30" customHeight="1">
      <c r="A500" s="1360" t="s">
        <v>3080</v>
      </c>
      <c r="B500" s="304" t="s">
        <v>1330</v>
      </c>
      <c r="C500" s="1352">
        <v>16482</v>
      </c>
      <c r="D500" s="1354" t="s">
        <v>3075</v>
      </c>
      <c r="E500" s="306" t="s">
        <v>3055</v>
      </c>
      <c r="F500" s="1402">
        <v>39</v>
      </c>
      <c r="G500" s="1354" t="s">
        <v>3075</v>
      </c>
      <c r="H500" s="306" t="str">
        <f>E500</f>
        <v>110/08/11</v>
      </c>
      <c r="I500" s="318"/>
      <c r="J500" s="1357" t="s">
        <v>3076</v>
      </c>
      <c r="K500" s="319">
        <f>K498+F500</f>
        <v>8964.5</v>
      </c>
      <c r="L500" s="307" t="s">
        <v>3075</v>
      </c>
      <c r="M500" s="1456"/>
      <c r="N500" s="320" t="s">
        <v>516</v>
      </c>
      <c r="O500" s="1359" t="s">
        <v>3056</v>
      </c>
      <c r="P500" s="88"/>
    </row>
    <row r="501" spans="1:16" ht="30" customHeight="1">
      <c r="A501" s="1360"/>
      <c r="B501" s="304" t="s">
        <v>3077</v>
      </c>
      <c r="C501" s="1353"/>
      <c r="D501" s="1355"/>
      <c r="E501" s="306" t="str">
        <f>E500</f>
        <v>110/08/11</v>
      </c>
      <c r="F501" s="1356"/>
      <c r="G501" s="1355"/>
      <c r="H501" s="319">
        <v>2</v>
      </c>
      <c r="I501" s="321" t="s">
        <v>443</v>
      </c>
      <c r="J501" s="1357"/>
      <c r="K501" s="319">
        <f>K499+H501</f>
        <v>508</v>
      </c>
      <c r="L501" s="310" t="s">
        <v>443</v>
      </c>
      <c r="M501" s="1456"/>
      <c r="N501" s="320" t="s">
        <v>688</v>
      </c>
      <c r="O501" s="1359"/>
      <c r="P501" s="88"/>
    </row>
    <row r="502" spans="1:16" ht="30" customHeight="1">
      <c r="A502" s="1360" t="s">
        <v>3081</v>
      </c>
      <c r="B502" s="304" t="s">
        <v>1330</v>
      </c>
      <c r="C502" s="1352">
        <v>16482</v>
      </c>
      <c r="D502" s="1354" t="s">
        <v>3075</v>
      </c>
      <c r="E502" s="306" t="s">
        <v>3055</v>
      </c>
      <c r="F502" s="1402">
        <v>40</v>
      </c>
      <c r="G502" s="1354" t="s">
        <v>3075</v>
      </c>
      <c r="H502" s="306" t="str">
        <f>E502</f>
        <v>110/08/11</v>
      </c>
      <c r="I502" s="318"/>
      <c r="J502" s="1357" t="s">
        <v>3076</v>
      </c>
      <c r="K502" s="319">
        <f>K500+F502</f>
        <v>9004.5</v>
      </c>
      <c r="L502" s="307" t="s">
        <v>3075</v>
      </c>
      <c r="M502" s="1456"/>
      <c r="N502" s="320" t="s">
        <v>516</v>
      </c>
      <c r="O502" s="1359" t="s">
        <v>3057</v>
      </c>
      <c r="P502" s="88"/>
    </row>
    <row r="503" spans="1:16" ht="30" customHeight="1">
      <c r="A503" s="1360"/>
      <c r="B503" s="304" t="s">
        <v>3077</v>
      </c>
      <c r="C503" s="1353"/>
      <c r="D503" s="1355"/>
      <c r="E503" s="306" t="str">
        <f>E502</f>
        <v>110/08/11</v>
      </c>
      <c r="F503" s="1356"/>
      <c r="G503" s="1355"/>
      <c r="H503" s="319">
        <v>2</v>
      </c>
      <c r="I503" s="321" t="s">
        <v>443</v>
      </c>
      <c r="J503" s="1357"/>
      <c r="K503" s="319">
        <f>K501+H503</f>
        <v>510</v>
      </c>
      <c r="L503" s="310" t="s">
        <v>443</v>
      </c>
      <c r="M503" s="1456"/>
      <c r="N503" s="320" t="s">
        <v>688</v>
      </c>
      <c r="O503" s="1359"/>
      <c r="P503" s="88"/>
    </row>
    <row r="504" spans="1:16" ht="30" customHeight="1">
      <c r="A504" s="1360" t="s">
        <v>3082</v>
      </c>
      <c r="B504" s="304" t="s">
        <v>1330</v>
      </c>
      <c r="C504" s="1352">
        <v>16482</v>
      </c>
      <c r="D504" s="1354" t="s">
        <v>3075</v>
      </c>
      <c r="E504" s="306" t="s">
        <v>3058</v>
      </c>
      <c r="F504" s="1402">
        <v>40</v>
      </c>
      <c r="G504" s="1354" t="s">
        <v>3075</v>
      </c>
      <c r="H504" s="306" t="str">
        <f>E504</f>
        <v>110/08/13</v>
      </c>
      <c r="I504" s="318"/>
      <c r="J504" s="1357" t="s">
        <v>3076</v>
      </c>
      <c r="K504" s="319">
        <f>K502+F504</f>
        <v>9044.5</v>
      </c>
      <c r="L504" s="307" t="s">
        <v>3075</v>
      </c>
      <c r="M504" s="1456"/>
      <c r="N504" s="320" t="s">
        <v>474</v>
      </c>
      <c r="O504" s="1359" t="s">
        <v>3059</v>
      </c>
      <c r="P504" s="88"/>
    </row>
    <row r="505" spans="1:16" ht="30" customHeight="1">
      <c r="A505" s="1360"/>
      <c r="B505" s="304" t="s">
        <v>3077</v>
      </c>
      <c r="C505" s="1353"/>
      <c r="D505" s="1355"/>
      <c r="E505" s="306" t="str">
        <f>E504</f>
        <v>110/08/13</v>
      </c>
      <c r="F505" s="1356"/>
      <c r="G505" s="1355"/>
      <c r="H505" s="319">
        <v>2</v>
      </c>
      <c r="I505" s="321" t="s">
        <v>443</v>
      </c>
      <c r="J505" s="1357"/>
      <c r="K505" s="319">
        <f>K503+H505</f>
        <v>512</v>
      </c>
      <c r="L505" s="310" t="s">
        <v>443</v>
      </c>
      <c r="M505" s="1456"/>
      <c r="N505" s="320" t="s">
        <v>2058</v>
      </c>
      <c r="O505" s="1359"/>
      <c r="P505" s="88"/>
    </row>
    <row r="506" spans="1:16" ht="30" customHeight="1">
      <c r="A506" s="1360" t="s">
        <v>3083</v>
      </c>
      <c r="B506" s="304" t="s">
        <v>1330</v>
      </c>
      <c r="C506" s="1352">
        <v>16482</v>
      </c>
      <c r="D506" s="1354" t="s">
        <v>3075</v>
      </c>
      <c r="E506" s="306" t="s">
        <v>3058</v>
      </c>
      <c r="F506" s="1402">
        <v>40</v>
      </c>
      <c r="G506" s="1354" t="s">
        <v>3075</v>
      </c>
      <c r="H506" s="306" t="str">
        <f>E506</f>
        <v>110/08/13</v>
      </c>
      <c r="I506" s="318"/>
      <c r="J506" s="1357" t="s">
        <v>3076</v>
      </c>
      <c r="K506" s="319">
        <f>K504+F506</f>
        <v>9084.5</v>
      </c>
      <c r="L506" s="307" t="s">
        <v>3075</v>
      </c>
      <c r="M506" s="1456"/>
      <c r="N506" s="320" t="s">
        <v>474</v>
      </c>
      <c r="O506" s="1359" t="s">
        <v>3060</v>
      </c>
      <c r="P506" s="88"/>
    </row>
    <row r="507" spans="1:16" ht="30" customHeight="1">
      <c r="A507" s="1360"/>
      <c r="B507" s="304" t="s">
        <v>3077</v>
      </c>
      <c r="C507" s="1353"/>
      <c r="D507" s="1355"/>
      <c r="E507" s="306" t="str">
        <f>E506</f>
        <v>110/08/13</v>
      </c>
      <c r="F507" s="1356"/>
      <c r="G507" s="1355"/>
      <c r="H507" s="319">
        <v>2</v>
      </c>
      <c r="I507" s="321" t="s">
        <v>443</v>
      </c>
      <c r="J507" s="1357"/>
      <c r="K507" s="319">
        <f>K505+H507</f>
        <v>514</v>
      </c>
      <c r="L507" s="310" t="s">
        <v>443</v>
      </c>
      <c r="M507" s="1456"/>
      <c r="N507" s="320" t="s">
        <v>2058</v>
      </c>
      <c r="O507" s="1359"/>
      <c r="P507" s="88"/>
    </row>
    <row r="508" spans="1:16" ht="30" customHeight="1">
      <c r="A508" s="1360" t="s">
        <v>3084</v>
      </c>
      <c r="B508" s="304" t="s">
        <v>1330</v>
      </c>
      <c r="C508" s="1352">
        <v>16482</v>
      </c>
      <c r="D508" s="1354" t="s">
        <v>3075</v>
      </c>
      <c r="E508" s="306" t="s">
        <v>3061</v>
      </c>
      <c r="F508" s="1402">
        <v>39</v>
      </c>
      <c r="G508" s="1354" t="s">
        <v>3075</v>
      </c>
      <c r="H508" s="306" t="str">
        <f>E508</f>
        <v>110/08/16</v>
      </c>
      <c r="I508" s="318"/>
      <c r="J508" s="1357" t="s">
        <v>3076</v>
      </c>
      <c r="K508" s="319">
        <f>K506+F508</f>
        <v>9123.5</v>
      </c>
      <c r="L508" s="307" t="s">
        <v>3075</v>
      </c>
      <c r="M508" s="1456"/>
      <c r="N508" s="320" t="s">
        <v>488</v>
      </c>
      <c r="O508" s="1359" t="s">
        <v>3062</v>
      </c>
      <c r="P508" s="88"/>
    </row>
    <row r="509" spans="1:16" ht="30" customHeight="1">
      <c r="A509" s="1360"/>
      <c r="B509" s="304" t="s">
        <v>3077</v>
      </c>
      <c r="C509" s="1353"/>
      <c r="D509" s="1355"/>
      <c r="E509" s="306" t="str">
        <f>E508</f>
        <v>110/08/16</v>
      </c>
      <c r="F509" s="1356"/>
      <c r="G509" s="1355"/>
      <c r="H509" s="319">
        <v>2</v>
      </c>
      <c r="I509" s="321" t="s">
        <v>443</v>
      </c>
      <c r="J509" s="1357"/>
      <c r="K509" s="319">
        <f>K507+H509</f>
        <v>516</v>
      </c>
      <c r="L509" s="310" t="s">
        <v>443</v>
      </c>
      <c r="M509" s="1456"/>
      <c r="N509" s="320" t="s">
        <v>3051</v>
      </c>
      <c r="O509" s="1359"/>
      <c r="P509" s="88"/>
    </row>
    <row r="510" spans="1:16" ht="30" customHeight="1">
      <c r="A510" s="1360" t="s">
        <v>3085</v>
      </c>
      <c r="B510" s="304" t="s">
        <v>1330</v>
      </c>
      <c r="C510" s="1352">
        <v>16482</v>
      </c>
      <c r="D510" s="1354" t="s">
        <v>3075</v>
      </c>
      <c r="E510" s="306" t="s">
        <v>3061</v>
      </c>
      <c r="F510" s="1402">
        <v>40</v>
      </c>
      <c r="G510" s="1354" t="s">
        <v>3075</v>
      </c>
      <c r="H510" s="306" t="str">
        <f>E510</f>
        <v>110/08/16</v>
      </c>
      <c r="I510" s="318"/>
      <c r="J510" s="1357" t="s">
        <v>3076</v>
      </c>
      <c r="K510" s="319">
        <f>K508+F510</f>
        <v>9163.5</v>
      </c>
      <c r="L510" s="307" t="s">
        <v>3075</v>
      </c>
      <c r="M510" s="1456"/>
      <c r="N510" s="320" t="s">
        <v>488</v>
      </c>
      <c r="O510" s="1359" t="s">
        <v>3063</v>
      </c>
      <c r="P510" s="88"/>
    </row>
    <row r="511" spans="1:16" ht="30" customHeight="1">
      <c r="A511" s="1360"/>
      <c r="B511" s="304" t="s">
        <v>3077</v>
      </c>
      <c r="C511" s="1353"/>
      <c r="D511" s="1355"/>
      <c r="E511" s="306" t="str">
        <f>E510</f>
        <v>110/08/16</v>
      </c>
      <c r="F511" s="1356"/>
      <c r="G511" s="1355"/>
      <c r="H511" s="319">
        <v>2</v>
      </c>
      <c r="I511" s="321" t="s">
        <v>443</v>
      </c>
      <c r="J511" s="1357"/>
      <c r="K511" s="319">
        <f>K509+H511</f>
        <v>518</v>
      </c>
      <c r="L511" s="310" t="s">
        <v>443</v>
      </c>
      <c r="M511" s="1456"/>
      <c r="N511" s="320" t="s">
        <v>3051</v>
      </c>
      <c r="O511" s="1359"/>
      <c r="P511" s="88"/>
    </row>
    <row r="512" spans="1:16" ht="30" customHeight="1">
      <c r="A512" s="1360" t="s">
        <v>3086</v>
      </c>
      <c r="B512" s="304" t="s">
        <v>1330</v>
      </c>
      <c r="C512" s="1352">
        <v>16482</v>
      </c>
      <c r="D512" s="1354" t="s">
        <v>3075</v>
      </c>
      <c r="E512" s="306" t="s">
        <v>3064</v>
      </c>
      <c r="F512" s="1402">
        <v>38.5</v>
      </c>
      <c r="G512" s="1354" t="s">
        <v>3075</v>
      </c>
      <c r="H512" s="306" t="str">
        <f>E512</f>
        <v>110/08/18</v>
      </c>
      <c r="I512" s="318"/>
      <c r="J512" s="1357" t="s">
        <v>3076</v>
      </c>
      <c r="K512" s="319">
        <f>K510+F512</f>
        <v>9202</v>
      </c>
      <c r="L512" s="307" t="s">
        <v>3075</v>
      </c>
      <c r="M512" s="1456"/>
      <c r="N512" s="320" t="s">
        <v>516</v>
      </c>
      <c r="O512" s="1359" t="s">
        <v>3065</v>
      </c>
      <c r="P512" s="88"/>
    </row>
    <row r="513" spans="1:16" ht="30" customHeight="1">
      <c r="A513" s="1360"/>
      <c r="B513" s="304" t="s">
        <v>3077</v>
      </c>
      <c r="C513" s="1353"/>
      <c r="D513" s="1355"/>
      <c r="E513" s="306" t="str">
        <f>E512</f>
        <v>110/08/18</v>
      </c>
      <c r="F513" s="1356"/>
      <c r="G513" s="1355"/>
      <c r="H513" s="319">
        <v>2</v>
      </c>
      <c r="I513" s="321" t="s">
        <v>443</v>
      </c>
      <c r="J513" s="1357"/>
      <c r="K513" s="319">
        <f>K511+H513</f>
        <v>520</v>
      </c>
      <c r="L513" s="310" t="s">
        <v>443</v>
      </c>
      <c r="M513" s="1456"/>
      <c r="N513" s="320" t="s">
        <v>688</v>
      </c>
      <c r="O513" s="1359"/>
      <c r="P513" s="88"/>
    </row>
    <row r="514" spans="1:16" ht="30" customHeight="1">
      <c r="A514" s="1360" t="s">
        <v>3087</v>
      </c>
      <c r="B514" s="304" t="s">
        <v>1330</v>
      </c>
      <c r="C514" s="1352">
        <v>16482</v>
      </c>
      <c r="D514" s="1354" t="s">
        <v>3075</v>
      </c>
      <c r="E514" s="306" t="s">
        <v>3064</v>
      </c>
      <c r="F514" s="1402">
        <v>40</v>
      </c>
      <c r="G514" s="1354" t="s">
        <v>3075</v>
      </c>
      <c r="H514" s="306" t="str">
        <f>E514</f>
        <v>110/08/18</v>
      </c>
      <c r="I514" s="318"/>
      <c r="J514" s="1357" t="s">
        <v>3076</v>
      </c>
      <c r="K514" s="319">
        <f>K512+F514</f>
        <v>9242</v>
      </c>
      <c r="L514" s="307" t="s">
        <v>3075</v>
      </c>
      <c r="M514" s="1456"/>
      <c r="N514" s="320" t="s">
        <v>516</v>
      </c>
      <c r="O514" s="1359" t="s">
        <v>3066</v>
      </c>
      <c r="P514" s="88"/>
    </row>
    <row r="515" spans="1:16" ht="30" customHeight="1">
      <c r="A515" s="1360"/>
      <c r="B515" s="304" t="s">
        <v>3077</v>
      </c>
      <c r="C515" s="1353"/>
      <c r="D515" s="1355"/>
      <c r="E515" s="306" t="str">
        <f>E514</f>
        <v>110/08/18</v>
      </c>
      <c r="F515" s="1356"/>
      <c r="G515" s="1355"/>
      <c r="H515" s="319">
        <v>2</v>
      </c>
      <c r="I515" s="321" t="s">
        <v>443</v>
      </c>
      <c r="J515" s="1357"/>
      <c r="K515" s="319">
        <f>K513+H515</f>
        <v>522</v>
      </c>
      <c r="L515" s="310" t="s">
        <v>443</v>
      </c>
      <c r="M515" s="1456"/>
      <c r="N515" s="320" t="s">
        <v>688</v>
      </c>
      <c r="O515" s="1359"/>
      <c r="P515" s="88"/>
    </row>
    <row r="516" spans="1:16" ht="30" customHeight="1">
      <c r="A516" s="1360" t="s">
        <v>3088</v>
      </c>
      <c r="B516" s="304" t="s">
        <v>1330</v>
      </c>
      <c r="C516" s="1352">
        <v>16482</v>
      </c>
      <c r="D516" s="1354" t="s">
        <v>3075</v>
      </c>
      <c r="E516" s="306" t="s">
        <v>3067</v>
      </c>
      <c r="F516" s="1402">
        <v>39</v>
      </c>
      <c r="G516" s="1354" t="s">
        <v>3075</v>
      </c>
      <c r="H516" s="306" t="str">
        <f>E516</f>
        <v>110/08/20</v>
      </c>
      <c r="I516" s="318"/>
      <c r="J516" s="1357" t="s">
        <v>3076</v>
      </c>
      <c r="K516" s="319">
        <f>K514+F516</f>
        <v>9281</v>
      </c>
      <c r="L516" s="307" t="s">
        <v>3075</v>
      </c>
      <c r="M516" s="1456"/>
      <c r="N516" s="320" t="s">
        <v>3068</v>
      </c>
      <c r="O516" s="1359" t="s">
        <v>3069</v>
      </c>
      <c r="P516" s="88"/>
    </row>
    <row r="517" spans="1:16" ht="30" customHeight="1">
      <c r="A517" s="1360"/>
      <c r="B517" s="304" t="s">
        <v>3077</v>
      </c>
      <c r="C517" s="1353"/>
      <c r="D517" s="1355"/>
      <c r="E517" s="306" t="str">
        <f>E516</f>
        <v>110/08/20</v>
      </c>
      <c r="F517" s="1356"/>
      <c r="G517" s="1355"/>
      <c r="H517" s="319">
        <v>2</v>
      </c>
      <c r="I517" s="321" t="s">
        <v>443</v>
      </c>
      <c r="J517" s="1357"/>
      <c r="K517" s="319">
        <f>K515+H517</f>
        <v>524</v>
      </c>
      <c r="L517" s="310" t="s">
        <v>443</v>
      </c>
      <c r="M517" s="1456"/>
      <c r="N517" s="320" t="s">
        <v>688</v>
      </c>
      <c r="O517" s="1359"/>
      <c r="P517" s="88"/>
    </row>
    <row r="518" spans="1:16" ht="30" customHeight="1">
      <c r="A518" s="1360" t="s">
        <v>3091</v>
      </c>
      <c r="B518" s="304" t="s">
        <v>1330</v>
      </c>
      <c r="C518" s="1352">
        <v>16482</v>
      </c>
      <c r="D518" s="1354" t="s">
        <v>3075</v>
      </c>
      <c r="E518" s="306" t="s">
        <v>3067</v>
      </c>
      <c r="F518" s="1402">
        <v>40</v>
      </c>
      <c r="G518" s="1354" t="s">
        <v>3075</v>
      </c>
      <c r="H518" s="306" t="str">
        <f>E518</f>
        <v>110/08/20</v>
      </c>
      <c r="I518" s="318"/>
      <c r="J518" s="1357" t="s">
        <v>3076</v>
      </c>
      <c r="K518" s="319">
        <f>K516+F518</f>
        <v>9321</v>
      </c>
      <c r="L518" s="307" t="s">
        <v>3075</v>
      </c>
      <c r="M518" s="1456"/>
      <c r="N518" s="320" t="s">
        <v>3068</v>
      </c>
      <c r="O518" s="1359" t="s">
        <v>3070</v>
      </c>
      <c r="P518" s="88"/>
    </row>
    <row r="519" spans="1:16" ht="30" customHeight="1">
      <c r="A519" s="1360"/>
      <c r="B519" s="304" t="s">
        <v>3077</v>
      </c>
      <c r="C519" s="1353"/>
      <c r="D519" s="1355"/>
      <c r="E519" s="306" t="str">
        <f>E518</f>
        <v>110/08/20</v>
      </c>
      <c r="F519" s="1356"/>
      <c r="G519" s="1355"/>
      <c r="H519" s="319">
        <v>2</v>
      </c>
      <c r="I519" s="321" t="s">
        <v>443</v>
      </c>
      <c r="J519" s="1357"/>
      <c r="K519" s="319">
        <f>K517+H519</f>
        <v>526</v>
      </c>
      <c r="L519" s="310" t="s">
        <v>443</v>
      </c>
      <c r="M519" s="1456"/>
      <c r="N519" s="320" t="s">
        <v>688</v>
      </c>
      <c r="O519" s="1359"/>
      <c r="P519" s="88"/>
    </row>
    <row r="520" spans="1:16" ht="30" customHeight="1">
      <c r="A520" s="1350" t="s">
        <v>3090</v>
      </c>
      <c r="B520" s="304" t="s">
        <v>1330</v>
      </c>
      <c r="C520" s="1352">
        <v>16482</v>
      </c>
      <c r="D520" s="1354" t="s">
        <v>3121</v>
      </c>
      <c r="E520" s="306" t="s">
        <v>3071</v>
      </c>
      <c r="F520" s="1402">
        <v>40</v>
      </c>
      <c r="G520" s="1354" t="s">
        <v>3121</v>
      </c>
      <c r="H520" s="306" t="str">
        <f>E520</f>
        <v>110/08/23</v>
      </c>
      <c r="I520" s="318"/>
      <c r="J520" s="1357" t="s">
        <v>3148</v>
      </c>
      <c r="K520" s="319">
        <f>K518+F520</f>
        <v>9361</v>
      </c>
      <c r="L520" s="307" t="s">
        <v>3121</v>
      </c>
      <c r="M520" s="1456"/>
      <c r="N520" s="320" t="s">
        <v>3072</v>
      </c>
      <c r="O520" s="1359" t="s">
        <v>3073</v>
      </c>
      <c r="P520" s="88"/>
    </row>
    <row r="521" spans="1:16" ht="30" customHeight="1">
      <c r="A521" s="1350"/>
      <c r="B521" s="304" t="s">
        <v>3149</v>
      </c>
      <c r="C521" s="1353"/>
      <c r="D521" s="1355"/>
      <c r="E521" s="306" t="str">
        <f>E520</f>
        <v>110/08/23</v>
      </c>
      <c r="F521" s="1356"/>
      <c r="G521" s="1355"/>
      <c r="H521" s="319">
        <v>2</v>
      </c>
      <c r="I521" s="321" t="s">
        <v>443</v>
      </c>
      <c r="J521" s="1357"/>
      <c r="K521" s="319">
        <f>K519+H521</f>
        <v>528</v>
      </c>
      <c r="L521" s="310" t="s">
        <v>443</v>
      </c>
      <c r="M521" s="1456"/>
      <c r="N521" s="320" t="s">
        <v>688</v>
      </c>
      <c r="O521" s="1359"/>
      <c r="P521" s="88"/>
    </row>
    <row r="522" spans="1:16" ht="30" customHeight="1">
      <c r="A522" s="1350" t="s">
        <v>3089</v>
      </c>
      <c r="B522" s="304" t="s">
        <v>1330</v>
      </c>
      <c r="C522" s="1352">
        <v>16482</v>
      </c>
      <c r="D522" s="1354" t="s">
        <v>3121</v>
      </c>
      <c r="E522" s="306" t="s">
        <v>3071</v>
      </c>
      <c r="F522" s="1402">
        <v>39</v>
      </c>
      <c r="G522" s="1354" t="s">
        <v>3121</v>
      </c>
      <c r="H522" s="306" t="str">
        <f>E522</f>
        <v>110/08/23</v>
      </c>
      <c r="I522" s="318"/>
      <c r="J522" s="1357" t="s">
        <v>3148</v>
      </c>
      <c r="K522" s="319">
        <f>K520+F522</f>
        <v>9400</v>
      </c>
      <c r="L522" s="307" t="s">
        <v>3121</v>
      </c>
      <c r="M522" s="1456"/>
      <c r="N522" s="320" t="s">
        <v>3072</v>
      </c>
      <c r="O522" s="1359" t="s">
        <v>3074</v>
      </c>
      <c r="P522" s="88"/>
    </row>
    <row r="523" spans="1:16" ht="30" customHeight="1">
      <c r="A523" s="1350"/>
      <c r="B523" s="304" t="s">
        <v>3149</v>
      </c>
      <c r="C523" s="1353"/>
      <c r="D523" s="1355"/>
      <c r="E523" s="306" t="str">
        <f>E522</f>
        <v>110/08/23</v>
      </c>
      <c r="F523" s="1356"/>
      <c r="G523" s="1355"/>
      <c r="H523" s="319">
        <v>2</v>
      </c>
      <c r="I523" s="321" t="s">
        <v>443</v>
      </c>
      <c r="J523" s="1357"/>
      <c r="K523" s="319">
        <f>K521+H523</f>
        <v>530</v>
      </c>
      <c r="L523" s="310" t="s">
        <v>443</v>
      </c>
      <c r="M523" s="1456"/>
      <c r="N523" s="320" t="s">
        <v>688</v>
      </c>
      <c r="O523" s="1359"/>
      <c r="P523" s="88"/>
    </row>
    <row r="524" spans="1:16" ht="30" customHeight="1">
      <c r="A524" s="1350" t="s">
        <v>3139</v>
      </c>
      <c r="B524" s="304" t="s">
        <v>1330</v>
      </c>
      <c r="C524" s="1352">
        <v>16482</v>
      </c>
      <c r="D524" s="1354" t="s">
        <v>3121</v>
      </c>
      <c r="E524" s="306" t="s">
        <v>3129</v>
      </c>
      <c r="F524" s="1402">
        <v>40</v>
      </c>
      <c r="G524" s="1354" t="s">
        <v>2077</v>
      </c>
      <c r="H524" s="306" t="str">
        <f>E524</f>
        <v>110/08/25</v>
      </c>
      <c r="I524" s="318"/>
      <c r="J524" s="1357" t="s">
        <v>3148</v>
      </c>
      <c r="K524" s="319">
        <f>K522+F524</f>
        <v>9440</v>
      </c>
      <c r="L524" s="307" t="s">
        <v>3121</v>
      </c>
      <c r="M524" s="1456"/>
      <c r="N524" s="320" t="s">
        <v>488</v>
      </c>
      <c r="O524" s="1359" t="s">
        <v>3130</v>
      </c>
      <c r="P524" s="88"/>
    </row>
    <row r="525" spans="1:16" ht="30" customHeight="1">
      <c r="A525" s="1350"/>
      <c r="B525" s="304" t="s">
        <v>3149</v>
      </c>
      <c r="C525" s="1353"/>
      <c r="D525" s="1355"/>
      <c r="E525" s="306" t="str">
        <f>E524</f>
        <v>110/08/25</v>
      </c>
      <c r="F525" s="1356"/>
      <c r="G525" s="1355"/>
      <c r="H525" s="319">
        <v>2</v>
      </c>
      <c r="I525" s="321" t="s">
        <v>443</v>
      </c>
      <c r="J525" s="1357"/>
      <c r="K525" s="319">
        <f>K523+H525</f>
        <v>532</v>
      </c>
      <c r="L525" s="310" t="s">
        <v>443</v>
      </c>
      <c r="M525" s="1456"/>
      <c r="N525" s="320" t="s">
        <v>491</v>
      </c>
      <c r="O525" s="1359"/>
      <c r="P525" s="88"/>
    </row>
    <row r="526" spans="1:16" ht="30" customHeight="1">
      <c r="A526" s="1350" t="s">
        <v>3140</v>
      </c>
      <c r="B526" s="304" t="s">
        <v>1330</v>
      </c>
      <c r="C526" s="1352">
        <v>16482</v>
      </c>
      <c r="D526" s="1354" t="s">
        <v>3121</v>
      </c>
      <c r="E526" s="306" t="s">
        <v>3129</v>
      </c>
      <c r="F526" s="1402">
        <v>40</v>
      </c>
      <c r="G526" s="1354" t="s">
        <v>3121</v>
      </c>
      <c r="H526" s="306" t="str">
        <f>E526</f>
        <v>110/08/25</v>
      </c>
      <c r="I526" s="318"/>
      <c r="J526" s="1357" t="s">
        <v>3148</v>
      </c>
      <c r="K526" s="319">
        <f>K524+F526</f>
        <v>9480</v>
      </c>
      <c r="L526" s="307" t="s">
        <v>3121</v>
      </c>
      <c r="M526" s="1456"/>
      <c r="N526" s="320" t="s">
        <v>488</v>
      </c>
      <c r="O526" s="1359" t="s">
        <v>3131</v>
      </c>
      <c r="P526" s="88"/>
    </row>
    <row r="527" spans="1:16" ht="30" customHeight="1">
      <c r="A527" s="1350"/>
      <c r="B527" s="304" t="s">
        <v>3149</v>
      </c>
      <c r="C527" s="1353"/>
      <c r="D527" s="1355"/>
      <c r="E527" s="306" t="str">
        <f>E526</f>
        <v>110/08/25</v>
      </c>
      <c r="F527" s="1356"/>
      <c r="G527" s="1355"/>
      <c r="H527" s="319">
        <v>2</v>
      </c>
      <c r="I527" s="321" t="s">
        <v>443</v>
      </c>
      <c r="J527" s="1357"/>
      <c r="K527" s="319">
        <f>K525+H527</f>
        <v>534</v>
      </c>
      <c r="L527" s="310" t="s">
        <v>443</v>
      </c>
      <c r="M527" s="1456"/>
      <c r="N527" s="320" t="s">
        <v>491</v>
      </c>
      <c r="O527" s="1359"/>
      <c r="P527" s="88"/>
    </row>
    <row r="528" spans="1:16" ht="30" customHeight="1">
      <c r="A528" s="1350" t="s">
        <v>3141</v>
      </c>
      <c r="B528" s="304" t="s">
        <v>1330</v>
      </c>
      <c r="C528" s="1352">
        <v>16482</v>
      </c>
      <c r="D528" s="1354" t="s">
        <v>3121</v>
      </c>
      <c r="E528" s="306" t="s">
        <v>3132</v>
      </c>
      <c r="F528" s="1402">
        <v>40</v>
      </c>
      <c r="G528" s="1354" t="s">
        <v>3121</v>
      </c>
      <c r="H528" s="306" t="str">
        <f>E528</f>
        <v>110/08/27</v>
      </c>
      <c r="I528" s="318"/>
      <c r="J528" s="1357" t="s">
        <v>3150</v>
      </c>
      <c r="K528" s="319">
        <f>K526+F528</f>
        <v>9520</v>
      </c>
      <c r="L528" s="307" t="s">
        <v>3121</v>
      </c>
      <c r="M528" s="1456"/>
      <c r="N528" s="320" t="s">
        <v>3133</v>
      </c>
      <c r="O528" s="1359" t="s">
        <v>3135</v>
      </c>
      <c r="P528" s="88"/>
    </row>
    <row r="529" spans="1:16" ht="30" customHeight="1">
      <c r="A529" s="1350"/>
      <c r="B529" s="304" t="s">
        <v>3149</v>
      </c>
      <c r="C529" s="1353"/>
      <c r="D529" s="1355"/>
      <c r="E529" s="306" t="str">
        <f>E528</f>
        <v>110/08/27</v>
      </c>
      <c r="F529" s="1356"/>
      <c r="G529" s="1355"/>
      <c r="H529" s="319">
        <v>2</v>
      </c>
      <c r="I529" s="321" t="s">
        <v>443</v>
      </c>
      <c r="J529" s="1357"/>
      <c r="K529" s="319">
        <f>K527+H529</f>
        <v>536</v>
      </c>
      <c r="L529" s="310" t="s">
        <v>443</v>
      </c>
      <c r="M529" s="1456"/>
      <c r="N529" s="320" t="s">
        <v>3134</v>
      </c>
      <c r="O529" s="1359"/>
      <c r="P529" s="88"/>
    </row>
    <row r="530" spans="1:16" ht="30" customHeight="1">
      <c r="A530" s="1350" t="s">
        <v>3142</v>
      </c>
      <c r="B530" s="304" t="s">
        <v>1330</v>
      </c>
      <c r="C530" s="1352">
        <v>16482</v>
      </c>
      <c r="D530" s="1354" t="s">
        <v>3121</v>
      </c>
      <c r="E530" s="306" t="s">
        <v>3132</v>
      </c>
      <c r="F530" s="1402">
        <v>39.5</v>
      </c>
      <c r="G530" s="1354" t="s">
        <v>3121</v>
      </c>
      <c r="H530" s="306" t="str">
        <f>E530</f>
        <v>110/08/27</v>
      </c>
      <c r="I530" s="318"/>
      <c r="J530" s="1357" t="s">
        <v>3148</v>
      </c>
      <c r="K530" s="319">
        <f>K528+F530</f>
        <v>9559.5</v>
      </c>
      <c r="L530" s="307" t="s">
        <v>3121</v>
      </c>
      <c r="M530" s="1456"/>
      <c r="N530" s="320" t="s">
        <v>3133</v>
      </c>
      <c r="O530" s="1359" t="s">
        <v>3136</v>
      </c>
      <c r="P530" s="88"/>
    </row>
    <row r="531" spans="1:16" ht="30" customHeight="1">
      <c r="A531" s="1350"/>
      <c r="B531" s="304" t="s">
        <v>3149</v>
      </c>
      <c r="C531" s="1353"/>
      <c r="D531" s="1355"/>
      <c r="E531" s="306" t="str">
        <f>E530</f>
        <v>110/08/27</v>
      </c>
      <c r="F531" s="1356"/>
      <c r="G531" s="1355"/>
      <c r="H531" s="319">
        <v>2</v>
      </c>
      <c r="I531" s="321" t="s">
        <v>443</v>
      </c>
      <c r="J531" s="1357"/>
      <c r="K531" s="319">
        <f>K529+H531</f>
        <v>538</v>
      </c>
      <c r="L531" s="310" t="s">
        <v>443</v>
      </c>
      <c r="M531" s="1456"/>
      <c r="N531" s="320" t="s">
        <v>3134</v>
      </c>
      <c r="O531" s="1359"/>
      <c r="P531" s="88"/>
    </row>
    <row r="532" spans="1:16" s="328" customFormat="1" ht="30" customHeight="1">
      <c r="A532" s="1350" t="s">
        <v>3143</v>
      </c>
      <c r="B532" s="304" t="s">
        <v>1330</v>
      </c>
      <c r="C532" s="1352">
        <v>16482</v>
      </c>
      <c r="D532" s="1354" t="s">
        <v>2077</v>
      </c>
      <c r="E532" s="306" t="s">
        <v>3137</v>
      </c>
      <c r="F532" s="1402">
        <v>40</v>
      </c>
      <c r="G532" s="1354" t="s">
        <v>2077</v>
      </c>
      <c r="H532" s="306" t="str">
        <f>E532</f>
        <v>110/08/30</v>
      </c>
      <c r="I532" s="318"/>
      <c r="J532" s="1357" t="s">
        <v>2266</v>
      </c>
      <c r="K532" s="319">
        <f>K530+F532</f>
        <v>9599.5</v>
      </c>
      <c r="L532" s="307" t="s">
        <v>2077</v>
      </c>
      <c r="M532" s="1456"/>
      <c r="N532" s="320" t="s">
        <v>3133</v>
      </c>
      <c r="O532" s="1359" t="s">
        <v>3138</v>
      </c>
      <c r="P532" s="379"/>
    </row>
    <row r="533" spans="1:16" s="328" customFormat="1" ht="30" customHeight="1">
      <c r="A533" s="1350"/>
      <c r="B533" s="304" t="s">
        <v>3223</v>
      </c>
      <c r="C533" s="1353"/>
      <c r="D533" s="1355"/>
      <c r="E533" s="306" t="str">
        <f>E532</f>
        <v>110/08/30</v>
      </c>
      <c r="F533" s="1356"/>
      <c r="G533" s="1355"/>
      <c r="H533" s="319">
        <v>2</v>
      </c>
      <c r="I533" s="321" t="s">
        <v>443</v>
      </c>
      <c r="J533" s="1357"/>
      <c r="K533" s="319">
        <f>K531+H533</f>
        <v>540</v>
      </c>
      <c r="L533" s="310" t="s">
        <v>443</v>
      </c>
      <c r="M533" s="1456"/>
      <c r="N533" s="320" t="s">
        <v>3134</v>
      </c>
      <c r="O533" s="1359"/>
      <c r="P533" s="379"/>
    </row>
    <row r="534" spans="1:16" ht="30" customHeight="1">
      <c r="A534" s="1350" t="s">
        <v>3222</v>
      </c>
      <c r="B534" s="304" t="s">
        <v>1330</v>
      </c>
      <c r="C534" s="1352">
        <v>16482</v>
      </c>
      <c r="D534" s="1354" t="s">
        <v>6057</v>
      </c>
      <c r="E534" s="306" t="s">
        <v>3224</v>
      </c>
      <c r="F534" s="1402">
        <v>40</v>
      </c>
      <c r="G534" s="1354" t="s">
        <v>6057</v>
      </c>
      <c r="H534" s="306" t="str">
        <f>E534</f>
        <v>110/09/01</v>
      </c>
      <c r="I534" s="318"/>
      <c r="J534" s="1357" t="s">
        <v>6081</v>
      </c>
      <c r="K534" s="319">
        <f>K532+F534</f>
        <v>9639.5</v>
      </c>
      <c r="L534" s="307" t="s">
        <v>6057</v>
      </c>
      <c r="M534" s="1456"/>
      <c r="N534" s="320" t="s">
        <v>3133</v>
      </c>
      <c r="O534" s="1359" t="s">
        <v>3225</v>
      </c>
      <c r="P534" s="88"/>
    </row>
    <row r="535" spans="1:16" ht="30" customHeight="1">
      <c r="A535" s="1350"/>
      <c r="B535" s="304" t="s">
        <v>6082</v>
      </c>
      <c r="C535" s="1353"/>
      <c r="D535" s="1355"/>
      <c r="E535" s="306" t="str">
        <f>E534</f>
        <v>110/09/01</v>
      </c>
      <c r="F535" s="1356"/>
      <c r="G535" s="1355"/>
      <c r="H535" s="319">
        <v>2</v>
      </c>
      <c r="I535" s="321" t="s">
        <v>443</v>
      </c>
      <c r="J535" s="1357"/>
      <c r="K535" s="319">
        <f>K533+H535</f>
        <v>542</v>
      </c>
      <c r="L535" s="310" t="s">
        <v>443</v>
      </c>
      <c r="M535" s="1456"/>
      <c r="N535" s="320" t="s">
        <v>3134</v>
      </c>
      <c r="O535" s="1359"/>
      <c r="P535" s="88"/>
    </row>
    <row r="536" spans="1:16" ht="30" customHeight="1">
      <c r="A536" s="1350" t="s">
        <v>3226</v>
      </c>
      <c r="B536" s="304" t="s">
        <v>1330</v>
      </c>
      <c r="C536" s="1352">
        <v>16482</v>
      </c>
      <c r="D536" s="1354" t="s">
        <v>6057</v>
      </c>
      <c r="E536" s="306" t="s">
        <v>3227</v>
      </c>
      <c r="F536" s="1402">
        <v>42.5</v>
      </c>
      <c r="G536" s="1354" t="s">
        <v>6057</v>
      </c>
      <c r="H536" s="306" t="str">
        <f>E536</f>
        <v>110/09/02</v>
      </c>
      <c r="I536" s="318"/>
      <c r="J536" s="1357" t="s">
        <v>6081</v>
      </c>
      <c r="K536" s="319">
        <f>K534+F536</f>
        <v>9682</v>
      </c>
      <c r="L536" s="307" t="s">
        <v>6057</v>
      </c>
      <c r="M536" s="1456"/>
      <c r="N536" s="320" t="s">
        <v>3228</v>
      </c>
      <c r="O536" s="1359" t="s">
        <v>3229</v>
      </c>
      <c r="P536" s="88"/>
    </row>
    <row r="537" spans="1:16" ht="30" customHeight="1">
      <c r="A537" s="1350"/>
      <c r="B537" s="304" t="s">
        <v>6082</v>
      </c>
      <c r="C537" s="1353"/>
      <c r="D537" s="1355"/>
      <c r="E537" s="306" t="str">
        <f>E536</f>
        <v>110/09/02</v>
      </c>
      <c r="F537" s="1356"/>
      <c r="G537" s="1355"/>
      <c r="H537" s="319">
        <v>2</v>
      </c>
      <c r="I537" s="321" t="s">
        <v>443</v>
      </c>
      <c r="J537" s="1357"/>
      <c r="K537" s="319">
        <f>K535+H537</f>
        <v>544</v>
      </c>
      <c r="L537" s="310" t="s">
        <v>443</v>
      </c>
      <c r="M537" s="1456"/>
      <c r="N537" s="320" t="s">
        <v>3193</v>
      </c>
      <c r="O537" s="1359"/>
      <c r="P537" s="88"/>
    </row>
    <row r="538" spans="1:16" ht="30" customHeight="1">
      <c r="A538" s="1350" t="s">
        <v>3230</v>
      </c>
      <c r="B538" s="304" t="s">
        <v>1330</v>
      </c>
      <c r="C538" s="1352">
        <v>16482</v>
      </c>
      <c r="D538" s="1354" t="s">
        <v>6057</v>
      </c>
      <c r="E538" s="306" t="s">
        <v>3231</v>
      </c>
      <c r="F538" s="1402">
        <v>42.5</v>
      </c>
      <c r="G538" s="1354" t="s">
        <v>6057</v>
      </c>
      <c r="H538" s="306" t="str">
        <f>E538</f>
        <v>110/09/04</v>
      </c>
      <c r="I538" s="318"/>
      <c r="J538" s="1357" t="s">
        <v>2210</v>
      </c>
      <c r="K538" s="319">
        <f>K536+F538</f>
        <v>9724.5</v>
      </c>
      <c r="L538" s="307" t="s">
        <v>6057</v>
      </c>
      <c r="M538" s="1456"/>
      <c r="N538" s="320" t="s">
        <v>3232</v>
      </c>
      <c r="O538" s="1359" t="s">
        <v>3234</v>
      </c>
      <c r="P538" s="88"/>
    </row>
    <row r="539" spans="1:16" ht="30" customHeight="1">
      <c r="A539" s="1350"/>
      <c r="B539" s="304" t="s">
        <v>6082</v>
      </c>
      <c r="C539" s="1353"/>
      <c r="D539" s="1355"/>
      <c r="E539" s="306" t="str">
        <f>E538</f>
        <v>110/09/04</v>
      </c>
      <c r="F539" s="1356"/>
      <c r="G539" s="1355"/>
      <c r="H539" s="319">
        <v>2</v>
      </c>
      <c r="I539" s="321" t="s">
        <v>443</v>
      </c>
      <c r="J539" s="1357"/>
      <c r="K539" s="319">
        <f>K537+H539</f>
        <v>546</v>
      </c>
      <c r="L539" s="310" t="s">
        <v>443</v>
      </c>
      <c r="M539" s="1456"/>
      <c r="N539" s="320" t="s">
        <v>3233</v>
      </c>
      <c r="O539" s="1359"/>
      <c r="P539" s="88"/>
    </row>
    <row r="540" spans="1:16" ht="30" customHeight="1">
      <c r="A540" s="1350" t="s">
        <v>3235</v>
      </c>
      <c r="B540" s="304" t="s">
        <v>1330</v>
      </c>
      <c r="C540" s="1352">
        <v>16482</v>
      </c>
      <c r="D540" s="1354" t="s">
        <v>6057</v>
      </c>
      <c r="E540" s="306" t="s">
        <v>3236</v>
      </c>
      <c r="F540" s="1402">
        <v>42.5</v>
      </c>
      <c r="G540" s="1354" t="s">
        <v>6057</v>
      </c>
      <c r="H540" s="306" t="str">
        <f>E540</f>
        <v>110/09/07</v>
      </c>
      <c r="I540" s="318"/>
      <c r="J540" s="1357" t="s">
        <v>6081</v>
      </c>
      <c r="K540" s="319">
        <f>K538+F540</f>
        <v>9767</v>
      </c>
      <c r="L540" s="307" t="s">
        <v>6057</v>
      </c>
      <c r="M540" s="1456"/>
      <c r="N540" s="320" t="s">
        <v>3237</v>
      </c>
      <c r="O540" s="1359" t="s">
        <v>3238</v>
      </c>
      <c r="P540" s="88"/>
    </row>
    <row r="541" spans="1:16" ht="30" customHeight="1">
      <c r="A541" s="1350"/>
      <c r="B541" s="304" t="s">
        <v>6082</v>
      </c>
      <c r="C541" s="1353"/>
      <c r="D541" s="1355"/>
      <c r="E541" s="306" t="str">
        <f>E540</f>
        <v>110/09/07</v>
      </c>
      <c r="F541" s="1356"/>
      <c r="G541" s="1355"/>
      <c r="H541" s="319">
        <v>2</v>
      </c>
      <c r="I541" s="321" t="s">
        <v>443</v>
      </c>
      <c r="J541" s="1357"/>
      <c r="K541" s="319">
        <f>K539+H541</f>
        <v>548</v>
      </c>
      <c r="L541" s="310" t="s">
        <v>443</v>
      </c>
      <c r="M541" s="1456"/>
      <c r="N541" s="320" t="s">
        <v>3233</v>
      </c>
      <c r="O541" s="1359"/>
      <c r="P541" s="88"/>
    </row>
    <row r="542" spans="1:16" ht="30" customHeight="1">
      <c r="A542" s="1350" t="s">
        <v>3239</v>
      </c>
      <c r="B542" s="304" t="s">
        <v>1330</v>
      </c>
      <c r="C542" s="1352">
        <v>16482</v>
      </c>
      <c r="D542" s="1354" t="s">
        <v>6057</v>
      </c>
      <c r="E542" s="306" t="s">
        <v>3240</v>
      </c>
      <c r="F542" s="1402">
        <v>42.5</v>
      </c>
      <c r="G542" s="1354" t="s">
        <v>6057</v>
      </c>
      <c r="H542" s="306" t="str">
        <f>E542</f>
        <v>110/09/09</v>
      </c>
      <c r="I542" s="318"/>
      <c r="J542" s="1357" t="s">
        <v>6081</v>
      </c>
      <c r="K542" s="319">
        <f>K540+F542</f>
        <v>9809.5</v>
      </c>
      <c r="L542" s="307" t="s">
        <v>6057</v>
      </c>
      <c r="M542" s="1456"/>
      <c r="N542" s="320" t="s">
        <v>3196</v>
      </c>
      <c r="O542" s="1359" t="s">
        <v>3241</v>
      </c>
      <c r="P542" s="88"/>
    </row>
    <row r="543" spans="1:16" ht="30" customHeight="1">
      <c r="A543" s="1350"/>
      <c r="B543" s="304" t="s">
        <v>6082</v>
      </c>
      <c r="C543" s="1353"/>
      <c r="D543" s="1355"/>
      <c r="E543" s="306" t="str">
        <f>E542</f>
        <v>110/09/09</v>
      </c>
      <c r="F543" s="1356"/>
      <c r="G543" s="1355"/>
      <c r="H543" s="319">
        <v>2</v>
      </c>
      <c r="I543" s="321" t="s">
        <v>443</v>
      </c>
      <c r="J543" s="1357"/>
      <c r="K543" s="319">
        <f>K541+H543</f>
        <v>550</v>
      </c>
      <c r="L543" s="310" t="s">
        <v>443</v>
      </c>
      <c r="M543" s="1456"/>
      <c r="N543" s="320" t="s">
        <v>3233</v>
      </c>
      <c r="O543" s="1359"/>
      <c r="P543" s="88"/>
    </row>
    <row r="544" spans="1:16" ht="30" customHeight="1">
      <c r="A544" s="1350" t="s">
        <v>3242</v>
      </c>
      <c r="B544" s="304" t="s">
        <v>1330</v>
      </c>
      <c r="C544" s="1352">
        <v>16482</v>
      </c>
      <c r="D544" s="1354" t="s">
        <v>6060</v>
      </c>
      <c r="E544" s="306" t="s">
        <v>3198</v>
      </c>
      <c r="F544" s="1402">
        <v>37.5</v>
      </c>
      <c r="G544" s="1354" t="s">
        <v>6057</v>
      </c>
      <c r="H544" s="306" t="str">
        <f>E544</f>
        <v>110/09/16</v>
      </c>
      <c r="I544" s="318"/>
      <c r="J544" s="1357" t="s">
        <v>6081</v>
      </c>
      <c r="K544" s="319">
        <f>K542+F544</f>
        <v>9847</v>
      </c>
      <c r="L544" s="307" t="s">
        <v>6057</v>
      </c>
      <c r="M544" s="1456"/>
      <c r="N544" s="320" t="s">
        <v>3243</v>
      </c>
      <c r="O544" s="1359" t="s">
        <v>3244</v>
      </c>
      <c r="P544" s="88"/>
    </row>
    <row r="545" spans="1:16" ht="30" customHeight="1">
      <c r="A545" s="1350"/>
      <c r="B545" s="304" t="s">
        <v>6082</v>
      </c>
      <c r="C545" s="1353"/>
      <c r="D545" s="1355"/>
      <c r="E545" s="306" t="str">
        <f>E544</f>
        <v>110/09/16</v>
      </c>
      <c r="F545" s="1356"/>
      <c r="G545" s="1355"/>
      <c r="H545" s="319">
        <v>2</v>
      </c>
      <c r="I545" s="321" t="s">
        <v>443</v>
      </c>
      <c r="J545" s="1357"/>
      <c r="K545" s="319">
        <f>K543+H545</f>
        <v>552</v>
      </c>
      <c r="L545" s="310" t="s">
        <v>443</v>
      </c>
      <c r="M545" s="1456"/>
      <c r="N545" s="320" t="s">
        <v>3193</v>
      </c>
      <c r="O545" s="1359"/>
      <c r="P545" s="88"/>
    </row>
    <row r="546" spans="1:16" ht="30" customHeight="1">
      <c r="A546" s="1350" t="s">
        <v>3245</v>
      </c>
      <c r="B546" s="304" t="s">
        <v>1330</v>
      </c>
      <c r="C546" s="1352">
        <v>16482</v>
      </c>
      <c r="D546" s="1354" t="s">
        <v>6057</v>
      </c>
      <c r="E546" s="306" t="s">
        <v>3246</v>
      </c>
      <c r="F546" s="1402">
        <v>37.5</v>
      </c>
      <c r="G546" s="1354" t="s">
        <v>6060</v>
      </c>
      <c r="H546" s="306" t="str">
        <f>E546</f>
        <v>110/09/18</v>
      </c>
      <c r="I546" s="318"/>
      <c r="J546" s="1357" t="s">
        <v>6081</v>
      </c>
      <c r="K546" s="319">
        <f>K544+F546</f>
        <v>9884.5</v>
      </c>
      <c r="L546" s="307" t="s">
        <v>2158</v>
      </c>
      <c r="M546" s="1456"/>
      <c r="N546" s="320" t="s">
        <v>474</v>
      </c>
      <c r="O546" s="1359" t="s">
        <v>3248</v>
      </c>
      <c r="P546" s="88"/>
    </row>
    <row r="547" spans="1:16" ht="30" customHeight="1">
      <c r="A547" s="1350"/>
      <c r="B547" s="304" t="s">
        <v>6082</v>
      </c>
      <c r="C547" s="1353"/>
      <c r="D547" s="1355"/>
      <c r="E547" s="306" t="str">
        <f>E546</f>
        <v>110/09/18</v>
      </c>
      <c r="F547" s="1356"/>
      <c r="G547" s="1355"/>
      <c r="H547" s="319">
        <v>2</v>
      </c>
      <c r="I547" s="321" t="s">
        <v>443</v>
      </c>
      <c r="J547" s="1357"/>
      <c r="K547" s="319">
        <f>K545+H547</f>
        <v>554</v>
      </c>
      <c r="L547" s="310" t="s">
        <v>443</v>
      </c>
      <c r="M547" s="1456"/>
      <c r="N547" s="320" t="s">
        <v>688</v>
      </c>
      <c r="O547" s="1359"/>
      <c r="P547" s="88"/>
    </row>
    <row r="548" spans="1:16" ht="30" customHeight="1">
      <c r="A548" s="1350" t="s">
        <v>3249</v>
      </c>
      <c r="B548" s="304" t="s">
        <v>1330</v>
      </c>
      <c r="C548" s="1352">
        <v>16482</v>
      </c>
      <c r="D548" s="1354" t="s">
        <v>6057</v>
      </c>
      <c r="E548" s="306" t="s">
        <v>3250</v>
      </c>
      <c r="F548" s="1402">
        <v>37.5</v>
      </c>
      <c r="G548" s="1354" t="s">
        <v>6057</v>
      </c>
      <c r="H548" s="306" t="str">
        <f>E548</f>
        <v>110/09/23</v>
      </c>
      <c r="I548" s="318"/>
      <c r="J548" s="1357" t="s">
        <v>6081</v>
      </c>
      <c r="K548" s="319">
        <f>K546+F548</f>
        <v>9922</v>
      </c>
      <c r="L548" s="307" t="s">
        <v>6057</v>
      </c>
      <c r="M548" s="1456"/>
      <c r="N548" s="320" t="s">
        <v>3251</v>
      </c>
      <c r="O548" s="1359" t="s">
        <v>3252</v>
      </c>
      <c r="P548" s="88"/>
    </row>
    <row r="549" spans="1:16" ht="30" customHeight="1">
      <c r="A549" s="1350"/>
      <c r="B549" s="304" t="s">
        <v>6082</v>
      </c>
      <c r="C549" s="1353"/>
      <c r="D549" s="1355"/>
      <c r="E549" s="306" t="str">
        <f>E548</f>
        <v>110/09/23</v>
      </c>
      <c r="F549" s="1356"/>
      <c r="G549" s="1355"/>
      <c r="H549" s="319">
        <v>2</v>
      </c>
      <c r="I549" s="321" t="s">
        <v>443</v>
      </c>
      <c r="J549" s="1357"/>
      <c r="K549" s="319">
        <f>K547+H549</f>
        <v>556</v>
      </c>
      <c r="L549" s="310" t="s">
        <v>443</v>
      </c>
      <c r="M549" s="1456"/>
      <c r="N549" s="320" t="s">
        <v>688</v>
      </c>
      <c r="O549" s="1359"/>
      <c r="P549" s="88"/>
    </row>
    <row r="550" spans="1:16" ht="30" customHeight="1">
      <c r="A550" s="1350" t="s">
        <v>3253</v>
      </c>
      <c r="B550" s="304" t="s">
        <v>1330</v>
      </c>
      <c r="C550" s="1352">
        <v>16482</v>
      </c>
      <c r="D550" s="1354" t="s">
        <v>6057</v>
      </c>
      <c r="E550" s="306" t="s">
        <v>3254</v>
      </c>
      <c r="F550" s="1402">
        <v>38</v>
      </c>
      <c r="G550" s="1354" t="s">
        <v>6057</v>
      </c>
      <c r="H550" s="306" t="str">
        <f>E550</f>
        <v>110/09/25</v>
      </c>
      <c r="I550" s="318"/>
      <c r="J550" s="1357" t="s">
        <v>6081</v>
      </c>
      <c r="K550" s="319">
        <f>K548+F550</f>
        <v>9960</v>
      </c>
      <c r="L550" s="307" t="s">
        <v>6057</v>
      </c>
      <c r="M550" s="1456"/>
      <c r="N550" s="320" t="s">
        <v>3359</v>
      </c>
      <c r="O550" s="1359" t="s">
        <v>3255</v>
      </c>
      <c r="P550" s="88"/>
    </row>
    <row r="551" spans="1:16" ht="30" customHeight="1">
      <c r="A551" s="1350"/>
      <c r="B551" s="304" t="s">
        <v>6083</v>
      </c>
      <c r="C551" s="1353"/>
      <c r="D551" s="1355"/>
      <c r="E551" s="306" t="str">
        <f>E550</f>
        <v>110/09/25</v>
      </c>
      <c r="F551" s="1356"/>
      <c r="G551" s="1355"/>
      <c r="H551" s="319">
        <v>2</v>
      </c>
      <c r="I551" s="321" t="s">
        <v>443</v>
      </c>
      <c r="J551" s="1357"/>
      <c r="K551" s="319">
        <f>K549+H551</f>
        <v>558</v>
      </c>
      <c r="L551" s="310" t="s">
        <v>443</v>
      </c>
      <c r="M551" s="1456"/>
      <c r="N551" s="320" t="s">
        <v>2083</v>
      </c>
      <c r="O551" s="1359"/>
      <c r="P551" s="88"/>
    </row>
    <row r="552" spans="1:16" ht="30" customHeight="1">
      <c r="A552" s="1350" t="s">
        <v>5846</v>
      </c>
      <c r="B552" s="304" t="s">
        <v>1330</v>
      </c>
      <c r="C552" s="1352">
        <v>16482</v>
      </c>
      <c r="D552" s="1354" t="s">
        <v>6057</v>
      </c>
      <c r="E552" s="306" t="s">
        <v>5798</v>
      </c>
      <c r="F552" s="1402">
        <v>4</v>
      </c>
      <c r="G552" s="1354" t="s">
        <v>6057</v>
      </c>
      <c r="H552" s="306" t="str">
        <f>E552</f>
        <v>111/06/29</v>
      </c>
      <c r="I552" s="318"/>
      <c r="J552" s="1357" t="s">
        <v>6081</v>
      </c>
      <c r="K552" s="319">
        <f>K550+F552</f>
        <v>9964</v>
      </c>
      <c r="L552" s="307" t="s">
        <v>6057</v>
      </c>
      <c r="M552" s="1456"/>
      <c r="N552" s="320" t="s">
        <v>474</v>
      </c>
      <c r="O552" s="1359" t="s">
        <v>5847</v>
      </c>
      <c r="P552" s="88"/>
    </row>
    <row r="553" spans="1:16" ht="30" customHeight="1">
      <c r="A553" s="1350"/>
      <c r="B553" s="304" t="s">
        <v>2159</v>
      </c>
      <c r="C553" s="1353"/>
      <c r="D553" s="1355"/>
      <c r="E553" s="306" t="str">
        <f>E552</f>
        <v>111/06/29</v>
      </c>
      <c r="F553" s="1356"/>
      <c r="G553" s="1355"/>
      <c r="H553" s="319">
        <v>1</v>
      </c>
      <c r="I553" s="321" t="s">
        <v>443</v>
      </c>
      <c r="J553" s="1357"/>
      <c r="K553" s="319">
        <f>K551+H553</f>
        <v>559</v>
      </c>
      <c r="L553" s="310" t="s">
        <v>443</v>
      </c>
      <c r="M553" s="1456"/>
      <c r="N553" s="320" t="s">
        <v>5576</v>
      </c>
      <c r="O553" s="1359"/>
      <c r="P553" s="88"/>
    </row>
    <row r="554" spans="1:16" ht="30" customHeight="1">
      <c r="A554" s="1350" t="s">
        <v>5848</v>
      </c>
      <c r="B554" s="304" t="s">
        <v>1330</v>
      </c>
      <c r="C554" s="1352">
        <v>16482</v>
      </c>
      <c r="D554" s="1354" t="s">
        <v>6057</v>
      </c>
      <c r="E554" s="306" t="s">
        <v>5798</v>
      </c>
      <c r="F554" s="1402">
        <v>4</v>
      </c>
      <c r="G554" s="1354" t="s">
        <v>2158</v>
      </c>
      <c r="H554" s="306" t="str">
        <f>E554</f>
        <v>111/06/29</v>
      </c>
      <c r="I554" s="318"/>
      <c r="J554" s="1357" t="s">
        <v>6081</v>
      </c>
      <c r="K554" s="319">
        <f>K552+F554</f>
        <v>9968</v>
      </c>
      <c r="L554" s="307" t="s">
        <v>6057</v>
      </c>
      <c r="M554" s="1456"/>
      <c r="N554" s="320" t="s">
        <v>474</v>
      </c>
      <c r="O554" s="1359" t="s">
        <v>5852</v>
      </c>
      <c r="P554" s="88"/>
    </row>
    <row r="555" spans="1:16" ht="30" customHeight="1">
      <c r="A555" s="1350"/>
      <c r="B555" s="304" t="s">
        <v>6082</v>
      </c>
      <c r="C555" s="1353"/>
      <c r="D555" s="1355"/>
      <c r="E555" s="306" t="str">
        <f>E554</f>
        <v>111/06/29</v>
      </c>
      <c r="F555" s="1356"/>
      <c r="G555" s="1355"/>
      <c r="H555" s="319">
        <v>1</v>
      </c>
      <c r="I555" s="321" t="s">
        <v>443</v>
      </c>
      <c r="J555" s="1357"/>
      <c r="K555" s="319">
        <f>K553+H555</f>
        <v>560</v>
      </c>
      <c r="L555" s="310" t="s">
        <v>443</v>
      </c>
      <c r="M555" s="1456"/>
      <c r="N555" s="320" t="s">
        <v>5576</v>
      </c>
      <c r="O555" s="1359"/>
      <c r="P555" s="88"/>
    </row>
    <row r="556" spans="1:16" ht="30" customHeight="1">
      <c r="A556" s="1350" t="s">
        <v>5849</v>
      </c>
      <c r="B556" s="304" t="s">
        <v>1330</v>
      </c>
      <c r="C556" s="1352">
        <v>16482</v>
      </c>
      <c r="D556" s="1354" t="s">
        <v>6057</v>
      </c>
      <c r="E556" s="306" t="s">
        <v>5798</v>
      </c>
      <c r="F556" s="1402">
        <v>4</v>
      </c>
      <c r="G556" s="1354" t="s">
        <v>6060</v>
      </c>
      <c r="H556" s="306" t="str">
        <f>E556</f>
        <v>111/06/29</v>
      </c>
      <c r="I556" s="318"/>
      <c r="J556" s="1357" t="s">
        <v>6084</v>
      </c>
      <c r="K556" s="319">
        <f>K554+F556</f>
        <v>9972</v>
      </c>
      <c r="L556" s="307" t="s">
        <v>6057</v>
      </c>
      <c r="M556" s="1456"/>
      <c r="N556" s="320" t="s">
        <v>474</v>
      </c>
      <c r="O556" s="1359" t="s">
        <v>5853</v>
      </c>
      <c r="P556" s="88"/>
    </row>
    <row r="557" spans="1:16" ht="30" customHeight="1">
      <c r="A557" s="1350"/>
      <c r="B557" s="304" t="s">
        <v>6082</v>
      </c>
      <c r="C557" s="1353"/>
      <c r="D557" s="1355"/>
      <c r="E557" s="306" t="str">
        <f>E556</f>
        <v>111/06/29</v>
      </c>
      <c r="F557" s="1356"/>
      <c r="G557" s="1355"/>
      <c r="H557" s="319">
        <v>1</v>
      </c>
      <c r="I557" s="321" t="s">
        <v>443</v>
      </c>
      <c r="J557" s="1357"/>
      <c r="K557" s="319">
        <f>K555+H557</f>
        <v>561</v>
      </c>
      <c r="L557" s="310" t="s">
        <v>443</v>
      </c>
      <c r="M557" s="1456"/>
      <c r="N557" s="320" t="s">
        <v>5576</v>
      </c>
      <c r="O557" s="1359"/>
      <c r="P557" s="88"/>
    </row>
    <row r="558" spans="1:16" ht="30" customHeight="1">
      <c r="A558" s="1350" t="s">
        <v>5850</v>
      </c>
      <c r="B558" s="304" t="s">
        <v>1330</v>
      </c>
      <c r="C558" s="1352">
        <v>16482</v>
      </c>
      <c r="D558" s="1354" t="s">
        <v>6057</v>
      </c>
      <c r="E558" s="306" t="s">
        <v>5798</v>
      </c>
      <c r="F558" s="1402">
        <v>4</v>
      </c>
      <c r="G558" s="1354" t="s">
        <v>6057</v>
      </c>
      <c r="H558" s="306" t="str">
        <f>E558</f>
        <v>111/06/29</v>
      </c>
      <c r="I558" s="318"/>
      <c r="J558" s="1357" t="s">
        <v>6081</v>
      </c>
      <c r="K558" s="319">
        <f>K556+F558</f>
        <v>9976</v>
      </c>
      <c r="L558" s="307" t="s">
        <v>6057</v>
      </c>
      <c r="M558" s="1456"/>
      <c r="N558" s="320" t="s">
        <v>474</v>
      </c>
      <c r="O558" s="1359" t="s">
        <v>5854</v>
      </c>
      <c r="P558" s="88"/>
    </row>
    <row r="559" spans="1:16" ht="30" customHeight="1">
      <c r="A559" s="1350"/>
      <c r="B559" s="304" t="s">
        <v>6082</v>
      </c>
      <c r="C559" s="1353"/>
      <c r="D559" s="1355"/>
      <c r="E559" s="306" t="str">
        <f>E558</f>
        <v>111/06/29</v>
      </c>
      <c r="F559" s="1356"/>
      <c r="G559" s="1355"/>
      <c r="H559" s="319">
        <v>1</v>
      </c>
      <c r="I559" s="321" t="s">
        <v>443</v>
      </c>
      <c r="J559" s="1357"/>
      <c r="K559" s="319">
        <f>K557+H559</f>
        <v>562</v>
      </c>
      <c r="L559" s="310" t="s">
        <v>443</v>
      </c>
      <c r="M559" s="1456"/>
      <c r="N559" s="320" t="s">
        <v>5576</v>
      </c>
      <c r="O559" s="1359"/>
      <c r="P559" s="88"/>
    </row>
    <row r="560" spans="1:16" ht="30" customHeight="1">
      <c r="A560" s="1350" t="s">
        <v>5851</v>
      </c>
      <c r="B560" s="304" t="s">
        <v>1330</v>
      </c>
      <c r="C560" s="1352">
        <v>16482</v>
      </c>
      <c r="D560" s="1354" t="s">
        <v>6057</v>
      </c>
      <c r="E560" s="306" t="s">
        <v>5798</v>
      </c>
      <c r="F560" s="1402">
        <v>4</v>
      </c>
      <c r="G560" s="1354" t="s">
        <v>6057</v>
      </c>
      <c r="H560" s="306" t="str">
        <f>E560</f>
        <v>111/06/29</v>
      </c>
      <c r="I560" s="318"/>
      <c r="J560" s="1357" t="s">
        <v>6081</v>
      </c>
      <c r="K560" s="319">
        <f>K558+F560</f>
        <v>9980</v>
      </c>
      <c r="L560" s="307" t="s">
        <v>6057</v>
      </c>
      <c r="M560" s="1456"/>
      <c r="N560" s="320" t="s">
        <v>474</v>
      </c>
      <c r="O560" s="1359" t="s">
        <v>5855</v>
      </c>
      <c r="P560" s="88"/>
    </row>
    <row r="561" spans="1:16" ht="30" customHeight="1">
      <c r="A561" s="1350"/>
      <c r="B561" s="304" t="s">
        <v>6082</v>
      </c>
      <c r="C561" s="1353"/>
      <c r="D561" s="1355"/>
      <c r="E561" s="306" t="str">
        <f>E560</f>
        <v>111/06/29</v>
      </c>
      <c r="F561" s="1356"/>
      <c r="G561" s="1355"/>
      <c r="H561" s="319">
        <v>1</v>
      </c>
      <c r="I561" s="321" t="s">
        <v>443</v>
      </c>
      <c r="J561" s="1357"/>
      <c r="K561" s="319">
        <f>K559+H561</f>
        <v>563</v>
      </c>
      <c r="L561" s="310" t="s">
        <v>443</v>
      </c>
      <c r="M561" s="1456"/>
      <c r="N561" s="320" t="s">
        <v>5576</v>
      </c>
      <c r="O561" s="1359"/>
      <c r="P561" s="88"/>
    </row>
    <row r="562" spans="1:16" ht="30" customHeight="1">
      <c r="A562" s="1350" t="s">
        <v>5857</v>
      </c>
      <c r="B562" s="304" t="s">
        <v>1330</v>
      </c>
      <c r="C562" s="1352">
        <v>16482</v>
      </c>
      <c r="D562" s="1354" t="s">
        <v>6057</v>
      </c>
      <c r="E562" s="306" t="s">
        <v>5821</v>
      </c>
      <c r="F562" s="1402">
        <v>4</v>
      </c>
      <c r="G562" s="1354" t="s">
        <v>6057</v>
      </c>
      <c r="H562" s="306" t="str">
        <f>E562</f>
        <v>111/07/09</v>
      </c>
      <c r="I562" s="318"/>
      <c r="J562" s="1357" t="s">
        <v>6081</v>
      </c>
      <c r="K562" s="319">
        <f>K560+F562</f>
        <v>9984</v>
      </c>
      <c r="L562" s="307" t="s">
        <v>6057</v>
      </c>
      <c r="M562" s="1456"/>
      <c r="N562" s="320" t="s">
        <v>474</v>
      </c>
      <c r="O562" s="1359" t="s">
        <v>5856</v>
      </c>
      <c r="P562" s="88"/>
    </row>
    <row r="563" spans="1:16" ht="30" customHeight="1">
      <c r="A563" s="1350"/>
      <c r="B563" s="304" t="s">
        <v>6082</v>
      </c>
      <c r="C563" s="1353"/>
      <c r="D563" s="1355"/>
      <c r="E563" s="306" t="str">
        <f>E562</f>
        <v>111/07/09</v>
      </c>
      <c r="F563" s="1356"/>
      <c r="G563" s="1355"/>
      <c r="H563" s="319">
        <v>1</v>
      </c>
      <c r="I563" s="321" t="s">
        <v>443</v>
      </c>
      <c r="J563" s="1357"/>
      <c r="K563" s="319">
        <f>K561+H563</f>
        <v>564</v>
      </c>
      <c r="L563" s="310" t="s">
        <v>443</v>
      </c>
      <c r="M563" s="1456"/>
      <c r="N563" s="320" t="s">
        <v>5576</v>
      </c>
      <c r="O563" s="1359"/>
      <c r="P563" s="88"/>
    </row>
    <row r="564" spans="1:16" ht="30" customHeight="1">
      <c r="A564" s="1350" t="s">
        <v>5858</v>
      </c>
      <c r="B564" s="304" t="s">
        <v>1330</v>
      </c>
      <c r="C564" s="1352">
        <v>16482</v>
      </c>
      <c r="D564" s="1354" t="s">
        <v>6057</v>
      </c>
      <c r="E564" s="306" t="s">
        <v>5821</v>
      </c>
      <c r="F564" s="1402">
        <v>4</v>
      </c>
      <c r="G564" s="1354" t="s">
        <v>6057</v>
      </c>
      <c r="H564" s="306" t="str">
        <f>E564</f>
        <v>111/07/09</v>
      </c>
      <c r="I564" s="318"/>
      <c r="J564" s="1357" t="s">
        <v>6084</v>
      </c>
      <c r="K564" s="319">
        <f>K562+F564</f>
        <v>9988</v>
      </c>
      <c r="L564" s="307" t="s">
        <v>6060</v>
      </c>
      <c r="M564" s="1456"/>
      <c r="N564" s="320" t="s">
        <v>474</v>
      </c>
      <c r="O564" s="1359" t="s">
        <v>5860</v>
      </c>
      <c r="P564" s="88"/>
    </row>
    <row r="565" spans="1:16" ht="30" customHeight="1">
      <c r="A565" s="1350"/>
      <c r="B565" s="304" t="s">
        <v>6082</v>
      </c>
      <c r="C565" s="1353"/>
      <c r="D565" s="1355"/>
      <c r="E565" s="306" t="str">
        <f>E564</f>
        <v>111/07/09</v>
      </c>
      <c r="F565" s="1356"/>
      <c r="G565" s="1355"/>
      <c r="H565" s="319">
        <v>1</v>
      </c>
      <c r="I565" s="321" t="s">
        <v>443</v>
      </c>
      <c r="J565" s="1357"/>
      <c r="K565" s="319">
        <f>K563+H565</f>
        <v>565</v>
      </c>
      <c r="L565" s="310" t="s">
        <v>443</v>
      </c>
      <c r="M565" s="1456"/>
      <c r="N565" s="320" t="s">
        <v>5576</v>
      </c>
      <c r="O565" s="1359"/>
      <c r="P565" s="88"/>
    </row>
    <row r="566" spans="1:16" ht="30" customHeight="1">
      <c r="A566" s="1350" t="s">
        <v>5859</v>
      </c>
      <c r="B566" s="304" t="s">
        <v>1330</v>
      </c>
      <c r="C566" s="1352">
        <v>16482</v>
      </c>
      <c r="D566" s="1354" t="s">
        <v>6057</v>
      </c>
      <c r="E566" s="306" t="s">
        <v>5821</v>
      </c>
      <c r="F566" s="1402">
        <v>5</v>
      </c>
      <c r="G566" s="1354" t="s">
        <v>6057</v>
      </c>
      <c r="H566" s="306" t="str">
        <f>E566</f>
        <v>111/07/09</v>
      </c>
      <c r="I566" s="318"/>
      <c r="J566" s="1357" t="s">
        <v>6084</v>
      </c>
      <c r="K566" s="319">
        <f>K564+F566</f>
        <v>9993</v>
      </c>
      <c r="L566" s="307" t="s">
        <v>6057</v>
      </c>
      <c r="M566" s="1456"/>
      <c r="N566" s="320" t="s">
        <v>474</v>
      </c>
      <c r="O566" s="1359" t="s">
        <v>5861</v>
      </c>
      <c r="P566" s="88"/>
    </row>
    <row r="567" spans="1:16" ht="30" customHeight="1">
      <c r="A567" s="1350"/>
      <c r="B567" s="304" t="s">
        <v>2159</v>
      </c>
      <c r="C567" s="1353"/>
      <c r="D567" s="1355"/>
      <c r="E567" s="306" t="str">
        <f>E566</f>
        <v>111/07/09</v>
      </c>
      <c r="F567" s="1356"/>
      <c r="G567" s="1355"/>
      <c r="H567" s="319">
        <v>1</v>
      </c>
      <c r="I567" s="321" t="s">
        <v>443</v>
      </c>
      <c r="J567" s="1357"/>
      <c r="K567" s="319">
        <f>K565+H567</f>
        <v>566</v>
      </c>
      <c r="L567" s="310" t="s">
        <v>443</v>
      </c>
      <c r="M567" s="1456"/>
      <c r="N567" s="320" t="s">
        <v>5576</v>
      </c>
      <c r="O567" s="1359"/>
      <c r="P567" s="88"/>
    </row>
    <row r="568" spans="1:16" ht="30" customHeight="1">
      <c r="A568" s="1350" t="s">
        <v>5862</v>
      </c>
      <c r="B568" s="304" t="s">
        <v>1330</v>
      </c>
      <c r="C568" s="1352">
        <v>16482</v>
      </c>
      <c r="D568" s="1354" t="s">
        <v>6057</v>
      </c>
      <c r="E568" s="306" t="s">
        <v>5824</v>
      </c>
      <c r="F568" s="1402">
        <v>4</v>
      </c>
      <c r="G568" s="1354" t="s">
        <v>6060</v>
      </c>
      <c r="H568" s="306" t="str">
        <f>E568</f>
        <v>111/07/19</v>
      </c>
      <c r="I568" s="318"/>
      <c r="J568" s="1357" t="s">
        <v>6081</v>
      </c>
      <c r="K568" s="319">
        <f>K566+F568</f>
        <v>9997</v>
      </c>
      <c r="L568" s="307" t="s">
        <v>6060</v>
      </c>
      <c r="M568" s="1456"/>
      <c r="N568" s="320" t="s">
        <v>488</v>
      </c>
      <c r="O568" s="1359" t="s">
        <v>5863</v>
      </c>
      <c r="P568" s="88"/>
    </row>
    <row r="569" spans="1:16" ht="30" customHeight="1">
      <c r="A569" s="1350"/>
      <c r="B569" s="304" t="s">
        <v>6083</v>
      </c>
      <c r="C569" s="1353"/>
      <c r="D569" s="1355"/>
      <c r="E569" s="306" t="str">
        <f>E568</f>
        <v>111/07/19</v>
      </c>
      <c r="F569" s="1356"/>
      <c r="G569" s="1355"/>
      <c r="H569" s="319">
        <v>1</v>
      </c>
      <c r="I569" s="321" t="s">
        <v>443</v>
      </c>
      <c r="J569" s="1357"/>
      <c r="K569" s="319">
        <f>K567+H569</f>
        <v>567</v>
      </c>
      <c r="L569" s="310" t="s">
        <v>443</v>
      </c>
      <c r="M569" s="1456"/>
      <c r="N569" s="320" t="s">
        <v>5576</v>
      </c>
      <c r="O569" s="1359"/>
      <c r="P569" s="88"/>
    </row>
    <row r="570" spans="1:16" ht="30" customHeight="1">
      <c r="A570" s="1350" t="s">
        <v>5864</v>
      </c>
      <c r="B570" s="304" t="s">
        <v>1330</v>
      </c>
      <c r="C570" s="1352">
        <v>16482</v>
      </c>
      <c r="D570" s="1354" t="s">
        <v>6060</v>
      </c>
      <c r="E570" s="306" t="s">
        <v>5824</v>
      </c>
      <c r="F570" s="1402">
        <v>4</v>
      </c>
      <c r="G570" s="1354" t="s">
        <v>6060</v>
      </c>
      <c r="H570" s="306" t="str">
        <f>E570</f>
        <v>111/07/19</v>
      </c>
      <c r="I570" s="318"/>
      <c r="J570" s="1357" t="s">
        <v>2210</v>
      </c>
      <c r="K570" s="319">
        <f>K568+F570</f>
        <v>10001</v>
      </c>
      <c r="L570" s="307" t="s">
        <v>6057</v>
      </c>
      <c r="M570" s="1456"/>
      <c r="N570" s="320" t="s">
        <v>488</v>
      </c>
      <c r="O570" s="1359" t="s">
        <v>5866</v>
      </c>
      <c r="P570" s="88"/>
    </row>
    <row r="571" spans="1:16" ht="30" customHeight="1">
      <c r="A571" s="1350"/>
      <c r="B571" s="304" t="s">
        <v>6082</v>
      </c>
      <c r="C571" s="1353"/>
      <c r="D571" s="1355"/>
      <c r="E571" s="306" t="str">
        <f>E570</f>
        <v>111/07/19</v>
      </c>
      <c r="F571" s="1356"/>
      <c r="G571" s="1355"/>
      <c r="H571" s="319">
        <v>1</v>
      </c>
      <c r="I571" s="321" t="s">
        <v>443</v>
      </c>
      <c r="J571" s="1357"/>
      <c r="K571" s="319">
        <f>K569+H571</f>
        <v>568</v>
      </c>
      <c r="L571" s="310" t="s">
        <v>443</v>
      </c>
      <c r="M571" s="1456"/>
      <c r="N571" s="320" t="s">
        <v>5576</v>
      </c>
      <c r="O571" s="1359"/>
      <c r="P571" s="88"/>
    </row>
    <row r="572" spans="1:16" ht="30" customHeight="1">
      <c r="A572" s="1350" t="s">
        <v>5865</v>
      </c>
      <c r="B572" s="304" t="s">
        <v>1330</v>
      </c>
      <c r="C572" s="1352">
        <v>16482</v>
      </c>
      <c r="D572" s="1354" t="s">
        <v>6060</v>
      </c>
      <c r="E572" s="306" t="s">
        <v>5824</v>
      </c>
      <c r="F572" s="1402">
        <v>5.5</v>
      </c>
      <c r="G572" s="1354" t="s">
        <v>6060</v>
      </c>
      <c r="H572" s="306" t="str">
        <f>E572</f>
        <v>111/07/19</v>
      </c>
      <c r="I572" s="318"/>
      <c r="J572" s="1357" t="s">
        <v>6081</v>
      </c>
      <c r="K572" s="319">
        <f>K570+F572</f>
        <v>10006.5</v>
      </c>
      <c r="L572" s="307" t="s">
        <v>6057</v>
      </c>
      <c r="M572" s="1456"/>
      <c r="N572" s="320" t="s">
        <v>488</v>
      </c>
      <c r="O572" s="1359" t="s">
        <v>5867</v>
      </c>
      <c r="P572" s="88"/>
    </row>
    <row r="573" spans="1:16" ht="30" customHeight="1">
      <c r="A573" s="1350"/>
      <c r="B573" s="304" t="s">
        <v>6082</v>
      </c>
      <c r="C573" s="1353"/>
      <c r="D573" s="1355"/>
      <c r="E573" s="306" t="str">
        <f>E572</f>
        <v>111/07/19</v>
      </c>
      <c r="F573" s="1356"/>
      <c r="G573" s="1355"/>
      <c r="H573" s="319">
        <v>1</v>
      </c>
      <c r="I573" s="321" t="s">
        <v>443</v>
      </c>
      <c r="J573" s="1357"/>
      <c r="K573" s="319">
        <f>K571+H573</f>
        <v>569</v>
      </c>
      <c r="L573" s="310" t="s">
        <v>443</v>
      </c>
      <c r="M573" s="1456"/>
      <c r="N573" s="320" t="s">
        <v>5576</v>
      </c>
      <c r="O573" s="1359"/>
      <c r="P573" s="88"/>
    </row>
    <row r="574" spans="1:16" ht="30" customHeight="1">
      <c r="A574" s="1350" t="s">
        <v>5870</v>
      </c>
      <c r="B574" s="304" t="s">
        <v>1330</v>
      </c>
      <c r="C574" s="1352">
        <v>16482</v>
      </c>
      <c r="D574" s="1354" t="s">
        <v>6057</v>
      </c>
      <c r="E574" s="306" t="s">
        <v>5868</v>
      </c>
      <c r="F574" s="1402">
        <v>4</v>
      </c>
      <c r="G574" s="1354" t="s">
        <v>6060</v>
      </c>
      <c r="H574" s="306" t="str">
        <f>E574</f>
        <v>111/07/27</v>
      </c>
      <c r="I574" s="318"/>
      <c r="J574" s="1357" t="s">
        <v>6081</v>
      </c>
      <c r="K574" s="319">
        <f>K572+F574</f>
        <v>10010.5</v>
      </c>
      <c r="L574" s="307" t="s">
        <v>6057</v>
      </c>
      <c r="M574" s="1456"/>
      <c r="N574" s="320" t="s">
        <v>474</v>
      </c>
      <c r="O574" s="1359" t="s">
        <v>5869</v>
      </c>
      <c r="P574" s="88"/>
    </row>
    <row r="575" spans="1:16" ht="30" customHeight="1">
      <c r="A575" s="1350"/>
      <c r="B575" s="304" t="s">
        <v>6082</v>
      </c>
      <c r="C575" s="1353"/>
      <c r="D575" s="1355"/>
      <c r="E575" s="306" t="str">
        <f>E574</f>
        <v>111/07/27</v>
      </c>
      <c r="F575" s="1356"/>
      <c r="G575" s="1355"/>
      <c r="H575" s="319">
        <v>1</v>
      </c>
      <c r="I575" s="321" t="s">
        <v>443</v>
      </c>
      <c r="J575" s="1357"/>
      <c r="K575" s="319">
        <f>K573+H575</f>
        <v>570</v>
      </c>
      <c r="L575" s="310" t="s">
        <v>443</v>
      </c>
      <c r="M575" s="1456"/>
      <c r="N575" s="320" t="s">
        <v>1820</v>
      </c>
      <c r="O575" s="1359"/>
      <c r="P575" s="88"/>
    </row>
    <row r="576" spans="1:16" ht="30" customHeight="1">
      <c r="A576" s="1350" t="s">
        <v>5871</v>
      </c>
      <c r="B576" s="304" t="s">
        <v>1330</v>
      </c>
      <c r="C576" s="1352">
        <v>16482</v>
      </c>
      <c r="D576" s="1354" t="s">
        <v>6060</v>
      </c>
      <c r="E576" s="306" t="s">
        <v>5868</v>
      </c>
      <c r="F576" s="1402">
        <v>4</v>
      </c>
      <c r="G576" s="1354" t="s">
        <v>6060</v>
      </c>
      <c r="H576" s="306" t="str">
        <f>E576</f>
        <v>111/07/27</v>
      </c>
      <c r="I576" s="318"/>
      <c r="J576" s="1357" t="s">
        <v>6081</v>
      </c>
      <c r="K576" s="319">
        <f>K574+F576</f>
        <v>10014.5</v>
      </c>
      <c r="L576" s="307" t="s">
        <v>6057</v>
      </c>
      <c r="M576" s="1456"/>
      <c r="N576" s="320" t="s">
        <v>474</v>
      </c>
      <c r="O576" s="1359" t="s">
        <v>5875</v>
      </c>
      <c r="P576" s="88"/>
    </row>
    <row r="577" spans="1:16" ht="30" customHeight="1">
      <c r="A577" s="1350"/>
      <c r="B577" s="304" t="s">
        <v>6083</v>
      </c>
      <c r="C577" s="1353"/>
      <c r="D577" s="1355"/>
      <c r="E577" s="306" t="str">
        <f>E576</f>
        <v>111/07/27</v>
      </c>
      <c r="F577" s="1356"/>
      <c r="G577" s="1355"/>
      <c r="H577" s="319">
        <v>1</v>
      </c>
      <c r="I577" s="321" t="s">
        <v>443</v>
      </c>
      <c r="J577" s="1357"/>
      <c r="K577" s="319">
        <f>K575+H577</f>
        <v>571</v>
      </c>
      <c r="L577" s="310" t="s">
        <v>443</v>
      </c>
      <c r="M577" s="1456"/>
      <c r="N577" s="320" t="s">
        <v>1820</v>
      </c>
      <c r="O577" s="1359"/>
      <c r="P577" s="88"/>
    </row>
    <row r="578" spans="1:16" ht="30" customHeight="1">
      <c r="A578" s="1350" t="s">
        <v>5872</v>
      </c>
      <c r="B578" s="304" t="s">
        <v>1330</v>
      </c>
      <c r="C578" s="1352">
        <v>16482</v>
      </c>
      <c r="D578" s="1354" t="s">
        <v>6060</v>
      </c>
      <c r="E578" s="306" t="s">
        <v>5868</v>
      </c>
      <c r="F578" s="1402">
        <v>4</v>
      </c>
      <c r="G578" s="1354" t="s">
        <v>6060</v>
      </c>
      <c r="H578" s="306" t="str">
        <f>E578</f>
        <v>111/07/27</v>
      </c>
      <c r="I578" s="318"/>
      <c r="J578" s="1357" t="s">
        <v>6084</v>
      </c>
      <c r="K578" s="319">
        <f>K576+F578</f>
        <v>10018.5</v>
      </c>
      <c r="L578" s="307" t="s">
        <v>6057</v>
      </c>
      <c r="M578" s="1456"/>
      <c r="N578" s="320" t="s">
        <v>474</v>
      </c>
      <c r="O578" s="1359" t="s">
        <v>5876</v>
      </c>
      <c r="P578" s="88"/>
    </row>
    <row r="579" spans="1:16" ht="30" customHeight="1">
      <c r="A579" s="1350"/>
      <c r="B579" s="304" t="s">
        <v>6082</v>
      </c>
      <c r="C579" s="1353"/>
      <c r="D579" s="1355"/>
      <c r="E579" s="306" t="str">
        <f>E578</f>
        <v>111/07/27</v>
      </c>
      <c r="F579" s="1356"/>
      <c r="G579" s="1355"/>
      <c r="H579" s="319">
        <v>1</v>
      </c>
      <c r="I579" s="321" t="s">
        <v>443</v>
      </c>
      <c r="J579" s="1357"/>
      <c r="K579" s="319">
        <f>K577+H579</f>
        <v>572</v>
      </c>
      <c r="L579" s="310" t="s">
        <v>443</v>
      </c>
      <c r="M579" s="1456"/>
      <c r="N579" s="320" t="s">
        <v>1820</v>
      </c>
      <c r="O579" s="1359"/>
      <c r="P579" s="88"/>
    </row>
    <row r="580" spans="1:16" ht="30" customHeight="1">
      <c r="A580" s="1350" t="s">
        <v>5873</v>
      </c>
      <c r="B580" s="304" t="s">
        <v>1330</v>
      </c>
      <c r="C580" s="1352">
        <v>16482</v>
      </c>
      <c r="D580" s="1354" t="s">
        <v>6057</v>
      </c>
      <c r="E580" s="306" t="s">
        <v>5868</v>
      </c>
      <c r="F580" s="1402">
        <v>4</v>
      </c>
      <c r="G580" s="1354" t="s">
        <v>6060</v>
      </c>
      <c r="H580" s="306" t="str">
        <f>E580</f>
        <v>111/07/27</v>
      </c>
      <c r="I580" s="318"/>
      <c r="J580" s="1357" t="s">
        <v>6081</v>
      </c>
      <c r="K580" s="319">
        <f>K578+F580</f>
        <v>10022.5</v>
      </c>
      <c r="L580" s="307" t="s">
        <v>6057</v>
      </c>
      <c r="M580" s="1456"/>
      <c r="N580" s="320" t="s">
        <v>474</v>
      </c>
      <c r="O580" s="1359" t="s">
        <v>5877</v>
      </c>
      <c r="P580" s="88"/>
    </row>
    <row r="581" spans="1:16" ht="30" customHeight="1">
      <c r="A581" s="1350"/>
      <c r="B581" s="304" t="s">
        <v>6083</v>
      </c>
      <c r="C581" s="1353"/>
      <c r="D581" s="1355"/>
      <c r="E581" s="306" t="str">
        <f>E580</f>
        <v>111/07/27</v>
      </c>
      <c r="F581" s="1356"/>
      <c r="G581" s="1355"/>
      <c r="H581" s="319">
        <v>1</v>
      </c>
      <c r="I581" s="321" t="s">
        <v>443</v>
      </c>
      <c r="J581" s="1357"/>
      <c r="K581" s="319">
        <f>K579+H581</f>
        <v>573</v>
      </c>
      <c r="L581" s="310" t="s">
        <v>443</v>
      </c>
      <c r="M581" s="1456"/>
      <c r="N581" s="320" t="s">
        <v>1820</v>
      </c>
      <c r="O581" s="1359"/>
      <c r="P581" s="88"/>
    </row>
    <row r="582" spans="1:16" ht="30" customHeight="1">
      <c r="A582" s="1350" t="s">
        <v>5874</v>
      </c>
      <c r="B582" s="304" t="s">
        <v>1330</v>
      </c>
      <c r="C582" s="1352">
        <v>16482</v>
      </c>
      <c r="D582" s="1354" t="s">
        <v>6057</v>
      </c>
      <c r="E582" s="306" t="s">
        <v>5868</v>
      </c>
      <c r="F582" s="1402">
        <v>5</v>
      </c>
      <c r="G582" s="1354" t="s">
        <v>6060</v>
      </c>
      <c r="H582" s="306" t="str">
        <f>E582</f>
        <v>111/07/27</v>
      </c>
      <c r="I582" s="318"/>
      <c r="J582" s="1357" t="s">
        <v>6084</v>
      </c>
      <c r="K582" s="319">
        <f>K580+F582</f>
        <v>10027.5</v>
      </c>
      <c r="L582" s="307" t="s">
        <v>6057</v>
      </c>
      <c r="M582" s="1456"/>
      <c r="N582" s="320" t="s">
        <v>474</v>
      </c>
      <c r="O582" s="1359" t="s">
        <v>5878</v>
      </c>
      <c r="P582" s="88"/>
    </row>
    <row r="583" spans="1:16" ht="30" customHeight="1">
      <c r="A583" s="1350"/>
      <c r="B583" s="304" t="s">
        <v>2159</v>
      </c>
      <c r="C583" s="1353"/>
      <c r="D583" s="1355"/>
      <c r="E583" s="306" t="str">
        <f>E582</f>
        <v>111/07/27</v>
      </c>
      <c r="F583" s="1356"/>
      <c r="G583" s="1355"/>
      <c r="H583" s="319">
        <v>1</v>
      </c>
      <c r="I583" s="321" t="s">
        <v>443</v>
      </c>
      <c r="J583" s="1357"/>
      <c r="K583" s="319">
        <f>K581+H583</f>
        <v>574</v>
      </c>
      <c r="L583" s="310" t="s">
        <v>443</v>
      </c>
      <c r="M583" s="1456"/>
      <c r="N583" s="320" t="s">
        <v>1820</v>
      </c>
      <c r="O583" s="1359"/>
      <c r="P583" s="88"/>
    </row>
    <row r="584" spans="1:16" ht="30" customHeight="1">
      <c r="A584" s="1350" t="s">
        <v>6974</v>
      </c>
      <c r="B584" s="304" t="s">
        <v>1330</v>
      </c>
      <c r="C584" s="1352">
        <v>16482</v>
      </c>
      <c r="D584" s="1354" t="s">
        <v>6060</v>
      </c>
      <c r="E584" s="306" t="s">
        <v>6050</v>
      </c>
      <c r="F584" s="1402">
        <v>4</v>
      </c>
      <c r="G584" s="1354" t="s">
        <v>6060</v>
      </c>
      <c r="H584" s="306" t="str">
        <f>E584</f>
        <v>111/08/13</v>
      </c>
      <c r="I584" s="318"/>
      <c r="J584" s="1357" t="s">
        <v>6084</v>
      </c>
      <c r="K584" s="319">
        <f>K582+F584</f>
        <v>10031.5</v>
      </c>
      <c r="L584" s="307" t="s">
        <v>6057</v>
      </c>
      <c r="M584" s="1456"/>
      <c r="N584" s="320" t="s">
        <v>6051</v>
      </c>
      <c r="O584" s="1359" t="s">
        <v>6052</v>
      </c>
      <c r="P584" s="88"/>
    </row>
    <row r="585" spans="1:16" ht="30" customHeight="1">
      <c r="A585" s="1350"/>
      <c r="B585" s="304" t="s">
        <v>6083</v>
      </c>
      <c r="C585" s="1353"/>
      <c r="D585" s="1355"/>
      <c r="E585" s="306" t="str">
        <f>E584</f>
        <v>111/08/13</v>
      </c>
      <c r="F585" s="1356"/>
      <c r="G585" s="1355"/>
      <c r="H585" s="319">
        <v>1</v>
      </c>
      <c r="I585" s="321" t="s">
        <v>443</v>
      </c>
      <c r="J585" s="1357"/>
      <c r="K585" s="319">
        <f>K583+H585</f>
        <v>575</v>
      </c>
      <c r="L585" s="310" t="s">
        <v>443</v>
      </c>
      <c r="M585" s="1456"/>
      <c r="N585" s="320" t="s">
        <v>6040</v>
      </c>
      <c r="O585" s="1359"/>
      <c r="P585" s="88"/>
    </row>
    <row r="586" spans="1:16" ht="30" customHeight="1">
      <c r="A586" s="1350" t="s">
        <v>6975</v>
      </c>
      <c r="B586" s="304" t="s">
        <v>1330</v>
      </c>
      <c r="C586" s="1352">
        <v>16482</v>
      </c>
      <c r="D586" s="1354" t="s">
        <v>2158</v>
      </c>
      <c r="E586" s="306" t="s">
        <v>6050</v>
      </c>
      <c r="F586" s="1402">
        <v>4</v>
      </c>
      <c r="G586" s="1354" t="s">
        <v>6060</v>
      </c>
      <c r="H586" s="306" t="str">
        <f>E586</f>
        <v>111/08/13</v>
      </c>
      <c r="I586" s="318"/>
      <c r="J586" s="1357" t="s">
        <v>6081</v>
      </c>
      <c r="K586" s="319">
        <f>K584+F586</f>
        <v>10035.5</v>
      </c>
      <c r="L586" s="307" t="s">
        <v>6057</v>
      </c>
      <c r="M586" s="1456"/>
      <c r="N586" s="320" t="s">
        <v>6051</v>
      </c>
      <c r="O586" s="1359" t="s">
        <v>6053</v>
      </c>
      <c r="P586" s="88"/>
    </row>
    <row r="587" spans="1:16" ht="30" customHeight="1">
      <c r="A587" s="1350"/>
      <c r="B587" s="304" t="s">
        <v>6082</v>
      </c>
      <c r="C587" s="1353"/>
      <c r="D587" s="1355"/>
      <c r="E587" s="306" t="str">
        <f>E586</f>
        <v>111/08/13</v>
      </c>
      <c r="F587" s="1356"/>
      <c r="G587" s="1355"/>
      <c r="H587" s="319">
        <v>1</v>
      </c>
      <c r="I587" s="321" t="s">
        <v>443</v>
      </c>
      <c r="J587" s="1357"/>
      <c r="K587" s="319">
        <f>K585+H587</f>
        <v>576</v>
      </c>
      <c r="L587" s="310" t="s">
        <v>443</v>
      </c>
      <c r="M587" s="1456"/>
      <c r="N587" s="320" t="s">
        <v>6040</v>
      </c>
      <c r="O587" s="1359"/>
      <c r="P587" s="88"/>
    </row>
    <row r="588" spans="1:16" ht="30" customHeight="1">
      <c r="A588" s="1350" t="s">
        <v>6976</v>
      </c>
      <c r="B588" s="304" t="s">
        <v>1330</v>
      </c>
      <c r="C588" s="1352">
        <v>16482</v>
      </c>
      <c r="D588" s="1354" t="s">
        <v>6581</v>
      </c>
      <c r="E588" s="306" t="s">
        <v>6050</v>
      </c>
      <c r="F588" s="1402">
        <v>4</v>
      </c>
      <c r="G588" s="1354" t="s">
        <v>2721</v>
      </c>
      <c r="H588" s="306" t="str">
        <f>E588</f>
        <v>111/08/13</v>
      </c>
      <c r="I588" s="318"/>
      <c r="J588" s="1357" t="s">
        <v>6582</v>
      </c>
      <c r="K588" s="319">
        <f>K586+F588</f>
        <v>10039.5</v>
      </c>
      <c r="L588" s="307" t="s">
        <v>6583</v>
      </c>
      <c r="M588" s="1456"/>
      <c r="N588" s="320" t="s">
        <v>6051</v>
      </c>
      <c r="O588" s="1359" t="s">
        <v>6054</v>
      </c>
      <c r="P588" s="88"/>
    </row>
    <row r="589" spans="1:16" ht="30" customHeight="1">
      <c r="A589" s="1350"/>
      <c r="B589" s="304" t="s">
        <v>6584</v>
      </c>
      <c r="C589" s="1353"/>
      <c r="D589" s="1355"/>
      <c r="E589" s="306" t="str">
        <f>E588</f>
        <v>111/08/13</v>
      </c>
      <c r="F589" s="1356"/>
      <c r="G589" s="1355"/>
      <c r="H589" s="319">
        <v>1</v>
      </c>
      <c r="I589" s="321" t="s">
        <v>443</v>
      </c>
      <c r="J589" s="1357"/>
      <c r="K589" s="319">
        <f>K587+H589</f>
        <v>577</v>
      </c>
      <c r="L589" s="310" t="s">
        <v>443</v>
      </c>
      <c r="M589" s="1456"/>
      <c r="N589" s="320" t="s">
        <v>6040</v>
      </c>
      <c r="O589" s="1359"/>
      <c r="P589" s="88"/>
    </row>
    <row r="590" spans="1:16" ht="30" customHeight="1">
      <c r="A590" s="1350" t="s">
        <v>6977</v>
      </c>
      <c r="B590" s="304" t="s">
        <v>1330</v>
      </c>
      <c r="C590" s="1352">
        <v>16482</v>
      </c>
      <c r="D590" s="1354" t="s">
        <v>6583</v>
      </c>
      <c r="E590" s="306" t="s">
        <v>6050</v>
      </c>
      <c r="F590" s="1402">
        <v>4</v>
      </c>
      <c r="G590" s="1354" t="s">
        <v>6585</v>
      </c>
      <c r="H590" s="306" t="str">
        <f>E590</f>
        <v>111/08/13</v>
      </c>
      <c r="I590" s="318"/>
      <c r="J590" s="1357" t="s">
        <v>6586</v>
      </c>
      <c r="K590" s="319">
        <f>K588+F590</f>
        <v>10043.5</v>
      </c>
      <c r="L590" s="307" t="s">
        <v>6583</v>
      </c>
      <c r="M590" s="1456"/>
      <c r="N590" s="320" t="s">
        <v>6051</v>
      </c>
      <c r="O590" s="1359" t="s">
        <v>6055</v>
      </c>
      <c r="P590" s="88"/>
    </row>
    <row r="591" spans="1:16" ht="30" customHeight="1">
      <c r="A591" s="1350"/>
      <c r="B591" s="304" t="s">
        <v>6584</v>
      </c>
      <c r="C591" s="1353"/>
      <c r="D591" s="1355"/>
      <c r="E591" s="306" t="str">
        <f>E590</f>
        <v>111/08/13</v>
      </c>
      <c r="F591" s="1356"/>
      <c r="G591" s="1355"/>
      <c r="H591" s="319">
        <v>1</v>
      </c>
      <c r="I591" s="321" t="s">
        <v>443</v>
      </c>
      <c r="J591" s="1357"/>
      <c r="K591" s="319">
        <f>K589+H591</f>
        <v>578</v>
      </c>
      <c r="L591" s="310" t="s">
        <v>443</v>
      </c>
      <c r="M591" s="1456"/>
      <c r="N591" s="320" t="s">
        <v>6040</v>
      </c>
      <c r="O591" s="1359"/>
      <c r="P591" s="88"/>
    </row>
    <row r="592" spans="1:16" ht="30" customHeight="1">
      <c r="A592" s="1350" t="s">
        <v>6978</v>
      </c>
      <c r="B592" s="304" t="s">
        <v>1330</v>
      </c>
      <c r="C592" s="1352">
        <v>16482</v>
      </c>
      <c r="D592" s="1354" t="s">
        <v>6583</v>
      </c>
      <c r="E592" s="306" t="s">
        <v>6050</v>
      </c>
      <c r="F592" s="1402">
        <v>4</v>
      </c>
      <c r="G592" s="1354" t="s">
        <v>6583</v>
      </c>
      <c r="H592" s="306" t="str">
        <f>E592</f>
        <v>111/08/13</v>
      </c>
      <c r="I592" s="318"/>
      <c r="J592" s="1357" t="s">
        <v>6582</v>
      </c>
      <c r="K592" s="319">
        <f>K590+F592</f>
        <v>10047.5</v>
      </c>
      <c r="L592" s="307" t="s">
        <v>6583</v>
      </c>
      <c r="M592" s="1456"/>
      <c r="N592" s="320" t="s">
        <v>6051</v>
      </c>
      <c r="O592" s="1359" t="s">
        <v>6056</v>
      </c>
      <c r="P592" s="88"/>
    </row>
    <row r="593" spans="1:16" ht="30" customHeight="1">
      <c r="A593" s="1350"/>
      <c r="B593" s="304" t="s">
        <v>6587</v>
      </c>
      <c r="C593" s="1353"/>
      <c r="D593" s="1355"/>
      <c r="E593" s="306" t="str">
        <f>E592</f>
        <v>111/08/13</v>
      </c>
      <c r="F593" s="1356"/>
      <c r="G593" s="1355"/>
      <c r="H593" s="319">
        <v>1</v>
      </c>
      <c r="I593" s="321" t="s">
        <v>443</v>
      </c>
      <c r="J593" s="1357"/>
      <c r="K593" s="319">
        <f>K591+H593</f>
        <v>579</v>
      </c>
      <c r="L593" s="310" t="s">
        <v>443</v>
      </c>
      <c r="M593" s="1456"/>
      <c r="N593" s="320" t="s">
        <v>6040</v>
      </c>
      <c r="O593" s="1359"/>
      <c r="P593" s="88"/>
    </row>
    <row r="594" spans="1:16" ht="30" customHeight="1">
      <c r="A594" s="1350" t="s">
        <v>6979</v>
      </c>
      <c r="B594" s="304" t="s">
        <v>1330</v>
      </c>
      <c r="C594" s="1352">
        <v>16482</v>
      </c>
      <c r="D594" s="1354" t="s">
        <v>6583</v>
      </c>
      <c r="E594" s="306" t="s">
        <v>6558</v>
      </c>
      <c r="F594" s="1402">
        <v>4</v>
      </c>
      <c r="G594" s="1354" t="s">
        <v>6585</v>
      </c>
      <c r="H594" s="306" t="str">
        <f>E594</f>
        <v>111/10/18</v>
      </c>
      <c r="I594" s="318"/>
      <c r="J594" s="1357" t="s">
        <v>6582</v>
      </c>
      <c r="K594" s="319">
        <f>K592+F594</f>
        <v>10051.5</v>
      </c>
      <c r="L594" s="307" t="s">
        <v>6583</v>
      </c>
      <c r="M594" s="1456"/>
      <c r="N594" s="320" t="s">
        <v>5380</v>
      </c>
      <c r="O594" s="1359" t="s">
        <v>6559</v>
      </c>
      <c r="P594" s="88"/>
    </row>
    <row r="595" spans="1:16" ht="30" customHeight="1">
      <c r="A595" s="1350"/>
      <c r="B595" s="304" t="s">
        <v>6584</v>
      </c>
      <c r="C595" s="1353"/>
      <c r="D595" s="1355"/>
      <c r="E595" s="306" t="str">
        <f>E594</f>
        <v>111/10/18</v>
      </c>
      <c r="F595" s="1356"/>
      <c r="G595" s="1355"/>
      <c r="H595" s="319">
        <v>1</v>
      </c>
      <c r="I595" s="321" t="s">
        <v>443</v>
      </c>
      <c r="J595" s="1357"/>
      <c r="K595" s="319">
        <f>K593+H595</f>
        <v>580</v>
      </c>
      <c r="L595" s="310" t="s">
        <v>443</v>
      </c>
      <c r="M595" s="1456"/>
      <c r="N595" s="320" t="s">
        <v>491</v>
      </c>
      <c r="O595" s="1359"/>
      <c r="P595" s="88"/>
    </row>
    <row r="596" spans="1:16" ht="30" customHeight="1">
      <c r="A596" s="1350" t="s">
        <v>6980</v>
      </c>
      <c r="B596" s="304" t="s">
        <v>1330</v>
      </c>
      <c r="C596" s="1352">
        <v>16482</v>
      </c>
      <c r="D596" s="1354" t="s">
        <v>2721</v>
      </c>
      <c r="E596" s="306" t="s">
        <v>6558</v>
      </c>
      <c r="F596" s="1402">
        <v>4</v>
      </c>
      <c r="G596" s="1354" t="s">
        <v>6588</v>
      </c>
      <c r="H596" s="306" t="str">
        <f>E596</f>
        <v>111/10/18</v>
      </c>
      <c r="I596" s="318"/>
      <c r="J596" s="1357" t="s">
        <v>6582</v>
      </c>
      <c r="K596" s="319">
        <f>K594+F596</f>
        <v>10055.5</v>
      </c>
      <c r="L596" s="307" t="s">
        <v>6583</v>
      </c>
      <c r="M596" s="1456"/>
      <c r="N596" s="320" t="s">
        <v>5380</v>
      </c>
      <c r="O596" s="1359" t="s">
        <v>6560</v>
      </c>
      <c r="P596" s="88"/>
    </row>
    <row r="597" spans="1:16" ht="30" customHeight="1">
      <c r="A597" s="1350"/>
      <c r="B597" s="304" t="s">
        <v>6589</v>
      </c>
      <c r="C597" s="1353"/>
      <c r="D597" s="1355"/>
      <c r="E597" s="306" t="str">
        <f>E596</f>
        <v>111/10/18</v>
      </c>
      <c r="F597" s="1356"/>
      <c r="G597" s="1355"/>
      <c r="H597" s="319">
        <v>1</v>
      </c>
      <c r="I597" s="321" t="s">
        <v>443</v>
      </c>
      <c r="J597" s="1357"/>
      <c r="K597" s="319">
        <f>K595+H597</f>
        <v>581</v>
      </c>
      <c r="L597" s="310" t="s">
        <v>443</v>
      </c>
      <c r="M597" s="1456"/>
      <c r="N597" s="320" t="s">
        <v>491</v>
      </c>
      <c r="O597" s="1359"/>
      <c r="P597" s="88"/>
    </row>
    <row r="598" spans="1:16" ht="30" customHeight="1">
      <c r="A598" s="1350" t="s">
        <v>6981</v>
      </c>
      <c r="B598" s="304" t="s">
        <v>1330</v>
      </c>
      <c r="C598" s="1352">
        <v>16482</v>
      </c>
      <c r="D598" s="1354" t="s">
        <v>6583</v>
      </c>
      <c r="E598" s="306" t="s">
        <v>6558</v>
      </c>
      <c r="F598" s="1402">
        <v>4</v>
      </c>
      <c r="G598" s="1354" t="s">
        <v>6583</v>
      </c>
      <c r="H598" s="306" t="str">
        <f>E598</f>
        <v>111/10/18</v>
      </c>
      <c r="I598" s="318"/>
      <c r="J598" s="1357" t="s">
        <v>6590</v>
      </c>
      <c r="K598" s="319">
        <f>K596+F598</f>
        <v>10059.5</v>
      </c>
      <c r="L598" s="307" t="s">
        <v>6581</v>
      </c>
      <c r="M598" s="1456"/>
      <c r="N598" s="320" t="s">
        <v>5380</v>
      </c>
      <c r="O598" s="1359" t="s">
        <v>6561</v>
      </c>
      <c r="P598" s="88"/>
    </row>
    <row r="599" spans="1:16" ht="30" customHeight="1">
      <c r="A599" s="1350"/>
      <c r="B599" s="304" t="s">
        <v>6584</v>
      </c>
      <c r="C599" s="1353"/>
      <c r="D599" s="1355"/>
      <c r="E599" s="306" t="str">
        <f>E598</f>
        <v>111/10/18</v>
      </c>
      <c r="F599" s="1356"/>
      <c r="G599" s="1355"/>
      <c r="H599" s="319">
        <v>1</v>
      </c>
      <c r="I599" s="321" t="s">
        <v>443</v>
      </c>
      <c r="J599" s="1357"/>
      <c r="K599" s="319">
        <f>K597+H599</f>
        <v>582</v>
      </c>
      <c r="L599" s="310" t="s">
        <v>443</v>
      </c>
      <c r="M599" s="1456"/>
      <c r="N599" s="320" t="s">
        <v>491</v>
      </c>
      <c r="O599" s="1359"/>
      <c r="P599" s="88"/>
    </row>
    <row r="600" spans="1:16" ht="30" customHeight="1">
      <c r="A600" s="1350" t="s">
        <v>6982</v>
      </c>
      <c r="B600" s="304" t="s">
        <v>1330</v>
      </c>
      <c r="C600" s="1352">
        <v>16482</v>
      </c>
      <c r="D600" s="1354" t="s">
        <v>6585</v>
      </c>
      <c r="E600" s="306" t="s">
        <v>6558</v>
      </c>
      <c r="F600" s="1402">
        <v>4</v>
      </c>
      <c r="G600" s="1354" t="s">
        <v>6581</v>
      </c>
      <c r="H600" s="306" t="str">
        <f>E600</f>
        <v>111/10/18</v>
      </c>
      <c r="I600" s="318"/>
      <c r="J600" s="1357" t="s">
        <v>6582</v>
      </c>
      <c r="K600" s="319">
        <f>K598+F600</f>
        <v>10063.5</v>
      </c>
      <c r="L600" s="307" t="s">
        <v>6585</v>
      </c>
      <c r="M600" s="1456"/>
      <c r="N600" s="320" t="s">
        <v>5380</v>
      </c>
      <c r="O600" s="1359" t="s">
        <v>6562</v>
      </c>
      <c r="P600" s="88"/>
    </row>
    <row r="601" spans="1:16" ht="30" customHeight="1">
      <c r="A601" s="1350"/>
      <c r="B601" s="304" t="s">
        <v>6584</v>
      </c>
      <c r="C601" s="1353"/>
      <c r="D601" s="1355"/>
      <c r="E601" s="306" t="str">
        <f>E600</f>
        <v>111/10/18</v>
      </c>
      <c r="F601" s="1356"/>
      <c r="G601" s="1355"/>
      <c r="H601" s="319">
        <v>1</v>
      </c>
      <c r="I601" s="321" t="s">
        <v>443</v>
      </c>
      <c r="J601" s="1357"/>
      <c r="K601" s="319">
        <f>K599+H601</f>
        <v>583</v>
      </c>
      <c r="L601" s="310" t="s">
        <v>443</v>
      </c>
      <c r="M601" s="1456"/>
      <c r="N601" s="320" t="s">
        <v>491</v>
      </c>
      <c r="O601" s="1359"/>
      <c r="P601" s="88"/>
    </row>
    <row r="602" spans="1:16" ht="30" customHeight="1">
      <c r="A602" s="1350" t="s">
        <v>6983</v>
      </c>
      <c r="B602" s="304" t="s">
        <v>1330</v>
      </c>
      <c r="C602" s="1352">
        <v>16482</v>
      </c>
      <c r="D602" s="1354" t="s">
        <v>6583</v>
      </c>
      <c r="E602" s="306" t="s">
        <v>6558</v>
      </c>
      <c r="F602" s="1402">
        <v>4</v>
      </c>
      <c r="G602" s="1354" t="s">
        <v>6583</v>
      </c>
      <c r="H602" s="306" t="str">
        <f>E602</f>
        <v>111/10/18</v>
      </c>
      <c r="I602" s="318"/>
      <c r="J602" s="1357" t="s">
        <v>6582</v>
      </c>
      <c r="K602" s="319">
        <f>K600+F602</f>
        <v>10067.5</v>
      </c>
      <c r="L602" s="307" t="s">
        <v>6583</v>
      </c>
      <c r="M602" s="1456"/>
      <c r="N602" s="320" t="s">
        <v>5380</v>
      </c>
      <c r="O602" s="1359" t="s">
        <v>6563</v>
      </c>
      <c r="P602" s="88"/>
    </row>
    <row r="603" spans="1:16" ht="30" customHeight="1">
      <c r="A603" s="1350"/>
      <c r="B603" s="304" t="s">
        <v>6584</v>
      </c>
      <c r="C603" s="1353"/>
      <c r="D603" s="1355"/>
      <c r="E603" s="306" t="str">
        <f>E602</f>
        <v>111/10/18</v>
      </c>
      <c r="F603" s="1356"/>
      <c r="G603" s="1355"/>
      <c r="H603" s="319">
        <v>1</v>
      </c>
      <c r="I603" s="321" t="s">
        <v>443</v>
      </c>
      <c r="J603" s="1357"/>
      <c r="K603" s="319">
        <f>K601+H603</f>
        <v>584</v>
      </c>
      <c r="L603" s="310" t="s">
        <v>443</v>
      </c>
      <c r="M603" s="1456"/>
      <c r="N603" s="320" t="s">
        <v>491</v>
      </c>
      <c r="O603" s="1359"/>
      <c r="P603" s="88"/>
    </row>
    <row r="604" spans="1:16" ht="30" customHeight="1">
      <c r="A604" s="1350" t="s">
        <v>6984</v>
      </c>
      <c r="B604" s="304" t="s">
        <v>1330</v>
      </c>
      <c r="C604" s="1352">
        <v>16482</v>
      </c>
      <c r="D604" s="1354" t="s">
        <v>6585</v>
      </c>
      <c r="E604" s="306" t="s">
        <v>6558</v>
      </c>
      <c r="F604" s="1402">
        <v>4</v>
      </c>
      <c r="G604" s="1354" t="s">
        <v>6583</v>
      </c>
      <c r="H604" s="306" t="str">
        <f>E604</f>
        <v>111/10/18</v>
      </c>
      <c r="I604" s="318"/>
      <c r="J604" s="1357" t="s">
        <v>6590</v>
      </c>
      <c r="K604" s="319">
        <f>K602+F604</f>
        <v>10071.5</v>
      </c>
      <c r="L604" s="307" t="s">
        <v>2721</v>
      </c>
      <c r="M604" s="1456"/>
      <c r="N604" s="320" t="s">
        <v>5380</v>
      </c>
      <c r="O604" s="1359" t="s">
        <v>6564</v>
      </c>
      <c r="P604" s="88"/>
    </row>
    <row r="605" spans="1:16" ht="30" customHeight="1">
      <c r="A605" s="1350"/>
      <c r="B605" s="304" t="s">
        <v>6587</v>
      </c>
      <c r="C605" s="1353"/>
      <c r="D605" s="1355"/>
      <c r="E605" s="306" t="str">
        <f>E604</f>
        <v>111/10/18</v>
      </c>
      <c r="F605" s="1356"/>
      <c r="G605" s="1355"/>
      <c r="H605" s="319">
        <v>1</v>
      </c>
      <c r="I605" s="321" t="s">
        <v>443</v>
      </c>
      <c r="J605" s="1357"/>
      <c r="K605" s="319">
        <f>K603+H605</f>
        <v>585</v>
      </c>
      <c r="L605" s="310" t="s">
        <v>443</v>
      </c>
      <c r="M605" s="1456"/>
      <c r="N605" s="320" t="s">
        <v>491</v>
      </c>
      <c r="O605" s="1359"/>
      <c r="P605" s="88"/>
    </row>
    <row r="606" spans="1:16" ht="30" customHeight="1">
      <c r="A606" s="1350" t="s">
        <v>6985</v>
      </c>
      <c r="B606" s="304" t="s">
        <v>1330</v>
      </c>
      <c r="C606" s="1352">
        <v>16482</v>
      </c>
      <c r="D606" s="1354" t="s">
        <v>6581</v>
      </c>
      <c r="E606" s="306" t="s">
        <v>6558</v>
      </c>
      <c r="F606" s="1402">
        <v>5.5</v>
      </c>
      <c r="G606" s="1354" t="s">
        <v>6583</v>
      </c>
      <c r="H606" s="306" t="str">
        <f>E606</f>
        <v>111/10/18</v>
      </c>
      <c r="I606" s="318"/>
      <c r="J606" s="1357" t="s">
        <v>6582</v>
      </c>
      <c r="K606" s="319">
        <f>K604+F606</f>
        <v>10077</v>
      </c>
      <c r="L606" s="307" t="s">
        <v>6583</v>
      </c>
      <c r="M606" s="1456"/>
      <c r="N606" s="320" t="s">
        <v>5380</v>
      </c>
      <c r="O606" s="1359" t="s">
        <v>6565</v>
      </c>
      <c r="P606" s="88"/>
    </row>
    <row r="607" spans="1:16" ht="30" customHeight="1">
      <c r="A607" s="1350"/>
      <c r="B607" s="304" t="s">
        <v>6587</v>
      </c>
      <c r="C607" s="1353"/>
      <c r="D607" s="1355"/>
      <c r="E607" s="306" t="str">
        <f>E606</f>
        <v>111/10/18</v>
      </c>
      <c r="F607" s="1356"/>
      <c r="G607" s="1355"/>
      <c r="H607" s="319">
        <v>1</v>
      </c>
      <c r="I607" s="321" t="s">
        <v>443</v>
      </c>
      <c r="J607" s="1357"/>
      <c r="K607" s="319">
        <f>K605+H607</f>
        <v>586</v>
      </c>
      <c r="L607" s="310" t="s">
        <v>443</v>
      </c>
      <c r="M607" s="1456"/>
      <c r="N607" s="320" t="s">
        <v>491</v>
      </c>
      <c r="O607" s="1359"/>
      <c r="P607" s="88"/>
    </row>
    <row r="608" spans="1:16" ht="30" customHeight="1">
      <c r="A608" s="1350" t="s">
        <v>6986</v>
      </c>
      <c r="B608" s="304" t="s">
        <v>1330</v>
      </c>
      <c r="C608" s="1352">
        <v>16482</v>
      </c>
      <c r="D608" s="1354" t="s">
        <v>6585</v>
      </c>
      <c r="E608" s="306" t="s">
        <v>6567</v>
      </c>
      <c r="F608" s="1402">
        <v>4</v>
      </c>
      <c r="G608" s="1354" t="s">
        <v>6583</v>
      </c>
      <c r="H608" s="306" t="str">
        <f>E608</f>
        <v>111/10/26</v>
      </c>
      <c r="I608" s="318"/>
      <c r="J608" s="1357" t="s">
        <v>6582</v>
      </c>
      <c r="K608" s="319">
        <f>K606+F608</f>
        <v>10081</v>
      </c>
      <c r="L608" s="307" t="s">
        <v>2721</v>
      </c>
      <c r="M608" s="1456"/>
      <c r="N608" s="320" t="s">
        <v>5380</v>
      </c>
      <c r="O608" s="1359" t="s">
        <v>6566</v>
      </c>
      <c r="P608" s="88"/>
    </row>
    <row r="609" spans="1:16" ht="30" customHeight="1">
      <c r="A609" s="1350"/>
      <c r="B609" s="304" t="s">
        <v>6082</v>
      </c>
      <c r="C609" s="1353"/>
      <c r="D609" s="1355"/>
      <c r="E609" s="306" t="str">
        <f>E608</f>
        <v>111/10/26</v>
      </c>
      <c r="F609" s="1356"/>
      <c r="G609" s="1355"/>
      <c r="H609" s="319">
        <v>1</v>
      </c>
      <c r="I609" s="321" t="s">
        <v>443</v>
      </c>
      <c r="J609" s="1357"/>
      <c r="K609" s="319">
        <f>K607+H609</f>
        <v>587</v>
      </c>
      <c r="L609" s="310" t="s">
        <v>443</v>
      </c>
      <c r="M609" s="1456"/>
      <c r="N609" s="320" t="s">
        <v>6572</v>
      </c>
      <c r="O609" s="1359"/>
      <c r="P609" s="88"/>
    </row>
    <row r="610" spans="1:16" ht="30" customHeight="1">
      <c r="A610" s="1350" t="s">
        <v>6987</v>
      </c>
      <c r="B610" s="304" t="s">
        <v>1330</v>
      </c>
      <c r="C610" s="1352">
        <v>16482</v>
      </c>
      <c r="D610" s="1354" t="s">
        <v>6585</v>
      </c>
      <c r="E610" s="306" t="s">
        <v>6568</v>
      </c>
      <c r="F610" s="1402">
        <v>4</v>
      </c>
      <c r="G610" s="1354" t="s">
        <v>6585</v>
      </c>
      <c r="H610" s="306" t="str">
        <f>E610</f>
        <v>111/10/26</v>
      </c>
      <c r="I610" s="318"/>
      <c r="J610" s="1357" t="s">
        <v>6081</v>
      </c>
      <c r="K610" s="319">
        <f>K608+F610</f>
        <v>10085</v>
      </c>
      <c r="L610" s="307" t="s">
        <v>6583</v>
      </c>
      <c r="M610" s="1456"/>
      <c r="N610" s="320" t="s">
        <v>5380</v>
      </c>
      <c r="O610" s="1359" t="s">
        <v>6569</v>
      </c>
      <c r="P610" s="88"/>
    </row>
    <row r="611" spans="1:16" ht="30" customHeight="1">
      <c r="A611" s="1350"/>
      <c r="B611" s="304" t="s">
        <v>6589</v>
      </c>
      <c r="C611" s="1353"/>
      <c r="D611" s="1355"/>
      <c r="E611" s="306" t="str">
        <f>E610</f>
        <v>111/10/26</v>
      </c>
      <c r="F611" s="1356"/>
      <c r="G611" s="1355"/>
      <c r="H611" s="319">
        <v>1</v>
      </c>
      <c r="I611" s="321" t="s">
        <v>443</v>
      </c>
      <c r="J611" s="1357"/>
      <c r="K611" s="319">
        <f>K609+H611</f>
        <v>588</v>
      </c>
      <c r="L611" s="310" t="s">
        <v>443</v>
      </c>
      <c r="M611" s="1456"/>
      <c r="N611" s="320" t="s">
        <v>6572</v>
      </c>
      <c r="O611" s="1359"/>
      <c r="P611" s="88"/>
    </row>
    <row r="612" spans="1:16" ht="30" customHeight="1">
      <c r="A612" s="1350" t="s">
        <v>6988</v>
      </c>
      <c r="B612" s="304" t="s">
        <v>1330</v>
      </c>
      <c r="C612" s="1352">
        <v>16482</v>
      </c>
      <c r="D612" s="1354" t="s">
        <v>6583</v>
      </c>
      <c r="E612" s="306" t="s">
        <v>6568</v>
      </c>
      <c r="F612" s="1402">
        <v>4</v>
      </c>
      <c r="G612" s="1354" t="s">
        <v>2721</v>
      </c>
      <c r="H612" s="306" t="str">
        <f>E612</f>
        <v>111/10/26</v>
      </c>
      <c r="I612" s="318"/>
      <c r="J612" s="1357" t="s">
        <v>6586</v>
      </c>
      <c r="K612" s="319">
        <f>K610+F612</f>
        <v>10089</v>
      </c>
      <c r="L612" s="307" t="s">
        <v>6585</v>
      </c>
      <c r="M612" s="1456"/>
      <c r="N612" s="320" t="s">
        <v>5380</v>
      </c>
      <c r="O612" s="1359" t="s">
        <v>6570</v>
      </c>
      <c r="P612" s="88"/>
    </row>
    <row r="613" spans="1:16" ht="30" customHeight="1">
      <c r="A613" s="1350"/>
      <c r="B613" s="304" t="s">
        <v>6587</v>
      </c>
      <c r="C613" s="1353"/>
      <c r="D613" s="1355"/>
      <c r="E613" s="306" t="str">
        <f>E612</f>
        <v>111/10/26</v>
      </c>
      <c r="F613" s="1356"/>
      <c r="G613" s="1355"/>
      <c r="H613" s="319">
        <v>1</v>
      </c>
      <c r="I613" s="321" t="s">
        <v>443</v>
      </c>
      <c r="J613" s="1357"/>
      <c r="K613" s="319">
        <f>K611+H613</f>
        <v>589</v>
      </c>
      <c r="L613" s="310" t="s">
        <v>443</v>
      </c>
      <c r="M613" s="1456"/>
      <c r="N613" s="320" t="s">
        <v>6572</v>
      </c>
      <c r="O613" s="1359"/>
      <c r="P613" s="88"/>
    </row>
    <row r="614" spans="1:16" ht="30" customHeight="1">
      <c r="A614" s="1350" t="s">
        <v>6989</v>
      </c>
      <c r="B614" s="304" t="s">
        <v>1330</v>
      </c>
      <c r="C614" s="1352">
        <v>16482</v>
      </c>
      <c r="D614" s="1354" t="s">
        <v>6583</v>
      </c>
      <c r="E614" s="306" t="s">
        <v>6568</v>
      </c>
      <c r="F614" s="1402">
        <v>4</v>
      </c>
      <c r="G614" s="1354" t="s">
        <v>6583</v>
      </c>
      <c r="H614" s="306" t="str">
        <f>E614</f>
        <v>111/10/26</v>
      </c>
      <c r="I614" s="318"/>
      <c r="J614" s="1357" t="s">
        <v>6586</v>
      </c>
      <c r="K614" s="319">
        <f>K612+F614</f>
        <v>10093</v>
      </c>
      <c r="L614" s="307" t="s">
        <v>6583</v>
      </c>
      <c r="M614" s="1456"/>
      <c r="N614" s="320" t="s">
        <v>5380</v>
      </c>
      <c r="O614" s="1359" t="s">
        <v>6571</v>
      </c>
      <c r="P614" s="88"/>
    </row>
    <row r="615" spans="1:16" ht="30" customHeight="1">
      <c r="A615" s="1350"/>
      <c r="B615" s="304" t="s">
        <v>6589</v>
      </c>
      <c r="C615" s="1353"/>
      <c r="D615" s="1355"/>
      <c r="E615" s="306" t="str">
        <f>E614</f>
        <v>111/10/26</v>
      </c>
      <c r="F615" s="1356"/>
      <c r="G615" s="1355"/>
      <c r="H615" s="319">
        <v>1</v>
      </c>
      <c r="I615" s="321" t="s">
        <v>443</v>
      </c>
      <c r="J615" s="1357"/>
      <c r="K615" s="319">
        <f>K613+H615</f>
        <v>590</v>
      </c>
      <c r="L615" s="310" t="s">
        <v>443</v>
      </c>
      <c r="M615" s="1456"/>
      <c r="N615" s="320" t="s">
        <v>6572</v>
      </c>
      <c r="O615" s="1359"/>
      <c r="P615" s="88"/>
    </row>
    <row r="616" spans="1:16" ht="30" customHeight="1">
      <c r="A616" s="1350" t="s">
        <v>6990</v>
      </c>
      <c r="B616" s="304" t="s">
        <v>1330</v>
      </c>
      <c r="C616" s="1352">
        <v>16482</v>
      </c>
      <c r="D616" s="1354" t="s">
        <v>7053</v>
      </c>
      <c r="E616" s="306" t="s">
        <v>6568</v>
      </c>
      <c r="F616" s="1402">
        <v>4</v>
      </c>
      <c r="G616" s="1354" t="s">
        <v>7053</v>
      </c>
      <c r="H616" s="306" t="str">
        <f>E616</f>
        <v>111/10/26</v>
      </c>
      <c r="I616" s="318"/>
      <c r="J616" s="1357" t="s">
        <v>7054</v>
      </c>
      <c r="K616" s="319">
        <f>K614+F616</f>
        <v>10097</v>
      </c>
      <c r="L616" s="307" t="s">
        <v>7053</v>
      </c>
      <c r="M616" s="1456"/>
      <c r="N616" s="320" t="s">
        <v>5380</v>
      </c>
      <c r="O616" s="1359" t="s">
        <v>6573</v>
      </c>
      <c r="P616" s="88"/>
    </row>
    <row r="617" spans="1:16" ht="30" customHeight="1">
      <c r="A617" s="1350"/>
      <c r="B617" s="304" t="s">
        <v>7055</v>
      </c>
      <c r="C617" s="1353"/>
      <c r="D617" s="1355"/>
      <c r="E617" s="306" t="str">
        <f>E616</f>
        <v>111/10/26</v>
      </c>
      <c r="F617" s="1356"/>
      <c r="G617" s="1355"/>
      <c r="H617" s="319">
        <v>1</v>
      </c>
      <c r="I617" s="321" t="s">
        <v>443</v>
      </c>
      <c r="J617" s="1357"/>
      <c r="K617" s="319">
        <f>K615+H617</f>
        <v>591</v>
      </c>
      <c r="L617" s="310" t="s">
        <v>443</v>
      </c>
      <c r="M617" s="1456"/>
      <c r="N617" s="320" t="s">
        <v>6572</v>
      </c>
      <c r="O617" s="1359"/>
      <c r="P617" s="88"/>
    </row>
    <row r="618" spans="1:16" ht="30" customHeight="1">
      <c r="A618" s="1350" t="s">
        <v>6991</v>
      </c>
      <c r="B618" s="304" t="s">
        <v>1330</v>
      </c>
      <c r="C618" s="1352">
        <v>16482</v>
      </c>
      <c r="D618" s="1354" t="s">
        <v>7053</v>
      </c>
      <c r="E618" s="306" t="s">
        <v>6568</v>
      </c>
      <c r="F618" s="1402">
        <v>4</v>
      </c>
      <c r="G618" s="1354" t="s">
        <v>7053</v>
      </c>
      <c r="H618" s="306" t="str">
        <f>E618</f>
        <v>111/10/26</v>
      </c>
      <c r="I618" s="318"/>
      <c r="J618" s="1357" t="s">
        <v>7054</v>
      </c>
      <c r="K618" s="319">
        <f>K616+F618</f>
        <v>10101</v>
      </c>
      <c r="L618" s="307" t="s">
        <v>7053</v>
      </c>
      <c r="M618" s="1456"/>
      <c r="N618" s="320" t="s">
        <v>5380</v>
      </c>
      <c r="O618" s="1359" t="s">
        <v>6574</v>
      </c>
      <c r="P618" s="88"/>
    </row>
    <row r="619" spans="1:16" ht="30" customHeight="1">
      <c r="A619" s="1350"/>
      <c r="B619" s="304" t="s">
        <v>7055</v>
      </c>
      <c r="C619" s="1353"/>
      <c r="D619" s="1355"/>
      <c r="E619" s="306" t="str">
        <f>E618</f>
        <v>111/10/26</v>
      </c>
      <c r="F619" s="1356"/>
      <c r="G619" s="1355"/>
      <c r="H619" s="319">
        <v>1</v>
      </c>
      <c r="I619" s="321" t="s">
        <v>443</v>
      </c>
      <c r="J619" s="1357"/>
      <c r="K619" s="319">
        <f>K617+H619</f>
        <v>592</v>
      </c>
      <c r="L619" s="310" t="s">
        <v>443</v>
      </c>
      <c r="M619" s="1456"/>
      <c r="N619" s="320" t="s">
        <v>6572</v>
      </c>
      <c r="O619" s="1359"/>
      <c r="P619" s="88"/>
    </row>
    <row r="620" spans="1:16" ht="30" customHeight="1">
      <c r="A620" s="1350" t="s">
        <v>6992</v>
      </c>
      <c r="B620" s="304" t="s">
        <v>1330</v>
      </c>
      <c r="C620" s="1352">
        <v>16482</v>
      </c>
      <c r="D620" s="1354" t="s">
        <v>7053</v>
      </c>
      <c r="E620" s="306" t="s">
        <v>6568</v>
      </c>
      <c r="F620" s="1402">
        <v>4</v>
      </c>
      <c r="G620" s="1354" t="s">
        <v>7053</v>
      </c>
      <c r="H620" s="306" t="str">
        <f>E620</f>
        <v>111/10/26</v>
      </c>
      <c r="I620" s="318"/>
      <c r="J620" s="1357" t="s">
        <v>7054</v>
      </c>
      <c r="K620" s="319">
        <f>K618+F620</f>
        <v>10105</v>
      </c>
      <c r="L620" s="307" t="s">
        <v>7053</v>
      </c>
      <c r="M620" s="1456"/>
      <c r="N620" s="320" t="s">
        <v>5380</v>
      </c>
      <c r="O620" s="1359" t="s">
        <v>6575</v>
      </c>
      <c r="P620" s="88"/>
    </row>
    <row r="621" spans="1:16" ht="30" customHeight="1">
      <c r="A621" s="1350"/>
      <c r="B621" s="304" t="s">
        <v>7055</v>
      </c>
      <c r="C621" s="1353"/>
      <c r="D621" s="1355"/>
      <c r="E621" s="306" t="str">
        <f>E620</f>
        <v>111/10/26</v>
      </c>
      <c r="F621" s="1356"/>
      <c r="G621" s="1355"/>
      <c r="H621" s="319">
        <v>1</v>
      </c>
      <c r="I621" s="321" t="s">
        <v>443</v>
      </c>
      <c r="J621" s="1357"/>
      <c r="K621" s="319">
        <f>K619+H621</f>
        <v>593</v>
      </c>
      <c r="L621" s="310" t="s">
        <v>443</v>
      </c>
      <c r="M621" s="1456"/>
      <c r="N621" s="320" t="s">
        <v>6572</v>
      </c>
      <c r="O621" s="1359"/>
      <c r="P621" s="88"/>
    </row>
    <row r="622" spans="1:16" ht="30" customHeight="1">
      <c r="A622" s="1350" t="s">
        <v>6993</v>
      </c>
      <c r="B622" s="304" t="s">
        <v>1330</v>
      </c>
      <c r="C622" s="1352">
        <v>16482</v>
      </c>
      <c r="D622" s="1354" t="s">
        <v>7053</v>
      </c>
      <c r="E622" s="306" t="s">
        <v>6811</v>
      </c>
      <c r="F622" s="1402">
        <v>4</v>
      </c>
      <c r="G622" s="1354" t="s">
        <v>7056</v>
      </c>
      <c r="H622" s="306" t="str">
        <f>E622</f>
        <v>111/11/05</v>
      </c>
      <c r="I622" s="318"/>
      <c r="J622" s="1357" t="s">
        <v>7054</v>
      </c>
      <c r="K622" s="319">
        <f>K620+F622</f>
        <v>10109</v>
      </c>
      <c r="L622" s="307" t="s">
        <v>7053</v>
      </c>
      <c r="M622" s="1456"/>
      <c r="N622" s="320" t="s">
        <v>6577</v>
      </c>
      <c r="O622" s="1359" t="s">
        <v>6576</v>
      </c>
      <c r="P622" s="88"/>
    </row>
    <row r="623" spans="1:16" ht="30" customHeight="1">
      <c r="A623" s="1350"/>
      <c r="B623" s="304" t="s">
        <v>7055</v>
      </c>
      <c r="C623" s="1353"/>
      <c r="D623" s="1355"/>
      <c r="E623" s="306" t="str">
        <f>E622</f>
        <v>111/11/05</v>
      </c>
      <c r="F623" s="1356"/>
      <c r="G623" s="1355"/>
      <c r="H623" s="319">
        <v>1</v>
      </c>
      <c r="I623" s="321" t="s">
        <v>443</v>
      </c>
      <c r="J623" s="1357"/>
      <c r="K623" s="319">
        <f>K621+H623</f>
        <v>594</v>
      </c>
      <c r="L623" s="310" t="s">
        <v>443</v>
      </c>
      <c r="M623" s="1456"/>
      <c r="N623" s="320" t="s">
        <v>5972</v>
      </c>
      <c r="O623" s="1359"/>
      <c r="P623" s="88"/>
    </row>
    <row r="624" spans="1:16" ht="30" customHeight="1">
      <c r="A624" s="1350" t="s">
        <v>6994</v>
      </c>
      <c r="B624" s="304" t="s">
        <v>1330</v>
      </c>
      <c r="C624" s="1352">
        <v>16482</v>
      </c>
      <c r="D624" s="1354" t="s">
        <v>7053</v>
      </c>
      <c r="E624" s="306" t="s">
        <v>6811</v>
      </c>
      <c r="F624" s="1402">
        <v>4</v>
      </c>
      <c r="G624" s="1354" t="s">
        <v>7053</v>
      </c>
      <c r="H624" s="306" t="str">
        <f>E624</f>
        <v>111/11/05</v>
      </c>
      <c r="I624" s="318"/>
      <c r="J624" s="1357" t="s">
        <v>7054</v>
      </c>
      <c r="K624" s="319">
        <f>K622+F624</f>
        <v>10113</v>
      </c>
      <c r="L624" s="307" t="s">
        <v>7053</v>
      </c>
      <c r="M624" s="1456"/>
      <c r="N624" s="320" t="s">
        <v>6577</v>
      </c>
      <c r="O624" s="1359" t="s">
        <v>6578</v>
      </c>
      <c r="P624" s="88"/>
    </row>
    <row r="625" spans="1:16" ht="30" customHeight="1">
      <c r="A625" s="1350"/>
      <c r="B625" s="304" t="s">
        <v>7055</v>
      </c>
      <c r="C625" s="1353"/>
      <c r="D625" s="1355"/>
      <c r="E625" s="306" t="str">
        <f>E624</f>
        <v>111/11/05</v>
      </c>
      <c r="F625" s="1356"/>
      <c r="G625" s="1355"/>
      <c r="H625" s="319">
        <v>1</v>
      </c>
      <c r="I625" s="321" t="s">
        <v>443</v>
      </c>
      <c r="J625" s="1357"/>
      <c r="K625" s="319">
        <f>K623+H625</f>
        <v>595</v>
      </c>
      <c r="L625" s="310" t="s">
        <v>443</v>
      </c>
      <c r="M625" s="1456"/>
      <c r="N625" s="320" t="s">
        <v>5972</v>
      </c>
      <c r="O625" s="1359"/>
      <c r="P625" s="88"/>
    </row>
    <row r="626" spans="1:16" ht="30" customHeight="1">
      <c r="A626" s="1350" t="s">
        <v>6995</v>
      </c>
      <c r="B626" s="304" t="s">
        <v>1330</v>
      </c>
      <c r="C626" s="1352">
        <v>16482</v>
      </c>
      <c r="D626" s="1354" t="s">
        <v>7053</v>
      </c>
      <c r="E626" s="306" t="s">
        <v>6811</v>
      </c>
      <c r="F626" s="1402">
        <v>4</v>
      </c>
      <c r="G626" s="1354" t="s">
        <v>7053</v>
      </c>
      <c r="H626" s="306" t="str">
        <f>E626</f>
        <v>111/11/05</v>
      </c>
      <c r="I626" s="318"/>
      <c r="J626" s="1357" t="s">
        <v>7054</v>
      </c>
      <c r="K626" s="319">
        <f>K624+F626</f>
        <v>10117</v>
      </c>
      <c r="L626" s="307" t="s">
        <v>7053</v>
      </c>
      <c r="M626" s="1456"/>
      <c r="N626" s="320" t="s">
        <v>6577</v>
      </c>
      <c r="O626" s="1359" t="s">
        <v>6579</v>
      </c>
      <c r="P626" s="88"/>
    </row>
    <row r="627" spans="1:16" ht="30" customHeight="1">
      <c r="A627" s="1350"/>
      <c r="B627" s="304" t="s">
        <v>7055</v>
      </c>
      <c r="C627" s="1353"/>
      <c r="D627" s="1355"/>
      <c r="E627" s="306" t="str">
        <f>E626</f>
        <v>111/11/05</v>
      </c>
      <c r="F627" s="1356"/>
      <c r="G627" s="1355"/>
      <c r="H627" s="319">
        <v>1</v>
      </c>
      <c r="I627" s="321" t="s">
        <v>443</v>
      </c>
      <c r="J627" s="1357"/>
      <c r="K627" s="319">
        <f>K625+H627</f>
        <v>596</v>
      </c>
      <c r="L627" s="310" t="s">
        <v>443</v>
      </c>
      <c r="M627" s="1456"/>
      <c r="N627" s="320" t="s">
        <v>5972</v>
      </c>
      <c r="O627" s="1359"/>
      <c r="P627" s="88"/>
    </row>
    <row r="628" spans="1:16" ht="30" customHeight="1">
      <c r="A628" s="1350" t="s">
        <v>6996</v>
      </c>
      <c r="B628" s="304" t="s">
        <v>1330</v>
      </c>
      <c r="C628" s="1352">
        <v>16482</v>
      </c>
      <c r="D628" s="1354" t="s">
        <v>7053</v>
      </c>
      <c r="E628" s="306" t="s">
        <v>6811</v>
      </c>
      <c r="F628" s="1402">
        <v>4</v>
      </c>
      <c r="G628" s="1354" t="s">
        <v>7053</v>
      </c>
      <c r="H628" s="306" t="str">
        <f>E628</f>
        <v>111/11/05</v>
      </c>
      <c r="I628" s="318"/>
      <c r="J628" s="1357" t="s">
        <v>7054</v>
      </c>
      <c r="K628" s="319">
        <f>K626+F628</f>
        <v>10121</v>
      </c>
      <c r="L628" s="307" t="s">
        <v>7053</v>
      </c>
      <c r="M628" s="1456"/>
      <c r="N628" s="320" t="s">
        <v>6577</v>
      </c>
      <c r="O628" s="1359" t="s">
        <v>6580</v>
      </c>
      <c r="P628" s="88"/>
    </row>
    <row r="629" spans="1:16" ht="30" customHeight="1">
      <c r="A629" s="1350"/>
      <c r="B629" s="304" t="s">
        <v>7055</v>
      </c>
      <c r="C629" s="1353"/>
      <c r="D629" s="1355"/>
      <c r="E629" s="306" t="str">
        <f>E628</f>
        <v>111/11/05</v>
      </c>
      <c r="F629" s="1356"/>
      <c r="G629" s="1355"/>
      <c r="H629" s="319">
        <v>1</v>
      </c>
      <c r="I629" s="321" t="s">
        <v>443</v>
      </c>
      <c r="J629" s="1357"/>
      <c r="K629" s="319">
        <f>K627+H629</f>
        <v>597</v>
      </c>
      <c r="L629" s="310" t="s">
        <v>443</v>
      </c>
      <c r="M629" s="1456"/>
      <c r="N629" s="320" t="s">
        <v>5972</v>
      </c>
      <c r="O629" s="1359"/>
      <c r="P629" s="88"/>
    </row>
    <row r="630" spans="1:16" ht="30" customHeight="1">
      <c r="A630" s="1350" t="s">
        <v>6997</v>
      </c>
      <c r="B630" s="304" t="s">
        <v>1330</v>
      </c>
      <c r="C630" s="1352">
        <v>16482</v>
      </c>
      <c r="D630" s="1354" t="s">
        <v>7053</v>
      </c>
      <c r="E630" s="306" t="s">
        <v>6968</v>
      </c>
      <c r="F630" s="1402">
        <v>5</v>
      </c>
      <c r="G630" s="1354" t="s">
        <v>7053</v>
      </c>
      <c r="H630" s="306" t="str">
        <f>E630</f>
        <v>111/12/14</v>
      </c>
      <c r="I630" s="318"/>
      <c r="J630" s="1357" t="s">
        <v>7054</v>
      </c>
      <c r="K630" s="319">
        <f>K628+F630</f>
        <v>10126</v>
      </c>
      <c r="L630" s="307" t="s">
        <v>7053</v>
      </c>
      <c r="M630" s="1456"/>
      <c r="N630" s="320" t="s">
        <v>7160</v>
      </c>
      <c r="O630" s="1359" t="s">
        <v>6969</v>
      </c>
      <c r="P630" s="88"/>
    </row>
    <row r="631" spans="1:16" ht="30" customHeight="1">
      <c r="A631" s="1350"/>
      <c r="B631" s="304" t="s">
        <v>7055</v>
      </c>
      <c r="C631" s="1353"/>
      <c r="D631" s="1355"/>
      <c r="E631" s="306" t="str">
        <f>E630</f>
        <v>111/12/14</v>
      </c>
      <c r="F631" s="1356"/>
      <c r="G631" s="1355"/>
      <c r="H631" s="319">
        <v>2</v>
      </c>
      <c r="I631" s="321" t="s">
        <v>443</v>
      </c>
      <c r="J631" s="1357"/>
      <c r="K631" s="319">
        <f>K629+H631</f>
        <v>599</v>
      </c>
      <c r="L631" s="310" t="s">
        <v>443</v>
      </c>
      <c r="M631" s="1456"/>
      <c r="N631" s="320" t="s">
        <v>2271</v>
      </c>
      <c r="O631" s="1359"/>
      <c r="P631" s="88"/>
    </row>
    <row r="632" spans="1:16" ht="30" customHeight="1">
      <c r="A632" s="1350" t="s">
        <v>6998</v>
      </c>
      <c r="B632" s="304" t="s">
        <v>1330</v>
      </c>
      <c r="C632" s="1352">
        <v>16482</v>
      </c>
      <c r="D632" s="1354" t="s">
        <v>7053</v>
      </c>
      <c r="E632" s="306" t="s">
        <v>6970</v>
      </c>
      <c r="F632" s="1402">
        <v>12</v>
      </c>
      <c r="G632" s="1354" t="s">
        <v>7053</v>
      </c>
      <c r="H632" s="306" t="str">
        <f>E632</f>
        <v>111/12/15</v>
      </c>
      <c r="I632" s="318"/>
      <c r="J632" s="1357" t="s">
        <v>7054</v>
      </c>
      <c r="K632" s="319">
        <f>K630+F632</f>
        <v>10138</v>
      </c>
      <c r="L632" s="307" t="s">
        <v>7056</v>
      </c>
      <c r="M632" s="1456"/>
      <c r="N632" s="320" t="s">
        <v>7160</v>
      </c>
      <c r="O632" s="1359" t="s">
        <v>6971</v>
      </c>
      <c r="P632" s="88"/>
    </row>
    <row r="633" spans="1:16" ht="30" customHeight="1">
      <c r="A633" s="1350"/>
      <c r="B633" s="304" t="s">
        <v>7055</v>
      </c>
      <c r="C633" s="1353"/>
      <c r="D633" s="1355"/>
      <c r="E633" s="306" t="str">
        <f>E632</f>
        <v>111/12/15</v>
      </c>
      <c r="F633" s="1356"/>
      <c r="G633" s="1355"/>
      <c r="H633" s="319">
        <v>2</v>
      </c>
      <c r="I633" s="321" t="s">
        <v>443</v>
      </c>
      <c r="J633" s="1357"/>
      <c r="K633" s="319">
        <f>K631+H633</f>
        <v>601</v>
      </c>
      <c r="L633" s="310" t="s">
        <v>443</v>
      </c>
      <c r="M633" s="1456"/>
      <c r="N633" s="320" t="s">
        <v>7120</v>
      </c>
      <c r="O633" s="1359"/>
      <c r="P633" s="88"/>
    </row>
    <row r="634" spans="1:16" ht="30" customHeight="1">
      <c r="A634" s="1350" t="s">
        <v>6999</v>
      </c>
      <c r="B634" s="304" t="s">
        <v>1330</v>
      </c>
      <c r="C634" s="1352">
        <v>16482</v>
      </c>
      <c r="D634" s="1354" t="s">
        <v>7056</v>
      </c>
      <c r="E634" s="306" t="s">
        <v>6972</v>
      </c>
      <c r="F634" s="1402">
        <v>12</v>
      </c>
      <c r="G634" s="1354" t="s">
        <v>7053</v>
      </c>
      <c r="H634" s="306" t="str">
        <f>E634</f>
        <v>111/12/16</v>
      </c>
      <c r="I634" s="318"/>
      <c r="J634" s="1357" t="s">
        <v>7054</v>
      </c>
      <c r="K634" s="319">
        <f>K632+F634</f>
        <v>10150</v>
      </c>
      <c r="L634" s="307" t="s">
        <v>7053</v>
      </c>
      <c r="M634" s="1456"/>
      <c r="N634" s="320" t="s">
        <v>7206</v>
      </c>
      <c r="O634" s="1359" t="s">
        <v>6973</v>
      </c>
      <c r="P634" s="88"/>
    </row>
    <row r="635" spans="1:16" ht="30" customHeight="1">
      <c r="A635" s="1350"/>
      <c r="B635" s="304" t="s">
        <v>7057</v>
      </c>
      <c r="C635" s="1353"/>
      <c r="D635" s="1355"/>
      <c r="E635" s="306" t="str">
        <f>E634</f>
        <v>111/12/16</v>
      </c>
      <c r="F635" s="1356"/>
      <c r="G635" s="1355"/>
      <c r="H635" s="319">
        <v>2</v>
      </c>
      <c r="I635" s="321" t="s">
        <v>443</v>
      </c>
      <c r="J635" s="1357"/>
      <c r="K635" s="319">
        <f>K633+H635</f>
        <v>603</v>
      </c>
      <c r="L635" s="310" t="s">
        <v>443</v>
      </c>
      <c r="M635" s="1456"/>
      <c r="N635" s="320" t="s">
        <v>7120</v>
      </c>
      <c r="O635" s="1359"/>
      <c r="P635" s="88"/>
    </row>
    <row r="636" spans="1:16" ht="30" customHeight="1">
      <c r="A636" s="1350" t="s">
        <v>7220</v>
      </c>
      <c r="B636" s="304" t="s">
        <v>1330</v>
      </c>
      <c r="C636" s="1352">
        <v>16482</v>
      </c>
      <c r="D636" s="1354" t="s">
        <v>7056</v>
      </c>
      <c r="E636" s="306" t="s">
        <v>7000</v>
      </c>
      <c r="F636" s="1402">
        <v>12</v>
      </c>
      <c r="G636" s="1354" t="s">
        <v>7056</v>
      </c>
      <c r="H636" s="306" t="str">
        <f>E636</f>
        <v>111/12/17</v>
      </c>
      <c r="I636" s="318"/>
      <c r="J636" s="1357" t="s">
        <v>7054</v>
      </c>
      <c r="K636" s="319">
        <f>K634+F636</f>
        <v>10162</v>
      </c>
      <c r="L636" s="307" t="s">
        <v>7053</v>
      </c>
      <c r="M636" s="1456"/>
      <c r="N636" s="320" t="s">
        <v>7206</v>
      </c>
      <c r="O636" s="1359" t="s">
        <v>7001</v>
      </c>
      <c r="P636" s="88"/>
    </row>
    <row r="637" spans="1:16" ht="30" customHeight="1">
      <c r="A637" s="1350"/>
      <c r="B637" s="304" t="s">
        <v>7055</v>
      </c>
      <c r="C637" s="1353"/>
      <c r="D637" s="1355"/>
      <c r="E637" s="306" t="str">
        <f>E636</f>
        <v>111/12/17</v>
      </c>
      <c r="F637" s="1356"/>
      <c r="G637" s="1355"/>
      <c r="H637" s="319">
        <v>2</v>
      </c>
      <c r="I637" s="321" t="s">
        <v>443</v>
      </c>
      <c r="J637" s="1357"/>
      <c r="K637" s="319">
        <f>K635+H637</f>
        <v>605</v>
      </c>
      <c r="L637" s="310" t="s">
        <v>443</v>
      </c>
      <c r="M637" s="1456"/>
      <c r="N637" s="320" t="s">
        <v>7120</v>
      </c>
      <c r="O637" s="1359"/>
      <c r="P637" s="88"/>
    </row>
    <row r="638" spans="1:16" ht="30" customHeight="1">
      <c r="A638" s="1350" t="s">
        <v>7221</v>
      </c>
      <c r="B638" s="304" t="s">
        <v>1330</v>
      </c>
      <c r="C638" s="1352">
        <v>16482</v>
      </c>
      <c r="D638" s="1354" t="s">
        <v>7056</v>
      </c>
      <c r="E638" s="306" t="s">
        <v>7002</v>
      </c>
      <c r="F638" s="1402">
        <v>11</v>
      </c>
      <c r="G638" s="1354" t="s">
        <v>7053</v>
      </c>
      <c r="H638" s="306" t="str">
        <f>E638</f>
        <v>111/12/19</v>
      </c>
      <c r="I638" s="318"/>
      <c r="J638" s="1357" t="s">
        <v>7054</v>
      </c>
      <c r="K638" s="319">
        <f>K636+F638</f>
        <v>10173</v>
      </c>
      <c r="L638" s="307" t="s">
        <v>7053</v>
      </c>
      <c r="M638" s="1456"/>
      <c r="N638" s="320" t="s">
        <v>6577</v>
      </c>
      <c r="O638" s="1359" t="s">
        <v>7003</v>
      </c>
      <c r="P638" s="88"/>
    </row>
    <row r="639" spans="1:16" ht="30" customHeight="1">
      <c r="A639" s="1350"/>
      <c r="B639" s="304" t="s">
        <v>7055</v>
      </c>
      <c r="C639" s="1353"/>
      <c r="D639" s="1355"/>
      <c r="E639" s="306" t="str">
        <f>E638</f>
        <v>111/12/19</v>
      </c>
      <c r="F639" s="1356"/>
      <c r="G639" s="1355"/>
      <c r="H639" s="319">
        <v>2</v>
      </c>
      <c r="I639" s="321" t="s">
        <v>443</v>
      </c>
      <c r="J639" s="1357"/>
      <c r="K639" s="319">
        <f>K637+H639</f>
        <v>607</v>
      </c>
      <c r="L639" s="310" t="s">
        <v>443</v>
      </c>
      <c r="M639" s="1456"/>
      <c r="N639" s="320" t="s">
        <v>2271</v>
      </c>
      <c r="O639" s="1359"/>
      <c r="P639" s="88"/>
    </row>
    <row r="640" spans="1:16" ht="30" customHeight="1">
      <c r="A640" s="1350" t="s">
        <v>7222</v>
      </c>
      <c r="B640" s="304" t="s">
        <v>1330</v>
      </c>
      <c r="C640" s="1352">
        <v>16482</v>
      </c>
      <c r="D640" s="1354" t="s">
        <v>7053</v>
      </c>
      <c r="E640" s="306" t="s">
        <v>7004</v>
      </c>
      <c r="F640" s="1402">
        <v>10</v>
      </c>
      <c r="G640" s="1354" t="s">
        <v>7053</v>
      </c>
      <c r="H640" s="306" t="str">
        <f>E640</f>
        <v>111/12/20</v>
      </c>
      <c r="I640" s="318"/>
      <c r="J640" s="1357" t="s">
        <v>7054</v>
      </c>
      <c r="K640" s="319">
        <f>K638+F640</f>
        <v>10183</v>
      </c>
      <c r="L640" s="307" t="s">
        <v>7056</v>
      </c>
      <c r="M640" s="1456"/>
      <c r="N640" s="320" t="s">
        <v>7206</v>
      </c>
      <c r="O640" s="1359" t="s">
        <v>7005</v>
      </c>
      <c r="P640" s="88"/>
    </row>
    <row r="641" spans="1:16" ht="30" customHeight="1">
      <c r="A641" s="1350"/>
      <c r="B641" s="304" t="s">
        <v>7055</v>
      </c>
      <c r="C641" s="1353"/>
      <c r="D641" s="1355"/>
      <c r="E641" s="306" t="str">
        <f>E640</f>
        <v>111/12/20</v>
      </c>
      <c r="F641" s="1356"/>
      <c r="G641" s="1355"/>
      <c r="H641" s="319">
        <v>2</v>
      </c>
      <c r="I641" s="321" t="s">
        <v>443</v>
      </c>
      <c r="J641" s="1357"/>
      <c r="K641" s="319">
        <f>K639+H641</f>
        <v>609</v>
      </c>
      <c r="L641" s="310" t="s">
        <v>443</v>
      </c>
      <c r="M641" s="1456"/>
      <c r="N641" s="320" t="s">
        <v>7154</v>
      </c>
      <c r="O641" s="1359"/>
      <c r="P641" s="88"/>
    </row>
    <row r="642" spans="1:16" ht="30" customHeight="1">
      <c r="A642" s="1350" t="s">
        <v>7223</v>
      </c>
      <c r="B642" s="304" t="s">
        <v>1330</v>
      </c>
      <c r="C642" s="1352">
        <v>16482</v>
      </c>
      <c r="D642" s="1354" t="s">
        <v>7056</v>
      </c>
      <c r="E642" s="306" t="s">
        <v>7006</v>
      </c>
      <c r="F642" s="1402">
        <v>5</v>
      </c>
      <c r="G642" s="1354" t="s">
        <v>7053</v>
      </c>
      <c r="H642" s="306" t="str">
        <f>E642</f>
        <v>111/12/21</v>
      </c>
      <c r="I642" s="318"/>
      <c r="J642" s="1357" t="s">
        <v>7058</v>
      </c>
      <c r="K642" s="319">
        <f>K640+F642</f>
        <v>10188</v>
      </c>
      <c r="L642" s="307" t="s">
        <v>7053</v>
      </c>
      <c r="M642" s="1456"/>
      <c r="N642" s="320" t="s">
        <v>7206</v>
      </c>
      <c r="O642" s="1359" t="s">
        <v>7007</v>
      </c>
      <c r="P642" s="88"/>
    </row>
    <row r="643" spans="1:16" ht="30" customHeight="1">
      <c r="A643" s="1350"/>
      <c r="B643" s="304" t="s">
        <v>7057</v>
      </c>
      <c r="C643" s="1353"/>
      <c r="D643" s="1355"/>
      <c r="E643" s="306" t="str">
        <f>E642</f>
        <v>111/12/21</v>
      </c>
      <c r="F643" s="1356"/>
      <c r="G643" s="1355"/>
      <c r="H643" s="319">
        <v>2</v>
      </c>
      <c r="I643" s="321" t="s">
        <v>443</v>
      </c>
      <c r="J643" s="1357"/>
      <c r="K643" s="319">
        <f>K641+H643</f>
        <v>611</v>
      </c>
      <c r="L643" s="310" t="s">
        <v>443</v>
      </c>
      <c r="M643" s="1456"/>
      <c r="N643" s="320" t="s">
        <v>7154</v>
      </c>
      <c r="O643" s="1359"/>
      <c r="P643" s="88"/>
    </row>
    <row r="644" spans="1:16" ht="30" customHeight="1">
      <c r="A644" s="1350" t="s">
        <v>7224</v>
      </c>
      <c r="B644" s="304" t="s">
        <v>1330</v>
      </c>
      <c r="C644" s="1352">
        <v>16482</v>
      </c>
      <c r="D644" s="1354" t="s">
        <v>7053</v>
      </c>
      <c r="E644" s="306" t="s">
        <v>7008</v>
      </c>
      <c r="F644" s="1402">
        <v>10</v>
      </c>
      <c r="G644" s="1354" t="s">
        <v>7053</v>
      </c>
      <c r="H644" s="306" t="str">
        <f>E644</f>
        <v>111/12/22</v>
      </c>
      <c r="I644" s="318"/>
      <c r="J644" s="1357" t="s">
        <v>7054</v>
      </c>
      <c r="K644" s="319">
        <f>K642+F644</f>
        <v>10198</v>
      </c>
      <c r="L644" s="307" t="s">
        <v>7053</v>
      </c>
      <c r="M644" s="1456"/>
      <c r="N644" s="320" t="s">
        <v>4784</v>
      </c>
      <c r="O644" s="1359" t="s">
        <v>7009</v>
      </c>
      <c r="P644" s="88"/>
    </row>
    <row r="645" spans="1:16" ht="30" customHeight="1">
      <c r="A645" s="1350"/>
      <c r="B645" s="304" t="s">
        <v>7055</v>
      </c>
      <c r="C645" s="1353"/>
      <c r="D645" s="1355"/>
      <c r="E645" s="306" t="str">
        <f>E644</f>
        <v>111/12/22</v>
      </c>
      <c r="F645" s="1356"/>
      <c r="G645" s="1355"/>
      <c r="H645" s="319">
        <v>2</v>
      </c>
      <c r="I645" s="321" t="s">
        <v>443</v>
      </c>
      <c r="J645" s="1357"/>
      <c r="K645" s="319">
        <f>K643+H645</f>
        <v>613</v>
      </c>
      <c r="L645" s="310" t="s">
        <v>443</v>
      </c>
      <c r="M645" s="1456"/>
      <c r="N645" s="320" t="s">
        <v>7120</v>
      </c>
      <c r="O645" s="1359"/>
      <c r="P645" s="88"/>
    </row>
    <row r="646" spans="1:16" ht="30" customHeight="1">
      <c r="A646" s="1350" t="s">
        <v>7225</v>
      </c>
      <c r="B646" s="304" t="s">
        <v>1330</v>
      </c>
      <c r="C646" s="1352">
        <v>16482</v>
      </c>
      <c r="D646" s="1354" t="s">
        <v>7056</v>
      </c>
      <c r="E646" s="306" t="s">
        <v>7010</v>
      </c>
      <c r="F646" s="1402">
        <v>10.5</v>
      </c>
      <c r="G646" s="1354" t="s">
        <v>7053</v>
      </c>
      <c r="H646" s="306" t="str">
        <f>E646</f>
        <v>111/12/23</v>
      </c>
      <c r="I646" s="318"/>
      <c r="J646" s="1357" t="s">
        <v>7054</v>
      </c>
      <c r="K646" s="319">
        <f>K644+F646</f>
        <v>10208.5</v>
      </c>
      <c r="L646" s="307" t="s">
        <v>7056</v>
      </c>
      <c r="M646" s="1456"/>
      <c r="N646" s="320" t="s">
        <v>6577</v>
      </c>
      <c r="O646" s="1359" t="s">
        <v>7011</v>
      </c>
      <c r="P646" s="88"/>
    </row>
    <row r="647" spans="1:16" ht="30" customHeight="1">
      <c r="A647" s="1350"/>
      <c r="B647" s="304" t="s">
        <v>7055</v>
      </c>
      <c r="C647" s="1353"/>
      <c r="D647" s="1355"/>
      <c r="E647" s="306" t="str">
        <f>E646</f>
        <v>111/12/23</v>
      </c>
      <c r="F647" s="1356"/>
      <c r="G647" s="1355"/>
      <c r="H647" s="319">
        <v>2</v>
      </c>
      <c r="I647" s="321" t="s">
        <v>443</v>
      </c>
      <c r="J647" s="1357"/>
      <c r="K647" s="319">
        <f>K645+H647</f>
        <v>615</v>
      </c>
      <c r="L647" s="310" t="s">
        <v>443</v>
      </c>
      <c r="M647" s="1456"/>
      <c r="N647" s="320" t="s">
        <v>7120</v>
      </c>
      <c r="O647" s="1359"/>
      <c r="P647" s="88"/>
    </row>
    <row r="648" spans="1:16" ht="30" customHeight="1">
      <c r="A648" s="1350" t="s">
        <v>7226</v>
      </c>
      <c r="B648" s="304" t="s">
        <v>1330</v>
      </c>
      <c r="C648" s="1352">
        <v>16482</v>
      </c>
      <c r="D648" s="1354" t="s">
        <v>7053</v>
      </c>
      <c r="E648" s="306" t="s">
        <v>7012</v>
      </c>
      <c r="F648" s="1402">
        <v>9</v>
      </c>
      <c r="G648" s="1354" t="s">
        <v>7053</v>
      </c>
      <c r="H648" s="306" t="str">
        <f>E648</f>
        <v>111/12/24</v>
      </c>
      <c r="I648" s="318"/>
      <c r="J648" s="1357" t="s">
        <v>7054</v>
      </c>
      <c r="K648" s="319">
        <f>K646+F648</f>
        <v>10217.5</v>
      </c>
      <c r="L648" s="307" t="s">
        <v>7053</v>
      </c>
      <c r="M648" s="1456"/>
      <c r="N648" s="320" t="s">
        <v>4784</v>
      </c>
      <c r="O648" s="1359" t="s">
        <v>7013</v>
      </c>
      <c r="P648" s="88"/>
    </row>
    <row r="649" spans="1:16" ht="30" customHeight="1">
      <c r="A649" s="1350"/>
      <c r="B649" s="304" t="s">
        <v>7055</v>
      </c>
      <c r="C649" s="1353"/>
      <c r="D649" s="1355"/>
      <c r="E649" s="306" t="str">
        <f>E648</f>
        <v>111/12/24</v>
      </c>
      <c r="F649" s="1356"/>
      <c r="G649" s="1355"/>
      <c r="H649" s="319">
        <v>2</v>
      </c>
      <c r="I649" s="321" t="s">
        <v>443</v>
      </c>
      <c r="J649" s="1357"/>
      <c r="K649" s="319">
        <f>K647+H649</f>
        <v>617</v>
      </c>
      <c r="L649" s="310" t="s">
        <v>443</v>
      </c>
      <c r="M649" s="1456"/>
      <c r="N649" s="320" t="s">
        <v>7120</v>
      </c>
      <c r="O649" s="1359"/>
      <c r="P649" s="88"/>
    </row>
    <row r="650" spans="1:16" ht="30" customHeight="1">
      <c r="A650" s="1350" t="s">
        <v>7227</v>
      </c>
      <c r="B650" s="304" t="s">
        <v>1330</v>
      </c>
      <c r="C650" s="1352">
        <v>16482</v>
      </c>
      <c r="D650" s="1354" t="s">
        <v>7056</v>
      </c>
      <c r="E650" s="306" t="s">
        <v>7014</v>
      </c>
      <c r="F650" s="1402">
        <v>10</v>
      </c>
      <c r="G650" s="1354" t="s">
        <v>7053</v>
      </c>
      <c r="H650" s="306" t="str">
        <f>E650</f>
        <v>111/12/26</v>
      </c>
      <c r="I650" s="318"/>
      <c r="J650" s="1357" t="s">
        <v>7058</v>
      </c>
      <c r="K650" s="319">
        <f>K648+F650</f>
        <v>10227.5</v>
      </c>
      <c r="L650" s="307" t="s">
        <v>7056</v>
      </c>
      <c r="M650" s="1456"/>
      <c r="N650" s="320" t="s">
        <v>6577</v>
      </c>
      <c r="O650" s="1359" t="s">
        <v>7015</v>
      </c>
      <c r="P650" s="88"/>
    </row>
    <row r="651" spans="1:16" ht="30" customHeight="1">
      <c r="A651" s="1350"/>
      <c r="B651" s="304" t="s">
        <v>7057</v>
      </c>
      <c r="C651" s="1353"/>
      <c r="D651" s="1355"/>
      <c r="E651" s="306" t="str">
        <f>E650</f>
        <v>111/12/26</v>
      </c>
      <c r="F651" s="1356"/>
      <c r="G651" s="1355"/>
      <c r="H651" s="319">
        <v>2</v>
      </c>
      <c r="I651" s="321" t="s">
        <v>443</v>
      </c>
      <c r="J651" s="1357"/>
      <c r="K651" s="319">
        <f>K649+H651</f>
        <v>619</v>
      </c>
      <c r="L651" s="310" t="s">
        <v>443</v>
      </c>
      <c r="M651" s="1456"/>
      <c r="N651" s="320" t="s">
        <v>2271</v>
      </c>
      <c r="O651" s="1359"/>
      <c r="P651" s="88"/>
    </row>
    <row r="652" spans="1:16" ht="30" customHeight="1">
      <c r="A652" s="1350" t="s">
        <v>7228</v>
      </c>
      <c r="B652" s="304" t="s">
        <v>1330</v>
      </c>
      <c r="C652" s="1352">
        <v>16482</v>
      </c>
      <c r="D652" s="1354" t="s">
        <v>7056</v>
      </c>
      <c r="E652" s="306" t="s">
        <v>7016</v>
      </c>
      <c r="F652" s="1402">
        <v>5</v>
      </c>
      <c r="G652" s="1354" t="s">
        <v>7053</v>
      </c>
      <c r="H652" s="306" t="str">
        <f>E652</f>
        <v>111/12/27</v>
      </c>
      <c r="I652" s="318"/>
      <c r="J652" s="1357" t="s">
        <v>7058</v>
      </c>
      <c r="K652" s="319">
        <f>K650+F652</f>
        <v>10232.5</v>
      </c>
      <c r="L652" s="307" t="s">
        <v>7053</v>
      </c>
      <c r="M652" s="1456"/>
      <c r="N652" s="320" t="s">
        <v>7206</v>
      </c>
      <c r="O652" s="1359" t="s">
        <v>7017</v>
      </c>
      <c r="P652" s="88"/>
    </row>
    <row r="653" spans="1:16" ht="30" customHeight="1">
      <c r="A653" s="1350"/>
      <c r="B653" s="304" t="s">
        <v>7055</v>
      </c>
      <c r="C653" s="1353"/>
      <c r="D653" s="1355"/>
      <c r="E653" s="306" t="str">
        <f>E652</f>
        <v>111/12/27</v>
      </c>
      <c r="F653" s="1356"/>
      <c r="G653" s="1355"/>
      <c r="H653" s="319">
        <v>2</v>
      </c>
      <c r="I653" s="321" t="s">
        <v>443</v>
      </c>
      <c r="J653" s="1357"/>
      <c r="K653" s="319">
        <f>K651+H653</f>
        <v>621</v>
      </c>
      <c r="L653" s="310" t="s">
        <v>443</v>
      </c>
      <c r="M653" s="1456"/>
      <c r="N653" s="320" t="s">
        <v>7120</v>
      </c>
      <c r="O653" s="1359"/>
      <c r="P653" s="88"/>
    </row>
    <row r="654" spans="1:16" ht="30" customHeight="1">
      <c r="A654" s="1350" t="s">
        <v>7229</v>
      </c>
      <c r="B654" s="304" t="s">
        <v>1330</v>
      </c>
      <c r="C654" s="1352">
        <v>16482</v>
      </c>
      <c r="D654" s="1354" t="s">
        <v>7053</v>
      </c>
      <c r="E654" s="306" t="s">
        <v>7018</v>
      </c>
      <c r="F654" s="1402">
        <v>15</v>
      </c>
      <c r="G654" s="1354" t="s">
        <v>7053</v>
      </c>
      <c r="H654" s="306" t="str">
        <f>E654</f>
        <v>111/12/28</v>
      </c>
      <c r="I654" s="318"/>
      <c r="J654" s="1357" t="s">
        <v>7054</v>
      </c>
      <c r="K654" s="319">
        <f>K652+F654</f>
        <v>10247.5</v>
      </c>
      <c r="L654" s="307" t="s">
        <v>7053</v>
      </c>
      <c r="M654" s="1456"/>
      <c r="N654" s="320" t="s">
        <v>7206</v>
      </c>
      <c r="O654" s="1359" t="s">
        <v>7019</v>
      </c>
      <c r="P654" s="88"/>
    </row>
    <row r="655" spans="1:16" ht="30" customHeight="1">
      <c r="A655" s="1350"/>
      <c r="B655" s="304" t="s">
        <v>7057</v>
      </c>
      <c r="C655" s="1353"/>
      <c r="D655" s="1355"/>
      <c r="E655" s="306" t="str">
        <f>E654</f>
        <v>111/12/28</v>
      </c>
      <c r="F655" s="1356"/>
      <c r="G655" s="1355"/>
      <c r="H655" s="319">
        <v>2</v>
      </c>
      <c r="I655" s="321" t="s">
        <v>443</v>
      </c>
      <c r="J655" s="1357"/>
      <c r="K655" s="319">
        <f>K653+H655</f>
        <v>623</v>
      </c>
      <c r="L655" s="310" t="s">
        <v>443</v>
      </c>
      <c r="M655" s="1456"/>
      <c r="N655" s="320" t="s">
        <v>7154</v>
      </c>
      <c r="O655" s="1359"/>
      <c r="P655" s="88"/>
    </row>
    <row r="656" spans="1:16" ht="30" customHeight="1">
      <c r="A656" s="1350" t="s">
        <v>7230</v>
      </c>
      <c r="B656" s="304" t="s">
        <v>1330</v>
      </c>
      <c r="C656" s="1352">
        <v>16482</v>
      </c>
      <c r="D656" s="1354" t="s">
        <v>7053</v>
      </c>
      <c r="E656" s="306" t="s">
        <v>7020</v>
      </c>
      <c r="F656" s="1402">
        <v>10</v>
      </c>
      <c r="G656" s="1354" t="s">
        <v>7056</v>
      </c>
      <c r="H656" s="306" t="str">
        <f>E656</f>
        <v>111/12/29</v>
      </c>
      <c r="I656" s="318"/>
      <c r="J656" s="1357" t="s">
        <v>7054</v>
      </c>
      <c r="K656" s="319">
        <f>K654+F656</f>
        <v>10257.5</v>
      </c>
      <c r="L656" s="307" t="s">
        <v>7053</v>
      </c>
      <c r="M656" s="1456"/>
      <c r="N656" s="320" t="s">
        <v>6577</v>
      </c>
      <c r="O656" s="1359" t="s">
        <v>7021</v>
      </c>
      <c r="P656" s="88"/>
    </row>
    <row r="657" spans="1:16" ht="30" customHeight="1">
      <c r="A657" s="1350"/>
      <c r="B657" s="304" t="s">
        <v>7055</v>
      </c>
      <c r="C657" s="1353"/>
      <c r="D657" s="1355"/>
      <c r="E657" s="306" t="str">
        <f>E656</f>
        <v>111/12/29</v>
      </c>
      <c r="F657" s="1356"/>
      <c r="G657" s="1355"/>
      <c r="H657" s="319">
        <v>2</v>
      </c>
      <c r="I657" s="321" t="s">
        <v>443</v>
      </c>
      <c r="J657" s="1357"/>
      <c r="K657" s="319">
        <f>K655+H657</f>
        <v>625</v>
      </c>
      <c r="L657" s="310" t="s">
        <v>443</v>
      </c>
      <c r="M657" s="1456"/>
      <c r="N657" s="320" t="s">
        <v>5576</v>
      </c>
      <c r="O657" s="1359"/>
      <c r="P657" s="88"/>
    </row>
    <row r="658" spans="1:16" ht="30" customHeight="1">
      <c r="A658" s="1350" t="s">
        <v>7231</v>
      </c>
      <c r="B658" s="304" t="s">
        <v>1330</v>
      </c>
      <c r="C658" s="1352">
        <v>16482</v>
      </c>
      <c r="D658" s="1354" t="s">
        <v>7053</v>
      </c>
      <c r="E658" s="306" t="s">
        <v>7022</v>
      </c>
      <c r="F658" s="1402">
        <v>15</v>
      </c>
      <c r="G658" s="1354" t="s">
        <v>7053</v>
      </c>
      <c r="H658" s="306" t="str">
        <f>E658</f>
        <v>111/12/30</v>
      </c>
      <c r="I658" s="318"/>
      <c r="J658" s="1357" t="s">
        <v>7054</v>
      </c>
      <c r="K658" s="319">
        <f>K656+F658</f>
        <v>10272.5</v>
      </c>
      <c r="L658" s="307" t="s">
        <v>7056</v>
      </c>
      <c r="M658" s="1456"/>
      <c r="N658" s="320" t="s">
        <v>7160</v>
      </c>
      <c r="O658" s="1359" t="s">
        <v>7024</v>
      </c>
      <c r="P658" s="88"/>
    </row>
    <row r="659" spans="1:16" ht="30" customHeight="1">
      <c r="A659" s="1350"/>
      <c r="B659" s="304" t="s">
        <v>7057</v>
      </c>
      <c r="C659" s="1353"/>
      <c r="D659" s="1355"/>
      <c r="E659" s="306" t="str">
        <f>E658</f>
        <v>111/12/30</v>
      </c>
      <c r="F659" s="1356"/>
      <c r="G659" s="1355"/>
      <c r="H659" s="319">
        <v>2</v>
      </c>
      <c r="I659" s="321" t="s">
        <v>443</v>
      </c>
      <c r="J659" s="1357"/>
      <c r="K659" s="319">
        <f>K657+H659</f>
        <v>627</v>
      </c>
      <c r="L659" s="310" t="s">
        <v>443</v>
      </c>
      <c r="M659" s="1456"/>
      <c r="N659" s="320" t="s">
        <v>7120</v>
      </c>
      <c r="O659" s="1359"/>
      <c r="P659" s="88"/>
    </row>
    <row r="660" spans="1:16" s="328" customFormat="1" ht="30" customHeight="1">
      <c r="A660" s="1350" t="s">
        <v>7232</v>
      </c>
      <c r="B660" s="304" t="s">
        <v>1330</v>
      </c>
      <c r="C660" s="1352">
        <v>16482</v>
      </c>
      <c r="D660" s="1354" t="s">
        <v>7148</v>
      </c>
      <c r="E660" s="306" t="s">
        <v>911</v>
      </c>
      <c r="F660" s="1402">
        <v>6</v>
      </c>
      <c r="G660" s="1354" t="s">
        <v>7217</v>
      </c>
      <c r="H660" s="306" t="str">
        <f>E660</f>
        <v>111/12/31</v>
      </c>
      <c r="I660" s="318"/>
      <c r="J660" s="1357" t="s">
        <v>7218</v>
      </c>
      <c r="K660" s="319">
        <f>K658+F660</f>
        <v>10278.5</v>
      </c>
      <c r="L660" s="307" t="s">
        <v>7148</v>
      </c>
      <c r="M660" s="1456"/>
      <c r="N660" s="320" t="s">
        <v>7160</v>
      </c>
      <c r="O660" s="1359" t="s">
        <v>7023</v>
      </c>
      <c r="P660" s="379"/>
    </row>
    <row r="661" spans="1:16" s="328" customFormat="1" ht="30" customHeight="1">
      <c r="A661" s="1350"/>
      <c r="B661" s="304" t="s">
        <v>7219</v>
      </c>
      <c r="C661" s="1353"/>
      <c r="D661" s="1355"/>
      <c r="E661" s="306" t="str">
        <f>E660</f>
        <v>111/12/31</v>
      </c>
      <c r="F661" s="1356"/>
      <c r="G661" s="1355"/>
      <c r="H661" s="319">
        <v>2</v>
      </c>
      <c r="I661" s="321" t="s">
        <v>443</v>
      </c>
      <c r="J661" s="1357"/>
      <c r="K661" s="319">
        <f>K659+H661</f>
        <v>629</v>
      </c>
      <c r="L661" s="310" t="s">
        <v>443</v>
      </c>
      <c r="M661" s="1456"/>
      <c r="N661" s="320" t="s">
        <v>5576</v>
      </c>
      <c r="O661" s="1359"/>
      <c r="P661" s="379"/>
    </row>
    <row r="662" spans="1:16" s="135" customFormat="1" ht="30" customHeight="1">
      <c r="A662" s="1376" t="s">
        <v>7233</v>
      </c>
      <c r="B662" s="149" t="s">
        <v>1330</v>
      </c>
      <c r="C662" s="1378">
        <v>16482</v>
      </c>
      <c r="D662" s="1380" t="s">
        <v>6233</v>
      </c>
      <c r="E662" s="75" t="s">
        <v>7237</v>
      </c>
      <c r="F662" s="1382">
        <v>6</v>
      </c>
      <c r="G662" s="1380" t="s">
        <v>7234</v>
      </c>
      <c r="H662" s="75" t="str">
        <f>E662</f>
        <v>112/1/3</v>
      </c>
      <c r="I662" s="295"/>
      <c r="J662" s="1388" t="s">
        <v>7235</v>
      </c>
      <c r="K662" s="81">
        <f>K660+F662</f>
        <v>10284.5</v>
      </c>
      <c r="L662" s="76" t="s">
        <v>7234</v>
      </c>
      <c r="M662" s="1457"/>
      <c r="N662" s="82" t="s">
        <v>7206</v>
      </c>
      <c r="O662" s="1397" t="s">
        <v>7238</v>
      </c>
      <c r="P662" s="94"/>
    </row>
    <row r="663" spans="1:16" s="135" customFormat="1" ht="30" customHeight="1">
      <c r="A663" s="1376"/>
      <c r="B663" s="149" t="s">
        <v>7236</v>
      </c>
      <c r="C663" s="1379"/>
      <c r="D663" s="1381"/>
      <c r="E663" s="75" t="str">
        <f>E662</f>
        <v>112/1/3</v>
      </c>
      <c r="F663" s="1383"/>
      <c r="G663" s="1381"/>
      <c r="H663" s="81">
        <v>2</v>
      </c>
      <c r="I663" s="438" t="s">
        <v>443</v>
      </c>
      <c r="J663" s="1388"/>
      <c r="K663" s="81">
        <f>K661+H663</f>
        <v>631</v>
      </c>
      <c r="L663" s="79" t="s">
        <v>443</v>
      </c>
      <c r="M663" s="1457"/>
      <c r="N663" s="82" t="s">
        <v>7154</v>
      </c>
      <c r="O663" s="1397"/>
      <c r="P663" s="94"/>
    </row>
    <row r="664" spans="1:16" s="135" customFormat="1" ht="30" customHeight="1">
      <c r="A664" s="1376" t="s">
        <v>7239</v>
      </c>
      <c r="B664" s="149" t="s">
        <v>1330</v>
      </c>
      <c r="C664" s="1378">
        <v>16482</v>
      </c>
      <c r="D664" s="1380" t="s">
        <v>6233</v>
      </c>
      <c r="E664" s="75" t="s">
        <v>7240</v>
      </c>
      <c r="F664" s="1382">
        <v>12</v>
      </c>
      <c r="G664" s="1380" t="s">
        <v>7234</v>
      </c>
      <c r="H664" s="75" t="str">
        <f>E664</f>
        <v>112/1/4</v>
      </c>
      <c r="I664" s="295"/>
      <c r="J664" s="1388" t="s">
        <v>7235</v>
      </c>
      <c r="K664" s="81">
        <f>K662+F664</f>
        <v>10296.5</v>
      </c>
      <c r="L664" s="76" t="s">
        <v>7234</v>
      </c>
      <c r="M664" s="1457"/>
      <c r="N664" s="82" t="s">
        <v>7160</v>
      </c>
      <c r="O664" s="1397" t="s">
        <v>7241</v>
      </c>
      <c r="P664" s="94"/>
    </row>
    <row r="665" spans="1:16" s="135" customFormat="1" ht="30" customHeight="1">
      <c r="A665" s="1376"/>
      <c r="B665" s="149" t="s">
        <v>7236</v>
      </c>
      <c r="C665" s="1379"/>
      <c r="D665" s="1381"/>
      <c r="E665" s="75" t="str">
        <f>E664</f>
        <v>112/1/4</v>
      </c>
      <c r="F665" s="1383"/>
      <c r="G665" s="1381"/>
      <c r="H665" s="81">
        <v>2</v>
      </c>
      <c r="I665" s="438" t="s">
        <v>443</v>
      </c>
      <c r="J665" s="1388"/>
      <c r="K665" s="81">
        <f>K663+H665</f>
        <v>633</v>
      </c>
      <c r="L665" s="79" t="s">
        <v>443</v>
      </c>
      <c r="M665" s="1457"/>
      <c r="N665" s="82" t="s">
        <v>7242</v>
      </c>
      <c r="O665" s="1397"/>
      <c r="P665" s="94"/>
    </row>
    <row r="666" spans="1:16" s="135" customFormat="1" ht="30" customHeight="1">
      <c r="A666" s="1376" t="s">
        <v>7243</v>
      </c>
      <c r="B666" s="149" t="s">
        <v>1330</v>
      </c>
      <c r="C666" s="1378">
        <v>16482</v>
      </c>
      <c r="D666" s="1380" t="s">
        <v>6233</v>
      </c>
      <c r="E666" s="75" t="s">
        <v>7244</v>
      </c>
      <c r="F666" s="1382">
        <v>12</v>
      </c>
      <c r="G666" s="1380" t="s">
        <v>7234</v>
      </c>
      <c r="H666" s="75" t="str">
        <f>E666</f>
        <v>112/1/5</v>
      </c>
      <c r="I666" s="295"/>
      <c r="J666" s="1388" t="s">
        <v>7235</v>
      </c>
      <c r="K666" s="81">
        <f>K664+F666</f>
        <v>10308.5</v>
      </c>
      <c r="L666" s="76" t="s">
        <v>7234</v>
      </c>
      <c r="M666" s="1457"/>
      <c r="N666" s="82" t="s">
        <v>7206</v>
      </c>
      <c r="O666" s="1397" t="s">
        <v>7245</v>
      </c>
      <c r="P666" s="94"/>
    </row>
    <row r="667" spans="1:16" s="135" customFormat="1" ht="30" customHeight="1">
      <c r="A667" s="1376"/>
      <c r="B667" s="149" t="s">
        <v>7236</v>
      </c>
      <c r="C667" s="1379"/>
      <c r="D667" s="1381"/>
      <c r="E667" s="75" t="str">
        <f>E666</f>
        <v>112/1/5</v>
      </c>
      <c r="F667" s="1383"/>
      <c r="G667" s="1381"/>
      <c r="H667" s="81">
        <v>2</v>
      </c>
      <c r="I667" s="438" t="s">
        <v>443</v>
      </c>
      <c r="J667" s="1388"/>
      <c r="K667" s="81">
        <f>K665+H667</f>
        <v>635</v>
      </c>
      <c r="L667" s="79" t="s">
        <v>443</v>
      </c>
      <c r="M667" s="1457"/>
      <c r="N667" s="82" t="s">
        <v>7154</v>
      </c>
      <c r="O667" s="1397"/>
      <c r="P667" s="94"/>
    </row>
    <row r="668" spans="1:16" s="135" customFormat="1" ht="30" customHeight="1">
      <c r="A668" s="1376" t="s">
        <v>7246</v>
      </c>
      <c r="B668" s="149" t="s">
        <v>1330</v>
      </c>
      <c r="C668" s="1378">
        <v>16482</v>
      </c>
      <c r="D668" s="1380" t="s">
        <v>6233</v>
      </c>
      <c r="E668" s="75" t="s">
        <v>7247</v>
      </c>
      <c r="F668" s="1382">
        <v>12</v>
      </c>
      <c r="G668" s="1380" t="s">
        <v>7234</v>
      </c>
      <c r="H668" s="75" t="str">
        <f>E668</f>
        <v>112/1/6</v>
      </c>
      <c r="I668" s="295"/>
      <c r="J668" s="1388" t="s">
        <v>7235</v>
      </c>
      <c r="K668" s="81">
        <f>K666+F668</f>
        <v>10320.5</v>
      </c>
      <c r="L668" s="76" t="s">
        <v>7234</v>
      </c>
      <c r="M668" s="1457"/>
      <c r="N668" s="82" t="s">
        <v>7160</v>
      </c>
      <c r="O668" s="1397" t="s">
        <v>7248</v>
      </c>
      <c r="P668" s="94"/>
    </row>
    <row r="669" spans="1:16" s="135" customFormat="1" ht="30" customHeight="1">
      <c r="A669" s="1376"/>
      <c r="B669" s="149" t="s">
        <v>7236</v>
      </c>
      <c r="C669" s="1379"/>
      <c r="D669" s="1381"/>
      <c r="E669" s="75" t="str">
        <f>E668</f>
        <v>112/1/6</v>
      </c>
      <c r="F669" s="1383"/>
      <c r="G669" s="1381"/>
      <c r="H669" s="81">
        <v>2</v>
      </c>
      <c r="I669" s="438" t="s">
        <v>443</v>
      </c>
      <c r="J669" s="1388"/>
      <c r="K669" s="81">
        <f>K667+H669</f>
        <v>637</v>
      </c>
      <c r="L669" s="79" t="s">
        <v>443</v>
      </c>
      <c r="M669" s="1457"/>
      <c r="N669" s="82" t="s">
        <v>7242</v>
      </c>
      <c r="O669" s="1397"/>
      <c r="P669" s="94"/>
    </row>
    <row r="670" spans="1:16" s="135" customFormat="1" ht="30" customHeight="1">
      <c r="A670" s="1376" t="s">
        <v>7249</v>
      </c>
      <c r="B670" s="149" t="s">
        <v>1330</v>
      </c>
      <c r="C670" s="1378">
        <v>16482</v>
      </c>
      <c r="D670" s="1380" t="s">
        <v>6233</v>
      </c>
      <c r="E670" s="75" t="s">
        <v>7250</v>
      </c>
      <c r="F670" s="1382">
        <v>6</v>
      </c>
      <c r="G670" s="1380" t="s">
        <v>7234</v>
      </c>
      <c r="H670" s="75" t="str">
        <f>E670</f>
        <v>112/1/7</v>
      </c>
      <c r="I670" s="295"/>
      <c r="J670" s="1388" t="s">
        <v>7235</v>
      </c>
      <c r="K670" s="81">
        <f>K668+F670</f>
        <v>10326.5</v>
      </c>
      <c r="L670" s="76" t="s">
        <v>7234</v>
      </c>
      <c r="M670" s="1457"/>
      <c r="N670" s="82" t="s">
        <v>7206</v>
      </c>
      <c r="O670" s="1397" t="s">
        <v>7251</v>
      </c>
      <c r="P670" s="94"/>
    </row>
    <row r="671" spans="1:16" s="135" customFormat="1" ht="30" customHeight="1">
      <c r="A671" s="1376"/>
      <c r="B671" s="149" t="s">
        <v>7236</v>
      </c>
      <c r="C671" s="1379"/>
      <c r="D671" s="1381"/>
      <c r="E671" s="75" t="str">
        <f>E670</f>
        <v>112/1/7</v>
      </c>
      <c r="F671" s="1383"/>
      <c r="G671" s="1381"/>
      <c r="H671" s="81">
        <v>2</v>
      </c>
      <c r="I671" s="438" t="s">
        <v>443</v>
      </c>
      <c r="J671" s="1388"/>
      <c r="K671" s="81">
        <f>K669+H671</f>
        <v>639</v>
      </c>
      <c r="L671" s="79" t="s">
        <v>443</v>
      </c>
      <c r="M671" s="1457"/>
      <c r="N671" s="82" t="s">
        <v>7120</v>
      </c>
      <c r="O671" s="1397"/>
      <c r="P671" s="94"/>
    </row>
    <row r="672" spans="1:16" s="135" customFormat="1" ht="30" customHeight="1">
      <c r="A672" s="1376" t="s">
        <v>7252</v>
      </c>
      <c r="B672" s="149" t="s">
        <v>1330</v>
      </c>
      <c r="C672" s="1378">
        <v>16482</v>
      </c>
      <c r="D672" s="1380" t="s">
        <v>6233</v>
      </c>
      <c r="E672" s="75" t="s">
        <v>7253</v>
      </c>
      <c r="F672" s="1382">
        <v>14</v>
      </c>
      <c r="G672" s="1380" t="s">
        <v>7234</v>
      </c>
      <c r="H672" s="75" t="str">
        <f>E672</f>
        <v>112/1/9</v>
      </c>
      <c r="I672" s="295"/>
      <c r="J672" s="1388" t="s">
        <v>7235</v>
      </c>
      <c r="K672" s="81">
        <f>K670+F672</f>
        <v>10340.5</v>
      </c>
      <c r="L672" s="76" t="s">
        <v>7234</v>
      </c>
      <c r="M672" s="1457"/>
      <c r="N672" s="82" t="s">
        <v>7178</v>
      </c>
      <c r="O672" s="1397" t="s">
        <v>7254</v>
      </c>
      <c r="P672" s="94"/>
    </row>
    <row r="673" spans="1:16" s="135" customFormat="1" ht="30" customHeight="1">
      <c r="A673" s="1376"/>
      <c r="B673" s="149" t="s">
        <v>7236</v>
      </c>
      <c r="C673" s="1379"/>
      <c r="D673" s="1381"/>
      <c r="E673" s="75" t="str">
        <f>E672</f>
        <v>112/1/9</v>
      </c>
      <c r="F673" s="1383"/>
      <c r="G673" s="1381"/>
      <c r="H673" s="81">
        <v>2</v>
      </c>
      <c r="I673" s="438" t="s">
        <v>443</v>
      </c>
      <c r="J673" s="1388"/>
      <c r="K673" s="81">
        <f>K671+H673</f>
        <v>641</v>
      </c>
      <c r="L673" s="79" t="s">
        <v>443</v>
      </c>
      <c r="M673" s="1457"/>
      <c r="N673" s="82" t="s">
        <v>7120</v>
      </c>
      <c r="O673" s="1397"/>
      <c r="P673" s="94"/>
    </row>
    <row r="674" spans="1:16" s="135" customFormat="1" ht="30" customHeight="1">
      <c r="A674" s="1376" t="s">
        <v>7255</v>
      </c>
      <c r="B674" s="149" t="s">
        <v>1330</v>
      </c>
      <c r="C674" s="1378">
        <v>16482</v>
      </c>
      <c r="D674" s="1380" t="s">
        <v>6233</v>
      </c>
      <c r="E674" s="75" t="s">
        <v>7256</v>
      </c>
      <c r="F674" s="1382">
        <v>14</v>
      </c>
      <c r="G674" s="1380" t="s">
        <v>7234</v>
      </c>
      <c r="H674" s="75" t="str">
        <f>E674</f>
        <v>112/1/10</v>
      </c>
      <c r="I674" s="295"/>
      <c r="J674" s="1388" t="s">
        <v>7235</v>
      </c>
      <c r="K674" s="81">
        <f>K672+F674</f>
        <v>10354.5</v>
      </c>
      <c r="L674" s="76" t="s">
        <v>7234</v>
      </c>
      <c r="M674" s="1457"/>
      <c r="N674" s="82" t="s">
        <v>7160</v>
      </c>
      <c r="O674" s="1397" t="s">
        <v>7257</v>
      </c>
      <c r="P674" s="94"/>
    </row>
    <row r="675" spans="1:16" s="135" customFormat="1" ht="30" customHeight="1">
      <c r="A675" s="1376"/>
      <c r="B675" s="149" t="s">
        <v>7236</v>
      </c>
      <c r="C675" s="1379"/>
      <c r="D675" s="1381"/>
      <c r="E675" s="75" t="str">
        <f>E674</f>
        <v>112/1/10</v>
      </c>
      <c r="F675" s="1383"/>
      <c r="G675" s="1381"/>
      <c r="H675" s="81">
        <v>2</v>
      </c>
      <c r="I675" s="438" t="s">
        <v>443</v>
      </c>
      <c r="J675" s="1388"/>
      <c r="K675" s="81">
        <f>K673+H675</f>
        <v>643</v>
      </c>
      <c r="L675" s="79" t="s">
        <v>443</v>
      </c>
      <c r="M675" s="1457"/>
      <c r="N675" s="82" t="s">
        <v>7120</v>
      </c>
      <c r="O675" s="1397"/>
      <c r="P675" s="94"/>
    </row>
    <row r="676" spans="1:16" s="135" customFormat="1" ht="30" customHeight="1">
      <c r="A676" s="1376" t="s">
        <v>7317</v>
      </c>
      <c r="B676" s="149" t="s">
        <v>1330</v>
      </c>
      <c r="C676" s="1378">
        <v>16482</v>
      </c>
      <c r="D676" s="1380" t="s">
        <v>478</v>
      </c>
      <c r="E676" s="75" t="s">
        <v>7295</v>
      </c>
      <c r="F676" s="1382">
        <v>4</v>
      </c>
      <c r="G676" s="1380" t="s">
        <v>478</v>
      </c>
      <c r="H676" s="75" t="str">
        <f>E676</f>
        <v>112/1/14</v>
      </c>
      <c r="I676" s="295"/>
      <c r="J676" s="1388" t="s">
        <v>1328</v>
      </c>
      <c r="K676" s="81">
        <f>K674+F676</f>
        <v>10358.5</v>
      </c>
      <c r="L676" s="76" t="s">
        <v>478</v>
      </c>
      <c r="M676" s="1457"/>
      <c r="N676" s="82" t="s">
        <v>4705</v>
      </c>
      <c r="O676" s="1397" t="s">
        <v>7318</v>
      </c>
      <c r="P676" s="94"/>
    </row>
    <row r="677" spans="1:16" s="135" customFormat="1" ht="30" customHeight="1">
      <c r="A677" s="1376"/>
      <c r="B677" s="149" t="s">
        <v>1582</v>
      </c>
      <c r="C677" s="1379"/>
      <c r="D677" s="1381"/>
      <c r="E677" s="75" t="str">
        <f>E676</f>
        <v>112/1/14</v>
      </c>
      <c r="F677" s="1383"/>
      <c r="G677" s="1381"/>
      <c r="H677" s="81">
        <v>1</v>
      </c>
      <c r="I677" s="438" t="s">
        <v>443</v>
      </c>
      <c r="J677" s="1388"/>
      <c r="K677" s="81">
        <f>K675+H677</f>
        <v>644</v>
      </c>
      <c r="L677" s="79" t="s">
        <v>443</v>
      </c>
      <c r="M677" s="1457"/>
      <c r="N677" s="82" t="s">
        <v>7120</v>
      </c>
      <c r="O677" s="1397"/>
      <c r="P677" s="94"/>
    </row>
    <row r="678" spans="1:16" s="135" customFormat="1" ht="30" customHeight="1">
      <c r="A678" s="1376" t="s">
        <v>7319</v>
      </c>
      <c r="B678" s="149" t="s">
        <v>1330</v>
      </c>
      <c r="C678" s="1378">
        <v>16482</v>
      </c>
      <c r="D678" s="1380" t="s">
        <v>478</v>
      </c>
      <c r="E678" s="75" t="s">
        <v>7295</v>
      </c>
      <c r="F678" s="1382">
        <v>4</v>
      </c>
      <c r="G678" s="1380" t="s">
        <v>478</v>
      </c>
      <c r="H678" s="75" t="str">
        <f>E678</f>
        <v>112/1/14</v>
      </c>
      <c r="I678" s="295"/>
      <c r="J678" s="1388" t="s">
        <v>1328</v>
      </c>
      <c r="K678" s="81">
        <f>K676+F678</f>
        <v>10362.5</v>
      </c>
      <c r="L678" s="76" t="s">
        <v>478</v>
      </c>
      <c r="M678" s="1457"/>
      <c r="N678" s="82" t="s">
        <v>4705</v>
      </c>
      <c r="O678" s="1397" t="s">
        <v>7321</v>
      </c>
      <c r="P678" s="94"/>
    </row>
    <row r="679" spans="1:16" s="135" customFormat="1" ht="30" customHeight="1">
      <c r="A679" s="1376"/>
      <c r="B679" s="149" t="s">
        <v>1582</v>
      </c>
      <c r="C679" s="1379"/>
      <c r="D679" s="1381"/>
      <c r="E679" s="75" t="str">
        <f>E678</f>
        <v>112/1/14</v>
      </c>
      <c r="F679" s="1383"/>
      <c r="G679" s="1381"/>
      <c r="H679" s="81">
        <v>1</v>
      </c>
      <c r="I679" s="438" t="s">
        <v>443</v>
      </c>
      <c r="J679" s="1388"/>
      <c r="K679" s="81">
        <f>K677+H679</f>
        <v>645</v>
      </c>
      <c r="L679" s="79" t="s">
        <v>443</v>
      </c>
      <c r="M679" s="1457"/>
      <c r="N679" s="82" t="s">
        <v>7120</v>
      </c>
      <c r="O679" s="1397"/>
      <c r="P679" s="94"/>
    </row>
    <row r="680" spans="1:16" s="135" customFormat="1" ht="30" customHeight="1">
      <c r="A680" s="1376" t="s">
        <v>7320</v>
      </c>
      <c r="B680" s="149" t="s">
        <v>1330</v>
      </c>
      <c r="C680" s="1378">
        <v>16482</v>
      </c>
      <c r="D680" s="1380" t="s">
        <v>478</v>
      </c>
      <c r="E680" s="75" t="s">
        <v>7295</v>
      </c>
      <c r="F680" s="1382">
        <v>4.5</v>
      </c>
      <c r="G680" s="1380" t="s">
        <v>478</v>
      </c>
      <c r="H680" s="75" t="str">
        <f>E680</f>
        <v>112/1/14</v>
      </c>
      <c r="I680" s="295"/>
      <c r="J680" s="1388" t="s">
        <v>1328</v>
      </c>
      <c r="K680" s="81">
        <f>K678+F680</f>
        <v>10367</v>
      </c>
      <c r="L680" s="76" t="s">
        <v>478</v>
      </c>
      <c r="M680" s="1457"/>
      <c r="N680" s="82" t="s">
        <v>4705</v>
      </c>
      <c r="O680" s="1397" t="s">
        <v>7322</v>
      </c>
      <c r="P680" s="94"/>
    </row>
    <row r="681" spans="1:16" s="135" customFormat="1" ht="30" customHeight="1">
      <c r="A681" s="1376"/>
      <c r="B681" s="149" t="s">
        <v>1582</v>
      </c>
      <c r="C681" s="1379"/>
      <c r="D681" s="1381"/>
      <c r="E681" s="75" t="str">
        <f>E680</f>
        <v>112/1/14</v>
      </c>
      <c r="F681" s="1383"/>
      <c r="G681" s="1381"/>
      <c r="H681" s="81">
        <v>1</v>
      </c>
      <c r="I681" s="438" t="s">
        <v>443</v>
      </c>
      <c r="J681" s="1388"/>
      <c r="K681" s="81">
        <f>K679+H681</f>
        <v>646</v>
      </c>
      <c r="L681" s="79" t="s">
        <v>443</v>
      </c>
      <c r="M681" s="1457"/>
      <c r="N681" s="82" t="s">
        <v>7120</v>
      </c>
      <c r="O681" s="1397"/>
      <c r="P681" s="94"/>
    </row>
    <row r="682" spans="1:16" s="135" customFormat="1" ht="30" customHeight="1">
      <c r="A682" s="1376" t="s">
        <v>7323</v>
      </c>
      <c r="B682" s="149" t="s">
        <v>1330</v>
      </c>
      <c r="C682" s="1378">
        <v>16482</v>
      </c>
      <c r="D682" s="1380" t="s">
        <v>478</v>
      </c>
      <c r="E682" s="75" t="s">
        <v>7307</v>
      </c>
      <c r="F682" s="1382">
        <v>4</v>
      </c>
      <c r="G682" s="1380" t="s">
        <v>478</v>
      </c>
      <c r="H682" s="75" t="str">
        <f>E682</f>
        <v>112/1/18</v>
      </c>
      <c r="I682" s="295"/>
      <c r="J682" s="1388" t="s">
        <v>1328</v>
      </c>
      <c r="K682" s="81">
        <f>K680+F682</f>
        <v>10371</v>
      </c>
      <c r="L682" s="76" t="s">
        <v>478</v>
      </c>
      <c r="M682" s="1457"/>
      <c r="N682" s="82" t="s">
        <v>488</v>
      </c>
      <c r="O682" s="1397" t="s">
        <v>7324</v>
      </c>
      <c r="P682" s="94"/>
    </row>
    <row r="683" spans="1:16" s="135" customFormat="1" ht="30" customHeight="1">
      <c r="A683" s="1376"/>
      <c r="B683" s="149" t="s">
        <v>1582</v>
      </c>
      <c r="C683" s="1379"/>
      <c r="D683" s="1381"/>
      <c r="E683" s="75" t="str">
        <f>E682</f>
        <v>112/1/18</v>
      </c>
      <c r="F683" s="1383"/>
      <c r="G683" s="1381"/>
      <c r="H683" s="81">
        <v>1</v>
      </c>
      <c r="I683" s="438" t="s">
        <v>443</v>
      </c>
      <c r="J683" s="1388"/>
      <c r="K683" s="81">
        <f>K681+H683</f>
        <v>647</v>
      </c>
      <c r="L683" s="79" t="s">
        <v>443</v>
      </c>
      <c r="M683" s="1457"/>
      <c r="N683" s="82" t="s">
        <v>491</v>
      </c>
      <c r="O683" s="1397"/>
      <c r="P683" s="94"/>
    </row>
    <row r="684" spans="1:16" s="135" customFormat="1" ht="30" customHeight="1">
      <c r="A684" s="1376" t="s">
        <v>7325</v>
      </c>
      <c r="B684" s="149" t="s">
        <v>1330</v>
      </c>
      <c r="C684" s="1378">
        <v>16482</v>
      </c>
      <c r="D684" s="1380" t="s">
        <v>478</v>
      </c>
      <c r="E684" s="75" t="s">
        <v>7307</v>
      </c>
      <c r="F684" s="1382">
        <v>4</v>
      </c>
      <c r="G684" s="1380" t="s">
        <v>478</v>
      </c>
      <c r="H684" s="75" t="str">
        <f>E684</f>
        <v>112/1/18</v>
      </c>
      <c r="I684" s="295"/>
      <c r="J684" s="1388" t="s">
        <v>1328</v>
      </c>
      <c r="K684" s="81">
        <f>K682+F684</f>
        <v>10375</v>
      </c>
      <c r="L684" s="76" t="s">
        <v>478</v>
      </c>
      <c r="M684" s="1457"/>
      <c r="N684" s="82" t="s">
        <v>488</v>
      </c>
      <c r="O684" s="1397" t="s">
        <v>7326</v>
      </c>
      <c r="P684" s="94"/>
    </row>
    <row r="685" spans="1:16" s="135" customFormat="1" ht="30" customHeight="1">
      <c r="A685" s="1376"/>
      <c r="B685" s="149" t="s">
        <v>1582</v>
      </c>
      <c r="C685" s="1379"/>
      <c r="D685" s="1381"/>
      <c r="E685" s="75" t="str">
        <f>E684</f>
        <v>112/1/18</v>
      </c>
      <c r="F685" s="1383"/>
      <c r="G685" s="1381"/>
      <c r="H685" s="81">
        <v>1</v>
      </c>
      <c r="I685" s="438" t="s">
        <v>443</v>
      </c>
      <c r="J685" s="1388"/>
      <c r="K685" s="81">
        <f>K683+H685</f>
        <v>648</v>
      </c>
      <c r="L685" s="79" t="s">
        <v>443</v>
      </c>
      <c r="M685" s="1457"/>
      <c r="N685" s="82" t="s">
        <v>491</v>
      </c>
      <c r="O685" s="1397"/>
      <c r="P685" s="94"/>
    </row>
  </sheetData>
  <mergeCells count="2742">
    <mergeCell ref="A682:A683"/>
    <mergeCell ref="C682:C683"/>
    <mergeCell ref="D682:D683"/>
    <mergeCell ref="F682:F683"/>
    <mergeCell ref="G682:G683"/>
    <mergeCell ref="J682:J683"/>
    <mergeCell ref="M682:M683"/>
    <mergeCell ref="O682:O683"/>
    <mergeCell ref="A684:A685"/>
    <mergeCell ref="C684:C685"/>
    <mergeCell ref="D684:D685"/>
    <mergeCell ref="F684:F685"/>
    <mergeCell ref="G684:G685"/>
    <mergeCell ref="J684:J685"/>
    <mergeCell ref="M684:M685"/>
    <mergeCell ref="O684:O685"/>
    <mergeCell ref="A676:A677"/>
    <mergeCell ref="C676:C677"/>
    <mergeCell ref="D676:D677"/>
    <mergeCell ref="F676:F677"/>
    <mergeCell ref="G676:G677"/>
    <mergeCell ref="J676:J677"/>
    <mergeCell ref="M676:M677"/>
    <mergeCell ref="O676:O677"/>
    <mergeCell ref="A678:A679"/>
    <mergeCell ref="C678:C679"/>
    <mergeCell ref="D678:D679"/>
    <mergeCell ref="F678:F679"/>
    <mergeCell ref="G678:G679"/>
    <mergeCell ref="J678:J679"/>
    <mergeCell ref="M678:M679"/>
    <mergeCell ref="O678:O679"/>
    <mergeCell ref="A680:A681"/>
    <mergeCell ref="C680:C681"/>
    <mergeCell ref="D680:D681"/>
    <mergeCell ref="F680:F681"/>
    <mergeCell ref="G680:G681"/>
    <mergeCell ref="J680:J681"/>
    <mergeCell ref="M680:M681"/>
    <mergeCell ref="O680:O681"/>
    <mergeCell ref="A674:A675"/>
    <mergeCell ref="C674:C675"/>
    <mergeCell ref="D674:D675"/>
    <mergeCell ref="F674:F675"/>
    <mergeCell ref="G674:G675"/>
    <mergeCell ref="J674:J675"/>
    <mergeCell ref="M674:M675"/>
    <mergeCell ref="O674:O675"/>
    <mergeCell ref="A668:A669"/>
    <mergeCell ref="C668:C669"/>
    <mergeCell ref="D668:D669"/>
    <mergeCell ref="F668:F669"/>
    <mergeCell ref="G668:G669"/>
    <mergeCell ref="J668:J669"/>
    <mergeCell ref="M668:M669"/>
    <mergeCell ref="O668:O669"/>
    <mergeCell ref="A670:A671"/>
    <mergeCell ref="C670:C671"/>
    <mergeCell ref="D670:D671"/>
    <mergeCell ref="F670:F671"/>
    <mergeCell ref="G670:G671"/>
    <mergeCell ref="J670:J671"/>
    <mergeCell ref="M670:M671"/>
    <mergeCell ref="O670:O671"/>
    <mergeCell ref="A672:A673"/>
    <mergeCell ref="C672:C673"/>
    <mergeCell ref="D672:D673"/>
    <mergeCell ref="F672:F673"/>
    <mergeCell ref="G672:G673"/>
    <mergeCell ref="J672:J673"/>
    <mergeCell ref="M672:M673"/>
    <mergeCell ref="O672:O673"/>
    <mergeCell ref="A662:A663"/>
    <mergeCell ref="C662:C663"/>
    <mergeCell ref="D662:D663"/>
    <mergeCell ref="F662:F663"/>
    <mergeCell ref="G662:G663"/>
    <mergeCell ref="J662:J663"/>
    <mergeCell ref="M662:M663"/>
    <mergeCell ref="O662:O663"/>
    <mergeCell ref="A664:A665"/>
    <mergeCell ref="C664:C665"/>
    <mergeCell ref="D664:D665"/>
    <mergeCell ref="F664:F665"/>
    <mergeCell ref="G664:G665"/>
    <mergeCell ref="J664:J665"/>
    <mergeCell ref="M664:M665"/>
    <mergeCell ref="O664:O665"/>
    <mergeCell ref="A666:A667"/>
    <mergeCell ref="C666:C667"/>
    <mergeCell ref="D666:D667"/>
    <mergeCell ref="F666:F667"/>
    <mergeCell ref="G666:G667"/>
    <mergeCell ref="J666:J667"/>
    <mergeCell ref="M666:M667"/>
    <mergeCell ref="O666:O667"/>
    <mergeCell ref="A624:A625"/>
    <mergeCell ref="C624:C625"/>
    <mergeCell ref="D624:D625"/>
    <mergeCell ref="F624:F625"/>
    <mergeCell ref="G624:G625"/>
    <mergeCell ref="J624:J625"/>
    <mergeCell ref="M624:M625"/>
    <mergeCell ref="O624:O625"/>
    <mergeCell ref="A626:A627"/>
    <mergeCell ref="C626:C627"/>
    <mergeCell ref="D626:D627"/>
    <mergeCell ref="F626:F627"/>
    <mergeCell ref="G626:G627"/>
    <mergeCell ref="J626:J627"/>
    <mergeCell ref="M626:M627"/>
    <mergeCell ref="O626:O627"/>
    <mergeCell ref="A628:A629"/>
    <mergeCell ref="C628:C629"/>
    <mergeCell ref="D628:D629"/>
    <mergeCell ref="F628:F629"/>
    <mergeCell ref="G628:G629"/>
    <mergeCell ref="J628:J629"/>
    <mergeCell ref="M628:M629"/>
    <mergeCell ref="O628:O629"/>
    <mergeCell ref="A618:A619"/>
    <mergeCell ref="C618:C619"/>
    <mergeCell ref="D618:D619"/>
    <mergeCell ref="F618:F619"/>
    <mergeCell ref="G618:G619"/>
    <mergeCell ref="J618:J619"/>
    <mergeCell ref="M618:M619"/>
    <mergeCell ref="O618:O619"/>
    <mergeCell ref="A620:A621"/>
    <mergeCell ref="C620:C621"/>
    <mergeCell ref="D620:D621"/>
    <mergeCell ref="F620:F621"/>
    <mergeCell ref="G620:G621"/>
    <mergeCell ref="J620:J621"/>
    <mergeCell ref="M620:M621"/>
    <mergeCell ref="O620:O621"/>
    <mergeCell ref="A622:A623"/>
    <mergeCell ref="C622:C623"/>
    <mergeCell ref="D622:D623"/>
    <mergeCell ref="F622:F623"/>
    <mergeCell ref="G622:G623"/>
    <mergeCell ref="J622:J623"/>
    <mergeCell ref="M622:M623"/>
    <mergeCell ref="O622:O623"/>
    <mergeCell ref="A612:A613"/>
    <mergeCell ref="C612:C613"/>
    <mergeCell ref="D612:D613"/>
    <mergeCell ref="F612:F613"/>
    <mergeCell ref="G612:G613"/>
    <mergeCell ref="J612:J613"/>
    <mergeCell ref="M612:M613"/>
    <mergeCell ref="O612:O613"/>
    <mergeCell ref="A614:A615"/>
    <mergeCell ref="C614:C615"/>
    <mergeCell ref="D614:D615"/>
    <mergeCell ref="F614:F615"/>
    <mergeCell ref="G614:G615"/>
    <mergeCell ref="J614:J615"/>
    <mergeCell ref="M614:M615"/>
    <mergeCell ref="O614:O615"/>
    <mergeCell ref="A616:A617"/>
    <mergeCell ref="C616:C617"/>
    <mergeCell ref="D616:D617"/>
    <mergeCell ref="F616:F617"/>
    <mergeCell ref="G616:G617"/>
    <mergeCell ref="J616:J617"/>
    <mergeCell ref="M616:M617"/>
    <mergeCell ref="O616:O617"/>
    <mergeCell ref="A606:A607"/>
    <mergeCell ref="C606:C607"/>
    <mergeCell ref="D606:D607"/>
    <mergeCell ref="F606:F607"/>
    <mergeCell ref="G606:G607"/>
    <mergeCell ref="J606:J607"/>
    <mergeCell ref="M606:M607"/>
    <mergeCell ref="O606:O607"/>
    <mergeCell ref="A608:A609"/>
    <mergeCell ref="C608:C609"/>
    <mergeCell ref="D608:D609"/>
    <mergeCell ref="F608:F609"/>
    <mergeCell ref="G608:G609"/>
    <mergeCell ref="J608:J609"/>
    <mergeCell ref="M608:M609"/>
    <mergeCell ref="O608:O609"/>
    <mergeCell ref="A610:A611"/>
    <mergeCell ref="C610:C611"/>
    <mergeCell ref="D610:D611"/>
    <mergeCell ref="F610:F611"/>
    <mergeCell ref="G610:G611"/>
    <mergeCell ref="J610:J611"/>
    <mergeCell ref="M610:M611"/>
    <mergeCell ref="O610:O611"/>
    <mergeCell ref="A600:A601"/>
    <mergeCell ref="C600:C601"/>
    <mergeCell ref="D600:D601"/>
    <mergeCell ref="F600:F601"/>
    <mergeCell ref="G600:G601"/>
    <mergeCell ref="J600:J601"/>
    <mergeCell ref="M600:M601"/>
    <mergeCell ref="O600:O601"/>
    <mergeCell ref="A602:A603"/>
    <mergeCell ref="C602:C603"/>
    <mergeCell ref="D602:D603"/>
    <mergeCell ref="F602:F603"/>
    <mergeCell ref="G602:G603"/>
    <mergeCell ref="J602:J603"/>
    <mergeCell ref="M602:M603"/>
    <mergeCell ref="O602:O603"/>
    <mergeCell ref="A604:A605"/>
    <mergeCell ref="C604:C605"/>
    <mergeCell ref="D604:D605"/>
    <mergeCell ref="F604:F605"/>
    <mergeCell ref="G604:G605"/>
    <mergeCell ref="J604:J605"/>
    <mergeCell ref="M604:M605"/>
    <mergeCell ref="O604:O605"/>
    <mergeCell ref="A594:A595"/>
    <mergeCell ref="C594:C595"/>
    <mergeCell ref="D594:D595"/>
    <mergeCell ref="F594:F595"/>
    <mergeCell ref="G594:G595"/>
    <mergeCell ref="J594:J595"/>
    <mergeCell ref="M594:M595"/>
    <mergeCell ref="O594:O595"/>
    <mergeCell ref="A596:A597"/>
    <mergeCell ref="C596:C597"/>
    <mergeCell ref="D596:D597"/>
    <mergeCell ref="F596:F597"/>
    <mergeCell ref="G596:G597"/>
    <mergeCell ref="J596:J597"/>
    <mergeCell ref="M596:M597"/>
    <mergeCell ref="O596:O597"/>
    <mergeCell ref="A598:A599"/>
    <mergeCell ref="C598:C599"/>
    <mergeCell ref="D598:D599"/>
    <mergeCell ref="F598:F599"/>
    <mergeCell ref="G598:G599"/>
    <mergeCell ref="J598:J599"/>
    <mergeCell ref="M598:M599"/>
    <mergeCell ref="O598:O599"/>
    <mergeCell ref="A590:A591"/>
    <mergeCell ref="C590:C591"/>
    <mergeCell ref="D590:D591"/>
    <mergeCell ref="F590:F591"/>
    <mergeCell ref="G590:G591"/>
    <mergeCell ref="J590:J591"/>
    <mergeCell ref="M590:M591"/>
    <mergeCell ref="O590:O591"/>
    <mergeCell ref="A592:A593"/>
    <mergeCell ref="C592:C593"/>
    <mergeCell ref="D592:D593"/>
    <mergeCell ref="F592:F593"/>
    <mergeCell ref="G592:G593"/>
    <mergeCell ref="J592:J593"/>
    <mergeCell ref="M592:M593"/>
    <mergeCell ref="O592:O593"/>
    <mergeCell ref="A584:A585"/>
    <mergeCell ref="C584:C585"/>
    <mergeCell ref="D584:D585"/>
    <mergeCell ref="F584:F585"/>
    <mergeCell ref="G584:G585"/>
    <mergeCell ref="J584:J585"/>
    <mergeCell ref="M584:M585"/>
    <mergeCell ref="O584:O585"/>
    <mergeCell ref="A586:A587"/>
    <mergeCell ref="C586:C587"/>
    <mergeCell ref="D586:D587"/>
    <mergeCell ref="F586:F587"/>
    <mergeCell ref="G586:G587"/>
    <mergeCell ref="J586:J587"/>
    <mergeCell ref="M586:M587"/>
    <mergeCell ref="O586:O587"/>
    <mergeCell ref="A530:A531"/>
    <mergeCell ref="C530:C531"/>
    <mergeCell ref="D530:D531"/>
    <mergeCell ref="F530:F531"/>
    <mergeCell ref="G530:G531"/>
    <mergeCell ref="J530:J531"/>
    <mergeCell ref="M530:M531"/>
    <mergeCell ref="O530:O531"/>
    <mergeCell ref="A532:A533"/>
    <mergeCell ref="C532:C533"/>
    <mergeCell ref="D532:D533"/>
    <mergeCell ref="F532:F533"/>
    <mergeCell ref="G532:G533"/>
    <mergeCell ref="J532:J533"/>
    <mergeCell ref="M532:M533"/>
    <mergeCell ref="O532:O533"/>
    <mergeCell ref="A534:A535"/>
    <mergeCell ref="C534:C535"/>
    <mergeCell ref="D534:D535"/>
    <mergeCell ref="F534:F535"/>
    <mergeCell ref="G534:G535"/>
    <mergeCell ref="J534:J535"/>
    <mergeCell ref="M534:M535"/>
    <mergeCell ref="O534:O535"/>
    <mergeCell ref="A524:A525"/>
    <mergeCell ref="C524:C525"/>
    <mergeCell ref="D524:D525"/>
    <mergeCell ref="F524:F525"/>
    <mergeCell ref="G524:G525"/>
    <mergeCell ref="J524:J525"/>
    <mergeCell ref="M524:M525"/>
    <mergeCell ref="O524:O525"/>
    <mergeCell ref="A526:A527"/>
    <mergeCell ref="C526:C527"/>
    <mergeCell ref="D526:D527"/>
    <mergeCell ref="F526:F527"/>
    <mergeCell ref="G526:G527"/>
    <mergeCell ref="J526:J527"/>
    <mergeCell ref="M526:M527"/>
    <mergeCell ref="O526:O527"/>
    <mergeCell ref="A528:A529"/>
    <mergeCell ref="C528:C529"/>
    <mergeCell ref="D528:D529"/>
    <mergeCell ref="F528:F529"/>
    <mergeCell ref="G528:G529"/>
    <mergeCell ref="J528:J529"/>
    <mergeCell ref="M528:M529"/>
    <mergeCell ref="O528:O529"/>
    <mergeCell ref="A518:A519"/>
    <mergeCell ref="C518:C519"/>
    <mergeCell ref="D518:D519"/>
    <mergeCell ref="F518:F519"/>
    <mergeCell ref="G518:G519"/>
    <mergeCell ref="J518:J519"/>
    <mergeCell ref="M518:M519"/>
    <mergeCell ref="O518:O519"/>
    <mergeCell ref="A520:A521"/>
    <mergeCell ref="C520:C521"/>
    <mergeCell ref="D520:D521"/>
    <mergeCell ref="F520:F521"/>
    <mergeCell ref="G520:G521"/>
    <mergeCell ref="J520:J521"/>
    <mergeCell ref="M520:M521"/>
    <mergeCell ref="O520:O521"/>
    <mergeCell ref="A522:A523"/>
    <mergeCell ref="C522:C523"/>
    <mergeCell ref="D522:D523"/>
    <mergeCell ref="F522:F523"/>
    <mergeCell ref="G522:G523"/>
    <mergeCell ref="J522:J523"/>
    <mergeCell ref="M522:M523"/>
    <mergeCell ref="O522:O523"/>
    <mergeCell ref="A512:A513"/>
    <mergeCell ref="C512:C513"/>
    <mergeCell ref="D512:D513"/>
    <mergeCell ref="F512:F513"/>
    <mergeCell ref="G512:G513"/>
    <mergeCell ref="J512:J513"/>
    <mergeCell ref="M512:M513"/>
    <mergeCell ref="O512:O513"/>
    <mergeCell ref="A514:A515"/>
    <mergeCell ref="C514:C515"/>
    <mergeCell ref="D514:D515"/>
    <mergeCell ref="F514:F515"/>
    <mergeCell ref="G514:G515"/>
    <mergeCell ref="J514:J515"/>
    <mergeCell ref="M514:M515"/>
    <mergeCell ref="O514:O515"/>
    <mergeCell ref="A516:A517"/>
    <mergeCell ref="C516:C517"/>
    <mergeCell ref="D516:D517"/>
    <mergeCell ref="F516:F517"/>
    <mergeCell ref="G516:G517"/>
    <mergeCell ref="J516:J517"/>
    <mergeCell ref="M516:M517"/>
    <mergeCell ref="O516:O517"/>
    <mergeCell ref="A506:A507"/>
    <mergeCell ref="C506:C507"/>
    <mergeCell ref="D506:D507"/>
    <mergeCell ref="F506:F507"/>
    <mergeCell ref="G506:G507"/>
    <mergeCell ref="J506:J507"/>
    <mergeCell ref="M506:M507"/>
    <mergeCell ref="O506:O507"/>
    <mergeCell ref="A508:A509"/>
    <mergeCell ref="C508:C509"/>
    <mergeCell ref="D508:D509"/>
    <mergeCell ref="F508:F509"/>
    <mergeCell ref="G508:G509"/>
    <mergeCell ref="J508:J509"/>
    <mergeCell ref="M508:M509"/>
    <mergeCell ref="O508:O509"/>
    <mergeCell ref="A510:A511"/>
    <mergeCell ref="C510:C511"/>
    <mergeCell ref="D510:D511"/>
    <mergeCell ref="F510:F511"/>
    <mergeCell ref="G510:G511"/>
    <mergeCell ref="J510:J511"/>
    <mergeCell ref="M510:M511"/>
    <mergeCell ref="O510:O511"/>
    <mergeCell ref="A500:A501"/>
    <mergeCell ref="C500:C501"/>
    <mergeCell ref="D500:D501"/>
    <mergeCell ref="F500:F501"/>
    <mergeCell ref="G500:G501"/>
    <mergeCell ref="J500:J501"/>
    <mergeCell ref="M500:M501"/>
    <mergeCell ref="O500:O501"/>
    <mergeCell ref="A502:A503"/>
    <mergeCell ref="C502:C503"/>
    <mergeCell ref="D502:D503"/>
    <mergeCell ref="F502:F503"/>
    <mergeCell ref="G502:G503"/>
    <mergeCell ref="J502:J503"/>
    <mergeCell ref="M502:M503"/>
    <mergeCell ref="O502:O503"/>
    <mergeCell ref="A504:A505"/>
    <mergeCell ref="C504:C505"/>
    <mergeCell ref="D504:D505"/>
    <mergeCell ref="F504:F505"/>
    <mergeCell ref="G504:G505"/>
    <mergeCell ref="J504:J505"/>
    <mergeCell ref="M504:M505"/>
    <mergeCell ref="O504:O505"/>
    <mergeCell ref="A494:A495"/>
    <mergeCell ref="C494:C495"/>
    <mergeCell ref="D494:D495"/>
    <mergeCell ref="F494:F495"/>
    <mergeCell ref="G494:G495"/>
    <mergeCell ref="J494:J495"/>
    <mergeCell ref="M494:M495"/>
    <mergeCell ref="O494:O495"/>
    <mergeCell ref="A496:A497"/>
    <mergeCell ref="C496:C497"/>
    <mergeCell ref="D496:D497"/>
    <mergeCell ref="F496:F497"/>
    <mergeCell ref="G496:G497"/>
    <mergeCell ref="J496:J497"/>
    <mergeCell ref="M496:M497"/>
    <mergeCell ref="O496:O497"/>
    <mergeCell ref="A498:A499"/>
    <mergeCell ref="C498:C499"/>
    <mergeCell ref="D498:D499"/>
    <mergeCell ref="F498:F499"/>
    <mergeCell ref="G498:G499"/>
    <mergeCell ref="J498:J499"/>
    <mergeCell ref="M498:M499"/>
    <mergeCell ref="O498:O499"/>
    <mergeCell ref="A448:A449"/>
    <mergeCell ref="C448:C449"/>
    <mergeCell ref="D448:D449"/>
    <mergeCell ref="F448:F449"/>
    <mergeCell ref="G448:G449"/>
    <mergeCell ref="J448:J449"/>
    <mergeCell ref="M448:M449"/>
    <mergeCell ref="O448:O449"/>
    <mergeCell ref="A442:A443"/>
    <mergeCell ref="C442:C443"/>
    <mergeCell ref="D442:D443"/>
    <mergeCell ref="F442:F443"/>
    <mergeCell ref="G442:G443"/>
    <mergeCell ref="J442:J443"/>
    <mergeCell ref="M442:M443"/>
    <mergeCell ref="O442:O443"/>
    <mergeCell ref="A444:A445"/>
    <mergeCell ref="C444:C445"/>
    <mergeCell ref="D444:D445"/>
    <mergeCell ref="F444:F445"/>
    <mergeCell ref="G444:G445"/>
    <mergeCell ref="J444:J445"/>
    <mergeCell ref="M444:M445"/>
    <mergeCell ref="O444:O445"/>
    <mergeCell ref="A446:A447"/>
    <mergeCell ref="C446:C447"/>
    <mergeCell ref="D446:D447"/>
    <mergeCell ref="F446:F447"/>
    <mergeCell ref="G446:G447"/>
    <mergeCell ref="J446:J447"/>
    <mergeCell ref="M446:M447"/>
    <mergeCell ref="O446:O447"/>
    <mergeCell ref="A438:A439"/>
    <mergeCell ref="C438:C439"/>
    <mergeCell ref="D438:D439"/>
    <mergeCell ref="F438:F439"/>
    <mergeCell ref="G438:G439"/>
    <mergeCell ref="J438:J439"/>
    <mergeCell ref="M438:M439"/>
    <mergeCell ref="O438:O439"/>
    <mergeCell ref="A440:A441"/>
    <mergeCell ref="C440:C441"/>
    <mergeCell ref="D440:D441"/>
    <mergeCell ref="F440:F441"/>
    <mergeCell ref="G440:G441"/>
    <mergeCell ref="J440:J441"/>
    <mergeCell ref="M440:M441"/>
    <mergeCell ref="O440:O441"/>
    <mergeCell ref="A434:A435"/>
    <mergeCell ref="C434:C435"/>
    <mergeCell ref="D434:D435"/>
    <mergeCell ref="F434:F435"/>
    <mergeCell ref="G434:G435"/>
    <mergeCell ref="J434:J435"/>
    <mergeCell ref="M434:M435"/>
    <mergeCell ref="O434:O435"/>
    <mergeCell ref="A436:A437"/>
    <mergeCell ref="C436:C437"/>
    <mergeCell ref="D436:D437"/>
    <mergeCell ref="F436:F437"/>
    <mergeCell ref="G436:G437"/>
    <mergeCell ref="J436:J437"/>
    <mergeCell ref="M436:M437"/>
    <mergeCell ref="O436:O437"/>
    <mergeCell ref="A428:A429"/>
    <mergeCell ref="C428:C429"/>
    <mergeCell ref="D428:D429"/>
    <mergeCell ref="F428:F429"/>
    <mergeCell ref="G428:G429"/>
    <mergeCell ref="J428:J429"/>
    <mergeCell ref="M428:M429"/>
    <mergeCell ref="O428:O429"/>
    <mergeCell ref="A430:A431"/>
    <mergeCell ref="C430:C431"/>
    <mergeCell ref="D430:D431"/>
    <mergeCell ref="F430:F431"/>
    <mergeCell ref="G430:G431"/>
    <mergeCell ref="J430:J431"/>
    <mergeCell ref="M430:M431"/>
    <mergeCell ref="O430:O431"/>
    <mergeCell ref="A432:A433"/>
    <mergeCell ref="C432:C433"/>
    <mergeCell ref="D432:D433"/>
    <mergeCell ref="F432:F433"/>
    <mergeCell ref="G432:G433"/>
    <mergeCell ref="J432:J433"/>
    <mergeCell ref="M432:M433"/>
    <mergeCell ref="O432:O433"/>
    <mergeCell ref="A426:A427"/>
    <mergeCell ref="C426:C427"/>
    <mergeCell ref="D426:D427"/>
    <mergeCell ref="F426:F427"/>
    <mergeCell ref="G426:G427"/>
    <mergeCell ref="J426:J427"/>
    <mergeCell ref="M426:M427"/>
    <mergeCell ref="O426:O427"/>
    <mergeCell ref="A420:A421"/>
    <mergeCell ref="C420:C421"/>
    <mergeCell ref="D420:D421"/>
    <mergeCell ref="F420:F421"/>
    <mergeCell ref="G420:G421"/>
    <mergeCell ref="J420:J421"/>
    <mergeCell ref="M420:M421"/>
    <mergeCell ref="O420:O421"/>
    <mergeCell ref="A422:A423"/>
    <mergeCell ref="C422:C423"/>
    <mergeCell ref="D422:D423"/>
    <mergeCell ref="F422:F423"/>
    <mergeCell ref="G422:G423"/>
    <mergeCell ref="J422:J423"/>
    <mergeCell ref="M422:M423"/>
    <mergeCell ref="O422:O423"/>
    <mergeCell ref="A424:A425"/>
    <mergeCell ref="C424:C425"/>
    <mergeCell ref="D424:D425"/>
    <mergeCell ref="F424:F425"/>
    <mergeCell ref="G424:G425"/>
    <mergeCell ref="J424:J425"/>
    <mergeCell ref="M424:M425"/>
    <mergeCell ref="O424:O425"/>
    <mergeCell ref="A418:A419"/>
    <mergeCell ref="C418:C419"/>
    <mergeCell ref="D418:D419"/>
    <mergeCell ref="F418:F419"/>
    <mergeCell ref="G418:G419"/>
    <mergeCell ref="J418:J419"/>
    <mergeCell ref="M418:M419"/>
    <mergeCell ref="O418:O419"/>
    <mergeCell ref="A412:A413"/>
    <mergeCell ref="C412:C413"/>
    <mergeCell ref="D412:D413"/>
    <mergeCell ref="F412:F413"/>
    <mergeCell ref="G412:G413"/>
    <mergeCell ref="J412:J413"/>
    <mergeCell ref="M412:M413"/>
    <mergeCell ref="O412:O413"/>
    <mergeCell ref="A414:A415"/>
    <mergeCell ref="C414:C415"/>
    <mergeCell ref="D414:D415"/>
    <mergeCell ref="F414:F415"/>
    <mergeCell ref="G414:G415"/>
    <mergeCell ref="J414:J415"/>
    <mergeCell ref="M414:M415"/>
    <mergeCell ref="O414:O415"/>
    <mergeCell ref="A416:A417"/>
    <mergeCell ref="C416:C417"/>
    <mergeCell ref="D416:D417"/>
    <mergeCell ref="F416:F417"/>
    <mergeCell ref="G416:G417"/>
    <mergeCell ref="J416:J417"/>
    <mergeCell ref="M416:M417"/>
    <mergeCell ref="O416:O417"/>
    <mergeCell ref="A406:A407"/>
    <mergeCell ref="C406:C407"/>
    <mergeCell ref="D406:D407"/>
    <mergeCell ref="F406:F407"/>
    <mergeCell ref="G406:G407"/>
    <mergeCell ref="J406:J407"/>
    <mergeCell ref="M406:M407"/>
    <mergeCell ref="O406:O407"/>
    <mergeCell ref="A408:A409"/>
    <mergeCell ref="C408:C409"/>
    <mergeCell ref="D408:D409"/>
    <mergeCell ref="F408:F409"/>
    <mergeCell ref="G408:G409"/>
    <mergeCell ref="J408:J409"/>
    <mergeCell ref="M408:M409"/>
    <mergeCell ref="O408:O409"/>
    <mergeCell ref="A410:A411"/>
    <mergeCell ref="C410:C411"/>
    <mergeCell ref="D410:D411"/>
    <mergeCell ref="F410:F411"/>
    <mergeCell ref="G410:G411"/>
    <mergeCell ref="J410:J411"/>
    <mergeCell ref="M410:M411"/>
    <mergeCell ref="O410:O411"/>
    <mergeCell ref="A404:A405"/>
    <mergeCell ref="C404:C405"/>
    <mergeCell ref="D404:D405"/>
    <mergeCell ref="F404:F405"/>
    <mergeCell ref="G404:G405"/>
    <mergeCell ref="J404:J405"/>
    <mergeCell ref="M404:M405"/>
    <mergeCell ref="O404:O405"/>
    <mergeCell ref="A398:A399"/>
    <mergeCell ref="C398:C399"/>
    <mergeCell ref="D398:D399"/>
    <mergeCell ref="F398:F399"/>
    <mergeCell ref="G398:G399"/>
    <mergeCell ref="J398:J399"/>
    <mergeCell ref="M398:M399"/>
    <mergeCell ref="O398:O399"/>
    <mergeCell ref="A400:A401"/>
    <mergeCell ref="C400:C401"/>
    <mergeCell ref="D400:D401"/>
    <mergeCell ref="F400:F401"/>
    <mergeCell ref="G400:G401"/>
    <mergeCell ref="J400:J401"/>
    <mergeCell ref="M400:M401"/>
    <mergeCell ref="O400:O401"/>
    <mergeCell ref="A402:A403"/>
    <mergeCell ref="C402:C403"/>
    <mergeCell ref="D402:D403"/>
    <mergeCell ref="F402:F403"/>
    <mergeCell ref="G402:G403"/>
    <mergeCell ref="J402:J403"/>
    <mergeCell ref="M402:M403"/>
    <mergeCell ref="O402:O403"/>
    <mergeCell ref="A392:A393"/>
    <mergeCell ref="C392:C393"/>
    <mergeCell ref="D392:D393"/>
    <mergeCell ref="F392:F393"/>
    <mergeCell ref="G392:G393"/>
    <mergeCell ref="J392:J393"/>
    <mergeCell ref="M392:M393"/>
    <mergeCell ref="O392:O393"/>
    <mergeCell ref="A394:A395"/>
    <mergeCell ref="C394:C395"/>
    <mergeCell ref="D394:D395"/>
    <mergeCell ref="F394:F395"/>
    <mergeCell ref="G394:G395"/>
    <mergeCell ref="J394:J395"/>
    <mergeCell ref="M394:M395"/>
    <mergeCell ref="O394:O395"/>
    <mergeCell ref="A396:A397"/>
    <mergeCell ref="C396:C397"/>
    <mergeCell ref="D396:D397"/>
    <mergeCell ref="F396:F397"/>
    <mergeCell ref="G396:G397"/>
    <mergeCell ref="J396:J397"/>
    <mergeCell ref="M396:M397"/>
    <mergeCell ref="O396:O397"/>
    <mergeCell ref="A386:A387"/>
    <mergeCell ref="C386:C387"/>
    <mergeCell ref="D386:D387"/>
    <mergeCell ref="F386:F387"/>
    <mergeCell ref="G386:G387"/>
    <mergeCell ref="J386:J387"/>
    <mergeCell ref="M386:M387"/>
    <mergeCell ref="O386:O387"/>
    <mergeCell ref="A388:A389"/>
    <mergeCell ref="C388:C389"/>
    <mergeCell ref="D388:D389"/>
    <mergeCell ref="F388:F389"/>
    <mergeCell ref="G388:G389"/>
    <mergeCell ref="J388:J389"/>
    <mergeCell ref="M388:M389"/>
    <mergeCell ref="O388:O389"/>
    <mergeCell ref="A390:A391"/>
    <mergeCell ref="C390:C391"/>
    <mergeCell ref="D390:D391"/>
    <mergeCell ref="F390:F391"/>
    <mergeCell ref="G390:G391"/>
    <mergeCell ref="J390:J391"/>
    <mergeCell ref="M390:M391"/>
    <mergeCell ref="O390:O391"/>
    <mergeCell ref="A380:A381"/>
    <mergeCell ref="C380:C381"/>
    <mergeCell ref="D380:D381"/>
    <mergeCell ref="F380:F381"/>
    <mergeCell ref="G380:G381"/>
    <mergeCell ref="J380:J381"/>
    <mergeCell ref="M380:M381"/>
    <mergeCell ref="O380:O381"/>
    <mergeCell ref="A382:A383"/>
    <mergeCell ref="C382:C383"/>
    <mergeCell ref="D382:D383"/>
    <mergeCell ref="F382:F383"/>
    <mergeCell ref="G382:G383"/>
    <mergeCell ref="J382:J383"/>
    <mergeCell ref="M382:M383"/>
    <mergeCell ref="O382:O383"/>
    <mergeCell ref="A384:A385"/>
    <mergeCell ref="C384:C385"/>
    <mergeCell ref="D384:D385"/>
    <mergeCell ref="F384:F385"/>
    <mergeCell ref="G384:G385"/>
    <mergeCell ref="J384:J385"/>
    <mergeCell ref="M384:M385"/>
    <mergeCell ref="O384:O385"/>
    <mergeCell ref="A376:A377"/>
    <mergeCell ref="C376:C377"/>
    <mergeCell ref="D376:D377"/>
    <mergeCell ref="F376:F377"/>
    <mergeCell ref="G376:G377"/>
    <mergeCell ref="J376:J377"/>
    <mergeCell ref="M376:M377"/>
    <mergeCell ref="O376:O377"/>
    <mergeCell ref="A378:A379"/>
    <mergeCell ref="C378:C379"/>
    <mergeCell ref="D378:D379"/>
    <mergeCell ref="F378:F379"/>
    <mergeCell ref="G378:G379"/>
    <mergeCell ref="J378:J379"/>
    <mergeCell ref="M378:M379"/>
    <mergeCell ref="O378:O379"/>
    <mergeCell ref="A370:A371"/>
    <mergeCell ref="C370:C371"/>
    <mergeCell ref="D370:D371"/>
    <mergeCell ref="F370:F371"/>
    <mergeCell ref="G370:G371"/>
    <mergeCell ref="J370:J371"/>
    <mergeCell ref="M370:M371"/>
    <mergeCell ref="O370:O371"/>
    <mergeCell ref="A372:A373"/>
    <mergeCell ref="C372:C373"/>
    <mergeCell ref="D372:D373"/>
    <mergeCell ref="F372:F373"/>
    <mergeCell ref="G372:G373"/>
    <mergeCell ref="J372:J373"/>
    <mergeCell ref="M372:M373"/>
    <mergeCell ref="O372:O373"/>
    <mergeCell ref="A374:A375"/>
    <mergeCell ref="C374:C375"/>
    <mergeCell ref="D374:D375"/>
    <mergeCell ref="F374:F375"/>
    <mergeCell ref="G374:G375"/>
    <mergeCell ref="J374:J375"/>
    <mergeCell ref="M374:M375"/>
    <mergeCell ref="O374:O375"/>
    <mergeCell ref="A364:A365"/>
    <mergeCell ref="C364:C365"/>
    <mergeCell ref="D364:D365"/>
    <mergeCell ref="F364:F365"/>
    <mergeCell ref="G364:G365"/>
    <mergeCell ref="J364:J365"/>
    <mergeCell ref="M364:M365"/>
    <mergeCell ref="O364:O365"/>
    <mergeCell ref="A366:A367"/>
    <mergeCell ref="C366:C367"/>
    <mergeCell ref="D366:D367"/>
    <mergeCell ref="F366:F367"/>
    <mergeCell ref="G366:G367"/>
    <mergeCell ref="J366:J367"/>
    <mergeCell ref="M366:M367"/>
    <mergeCell ref="O366:O367"/>
    <mergeCell ref="A368:A369"/>
    <mergeCell ref="C368:C369"/>
    <mergeCell ref="D368:D369"/>
    <mergeCell ref="F368:F369"/>
    <mergeCell ref="G368:G369"/>
    <mergeCell ref="J368:J369"/>
    <mergeCell ref="M368:M369"/>
    <mergeCell ref="O368:O369"/>
    <mergeCell ref="A358:A359"/>
    <mergeCell ref="C358:C359"/>
    <mergeCell ref="D358:D359"/>
    <mergeCell ref="F358:F359"/>
    <mergeCell ref="G358:G359"/>
    <mergeCell ref="J358:J359"/>
    <mergeCell ref="M358:M359"/>
    <mergeCell ref="O358:O359"/>
    <mergeCell ref="A360:A361"/>
    <mergeCell ref="C360:C361"/>
    <mergeCell ref="D360:D361"/>
    <mergeCell ref="F360:F361"/>
    <mergeCell ref="G360:G361"/>
    <mergeCell ref="J360:J361"/>
    <mergeCell ref="M360:M361"/>
    <mergeCell ref="O360:O361"/>
    <mergeCell ref="A362:A363"/>
    <mergeCell ref="C362:C363"/>
    <mergeCell ref="D362:D363"/>
    <mergeCell ref="F362:F363"/>
    <mergeCell ref="G362:G363"/>
    <mergeCell ref="J362:J363"/>
    <mergeCell ref="M362:M363"/>
    <mergeCell ref="O362:O363"/>
    <mergeCell ref="A352:A353"/>
    <mergeCell ref="C352:C353"/>
    <mergeCell ref="D352:D353"/>
    <mergeCell ref="F352:F353"/>
    <mergeCell ref="G352:G353"/>
    <mergeCell ref="J352:J353"/>
    <mergeCell ref="M352:M353"/>
    <mergeCell ref="O352:O353"/>
    <mergeCell ref="A354:A355"/>
    <mergeCell ref="C354:C355"/>
    <mergeCell ref="D354:D355"/>
    <mergeCell ref="F354:F355"/>
    <mergeCell ref="G354:G355"/>
    <mergeCell ref="J354:J355"/>
    <mergeCell ref="M354:M355"/>
    <mergeCell ref="O354:O355"/>
    <mergeCell ref="A356:A357"/>
    <mergeCell ref="C356:C357"/>
    <mergeCell ref="D356:D357"/>
    <mergeCell ref="F356:F357"/>
    <mergeCell ref="G356:G357"/>
    <mergeCell ref="J356:J357"/>
    <mergeCell ref="M356:M357"/>
    <mergeCell ref="O356:O357"/>
    <mergeCell ref="A350:A351"/>
    <mergeCell ref="C350:C351"/>
    <mergeCell ref="D350:D351"/>
    <mergeCell ref="F350:F351"/>
    <mergeCell ref="G350:G351"/>
    <mergeCell ref="J350:J351"/>
    <mergeCell ref="M350:M351"/>
    <mergeCell ref="O350:O351"/>
    <mergeCell ref="A344:A345"/>
    <mergeCell ref="C344:C345"/>
    <mergeCell ref="D344:D345"/>
    <mergeCell ref="F344:F345"/>
    <mergeCell ref="G344:G345"/>
    <mergeCell ref="J344:J345"/>
    <mergeCell ref="M344:M345"/>
    <mergeCell ref="O344:O345"/>
    <mergeCell ref="A346:A347"/>
    <mergeCell ref="C346:C347"/>
    <mergeCell ref="D346:D347"/>
    <mergeCell ref="F346:F347"/>
    <mergeCell ref="G346:G347"/>
    <mergeCell ref="J346:J347"/>
    <mergeCell ref="M346:M347"/>
    <mergeCell ref="O346:O347"/>
    <mergeCell ref="A348:A349"/>
    <mergeCell ref="C348:C349"/>
    <mergeCell ref="D348:D349"/>
    <mergeCell ref="F348:F349"/>
    <mergeCell ref="G348:G349"/>
    <mergeCell ref="J348:J349"/>
    <mergeCell ref="M348:M349"/>
    <mergeCell ref="O348:O349"/>
    <mergeCell ref="A340:A341"/>
    <mergeCell ref="C340:C341"/>
    <mergeCell ref="D340:D341"/>
    <mergeCell ref="F340:F341"/>
    <mergeCell ref="G340:G341"/>
    <mergeCell ref="J340:J341"/>
    <mergeCell ref="M340:M341"/>
    <mergeCell ref="O340:O341"/>
    <mergeCell ref="A342:A343"/>
    <mergeCell ref="C342:C343"/>
    <mergeCell ref="D342:D343"/>
    <mergeCell ref="F342:F343"/>
    <mergeCell ref="G342:G343"/>
    <mergeCell ref="J342:J343"/>
    <mergeCell ref="M342:M343"/>
    <mergeCell ref="O342:O343"/>
    <mergeCell ref="A334:A335"/>
    <mergeCell ref="C334:C335"/>
    <mergeCell ref="D334:D335"/>
    <mergeCell ref="F334:F335"/>
    <mergeCell ref="G334:G335"/>
    <mergeCell ref="J334:J335"/>
    <mergeCell ref="M334:M335"/>
    <mergeCell ref="O334:O335"/>
    <mergeCell ref="A336:A337"/>
    <mergeCell ref="C336:C337"/>
    <mergeCell ref="D336:D337"/>
    <mergeCell ref="F336:F337"/>
    <mergeCell ref="G336:G337"/>
    <mergeCell ref="J336:J337"/>
    <mergeCell ref="M336:M337"/>
    <mergeCell ref="O336:O337"/>
    <mergeCell ref="A338:A339"/>
    <mergeCell ref="C338:C339"/>
    <mergeCell ref="D338:D339"/>
    <mergeCell ref="F338:F339"/>
    <mergeCell ref="G338:G339"/>
    <mergeCell ref="J338:J339"/>
    <mergeCell ref="M338:M339"/>
    <mergeCell ref="O338:O339"/>
    <mergeCell ref="A328:A329"/>
    <mergeCell ref="C328:C329"/>
    <mergeCell ref="D328:D329"/>
    <mergeCell ref="F328:F329"/>
    <mergeCell ref="G328:G329"/>
    <mergeCell ref="J328:J329"/>
    <mergeCell ref="M328:M329"/>
    <mergeCell ref="O328:O329"/>
    <mergeCell ref="A330:A331"/>
    <mergeCell ref="C330:C331"/>
    <mergeCell ref="D330:D331"/>
    <mergeCell ref="F330:F331"/>
    <mergeCell ref="G330:G331"/>
    <mergeCell ref="J330:J331"/>
    <mergeCell ref="M330:M331"/>
    <mergeCell ref="O330:O331"/>
    <mergeCell ref="A332:A333"/>
    <mergeCell ref="C332:C333"/>
    <mergeCell ref="D332:D333"/>
    <mergeCell ref="F332:F333"/>
    <mergeCell ref="G332:G333"/>
    <mergeCell ref="J332:J333"/>
    <mergeCell ref="M332:M333"/>
    <mergeCell ref="O332:O333"/>
    <mergeCell ref="A318:A319"/>
    <mergeCell ref="C318:C319"/>
    <mergeCell ref="D318:D319"/>
    <mergeCell ref="F318:F319"/>
    <mergeCell ref="G318:G319"/>
    <mergeCell ref="J318:J319"/>
    <mergeCell ref="M318:M319"/>
    <mergeCell ref="O318:O319"/>
    <mergeCell ref="A320:A321"/>
    <mergeCell ref="C320:C321"/>
    <mergeCell ref="D320:D321"/>
    <mergeCell ref="F320:F321"/>
    <mergeCell ref="G320:G321"/>
    <mergeCell ref="J320:J321"/>
    <mergeCell ref="M320:M321"/>
    <mergeCell ref="O320:O321"/>
    <mergeCell ref="A322:A323"/>
    <mergeCell ref="C322:C323"/>
    <mergeCell ref="D322:D323"/>
    <mergeCell ref="F322:F323"/>
    <mergeCell ref="G322:G323"/>
    <mergeCell ref="J322:J323"/>
    <mergeCell ref="M322:M323"/>
    <mergeCell ref="O322:O323"/>
    <mergeCell ref="A284:A285"/>
    <mergeCell ref="C284:C285"/>
    <mergeCell ref="D284:D285"/>
    <mergeCell ref="F284:F285"/>
    <mergeCell ref="G284:G285"/>
    <mergeCell ref="J284:J285"/>
    <mergeCell ref="M284:M285"/>
    <mergeCell ref="O284:O285"/>
    <mergeCell ref="A278:A279"/>
    <mergeCell ref="C278:C279"/>
    <mergeCell ref="D278:D279"/>
    <mergeCell ref="F278:F279"/>
    <mergeCell ref="G278:G279"/>
    <mergeCell ref="J278:J279"/>
    <mergeCell ref="M278:M279"/>
    <mergeCell ref="O278:O279"/>
    <mergeCell ref="A280:A281"/>
    <mergeCell ref="C280:C281"/>
    <mergeCell ref="D280:D281"/>
    <mergeCell ref="F280:F281"/>
    <mergeCell ref="G280:G281"/>
    <mergeCell ref="J280:J281"/>
    <mergeCell ref="M280:M281"/>
    <mergeCell ref="O280:O281"/>
    <mergeCell ref="A282:A283"/>
    <mergeCell ref="C282:C283"/>
    <mergeCell ref="D282:D283"/>
    <mergeCell ref="F282:F283"/>
    <mergeCell ref="G282:G283"/>
    <mergeCell ref="J282:J283"/>
    <mergeCell ref="M282:M283"/>
    <mergeCell ref="O282:O283"/>
    <mergeCell ref="A268:A269"/>
    <mergeCell ref="C268:C269"/>
    <mergeCell ref="D268:D269"/>
    <mergeCell ref="F268:F269"/>
    <mergeCell ref="G268:G269"/>
    <mergeCell ref="J268:J269"/>
    <mergeCell ref="M268:M269"/>
    <mergeCell ref="O268:O269"/>
    <mergeCell ref="A264:A265"/>
    <mergeCell ref="C264:C265"/>
    <mergeCell ref="D264:D265"/>
    <mergeCell ref="F264:F265"/>
    <mergeCell ref="G264:G265"/>
    <mergeCell ref="J264:J265"/>
    <mergeCell ref="M264:M265"/>
    <mergeCell ref="O264:O265"/>
    <mergeCell ref="A266:A267"/>
    <mergeCell ref="C266:C267"/>
    <mergeCell ref="D266:D267"/>
    <mergeCell ref="F266:F267"/>
    <mergeCell ref="G266:G267"/>
    <mergeCell ref="J266:J267"/>
    <mergeCell ref="M266:M267"/>
    <mergeCell ref="O266:O267"/>
    <mergeCell ref="A260:A261"/>
    <mergeCell ref="C260:C261"/>
    <mergeCell ref="D260:D261"/>
    <mergeCell ref="F260:F261"/>
    <mergeCell ref="G260:G261"/>
    <mergeCell ref="J260:J261"/>
    <mergeCell ref="M260:M261"/>
    <mergeCell ref="O260:O261"/>
    <mergeCell ref="A262:A263"/>
    <mergeCell ref="C262:C263"/>
    <mergeCell ref="D262:D263"/>
    <mergeCell ref="F262:F263"/>
    <mergeCell ref="G262:G263"/>
    <mergeCell ref="J262:J263"/>
    <mergeCell ref="M262:M263"/>
    <mergeCell ref="O262:O263"/>
    <mergeCell ref="A256:A257"/>
    <mergeCell ref="C256:C257"/>
    <mergeCell ref="D256:D257"/>
    <mergeCell ref="F256:F257"/>
    <mergeCell ref="G256:G257"/>
    <mergeCell ref="J256:J257"/>
    <mergeCell ref="M256:M257"/>
    <mergeCell ref="O256:O257"/>
    <mergeCell ref="A258:A259"/>
    <mergeCell ref="C258:C259"/>
    <mergeCell ref="D258:D259"/>
    <mergeCell ref="F258:F259"/>
    <mergeCell ref="G258:G259"/>
    <mergeCell ref="J258:J259"/>
    <mergeCell ref="M258:M259"/>
    <mergeCell ref="O258:O259"/>
    <mergeCell ref="A252:A253"/>
    <mergeCell ref="C252:C253"/>
    <mergeCell ref="D252:D253"/>
    <mergeCell ref="F252:F253"/>
    <mergeCell ref="G252:G253"/>
    <mergeCell ref="J252:J253"/>
    <mergeCell ref="M252:M253"/>
    <mergeCell ref="O252:O253"/>
    <mergeCell ref="A254:A255"/>
    <mergeCell ref="C254:C255"/>
    <mergeCell ref="D254:D255"/>
    <mergeCell ref="F254:F255"/>
    <mergeCell ref="G254:G255"/>
    <mergeCell ref="J254:J255"/>
    <mergeCell ref="M254:M255"/>
    <mergeCell ref="O254:O255"/>
    <mergeCell ref="A248:A249"/>
    <mergeCell ref="C248:C249"/>
    <mergeCell ref="D248:D249"/>
    <mergeCell ref="F248:F249"/>
    <mergeCell ref="G248:G249"/>
    <mergeCell ref="J248:J249"/>
    <mergeCell ref="M248:M249"/>
    <mergeCell ref="O248:O249"/>
    <mergeCell ref="A250:A251"/>
    <mergeCell ref="C250:C251"/>
    <mergeCell ref="D250:D251"/>
    <mergeCell ref="F250:F251"/>
    <mergeCell ref="G250:G251"/>
    <mergeCell ref="J250:J251"/>
    <mergeCell ref="M250:M251"/>
    <mergeCell ref="O250:O251"/>
    <mergeCell ref="A244:A245"/>
    <mergeCell ref="C244:C245"/>
    <mergeCell ref="D244:D245"/>
    <mergeCell ref="F244:F245"/>
    <mergeCell ref="G244:G245"/>
    <mergeCell ref="J244:J245"/>
    <mergeCell ref="M244:M245"/>
    <mergeCell ref="O244:O245"/>
    <mergeCell ref="A246:A247"/>
    <mergeCell ref="C246:C247"/>
    <mergeCell ref="D246:D247"/>
    <mergeCell ref="F246:F247"/>
    <mergeCell ref="G246:G247"/>
    <mergeCell ref="J246:J247"/>
    <mergeCell ref="M246:M247"/>
    <mergeCell ref="O246:O247"/>
    <mergeCell ref="A240:A241"/>
    <mergeCell ref="C240:C241"/>
    <mergeCell ref="D240:D241"/>
    <mergeCell ref="F240:F241"/>
    <mergeCell ref="G240:G241"/>
    <mergeCell ref="J240:J241"/>
    <mergeCell ref="M240:M241"/>
    <mergeCell ref="O240:O241"/>
    <mergeCell ref="A242:A243"/>
    <mergeCell ref="C242:C243"/>
    <mergeCell ref="D242:D243"/>
    <mergeCell ref="F242:F243"/>
    <mergeCell ref="G242:G243"/>
    <mergeCell ref="J242:J243"/>
    <mergeCell ref="M242:M243"/>
    <mergeCell ref="O242:O243"/>
    <mergeCell ref="D238:D239"/>
    <mergeCell ref="F238:F239"/>
    <mergeCell ref="G238:G239"/>
    <mergeCell ref="J238:J239"/>
    <mergeCell ref="M238:M239"/>
    <mergeCell ref="O238:O239"/>
    <mergeCell ref="A232:A233"/>
    <mergeCell ref="C232:C233"/>
    <mergeCell ref="D232:D233"/>
    <mergeCell ref="F232:F233"/>
    <mergeCell ref="G232:G233"/>
    <mergeCell ref="J232:J233"/>
    <mergeCell ref="M232:M233"/>
    <mergeCell ref="O232:O233"/>
    <mergeCell ref="A234:A235"/>
    <mergeCell ref="C234:C235"/>
    <mergeCell ref="D234:D235"/>
    <mergeCell ref="F234:F235"/>
    <mergeCell ref="G234:G235"/>
    <mergeCell ref="J234:J235"/>
    <mergeCell ref="M234:M235"/>
    <mergeCell ref="O234:O235"/>
    <mergeCell ref="A1:O1"/>
    <mergeCell ref="A2:A3"/>
    <mergeCell ref="C2:D3"/>
    <mergeCell ref="F2:G3"/>
    <mergeCell ref="J2:J3"/>
    <mergeCell ref="K2:L2"/>
    <mergeCell ref="M2:M3"/>
    <mergeCell ref="N2:N3"/>
    <mergeCell ref="K3:L3"/>
    <mergeCell ref="M4:M5"/>
    <mergeCell ref="O4:O5"/>
    <mergeCell ref="A6:A7"/>
    <mergeCell ref="C6:C7"/>
    <mergeCell ref="D6:D7"/>
    <mergeCell ref="F6:F7"/>
    <mergeCell ref="G6:G7"/>
    <mergeCell ref="J6:J7"/>
    <mergeCell ref="M6:M7"/>
    <mergeCell ref="O6:O7"/>
    <mergeCell ref="A4:A5"/>
    <mergeCell ref="C4:C5"/>
    <mergeCell ref="D4:D5"/>
    <mergeCell ref="F4:F5"/>
    <mergeCell ref="G4:G5"/>
    <mergeCell ref="J4:J5"/>
    <mergeCell ref="H2:I2"/>
    <mergeCell ref="H3:I3"/>
    <mergeCell ref="H4:I4"/>
    <mergeCell ref="H5:I5"/>
    <mergeCell ref="H6:I6"/>
    <mergeCell ref="M12:M13"/>
    <mergeCell ref="O12:O13"/>
    <mergeCell ref="A14:A15"/>
    <mergeCell ref="C14:C15"/>
    <mergeCell ref="D14:D15"/>
    <mergeCell ref="F14:F15"/>
    <mergeCell ref="G14:G15"/>
    <mergeCell ref="J14:J15"/>
    <mergeCell ref="M14:M15"/>
    <mergeCell ref="O14:O15"/>
    <mergeCell ref="A12:A13"/>
    <mergeCell ref="C12:C13"/>
    <mergeCell ref="D12:D13"/>
    <mergeCell ref="F12:F13"/>
    <mergeCell ref="G12:G13"/>
    <mergeCell ref="J12:J13"/>
    <mergeCell ref="M8:M9"/>
    <mergeCell ref="O8:O9"/>
    <mergeCell ref="A10:A11"/>
    <mergeCell ref="C10:C11"/>
    <mergeCell ref="D10:D11"/>
    <mergeCell ref="F10:F11"/>
    <mergeCell ref="G10:G11"/>
    <mergeCell ref="J10:J11"/>
    <mergeCell ref="M10:M11"/>
    <mergeCell ref="O10:O11"/>
    <mergeCell ref="A8:A9"/>
    <mergeCell ref="C8:C9"/>
    <mergeCell ref="D8:D9"/>
    <mergeCell ref="F8:F9"/>
    <mergeCell ref="G8:G9"/>
    <mergeCell ref="J8:J9"/>
    <mergeCell ref="M20:M21"/>
    <mergeCell ref="O20:O21"/>
    <mergeCell ref="A22:A23"/>
    <mergeCell ref="C22:C23"/>
    <mergeCell ref="D22:D23"/>
    <mergeCell ref="F22:F23"/>
    <mergeCell ref="G22:G23"/>
    <mergeCell ref="J22:J23"/>
    <mergeCell ref="M22:M23"/>
    <mergeCell ref="O22:O23"/>
    <mergeCell ref="A20:A21"/>
    <mergeCell ref="C20:C21"/>
    <mergeCell ref="D20:D21"/>
    <mergeCell ref="F20:F21"/>
    <mergeCell ref="G20:G21"/>
    <mergeCell ref="J20:J21"/>
    <mergeCell ref="M16:M17"/>
    <mergeCell ref="O16:O17"/>
    <mergeCell ref="A18:A19"/>
    <mergeCell ref="C18:C19"/>
    <mergeCell ref="D18:D19"/>
    <mergeCell ref="F18:F19"/>
    <mergeCell ref="G18:G19"/>
    <mergeCell ref="J18:J19"/>
    <mergeCell ref="M18:M19"/>
    <mergeCell ref="O18:O19"/>
    <mergeCell ref="A16:A17"/>
    <mergeCell ref="C16:C17"/>
    <mergeCell ref="D16:D17"/>
    <mergeCell ref="F16:F17"/>
    <mergeCell ref="G16:G17"/>
    <mergeCell ref="J16:J17"/>
    <mergeCell ref="M28:M29"/>
    <mergeCell ref="O28:O29"/>
    <mergeCell ref="A30:A31"/>
    <mergeCell ref="C30:C31"/>
    <mergeCell ref="D30:D31"/>
    <mergeCell ref="F30:F31"/>
    <mergeCell ref="G30:G31"/>
    <mergeCell ref="J30:J31"/>
    <mergeCell ref="M30:M31"/>
    <mergeCell ref="O30:O31"/>
    <mergeCell ref="A28:A29"/>
    <mergeCell ref="C28:C29"/>
    <mergeCell ref="D28:D29"/>
    <mergeCell ref="F28:F29"/>
    <mergeCell ref="G28:G29"/>
    <mergeCell ref="J28:J29"/>
    <mergeCell ref="M24:M25"/>
    <mergeCell ref="O24:O25"/>
    <mergeCell ref="A26:A27"/>
    <mergeCell ref="C26:C27"/>
    <mergeCell ref="D26:D27"/>
    <mergeCell ref="F26:F27"/>
    <mergeCell ref="G26:G27"/>
    <mergeCell ref="J26:J27"/>
    <mergeCell ref="M26:M27"/>
    <mergeCell ref="O26:O27"/>
    <mergeCell ref="A24:A25"/>
    <mergeCell ref="C24:C25"/>
    <mergeCell ref="D24:D25"/>
    <mergeCell ref="F24:F25"/>
    <mergeCell ref="G24:G25"/>
    <mergeCell ref="J24:J25"/>
    <mergeCell ref="M36:M37"/>
    <mergeCell ref="O36:O37"/>
    <mergeCell ref="A38:A39"/>
    <mergeCell ref="C38:C39"/>
    <mergeCell ref="D38:D39"/>
    <mergeCell ref="F38:F39"/>
    <mergeCell ref="G38:G39"/>
    <mergeCell ref="J38:J39"/>
    <mergeCell ref="M38:M39"/>
    <mergeCell ref="O38:O39"/>
    <mergeCell ref="A36:A37"/>
    <mergeCell ref="C36:C37"/>
    <mergeCell ref="D36:D37"/>
    <mergeCell ref="F36:F37"/>
    <mergeCell ref="G36:G37"/>
    <mergeCell ref="J36:J37"/>
    <mergeCell ref="M32:M33"/>
    <mergeCell ref="O32:O33"/>
    <mergeCell ref="A34:A35"/>
    <mergeCell ref="C34:C35"/>
    <mergeCell ref="D34:D35"/>
    <mergeCell ref="F34:F35"/>
    <mergeCell ref="G34:G35"/>
    <mergeCell ref="J34:J35"/>
    <mergeCell ref="M34:M35"/>
    <mergeCell ref="O34:O35"/>
    <mergeCell ref="A32:A33"/>
    <mergeCell ref="C32:C33"/>
    <mergeCell ref="D32:D33"/>
    <mergeCell ref="F32:F33"/>
    <mergeCell ref="G32:G33"/>
    <mergeCell ref="J32:J33"/>
    <mergeCell ref="M44:M45"/>
    <mergeCell ref="O44:O45"/>
    <mergeCell ref="A46:A47"/>
    <mergeCell ref="C46:C47"/>
    <mergeCell ref="D46:D47"/>
    <mergeCell ref="F46:F47"/>
    <mergeCell ref="G46:G47"/>
    <mergeCell ref="J46:J47"/>
    <mergeCell ref="M46:M47"/>
    <mergeCell ref="O46:O47"/>
    <mergeCell ref="A44:A45"/>
    <mergeCell ref="C44:C45"/>
    <mergeCell ref="D44:D45"/>
    <mergeCell ref="F44:F45"/>
    <mergeCell ref="G44:G45"/>
    <mergeCell ref="J44:J45"/>
    <mergeCell ref="M40:M41"/>
    <mergeCell ref="O40:O41"/>
    <mergeCell ref="A42:A43"/>
    <mergeCell ref="C42:C43"/>
    <mergeCell ref="D42:D43"/>
    <mergeCell ref="F42:F43"/>
    <mergeCell ref="G42:G43"/>
    <mergeCell ref="J42:J43"/>
    <mergeCell ref="M42:M43"/>
    <mergeCell ref="O42:O43"/>
    <mergeCell ref="A40:A41"/>
    <mergeCell ref="C40:C41"/>
    <mergeCell ref="D40:D41"/>
    <mergeCell ref="F40:F41"/>
    <mergeCell ref="G40:G41"/>
    <mergeCell ref="J40:J41"/>
    <mergeCell ref="M52:M53"/>
    <mergeCell ref="O52:O53"/>
    <mergeCell ref="A54:A55"/>
    <mergeCell ref="C54:C55"/>
    <mergeCell ref="D54:D55"/>
    <mergeCell ref="F54:F55"/>
    <mergeCell ref="G54:G55"/>
    <mergeCell ref="J54:J55"/>
    <mergeCell ref="M54:M55"/>
    <mergeCell ref="O54:O55"/>
    <mergeCell ref="A52:A53"/>
    <mergeCell ref="C52:C53"/>
    <mergeCell ref="D52:D53"/>
    <mergeCell ref="F52:F53"/>
    <mergeCell ref="G52:G53"/>
    <mergeCell ref="J52:J53"/>
    <mergeCell ref="M48:M49"/>
    <mergeCell ref="O48:O49"/>
    <mergeCell ref="A50:A51"/>
    <mergeCell ref="C50:C51"/>
    <mergeCell ref="D50:D51"/>
    <mergeCell ref="F50:F51"/>
    <mergeCell ref="G50:G51"/>
    <mergeCell ref="J50:J51"/>
    <mergeCell ref="M50:M51"/>
    <mergeCell ref="O50:O51"/>
    <mergeCell ref="A48:A49"/>
    <mergeCell ref="C48:C49"/>
    <mergeCell ref="D48:D49"/>
    <mergeCell ref="F48:F49"/>
    <mergeCell ref="G48:G49"/>
    <mergeCell ref="J48:J49"/>
    <mergeCell ref="M60:M61"/>
    <mergeCell ref="O60:O61"/>
    <mergeCell ref="A62:A63"/>
    <mergeCell ref="C62:C63"/>
    <mergeCell ref="D62:D63"/>
    <mergeCell ref="F62:F63"/>
    <mergeCell ref="G62:G63"/>
    <mergeCell ref="J62:J63"/>
    <mergeCell ref="M62:M63"/>
    <mergeCell ref="O62:O63"/>
    <mergeCell ref="A60:A61"/>
    <mergeCell ref="C60:C61"/>
    <mergeCell ref="D60:D61"/>
    <mergeCell ref="F60:F61"/>
    <mergeCell ref="G60:G61"/>
    <mergeCell ref="J60:J61"/>
    <mergeCell ref="M56:M57"/>
    <mergeCell ref="O56:O57"/>
    <mergeCell ref="A58:A59"/>
    <mergeCell ref="C58:C59"/>
    <mergeCell ref="D58:D59"/>
    <mergeCell ref="F58:F59"/>
    <mergeCell ref="G58:G59"/>
    <mergeCell ref="J58:J59"/>
    <mergeCell ref="M58:M59"/>
    <mergeCell ref="O58:O59"/>
    <mergeCell ref="A56:A57"/>
    <mergeCell ref="C56:C57"/>
    <mergeCell ref="D56:D57"/>
    <mergeCell ref="F56:F57"/>
    <mergeCell ref="G56:G57"/>
    <mergeCell ref="J56:J57"/>
    <mergeCell ref="M68:M69"/>
    <mergeCell ref="O68:O69"/>
    <mergeCell ref="A70:A71"/>
    <mergeCell ref="C70:C71"/>
    <mergeCell ref="D70:D71"/>
    <mergeCell ref="F70:F71"/>
    <mergeCell ref="G70:G71"/>
    <mergeCell ref="J70:J71"/>
    <mergeCell ref="M70:M71"/>
    <mergeCell ref="O70:O71"/>
    <mergeCell ref="A68:A69"/>
    <mergeCell ref="C68:C69"/>
    <mergeCell ref="D68:D69"/>
    <mergeCell ref="F68:F69"/>
    <mergeCell ref="G68:G69"/>
    <mergeCell ref="J68:J69"/>
    <mergeCell ref="M64:M65"/>
    <mergeCell ref="O64:O65"/>
    <mergeCell ref="A66:A67"/>
    <mergeCell ref="C66:C67"/>
    <mergeCell ref="D66:D67"/>
    <mergeCell ref="F66:F67"/>
    <mergeCell ref="G66:G67"/>
    <mergeCell ref="J66:J67"/>
    <mergeCell ref="M66:M67"/>
    <mergeCell ref="O66:O67"/>
    <mergeCell ref="A64:A65"/>
    <mergeCell ref="C64:C65"/>
    <mergeCell ref="D64:D65"/>
    <mergeCell ref="F64:F65"/>
    <mergeCell ref="G64:G65"/>
    <mergeCell ref="J64:J65"/>
    <mergeCell ref="M76:M77"/>
    <mergeCell ref="O76:O77"/>
    <mergeCell ref="A78:A79"/>
    <mergeCell ref="C78:C79"/>
    <mergeCell ref="D78:D79"/>
    <mergeCell ref="F78:F79"/>
    <mergeCell ref="G78:G79"/>
    <mergeCell ref="J78:J79"/>
    <mergeCell ref="M78:M79"/>
    <mergeCell ref="O78:O79"/>
    <mergeCell ref="A76:A77"/>
    <mergeCell ref="C76:C77"/>
    <mergeCell ref="D76:D77"/>
    <mergeCell ref="F76:F77"/>
    <mergeCell ref="G76:G77"/>
    <mergeCell ref="J76:J77"/>
    <mergeCell ref="M72:M73"/>
    <mergeCell ref="O72:O73"/>
    <mergeCell ref="A74:A75"/>
    <mergeCell ref="C74:C75"/>
    <mergeCell ref="D74:D75"/>
    <mergeCell ref="F74:F75"/>
    <mergeCell ref="G74:G75"/>
    <mergeCell ref="J74:J75"/>
    <mergeCell ref="M74:M75"/>
    <mergeCell ref="O74:O75"/>
    <mergeCell ref="A72:A73"/>
    <mergeCell ref="C72:C73"/>
    <mergeCell ref="D72:D73"/>
    <mergeCell ref="F72:F73"/>
    <mergeCell ref="G72:G73"/>
    <mergeCell ref="J72:J73"/>
    <mergeCell ref="M84:M85"/>
    <mergeCell ref="O84:O85"/>
    <mergeCell ref="A86:A87"/>
    <mergeCell ref="C86:C87"/>
    <mergeCell ref="D86:D87"/>
    <mergeCell ref="F86:F87"/>
    <mergeCell ref="G86:G87"/>
    <mergeCell ref="J86:J87"/>
    <mergeCell ref="M86:M87"/>
    <mergeCell ref="O86:O87"/>
    <mergeCell ref="A84:A85"/>
    <mergeCell ref="C84:C85"/>
    <mergeCell ref="D84:D85"/>
    <mergeCell ref="F84:F85"/>
    <mergeCell ref="G84:G85"/>
    <mergeCell ref="J84:J85"/>
    <mergeCell ref="M80:M81"/>
    <mergeCell ref="O80:O81"/>
    <mergeCell ref="A82:A83"/>
    <mergeCell ref="C82:C83"/>
    <mergeCell ref="D82:D83"/>
    <mergeCell ref="F82:F83"/>
    <mergeCell ref="G82:G83"/>
    <mergeCell ref="J82:J83"/>
    <mergeCell ref="M82:M83"/>
    <mergeCell ref="O82:O83"/>
    <mergeCell ref="A80:A81"/>
    <mergeCell ref="C80:C81"/>
    <mergeCell ref="D80:D81"/>
    <mergeCell ref="F80:F81"/>
    <mergeCell ref="G80:G81"/>
    <mergeCell ref="J80:J81"/>
    <mergeCell ref="M92:M93"/>
    <mergeCell ref="O92:O93"/>
    <mergeCell ref="A94:A95"/>
    <mergeCell ref="C94:C95"/>
    <mergeCell ref="D94:D95"/>
    <mergeCell ref="F94:F95"/>
    <mergeCell ref="G94:G95"/>
    <mergeCell ref="J94:J95"/>
    <mergeCell ref="M94:M95"/>
    <mergeCell ref="O94:O95"/>
    <mergeCell ref="A92:A93"/>
    <mergeCell ref="C92:C93"/>
    <mergeCell ref="D92:D93"/>
    <mergeCell ref="F92:F93"/>
    <mergeCell ref="G92:G93"/>
    <mergeCell ref="J92:J93"/>
    <mergeCell ref="M88:M89"/>
    <mergeCell ref="O88:O89"/>
    <mergeCell ref="A90:A91"/>
    <mergeCell ref="C90:C91"/>
    <mergeCell ref="D90:D91"/>
    <mergeCell ref="F90:F91"/>
    <mergeCell ref="G90:G91"/>
    <mergeCell ref="J90:J91"/>
    <mergeCell ref="M90:M91"/>
    <mergeCell ref="O90:O91"/>
    <mergeCell ref="A88:A89"/>
    <mergeCell ref="C88:C89"/>
    <mergeCell ref="D88:D89"/>
    <mergeCell ref="F88:F89"/>
    <mergeCell ref="G88:G89"/>
    <mergeCell ref="J88:J89"/>
    <mergeCell ref="M100:M101"/>
    <mergeCell ref="O100:O101"/>
    <mergeCell ref="A102:A103"/>
    <mergeCell ref="C102:C103"/>
    <mergeCell ref="D102:D103"/>
    <mergeCell ref="F102:F103"/>
    <mergeCell ref="G102:G103"/>
    <mergeCell ref="J102:J103"/>
    <mergeCell ref="M102:M103"/>
    <mergeCell ref="O102:O103"/>
    <mergeCell ref="A100:A101"/>
    <mergeCell ref="C100:C101"/>
    <mergeCell ref="D100:D101"/>
    <mergeCell ref="F100:F101"/>
    <mergeCell ref="G100:G101"/>
    <mergeCell ref="J100:J101"/>
    <mergeCell ref="M96:M97"/>
    <mergeCell ref="O96:O97"/>
    <mergeCell ref="A98:A99"/>
    <mergeCell ref="C98:C99"/>
    <mergeCell ref="D98:D99"/>
    <mergeCell ref="F98:F99"/>
    <mergeCell ref="G98:G99"/>
    <mergeCell ref="J98:J99"/>
    <mergeCell ref="M98:M99"/>
    <mergeCell ref="O98:O99"/>
    <mergeCell ref="A96:A97"/>
    <mergeCell ref="C96:C97"/>
    <mergeCell ref="D96:D97"/>
    <mergeCell ref="F96:F97"/>
    <mergeCell ref="G96:G97"/>
    <mergeCell ref="J96:J97"/>
    <mergeCell ref="M108:M109"/>
    <mergeCell ref="O108:O109"/>
    <mergeCell ref="A110:A111"/>
    <mergeCell ref="C110:C111"/>
    <mergeCell ref="D110:D111"/>
    <mergeCell ref="F110:F111"/>
    <mergeCell ref="G110:G111"/>
    <mergeCell ref="J110:J111"/>
    <mergeCell ref="M110:M111"/>
    <mergeCell ref="O110:O111"/>
    <mergeCell ref="A108:A109"/>
    <mergeCell ref="C108:C109"/>
    <mergeCell ref="D108:D109"/>
    <mergeCell ref="F108:F109"/>
    <mergeCell ref="G108:G109"/>
    <mergeCell ref="J108:J109"/>
    <mergeCell ref="M104:M105"/>
    <mergeCell ref="O104:O105"/>
    <mergeCell ref="A106:A107"/>
    <mergeCell ref="C106:C107"/>
    <mergeCell ref="D106:D107"/>
    <mergeCell ref="F106:F107"/>
    <mergeCell ref="G106:G107"/>
    <mergeCell ref="J106:J107"/>
    <mergeCell ref="M106:M107"/>
    <mergeCell ref="O106:O107"/>
    <mergeCell ref="A104:A105"/>
    <mergeCell ref="C104:C105"/>
    <mergeCell ref="D104:D105"/>
    <mergeCell ref="F104:F105"/>
    <mergeCell ref="G104:G105"/>
    <mergeCell ref="J104:J105"/>
    <mergeCell ref="M116:M117"/>
    <mergeCell ref="O116:O117"/>
    <mergeCell ref="A118:A119"/>
    <mergeCell ref="C118:C119"/>
    <mergeCell ref="D118:D119"/>
    <mergeCell ref="F118:F119"/>
    <mergeCell ref="G118:G119"/>
    <mergeCell ref="J118:J119"/>
    <mergeCell ref="M118:M119"/>
    <mergeCell ref="O118:O119"/>
    <mergeCell ref="A116:A117"/>
    <mergeCell ref="C116:C117"/>
    <mergeCell ref="D116:D117"/>
    <mergeCell ref="F116:F117"/>
    <mergeCell ref="G116:G117"/>
    <mergeCell ref="J116:J117"/>
    <mergeCell ref="M112:M113"/>
    <mergeCell ref="O112:O113"/>
    <mergeCell ref="A114:A115"/>
    <mergeCell ref="C114:C115"/>
    <mergeCell ref="D114:D115"/>
    <mergeCell ref="F114:F115"/>
    <mergeCell ref="G114:G115"/>
    <mergeCell ref="J114:J115"/>
    <mergeCell ref="M114:M115"/>
    <mergeCell ref="O114:O115"/>
    <mergeCell ref="A112:A113"/>
    <mergeCell ref="C112:C113"/>
    <mergeCell ref="D112:D113"/>
    <mergeCell ref="F112:F113"/>
    <mergeCell ref="G112:G113"/>
    <mergeCell ref="J112:J113"/>
    <mergeCell ref="M124:M125"/>
    <mergeCell ref="O124:O125"/>
    <mergeCell ref="A126:A127"/>
    <mergeCell ref="C126:C127"/>
    <mergeCell ref="D126:D127"/>
    <mergeCell ref="F126:F127"/>
    <mergeCell ref="G126:G127"/>
    <mergeCell ref="J126:J127"/>
    <mergeCell ref="M126:M127"/>
    <mergeCell ref="O126:O127"/>
    <mergeCell ref="A124:A125"/>
    <mergeCell ref="C124:C125"/>
    <mergeCell ref="D124:D125"/>
    <mergeCell ref="F124:F125"/>
    <mergeCell ref="G124:G125"/>
    <mergeCell ref="J124:J125"/>
    <mergeCell ref="M120:M121"/>
    <mergeCell ref="O120:O121"/>
    <mergeCell ref="A122:A123"/>
    <mergeCell ref="C122:C123"/>
    <mergeCell ref="D122:D123"/>
    <mergeCell ref="F122:F123"/>
    <mergeCell ref="G122:G123"/>
    <mergeCell ref="J122:J123"/>
    <mergeCell ref="M122:M123"/>
    <mergeCell ref="O122:O123"/>
    <mergeCell ref="A120:A121"/>
    <mergeCell ref="C120:C121"/>
    <mergeCell ref="D120:D121"/>
    <mergeCell ref="F120:F121"/>
    <mergeCell ref="G120:G121"/>
    <mergeCell ref="J120:J121"/>
    <mergeCell ref="M132:M133"/>
    <mergeCell ref="O132:O133"/>
    <mergeCell ref="A134:A135"/>
    <mergeCell ref="C134:C135"/>
    <mergeCell ref="D134:D135"/>
    <mergeCell ref="F134:F135"/>
    <mergeCell ref="G134:G135"/>
    <mergeCell ref="J134:J135"/>
    <mergeCell ref="M134:M135"/>
    <mergeCell ref="O134:O135"/>
    <mergeCell ref="A132:A133"/>
    <mergeCell ref="C132:C133"/>
    <mergeCell ref="D132:D133"/>
    <mergeCell ref="F132:F133"/>
    <mergeCell ref="G132:G133"/>
    <mergeCell ref="J132:J133"/>
    <mergeCell ref="M128:M129"/>
    <mergeCell ref="O128:O129"/>
    <mergeCell ref="A130:A131"/>
    <mergeCell ref="C130:C131"/>
    <mergeCell ref="D130:D131"/>
    <mergeCell ref="F130:F131"/>
    <mergeCell ref="G130:G131"/>
    <mergeCell ref="J130:J131"/>
    <mergeCell ref="M130:M131"/>
    <mergeCell ref="O130:O131"/>
    <mergeCell ref="A128:A129"/>
    <mergeCell ref="C128:C129"/>
    <mergeCell ref="D128:D129"/>
    <mergeCell ref="F128:F129"/>
    <mergeCell ref="G128:G129"/>
    <mergeCell ref="J128:J129"/>
    <mergeCell ref="M140:M141"/>
    <mergeCell ref="O140:O141"/>
    <mergeCell ref="A142:A143"/>
    <mergeCell ref="C142:C143"/>
    <mergeCell ref="D142:D143"/>
    <mergeCell ref="F142:F143"/>
    <mergeCell ref="G142:G143"/>
    <mergeCell ref="J142:J143"/>
    <mergeCell ref="M142:M143"/>
    <mergeCell ref="O142:O143"/>
    <mergeCell ref="A140:A141"/>
    <mergeCell ref="C140:C141"/>
    <mergeCell ref="D140:D141"/>
    <mergeCell ref="F140:F141"/>
    <mergeCell ref="G140:G141"/>
    <mergeCell ref="J140:J141"/>
    <mergeCell ref="M136:M137"/>
    <mergeCell ref="O136:O137"/>
    <mergeCell ref="A138:A139"/>
    <mergeCell ref="C138:C139"/>
    <mergeCell ref="D138:D139"/>
    <mergeCell ref="F138:F139"/>
    <mergeCell ref="G138:G139"/>
    <mergeCell ref="J138:J139"/>
    <mergeCell ref="M138:M139"/>
    <mergeCell ref="O138:O139"/>
    <mergeCell ref="A136:A137"/>
    <mergeCell ref="C136:C137"/>
    <mergeCell ref="D136:D137"/>
    <mergeCell ref="F136:F137"/>
    <mergeCell ref="G136:G137"/>
    <mergeCell ref="J136:J137"/>
    <mergeCell ref="M148:M149"/>
    <mergeCell ref="O148:O149"/>
    <mergeCell ref="A150:A151"/>
    <mergeCell ref="C150:C151"/>
    <mergeCell ref="D150:D151"/>
    <mergeCell ref="F150:F151"/>
    <mergeCell ref="G150:G151"/>
    <mergeCell ref="J150:J151"/>
    <mergeCell ref="M150:M151"/>
    <mergeCell ref="O150:O151"/>
    <mergeCell ref="A148:A149"/>
    <mergeCell ref="C148:C149"/>
    <mergeCell ref="D148:D149"/>
    <mergeCell ref="F148:F149"/>
    <mergeCell ref="G148:G149"/>
    <mergeCell ref="J148:J149"/>
    <mergeCell ref="M144:M145"/>
    <mergeCell ref="O144:O145"/>
    <mergeCell ref="A146:A147"/>
    <mergeCell ref="C146:C147"/>
    <mergeCell ref="D146:D147"/>
    <mergeCell ref="F146:F147"/>
    <mergeCell ref="G146:G147"/>
    <mergeCell ref="J146:J147"/>
    <mergeCell ref="M146:M147"/>
    <mergeCell ref="O146:O147"/>
    <mergeCell ref="A144:A145"/>
    <mergeCell ref="C144:C145"/>
    <mergeCell ref="D144:D145"/>
    <mergeCell ref="F144:F145"/>
    <mergeCell ref="G144:G145"/>
    <mergeCell ref="J144:J145"/>
    <mergeCell ref="M156:M157"/>
    <mergeCell ref="O156:O157"/>
    <mergeCell ref="A158:A159"/>
    <mergeCell ref="C158:C159"/>
    <mergeCell ref="D158:D159"/>
    <mergeCell ref="F158:F159"/>
    <mergeCell ref="G158:G159"/>
    <mergeCell ref="J158:J159"/>
    <mergeCell ref="M158:M159"/>
    <mergeCell ref="O158:O159"/>
    <mergeCell ref="A156:A157"/>
    <mergeCell ref="C156:C157"/>
    <mergeCell ref="D156:D157"/>
    <mergeCell ref="F156:F157"/>
    <mergeCell ref="G156:G157"/>
    <mergeCell ref="J156:J157"/>
    <mergeCell ref="M152:M153"/>
    <mergeCell ref="O152:O153"/>
    <mergeCell ref="A154:A155"/>
    <mergeCell ref="C154:C155"/>
    <mergeCell ref="D154:D155"/>
    <mergeCell ref="F154:F155"/>
    <mergeCell ref="G154:G155"/>
    <mergeCell ref="J154:J155"/>
    <mergeCell ref="M154:M155"/>
    <mergeCell ref="O154:O155"/>
    <mergeCell ref="A152:A153"/>
    <mergeCell ref="C152:C153"/>
    <mergeCell ref="D152:D153"/>
    <mergeCell ref="F152:F153"/>
    <mergeCell ref="G152:G153"/>
    <mergeCell ref="J152:J153"/>
    <mergeCell ref="M164:M165"/>
    <mergeCell ref="O164:O165"/>
    <mergeCell ref="A166:A167"/>
    <mergeCell ref="C166:C167"/>
    <mergeCell ref="D166:D167"/>
    <mergeCell ref="F166:F167"/>
    <mergeCell ref="G166:G167"/>
    <mergeCell ref="J166:J167"/>
    <mergeCell ref="M166:M167"/>
    <mergeCell ref="O166:O167"/>
    <mergeCell ref="A164:A165"/>
    <mergeCell ref="C164:C165"/>
    <mergeCell ref="D164:D165"/>
    <mergeCell ref="F164:F165"/>
    <mergeCell ref="G164:G165"/>
    <mergeCell ref="J164:J165"/>
    <mergeCell ref="M160:M161"/>
    <mergeCell ref="O160:O161"/>
    <mergeCell ref="A162:A163"/>
    <mergeCell ref="C162:C163"/>
    <mergeCell ref="D162:D163"/>
    <mergeCell ref="F162:F163"/>
    <mergeCell ref="G162:G163"/>
    <mergeCell ref="J162:J163"/>
    <mergeCell ref="M162:M163"/>
    <mergeCell ref="O162:O163"/>
    <mergeCell ref="A160:A161"/>
    <mergeCell ref="C160:C161"/>
    <mergeCell ref="D160:D161"/>
    <mergeCell ref="F160:F161"/>
    <mergeCell ref="G160:G161"/>
    <mergeCell ref="J160:J161"/>
    <mergeCell ref="M172:M173"/>
    <mergeCell ref="O172:O173"/>
    <mergeCell ref="A174:A175"/>
    <mergeCell ref="C174:C175"/>
    <mergeCell ref="D174:D175"/>
    <mergeCell ref="F174:F175"/>
    <mergeCell ref="G174:G175"/>
    <mergeCell ref="J174:J175"/>
    <mergeCell ref="M174:M175"/>
    <mergeCell ref="O174:O175"/>
    <mergeCell ref="A172:A173"/>
    <mergeCell ref="C172:C173"/>
    <mergeCell ref="D172:D173"/>
    <mergeCell ref="F172:F173"/>
    <mergeCell ref="G172:G173"/>
    <mergeCell ref="J172:J173"/>
    <mergeCell ref="M168:M169"/>
    <mergeCell ref="O168:O169"/>
    <mergeCell ref="A170:A171"/>
    <mergeCell ref="C170:C171"/>
    <mergeCell ref="D170:D171"/>
    <mergeCell ref="F170:F171"/>
    <mergeCell ref="G170:G171"/>
    <mergeCell ref="J170:J171"/>
    <mergeCell ref="M170:M171"/>
    <mergeCell ref="O170:O171"/>
    <mergeCell ref="A168:A169"/>
    <mergeCell ref="C168:C169"/>
    <mergeCell ref="D168:D169"/>
    <mergeCell ref="F168:F169"/>
    <mergeCell ref="G168:G169"/>
    <mergeCell ref="J168:J169"/>
    <mergeCell ref="M180:M181"/>
    <mergeCell ref="O180:O181"/>
    <mergeCell ref="A182:A183"/>
    <mergeCell ref="C182:C183"/>
    <mergeCell ref="D182:D183"/>
    <mergeCell ref="F182:F183"/>
    <mergeCell ref="G182:G183"/>
    <mergeCell ref="J182:J183"/>
    <mergeCell ref="M182:M183"/>
    <mergeCell ref="O182:O183"/>
    <mergeCell ref="A180:A181"/>
    <mergeCell ref="C180:C181"/>
    <mergeCell ref="D180:D181"/>
    <mergeCell ref="F180:F181"/>
    <mergeCell ref="G180:G181"/>
    <mergeCell ref="J180:J181"/>
    <mergeCell ref="M176:M177"/>
    <mergeCell ref="O176:O177"/>
    <mergeCell ref="A178:A179"/>
    <mergeCell ref="C178:C179"/>
    <mergeCell ref="D178:D179"/>
    <mergeCell ref="F178:F179"/>
    <mergeCell ref="G178:G179"/>
    <mergeCell ref="J178:J179"/>
    <mergeCell ref="M178:M179"/>
    <mergeCell ref="O178:O179"/>
    <mergeCell ref="A176:A177"/>
    <mergeCell ref="C176:C177"/>
    <mergeCell ref="D176:D177"/>
    <mergeCell ref="F176:F177"/>
    <mergeCell ref="G176:G177"/>
    <mergeCell ref="J176:J177"/>
    <mergeCell ref="M188:M189"/>
    <mergeCell ref="O188:O189"/>
    <mergeCell ref="A190:A191"/>
    <mergeCell ref="C190:C191"/>
    <mergeCell ref="D190:D191"/>
    <mergeCell ref="F190:F191"/>
    <mergeCell ref="G190:G191"/>
    <mergeCell ref="J190:J191"/>
    <mergeCell ref="M190:M191"/>
    <mergeCell ref="O190:O191"/>
    <mergeCell ref="A188:A189"/>
    <mergeCell ref="C188:C189"/>
    <mergeCell ref="D188:D189"/>
    <mergeCell ref="F188:F189"/>
    <mergeCell ref="G188:G189"/>
    <mergeCell ref="J188:J189"/>
    <mergeCell ref="M184:M185"/>
    <mergeCell ref="O184:O185"/>
    <mergeCell ref="A186:A187"/>
    <mergeCell ref="C186:C187"/>
    <mergeCell ref="D186:D187"/>
    <mergeCell ref="F186:F187"/>
    <mergeCell ref="G186:G187"/>
    <mergeCell ref="J186:J187"/>
    <mergeCell ref="M186:M187"/>
    <mergeCell ref="O186:O187"/>
    <mergeCell ref="A184:A185"/>
    <mergeCell ref="C184:C185"/>
    <mergeCell ref="D184:D185"/>
    <mergeCell ref="F184:F185"/>
    <mergeCell ref="G184:G185"/>
    <mergeCell ref="J184:J185"/>
    <mergeCell ref="M196:M197"/>
    <mergeCell ref="O196:O197"/>
    <mergeCell ref="A198:A199"/>
    <mergeCell ref="C198:C199"/>
    <mergeCell ref="D198:D199"/>
    <mergeCell ref="F198:F199"/>
    <mergeCell ref="G198:G199"/>
    <mergeCell ref="J198:J199"/>
    <mergeCell ref="M198:M199"/>
    <mergeCell ref="O198:O199"/>
    <mergeCell ref="A196:A197"/>
    <mergeCell ref="C196:C197"/>
    <mergeCell ref="D196:D197"/>
    <mergeCell ref="F196:F197"/>
    <mergeCell ref="G196:G197"/>
    <mergeCell ref="J196:J197"/>
    <mergeCell ref="M192:M193"/>
    <mergeCell ref="O192:O193"/>
    <mergeCell ref="A194:A195"/>
    <mergeCell ref="C194:C195"/>
    <mergeCell ref="D194:D195"/>
    <mergeCell ref="F194:F195"/>
    <mergeCell ref="G194:G195"/>
    <mergeCell ref="J194:J195"/>
    <mergeCell ref="M194:M195"/>
    <mergeCell ref="O194:O195"/>
    <mergeCell ref="A192:A193"/>
    <mergeCell ref="C192:C193"/>
    <mergeCell ref="D192:D193"/>
    <mergeCell ref="F192:F193"/>
    <mergeCell ref="G192:G193"/>
    <mergeCell ref="J192:J193"/>
    <mergeCell ref="M204:M205"/>
    <mergeCell ref="O204:O205"/>
    <mergeCell ref="A206:A207"/>
    <mergeCell ref="C206:C207"/>
    <mergeCell ref="D206:D207"/>
    <mergeCell ref="F206:F207"/>
    <mergeCell ref="G206:G207"/>
    <mergeCell ref="J206:J207"/>
    <mergeCell ref="M206:M207"/>
    <mergeCell ref="O206:O207"/>
    <mergeCell ref="A204:A205"/>
    <mergeCell ref="C204:C205"/>
    <mergeCell ref="D204:D205"/>
    <mergeCell ref="F204:F205"/>
    <mergeCell ref="G204:G205"/>
    <mergeCell ref="J204:J205"/>
    <mergeCell ref="M200:M201"/>
    <mergeCell ref="O200:O201"/>
    <mergeCell ref="A202:A203"/>
    <mergeCell ref="C202:C203"/>
    <mergeCell ref="D202:D203"/>
    <mergeCell ref="F202:F203"/>
    <mergeCell ref="G202:G203"/>
    <mergeCell ref="J202:J203"/>
    <mergeCell ref="M202:M203"/>
    <mergeCell ref="O202:O203"/>
    <mergeCell ref="A200:A201"/>
    <mergeCell ref="C200:C201"/>
    <mergeCell ref="D200:D201"/>
    <mergeCell ref="F200:F201"/>
    <mergeCell ref="G200:G201"/>
    <mergeCell ref="J200:J201"/>
    <mergeCell ref="M212:M213"/>
    <mergeCell ref="O212:O213"/>
    <mergeCell ref="A214:A215"/>
    <mergeCell ref="C214:C215"/>
    <mergeCell ref="D214:D215"/>
    <mergeCell ref="F214:F215"/>
    <mergeCell ref="G214:G215"/>
    <mergeCell ref="J214:J215"/>
    <mergeCell ref="M214:M215"/>
    <mergeCell ref="O214:O215"/>
    <mergeCell ref="A212:A213"/>
    <mergeCell ref="C212:C213"/>
    <mergeCell ref="D212:D213"/>
    <mergeCell ref="F212:F213"/>
    <mergeCell ref="G212:G213"/>
    <mergeCell ref="J212:J213"/>
    <mergeCell ref="M208:M209"/>
    <mergeCell ref="O208:O209"/>
    <mergeCell ref="A210:A211"/>
    <mergeCell ref="C210:C211"/>
    <mergeCell ref="D210:D211"/>
    <mergeCell ref="F210:F211"/>
    <mergeCell ref="G210:G211"/>
    <mergeCell ref="J210:J211"/>
    <mergeCell ref="M210:M211"/>
    <mergeCell ref="O210:O211"/>
    <mergeCell ref="A208:A209"/>
    <mergeCell ref="C208:C209"/>
    <mergeCell ref="D208:D209"/>
    <mergeCell ref="F208:F209"/>
    <mergeCell ref="G208:G209"/>
    <mergeCell ref="J208:J209"/>
    <mergeCell ref="M220:M221"/>
    <mergeCell ref="O220:O221"/>
    <mergeCell ref="A222:A223"/>
    <mergeCell ref="C222:C223"/>
    <mergeCell ref="D222:D223"/>
    <mergeCell ref="F222:F223"/>
    <mergeCell ref="G222:G223"/>
    <mergeCell ref="J222:J223"/>
    <mergeCell ref="M222:M223"/>
    <mergeCell ref="O222:O223"/>
    <mergeCell ref="A220:A221"/>
    <mergeCell ref="C220:C221"/>
    <mergeCell ref="D220:D221"/>
    <mergeCell ref="F220:F221"/>
    <mergeCell ref="G220:G221"/>
    <mergeCell ref="J220:J221"/>
    <mergeCell ref="M216:M217"/>
    <mergeCell ref="O216:O217"/>
    <mergeCell ref="A218:A219"/>
    <mergeCell ref="C218:C219"/>
    <mergeCell ref="D218:D219"/>
    <mergeCell ref="F218:F219"/>
    <mergeCell ref="G218:G219"/>
    <mergeCell ref="J218:J219"/>
    <mergeCell ref="M218:M219"/>
    <mergeCell ref="O218:O219"/>
    <mergeCell ref="A216:A217"/>
    <mergeCell ref="C216:C217"/>
    <mergeCell ref="D216:D217"/>
    <mergeCell ref="F216:F217"/>
    <mergeCell ref="G216:G217"/>
    <mergeCell ref="J216:J217"/>
    <mergeCell ref="M224:M225"/>
    <mergeCell ref="O224:O225"/>
    <mergeCell ref="A224:A225"/>
    <mergeCell ref="C224:C225"/>
    <mergeCell ref="D224:D225"/>
    <mergeCell ref="F224:F225"/>
    <mergeCell ref="G224:G225"/>
    <mergeCell ref="J224:J225"/>
    <mergeCell ref="M228:M229"/>
    <mergeCell ref="O228:O229"/>
    <mergeCell ref="A226:A227"/>
    <mergeCell ref="C226:C227"/>
    <mergeCell ref="D226:D227"/>
    <mergeCell ref="F226:F227"/>
    <mergeCell ref="G226:G227"/>
    <mergeCell ref="J226:J227"/>
    <mergeCell ref="M226:M227"/>
    <mergeCell ref="O226:O227"/>
    <mergeCell ref="A230:A231"/>
    <mergeCell ref="C230:C231"/>
    <mergeCell ref="D230:D231"/>
    <mergeCell ref="F230:F231"/>
    <mergeCell ref="G230:G231"/>
    <mergeCell ref="J230:J231"/>
    <mergeCell ref="M230:M231"/>
    <mergeCell ref="O230:O231"/>
    <mergeCell ref="A228:A229"/>
    <mergeCell ref="C228:C229"/>
    <mergeCell ref="D228:D229"/>
    <mergeCell ref="F228:F229"/>
    <mergeCell ref="G228:G229"/>
    <mergeCell ref="J228:J229"/>
    <mergeCell ref="A270:A271"/>
    <mergeCell ref="C270:C271"/>
    <mergeCell ref="D270:D271"/>
    <mergeCell ref="F270:F271"/>
    <mergeCell ref="G270:G271"/>
    <mergeCell ref="J270:J271"/>
    <mergeCell ref="M270:M271"/>
    <mergeCell ref="O270:O271"/>
    <mergeCell ref="A236:A237"/>
    <mergeCell ref="C236:C237"/>
    <mergeCell ref="D236:D237"/>
    <mergeCell ref="F236:F237"/>
    <mergeCell ref="G236:G237"/>
    <mergeCell ref="J236:J237"/>
    <mergeCell ref="M236:M237"/>
    <mergeCell ref="O236:O237"/>
    <mergeCell ref="A238:A239"/>
    <mergeCell ref="C238:C239"/>
    <mergeCell ref="A272:A273"/>
    <mergeCell ref="C272:C273"/>
    <mergeCell ref="D272:D273"/>
    <mergeCell ref="F272:F273"/>
    <mergeCell ref="G272:G273"/>
    <mergeCell ref="J272:J273"/>
    <mergeCell ref="M272:M273"/>
    <mergeCell ref="O272:O273"/>
    <mergeCell ref="A274:A275"/>
    <mergeCell ref="C274:C275"/>
    <mergeCell ref="D274:D275"/>
    <mergeCell ref="F274:F275"/>
    <mergeCell ref="G274:G275"/>
    <mergeCell ref="J274:J275"/>
    <mergeCell ref="M274:M275"/>
    <mergeCell ref="O274:O275"/>
    <mergeCell ref="A276:A277"/>
    <mergeCell ref="C276:C277"/>
    <mergeCell ref="D276:D277"/>
    <mergeCell ref="F276:F277"/>
    <mergeCell ref="G276:G277"/>
    <mergeCell ref="J276:J277"/>
    <mergeCell ref="M276:M277"/>
    <mergeCell ref="O276:O277"/>
    <mergeCell ref="A286:A287"/>
    <mergeCell ref="C286:C287"/>
    <mergeCell ref="D286:D287"/>
    <mergeCell ref="F286:F287"/>
    <mergeCell ref="G286:G287"/>
    <mergeCell ref="J286:J287"/>
    <mergeCell ref="M286:M287"/>
    <mergeCell ref="O286:O287"/>
    <mergeCell ref="A288:A289"/>
    <mergeCell ref="C288:C289"/>
    <mergeCell ref="D288:D289"/>
    <mergeCell ref="F288:F289"/>
    <mergeCell ref="G288:G289"/>
    <mergeCell ref="J288:J289"/>
    <mergeCell ref="M288:M289"/>
    <mergeCell ref="O288:O289"/>
    <mergeCell ref="A290:A291"/>
    <mergeCell ref="C290:C291"/>
    <mergeCell ref="D290:D291"/>
    <mergeCell ref="F290:F291"/>
    <mergeCell ref="G290:G291"/>
    <mergeCell ref="J290:J291"/>
    <mergeCell ref="M290:M291"/>
    <mergeCell ref="O290:O291"/>
    <mergeCell ref="A298:A299"/>
    <mergeCell ref="C298:C299"/>
    <mergeCell ref="D298:D299"/>
    <mergeCell ref="F298:F299"/>
    <mergeCell ref="G298:G299"/>
    <mergeCell ref="J298:J299"/>
    <mergeCell ref="M298:M299"/>
    <mergeCell ref="O298:O299"/>
    <mergeCell ref="A292:A293"/>
    <mergeCell ref="C292:C293"/>
    <mergeCell ref="D292:D293"/>
    <mergeCell ref="F292:F293"/>
    <mergeCell ref="G292:G293"/>
    <mergeCell ref="J292:J293"/>
    <mergeCell ref="M292:M293"/>
    <mergeCell ref="O292:O293"/>
    <mergeCell ref="A294:A295"/>
    <mergeCell ref="C294:C295"/>
    <mergeCell ref="D294:D295"/>
    <mergeCell ref="F294:F295"/>
    <mergeCell ref="G294:G295"/>
    <mergeCell ref="J294:J295"/>
    <mergeCell ref="M294:M295"/>
    <mergeCell ref="O294:O295"/>
    <mergeCell ref="A296:A297"/>
    <mergeCell ref="C296:C297"/>
    <mergeCell ref="D296:D297"/>
    <mergeCell ref="F296:F297"/>
    <mergeCell ref="G296:G297"/>
    <mergeCell ref="J296:J297"/>
    <mergeCell ref="M296:M297"/>
    <mergeCell ref="O296:O297"/>
    <mergeCell ref="A300:A301"/>
    <mergeCell ref="C300:C301"/>
    <mergeCell ref="D300:D301"/>
    <mergeCell ref="F300:F301"/>
    <mergeCell ref="G300:G301"/>
    <mergeCell ref="J300:J301"/>
    <mergeCell ref="M300:M301"/>
    <mergeCell ref="O300:O301"/>
    <mergeCell ref="A302:A303"/>
    <mergeCell ref="C302:C303"/>
    <mergeCell ref="D302:D303"/>
    <mergeCell ref="F302:F303"/>
    <mergeCell ref="G302:G303"/>
    <mergeCell ref="J302:J303"/>
    <mergeCell ref="M302:M303"/>
    <mergeCell ref="O302:O303"/>
    <mergeCell ref="A304:A305"/>
    <mergeCell ref="C304:C305"/>
    <mergeCell ref="D304:D305"/>
    <mergeCell ref="F304:F305"/>
    <mergeCell ref="G304:G305"/>
    <mergeCell ref="J304:J305"/>
    <mergeCell ref="M304:M305"/>
    <mergeCell ref="O304:O305"/>
    <mergeCell ref="A306:A307"/>
    <mergeCell ref="C306:C307"/>
    <mergeCell ref="D306:D307"/>
    <mergeCell ref="F306:F307"/>
    <mergeCell ref="G306:G307"/>
    <mergeCell ref="J306:J307"/>
    <mergeCell ref="M306:M307"/>
    <mergeCell ref="O306:O307"/>
    <mergeCell ref="A308:A309"/>
    <mergeCell ref="C308:C309"/>
    <mergeCell ref="D308:D309"/>
    <mergeCell ref="F308:F309"/>
    <mergeCell ref="G308:G309"/>
    <mergeCell ref="J308:J309"/>
    <mergeCell ref="M308:M309"/>
    <mergeCell ref="O308:O309"/>
    <mergeCell ref="A310:A311"/>
    <mergeCell ref="C310:C311"/>
    <mergeCell ref="D310:D311"/>
    <mergeCell ref="F310:F311"/>
    <mergeCell ref="G310:G311"/>
    <mergeCell ref="J310:J311"/>
    <mergeCell ref="M310:M311"/>
    <mergeCell ref="O310:O311"/>
    <mergeCell ref="A312:A313"/>
    <mergeCell ref="C312:C313"/>
    <mergeCell ref="D312:D313"/>
    <mergeCell ref="F312:F313"/>
    <mergeCell ref="G312:G313"/>
    <mergeCell ref="J312:J313"/>
    <mergeCell ref="M312:M313"/>
    <mergeCell ref="O312:O313"/>
    <mergeCell ref="A314:A315"/>
    <mergeCell ref="C314:C315"/>
    <mergeCell ref="D314:D315"/>
    <mergeCell ref="F314:F315"/>
    <mergeCell ref="G314:G315"/>
    <mergeCell ref="J314:J315"/>
    <mergeCell ref="M314:M315"/>
    <mergeCell ref="O314:O315"/>
    <mergeCell ref="A316:A317"/>
    <mergeCell ref="C316:C317"/>
    <mergeCell ref="D316:D317"/>
    <mergeCell ref="F316:F317"/>
    <mergeCell ref="G316:G317"/>
    <mergeCell ref="J316:J317"/>
    <mergeCell ref="M316:M317"/>
    <mergeCell ref="O316:O317"/>
    <mergeCell ref="A450:A451"/>
    <mergeCell ref="C450:C451"/>
    <mergeCell ref="D450:D451"/>
    <mergeCell ref="F450:F451"/>
    <mergeCell ref="G450:G451"/>
    <mergeCell ref="J450:J451"/>
    <mergeCell ref="M450:M451"/>
    <mergeCell ref="O450:O451"/>
    <mergeCell ref="A452:A453"/>
    <mergeCell ref="C452:C453"/>
    <mergeCell ref="D452:D453"/>
    <mergeCell ref="F452:F453"/>
    <mergeCell ref="G452:G453"/>
    <mergeCell ref="J452:J453"/>
    <mergeCell ref="M452:M453"/>
    <mergeCell ref="O452:O453"/>
    <mergeCell ref="A324:A325"/>
    <mergeCell ref="C324:C325"/>
    <mergeCell ref="D324:D325"/>
    <mergeCell ref="F324:F325"/>
    <mergeCell ref="G324:G325"/>
    <mergeCell ref="J324:J325"/>
    <mergeCell ref="M324:M325"/>
    <mergeCell ref="O324:O325"/>
    <mergeCell ref="A326:A327"/>
    <mergeCell ref="C326:C327"/>
    <mergeCell ref="D326:D327"/>
    <mergeCell ref="F326:F327"/>
    <mergeCell ref="G326:G327"/>
    <mergeCell ref="J326:J327"/>
    <mergeCell ref="M326:M327"/>
    <mergeCell ref="O326:O327"/>
    <mergeCell ref="A454:A455"/>
    <mergeCell ref="C454:C455"/>
    <mergeCell ref="D454:D455"/>
    <mergeCell ref="F454:F455"/>
    <mergeCell ref="G454:G455"/>
    <mergeCell ref="J454:J455"/>
    <mergeCell ref="M454:M455"/>
    <mergeCell ref="O454:O455"/>
    <mergeCell ref="A456:A457"/>
    <mergeCell ref="C456:C457"/>
    <mergeCell ref="D456:D457"/>
    <mergeCell ref="F456:F457"/>
    <mergeCell ref="G456:G457"/>
    <mergeCell ref="J456:J457"/>
    <mergeCell ref="M456:M457"/>
    <mergeCell ref="O456:O457"/>
    <mergeCell ref="A458:A459"/>
    <mergeCell ref="C458:C459"/>
    <mergeCell ref="D458:D459"/>
    <mergeCell ref="F458:F459"/>
    <mergeCell ref="G458:G459"/>
    <mergeCell ref="J458:J459"/>
    <mergeCell ref="M458:M459"/>
    <mergeCell ref="O458:O459"/>
    <mergeCell ref="A460:A461"/>
    <mergeCell ref="C460:C461"/>
    <mergeCell ref="D460:D461"/>
    <mergeCell ref="F460:F461"/>
    <mergeCell ref="G460:G461"/>
    <mergeCell ref="J460:J461"/>
    <mergeCell ref="M460:M461"/>
    <mergeCell ref="O460:O461"/>
    <mergeCell ref="A462:A463"/>
    <mergeCell ref="C462:C463"/>
    <mergeCell ref="D462:D463"/>
    <mergeCell ref="F462:F463"/>
    <mergeCell ref="G462:G463"/>
    <mergeCell ref="J462:J463"/>
    <mergeCell ref="M462:M463"/>
    <mergeCell ref="O462:O463"/>
    <mergeCell ref="A464:A465"/>
    <mergeCell ref="C464:C465"/>
    <mergeCell ref="D464:D465"/>
    <mergeCell ref="F464:F465"/>
    <mergeCell ref="G464:G465"/>
    <mergeCell ref="J464:J465"/>
    <mergeCell ref="M464:M465"/>
    <mergeCell ref="O464:O465"/>
    <mergeCell ref="A466:A467"/>
    <mergeCell ref="C466:C467"/>
    <mergeCell ref="D466:D467"/>
    <mergeCell ref="F466:F467"/>
    <mergeCell ref="G466:G467"/>
    <mergeCell ref="J466:J467"/>
    <mergeCell ref="M466:M467"/>
    <mergeCell ref="O466:O467"/>
    <mergeCell ref="A468:A469"/>
    <mergeCell ref="C468:C469"/>
    <mergeCell ref="D468:D469"/>
    <mergeCell ref="F468:F469"/>
    <mergeCell ref="G468:G469"/>
    <mergeCell ref="J468:J469"/>
    <mergeCell ref="M468:M469"/>
    <mergeCell ref="O468:O469"/>
    <mergeCell ref="A470:A471"/>
    <mergeCell ref="C470:C471"/>
    <mergeCell ref="D470:D471"/>
    <mergeCell ref="F470:F471"/>
    <mergeCell ref="G470:G471"/>
    <mergeCell ref="J470:J471"/>
    <mergeCell ref="M470:M471"/>
    <mergeCell ref="O470:O471"/>
    <mergeCell ref="A472:A473"/>
    <mergeCell ref="C472:C473"/>
    <mergeCell ref="D472:D473"/>
    <mergeCell ref="F472:F473"/>
    <mergeCell ref="G472:G473"/>
    <mergeCell ref="J472:J473"/>
    <mergeCell ref="M472:M473"/>
    <mergeCell ref="O472:O473"/>
    <mergeCell ref="A474:A475"/>
    <mergeCell ref="C474:C475"/>
    <mergeCell ref="D474:D475"/>
    <mergeCell ref="F474:F475"/>
    <mergeCell ref="G474:G475"/>
    <mergeCell ref="J474:J475"/>
    <mergeCell ref="M474:M475"/>
    <mergeCell ref="O474:O475"/>
    <mergeCell ref="A476:A477"/>
    <mergeCell ref="C476:C477"/>
    <mergeCell ref="D476:D477"/>
    <mergeCell ref="F476:F477"/>
    <mergeCell ref="G476:G477"/>
    <mergeCell ref="J476:J477"/>
    <mergeCell ref="M476:M477"/>
    <mergeCell ref="O476:O477"/>
    <mergeCell ref="A488:A489"/>
    <mergeCell ref="C488:C489"/>
    <mergeCell ref="D488:D489"/>
    <mergeCell ref="F488:F489"/>
    <mergeCell ref="G488:G489"/>
    <mergeCell ref="J488:J489"/>
    <mergeCell ref="M488:M489"/>
    <mergeCell ref="O488:O489"/>
    <mergeCell ref="A478:A479"/>
    <mergeCell ref="C478:C479"/>
    <mergeCell ref="D478:D479"/>
    <mergeCell ref="F478:F479"/>
    <mergeCell ref="G478:G479"/>
    <mergeCell ref="J478:J479"/>
    <mergeCell ref="M478:M479"/>
    <mergeCell ref="O478:O479"/>
    <mergeCell ref="A480:A481"/>
    <mergeCell ref="C480:C481"/>
    <mergeCell ref="D480:D481"/>
    <mergeCell ref="F480:F481"/>
    <mergeCell ref="G480:G481"/>
    <mergeCell ref="J480:J481"/>
    <mergeCell ref="M480:M481"/>
    <mergeCell ref="O480:O481"/>
    <mergeCell ref="A482:A483"/>
    <mergeCell ref="C482:C483"/>
    <mergeCell ref="D482:D483"/>
    <mergeCell ref="F482:F483"/>
    <mergeCell ref="G482:G483"/>
    <mergeCell ref="J482:J483"/>
    <mergeCell ref="M482:M483"/>
    <mergeCell ref="O482:O483"/>
    <mergeCell ref="A490:A491"/>
    <mergeCell ref="C490:C491"/>
    <mergeCell ref="D490:D491"/>
    <mergeCell ref="F490:F491"/>
    <mergeCell ref="G490:G491"/>
    <mergeCell ref="J490:J491"/>
    <mergeCell ref="M490:M491"/>
    <mergeCell ref="O490:O491"/>
    <mergeCell ref="A492:A493"/>
    <mergeCell ref="C492:C493"/>
    <mergeCell ref="D492:D493"/>
    <mergeCell ref="F492:F493"/>
    <mergeCell ref="G492:G493"/>
    <mergeCell ref="J492:J493"/>
    <mergeCell ref="M492:M493"/>
    <mergeCell ref="O492:O493"/>
    <mergeCell ref="A484:A485"/>
    <mergeCell ref="C484:C485"/>
    <mergeCell ref="D484:D485"/>
    <mergeCell ref="F484:F485"/>
    <mergeCell ref="G484:G485"/>
    <mergeCell ref="J484:J485"/>
    <mergeCell ref="M484:M485"/>
    <mergeCell ref="O484:O485"/>
    <mergeCell ref="A486:A487"/>
    <mergeCell ref="C486:C487"/>
    <mergeCell ref="D486:D487"/>
    <mergeCell ref="F486:F487"/>
    <mergeCell ref="G486:G487"/>
    <mergeCell ref="J486:J487"/>
    <mergeCell ref="M486:M487"/>
    <mergeCell ref="O486:O487"/>
    <mergeCell ref="A536:A537"/>
    <mergeCell ref="C536:C537"/>
    <mergeCell ref="D536:D537"/>
    <mergeCell ref="F536:F537"/>
    <mergeCell ref="G536:G537"/>
    <mergeCell ref="J536:J537"/>
    <mergeCell ref="M536:M537"/>
    <mergeCell ref="O536:O537"/>
    <mergeCell ref="A538:A539"/>
    <mergeCell ref="C538:C539"/>
    <mergeCell ref="D538:D539"/>
    <mergeCell ref="F538:F539"/>
    <mergeCell ref="G538:G539"/>
    <mergeCell ref="J538:J539"/>
    <mergeCell ref="M538:M539"/>
    <mergeCell ref="O538:O539"/>
    <mergeCell ref="A540:A541"/>
    <mergeCell ref="C540:C541"/>
    <mergeCell ref="D540:D541"/>
    <mergeCell ref="F540:F541"/>
    <mergeCell ref="G540:G541"/>
    <mergeCell ref="J540:J541"/>
    <mergeCell ref="M540:M541"/>
    <mergeCell ref="O540:O541"/>
    <mergeCell ref="A542:A543"/>
    <mergeCell ref="C542:C543"/>
    <mergeCell ref="D542:D543"/>
    <mergeCell ref="F542:F543"/>
    <mergeCell ref="G542:G543"/>
    <mergeCell ref="J542:J543"/>
    <mergeCell ref="M542:M543"/>
    <mergeCell ref="O542:O543"/>
    <mergeCell ref="A544:A545"/>
    <mergeCell ref="C544:C545"/>
    <mergeCell ref="D544:D545"/>
    <mergeCell ref="F544:F545"/>
    <mergeCell ref="G544:G545"/>
    <mergeCell ref="J544:J545"/>
    <mergeCell ref="M544:M545"/>
    <mergeCell ref="O544:O545"/>
    <mergeCell ref="A546:A547"/>
    <mergeCell ref="C546:C547"/>
    <mergeCell ref="D546:D547"/>
    <mergeCell ref="F546:F547"/>
    <mergeCell ref="G546:G547"/>
    <mergeCell ref="J546:J547"/>
    <mergeCell ref="M546:M547"/>
    <mergeCell ref="O546:O547"/>
    <mergeCell ref="A548:A549"/>
    <mergeCell ref="C548:C549"/>
    <mergeCell ref="D548:D549"/>
    <mergeCell ref="F548:F549"/>
    <mergeCell ref="G548:G549"/>
    <mergeCell ref="J548:J549"/>
    <mergeCell ref="M548:M549"/>
    <mergeCell ref="O548:O549"/>
    <mergeCell ref="A550:A551"/>
    <mergeCell ref="C550:C551"/>
    <mergeCell ref="D550:D551"/>
    <mergeCell ref="F550:F551"/>
    <mergeCell ref="G550:G551"/>
    <mergeCell ref="J550:J551"/>
    <mergeCell ref="M550:M551"/>
    <mergeCell ref="O550:O551"/>
    <mergeCell ref="A552:A553"/>
    <mergeCell ref="C552:C553"/>
    <mergeCell ref="D552:D553"/>
    <mergeCell ref="F552:F553"/>
    <mergeCell ref="G552:G553"/>
    <mergeCell ref="J552:J553"/>
    <mergeCell ref="M552:M553"/>
    <mergeCell ref="O552:O553"/>
    <mergeCell ref="A554:A555"/>
    <mergeCell ref="C554:C555"/>
    <mergeCell ref="D554:D555"/>
    <mergeCell ref="F554:F555"/>
    <mergeCell ref="G554:G555"/>
    <mergeCell ref="J554:J555"/>
    <mergeCell ref="M554:M555"/>
    <mergeCell ref="O554:O555"/>
    <mergeCell ref="A556:A557"/>
    <mergeCell ref="C556:C557"/>
    <mergeCell ref="D556:D557"/>
    <mergeCell ref="F556:F557"/>
    <mergeCell ref="G556:G557"/>
    <mergeCell ref="J556:J557"/>
    <mergeCell ref="M556:M557"/>
    <mergeCell ref="O556:O557"/>
    <mergeCell ref="A558:A559"/>
    <mergeCell ref="C558:C559"/>
    <mergeCell ref="D558:D559"/>
    <mergeCell ref="F558:F559"/>
    <mergeCell ref="G558:G559"/>
    <mergeCell ref="J558:J559"/>
    <mergeCell ref="M558:M559"/>
    <mergeCell ref="O558:O559"/>
    <mergeCell ref="A560:A561"/>
    <mergeCell ref="C560:C561"/>
    <mergeCell ref="D560:D561"/>
    <mergeCell ref="F560:F561"/>
    <mergeCell ref="G560:G561"/>
    <mergeCell ref="J560:J561"/>
    <mergeCell ref="M560:M561"/>
    <mergeCell ref="O560:O561"/>
    <mergeCell ref="A562:A563"/>
    <mergeCell ref="C562:C563"/>
    <mergeCell ref="D562:D563"/>
    <mergeCell ref="F562:F563"/>
    <mergeCell ref="G562:G563"/>
    <mergeCell ref="J562:J563"/>
    <mergeCell ref="M562:M563"/>
    <mergeCell ref="O562:O563"/>
    <mergeCell ref="A564:A565"/>
    <mergeCell ref="C564:C565"/>
    <mergeCell ref="D564:D565"/>
    <mergeCell ref="F564:F565"/>
    <mergeCell ref="G564:G565"/>
    <mergeCell ref="J564:J565"/>
    <mergeCell ref="M564:M565"/>
    <mergeCell ref="O564:O565"/>
    <mergeCell ref="A566:A567"/>
    <mergeCell ref="C566:C567"/>
    <mergeCell ref="D566:D567"/>
    <mergeCell ref="F566:F567"/>
    <mergeCell ref="G566:G567"/>
    <mergeCell ref="J566:J567"/>
    <mergeCell ref="M566:M567"/>
    <mergeCell ref="O566:O567"/>
    <mergeCell ref="A568:A569"/>
    <mergeCell ref="C568:C569"/>
    <mergeCell ref="D568:D569"/>
    <mergeCell ref="F568:F569"/>
    <mergeCell ref="G568:G569"/>
    <mergeCell ref="J568:J569"/>
    <mergeCell ref="M568:M569"/>
    <mergeCell ref="O568:O569"/>
    <mergeCell ref="A570:A571"/>
    <mergeCell ref="C570:C571"/>
    <mergeCell ref="D570:D571"/>
    <mergeCell ref="F570:F571"/>
    <mergeCell ref="G570:G571"/>
    <mergeCell ref="J570:J571"/>
    <mergeCell ref="M570:M571"/>
    <mergeCell ref="O570:O571"/>
    <mergeCell ref="A572:A573"/>
    <mergeCell ref="C572:C573"/>
    <mergeCell ref="D572:D573"/>
    <mergeCell ref="F572:F573"/>
    <mergeCell ref="G572:G573"/>
    <mergeCell ref="J572:J573"/>
    <mergeCell ref="M572:M573"/>
    <mergeCell ref="O572:O573"/>
    <mergeCell ref="A574:A575"/>
    <mergeCell ref="C574:C575"/>
    <mergeCell ref="D574:D575"/>
    <mergeCell ref="F574:F575"/>
    <mergeCell ref="G574:G575"/>
    <mergeCell ref="J574:J575"/>
    <mergeCell ref="M574:M575"/>
    <mergeCell ref="O574:O575"/>
    <mergeCell ref="A582:A583"/>
    <mergeCell ref="C582:C583"/>
    <mergeCell ref="D582:D583"/>
    <mergeCell ref="F582:F583"/>
    <mergeCell ref="G582:G583"/>
    <mergeCell ref="J582:J583"/>
    <mergeCell ref="M582:M583"/>
    <mergeCell ref="O582:O583"/>
    <mergeCell ref="A576:A577"/>
    <mergeCell ref="C576:C577"/>
    <mergeCell ref="D576:D577"/>
    <mergeCell ref="F576:F577"/>
    <mergeCell ref="G576:G577"/>
    <mergeCell ref="J576:J577"/>
    <mergeCell ref="M576:M577"/>
    <mergeCell ref="O576:O577"/>
    <mergeCell ref="A630:A631"/>
    <mergeCell ref="C630:C631"/>
    <mergeCell ref="D630:D631"/>
    <mergeCell ref="F630:F631"/>
    <mergeCell ref="G630:G631"/>
    <mergeCell ref="J630:J631"/>
    <mergeCell ref="M630:M631"/>
    <mergeCell ref="O630:O631"/>
    <mergeCell ref="A578:A579"/>
    <mergeCell ref="C578:C579"/>
    <mergeCell ref="D578:D579"/>
    <mergeCell ref="F578:F579"/>
    <mergeCell ref="G578:G579"/>
    <mergeCell ref="J578:J579"/>
    <mergeCell ref="M578:M579"/>
    <mergeCell ref="O578:O579"/>
    <mergeCell ref="A580:A581"/>
    <mergeCell ref="C580:C581"/>
    <mergeCell ref="D580:D581"/>
    <mergeCell ref="F580:F581"/>
    <mergeCell ref="G580:G581"/>
    <mergeCell ref="J580:J581"/>
    <mergeCell ref="M580:M581"/>
    <mergeCell ref="O580:O581"/>
    <mergeCell ref="A588:A589"/>
    <mergeCell ref="C588:C589"/>
    <mergeCell ref="D588:D589"/>
    <mergeCell ref="F588:F589"/>
    <mergeCell ref="G588:G589"/>
    <mergeCell ref="J588:J589"/>
    <mergeCell ref="M588:M589"/>
    <mergeCell ref="O588:O589"/>
    <mergeCell ref="A632:A633"/>
    <mergeCell ref="C632:C633"/>
    <mergeCell ref="D632:D633"/>
    <mergeCell ref="F632:F633"/>
    <mergeCell ref="G632:G633"/>
    <mergeCell ref="J632:J633"/>
    <mergeCell ref="M632:M633"/>
    <mergeCell ref="O632:O633"/>
    <mergeCell ref="A634:A635"/>
    <mergeCell ref="C634:C635"/>
    <mergeCell ref="D634:D635"/>
    <mergeCell ref="F634:F635"/>
    <mergeCell ref="G634:G635"/>
    <mergeCell ref="J634:J635"/>
    <mergeCell ref="M634:M635"/>
    <mergeCell ref="O634:O635"/>
    <mergeCell ref="A636:A637"/>
    <mergeCell ref="C636:C637"/>
    <mergeCell ref="D636:D637"/>
    <mergeCell ref="F636:F637"/>
    <mergeCell ref="G636:G637"/>
    <mergeCell ref="J636:J637"/>
    <mergeCell ref="M636:M637"/>
    <mergeCell ref="O636:O637"/>
    <mergeCell ref="A638:A639"/>
    <mergeCell ref="C638:C639"/>
    <mergeCell ref="D638:D639"/>
    <mergeCell ref="F638:F639"/>
    <mergeCell ref="G638:G639"/>
    <mergeCell ref="J638:J639"/>
    <mergeCell ref="M638:M639"/>
    <mergeCell ref="O638:O639"/>
    <mergeCell ref="A640:A641"/>
    <mergeCell ref="C640:C641"/>
    <mergeCell ref="D640:D641"/>
    <mergeCell ref="F640:F641"/>
    <mergeCell ref="G640:G641"/>
    <mergeCell ref="J640:J641"/>
    <mergeCell ref="M640:M641"/>
    <mergeCell ref="O640:O641"/>
    <mergeCell ref="A642:A643"/>
    <mergeCell ref="C642:C643"/>
    <mergeCell ref="D642:D643"/>
    <mergeCell ref="F642:F643"/>
    <mergeCell ref="G642:G643"/>
    <mergeCell ref="J642:J643"/>
    <mergeCell ref="M642:M643"/>
    <mergeCell ref="O642:O643"/>
    <mergeCell ref="A644:A645"/>
    <mergeCell ref="C644:C645"/>
    <mergeCell ref="D644:D645"/>
    <mergeCell ref="F644:F645"/>
    <mergeCell ref="G644:G645"/>
    <mergeCell ref="J644:J645"/>
    <mergeCell ref="M644:M645"/>
    <mergeCell ref="O644:O645"/>
    <mergeCell ref="A646:A647"/>
    <mergeCell ref="C646:C647"/>
    <mergeCell ref="D646:D647"/>
    <mergeCell ref="F646:F647"/>
    <mergeCell ref="G646:G647"/>
    <mergeCell ref="J646:J647"/>
    <mergeCell ref="M646:M647"/>
    <mergeCell ref="O646:O647"/>
    <mergeCell ref="A648:A649"/>
    <mergeCell ref="C648:C649"/>
    <mergeCell ref="D648:D649"/>
    <mergeCell ref="F648:F649"/>
    <mergeCell ref="G648:G649"/>
    <mergeCell ref="J648:J649"/>
    <mergeCell ref="M648:M649"/>
    <mergeCell ref="O648:O649"/>
    <mergeCell ref="A650:A651"/>
    <mergeCell ref="C650:C651"/>
    <mergeCell ref="D650:D651"/>
    <mergeCell ref="F650:F651"/>
    <mergeCell ref="G650:G651"/>
    <mergeCell ref="J650:J651"/>
    <mergeCell ref="M650:M651"/>
    <mergeCell ref="O650:O651"/>
    <mergeCell ref="A652:A653"/>
    <mergeCell ref="C652:C653"/>
    <mergeCell ref="D652:D653"/>
    <mergeCell ref="F652:F653"/>
    <mergeCell ref="G652:G653"/>
    <mergeCell ref="J652:J653"/>
    <mergeCell ref="M652:M653"/>
    <mergeCell ref="O652:O653"/>
    <mergeCell ref="A654:A655"/>
    <mergeCell ref="C654:C655"/>
    <mergeCell ref="D654:D655"/>
    <mergeCell ref="F654:F655"/>
    <mergeCell ref="G654:G655"/>
    <mergeCell ref="J654:J655"/>
    <mergeCell ref="M654:M655"/>
    <mergeCell ref="O654:O655"/>
    <mergeCell ref="A656:A657"/>
    <mergeCell ref="C656:C657"/>
    <mergeCell ref="D656:D657"/>
    <mergeCell ref="F656:F657"/>
    <mergeCell ref="G656:G657"/>
    <mergeCell ref="J656:J657"/>
    <mergeCell ref="M656:M657"/>
    <mergeCell ref="O656:O657"/>
    <mergeCell ref="A658:A659"/>
    <mergeCell ref="C658:C659"/>
    <mergeCell ref="D658:D659"/>
    <mergeCell ref="F658:F659"/>
    <mergeCell ref="G658:G659"/>
    <mergeCell ref="J658:J659"/>
    <mergeCell ref="M658:M659"/>
    <mergeCell ref="O658:O659"/>
    <mergeCell ref="A660:A661"/>
    <mergeCell ref="C660:C661"/>
    <mergeCell ref="D660:D661"/>
    <mergeCell ref="F660:F661"/>
    <mergeCell ref="G660:G661"/>
    <mergeCell ref="J660:J661"/>
    <mergeCell ref="M660:M661"/>
    <mergeCell ref="O660:O661"/>
  </mergeCells>
  <phoneticPr fontId="37" type="noConversion"/>
  <printOptions horizontalCentered="1" verticalCentered="1"/>
  <pageMargins left="0.25" right="0.25" top="0.75" bottom="0.75" header="0.3" footer="0.3"/>
  <pageSetup paperSize="9" scale="80" fitToHeight="0" orientation="landscape" r:id="rId1"/>
  <headerFooter>
    <oddFooter>&amp;C第&amp;P頁 共&amp;N頁</oddFooter>
  </headerFooter>
  <rowBreaks count="24" manualBreakCount="24">
    <brk id="19" max="14" man="1"/>
    <brk id="35" max="14" man="1"/>
    <brk id="51" max="14" man="1"/>
    <brk id="67" max="14" man="1"/>
    <brk id="83" max="14" man="1"/>
    <brk id="99" max="14" man="1"/>
    <brk id="115" max="14" man="1"/>
    <brk id="131" max="14" man="1"/>
    <brk id="147" max="14" man="1"/>
    <brk id="163" max="14" man="1"/>
    <brk id="179" max="14" man="1"/>
    <brk id="195" max="14" man="1"/>
    <brk id="211" max="14" man="1"/>
    <brk id="227" max="14" man="1"/>
    <brk id="243" max="14" man="1"/>
    <brk id="259" max="14" man="1"/>
    <brk id="275" max="14" man="1"/>
    <brk id="291" max="14" man="1"/>
    <brk id="307" max="14" man="1"/>
    <brk id="323" max="14" man="1"/>
    <brk id="339" max="14" man="1"/>
    <brk id="355" max="14" man="1"/>
    <brk id="371" max="14" man="1"/>
    <brk id="387" max="1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39997558519241921"/>
    <pageSetUpPr fitToPage="1"/>
  </sheetPr>
  <dimension ref="A1:P439"/>
  <sheetViews>
    <sheetView view="pageBreakPreview" topLeftCell="A424" zoomScaleNormal="100" zoomScaleSheetLayoutView="100" zoomScalePageLayoutView="120" workbookViewId="0">
      <selection activeCell="F441" sqref="F441"/>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3.25" style="72" customWidth="1"/>
    <col min="10" max="10" width="20.125" style="151"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370" t="s">
        <v>464</v>
      </c>
      <c r="B1" s="1371"/>
      <c r="C1" s="1371"/>
      <c r="D1" s="1371"/>
      <c r="E1" s="1371"/>
      <c r="F1" s="1371"/>
      <c r="G1" s="1371"/>
      <c r="H1" s="1371"/>
      <c r="I1" s="1371"/>
      <c r="J1" s="1371"/>
      <c r="K1" s="1371"/>
      <c r="L1" s="1371"/>
      <c r="M1" s="1371"/>
      <c r="N1" s="1371"/>
      <c r="O1" s="1372"/>
      <c r="P1" s="118"/>
    </row>
    <row r="2" spans="1:16">
      <c r="A2" s="1384" t="s">
        <v>248</v>
      </c>
      <c r="B2" s="62" t="s">
        <v>250</v>
      </c>
      <c r="C2" s="1373" t="s">
        <v>465</v>
      </c>
      <c r="D2" s="1374"/>
      <c r="E2" s="63" t="s">
        <v>393</v>
      </c>
      <c r="F2" s="1373" t="s">
        <v>466</v>
      </c>
      <c r="G2" s="1374"/>
      <c r="H2" s="62" t="s">
        <v>394</v>
      </c>
      <c r="I2" s="296"/>
      <c r="J2" s="1386" t="s">
        <v>467</v>
      </c>
      <c r="K2" s="1386" t="s">
        <v>395</v>
      </c>
      <c r="L2" s="1392"/>
      <c r="M2" s="1394" t="s">
        <v>468</v>
      </c>
      <c r="N2" s="1373" t="s">
        <v>469</v>
      </c>
      <c r="O2" s="64" t="s">
        <v>249</v>
      </c>
      <c r="P2" s="118"/>
    </row>
    <row r="3" spans="1:16">
      <c r="A3" s="1385"/>
      <c r="B3" s="65" t="s">
        <v>260</v>
      </c>
      <c r="C3" s="1375"/>
      <c r="D3" s="1375"/>
      <c r="E3" s="66" t="s">
        <v>470</v>
      </c>
      <c r="F3" s="1375"/>
      <c r="G3" s="1375"/>
      <c r="H3" s="65" t="s">
        <v>396</v>
      </c>
      <c r="I3" s="151"/>
      <c r="J3" s="1387"/>
      <c r="K3" s="1387" t="s">
        <v>397</v>
      </c>
      <c r="L3" s="1393"/>
      <c r="M3" s="1395"/>
      <c r="N3" s="1396"/>
      <c r="O3" s="67" t="s">
        <v>439</v>
      </c>
      <c r="P3" s="118"/>
    </row>
    <row r="4" spans="1:16" ht="30" customHeight="1">
      <c r="A4" s="1376" t="s">
        <v>490</v>
      </c>
      <c r="B4" s="149" t="s">
        <v>1330</v>
      </c>
      <c r="C4" s="1378">
        <v>16482</v>
      </c>
      <c r="D4" s="1380" t="s">
        <v>478</v>
      </c>
      <c r="E4" s="75" t="s">
        <v>526</v>
      </c>
      <c r="F4" s="1382" t="s">
        <v>449</v>
      </c>
      <c r="G4" s="1380" t="s">
        <v>478</v>
      </c>
      <c r="H4" s="75" t="s">
        <v>526</v>
      </c>
      <c r="I4" s="295"/>
      <c r="J4" s="1388" t="s">
        <v>1328</v>
      </c>
      <c r="K4" s="90" t="s">
        <v>449</v>
      </c>
      <c r="L4" s="76"/>
      <c r="M4" s="1457" t="s">
        <v>444</v>
      </c>
      <c r="N4" s="82" t="s">
        <v>474</v>
      </c>
      <c r="O4" s="1426" t="s">
        <v>1644</v>
      </c>
      <c r="P4" s="118"/>
    </row>
    <row r="5" spans="1:16" ht="30" customHeight="1">
      <c r="A5" s="1376"/>
      <c r="B5" s="149" t="s">
        <v>1582</v>
      </c>
      <c r="C5" s="1378"/>
      <c r="D5" s="1380"/>
      <c r="E5" s="75" t="s">
        <v>526</v>
      </c>
      <c r="F5" s="1382"/>
      <c r="G5" s="1380"/>
      <c r="H5" s="78" t="s">
        <v>449</v>
      </c>
      <c r="I5" s="297"/>
      <c r="J5" s="1388"/>
      <c r="K5" s="91" t="s">
        <v>449</v>
      </c>
      <c r="L5" s="79"/>
      <c r="M5" s="1457"/>
      <c r="N5" s="82" t="s">
        <v>476</v>
      </c>
      <c r="O5" s="1426"/>
      <c r="P5" s="118"/>
    </row>
    <row r="6" spans="1:16" ht="30" customHeight="1">
      <c r="A6" s="1376" t="s">
        <v>490</v>
      </c>
      <c r="B6" s="149" t="s">
        <v>1330</v>
      </c>
      <c r="C6" s="1378">
        <v>16482</v>
      </c>
      <c r="D6" s="1380" t="s">
        <v>478</v>
      </c>
      <c r="E6" s="75" t="s">
        <v>526</v>
      </c>
      <c r="F6" s="1382" t="s">
        <v>449</v>
      </c>
      <c r="G6" s="1380" t="s">
        <v>478</v>
      </c>
      <c r="H6" s="75" t="s">
        <v>526</v>
      </c>
      <c r="I6" s="295"/>
      <c r="J6" s="1388" t="s">
        <v>1328</v>
      </c>
      <c r="K6" s="90" t="s">
        <v>449</v>
      </c>
      <c r="L6" s="76"/>
      <c r="M6" s="1457" t="s">
        <v>444</v>
      </c>
      <c r="N6" s="82" t="s">
        <v>474</v>
      </c>
      <c r="O6" s="1426" t="s">
        <v>1645</v>
      </c>
      <c r="P6" s="118"/>
    </row>
    <row r="7" spans="1:16" ht="30" customHeight="1">
      <c r="A7" s="1376"/>
      <c r="B7" s="149" t="s">
        <v>1582</v>
      </c>
      <c r="C7" s="1378"/>
      <c r="D7" s="1380"/>
      <c r="E7" s="75" t="s">
        <v>526</v>
      </c>
      <c r="F7" s="1382"/>
      <c r="G7" s="1380"/>
      <c r="H7" s="78" t="s">
        <v>449</v>
      </c>
      <c r="I7" s="297"/>
      <c r="J7" s="1388"/>
      <c r="K7" s="91" t="s">
        <v>449</v>
      </c>
      <c r="L7" s="79"/>
      <c r="M7" s="1457"/>
      <c r="N7" s="82" t="s">
        <v>476</v>
      </c>
      <c r="O7" s="1426"/>
      <c r="P7" s="118"/>
    </row>
    <row r="8" spans="1:16" ht="30" customHeight="1">
      <c r="A8" s="1360" t="s">
        <v>541</v>
      </c>
      <c r="B8" s="148" t="s">
        <v>1330</v>
      </c>
      <c r="C8" s="1362">
        <v>16482</v>
      </c>
      <c r="D8" s="1364" t="s">
        <v>454</v>
      </c>
      <c r="E8" s="69" t="s">
        <v>607</v>
      </c>
      <c r="F8" s="1389">
        <v>21</v>
      </c>
      <c r="G8" s="1364" t="s">
        <v>454</v>
      </c>
      <c r="H8" s="1389" t="s">
        <v>607</v>
      </c>
      <c r="I8" s="1446"/>
      <c r="J8" s="1367" t="s">
        <v>1581</v>
      </c>
      <c r="K8" s="87">
        <v>21</v>
      </c>
      <c r="L8" s="70" t="s">
        <v>454</v>
      </c>
      <c r="M8" s="1395" t="s">
        <v>444</v>
      </c>
      <c r="N8" s="66" t="s">
        <v>488</v>
      </c>
      <c r="O8" s="1369" t="s">
        <v>1426</v>
      </c>
      <c r="P8" s="118"/>
    </row>
    <row r="9" spans="1:16" ht="30" customHeight="1">
      <c r="A9" s="1360"/>
      <c r="B9" s="148" t="s">
        <v>1329</v>
      </c>
      <c r="C9" s="1362"/>
      <c r="D9" s="1364"/>
      <c r="E9" s="69" t="s">
        <v>607</v>
      </c>
      <c r="F9" s="1389"/>
      <c r="G9" s="1364"/>
      <c r="H9" s="71" t="s">
        <v>2044</v>
      </c>
      <c r="I9" s="298"/>
      <c r="J9" s="1367"/>
      <c r="K9" s="87">
        <v>2</v>
      </c>
      <c r="L9" s="73" t="s">
        <v>443</v>
      </c>
      <c r="M9" s="1395"/>
      <c r="N9" s="66" t="s">
        <v>499</v>
      </c>
      <c r="O9" s="1369"/>
      <c r="P9" s="118"/>
    </row>
    <row r="10" spans="1:16" ht="30" customHeight="1">
      <c r="A10" s="1360" t="s">
        <v>546</v>
      </c>
      <c r="B10" s="148" t="s">
        <v>1330</v>
      </c>
      <c r="C10" s="1362">
        <v>16482</v>
      </c>
      <c r="D10" s="1364" t="s">
        <v>454</v>
      </c>
      <c r="E10" s="69" t="s">
        <v>503</v>
      </c>
      <c r="F10" s="1389">
        <v>21</v>
      </c>
      <c r="G10" s="1364" t="s">
        <v>454</v>
      </c>
      <c r="H10" s="69" t="s">
        <v>503</v>
      </c>
      <c r="I10" s="294"/>
      <c r="J10" s="1367" t="s">
        <v>1581</v>
      </c>
      <c r="K10" s="87">
        <v>42</v>
      </c>
      <c r="L10" s="70" t="s">
        <v>454</v>
      </c>
      <c r="M10" s="1395" t="s">
        <v>444</v>
      </c>
      <c r="N10" s="66" t="s">
        <v>488</v>
      </c>
      <c r="O10" s="1369" t="s">
        <v>1427</v>
      </c>
      <c r="P10" s="118"/>
    </row>
    <row r="11" spans="1:16" ht="30" customHeight="1">
      <c r="A11" s="1360"/>
      <c r="B11" s="148" t="s">
        <v>1329</v>
      </c>
      <c r="C11" s="1362"/>
      <c r="D11" s="1364"/>
      <c r="E11" s="69" t="s">
        <v>503</v>
      </c>
      <c r="F11" s="1389"/>
      <c r="G11" s="1364"/>
      <c r="H11" s="71" t="s">
        <v>441</v>
      </c>
      <c r="I11" s="298"/>
      <c r="J11" s="1367"/>
      <c r="K11" s="87">
        <v>4</v>
      </c>
      <c r="L11" s="73" t="s">
        <v>443</v>
      </c>
      <c r="M11" s="1395"/>
      <c r="N11" s="66" t="s">
        <v>499</v>
      </c>
      <c r="O11" s="1369"/>
      <c r="P11" s="118"/>
    </row>
    <row r="12" spans="1:16" ht="30" customHeight="1">
      <c r="A12" s="1360" t="s">
        <v>548</v>
      </c>
      <c r="B12" s="148" t="s">
        <v>1330</v>
      </c>
      <c r="C12" s="1362">
        <v>16482</v>
      </c>
      <c r="D12" s="1364" t="s">
        <v>454</v>
      </c>
      <c r="E12" s="69" t="s">
        <v>505</v>
      </c>
      <c r="F12" s="1389">
        <v>21</v>
      </c>
      <c r="G12" s="1364" t="s">
        <v>454</v>
      </c>
      <c r="H12" s="69" t="s">
        <v>505</v>
      </c>
      <c r="I12" s="294"/>
      <c r="J12" s="1367" t="s">
        <v>1581</v>
      </c>
      <c r="K12" s="87">
        <v>63</v>
      </c>
      <c r="L12" s="70" t="s">
        <v>454</v>
      </c>
      <c r="M12" s="1395" t="s">
        <v>444</v>
      </c>
      <c r="N12" s="66" t="s">
        <v>488</v>
      </c>
      <c r="O12" s="1369" t="s">
        <v>1428</v>
      </c>
      <c r="P12" s="118"/>
    </row>
    <row r="13" spans="1:16" ht="30" customHeight="1">
      <c r="A13" s="1360"/>
      <c r="B13" s="148" t="s">
        <v>1329</v>
      </c>
      <c r="C13" s="1362"/>
      <c r="D13" s="1364"/>
      <c r="E13" s="69" t="s">
        <v>505</v>
      </c>
      <c r="F13" s="1389"/>
      <c r="G13" s="1364"/>
      <c r="H13" s="71" t="s">
        <v>441</v>
      </c>
      <c r="I13" s="298"/>
      <c r="J13" s="1367"/>
      <c r="K13" s="87">
        <v>6</v>
      </c>
      <c r="L13" s="73" t="s">
        <v>443</v>
      </c>
      <c r="M13" s="1395"/>
      <c r="N13" s="66" t="s">
        <v>499</v>
      </c>
      <c r="O13" s="1369"/>
      <c r="P13" s="118"/>
    </row>
    <row r="14" spans="1:16" ht="30" customHeight="1">
      <c r="A14" s="1360" t="s">
        <v>549</v>
      </c>
      <c r="B14" s="148" t="s">
        <v>1330</v>
      </c>
      <c r="C14" s="1362">
        <v>16482</v>
      </c>
      <c r="D14" s="1364" t="s">
        <v>454</v>
      </c>
      <c r="E14" s="69" t="s">
        <v>613</v>
      </c>
      <c r="F14" s="1389">
        <v>21</v>
      </c>
      <c r="G14" s="1364" t="s">
        <v>454</v>
      </c>
      <c r="H14" s="69" t="s">
        <v>613</v>
      </c>
      <c r="I14" s="294"/>
      <c r="J14" s="1367" t="s">
        <v>1581</v>
      </c>
      <c r="K14" s="87">
        <v>84</v>
      </c>
      <c r="L14" s="70" t="s">
        <v>454</v>
      </c>
      <c r="M14" s="1395" t="s">
        <v>444</v>
      </c>
      <c r="N14" s="66" t="s">
        <v>474</v>
      </c>
      <c r="O14" s="1369" t="s">
        <v>1429</v>
      </c>
      <c r="P14" s="118"/>
    </row>
    <row r="15" spans="1:16" ht="30" customHeight="1">
      <c r="A15" s="1360"/>
      <c r="B15" s="148" t="s">
        <v>1329</v>
      </c>
      <c r="C15" s="1362"/>
      <c r="D15" s="1364"/>
      <c r="E15" s="69" t="s">
        <v>613</v>
      </c>
      <c r="F15" s="1389"/>
      <c r="G15" s="1364"/>
      <c r="H15" s="71" t="s">
        <v>441</v>
      </c>
      <c r="I15" s="298"/>
      <c r="J15" s="1367"/>
      <c r="K15" s="87">
        <v>8</v>
      </c>
      <c r="L15" s="73" t="s">
        <v>443</v>
      </c>
      <c r="M15" s="1395"/>
      <c r="N15" s="66" t="s">
        <v>499</v>
      </c>
      <c r="O15" s="1369"/>
      <c r="P15" s="118"/>
    </row>
    <row r="16" spans="1:16" ht="30" customHeight="1">
      <c r="A16" s="1360" t="s">
        <v>551</v>
      </c>
      <c r="B16" s="148" t="s">
        <v>1330</v>
      </c>
      <c r="C16" s="1362">
        <v>16482</v>
      </c>
      <c r="D16" s="1364" t="s">
        <v>454</v>
      </c>
      <c r="E16" s="69" t="s">
        <v>616</v>
      </c>
      <c r="F16" s="1389">
        <v>21</v>
      </c>
      <c r="G16" s="1364" t="s">
        <v>454</v>
      </c>
      <c r="H16" s="69" t="s">
        <v>616</v>
      </c>
      <c r="I16" s="294"/>
      <c r="J16" s="1367" t="s">
        <v>1581</v>
      </c>
      <c r="K16" s="87">
        <v>105</v>
      </c>
      <c r="L16" s="70" t="s">
        <v>454</v>
      </c>
      <c r="M16" s="1395" t="s">
        <v>444</v>
      </c>
      <c r="N16" s="66" t="s">
        <v>474</v>
      </c>
      <c r="O16" s="1369" t="s">
        <v>1431</v>
      </c>
      <c r="P16" s="118"/>
    </row>
    <row r="17" spans="1:16" ht="30" customHeight="1">
      <c r="A17" s="1360"/>
      <c r="B17" s="148" t="s">
        <v>1329</v>
      </c>
      <c r="C17" s="1362"/>
      <c r="D17" s="1364"/>
      <c r="E17" s="69" t="s">
        <v>616</v>
      </c>
      <c r="F17" s="1389"/>
      <c r="G17" s="1364"/>
      <c r="H17" s="71" t="s">
        <v>441</v>
      </c>
      <c r="I17" s="298"/>
      <c r="J17" s="1367"/>
      <c r="K17" s="87">
        <v>10</v>
      </c>
      <c r="L17" s="73" t="s">
        <v>443</v>
      </c>
      <c r="M17" s="1395"/>
      <c r="N17" s="66" t="s">
        <v>499</v>
      </c>
      <c r="O17" s="1369"/>
      <c r="P17" s="118"/>
    </row>
    <row r="18" spans="1:16" ht="30" customHeight="1">
      <c r="A18" s="1360" t="s">
        <v>553</v>
      </c>
      <c r="B18" s="148" t="s">
        <v>1330</v>
      </c>
      <c r="C18" s="1362">
        <v>16482</v>
      </c>
      <c r="D18" s="1364" t="s">
        <v>454</v>
      </c>
      <c r="E18" s="69" t="s">
        <v>451</v>
      </c>
      <c r="F18" s="1389">
        <v>21</v>
      </c>
      <c r="G18" s="1364" t="s">
        <v>454</v>
      </c>
      <c r="H18" s="69" t="s">
        <v>451</v>
      </c>
      <c r="I18" s="294"/>
      <c r="J18" s="1367" t="s">
        <v>1581</v>
      </c>
      <c r="K18" s="87">
        <v>126</v>
      </c>
      <c r="L18" s="70" t="s">
        <v>454</v>
      </c>
      <c r="M18" s="1395" t="s">
        <v>444</v>
      </c>
      <c r="N18" s="66" t="s">
        <v>474</v>
      </c>
      <c r="O18" s="1369" t="s">
        <v>1430</v>
      </c>
      <c r="P18" s="118"/>
    </row>
    <row r="19" spans="1:16" ht="30" customHeight="1">
      <c r="A19" s="1360"/>
      <c r="B19" s="148" t="s">
        <v>1329</v>
      </c>
      <c r="C19" s="1362"/>
      <c r="D19" s="1364"/>
      <c r="E19" s="69" t="s">
        <v>451</v>
      </c>
      <c r="F19" s="1389"/>
      <c r="G19" s="1364"/>
      <c r="H19" s="71" t="s">
        <v>441</v>
      </c>
      <c r="I19" s="298"/>
      <c r="J19" s="1367"/>
      <c r="K19" s="87">
        <v>12</v>
      </c>
      <c r="L19" s="73" t="s">
        <v>443</v>
      </c>
      <c r="M19" s="1395"/>
      <c r="N19" s="66" t="s">
        <v>499</v>
      </c>
      <c r="O19" s="1369"/>
      <c r="P19" s="118"/>
    </row>
    <row r="20" spans="1:16" ht="30" customHeight="1">
      <c r="A20" s="1360" t="s">
        <v>555</v>
      </c>
      <c r="B20" s="148" t="s">
        <v>1330</v>
      </c>
      <c r="C20" s="1362">
        <v>16482</v>
      </c>
      <c r="D20" s="1364" t="s">
        <v>454</v>
      </c>
      <c r="E20" s="69" t="s">
        <v>530</v>
      </c>
      <c r="F20" s="1389">
        <v>22</v>
      </c>
      <c r="G20" s="1364" t="s">
        <v>454</v>
      </c>
      <c r="H20" s="69" t="s">
        <v>530</v>
      </c>
      <c r="I20" s="294"/>
      <c r="J20" s="1367" t="s">
        <v>1581</v>
      </c>
      <c r="K20" s="87">
        <v>148</v>
      </c>
      <c r="L20" s="70" t="s">
        <v>454</v>
      </c>
      <c r="M20" s="1395" t="s">
        <v>444</v>
      </c>
      <c r="N20" s="66" t="s">
        <v>516</v>
      </c>
      <c r="O20" s="1369" t="s">
        <v>1432</v>
      </c>
      <c r="P20" s="118"/>
    </row>
    <row r="21" spans="1:16" ht="30" customHeight="1">
      <c r="A21" s="1360"/>
      <c r="B21" s="148" t="s">
        <v>1329</v>
      </c>
      <c r="C21" s="1362"/>
      <c r="D21" s="1364"/>
      <c r="E21" s="69" t="s">
        <v>530</v>
      </c>
      <c r="F21" s="1389"/>
      <c r="G21" s="1364"/>
      <c r="H21" s="71" t="s">
        <v>441</v>
      </c>
      <c r="I21" s="298"/>
      <c r="J21" s="1367"/>
      <c r="K21" s="87">
        <v>14</v>
      </c>
      <c r="L21" s="73" t="s">
        <v>443</v>
      </c>
      <c r="M21" s="1395"/>
      <c r="N21" s="66" t="s">
        <v>499</v>
      </c>
      <c r="O21" s="1369"/>
      <c r="P21" s="118"/>
    </row>
    <row r="22" spans="1:16" ht="30" customHeight="1">
      <c r="A22" s="1360" t="s">
        <v>558</v>
      </c>
      <c r="B22" s="148" t="s">
        <v>1330</v>
      </c>
      <c r="C22" s="1362">
        <v>16482</v>
      </c>
      <c r="D22" s="1364" t="s">
        <v>454</v>
      </c>
      <c r="E22" s="69" t="s">
        <v>628</v>
      </c>
      <c r="F22" s="1389">
        <v>23</v>
      </c>
      <c r="G22" s="1364" t="s">
        <v>454</v>
      </c>
      <c r="H22" s="69" t="s">
        <v>628</v>
      </c>
      <c r="I22" s="294"/>
      <c r="J22" s="1367" t="s">
        <v>1581</v>
      </c>
      <c r="K22" s="87">
        <v>171</v>
      </c>
      <c r="L22" s="70" t="s">
        <v>454</v>
      </c>
      <c r="M22" s="1395" t="s">
        <v>444</v>
      </c>
      <c r="N22" s="66" t="s">
        <v>488</v>
      </c>
      <c r="O22" s="1369" t="s">
        <v>1433</v>
      </c>
      <c r="P22" s="118"/>
    </row>
    <row r="23" spans="1:16" ht="30" customHeight="1">
      <c r="A23" s="1360"/>
      <c r="B23" s="148" t="s">
        <v>1329</v>
      </c>
      <c r="C23" s="1362"/>
      <c r="D23" s="1364"/>
      <c r="E23" s="69" t="s">
        <v>628</v>
      </c>
      <c r="F23" s="1389"/>
      <c r="G23" s="1364"/>
      <c r="H23" s="71" t="s">
        <v>441</v>
      </c>
      <c r="I23" s="298"/>
      <c r="J23" s="1367"/>
      <c r="K23" s="87">
        <v>16</v>
      </c>
      <c r="L23" s="73" t="s">
        <v>443</v>
      </c>
      <c r="M23" s="1395"/>
      <c r="N23" s="66" t="s">
        <v>511</v>
      </c>
      <c r="O23" s="1369"/>
      <c r="P23" s="118"/>
    </row>
    <row r="24" spans="1:16" ht="30" customHeight="1">
      <c r="A24" s="1360" t="s">
        <v>560</v>
      </c>
      <c r="B24" s="148" t="s">
        <v>1330</v>
      </c>
      <c r="C24" s="1362">
        <v>16482</v>
      </c>
      <c r="D24" s="1364" t="s">
        <v>454</v>
      </c>
      <c r="E24" s="69" t="s">
        <v>630</v>
      </c>
      <c r="F24" s="1389">
        <v>22</v>
      </c>
      <c r="G24" s="1364" t="s">
        <v>454</v>
      </c>
      <c r="H24" s="69" t="s">
        <v>630</v>
      </c>
      <c r="I24" s="294"/>
      <c r="J24" s="1367" t="s">
        <v>1581</v>
      </c>
      <c r="K24" s="87">
        <v>193</v>
      </c>
      <c r="L24" s="70" t="s">
        <v>454</v>
      </c>
      <c r="M24" s="1395" t="s">
        <v>444</v>
      </c>
      <c r="N24" s="66" t="s">
        <v>488</v>
      </c>
      <c r="O24" s="1369" t="s">
        <v>1434</v>
      </c>
      <c r="P24" s="118"/>
    </row>
    <row r="25" spans="1:16" ht="30" customHeight="1">
      <c r="A25" s="1360"/>
      <c r="B25" s="148" t="s">
        <v>1329</v>
      </c>
      <c r="C25" s="1362"/>
      <c r="D25" s="1364"/>
      <c r="E25" s="69" t="s">
        <v>630</v>
      </c>
      <c r="F25" s="1389"/>
      <c r="G25" s="1364"/>
      <c r="H25" s="71" t="s">
        <v>441</v>
      </c>
      <c r="I25" s="298"/>
      <c r="J25" s="1367"/>
      <c r="K25" s="87">
        <v>18</v>
      </c>
      <c r="L25" s="73" t="s">
        <v>443</v>
      </c>
      <c r="M25" s="1395"/>
      <c r="N25" s="66" t="s">
        <v>491</v>
      </c>
      <c r="O25" s="1369"/>
      <c r="P25" s="118"/>
    </row>
    <row r="26" spans="1:16" ht="30" customHeight="1">
      <c r="A26" s="1360" t="s">
        <v>561</v>
      </c>
      <c r="B26" s="148" t="s">
        <v>1330</v>
      </c>
      <c r="C26" s="1362">
        <v>16482</v>
      </c>
      <c r="D26" s="1364" t="s">
        <v>454</v>
      </c>
      <c r="E26" s="69" t="s">
        <v>450</v>
      </c>
      <c r="F26" s="1389">
        <v>22</v>
      </c>
      <c r="G26" s="1364" t="s">
        <v>454</v>
      </c>
      <c r="H26" s="69" t="s">
        <v>450</v>
      </c>
      <c r="I26" s="294"/>
      <c r="J26" s="1367" t="s">
        <v>1581</v>
      </c>
      <c r="K26" s="87">
        <v>193</v>
      </c>
      <c r="L26" s="70" t="s">
        <v>454</v>
      </c>
      <c r="M26" s="1395" t="s">
        <v>444</v>
      </c>
      <c r="N26" s="66" t="s">
        <v>474</v>
      </c>
      <c r="O26" s="1369" t="s">
        <v>1435</v>
      </c>
      <c r="P26" s="118"/>
    </row>
    <row r="27" spans="1:16" ht="30" customHeight="1">
      <c r="A27" s="1360"/>
      <c r="B27" s="148" t="s">
        <v>1329</v>
      </c>
      <c r="C27" s="1362"/>
      <c r="D27" s="1364"/>
      <c r="E27" s="69" t="s">
        <v>450</v>
      </c>
      <c r="F27" s="1389"/>
      <c r="G27" s="1364"/>
      <c r="H27" s="71" t="s">
        <v>441</v>
      </c>
      <c r="I27" s="298"/>
      <c r="J27" s="1367"/>
      <c r="K27" s="87">
        <v>20</v>
      </c>
      <c r="L27" s="73" t="s">
        <v>443</v>
      </c>
      <c r="M27" s="1395"/>
      <c r="N27" s="66" t="s">
        <v>511</v>
      </c>
      <c r="O27" s="1369"/>
      <c r="P27" s="118"/>
    </row>
    <row r="28" spans="1:16" ht="30" customHeight="1">
      <c r="A28" s="1360" t="s">
        <v>563</v>
      </c>
      <c r="B28" s="148" t="s">
        <v>1330</v>
      </c>
      <c r="C28" s="1362">
        <v>16482</v>
      </c>
      <c r="D28" s="1364" t="s">
        <v>454</v>
      </c>
      <c r="E28" s="69" t="s">
        <v>712</v>
      </c>
      <c r="F28" s="1389">
        <v>22</v>
      </c>
      <c r="G28" s="1364" t="s">
        <v>454</v>
      </c>
      <c r="H28" s="69" t="s">
        <v>712</v>
      </c>
      <c r="I28" s="294"/>
      <c r="J28" s="1367" t="s">
        <v>1581</v>
      </c>
      <c r="K28" s="87">
        <v>215</v>
      </c>
      <c r="L28" s="70" t="s">
        <v>454</v>
      </c>
      <c r="M28" s="1395" t="s">
        <v>444</v>
      </c>
      <c r="N28" s="66" t="s">
        <v>516</v>
      </c>
      <c r="O28" s="1369" t="s">
        <v>1436</v>
      </c>
      <c r="P28" s="118"/>
    </row>
    <row r="29" spans="1:16" ht="30" customHeight="1">
      <c r="A29" s="1360"/>
      <c r="B29" s="148" t="s">
        <v>1329</v>
      </c>
      <c r="C29" s="1362"/>
      <c r="D29" s="1364"/>
      <c r="E29" s="69" t="s">
        <v>712</v>
      </c>
      <c r="F29" s="1389"/>
      <c r="G29" s="1364"/>
      <c r="H29" s="71" t="s">
        <v>441</v>
      </c>
      <c r="I29" s="298"/>
      <c r="J29" s="1367"/>
      <c r="K29" s="87">
        <v>22</v>
      </c>
      <c r="L29" s="73" t="s">
        <v>443</v>
      </c>
      <c r="M29" s="1395"/>
      <c r="N29" s="66" t="s">
        <v>499</v>
      </c>
      <c r="O29" s="1369"/>
      <c r="P29" s="118"/>
    </row>
    <row r="30" spans="1:16" ht="30" customHeight="1">
      <c r="A30" s="1360" t="s">
        <v>564</v>
      </c>
      <c r="B30" s="148" t="s">
        <v>1330</v>
      </c>
      <c r="C30" s="1362">
        <v>16482</v>
      </c>
      <c r="D30" s="1364" t="s">
        <v>454</v>
      </c>
      <c r="E30" s="69" t="s">
        <v>713</v>
      </c>
      <c r="F30" s="1389">
        <v>22</v>
      </c>
      <c r="G30" s="1364" t="s">
        <v>454</v>
      </c>
      <c r="H30" s="69" t="s">
        <v>713</v>
      </c>
      <c r="I30" s="294"/>
      <c r="J30" s="1367" t="s">
        <v>1581</v>
      </c>
      <c r="K30" s="87">
        <v>237</v>
      </c>
      <c r="L30" s="70" t="s">
        <v>454</v>
      </c>
      <c r="M30" s="1395" t="s">
        <v>444</v>
      </c>
      <c r="N30" s="66" t="s">
        <v>714</v>
      </c>
      <c r="O30" s="1369" t="s">
        <v>1437</v>
      </c>
      <c r="P30" s="118"/>
    </row>
    <row r="31" spans="1:16" ht="30" customHeight="1">
      <c r="A31" s="1360"/>
      <c r="B31" s="148" t="s">
        <v>1329</v>
      </c>
      <c r="C31" s="1362"/>
      <c r="D31" s="1364"/>
      <c r="E31" s="69" t="s">
        <v>713</v>
      </c>
      <c r="F31" s="1389"/>
      <c r="G31" s="1364"/>
      <c r="H31" s="71" t="s">
        <v>441</v>
      </c>
      <c r="I31" s="298"/>
      <c r="J31" s="1367"/>
      <c r="K31" s="87">
        <v>24</v>
      </c>
      <c r="L31" s="73" t="s">
        <v>443</v>
      </c>
      <c r="M31" s="1395"/>
      <c r="N31" s="66" t="s">
        <v>499</v>
      </c>
      <c r="O31" s="1369"/>
      <c r="P31" s="118"/>
    </row>
    <row r="32" spans="1:16" ht="30" customHeight="1">
      <c r="A32" s="1360" t="s">
        <v>566</v>
      </c>
      <c r="B32" s="148" t="s">
        <v>1330</v>
      </c>
      <c r="C32" s="1362">
        <v>16482</v>
      </c>
      <c r="D32" s="1364" t="s">
        <v>454</v>
      </c>
      <c r="E32" s="69" t="s">
        <v>633</v>
      </c>
      <c r="F32" s="1389">
        <v>22</v>
      </c>
      <c r="G32" s="1364" t="s">
        <v>454</v>
      </c>
      <c r="H32" s="69" t="s">
        <v>633</v>
      </c>
      <c r="I32" s="294"/>
      <c r="J32" s="1367" t="s">
        <v>1581</v>
      </c>
      <c r="K32" s="87">
        <v>259</v>
      </c>
      <c r="L32" s="70" t="s">
        <v>454</v>
      </c>
      <c r="M32" s="1395" t="s">
        <v>444</v>
      </c>
      <c r="N32" s="66" t="s">
        <v>516</v>
      </c>
      <c r="O32" s="1369" t="s">
        <v>1438</v>
      </c>
      <c r="P32" s="118"/>
    </row>
    <row r="33" spans="1:16" ht="30" customHeight="1">
      <c r="A33" s="1360"/>
      <c r="B33" s="148" t="s">
        <v>1329</v>
      </c>
      <c r="C33" s="1362"/>
      <c r="D33" s="1364"/>
      <c r="E33" s="69" t="s">
        <v>633</v>
      </c>
      <c r="F33" s="1389"/>
      <c r="G33" s="1364"/>
      <c r="H33" s="71" t="s">
        <v>441</v>
      </c>
      <c r="I33" s="298"/>
      <c r="J33" s="1367"/>
      <c r="K33" s="87">
        <v>26</v>
      </c>
      <c r="L33" s="73" t="s">
        <v>443</v>
      </c>
      <c r="M33" s="1395"/>
      <c r="N33" s="66" t="s">
        <v>511</v>
      </c>
      <c r="O33" s="1369"/>
      <c r="P33" s="118"/>
    </row>
    <row r="34" spans="1:16" ht="30" customHeight="1">
      <c r="A34" s="1360" t="s">
        <v>567</v>
      </c>
      <c r="B34" s="148" t="s">
        <v>1330</v>
      </c>
      <c r="C34" s="1362">
        <v>16482</v>
      </c>
      <c r="D34" s="1364" t="s">
        <v>454</v>
      </c>
      <c r="E34" s="69" t="s">
        <v>636</v>
      </c>
      <c r="F34" s="1389">
        <v>22</v>
      </c>
      <c r="G34" s="1364" t="s">
        <v>454</v>
      </c>
      <c r="H34" s="69" t="s">
        <v>636</v>
      </c>
      <c r="I34" s="294"/>
      <c r="J34" s="1367" t="s">
        <v>1581</v>
      </c>
      <c r="K34" s="87">
        <v>281</v>
      </c>
      <c r="L34" s="70" t="s">
        <v>454</v>
      </c>
      <c r="M34" s="1395" t="s">
        <v>444</v>
      </c>
      <c r="N34" s="66" t="s">
        <v>516</v>
      </c>
      <c r="O34" s="1369" t="s">
        <v>1439</v>
      </c>
      <c r="P34" s="118"/>
    </row>
    <row r="35" spans="1:16" ht="30" customHeight="1">
      <c r="A35" s="1360"/>
      <c r="B35" s="148" t="s">
        <v>1329</v>
      </c>
      <c r="C35" s="1362"/>
      <c r="D35" s="1364"/>
      <c r="E35" s="69" t="s">
        <v>636</v>
      </c>
      <c r="F35" s="1389"/>
      <c r="G35" s="1364"/>
      <c r="H35" s="71" t="s">
        <v>441</v>
      </c>
      <c r="I35" s="298"/>
      <c r="J35" s="1367"/>
      <c r="K35" s="87">
        <v>28</v>
      </c>
      <c r="L35" s="73" t="s">
        <v>443</v>
      </c>
      <c r="M35" s="1395"/>
      <c r="N35" s="66" t="s">
        <v>511</v>
      </c>
      <c r="O35" s="1369"/>
      <c r="P35" s="118"/>
    </row>
    <row r="36" spans="1:16" ht="30" customHeight="1">
      <c r="A36" s="1360" t="s">
        <v>569</v>
      </c>
      <c r="B36" s="148" t="s">
        <v>1330</v>
      </c>
      <c r="C36" s="1362">
        <v>16482</v>
      </c>
      <c r="D36" s="1364" t="s">
        <v>454</v>
      </c>
      <c r="E36" s="69" t="s">
        <v>508</v>
      </c>
      <c r="F36" s="1389">
        <v>24</v>
      </c>
      <c r="G36" s="1364" t="s">
        <v>454</v>
      </c>
      <c r="H36" s="69" t="s">
        <v>508</v>
      </c>
      <c r="I36" s="294"/>
      <c r="J36" s="1367" t="s">
        <v>1581</v>
      </c>
      <c r="K36" s="87">
        <v>305</v>
      </c>
      <c r="L36" s="70" t="s">
        <v>454</v>
      </c>
      <c r="M36" s="1395" t="s">
        <v>444</v>
      </c>
      <c r="N36" s="66" t="s">
        <v>474</v>
      </c>
      <c r="O36" s="1369" t="s">
        <v>1440</v>
      </c>
      <c r="P36" s="118"/>
    </row>
    <row r="37" spans="1:16" ht="30" customHeight="1">
      <c r="A37" s="1360"/>
      <c r="B37" s="148" t="s">
        <v>1329</v>
      </c>
      <c r="C37" s="1362"/>
      <c r="D37" s="1364"/>
      <c r="E37" s="69" t="s">
        <v>508</v>
      </c>
      <c r="F37" s="1389"/>
      <c r="G37" s="1364"/>
      <c r="H37" s="71" t="s">
        <v>441</v>
      </c>
      <c r="I37" s="298"/>
      <c r="J37" s="1367"/>
      <c r="K37" s="87">
        <v>30</v>
      </c>
      <c r="L37" s="73" t="s">
        <v>443</v>
      </c>
      <c r="M37" s="1395"/>
      <c r="N37" s="66" t="s">
        <v>499</v>
      </c>
      <c r="O37" s="1369"/>
      <c r="P37" s="118"/>
    </row>
    <row r="38" spans="1:16" ht="30" customHeight="1">
      <c r="A38" s="1360" t="s">
        <v>570</v>
      </c>
      <c r="B38" s="148" t="s">
        <v>1330</v>
      </c>
      <c r="C38" s="1362">
        <v>16482</v>
      </c>
      <c r="D38" s="1364" t="s">
        <v>454</v>
      </c>
      <c r="E38" s="69" t="s">
        <v>510</v>
      </c>
      <c r="F38" s="1389">
        <v>22</v>
      </c>
      <c r="G38" s="1364" t="s">
        <v>454</v>
      </c>
      <c r="H38" s="69" t="s">
        <v>510</v>
      </c>
      <c r="I38" s="294"/>
      <c r="J38" s="1367" t="s">
        <v>1581</v>
      </c>
      <c r="K38" s="87">
        <v>326</v>
      </c>
      <c r="L38" s="70" t="s">
        <v>454</v>
      </c>
      <c r="M38" s="1395" t="s">
        <v>444</v>
      </c>
      <c r="N38" s="66" t="s">
        <v>474</v>
      </c>
      <c r="O38" s="1369" t="s">
        <v>1441</v>
      </c>
      <c r="P38" s="118"/>
    </row>
    <row r="39" spans="1:16" ht="30" customHeight="1">
      <c r="A39" s="1360"/>
      <c r="B39" s="148" t="s">
        <v>1329</v>
      </c>
      <c r="C39" s="1362"/>
      <c r="D39" s="1364"/>
      <c r="E39" s="69" t="s">
        <v>510</v>
      </c>
      <c r="F39" s="1389"/>
      <c r="G39" s="1364"/>
      <c r="H39" s="71" t="s">
        <v>441</v>
      </c>
      <c r="I39" s="298"/>
      <c r="J39" s="1367"/>
      <c r="K39" s="87">
        <v>32</v>
      </c>
      <c r="L39" s="73" t="s">
        <v>443</v>
      </c>
      <c r="M39" s="1395"/>
      <c r="N39" s="66" t="s">
        <v>499</v>
      </c>
      <c r="O39" s="1369"/>
      <c r="P39" s="118"/>
    </row>
    <row r="40" spans="1:16" ht="30" customHeight="1">
      <c r="A40" s="1360" t="s">
        <v>572</v>
      </c>
      <c r="B40" s="148" t="s">
        <v>1330</v>
      </c>
      <c r="C40" s="1362">
        <v>16482</v>
      </c>
      <c r="D40" s="1364" t="s">
        <v>454</v>
      </c>
      <c r="E40" s="69" t="s">
        <v>644</v>
      </c>
      <c r="F40" s="1389">
        <v>22</v>
      </c>
      <c r="G40" s="1364" t="s">
        <v>454</v>
      </c>
      <c r="H40" s="69" t="s">
        <v>644</v>
      </c>
      <c r="I40" s="294"/>
      <c r="J40" s="1367" t="s">
        <v>1581</v>
      </c>
      <c r="K40" s="87">
        <v>348</v>
      </c>
      <c r="L40" s="70" t="s">
        <v>454</v>
      </c>
      <c r="M40" s="1395" t="s">
        <v>444</v>
      </c>
      <c r="N40" s="66" t="s">
        <v>488</v>
      </c>
      <c r="O40" s="1369" t="s">
        <v>1442</v>
      </c>
      <c r="P40" s="118"/>
    </row>
    <row r="41" spans="1:16" ht="30" customHeight="1">
      <c r="A41" s="1360"/>
      <c r="B41" s="148" t="s">
        <v>1329</v>
      </c>
      <c r="C41" s="1362"/>
      <c r="D41" s="1364"/>
      <c r="E41" s="69" t="s">
        <v>644</v>
      </c>
      <c r="F41" s="1389"/>
      <c r="G41" s="1364"/>
      <c r="H41" s="71" t="s">
        <v>441</v>
      </c>
      <c r="I41" s="298"/>
      <c r="J41" s="1367"/>
      <c r="K41" s="87">
        <v>34</v>
      </c>
      <c r="L41" s="73" t="s">
        <v>443</v>
      </c>
      <c r="M41" s="1395"/>
      <c r="N41" s="66" t="s">
        <v>499</v>
      </c>
      <c r="O41" s="1369"/>
      <c r="P41" s="118"/>
    </row>
    <row r="42" spans="1:16" ht="30" customHeight="1">
      <c r="A42" s="1360" t="s">
        <v>573</v>
      </c>
      <c r="B42" s="148" t="s">
        <v>1330</v>
      </c>
      <c r="C42" s="1362">
        <v>16482</v>
      </c>
      <c r="D42" s="1364" t="s">
        <v>454</v>
      </c>
      <c r="E42" s="69" t="s">
        <v>513</v>
      </c>
      <c r="F42" s="1389">
        <v>22</v>
      </c>
      <c r="G42" s="1364" t="s">
        <v>454</v>
      </c>
      <c r="H42" s="69" t="s">
        <v>513</v>
      </c>
      <c r="I42" s="294"/>
      <c r="J42" s="1367" t="s">
        <v>1581</v>
      </c>
      <c r="K42" s="87">
        <v>370</v>
      </c>
      <c r="L42" s="70" t="s">
        <v>454</v>
      </c>
      <c r="M42" s="1395" t="s">
        <v>444</v>
      </c>
      <c r="N42" s="66" t="s">
        <v>474</v>
      </c>
      <c r="O42" s="1369" t="s">
        <v>1443</v>
      </c>
      <c r="P42" s="118"/>
    </row>
    <row r="43" spans="1:16" ht="30" customHeight="1">
      <c r="A43" s="1360"/>
      <c r="B43" s="148" t="s">
        <v>1329</v>
      </c>
      <c r="C43" s="1362"/>
      <c r="D43" s="1364"/>
      <c r="E43" s="69" t="s">
        <v>513</v>
      </c>
      <c r="F43" s="1389"/>
      <c r="G43" s="1364"/>
      <c r="H43" s="71" t="s">
        <v>441</v>
      </c>
      <c r="I43" s="298"/>
      <c r="J43" s="1367"/>
      <c r="K43" s="87">
        <v>36</v>
      </c>
      <c r="L43" s="73" t="s">
        <v>443</v>
      </c>
      <c r="M43" s="1395"/>
      <c r="N43" s="66" t="s">
        <v>499</v>
      </c>
      <c r="O43" s="1369"/>
      <c r="P43" s="118"/>
    </row>
    <row r="44" spans="1:16" ht="30" customHeight="1">
      <c r="A44" s="1360" t="s">
        <v>575</v>
      </c>
      <c r="B44" s="148" t="s">
        <v>1330</v>
      </c>
      <c r="C44" s="1362">
        <v>16482</v>
      </c>
      <c r="D44" s="1364" t="s">
        <v>454</v>
      </c>
      <c r="E44" s="69" t="s">
        <v>518</v>
      </c>
      <c r="F44" s="1389">
        <v>17</v>
      </c>
      <c r="G44" s="1364" t="s">
        <v>454</v>
      </c>
      <c r="H44" s="69" t="s">
        <v>518</v>
      </c>
      <c r="I44" s="294"/>
      <c r="J44" s="1367" t="s">
        <v>1581</v>
      </c>
      <c r="K44" s="87">
        <v>387</v>
      </c>
      <c r="L44" s="70" t="s">
        <v>454</v>
      </c>
      <c r="M44" s="1395" t="s">
        <v>444</v>
      </c>
      <c r="N44" s="66" t="s">
        <v>481</v>
      </c>
      <c r="O44" s="1369" t="s">
        <v>1444</v>
      </c>
      <c r="P44" s="118"/>
    </row>
    <row r="45" spans="1:16" ht="30" customHeight="1">
      <c r="A45" s="1360"/>
      <c r="B45" s="148" t="s">
        <v>1329</v>
      </c>
      <c r="C45" s="1362"/>
      <c r="D45" s="1364"/>
      <c r="E45" s="69" t="s">
        <v>518</v>
      </c>
      <c r="F45" s="1389"/>
      <c r="G45" s="1364"/>
      <c r="H45" s="71" t="s">
        <v>441</v>
      </c>
      <c r="I45" s="298"/>
      <c r="J45" s="1367"/>
      <c r="K45" s="87">
        <v>38</v>
      </c>
      <c r="L45" s="73" t="s">
        <v>443</v>
      </c>
      <c r="M45" s="1395"/>
      <c r="N45" s="66" t="s">
        <v>511</v>
      </c>
      <c r="O45" s="1369"/>
      <c r="P45" s="118"/>
    </row>
    <row r="46" spans="1:16" ht="30" customHeight="1">
      <c r="A46" s="1360" t="s">
        <v>578</v>
      </c>
      <c r="B46" s="148" t="s">
        <v>1330</v>
      </c>
      <c r="C46" s="1362">
        <v>16482</v>
      </c>
      <c r="D46" s="1364" t="s">
        <v>454</v>
      </c>
      <c r="E46" s="69" t="s">
        <v>650</v>
      </c>
      <c r="F46" s="1389">
        <v>17</v>
      </c>
      <c r="G46" s="1364" t="s">
        <v>454</v>
      </c>
      <c r="H46" s="69" t="s">
        <v>650</v>
      </c>
      <c r="I46" s="294"/>
      <c r="J46" s="1367" t="s">
        <v>1581</v>
      </c>
      <c r="K46" s="87">
        <v>404</v>
      </c>
      <c r="L46" s="70" t="s">
        <v>454</v>
      </c>
      <c r="M46" s="1395" t="s">
        <v>444</v>
      </c>
      <c r="N46" s="66" t="s">
        <v>474</v>
      </c>
      <c r="O46" s="1369" t="s">
        <v>1445</v>
      </c>
      <c r="P46" s="118"/>
    </row>
    <row r="47" spans="1:16" ht="30" customHeight="1">
      <c r="A47" s="1360"/>
      <c r="B47" s="148" t="s">
        <v>1329</v>
      </c>
      <c r="C47" s="1362"/>
      <c r="D47" s="1364"/>
      <c r="E47" s="69" t="s">
        <v>650</v>
      </c>
      <c r="F47" s="1389"/>
      <c r="G47" s="1364"/>
      <c r="H47" s="71" t="s">
        <v>441</v>
      </c>
      <c r="I47" s="298"/>
      <c r="J47" s="1367"/>
      <c r="K47" s="87">
        <v>40</v>
      </c>
      <c r="L47" s="73" t="s">
        <v>443</v>
      </c>
      <c r="M47" s="1395"/>
      <c r="N47" s="66" t="s">
        <v>499</v>
      </c>
      <c r="O47" s="1369"/>
      <c r="P47" s="118"/>
    </row>
    <row r="48" spans="1:16" ht="30" customHeight="1">
      <c r="A48" s="1360" t="s">
        <v>580</v>
      </c>
      <c r="B48" s="148" t="s">
        <v>1330</v>
      </c>
      <c r="C48" s="1362">
        <v>16482</v>
      </c>
      <c r="D48" s="1364" t="s">
        <v>454</v>
      </c>
      <c r="E48" s="69" t="s">
        <v>650</v>
      </c>
      <c r="F48" s="1389">
        <v>17</v>
      </c>
      <c r="G48" s="1364" t="s">
        <v>454</v>
      </c>
      <c r="H48" s="69" t="s">
        <v>650</v>
      </c>
      <c r="I48" s="294"/>
      <c r="J48" s="1367" t="s">
        <v>1581</v>
      </c>
      <c r="K48" s="87">
        <v>421</v>
      </c>
      <c r="L48" s="70" t="s">
        <v>454</v>
      </c>
      <c r="M48" s="1395" t="s">
        <v>444</v>
      </c>
      <c r="N48" s="66" t="s">
        <v>474</v>
      </c>
      <c r="O48" s="1369" t="s">
        <v>1446</v>
      </c>
      <c r="P48" s="118"/>
    </row>
    <row r="49" spans="1:16" ht="30" customHeight="1">
      <c r="A49" s="1360"/>
      <c r="B49" s="148" t="s">
        <v>1329</v>
      </c>
      <c r="C49" s="1362"/>
      <c r="D49" s="1364"/>
      <c r="E49" s="69" t="s">
        <v>650</v>
      </c>
      <c r="F49" s="1389"/>
      <c r="G49" s="1364"/>
      <c r="H49" s="71" t="s">
        <v>441</v>
      </c>
      <c r="I49" s="298"/>
      <c r="J49" s="1367"/>
      <c r="K49" s="87">
        <v>42</v>
      </c>
      <c r="L49" s="73" t="s">
        <v>443</v>
      </c>
      <c r="M49" s="1395"/>
      <c r="N49" s="66" t="s">
        <v>499</v>
      </c>
      <c r="O49" s="1369"/>
      <c r="P49" s="118"/>
    </row>
    <row r="50" spans="1:16" ht="30" customHeight="1">
      <c r="A50" s="1360" t="s">
        <v>581</v>
      </c>
      <c r="B50" s="148" t="s">
        <v>1330</v>
      </c>
      <c r="C50" s="1362">
        <v>16482</v>
      </c>
      <c r="D50" s="1364" t="s">
        <v>454</v>
      </c>
      <c r="E50" s="69" t="s">
        <v>520</v>
      </c>
      <c r="F50" s="1389">
        <v>17</v>
      </c>
      <c r="G50" s="1364" t="s">
        <v>454</v>
      </c>
      <c r="H50" s="69" t="s">
        <v>520</v>
      </c>
      <c r="I50" s="294"/>
      <c r="J50" s="1367" t="s">
        <v>1581</v>
      </c>
      <c r="K50" s="87">
        <v>438</v>
      </c>
      <c r="L50" s="70" t="s">
        <v>454</v>
      </c>
      <c r="M50" s="1395" t="s">
        <v>444</v>
      </c>
      <c r="N50" s="66" t="s">
        <v>516</v>
      </c>
      <c r="O50" s="1369" t="s">
        <v>1447</v>
      </c>
      <c r="P50" s="118"/>
    </row>
    <row r="51" spans="1:16" ht="30" customHeight="1">
      <c r="A51" s="1360"/>
      <c r="B51" s="148" t="s">
        <v>1329</v>
      </c>
      <c r="C51" s="1362"/>
      <c r="D51" s="1364"/>
      <c r="E51" s="69" t="s">
        <v>520</v>
      </c>
      <c r="F51" s="1389"/>
      <c r="G51" s="1364"/>
      <c r="H51" s="71" t="s">
        <v>441</v>
      </c>
      <c r="I51" s="298"/>
      <c r="J51" s="1367"/>
      <c r="K51" s="87">
        <v>44</v>
      </c>
      <c r="L51" s="73" t="s">
        <v>443</v>
      </c>
      <c r="M51" s="1395"/>
      <c r="N51" s="66" t="s">
        <v>499</v>
      </c>
      <c r="O51" s="1369"/>
      <c r="P51" s="118"/>
    </row>
    <row r="52" spans="1:16" ht="30" customHeight="1">
      <c r="A52" s="1360" t="s">
        <v>583</v>
      </c>
      <c r="B52" s="148" t="s">
        <v>1330</v>
      </c>
      <c r="C52" s="1362">
        <v>16482</v>
      </c>
      <c r="D52" s="1364" t="s">
        <v>454</v>
      </c>
      <c r="E52" s="69" t="s">
        <v>655</v>
      </c>
      <c r="F52" s="1389">
        <v>17</v>
      </c>
      <c r="G52" s="1364" t="s">
        <v>454</v>
      </c>
      <c r="H52" s="69" t="s">
        <v>655</v>
      </c>
      <c r="I52" s="294"/>
      <c r="J52" s="1367" t="s">
        <v>1581</v>
      </c>
      <c r="K52" s="87">
        <v>455</v>
      </c>
      <c r="L52" s="70" t="s">
        <v>454</v>
      </c>
      <c r="M52" s="1395" t="s">
        <v>444</v>
      </c>
      <c r="N52" s="66" t="s">
        <v>488</v>
      </c>
      <c r="O52" s="1369" t="s">
        <v>1448</v>
      </c>
      <c r="P52" s="118"/>
    </row>
    <row r="53" spans="1:16" ht="30" customHeight="1">
      <c r="A53" s="1360"/>
      <c r="B53" s="148" t="s">
        <v>1329</v>
      </c>
      <c r="C53" s="1362"/>
      <c r="D53" s="1364"/>
      <c r="E53" s="69" t="s">
        <v>655</v>
      </c>
      <c r="F53" s="1389"/>
      <c r="G53" s="1364"/>
      <c r="H53" s="71" t="s">
        <v>441</v>
      </c>
      <c r="I53" s="298"/>
      <c r="J53" s="1367"/>
      <c r="K53" s="87">
        <v>46</v>
      </c>
      <c r="L53" s="73" t="s">
        <v>443</v>
      </c>
      <c r="M53" s="1395"/>
      <c r="N53" s="66" t="s">
        <v>484</v>
      </c>
      <c r="O53" s="1369"/>
      <c r="P53" s="118"/>
    </row>
    <row r="54" spans="1:16" ht="30" customHeight="1">
      <c r="A54" s="1360" t="s">
        <v>584</v>
      </c>
      <c r="B54" s="148" t="s">
        <v>1330</v>
      </c>
      <c r="C54" s="1362">
        <v>16482</v>
      </c>
      <c r="D54" s="1364" t="s">
        <v>454</v>
      </c>
      <c r="E54" s="69" t="s">
        <v>655</v>
      </c>
      <c r="F54" s="1389">
        <v>17</v>
      </c>
      <c r="G54" s="1364" t="s">
        <v>454</v>
      </c>
      <c r="H54" s="69" t="s">
        <v>655</v>
      </c>
      <c r="I54" s="294"/>
      <c r="J54" s="1367" t="s">
        <v>1581</v>
      </c>
      <c r="K54" s="87">
        <v>472</v>
      </c>
      <c r="L54" s="70" t="s">
        <v>454</v>
      </c>
      <c r="M54" s="1395" t="s">
        <v>444</v>
      </c>
      <c r="N54" s="66" t="s">
        <v>488</v>
      </c>
      <c r="O54" s="1369" t="s">
        <v>1449</v>
      </c>
      <c r="P54" s="118"/>
    </row>
    <row r="55" spans="1:16" ht="30" customHeight="1">
      <c r="A55" s="1360"/>
      <c r="B55" s="148" t="s">
        <v>1329</v>
      </c>
      <c r="C55" s="1362"/>
      <c r="D55" s="1364"/>
      <c r="E55" s="69" t="s">
        <v>655</v>
      </c>
      <c r="F55" s="1389"/>
      <c r="G55" s="1364"/>
      <c r="H55" s="71" t="s">
        <v>441</v>
      </c>
      <c r="I55" s="298"/>
      <c r="J55" s="1367"/>
      <c r="K55" s="87">
        <v>48</v>
      </c>
      <c r="L55" s="73" t="s">
        <v>443</v>
      </c>
      <c r="M55" s="1395"/>
      <c r="N55" s="66" t="s">
        <v>484</v>
      </c>
      <c r="O55" s="1369"/>
      <c r="P55" s="118"/>
    </row>
    <row r="56" spans="1:16" ht="30" customHeight="1">
      <c r="A56" s="1360" t="s">
        <v>586</v>
      </c>
      <c r="B56" s="148" t="s">
        <v>1330</v>
      </c>
      <c r="C56" s="1362">
        <v>16482</v>
      </c>
      <c r="D56" s="1364" t="s">
        <v>454</v>
      </c>
      <c r="E56" s="69" t="s">
        <v>657</v>
      </c>
      <c r="F56" s="1389">
        <v>17</v>
      </c>
      <c r="G56" s="1364" t="s">
        <v>454</v>
      </c>
      <c r="H56" s="69" t="s">
        <v>657</v>
      </c>
      <c r="I56" s="294"/>
      <c r="J56" s="1367" t="s">
        <v>1581</v>
      </c>
      <c r="K56" s="87">
        <v>489</v>
      </c>
      <c r="L56" s="70" t="s">
        <v>454</v>
      </c>
      <c r="M56" s="1395" t="s">
        <v>444</v>
      </c>
      <c r="N56" s="66" t="s">
        <v>474</v>
      </c>
      <c r="O56" s="1369" t="s">
        <v>1450</v>
      </c>
      <c r="P56" s="118"/>
    </row>
    <row r="57" spans="1:16" ht="30" customHeight="1">
      <c r="A57" s="1360"/>
      <c r="B57" s="148" t="s">
        <v>1329</v>
      </c>
      <c r="C57" s="1362"/>
      <c r="D57" s="1364"/>
      <c r="E57" s="69" t="s">
        <v>657</v>
      </c>
      <c r="F57" s="1389"/>
      <c r="G57" s="1364"/>
      <c r="H57" s="71" t="s">
        <v>441</v>
      </c>
      <c r="I57" s="298"/>
      <c r="J57" s="1367"/>
      <c r="K57" s="87">
        <v>50</v>
      </c>
      <c r="L57" s="73" t="s">
        <v>443</v>
      </c>
      <c r="M57" s="1395"/>
      <c r="N57" s="66" t="s">
        <v>499</v>
      </c>
      <c r="O57" s="1369"/>
      <c r="P57" s="118"/>
    </row>
    <row r="58" spans="1:16" ht="30" customHeight="1">
      <c r="A58" s="1360" t="s">
        <v>587</v>
      </c>
      <c r="B58" s="148" t="s">
        <v>1330</v>
      </c>
      <c r="C58" s="1362">
        <v>16482</v>
      </c>
      <c r="D58" s="1364" t="s">
        <v>454</v>
      </c>
      <c r="E58" s="69" t="s">
        <v>660</v>
      </c>
      <c r="F58" s="1389">
        <v>17</v>
      </c>
      <c r="G58" s="1364" t="s">
        <v>454</v>
      </c>
      <c r="H58" s="69" t="s">
        <v>660</v>
      </c>
      <c r="I58" s="294"/>
      <c r="J58" s="1367" t="s">
        <v>1581</v>
      </c>
      <c r="K58" s="87">
        <v>506</v>
      </c>
      <c r="L58" s="70" t="s">
        <v>454</v>
      </c>
      <c r="M58" s="1395" t="s">
        <v>444</v>
      </c>
      <c r="N58" s="66" t="s">
        <v>474</v>
      </c>
      <c r="O58" s="1369" t="s">
        <v>1451</v>
      </c>
      <c r="P58" s="118"/>
    </row>
    <row r="59" spans="1:16" ht="30" customHeight="1">
      <c r="A59" s="1360"/>
      <c r="B59" s="148" t="s">
        <v>1329</v>
      </c>
      <c r="C59" s="1362"/>
      <c r="D59" s="1364"/>
      <c r="E59" s="69" t="s">
        <v>660</v>
      </c>
      <c r="F59" s="1389"/>
      <c r="G59" s="1364"/>
      <c r="H59" s="71" t="s">
        <v>441</v>
      </c>
      <c r="I59" s="298"/>
      <c r="J59" s="1367"/>
      <c r="K59" s="87">
        <v>52</v>
      </c>
      <c r="L59" s="73" t="s">
        <v>443</v>
      </c>
      <c r="M59" s="1395"/>
      <c r="N59" s="66" t="s">
        <v>499</v>
      </c>
      <c r="O59" s="1369"/>
      <c r="P59" s="118"/>
    </row>
    <row r="60" spans="1:16" ht="30" customHeight="1">
      <c r="A60" s="1360" t="s">
        <v>589</v>
      </c>
      <c r="B60" s="148" t="s">
        <v>1330</v>
      </c>
      <c r="C60" s="1362">
        <v>16482</v>
      </c>
      <c r="D60" s="1364" t="s">
        <v>454</v>
      </c>
      <c r="E60" s="69" t="s">
        <v>663</v>
      </c>
      <c r="F60" s="1389">
        <v>17</v>
      </c>
      <c r="G60" s="1364" t="s">
        <v>454</v>
      </c>
      <c r="H60" s="69" t="s">
        <v>663</v>
      </c>
      <c r="I60" s="294"/>
      <c r="J60" s="1367" t="s">
        <v>1581</v>
      </c>
      <c r="K60" s="87">
        <v>523</v>
      </c>
      <c r="L60" s="70" t="s">
        <v>454</v>
      </c>
      <c r="M60" s="1395" t="s">
        <v>444</v>
      </c>
      <c r="N60" s="66" t="s">
        <v>516</v>
      </c>
      <c r="O60" s="1369" t="s">
        <v>1452</v>
      </c>
      <c r="P60" s="118"/>
    </row>
    <row r="61" spans="1:16" ht="30" customHeight="1">
      <c r="A61" s="1360"/>
      <c r="B61" s="148" t="s">
        <v>1329</v>
      </c>
      <c r="C61" s="1362"/>
      <c r="D61" s="1364"/>
      <c r="E61" s="69" t="s">
        <v>663</v>
      </c>
      <c r="F61" s="1389"/>
      <c r="G61" s="1364"/>
      <c r="H61" s="71" t="s">
        <v>441</v>
      </c>
      <c r="I61" s="298"/>
      <c r="J61" s="1367"/>
      <c r="K61" s="87">
        <v>54</v>
      </c>
      <c r="L61" s="73" t="s">
        <v>443</v>
      </c>
      <c r="M61" s="1395"/>
      <c r="N61" s="66" t="s">
        <v>484</v>
      </c>
      <c r="O61" s="1369"/>
      <c r="P61" s="118"/>
    </row>
    <row r="62" spans="1:16" ht="30" customHeight="1">
      <c r="A62" s="1360" t="s">
        <v>590</v>
      </c>
      <c r="B62" s="148" t="s">
        <v>1330</v>
      </c>
      <c r="C62" s="1362">
        <v>16482</v>
      </c>
      <c r="D62" s="1364" t="s">
        <v>454</v>
      </c>
      <c r="E62" s="69" t="s">
        <v>663</v>
      </c>
      <c r="F62" s="1389">
        <v>61</v>
      </c>
      <c r="G62" s="1364" t="s">
        <v>454</v>
      </c>
      <c r="H62" s="69" t="s">
        <v>663</v>
      </c>
      <c r="I62" s="294"/>
      <c r="J62" s="1367" t="s">
        <v>1581</v>
      </c>
      <c r="K62" s="87">
        <v>584</v>
      </c>
      <c r="L62" s="70" t="s">
        <v>454</v>
      </c>
      <c r="M62" s="1395" t="s">
        <v>444</v>
      </c>
      <c r="N62" s="66" t="s">
        <v>516</v>
      </c>
      <c r="O62" s="1369" t="s">
        <v>1453</v>
      </c>
      <c r="P62" s="118"/>
    </row>
    <row r="63" spans="1:16" ht="30" customHeight="1">
      <c r="A63" s="1360"/>
      <c r="B63" s="148" t="s">
        <v>1329</v>
      </c>
      <c r="C63" s="1362"/>
      <c r="D63" s="1364"/>
      <c r="E63" s="69" t="s">
        <v>663</v>
      </c>
      <c r="F63" s="1389"/>
      <c r="G63" s="1364"/>
      <c r="H63" s="71" t="s">
        <v>498</v>
      </c>
      <c r="I63" s="298"/>
      <c r="J63" s="1367"/>
      <c r="K63" s="87">
        <v>57</v>
      </c>
      <c r="L63" s="73" t="s">
        <v>443</v>
      </c>
      <c r="M63" s="1395"/>
      <c r="N63" s="66" t="s">
        <v>484</v>
      </c>
      <c r="O63" s="1369"/>
      <c r="P63" s="118"/>
    </row>
    <row r="64" spans="1:16" ht="30" customHeight="1">
      <c r="A64" s="1360" t="s">
        <v>592</v>
      </c>
      <c r="B64" s="148" t="s">
        <v>1330</v>
      </c>
      <c r="C64" s="1362">
        <v>16482</v>
      </c>
      <c r="D64" s="1364" t="s">
        <v>454</v>
      </c>
      <c r="E64" s="69" t="s">
        <v>665</v>
      </c>
      <c r="F64" s="1389">
        <v>17</v>
      </c>
      <c r="G64" s="1364" t="s">
        <v>454</v>
      </c>
      <c r="H64" s="69" t="s">
        <v>665</v>
      </c>
      <c r="I64" s="294"/>
      <c r="J64" s="1367" t="s">
        <v>1581</v>
      </c>
      <c r="K64" s="87">
        <v>601</v>
      </c>
      <c r="L64" s="70" t="s">
        <v>454</v>
      </c>
      <c r="M64" s="1395" t="s">
        <v>444</v>
      </c>
      <c r="N64" s="66" t="s">
        <v>516</v>
      </c>
      <c r="O64" s="1369" t="s">
        <v>1454</v>
      </c>
      <c r="P64" s="118"/>
    </row>
    <row r="65" spans="1:16" ht="30" customHeight="1">
      <c r="A65" s="1360"/>
      <c r="B65" s="148" t="s">
        <v>1329</v>
      </c>
      <c r="C65" s="1362"/>
      <c r="D65" s="1364"/>
      <c r="E65" s="69" t="s">
        <v>665</v>
      </c>
      <c r="F65" s="1389"/>
      <c r="G65" s="1364"/>
      <c r="H65" s="71" t="s">
        <v>441</v>
      </c>
      <c r="I65" s="298"/>
      <c r="J65" s="1367"/>
      <c r="K65" s="87">
        <v>59</v>
      </c>
      <c r="L65" s="73" t="s">
        <v>443</v>
      </c>
      <c r="M65" s="1395"/>
      <c r="N65" s="66" t="s">
        <v>491</v>
      </c>
      <c r="O65" s="1369"/>
      <c r="P65" s="118"/>
    </row>
    <row r="66" spans="1:16" ht="30" customHeight="1">
      <c r="A66" s="1360" t="s">
        <v>593</v>
      </c>
      <c r="B66" s="148" t="s">
        <v>1330</v>
      </c>
      <c r="C66" s="1362">
        <v>16482</v>
      </c>
      <c r="D66" s="1364" t="s">
        <v>454</v>
      </c>
      <c r="E66" s="69" t="s">
        <v>665</v>
      </c>
      <c r="F66" s="1389">
        <v>17</v>
      </c>
      <c r="G66" s="1364" t="s">
        <v>454</v>
      </c>
      <c r="H66" s="69" t="s">
        <v>665</v>
      </c>
      <c r="I66" s="294"/>
      <c r="J66" s="1367" t="s">
        <v>1581</v>
      </c>
      <c r="K66" s="87">
        <v>618</v>
      </c>
      <c r="L66" s="70" t="s">
        <v>454</v>
      </c>
      <c r="M66" s="1395" t="s">
        <v>444</v>
      </c>
      <c r="N66" s="66" t="s">
        <v>516</v>
      </c>
      <c r="O66" s="1369" t="s">
        <v>1455</v>
      </c>
      <c r="P66" s="118"/>
    </row>
    <row r="67" spans="1:16" ht="30" customHeight="1">
      <c r="A67" s="1360"/>
      <c r="B67" s="148" t="s">
        <v>1329</v>
      </c>
      <c r="C67" s="1362"/>
      <c r="D67" s="1364"/>
      <c r="E67" s="69" t="s">
        <v>665</v>
      </c>
      <c r="F67" s="1389"/>
      <c r="G67" s="1364"/>
      <c r="H67" s="71" t="s">
        <v>441</v>
      </c>
      <c r="I67" s="298"/>
      <c r="J67" s="1367"/>
      <c r="K67" s="87">
        <v>61</v>
      </c>
      <c r="L67" s="73" t="s">
        <v>443</v>
      </c>
      <c r="M67" s="1395"/>
      <c r="N67" s="66" t="s">
        <v>484</v>
      </c>
      <c r="O67" s="1369"/>
      <c r="P67" s="118"/>
    </row>
    <row r="68" spans="1:16" ht="30" customHeight="1">
      <c r="A68" s="1360" t="s">
        <v>594</v>
      </c>
      <c r="B68" s="148" t="s">
        <v>1330</v>
      </c>
      <c r="C68" s="1362">
        <v>16482</v>
      </c>
      <c r="D68" s="1364" t="s">
        <v>454</v>
      </c>
      <c r="E68" s="69" t="s">
        <v>522</v>
      </c>
      <c r="F68" s="1389">
        <v>19</v>
      </c>
      <c r="G68" s="1364" t="s">
        <v>454</v>
      </c>
      <c r="H68" s="69" t="s">
        <v>522</v>
      </c>
      <c r="I68" s="294"/>
      <c r="J68" s="1367" t="s">
        <v>1581</v>
      </c>
      <c r="K68" s="87">
        <v>637</v>
      </c>
      <c r="L68" s="70" t="s">
        <v>454</v>
      </c>
      <c r="M68" s="1395" t="s">
        <v>444</v>
      </c>
      <c r="N68" s="66" t="s">
        <v>516</v>
      </c>
      <c r="O68" s="1369" t="s">
        <v>1456</v>
      </c>
      <c r="P68" s="118"/>
    </row>
    <row r="69" spans="1:16" ht="30" customHeight="1">
      <c r="A69" s="1360"/>
      <c r="B69" s="148" t="s">
        <v>1329</v>
      </c>
      <c r="C69" s="1362"/>
      <c r="D69" s="1364"/>
      <c r="E69" s="69" t="s">
        <v>522</v>
      </c>
      <c r="F69" s="1389"/>
      <c r="G69" s="1364"/>
      <c r="H69" s="71" t="s">
        <v>441</v>
      </c>
      <c r="I69" s="298"/>
      <c r="J69" s="1367"/>
      <c r="K69" s="87">
        <v>63</v>
      </c>
      <c r="L69" s="73" t="s">
        <v>443</v>
      </c>
      <c r="M69" s="1395"/>
      <c r="N69" s="66" t="s">
        <v>484</v>
      </c>
      <c r="O69" s="1369"/>
      <c r="P69" s="118"/>
    </row>
    <row r="70" spans="1:16" ht="30" customHeight="1">
      <c r="A70" s="1360" t="s">
        <v>596</v>
      </c>
      <c r="B70" s="148" t="s">
        <v>1330</v>
      </c>
      <c r="C70" s="1362">
        <v>16482</v>
      </c>
      <c r="D70" s="1364" t="s">
        <v>454</v>
      </c>
      <c r="E70" s="69" t="s">
        <v>670</v>
      </c>
      <c r="F70" s="1389">
        <v>60</v>
      </c>
      <c r="G70" s="1364" t="s">
        <v>454</v>
      </c>
      <c r="H70" s="69" t="s">
        <v>670</v>
      </c>
      <c r="I70" s="294"/>
      <c r="J70" s="1367" t="s">
        <v>1581</v>
      </c>
      <c r="K70" s="87">
        <v>727</v>
      </c>
      <c r="L70" s="70" t="s">
        <v>454</v>
      </c>
      <c r="M70" s="1395" t="s">
        <v>444</v>
      </c>
      <c r="N70" s="66" t="s">
        <v>488</v>
      </c>
      <c r="O70" s="1369" t="s">
        <v>1457</v>
      </c>
      <c r="P70" s="118"/>
    </row>
    <row r="71" spans="1:16" ht="30" customHeight="1">
      <c r="A71" s="1360"/>
      <c r="B71" s="148" t="s">
        <v>1329</v>
      </c>
      <c r="C71" s="1362"/>
      <c r="D71" s="1364"/>
      <c r="E71" s="69" t="s">
        <v>670</v>
      </c>
      <c r="F71" s="1389"/>
      <c r="G71" s="1364"/>
      <c r="H71" s="71" t="s">
        <v>498</v>
      </c>
      <c r="I71" s="298"/>
      <c r="J71" s="1367"/>
      <c r="K71" s="87">
        <v>66</v>
      </c>
      <c r="L71" s="73" t="s">
        <v>443</v>
      </c>
      <c r="M71" s="1395"/>
      <c r="N71" s="66" t="s">
        <v>491</v>
      </c>
      <c r="O71" s="1369"/>
      <c r="P71" s="118"/>
    </row>
    <row r="72" spans="1:16" ht="30" customHeight="1">
      <c r="A72" s="1360" t="s">
        <v>597</v>
      </c>
      <c r="B72" s="148" t="s">
        <v>1330</v>
      </c>
      <c r="C72" s="1362">
        <v>16482</v>
      </c>
      <c r="D72" s="1364" t="s">
        <v>454</v>
      </c>
      <c r="E72" s="69" t="s">
        <v>670</v>
      </c>
      <c r="F72" s="1389">
        <v>22</v>
      </c>
      <c r="G72" s="1364" t="s">
        <v>454</v>
      </c>
      <c r="H72" s="69" t="s">
        <v>670</v>
      </c>
      <c r="I72" s="294"/>
      <c r="J72" s="1367" t="s">
        <v>1581</v>
      </c>
      <c r="K72" s="87">
        <v>749</v>
      </c>
      <c r="L72" s="70" t="s">
        <v>454</v>
      </c>
      <c r="M72" s="1395" t="s">
        <v>444</v>
      </c>
      <c r="N72" s="66" t="s">
        <v>488</v>
      </c>
      <c r="O72" s="1369" t="s">
        <v>1458</v>
      </c>
      <c r="P72" s="118"/>
    </row>
    <row r="73" spans="1:16" ht="30" customHeight="1">
      <c r="A73" s="1360"/>
      <c r="B73" s="148" t="s">
        <v>1329</v>
      </c>
      <c r="C73" s="1362"/>
      <c r="D73" s="1364"/>
      <c r="E73" s="69" t="s">
        <v>670</v>
      </c>
      <c r="F73" s="1389"/>
      <c r="G73" s="1364"/>
      <c r="H73" s="71" t="s">
        <v>441</v>
      </c>
      <c r="I73" s="298"/>
      <c r="J73" s="1367"/>
      <c r="K73" s="87">
        <v>68</v>
      </c>
      <c r="L73" s="73" t="s">
        <v>443</v>
      </c>
      <c r="M73" s="1395"/>
      <c r="N73" s="66" t="s">
        <v>491</v>
      </c>
      <c r="O73" s="1369"/>
      <c r="P73" s="118"/>
    </row>
    <row r="74" spans="1:16" ht="30" customHeight="1">
      <c r="A74" s="1360" t="s">
        <v>600</v>
      </c>
      <c r="B74" s="148" t="s">
        <v>1330</v>
      </c>
      <c r="C74" s="1362">
        <v>16482</v>
      </c>
      <c r="D74" s="1364" t="s">
        <v>454</v>
      </c>
      <c r="E74" s="69" t="s">
        <v>670</v>
      </c>
      <c r="F74" s="1389">
        <v>22</v>
      </c>
      <c r="G74" s="1364" t="s">
        <v>454</v>
      </c>
      <c r="H74" s="69" t="s">
        <v>670</v>
      </c>
      <c r="I74" s="294"/>
      <c r="J74" s="1367" t="s">
        <v>1581</v>
      </c>
      <c r="K74" s="87">
        <v>771</v>
      </c>
      <c r="L74" s="70" t="s">
        <v>454</v>
      </c>
      <c r="M74" s="1395" t="s">
        <v>444</v>
      </c>
      <c r="N74" s="66" t="s">
        <v>488</v>
      </c>
      <c r="O74" s="1369" t="s">
        <v>1459</v>
      </c>
      <c r="P74" s="118"/>
    </row>
    <row r="75" spans="1:16" ht="30" customHeight="1">
      <c r="A75" s="1360"/>
      <c r="B75" s="148" t="s">
        <v>1329</v>
      </c>
      <c r="C75" s="1362"/>
      <c r="D75" s="1364"/>
      <c r="E75" s="69" t="s">
        <v>670</v>
      </c>
      <c r="F75" s="1389"/>
      <c r="G75" s="1364"/>
      <c r="H75" s="71" t="s">
        <v>441</v>
      </c>
      <c r="I75" s="298"/>
      <c r="J75" s="1367"/>
      <c r="K75" s="87">
        <v>70</v>
      </c>
      <c r="L75" s="73" t="s">
        <v>443</v>
      </c>
      <c r="M75" s="1395"/>
      <c r="N75" s="66" t="s">
        <v>491</v>
      </c>
      <c r="O75" s="1369"/>
      <c r="P75" s="118"/>
    </row>
    <row r="76" spans="1:16" ht="30" customHeight="1">
      <c r="A76" s="1360" t="s">
        <v>601</v>
      </c>
      <c r="B76" s="148" t="s">
        <v>1330</v>
      </c>
      <c r="C76" s="1362">
        <v>16482</v>
      </c>
      <c r="D76" s="1364" t="s">
        <v>454</v>
      </c>
      <c r="E76" s="69" t="s">
        <v>715</v>
      </c>
      <c r="F76" s="1389">
        <v>22</v>
      </c>
      <c r="G76" s="1364" t="s">
        <v>454</v>
      </c>
      <c r="H76" s="69" t="s">
        <v>715</v>
      </c>
      <c r="I76" s="294"/>
      <c r="J76" s="1367" t="s">
        <v>1581</v>
      </c>
      <c r="K76" s="87">
        <v>793</v>
      </c>
      <c r="L76" s="70" t="s">
        <v>454</v>
      </c>
      <c r="M76" s="1395" t="s">
        <v>444</v>
      </c>
      <c r="N76" s="66" t="s">
        <v>474</v>
      </c>
      <c r="O76" s="1369" t="s">
        <v>1460</v>
      </c>
      <c r="P76" s="118"/>
    </row>
    <row r="77" spans="1:16" ht="30" customHeight="1">
      <c r="A77" s="1360"/>
      <c r="B77" s="148" t="s">
        <v>1329</v>
      </c>
      <c r="C77" s="1362"/>
      <c r="D77" s="1364"/>
      <c r="E77" s="69" t="s">
        <v>715</v>
      </c>
      <c r="F77" s="1389"/>
      <c r="G77" s="1364"/>
      <c r="H77" s="71" t="s">
        <v>441</v>
      </c>
      <c r="I77" s="298"/>
      <c r="J77" s="1367"/>
      <c r="K77" s="87">
        <v>72</v>
      </c>
      <c r="L77" s="73" t="s">
        <v>443</v>
      </c>
      <c r="M77" s="1395"/>
      <c r="N77" s="66" t="s">
        <v>484</v>
      </c>
      <c r="O77" s="1369"/>
      <c r="P77" s="118"/>
    </row>
    <row r="78" spans="1:16" ht="30" customHeight="1">
      <c r="A78" s="1360" t="s">
        <v>602</v>
      </c>
      <c r="B78" s="148" t="s">
        <v>1330</v>
      </c>
      <c r="C78" s="1362">
        <v>16482</v>
      </c>
      <c r="D78" s="1364" t="s">
        <v>454</v>
      </c>
      <c r="E78" s="69" t="s">
        <v>716</v>
      </c>
      <c r="F78" s="1389">
        <v>22</v>
      </c>
      <c r="G78" s="1364" t="s">
        <v>454</v>
      </c>
      <c r="H78" s="69" t="s">
        <v>716</v>
      </c>
      <c r="I78" s="294"/>
      <c r="J78" s="1367" t="s">
        <v>1581</v>
      </c>
      <c r="K78" s="87">
        <v>815</v>
      </c>
      <c r="L78" s="70" t="s">
        <v>454</v>
      </c>
      <c r="M78" s="1395" t="s">
        <v>444</v>
      </c>
      <c r="N78" s="66" t="s">
        <v>516</v>
      </c>
      <c r="O78" s="1369" t="s">
        <v>1461</v>
      </c>
      <c r="P78" s="118"/>
    </row>
    <row r="79" spans="1:16" ht="30" customHeight="1">
      <c r="A79" s="1360"/>
      <c r="B79" s="148" t="s">
        <v>1329</v>
      </c>
      <c r="C79" s="1362"/>
      <c r="D79" s="1364"/>
      <c r="E79" s="69" t="s">
        <v>716</v>
      </c>
      <c r="F79" s="1389"/>
      <c r="G79" s="1364"/>
      <c r="H79" s="71" t="s">
        <v>441</v>
      </c>
      <c r="I79" s="298"/>
      <c r="J79" s="1367"/>
      <c r="K79" s="87">
        <v>74</v>
      </c>
      <c r="L79" s="73" t="s">
        <v>443</v>
      </c>
      <c r="M79" s="1395"/>
      <c r="N79" s="66" t="s">
        <v>484</v>
      </c>
      <c r="O79" s="1369"/>
      <c r="P79" s="118"/>
    </row>
    <row r="80" spans="1:16" ht="30" customHeight="1">
      <c r="A80" s="1360" t="s">
        <v>604</v>
      </c>
      <c r="B80" s="148" t="s">
        <v>1330</v>
      </c>
      <c r="C80" s="1362">
        <v>16482</v>
      </c>
      <c r="D80" s="1364" t="s">
        <v>454</v>
      </c>
      <c r="E80" s="69" t="s">
        <v>716</v>
      </c>
      <c r="F80" s="1389">
        <v>22</v>
      </c>
      <c r="G80" s="1364" t="s">
        <v>454</v>
      </c>
      <c r="H80" s="69" t="s">
        <v>716</v>
      </c>
      <c r="I80" s="294"/>
      <c r="J80" s="1367" t="s">
        <v>1581</v>
      </c>
      <c r="K80" s="87">
        <v>837</v>
      </c>
      <c r="L80" s="70" t="s">
        <v>454</v>
      </c>
      <c r="M80" s="1395" t="s">
        <v>444</v>
      </c>
      <c r="N80" s="66" t="s">
        <v>516</v>
      </c>
      <c r="O80" s="1369" t="s">
        <v>1462</v>
      </c>
      <c r="P80" s="118"/>
    </row>
    <row r="81" spans="1:16" ht="30" customHeight="1">
      <c r="A81" s="1360"/>
      <c r="B81" s="148" t="s">
        <v>1329</v>
      </c>
      <c r="C81" s="1362"/>
      <c r="D81" s="1364"/>
      <c r="E81" s="69" t="s">
        <v>716</v>
      </c>
      <c r="F81" s="1389"/>
      <c r="G81" s="1364"/>
      <c r="H81" s="71" t="s">
        <v>441</v>
      </c>
      <c r="I81" s="298"/>
      <c r="J81" s="1367"/>
      <c r="K81" s="87">
        <v>76</v>
      </c>
      <c r="L81" s="73" t="s">
        <v>443</v>
      </c>
      <c r="M81" s="1395"/>
      <c r="N81" s="66" t="s">
        <v>484</v>
      </c>
      <c r="O81" s="1369"/>
      <c r="P81" s="118"/>
    </row>
    <row r="82" spans="1:16" ht="30" customHeight="1">
      <c r="A82" s="1360" t="s">
        <v>605</v>
      </c>
      <c r="B82" s="148" t="s">
        <v>1330</v>
      </c>
      <c r="C82" s="1362">
        <v>16482</v>
      </c>
      <c r="D82" s="1364" t="s">
        <v>454</v>
      </c>
      <c r="E82" s="69" t="s">
        <v>717</v>
      </c>
      <c r="F82" s="1389">
        <v>22</v>
      </c>
      <c r="G82" s="1364" t="s">
        <v>454</v>
      </c>
      <c r="H82" s="69" t="s">
        <v>717</v>
      </c>
      <c r="I82" s="294"/>
      <c r="J82" s="1367" t="s">
        <v>1581</v>
      </c>
      <c r="K82" s="87">
        <v>859</v>
      </c>
      <c r="L82" s="70" t="s">
        <v>454</v>
      </c>
      <c r="M82" s="1395" t="s">
        <v>444</v>
      </c>
      <c r="N82" s="66" t="s">
        <v>474</v>
      </c>
      <c r="O82" s="1369" t="s">
        <v>1463</v>
      </c>
      <c r="P82" s="118"/>
    </row>
    <row r="83" spans="1:16" ht="30" customHeight="1">
      <c r="A83" s="1360"/>
      <c r="B83" s="148" t="s">
        <v>1329</v>
      </c>
      <c r="C83" s="1362"/>
      <c r="D83" s="1364"/>
      <c r="E83" s="69" t="s">
        <v>717</v>
      </c>
      <c r="F83" s="1389"/>
      <c r="G83" s="1364"/>
      <c r="H83" s="71" t="s">
        <v>441</v>
      </c>
      <c r="I83" s="298"/>
      <c r="J83" s="1367"/>
      <c r="K83" s="87">
        <v>78</v>
      </c>
      <c r="L83" s="73" t="s">
        <v>443</v>
      </c>
      <c r="M83" s="1395"/>
      <c r="N83" s="66" t="s">
        <v>484</v>
      </c>
      <c r="O83" s="1369"/>
      <c r="P83" s="118"/>
    </row>
    <row r="84" spans="1:16" ht="30" customHeight="1">
      <c r="A84" s="1360" t="s">
        <v>606</v>
      </c>
      <c r="B84" s="148" t="s">
        <v>1330</v>
      </c>
      <c r="C84" s="1362">
        <v>16482</v>
      </c>
      <c r="D84" s="1364" t="s">
        <v>454</v>
      </c>
      <c r="E84" s="69" t="s">
        <v>718</v>
      </c>
      <c r="F84" s="1389">
        <v>22</v>
      </c>
      <c r="G84" s="1364" t="s">
        <v>454</v>
      </c>
      <c r="H84" s="69" t="s">
        <v>718</v>
      </c>
      <c r="I84" s="294"/>
      <c r="J84" s="1367" t="s">
        <v>1581</v>
      </c>
      <c r="K84" s="87">
        <v>881</v>
      </c>
      <c r="L84" s="70" t="s">
        <v>454</v>
      </c>
      <c r="M84" s="1395" t="s">
        <v>444</v>
      </c>
      <c r="N84" s="66" t="s">
        <v>516</v>
      </c>
      <c r="O84" s="1369" t="s">
        <v>1464</v>
      </c>
      <c r="P84" s="118"/>
    </row>
    <row r="85" spans="1:16" ht="30" customHeight="1">
      <c r="A85" s="1360"/>
      <c r="B85" s="148" t="s">
        <v>1329</v>
      </c>
      <c r="C85" s="1362"/>
      <c r="D85" s="1364"/>
      <c r="E85" s="69" t="s">
        <v>718</v>
      </c>
      <c r="F85" s="1389"/>
      <c r="G85" s="1364"/>
      <c r="H85" s="71" t="s">
        <v>441</v>
      </c>
      <c r="I85" s="298"/>
      <c r="J85" s="1367"/>
      <c r="K85" s="87">
        <v>80</v>
      </c>
      <c r="L85" s="73" t="s">
        <v>443</v>
      </c>
      <c r="M85" s="1395"/>
      <c r="N85" s="66" t="s">
        <v>484</v>
      </c>
      <c r="O85" s="1369"/>
      <c r="P85" s="118"/>
    </row>
    <row r="86" spans="1:16" ht="30" customHeight="1">
      <c r="A86" s="1360" t="s">
        <v>608</v>
      </c>
      <c r="B86" s="148" t="s">
        <v>1330</v>
      </c>
      <c r="C86" s="1362">
        <v>16482</v>
      </c>
      <c r="D86" s="1364" t="s">
        <v>454</v>
      </c>
      <c r="E86" s="69" t="s">
        <v>486</v>
      </c>
      <c r="F86" s="1389">
        <v>61</v>
      </c>
      <c r="G86" s="1364" t="s">
        <v>454</v>
      </c>
      <c r="H86" s="69" t="s">
        <v>486</v>
      </c>
      <c r="I86" s="294"/>
      <c r="J86" s="1367" t="s">
        <v>1581</v>
      </c>
      <c r="K86" s="87">
        <v>942</v>
      </c>
      <c r="L86" s="70" t="s">
        <v>454</v>
      </c>
      <c r="M86" s="1395" t="s">
        <v>444</v>
      </c>
      <c r="N86" s="66" t="s">
        <v>474</v>
      </c>
      <c r="O86" s="1369" t="s">
        <v>1465</v>
      </c>
      <c r="P86" s="118"/>
    </row>
    <row r="87" spans="1:16" ht="30" customHeight="1">
      <c r="A87" s="1360"/>
      <c r="B87" s="148" t="s">
        <v>1329</v>
      </c>
      <c r="C87" s="1362"/>
      <c r="D87" s="1364"/>
      <c r="E87" s="69" t="s">
        <v>486</v>
      </c>
      <c r="F87" s="1389"/>
      <c r="G87" s="1364"/>
      <c r="H87" s="71" t="s">
        <v>498</v>
      </c>
      <c r="I87" s="298"/>
      <c r="J87" s="1367"/>
      <c r="K87" s="87">
        <v>83</v>
      </c>
      <c r="L87" s="73" t="s">
        <v>443</v>
      </c>
      <c r="M87" s="1395"/>
      <c r="N87" s="66" t="s">
        <v>484</v>
      </c>
      <c r="O87" s="1369"/>
      <c r="P87" s="118"/>
    </row>
    <row r="88" spans="1:16" ht="30" customHeight="1">
      <c r="A88" s="1360" t="s">
        <v>609</v>
      </c>
      <c r="B88" s="148" t="s">
        <v>1330</v>
      </c>
      <c r="C88" s="1362">
        <v>16482</v>
      </c>
      <c r="D88" s="1364" t="s">
        <v>454</v>
      </c>
      <c r="E88" s="69" t="s">
        <v>486</v>
      </c>
      <c r="F88" s="1389">
        <v>22</v>
      </c>
      <c r="G88" s="1364" t="s">
        <v>454</v>
      </c>
      <c r="H88" s="69" t="s">
        <v>486</v>
      </c>
      <c r="I88" s="294"/>
      <c r="J88" s="1367" t="s">
        <v>1581</v>
      </c>
      <c r="K88" s="87">
        <v>964</v>
      </c>
      <c r="L88" s="70" t="s">
        <v>454</v>
      </c>
      <c r="M88" s="1395" t="s">
        <v>444</v>
      </c>
      <c r="N88" s="66" t="s">
        <v>474</v>
      </c>
      <c r="O88" s="1369" t="s">
        <v>1467</v>
      </c>
      <c r="P88" s="118"/>
    </row>
    <row r="89" spans="1:16" ht="30" customHeight="1">
      <c r="A89" s="1360"/>
      <c r="B89" s="148" t="s">
        <v>1329</v>
      </c>
      <c r="C89" s="1362"/>
      <c r="D89" s="1364"/>
      <c r="E89" s="69" t="s">
        <v>486</v>
      </c>
      <c r="F89" s="1389"/>
      <c r="G89" s="1364"/>
      <c r="H89" s="71" t="s">
        <v>441</v>
      </c>
      <c r="I89" s="298"/>
      <c r="J89" s="1367"/>
      <c r="K89" s="87">
        <v>85</v>
      </c>
      <c r="L89" s="73" t="s">
        <v>443</v>
      </c>
      <c r="M89" s="1395"/>
      <c r="N89" s="66" t="s">
        <v>484</v>
      </c>
      <c r="O89" s="1369"/>
      <c r="P89" s="118"/>
    </row>
    <row r="90" spans="1:16" ht="30" customHeight="1">
      <c r="A90" s="1360" t="s">
        <v>610</v>
      </c>
      <c r="B90" s="148" t="s">
        <v>1330</v>
      </c>
      <c r="C90" s="1362">
        <v>16482</v>
      </c>
      <c r="D90" s="1364" t="s">
        <v>454</v>
      </c>
      <c r="E90" s="69" t="s">
        <v>486</v>
      </c>
      <c r="F90" s="1389">
        <v>22</v>
      </c>
      <c r="G90" s="1364" t="s">
        <v>454</v>
      </c>
      <c r="H90" s="69" t="s">
        <v>486</v>
      </c>
      <c r="I90" s="294"/>
      <c r="J90" s="1367" t="s">
        <v>1581</v>
      </c>
      <c r="K90" s="87">
        <v>986</v>
      </c>
      <c r="L90" s="70" t="s">
        <v>454</v>
      </c>
      <c r="M90" s="1395" t="s">
        <v>444</v>
      </c>
      <c r="N90" s="66" t="s">
        <v>474</v>
      </c>
      <c r="O90" s="1369" t="s">
        <v>1468</v>
      </c>
      <c r="P90" s="118"/>
    </row>
    <row r="91" spans="1:16" ht="30" customHeight="1">
      <c r="A91" s="1360"/>
      <c r="B91" s="148" t="s">
        <v>1329</v>
      </c>
      <c r="C91" s="1362"/>
      <c r="D91" s="1364"/>
      <c r="E91" s="69" t="s">
        <v>486</v>
      </c>
      <c r="F91" s="1389"/>
      <c r="G91" s="1364"/>
      <c r="H91" s="71" t="s">
        <v>441</v>
      </c>
      <c r="I91" s="298"/>
      <c r="J91" s="1367"/>
      <c r="K91" s="87">
        <v>87</v>
      </c>
      <c r="L91" s="73" t="s">
        <v>443</v>
      </c>
      <c r="M91" s="1395"/>
      <c r="N91" s="66" t="s">
        <v>484</v>
      </c>
      <c r="O91" s="1369"/>
      <c r="P91" s="118"/>
    </row>
    <row r="92" spans="1:16" ht="30" customHeight="1">
      <c r="A92" s="1360" t="s">
        <v>611</v>
      </c>
      <c r="B92" s="148" t="s">
        <v>1330</v>
      </c>
      <c r="C92" s="1362">
        <v>16482</v>
      </c>
      <c r="D92" s="1364" t="s">
        <v>454</v>
      </c>
      <c r="E92" s="69" t="s">
        <v>675</v>
      </c>
      <c r="F92" s="1389">
        <v>22</v>
      </c>
      <c r="G92" s="1364" t="s">
        <v>454</v>
      </c>
      <c r="H92" s="69" t="s">
        <v>675</v>
      </c>
      <c r="I92" s="294"/>
      <c r="J92" s="1367" t="s">
        <v>1581</v>
      </c>
      <c r="K92" s="87">
        <v>1008</v>
      </c>
      <c r="L92" s="70" t="s">
        <v>454</v>
      </c>
      <c r="M92" s="1395" t="s">
        <v>444</v>
      </c>
      <c r="N92" s="66" t="s">
        <v>719</v>
      </c>
      <c r="O92" s="1369" t="s">
        <v>1469</v>
      </c>
      <c r="P92" s="118"/>
    </row>
    <row r="93" spans="1:16" ht="30" customHeight="1">
      <c r="A93" s="1360"/>
      <c r="B93" s="148" t="s">
        <v>1329</v>
      </c>
      <c r="C93" s="1362"/>
      <c r="D93" s="1364"/>
      <c r="E93" s="69" t="s">
        <v>675</v>
      </c>
      <c r="F93" s="1389"/>
      <c r="G93" s="1364"/>
      <c r="H93" s="71" t="s">
        <v>441</v>
      </c>
      <c r="I93" s="298"/>
      <c r="J93" s="1367"/>
      <c r="K93" s="87">
        <v>89</v>
      </c>
      <c r="L93" s="73" t="s">
        <v>443</v>
      </c>
      <c r="M93" s="1395"/>
      <c r="N93" s="66" t="s">
        <v>491</v>
      </c>
      <c r="O93" s="1369"/>
      <c r="P93" s="118"/>
    </row>
    <row r="94" spans="1:16" ht="30" customHeight="1">
      <c r="A94" s="1360" t="s">
        <v>612</v>
      </c>
      <c r="B94" s="148" t="s">
        <v>1330</v>
      </c>
      <c r="C94" s="1362">
        <v>16482</v>
      </c>
      <c r="D94" s="1364" t="s">
        <v>454</v>
      </c>
      <c r="E94" s="69" t="s">
        <v>678</v>
      </c>
      <c r="F94" s="1389">
        <v>59</v>
      </c>
      <c r="G94" s="1364" t="s">
        <v>454</v>
      </c>
      <c r="H94" s="69" t="s">
        <v>678</v>
      </c>
      <c r="I94" s="294"/>
      <c r="J94" s="1367" t="s">
        <v>1581</v>
      </c>
      <c r="K94" s="87">
        <v>1067</v>
      </c>
      <c r="L94" s="70" t="s">
        <v>454</v>
      </c>
      <c r="M94" s="1395" t="s">
        <v>444</v>
      </c>
      <c r="N94" s="66" t="s">
        <v>488</v>
      </c>
      <c r="O94" s="1369" t="s">
        <v>1470</v>
      </c>
      <c r="P94" s="118"/>
    </row>
    <row r="95" spans="1:16" ht="30" customHeight="1">
      <c r="A95" s="1360"/>
      <c r="B95" s="148" t="s">
        <v>1329</v>
      </c>
      <c r="C95" s="1362"/>
      <c r="D95" s="1364"/>
      <c r="E95" s="69" t="s">
        <v>678</v>
      </c>
      <c r="F95" s="1389"/>
      <c r="G95" s="1364"/>
      <c r="H95" s="78">
        <v>3</v>
      </c>
      <c r="I95" s="297"/>
      <c r="J95" s="1367"/>
      <c r="K95" s="87">
        <v>92</v>
      </c>
      <c r="L95" s="73" t="s">
        <v>443</v>
      </c>
      <c r="M95" s="1395"/>
      <c r="N95" s="66" t="s">
        <v>720</v>
      </c>
      <c r="O95" s="1369"/>
      <c r="P95" s="118"/>
    </row>
    <row r="96" spans="1:16" ht="30" customHeight="1">
      <c r="A96" s="1360" t="s">
        <v>614</v>
      </c>
      <c r="B96" s="148" t="s">
        <v>1330</v>
      </c>
      <c r="C96" s="1362">
        <v>16482</v>
      </c>
      <c r="D96" s="1364" t="s">
        <v>454</v>
      </c>
      <c r="E96" s="69" t="s">
        <v>678</v>
      </c>
      <c r="F96" s="1389">
        <v>22</v>
      </c>
      <c r="G96" s="1364" t="s">
        <v>454</v>
      </c>
      <c r="H96" s="69" t="s">
        <v>678</v>
      </c>
      <c r="I96" s="294"/>
      <c r="J96" s="1367" t="s">
        <v>1581</v>
      </c>
      <c r="K96" s="87">
        <v>1089</v>
      </c>
      <c r="L96" s="70" t="s">
        <v>454</v>
      </c>
      <c r="M96" s="1395" t="s">
        <v>444</v>
      </c>
      <c r="N96" s="66" t="s">
        <v>488</v>
      </c>
      <c r="O96" s="1369" t="s">
        <v>1471</v>
      </c>
      <c r="P96" s="118"/>
    </row>
    <row r="97" spans="1:16" ht="30" customHeight="1">
      <c r="A97" s="1360"/>
      <c r="B97" s="148" t="s">
        <v>1329</v>
      </c>
      <c r="C97" s="1362"/>
      <c r="D97" s="1364"/>
      <c r="E97" s="69" t="s">
        <v>678</v>
      </c>
      <c r="F97" s="1389"/>
      <c r="G97" s="1364"/>
      <c r="H97" s="71" t="s">
        <v>441</v>
      </c>
      <c r="I97" s="298"/>
      <c r="J97" s="1367"/>
      <c r="K97" s="87">
        <v>94</v>
      </c>
      <c r="L97" s="73" t="s">
        <v>443</v>
      </c>
      <c r="M97" s="1395"/>
      <c r="N97" s="66" t="s">
        <v>720</v>
      </c>
      <c r="O97" s="1369"/>
      <c r="P97" s="118"/>
    </row>
    <row r="98" spans="1:16" ht="30" customHeight="1">
      <c r="A98" s="1360" t="s">
        <v>615</v>
      </c>
      <c r="B98" s="148" t="s">
        <v>1330</v>
      </c>
      <c r="C98" s="1362">
        <v>16482</v>
      </c>
      <c r="D98" s="1364" t="s">
        <v>454</v>
      </c>
      <c r="E98" s="69" t="s">
        <v>721</v>
      </c>
      <c r="F98" s="1389">
        <v>22</v>
      </c>
      <c r="G98" s="1364" t="s">
        <v>454</v>
      </c>
      <c r="H98" s="69" t="s">
        <v>721</v>
      </c>
      <c r="I98" s="294"/>
      <c r="J98" s="1367" t="s">
        <v>1581</v>
      </c>
      <c r="K98" s="87">
        <v>1111</v>
      </c>
      <c r="L98" s="70" t="s">
        <v>454</v>
      </c>
      <c r="M98" s="1395" t="s">
        <v>444</v>
      </c>
      <c r="N98" s="66" t="s">
        <v>474</v>
      </c>
      <c r="O98" s="1369" t="s">
        <v>1472</v>
      </c>
      <c r="P98" s="118"/>
    </row>
    <row r="99" spans="1:16" ht="30" customHeight="1">
      <c r="A99" s="1360"/>
      <c r="B99" s="148" t="s">
        <v>1329</v>
      </c>
      <c r="C99" s="1362"/>
      <c r="D99" s="1364"/>
      <c r="E99" s="69" t="s">
        <v>721</v>
      </c>
      <c r="F99" s="1389"/>
      <c r="G99" s="1364"/>
      <c r="H99" s="71" t="s">
        <v>441</v>
      </c>
      <c r="I99" s="298"/>
      <c r="J99" s="1367"/>
      <c r="K99" s="87">
        <v>96</v>
      </c>
      <c r="L99" s="73" t="s">
        <v>443</v>
      </c>
      <c r="M99" s="1395"/>
      <c r="N99" s="66" t="s">
        <v>688</v>
      </c>
      <c r="O99" s="1369"/>
      <c r="P99" s="118"/>
    </row>
    <row r="100" spans="1:16" ht="30" customHeight="1">
      <c r="A100" s="1360" t="s">
        <v>617</v>
      </c>
      <c r="B100" s="148" t="s">
        <v>1330</v>
      </c>
      <c r="C100" s="1362">
        <v>16482</v>
      </c>
      <c r="D100" s="1364" t="s">
        <v>454</v>
      </c>
      <c r="E100" s="69" t="s">
        <v>534</v>
      </c>
      <c r="F100" s="1389">
        <v>60</v>
      </c>
      <c r="G100" s="1364" t="s">
        <v>454</v>
      </c>
      <c r="H100" s="69" t="s">
        <v>534</v>
      </c>
      <c r="I100" s="294"/>
      <c r="J100" s="1367" t="s">
        <v>1581</v>
      </c>
      <c r="K100" s="87">
        <v>1171</v>
      </c>
      <c r="L100" s="70" t="s">
        <v>454</v>
      </c>
      <c r="M100" s="1395" t="s">
        <v>444</v>
      </c>
      <c r="N100" s="66" t="s">
        <v>516</v>
      </c>
      <c r="O100" s="1369" t="s">
        <v>1473</v>
      </c>
      <c r="P100" s="118"/>
    </row>
    <row r="101" spans="1:16" ht="30" customHeight="1">
      <c r="A101" s="1360"/>
      <c r="B101" s="148" t="s">
        <v>1329</v>
      </c>
      <c r="C101" s="1362"/>
      <c r="D101" s="1364"/>
      <c r="E101" s="69" t="s">
        <v>534</v>
      </c>
      <c r="F101" s="1389"/>
      <c r="G101" s="1364"/>
      <c r="H101" s="71" t="s">
        <v>1466</v>
      </c>
      <c r="I101" s="298"/>
      <c r="J101" s="1367"/>
      <c r="K101" s="87">
        <v>99</v>
      </c>
      <c r="L101" s="73" t="s">
        <v>443</v>
      </c>
      <c r="M101" s="1395"/>
      <c r="N101" s="66" t="s">
        <v>688</v>
      </c>
      <c r="O101" s="1369"/>
      <c r="P101" s="118"/>
    </row>
    <row r="102" spans="1:16" ht="30" customHeight="1">
      <c r="A102" s="1360" t="s">
        <v>618</v>
      </c>
      <c r="B102" s="148" t="s">
        <v>1330</v>
      </c>
      <c r="C102" s="1362">
        <v>16482</v>
      </c>
      <c r="D102" s="1364" t="s">
        <v>454</v>
      </c>
      <c r="E102" s="69" t="s">
        <v>534</v>
      </c>
      <c r="F102" s="1389">
        <v>25.5</v>
      </c>
      <c r="G102" s="1364" t="s">
        <v>454</v>
      </c>
      <c r="H102" s="69" t="s">
        <v>534</v>
      </c>
      <c r="I102" s="294"/>
      <c r="J102" s="1367" t="s">
        <v>1581</v>
      </c>
      <c r="K102" s="87">
        <v>1196.5</v>
      </c>
      <c r="L102" s="70" t="s">
        <v>454</v>
      </c>
      <c r="M102" s="1395" t="s">
        <v>444</v>
      </c>
      <c r="N102" s="66" t="s">
        <v>516</v>
      </c>
      <c r="O102" s="1369" t="s">
        <v>1474</v>
      </c>
      <c r="P102" s="118"/>
    </row>
    <row r="103" spans="1:16" ht="30" customHeight="1">
      <c r="A103" s="1360"/>
      <c r="B103" s="148" t="s">
        <v>1329</v>
      </c>
      <c r="C103" s="1362"/>
      <c r="D103" s="1364"/>
      <c r="E103" s="69" t="s">
        <v>534</v>
      </c>
      <c r="F103" s="1389"/>
      <c r="G103" s="1364"/>
      <c r="H103" s="71" t="s">
        <v>441</v>
      </c>
      <c r="I103" s="298"/>
      <c r="J103" s="1367"/>
      <c r="K103" s="87">
        <v>101</v>
      </c>
      <c r="L103" s="73" t="s">
        <v>443</v>
      </c>
      <c r="M103" s="1395"/>
      <c r="N103" s="66" t="s">
        <v>688</v>
      </c>
      <c r="O103" s="1369"/>
      <c r="P103" s="118"/>
    </row>
    <row r="104" spans="1:16" ht="30" customHeight="1">
      <c r="A104" s="1360" t="s">
        <v>619</v>
      </c>
      <c r="B104" s="148" t="s">
        <v>1330</v>
      </c>
      <c r="C104" s="1362">
        <v>16482</v>
      </c>
      <c r="D104" s="1364" t="s">
        <v>454</v>
      </c>
      <c r="E104" s="69" t="s">
        <v>682</v>
      </c>
      <c r="F104" s="1389">
        <v>24.5</v>
      </c>
      <c r="G104" s="1364" t="s">
        <v>454</v>
      </c>
      <c r="H104" s="69" t="s">
        <v>682</v>
      </c>
      <c r="I104" s="294"/>
      <c r="J104" s="1367" t="s">
        <v>1581</v>
      </c>
      <c r="K104" s="87">
        <v>1221</v>
      </c>
      <c r="L104" s="70" t="s">
        <v>454</v>
      </c>
      <c r="M104" s="1395" t="s">
        <v>444</v>
      </c>
      <c r="N104" s="66" t="s">
        <v>516</v>
      </c>
      <c r="O104" s="1369" t="s">
        <v>1475</v>
      </c>
      <c r="P104" s="118"/>
    </row>
    <row r="105" spans="1:16" ht="30" customHeight="1">
      <c r="A105" s="1360"/>
      <c r="B105" s="148" t="s">
        <v>1329</v>
      </c>
      <c r="C105" s="1362"/>
      <c r="D105" s="1364"/>
      <c r="E105" s="69" t="s">
        <v>682</v>
      </c>
      <c r="F105" s="1389"/>
      <c r="G105" s="1364"/>
      <c r="H105" s="71" t="s">
        <v>441</v>
      </c>
      <c r="I105" s="298"/>
      <c r="J105" s="1367"/>
      <c r="K105" s="87">
        <v>103</v>
      </c>
      <c r="L105" s="73" t="s">
        <v>443</v>
      </c>
      <c r="M105" s="1395"/>
      <c r="N105" s="66" t="s">
        <v>688</v>
      </c>
      <c r="O105" s="1369"/>
      <c r="P105" s="118"/>
    </row>
    <row r="106" spans="1:16" ht="30" customHeight="1">
      <c r="A106" s="1360" t="s">
        <v>620</v>
      </c>
      <c r="B106" s="148" t="s">
        <v>1330</v>
      </c>
      <c r="C106" s="1362">
        <v>16482</v>
      </c>
      <c r="D106" s="1364" t="s">
        <v>454</v>
      </c>
      <c r="E106" s="69" t="s">
        <v>684</v>
      </c>
      <c r="F106" s="1389">
        <v>24.5</v>
      </c>
      <c r="G106" s="1364" t="s">
        <v>454</v>
      </c>
      <c r="H106" s="69" t="s">
        <v>684</v>
      </c>
      <c r="I106" s="294"/>
      <c r="J106" s="1367" t="s">
        <v>1581</v>
      </c>
      <c r="K106" s="87">
        <v>1245.5</v>
      </c>
      <c r="L106" s="70" t="s">
        <v>454</v>
      </c>
      <c r="M106" s="1395" t="s">
        <v>444</v>
      </c>
      <c r="N106" s="66" t="s">
        <v>474</v>
      </c>
      <c r="O106" s="1369" t="s">
        <v>1476</v>
      </c>
      <c r="P106" s="118"/>
    </row>
    <row r="107" spans="1:16" ht="30" customHeight="1">
      <c r="A107" s="1360"/>
      <c r="B107" s="148" t="s">
        <v>1329</v>
      </c>
      <c r="C107" s="1362"/>
      <c r="D107" s="1364"/>
      <c r="E107" s="69" t="s">
        <v>684</v>
      </c>
      <c r="F107" s="1389"/>
      <c r="G107" s="1364"/>
      <c r="H107" s="71" t="s">
        <v>441</v>
      </c>
      <c r="I107" s="298"/>
      <c r="J107" s="1367"/>
      <c r="K107" s="87">
        <v>105</v>
      </c>
      <c r="L107" s="73" t="s">
        <v>443</v>
      </c>
      <c r="M107" s="1395"/>
      <c r="N107" s="66" t="s">
        <v>484</v>
      </c>
      <c r="O107" s="1369"/>
      <c r="P107" s="118"/>
    </row>
    <row r="108" spans="1:16" ht="30" customHeight="1">
      <c r="A108" s="1360" t="s">
        <v>622</v>
      </c>
      <c r="B108" s="148" t="s">
        <v>1330</v>
      </c>
      <c r="C108" s="1362">
        <v>16482</v>
      </c>
      <c r="D108" s="1364" t="s">
        <v>454</v>
      </c>
      <c r="E108" s="69" t="s">
        <v>687</v>
      </c>
      <c r="F108" s="1389">
        <v>24.5</v>
      </c>
      <c r="G108" s="1364" t="s">
        <v>454</v>
      </c>
      <c r="H108" s="69" t="s">
        <v>687</v>
      </c>
      <c r="I108" s="294"/>
      <c r="J108" s="1367" t="s">
        <v>1581</v>
      </c>
      <c r="K108" s="87">
        <v>1270</v>
      </c>
      <c r="L108" s="70" t="s">
        <v>454</v>
      </c>
      <c r="M108" s="1395" t="s">
        <v>444</v>
      </c>
      <c r="N108" s="66" t="s">
        <v>474</v>
      </c>
      <c r="O108" s="1369" t="s">
        <v>1477</v>
      </c>
      <c r="P108" s="118"/>
    </row>
    <row r="109" spans="1:16" ht="30" customHeight="1">
      <c r="A109" s="1360"/>
      <c r="B109" s="148" t="s">
        <v>1329</v>
      </c>
      <c r="C109" s="1362"/>
      <c r="D109" s="1364"/>
      <c r="E109" s="69" t="s">
        <v>687</v>
      </c>
      <c r="F109" s="1389"/>
      <c r="G109" s="1364"/>
      <c r="H109" s="71" t="s">
        <v>441</v>
      </c>
      <c r="I109" s="298"/>
      <c r="J109" s="1367"/>
      <c r="K109" s="87">
        <v>107</v>
      </c>
      <c r="L109" s="73" t="s">
        <v>443</v>
      </c>
      <c r="M109" s="1395"/>
      <c r="N109" s="66" t="s">
        <v>484</v>
      </c>
      <c r="O109" s="1369"/>
      <c r="P109" s="118"/>
    </row>
    <row r="110" spans="1:16" ht="30" customHeight="1">
      <c r="A110" s="1360" t="s">
        <v>623</v>
      </c>
      <c r="B110" s="148" t="s">
        <v>1330</v>
      </c>
      <c r="C110" s="1362">
        <v>16482</v>
      </c>
      <c r="D110" s="1364" t="s">
        <v>454</v>
      </c>
      <c r="E110" s="69" t="s">
        <v>691</v>
      </c>
      <c r="F110" s="1389">
        <v>25</v>
      </c>
      <c r="G110" s="1364" t="s">
        <v>454</v>
      </c>
      <c r="H110" s="69" t="s">
        <v>691</v>
      </c>
      <c r="I110" s="294"/>
      <c r="J110" s="1367" t="s">
        <v>1581</v>
      </c>
      <c r="K110" s="87">
        <v>1295</v>
      </c>
      <c r="L110" s="70" t="s">
        <v>454</v>
      </c>
      <c r="M110" s="1395" t="s">
        <v>444</v>
      </c>
      <c r="N110" s="66" t="s">
        <v>488</v>
      </c>
      <c r="O110" s="1369" t="s">
        <v>1478</v>
      </c>
      <c r="P110" s="118"/>
    </row>
    <row r="111" spans="1:16" ht="30" customHeight="1">
      <c r="A111" s="1360"/>
      <c r="B111" s="148" t="s">
        <v>1329</v>
      </c>
      <c r="C111" s="1362"/>
      <c r="D111" s="1364"/>
      <c r="E111" s="69" t="s">
        <v>691</v>
      </c>
      <c r="F111" s="1389"/>
      <c r="G111" s="1364"/>
      <c r="H111" s="71" t="s">
        <v>441</v>
      </c>
      <c r="I111" s="298"/>
      <c r="J111" s="1367"/>
      <c r="K111" s="87">
        <v>109</v>
      </c>
      <c r="L111" s="73" t="s">
        <v>443</v>
      </c>
      <c r="M111" s="1395"/>
      <c r="N111" s="66" t="s">
        <v>491</v>
      </c>
      <c r="O111" s="1369"/>
      <c r="P111" s="118"/>
    </row>
    <row r="112" spans="1:16" ht="30" customHeight="1">
      <c r="A112" s="1360" t="s">
        <v>625</v>
      </c>
      <c r="B112" s="148" t="s">
        <v>1330</v>
      </c>
      <c r="C112" s="1362">
        <v>16482</v>
      </c>
      <c r="D112" s="1364" t="s">
        <v>454</v>
      </c>
      <c r="E112" s="69" t="s">
        <v>536</v>
      </c>
      <c r="F112" s="1389">
        <v>25</v>
      </c>
      <c r="G112" s="1364" t="s">
        <v>454</v>
      </c>
      <c r="H112" s="69" t="s">
        <v>536</v>
      </c>
      <c r="I112" s="294"/>
      <c r="J112" s="1367" t="s">
        <v>1581</v>
      </c>
      <c r="K112" s="87">
        <v>1320</v>
      </c>
      <c r="L112" s="70" t="s">
        <v>454</v>
      </c>
      <c r="M112" s="1395" t="s">
        <v>444</v>
      </c>
      <c r="N112" s="66" t="s">
        <v>474</v>
      </c>
      <c r="O112" s="1369" t="s">
        <v>1479</v>
      </c>
      <c r="P112" s="118"/>
    </row>
    <row r="113" spans="1:16" ht="30" customHeight="1">
      <c r="A113" s="1360"/>
      <c r="B113" s="148" t="s">
        <v>1329</v>
      </c>
      <c r="C113" s="1362"/>
      <c r="D113" s="1364"/>
      <c r="E113" s="69" t="s">
        <v>536</v>
      </c>
      <c r="F113" s="1389"/>
      <c r="G113" s="1364"/>
      <c r="H113" s="71" t="s">
        <v>441</v>
      </c>
      <c r="I113" s="298"/>
      <c r="J113" s="1367"/>
      <c r="K113" s="87">
        <v>111</v>
      </c>
      <c r="L113" s="73" t="s">
        <v>443</v>
      </c>
      <c r="M113" s="1395"/>
      <c r="N113" s="66" t="s">
        <v>491</v>
      </c>
      <c r="O113" s="1369"/>
      <c r="P113" s="118"/>
    </row>
    <row r="114" spans="1:16" ht="30" customHeight="1">
      <c r="A114" s="1360" t="s">
        <v>626</v>
      </c>
      <c r="B114" s="148" t="s">
        <v>1330</v>
      </c>
      <c r="C114" s="1362">
        <v>16482</v>
      </c>
      <c r="D114" s="1364" t="s">
        <v>454</v>
      </c>
      <c r="E114" s="69" t="s">
        <v>695</v>
      </c>
      <c r="F114" s="1389">
        <v>25</v>
      </c>
      <c r="G114" s="1364" t="s">
        <v>454</v>
      </c>
      <c r="H114" s="69" t="s">
        <v>695</v>
      </c>
      <c r="I114" s="294"/>
      <c r="J114" s="1367" t="s">
        <v>1581</v>
      </c>
      <c r="K114" s="87">
        <v>1345</v>
      </c>
      <c r="L114" s="70" t="s">
        <v>454</v>
      </c>
      <c r="M114" s="1395" t="s">
        <v>444</v>
      </c>
      <c r="N114" s="66" t="s">
        <v>474</v>
      </c>
      <c r="O114" s="1369" t="s">
        <v>1480</v>
      </c>
      <c r="P114" s="118"/>
    </row>
    <row r="115" spans="1:16" ht="30" customHeight="1">
      <c r="A115" s="1360"/>
      <c r="B115" s="148" t="s">
        <v>1329</v>
      </c>
      <c r="C115" s="1362"/>
      <c r="D115" s="1364"/>
      <c r="E115" s="69" t="s">
        <v>695</v>
      </c>
      <c r="F115" s="1389"/>
      <c r="G115" s="1364"/>
      <c r="H115" s="71" t="s">
        <v>441</v>
      </c>
      <c r="I115" s="298"/>
      <c r="J115" s="1367"/>
      <c r="K115" s="87">
        <v>113</v>
      </c>
      <c r="L115" s="73" t="s">
        <v>443</v>
      </c>
      <c r="M115" s="1395"/>
      <c r="N115" s="66" t="s">
        <v>484</v>
      </c>
      <c r="O115" s="1369"/>
      <c r="P115" s="118"/>
    </row>
    <row r="116" spans="1:16" ht="30" customHeight="1">
      <c r="A116" s="1360" t="s">
        <v>627</v>
      </c>
      <c r="B116" s="148" t="s">
        <v>1330</v>
      </c>
      <c r="C116" s="1362">
        <v>16482</v>
      </c>
      <c r="D116" s="1364" t="s">
        <v>454</v>
      </c>
      <c r="E116" s="69" t="s">
        <v>697</v>
      </c>
      <c r="F116" s="1389">
        <v>25</v>
      </c>
      <c r="G116" s="1364" t="s">
        <v>454</v>
      </c>
      <c r="H116" s="69" t="s">
        <v>697</v>
      </c>
      <c r="I116" s="294"/>
      <c r="J116" s="1367" t="s">
        <v>1581</v>
      </c>
      <c r="K116" s="87">
        <v>1370</v>
      </c>
      <c r="L116" s="70" t="s">
        <v>454</v>
      </c>
      <c r="M116" s="1395" t="s">
        <v>444</v>
      </c>
      <c r="N116" s="66" t="s">
        <v>516</v>
      </c>
      <c r="O116" s="1369" t="s">
        <v>1481</v>
      </c>
      <c r="P116" s="118"/>
    </row>
    <row r="117" spans="1:16" ht="30" customHeight="1">
      <c r="A117" s="1360"/>
      <c r="B117" s="148" t="s">
        <v>1329</v>
      </c>
      <c r="C117" s="1362"/>
      <c r="D117" s="1364"/>
      <c r="E117" s="69" t="s">
        <v>697</v>
      </c>
      <c r="F117" s="1389"/>
      <c r="G117" s="1364"/>
      <c r="H117" s="71" t="s">
        <v>441</v>
      </c>
      <c r="I117" s="298"/>
      <c r="J117" s="1367"/>
      <c r="K117" s="87">
        <v>115</v>
      </c>
      <c r="L117" s="73" t="s">
        <v>443</v>
      </c>
      <c r="M117" s="1395"/>
      <c r="N117" s="66" t="s">
        <v>484</v>
      </c>
      <c r="O117" s="1369"/>
      <c r="P117" s="118"/>
    </row>
    <row r="118" spans="1:16" ht="30" customHeight="1">
      <c r="A118" s="1360" t="s">
        <v>629</v>
      </c>
      <c r="B118" s="148" t="s">
        <v>1330</v>
      </c>
      <c r="C118" s="1362">
        <v>16482</v>
      </c>
      <c r="D118" s="1364" t="s">
        <v>454</v>
      </c>
      <c r="E118" s="69" t="s">
        <v>697</v>
      </c>
      <c r="F118" s="1389">
        <v>59.5</v>
      </c>
      <c r="G118" s="1364" t="s">
        <v>454</v>
      </c>
      <c r="H118" s="69" t="s">
        <v>697</v>
      </c>
      <c r="I118" s="294"/>
      <c r="J118" s="1367" t="s">
        <v>1581</v>
      </c>
      <c r="K118" s="87">
        <v>1429.5</v>
      </c>
      <c r="L118" s="70" t="s">
        <v>454</v>
      </c>
      <c r="M118" s="1395" t="s">
        <v>444</v>
      </c>
      <c r="N118" s="66" t="s">
        <v>516</v>
      </c>
      <c r="O118" s="1369" t="s">
        <v>1482</v>
      </c>
      <c r="P118" s="118"/>
    </row>
    <row r="119" spans="1:16" ht="30" customHeight="1">
      <c r="A119" s="1360"/>
      <c r="B119" s="148" t="s">
        <v>1329</v>
      </c>
      <c r="C119" s="1362"/>
      <c r="D119" s="1364"/>
      <c r="E119" s="69" t="s">
        <v>697</v>
      </c>
      <c r="F119" s="1389"/>
      <c r="G119" s="1364"/>
      <c r="H119" s="78">
        <v>3</v>
      </c>
      <c r="I119" s="297"/>
      <c r="J119" s="1367"/>
      <c r="K119" s="87">
        <v>118</v>
      </c>
      <c r="L119" s="73" t="s">
        <v>443</v>
      </c>
      <c r="M119" s="1395"/>
      <c r="N119" s="66" t="s">
        <v>484</v>
      </c>
      <c r="O119" s="1369"/>
      <c r="P119" s="118"/>
    </row>
    <row r="120" spans="1:16" ht="30" customHeight="1">
      <c r="A120" s="1360" t="s">
        <v>631</v>
      </c>
      <c r="B120" s="148" t="s">
        <v>1330</v>
      </c>
      <c r="C120" s="1362">
        <v>16482</v>
      </c>
      <c r="D120" s="1364" t="s">
        <v>454</v>
      </c>
      <c r="E120" s="69" t="s">
        <v>699</v>
      </c>
      <c r="F120" s="1389">
        <v>25.5</v>
      </c>
      <c r="G120" s="1364" t="s">
        <v>454</v>
      </c>
      <c r="H120" s="69" t="s">
        <v>699</v>
      </c>
      <c r="I120" s="294"/>
      <c r="J120" s="1367" t="s">
        <v>1581</v>
      </c>
      <c r="K120" s="87">
        <v>1455</v>
      </c>
      <c r="L120" s="70" t="s">
        <v>454</v>
      </c>
      <c r="M120" s="1395" t="s">
        <v>444</v>
      </c>
      <c r="N120" s="66" t="s">
        <v>488</v>
      </c>
      <c r="O120" s="1369" t="s">
        <v>1483</v>
      </c>
      <c r="P120" s="118"/>
    </row>
    <row r="121" spans="1:16" ht="30" customHeight="1">
      <c r="A121" s="1360"/>
      <c r="B121" s="148" t="s">
        <v>1329</v>
      </c>
      <c r="C121" s="1362"/>
      <c r="D121" s="1364"/>
      <c r="E121" s="69" t="s">
        <v>699</v>
      </c>
      <c r="F121" s="1389"/>
      <c r="G121" s="1364"/>
      <c r="H121" s="71" t="s">
        <v>441</v>
      </c>
      <c r="I121" s="298"/>
      <c r="J121" s="1367"/>
      <c r="K121" s="87">
        <v>120</v>
      </c>
      <c r="L121" s="73" t="s">
        <v>443</v>
      </c>
      <c r="M121" s="1395"/>
      <c r="N121" s="66" t="s">
        <v>491</v>
      </c>
      <c r="O121" s="1369"/>
      <c r="P121" s="118"/>
    </row>
    <row r="122" spans="1:16" ht="30" customHeight="1">
      <c r="A122" s="1360" t="s">
        <v>632</v>
      </c>
      <c r="B122" s="148" t="s">
        <v>1330</v>
      </c>
      <c r="C122" s="1362">
        <v>16482</v>
      </c>
      <c r="D122" s="1364" t="s">
        <v>454</v>
      </c>
      <c r="E122" s="69" t="s">
        <v>699</v>
      </c>
      <c r="F122" s="1389">
        <v>60</v>
      </c>
      <c r="G122" s="1364" t="s">
        <v>454</v>
      </c>
      <c r="H122" s="69" t="s">
        <v>699</v>
      </c>
      <c r="I122" s="294"/>
      <c r="J122" s="1367" t="s">
        <v>1581</v>
      </c>
      <c r="K122" s="87">
        <v>1515</v>
      </c>
      <c r="L122" s="70" t="s">
        <v>454</v>
      </c>
      <c r="M122" s="1395" t="s">
        <v>444</v>
      </c>
      <c r="N122" s="66" t="s">
        <v>488</v>
      </c>
      <c r="O122" s="1369" t="s">
        <v>1484</v>
      </c>
      <c r="P122" s="118"/>
    </row>
    <row r="123" spans="1:16" ht="30" customHeight="1">
      <c r="A123" s="1360"/>
      <c r="B123" s="148" t="s">
        <v>1329</v>
      </c>
      <c r="C123" s="1362"/>
      <c r="D123" s="1364"/>
      <c r="E123" s="69" t="s">
        <v>699</v>
      </c>
      <c r="F123" s="1389"/>
      <c r="G123" s="1364"/>
      <c r="H123" s="71" t="s">
        <v>498</v>
      </c>
      <c r="I123" s="298"/>
      <c r="J123" s="1367"/>
      <c r="K123" s="87">
        <v>123</v>
      </c>
      <c r="L123" s="73" t="s">
        <v>443</v>
      </c>
      <c r="M123" s="1395"/>
      <c r="N123" s="66" t="s">
        <v>491</v>
      </c>
      <c r="O123" s="1369"/>
      <c r="P123" s="118"/>
    </row>
    <row r="124" spans="1:16" ht="30" customHeight="1">
      <c r="A124" s="1360" t="s">
        <v>634</v>
      </c>
      <c r="B124" s="148" t="s">
        <v>1330</v>
      </c>
      <c r="C124" s="1362">
        <v>16482</v>
      </c>
      <c r="D124" s="1364" t="s">
        <v>454</v>
      </c>
      <c r="E124" s="69" t="s">
        <v>702</v>
      </c>
      <c r="F124" s="1389">
        <v>25</v>
      </c>
      <c r="G124" s="1364" t="s">
        <v>454</v>
      </c>
      <c r="H124" s="69" t="s">
        <v>702</v>
      </c>
      <c r="I124" s="294"/>
      <c r="J124" s="1367" t="s">
        <v>1581</v>
      </c>
      <c r="K124" s="87">
        <v>1540</v>
      </c>
      <c r="L124" s="70" t="s">
        <v>454</v>
      </c>
      <c r="M124" s="1395" t="s">
        <v>444</v>
      </c>
      <c r="N124" s="66" t="s">
        <v>488</v>
      </c>
      <c r="O124" s="1369" t="s">
        <v>1485</v>
      </c>
      <c r="P124" s="118"/>
    </row>
    <row r="125" spans="1:16" ht="30" customHeight="1">
      <c r="A125" s="1360"/>
      <c r="B125" s="148" t="s">
        <v>1329</v>
      </c>
      <c r="C125" s="1362"/>
      <c r="D125" s="1364"/>
      <c r="E125" s="69" t="s">
        <v>702</v>
      </c>
      <c r="F125" s="1389"/>
      <c r="G125" s="1364"/>
      <c r="H125" s="71" t="s">
        <v>441</v>
      </c>
      <c r="I125" s="298"/>
      <c r="J125" s="1367"/>
      <c r="K125" s="87">
        <v>125</v>
      </c>
      <c r="L125" s="73" t="s">
        <v>443</v>
      </c>
      <c r="M125" s="1395"/>
      <c r="N125" s="66" t="s">
        <v>491</v>
      </c>
      <c r="O125" s="1369"/>
      <c r="P125" s="118"/>
    </row>
    <row r="126" spans="1:16" ht="30" customHeight="1">
      <c r="A126" s="1360" t="s">
        <v>635</v>
      </c>
      <c r="B126" s="148" t="s">
        <v>1330</v>
      </c>
      <c r="C126" s="1362">
        <v>16482</v>
      </c>
      <c r="D126" s="1364" t="s">
        <v>454</v>
      </c>
      <c r="E126" s="69" t="s">
        <v>705</v>
      </c>
      <c r="F126" s="1389">
        <v>25</v>
      </c>
      <c r="G126" s="1364" t="s">
        <v>454</v>
      </c>
      <c r="H126" s="69" t="s">
        <v>705</v>
      </c>
      <c r="I126" s="294"/>
      <c r="J126" s="1367" t="s">
        <v>1581</v>
      </c>
      <c r="K126" s="87">
        <v>1564</v>
      </c>
      <c r="L126" s="70" t="s">
        <v>454</v>
      </c>
      <c r="M126" s="1395" t="s">
        <v>444</v>
      </c>
      <c r="N126" s="66" t="s">
        <v>474</v>
      </c>
      <c r="O126" s="1369" t="s">
        <v>1486</v>
      </c>
      <c r="P126" s="118"/>
    </row>
    <row r="127" spans="1:16" ht="30" customHeight="1">
      <c r="A127" s="1360"/>
      <c r="B127" s="148" t="s">
        <v>1329</v>
      </c>
      <c r="C127" s="1362"/>
      <c r="D127" s="1364"/>
      <c r="E127" s="69" t="s">
        <v>705</v>
      </c>
      <c r="F127" s="1389"/>
      <c r="G127" s="1364"/>
      <c r="H127" s="71" t="s">
        <v>441</v>
      </c>
      <c r="I127" s="298"/>
      <c r="J127" s="1367"/>
      <c r="K127" s="87">
        <v>127</v>
      </c>
      <c r="L127" s="73" t="s">
        <v>443</v>
      </c>
      <c r="M127" s="1395"/>
      <c r="N127" s="66" t="s">
        <v>491</v>
      </c>
      <c r="O127" s="1369"/>
      <c r="P127" s="118"/>
    </row>
    <row r="128" spans="1:16" ht="30" customHeight="1">
      <c r="A128" s="1360" t="s">
        <v>637</v>
      </c>
      <c r="B128" s="148" t="s">
        <v>1330</v>
      </c>
      <c r="C128" s="1362">
        <v>16482</v>
      </c>
      <c r="D128" s="1364" t="s">
        <v>454</v>
      </c>
      <c r="E128" s="69" t="s">
        <v>705</v>
      </c>
      <c r="F128" s="1389">
        <v>25</v>
      </c>
      <c r="G128" s="1364" t="s">
        <v>454</v>
      </c>
      <c r="H128" s="69" t="s">
        <v>705</v>
      </c>
      <c r="I128" s="294"/>
      <c r="J128" s="1367" t="s">
        <v>1581</v>
      </c>
      <c r="K128" s="87">
        <v>1590</v>
      </c>
      <c r="L128" s="70" t="s">
        <v>454</v>
      </c>
      <c r="M128" s="1395" t="s">
        <v>444</v>
      </c>
      <c r="N128" s="66" t="s">
        <v>488</v>
      </c>
      <c r="O128" s="1369" t="s">
        <v>1487</v>
      </c>
      <c r="P128" s="118"/>
    </row>
    <row r="129" spans="1:16" ht="30" customHeight="1">
      <c r="A129" s="1360"/>
      <c r="B129" s="148" t="s">
        <v>1329</v>
      </c>
      <c r="C129" s="1362"/>
      <c r="D129" s="1364"/>
      <c r="E129" s="69" t="s">
        <v>705</v>
      </c>
      <c r="F129" s="1389"/>
      <c r="G129" s="1364"/>
      <c r="H129" s="71">
        <v>2</v>
      </c>
      <c r="I129" s="298"/>
      <c r="J129" s="1367"/>
      <c r="K129" s="87">
        <v>129</v>
      </c>
      <c r="L129" s="73" t="s">
        <v>443</v>
      </c>
      <c r="M129" s="1395"/>
      <c r="N129" s="66" t="s">
        <v>491</v>
      </c>
      <c r="O129" s="1369"/>
      <c r="P129" s="118"/>
    </row>
    <row r="130" spans="1:16" ht="30" customHeight="1">
      <c r="A130" s="1360" t="s">
        <v>638</v>
      </c>
      <c r="B130" s="148" t="s">
        <v>1330</v>
      </c>
      <c r="C130" s="1362">
        <v>16482</v>
      </c>
      <c r="D130" s="1364" t="s">
        <v>454</v>
      </c>
      <c r="E130" s="69" t="s">
        <v>708</v>
      </c>
      <c r="F130" s="1389">
        <v>59.5</v>
      </c>
      <c r="G130" s="1364" t="s">
        <v>454</v>
      </c>
      <c r="H130" s="69" t="s">
        <v>708</v>
      </c>
      <c r="I130" s="294"/>
      <c r="J130" s="1367" t="s">
        <v>1581</v>
      </c>
      <c r="K130" s="87">
        <v>1649.5</v>
      </c>
      <c r="L130" s="70" t="s">
        <v>454</v>
      </c>
      <c r="M130" s="1395" t="s">
        <v>444</v>
      </c>
      <c r="N130" s="66" t="s">
        <v>481</v>
      </c>
      <c r="O130" s="1369" t="s">
        <v>1489</v>
      </c>
      <c r="P130" s="118"/>
    </row>
    <row r="131" spans="1:16" ht="30" customHeight="1">
      <c r="A131" s="1360"/>
      <c r="B131" s="148" t="s">
        <v>1329</v>
      </c>
      <c r="C131" s="1362"/>
      <c r="D131" s="1364"/>
      <c r="E131" s="69" t="s">
        <v>708</v>
      </c>
      <c r="F131" s="1389"/>
      <c r="G131" s="1364"/>
      <c r="H131" s="78">
        <v>3</v>
      </c>
      <c r="I131" s="297"/>
      <c r="J131" s="1367"/>
      <c r="K131" s="87">
        <v>132</v>
      </c>
      <c r="L131" s="73" t="s">
        <v>443</v>
      </c>
      <c r="M131" s="1395"/>
      <c r="N131" s="66" t="s">
        <v>688</v>
      </c>
      <c r="O131" s="1369"/>
      <c r="P131" s="118"/>
    </row>
    <row r="132" spans="1:16" ht="30" customHeight="1">
      <c r="A132" s="1360" t="s">
        <v>639</v>
      </c>
      <c r="B132" s="148" t="s">
        <v>1330</v>
      </c>
      <c r="C132" s="1362">
        <v>16482</v>
      </c>
      <c r="D132" s="1364" t="s">
        <v>454</v>
      </c>
      <c r="E132" s="69" t="s">
        <v>1424</v>
      </c>
      <c r="F132" s="1389">
        <v>59</v>
      </c>
      <c r="G132" s="1364" t="s">
        <v>454</v>
      </c>
      <c r="H132" s="69" t="s">
        <v>1424</v>
      </c>
      <c r="I132" s="294"/>
      <c r="J132" s="1367" t="s">
        <v>1581</v>
      </c>
      <c r="K132" s="87">
        <v>1708.5</v>
      </c>
      <c r="L132" s="70" t="s">
        <v>454</v>
      </c>
      <c r="M132" s="1395" t="s">
        <v>444</v>
      </c>
      <c r="N132" s="66" t="s">
        <v>516</v>
      </c>
      <c r="O132" s="1369" t="s">
        <v>1490</v>
      </c>
      <c r="P132" s="118"/>
    </row>
    <row r="133" spans="1:16" ht="30" customHeight="1">
      <c r="A133" s="1360"/>
      <c r="B133" s="148" t="s">
        <v>1329</v>
      </c>
      <c r="C133" s="1362"/>
      <c r="D133" s="1364"/>
      <c r="E133" s="69" t="s">
        <v>1424</v>
      </c>
      <c r="F133" s="1389"/>
      <c r="G133" s="1364"/>
      <c r="H133" s="78">
        <v>3</v>
      </c>
      <c r="I133" s="297"/>
      <c r="J133" s="1367"/>
      <c r="K133" s="87">
        <v>135</v>
      </c>
      <c r="L133" s="73" t="s">
        <v>443</v>
      </c>
      <c r="M133" s="1395"/>
      <c r="N133" s="66" t="s">
        <v>484</v>
      </c>
      <c r="O133" s="1369"/>
      <c r="P133" s="118"/>
    </row>
    <row r="134" spans="1:16" ht="30" customHeight="1">
      <c r="A134" s="1360" t="s">
        <v>641</v>
      </c>
      <c r="B134" s="148" t="s">
        <v>1330</v>
      </c>
      <c r="C134" s="1362">
        <v>16482</v>
      </c>
      <c r="D134" s="1364" t="s">
        <v>454</v>
      </c>
      <c r="E134" s="69" t="s">
        <v>863</v>
      </c>
      <c r="F134" s="1389">
        <v>59</v>
      </c>
      <c r="G134" s="1364" t="s">
        <v>454</v>
      </c>
      <c r="H134" s="69" t="s">
        <v>863</v>
      </c>
      <c r="I134" s="294"/>
      <c r="J134" s="1367" t="s">
        <v>1581</v>
      </c>
      <c r="K134" s="87">
        <v>1767.5</v>
      </c>
      <c r="L134" s="70" t="s">
        <v>454</v>
      </c>
      <c r="M134" s="1395" t="s">
        <v>444</v>
      </c>
      <c r="N134" s="66" t="s">
        <v>488</v>
      </c>
      <c r="O134" s="1369" t="s">
        <v>1491</v>
      </c>
      <c r="P134" s="118"/>
    </row>
    <row r="135" spans="1:16" ht="30" customHeight="1">
      <c r="A135" s="1360"/>
      <c r="B135" s="148" t="s">
        <v>1329</v>
      </c>
      <c r="C135" s="1362"/>
      <c r="D135" s="1364"/>
      <c r="E135" s="69" t="s">
        <v>863</v>
      </c>
      <c r="F135" s="1389"/>
      <c r="G135" s="1364"/>
      <c r="H135" s="78">
        <v>3</v>
      </c>
      <c r="I135" s="297"/>
      <c r="J135" s="1367"/>
      <c r="K135" s="87">
        <v>138</v>
      </c>
      <c r="L135" s="73" t="s">
        <v>443</v>
      </c>
      <c r="M135" s="1395"/>
      <c r="N135" s="66" t="s">
        <v>491</v>
      </c>
      <c r="O135" s="1369"/>
      <c r="P135" s="118"/>
    </row>
    <row r="136" spans="1:16" ht="30" customHeight="1">
      <c r="A136" s="1360" t="s">
        <v>642</v>
      </c>
      <c r="B136" s="148" t="s">
        <v>1330</v>
      </c>
      <c r="C136" s="1362">
        <v>16482</v>
      </c>
      <c r="D136" s="1364" t="s">
        <v>454</v>
      </c>
      <c r="E136" s="69" t="s">
        <v>1488</v>
      </c>
      <c r="F136" s="1389">
        <v>62</v>
      </c>
      <c r="G136" s="1364" t="s">
        <v>454</v>
      </c>
      <c r="H136" s="69" t="s">
        <v>1488</v>
      </c>
      <c r="I136" s="294"/>
      <c r="J136" s="1367" t="s">
        <v>1581</v>
      </c>
      <c r="K136" s="87">
        <v>1829.5</v>
      </c>
      <c r="L136" s="70" t="s">
        <v>454</v>
      </c>
      <c r="M136" s="1395" t="s">
        <v>444</v>
      </c>
      <c r="N136" s="66" t="s">
        <v>481</v>
      </c>
      <c r="O136" s="1369" t="s">
        <v>1492</v>
      </c>
      <c r="P136" s="118"/>
    </row>
    <row r="137" spans="1:16" ht="30" customHeight="1">
      <c r="A137" s="1360"/>
      <c r="B137" s="148" t="s">
        <v>1329</v>
      </c>
      <c r="C137" s="1362"/>
      <c r="D137" s="1364"/>
      <c r="E137" s="69" t="s">
        <v>1488</v>
      </c>
      <c r="F137" s="1389"/>
      <c r="G137" s="1364"/>
      <c r="H137" s="78">
        <v>3</v>
      </c>
      <c r="I137" s="297"/>
      <c r="J137" s="1367"/>
      <c r="K137" s="87">
        <v>141</v>
      </c>
      <c r="L137" s="73" t="s">
        <v>443</v>
      </c>
      <c r="M137" s="1395"/>
      <c r="N137" s="66" t="s">
        <v>688</v>
      </c>
      <c r="O137" s="1369"/>
      <c r="P137" s="118"/>
    </row>
    <row r="138" spans="1:16" ht="30" customHeight="1">
      <c r="A138" s="1360" t="s">
        <v>643</v>
      </c>
      <c r="B138" s="148" t="s">
        <v>1330</v>
      </c>
      <c r="C138" s="1362">
        <v>16482</v>
      </c>
      <c r="D138" s="1364" t="s">
        <v>454</v>
      </c>
      <c r="E138" s="69" t="s">
        <v>1493</v>
      </c>
      <c r="F138" s="1389">
        <v>59</v>
      </c>
      <c r="G138" s="1364" t="s">
        <v>454</v>
      </c>
      <c r="H138" s="69" t="s">
        <v>1493</v>
      </c>
      <c r="I138" s="294"/>
      <c r="J138" s="1367" t="s">
        <v>1581</v>
      </c>
      <c r="K138" s="87">
        <v>1888.5</v>
      </c>
      <c r="L138" s="70" t="s">
        <v>454</v>
      </c>
      <c r="M138" s="1395" t="s">
        <v>444</v>
      </c>
      <c r="N138" s="66" t="s">
        <v>481</v>
      </c>
      <c r="O138" s="1369" t="s">
        <v>1494</v>
      </c>
      <c r="P138" s="118"/>
    </row>
    <row r="139" spans="1:16" ht="30" customHeight="1">
      <c r="A139" s="1360"/>
      <c r="B139" s="148" t="s">
        <v>1329</v>
      </c>
      <c r="C139" s="1362"/>
      <c r="D139" s="1364"/>
      <c r="E139" s="69" t="s">
        <v>1493</v>
      </c>
      <c r="F139" s="1389"/>
      <c r="G139" s="1364"/>
      <c r="H139" s="78">
        <v>3</v>
      </c>
      <c r="I139" s="297"/>
      <c r="J139" s="1367"/>
      <c r="K139" s="87">
        <v>144</v>
      </c>
      <c r="L139" s="73" t="s">
        <v>443</v>
      </c>
      <c r="M139" s="1395"/>
      <c r="N139" s="66" t="s">
        <v>688</v>
      </c>
      <c r="O139" s="1369"/>
      <c r="P139" s="118"/>
    </row>
    <row r="140" spans="1:16" ht="30" customHeight="1">
      <c r="A140" s="1360" t="s">
        <v>645</v>
      </c>
      <c r="B140" s="148" t="s">
        <v>1330</v>
      </c>
      <c r="C140" s="1362">
        <v>16482</v>
      </c>
      <c r="D140" s="1364" t="s">
        <v>454</v>
      </c>
      <c r="E140" s="69" t="s">
        <v>1495</v>
      </c>
      <c r="F140" s="1389">
        <v>59</v>
      </c>
      <c r="G140" s="1364" t="s">
        <v>454</v>
      </c>
      <c r="H140" s="69" t="s">
        <v>1495</v>
      </c>
      <c r="I140" s="294"/>
      <c r="J140" s="1367" t="s">
        <v>1581</v>
      </c>
      <c r="K140" s="87">
        <v>1947.5</v>
      </c>
      <c r="L140" s="70" t="s">
        <v>454</v>
      </c>
      <c r="M140" s="1395" t="s">
        <v>444</v>
      </c>
      <c r="N140" s="66" t="s">
        <v>516</v>
      </c>
      <c r="O140" s="1369" t="s">
        <v>1496</v>
      </c>
      <c r="P140" s="118"/>
    </row>
    <row r="141" spans="1:16" ht="30" customHeight="1">
      <c r="A141" s="1360"/>
      <c r="B141" s="148" t="s">
        <v>1329</v>
      </c>
      <c r="C141" s="1362"/>
      <c r="D141" s="1364"/>
      <c r="E141" s="69" t="s">
        <v>1495</v>
      </c>
      <c r="F141" s="1389"/>
      <c r="G141" s="1364"/>
      <c r="H141" s="78">
        <v>3</v>
      </c>
      <c r="I141" s="297"/>
      <c r="J141" s="1367"/>
      <c r="K141" s="87">
        <v>147</v>
      </c>
      <c r="L141" s="73" t="s">
        <v>443</v>
      </c>
      <c r="M141" s="1395"/>
      <c r="N141" s="66" t="s">
        <v>688</v>
      </c>
      <c r="O141" s="1369"/>
      <c r="P141" s="118"/>
    </row>
    <row r="142" spans="1:16" ht="30" customHeight="1">
      <c r="A142" s="1360" t="s">
        <v>646</v>
      </c>
      <c r="B142" s="148" t="s">
        <v>1330</v>
      </c>
      <c r="C142" s="1362">
        <v>16482</v>
      </c>
      <c r="D142" s="1364" t="s">
        <v>454</v>
      </c>
      <c r="E142" s="69" t="s">
        <v>1497</v>
      </c>
      <c r="F142" s="1389">
        <v>28</v>
      </c>
      <c r="G142" s="1364" t="s">
        <v>454</v>
      </c>
      <c r="H142" s="69" t="s">
        <v>1497</v>
      </c>
      <c r="I142" s="294"/>
      <c r="J142" s="1367" t="s">
        <v>1581</v>
      </c>
      <c r="K142" s="87">
        <v>1975.5</v>
      </c>
      <c r="L142" s="70" t="s">
        <v>454</v>
      </c>
      <c r="M142" s="1395" t="s">
        <v>444</v>
      </c>
      <c r="N142" s="66" t="s">
        <v>481</v>
      </c>
      <c r="O142" s="1369" t="s">
        <v>1498</v>
      </c>
      <c r="P142" s="118"/>
    </row>
    <row r="143" spans="1:16" ht="30" customHeight="1">
      <c r="A143" s="1360"/>
      <c r="B143" s="148" t="s">
        <v>1329</v>
      </c>
      <c r="C143" s="1362"/>
      <c r="D143" s="1364"/>
      <c r="E143" s="69" t="s">
        <v>1497</v>
      </c>
      <c r="F143" s="1389"/>
      <c r="G143" s="1364"/>
      <c r="H143" s="71">
        <v>2</v>
      </c>
      <c r="I143" s="298"/>
      <c r="J143" s="1367"/>
      <c r="K143" s="87">
        <v>149</v>
      </c>
      <c r="L143" s="73" t="s">
        <v>443</v>
      </c>
      <c r="M143" s="1395"/>
      <c r="N143" s="66" t="s">
        <v>688</v>
      </c>
      <c r="O143" s="1369"/>
      <c r="P143" s="118"/>
    </row>
    <row r="144" spans="1:16" ht="30" customHeight="1">
      <c r="A144" s="1360" t="s">
        <v>647</v>
      </c>
      <c r="B144" s="148" t="s">
        <v>1330</v>
      </c>
      <c r="C144" s="1362">
        <v>16482</v>
      </c>
      <c r="D144" s="1364" t="s">
        <v>454</v>
      </c>
      <c r="E144" s="69" t="s">
        <v>1499</v>
      </c>
      <c r="F144" s="1389">
        <v>28</v>
      </c>
      <c r="G144" s="1364" t="s">
        <v>454</v>
      </c>
      <c r="H144" s="69" t="s">
        <v>1499</v>
      </c>
      <c r="I144" s="294"/>
      <c r="J144" s="1367" t="s">
        <v>1581</v>
      </c>
      <c r="K144" s="87">
        <v>2003.5</v>
      </c>
      <c r="L144" s="70" t="s">
        <v>454</v>
      </c>
      <c r="M144" s="1395" t="s">
        <v>444</v>
      </c>
      <c r="N144" s="66" t="s">
        <v>474</v>
      </c>
      <c r="O144" s="1369" t="s">
        <v>1500</v>
      </c>
      <c r="P144" s="118"/>
    </row>
    <row r="145" spans="1:16" ht="30" customHeight="1">
      <c r="A145" s="1360"/>
      <c r="B145" s="148" t="s">
        <v>1329</v>
      </c>
      <c r="C145" s="1362"/>
      <c r="D145" s="1364"/>
      <c r="E145" s="69" t="s">
        <v>1499</v>
      </c>
      <c r="F145" s="1389"/>
      <c r="G145" s="1364"/>
      <c r="H145" s="71">
        <v>2</v>
      </c>
      <c r="I145" s="298"/>
      <c r="J145" s="1367"/>
      <c r="K145" s="87">
        <v>151</v>
      </c>
      <c r="L145" s="73" t="s">
        <v>443</v>
      </c>
      <c r="M145" s="1395"/>
      <c r="N145" s="66" t="s">
        <v>688</v>
      </c>
      <c r="O145" s="1369"/>
      <c r="P145" s="118"/>
    </row>
    <row r="146" spans="1:16" ht="30" customHeight="1">
      <c r="A146" s="1360" t="s">
        <v>648</v>
      </c>
      <c r="B146" s="148" t="s">
        <v>1330</v>
      </c>
      <c r="C146" s="1362">
        <v>16482</v>
      </c>
      <c r="D146" s="1364" t="s">
        <v>454</v>
      </c>
      <c r="E146" s="69" t="s">
        <v>1501</v>
      </c>
      <c r="F146" s="1389">
        <v>28</v>
      </c>
      <c r="G146" s="1364" t="s">
        <v>454</v>
      </c>
      <c r="H146" s="69" t="s">
        <v>1501</v>
      </c>
      <c r="I146" s="294"/>
      <c r="J146" s="1367" t="s">
        <v>1581</v>
      </c>
      <c r="K146" s="87">
        <v>2031.5</v>
      </c>
      <c r="L146" s="70" t="s">
        <v>454</v>
      </c>
      <c r="M146" s="1395" t="s">
        <v>444</v>
      </c>
      <c r="N146" s="66" t="s">
        <v>488</v>
      </c>
      <c r="O146" s="1369" t="s">
        <v>1502</v>
      </c>
      <c r="P146" s="118"/>
    </row>
    <row r="147" spans="1:16" ht="30" customHeight="1">
      <c r="A147" s="1360"/>
      <c r="B147" s="148" t="s">
        <v>1329</v>
      </c>
      <c r="C147" s="1362"/>
      <c r="D147" s="1364"/>
      <c r="E147" s="69" t="s">
        <v>1501</v>
      </c>
      <c r="F147" s="1389"/>
      <c r="G147" s="1364"/>
      <c r="H147" s="71">
        <v>2</v>
      </c>
      <c r="I147" s="298"/>
      <c r="J147" s="1367"/>
      <c r="K147" s="87">
        <v>153</v>
      </c>
      <c r="L147" s="73" t="s">
        <v>443</v>
      </c>
      <c r="M147" s="1395"/>
      <c r="N147" s="66" t="s">
        <v>491</v>
      </c>
      <c r="O147" s="1369"/>
      <c r="P147" s="118"/>
    </row>
    <row r="148" spans="1:16" ht="30" customHeight="1">
      <c r="A148" s="1360" t="s">
        <v>649</v>
      </c>
      <c r="B148" s="148" t="s">
        <v>1330</v>
      </c>
      <c r="C148" s="1362">
        <v>16482</v>
      </c>
      <c r="D148" s="1364" t="s">
        <v>454</v>
      </c>
      <c r="E148" s="69" t="s">
        <v>1503</v>
      </c>
      <c r="F148" s="1389">
        <v>51</v>
      </c>
      <c r="G148" s="1364" t="s">
        <v>454</v>
      </c>
      <c r="H148" s="69" t="s">
        <v>1503</v>
      </c>
      <c r="I148" s="294"/>
      <c r="J148" s="1367" t="s">
        <v>1581</v>
      </c>
      <c r="K148" s="87">
        <v>2082.5</v>
      </c>
      <c r="L148" s="70" t="s">
        <v>454</v>
      </c>
      <c r="M148" s="1395" t="s">
        <v>444</v>
      </c>
      <c r="N148" s="66" t="s">
        <v>481</v>
      </c>
      <c r="O148" s="1369" t="s">
        <v>1504</v>
      </c>
      <c r="P148" s="118"/>
    </row>
    <row r="149" spans="1:16" ht="30" customHeight="1">
      <c r="A149" s="1360"/>
      <c r="B149" s="148" t="s">
        <v>1329</v>
      </c>
      <c r="C149" s="1362"/>
      <c r="D149" s="1364"/>
      <c r="E149" s="69" t="s">
        <v>1503</v>
      </c>
      <c r="F149" s="1389"/>
      <c r="G149" s="1364"/>
      <c r="H149" s="78">
        <v>3</v>
      </c>
      <c r="I149" s="297"/>
      <c r="J149" s="1367"/>
      <c r="K149" s="87">
        <v>156</v>
      </c>
      <c r="L149" s="73" t="s">
        <v>443</v>
      </c>
      <c r="M149" s="1395"/>
      <c r="N149" s="66" t="s">
        <v>491</v>
      </c>
      <c r="O149" s="1369"/>
      <c r="P149" s="118"/>
    </row>
    <row r="150" spans="1:16" ht="30" customHeight="1">
      <c r="A150" s="1360" t="s">
        <v>651</v>
      </c>
      <c r="B150" s="148" t="s">
        <v>1330</v>
      </c>
      <c r="C150" s="1362">
        <v>16482</v>
      </c>
      <c r="D150" s="1364" t="s">
        <v>454</v>
      </c>
      <c r="E150" s="69" t="s">
        <v>1547</v>
      </c>
      <c r="F150" s="1389">
        <v>28</v>
      </c>
      <c r="G150" s="1364" t="s">
        <v>454</v>
      </c>
      <c r="H150" s="69" t="s">
        <v>1547</v>
      </c>
      <c r="I150" s="294"/>
      <c r="J150" s="1367" t="s">
        <v>1581</v>
      </c>
      <c r="K150" s="87">
        <v>2110.5</v>
      </c>
      <c r="L150" s="70" t="s">
        <v>454</v>
      </c>
      <c r="M150" s="1395" t="s">
        <v>444</v>
      </c>
      <c r="N150" s="66" t="s">
        <v>474</v>
      </c>
      <c r="O150" s="1369" t="s">
        <v>1505</v>
      </c>
      <c r="P150" s="118"/>
    </row>
    <row r="151" spans="1:16" ht="30" customHeight="1">
      <c r="A151" s="1360"/>
      <c r="B151" s="148" t="s">
        <v>1329</v>
      </c>
      <c r="C151" s="1362"/>
      <c r="D151" s="1364"/>
      <c r="E151" s="69" t="s">
        <v>1547</v>
      </c>
      <c r="F151" s="1389"/>
      <c r="G151" s="1364"/>
      <c r="H151" s="71">
        <v>2</v>
      </c>
      <c r="I151" s="298"/>
      <c r="J151" s="1367"/>
      <c r="K151" s="87">
        <v>158</v>
      </c>
      <c r="L151" s="73" t="s">
        <v>443</v>
      </c>
      <c r="M151" s="1395"/>
      <c r="N151" s="66" t="s">
        <v>688</v>
      </c>
      <c r="O151" s="1369"/>
      <c r="P151" s="118"/>
    </row>
    <row r="152" spans="1:16" ht="30" customHeight="1">
      <c r="A152" s="1360" t="s">
        <v>1578</v>
      </c>
      <c r="B152" s="148" t="s">
        <v>1330</v>
      </c>
      <c r="C152" s="1362">
        <v>16482</v>
      </c>
      <c r="D152" s="1364" t="s">
        <v>454</v>
      </c>
      <c r="E152" s="69" t="s">
        <v>1547</v>
      </c>
      <c r="F152" s="1389">
        <v>5.5</v>
      </c>
      <c r="G152" s="1364" t="s">
        <v>454</v>
      </c>
      <c r="H152" s="69" t="s">
        <v>1547</v>
      </c>
      <c r="I152" s="294"/>
      <c r="J152" s="1367" t="s">
        <v>1581</v>
      </c>
      <c r="K152" s="87">
        <v>2116</v>
      </c>
      <c r="L152" s="70" t="s">
        <v>454</v>
      </c>
      <c r="M152" s="1395" t="s">
        <v>444</v>
      </c>
      <c r="N152" s="66" t="s">
        <v>474</v>
      </c>
      <c r="O152" s="1369" t="s">
        <v>1576</v>
      </c>
      <c r="P152" s="118"/>
    </row>
    <row r="153" spans="1:16" ht="30" customHeight="1">
      <c r="A153" s="1360"/>
      <c r="B153" s="148" t="s">
        <v>1329</v>
      </c>
      <c r="C153" s="1362"/>
      <c r="D153" s="1364"/>
      <c r="E153" s="69" t="s">
        <v>1547</v>
      </c>
      <c r="F153" s="1389"/>
      <c r="G153" s="1364"/>
      <c r="H153" s="78">
        <v>1</v>
      </c>
      <c r="I153" s="297"/>
      <c r="J153" s="1367"/>
      <c r="K153" s="87">
        <v>159</v>
      </c>
      <c r="L153" s="73" t="s">
        <v>443</v>
      </c>
      <c r="M153" s="1395"/>
      <c r="N153" s="66" t="s">
        <v>484</v>
      </c>
      <c r="O153" s="1369"/>
      <c r="P153" s="118"/>
    </row>
    <row r="154" spans="1:16" ht="30" customHeight="1">
      <c r="A154" s="1360" t="s">
        <v>1579</v>
      </c>
      <c r="B154" s="148" t="s">
        <v>1330</v>
      </c>
      <c r="C154" s="1362">
        <v>16482</v>
      </c>
      <c r="D154" s="1364" t="s">
        <v>454</v>
      </c>
      <c r="E154" s="69" t="s">
        <v>1547</v>
      </c>
      <c r="F154" s="1389">
        <v>5</v>
      </c>
      <c r="G154" s="1364" t="s">
        <v>454</v>
      </c>
      <c r="H154" s="69" t="s">
        <v>1547</v>
      </c>
      <c r="I154" s="294"/>
      <c r="J154" s="1367" t="s">
        <v>1581</v>
      </c>
      <c r="K154" s="87">
        <v>2121</v>
      </c>
      <c r="L154" s="70" t="s">
        <v>454</v>
      </c>
      <c r="M154" s="1395" t="s">
        <v>444</v>
      </c>
      <c r="N154" s="66" t="s">
        <v>474</v>
      </c>
      <c r="O154" s="1369" t="s">
        <v>1662</v>
      </c>
      <c r="P154" s="118"/>
    </row>
    <row r="155" spans="1:16" ht="30" customHeight="1">
      <c r="A155" s="1360"/>
      <c r="B155" s="148" t="s">
        <v>1329</v>
      </c>
      <c r="C155" s="1362"/>
      <c r="D155" s="1364"/>
      <c r="E155" s="69" t="s">
        <v>1547</v>
      </c>
      <c r="F155" s="1389"/>
      <c r="G155" s="1364"/>
      <c r="H155" s="78">
        <v>1</v>
      </c>
      <c r="I155" s="297"/>
      <c r="J155" s="1367"/>
      <c r="K155" s="87">
        <v>160</v>
      </c>
      <c r="L155" s="73" t="s">
        <v>443</v>
      </c>
      <c r="M155" s="1395"/>
      <c r="N155" s="66" t="s">
        <v>484</v>
      </c>
      <c r="O155" s="1369"/>
      <c r="P155" s="118"/>
    </row>
    <row r="156" spans="1:16" ht="30" customHeight="1">
      <c r="A156" s="1360" t="s">
        <v>1580</v>
      </c>
      <c r="B156" s="148" t="s">
        <v>1330</v>
      </c>
      <c r="C156" s="1362">
        <v>16482</v>
      </c>
      <c r="D156" s="1364" t="s">
        <v>454</v>
      </c>
      <c r="E156" s="69" t="s">
        <v>1547</v>
      </c>
      <c r="F156" s="1389">
        <v>5</v>
      </c>
      <c r="G156" s="1364" t="s">
        <v>454</v>
      </c>
      <c r="H156" s="69" t="s">
        <v>1547</v>
      </c>
      <c r="I156" s="294"/>
      <c r="J156" s="1367" t="s">
        <v>1581</v>
      </c>
      <c r="K156" s="87">
        <v>2126</v>
      </c>
      <c r="L156" s="70" t="s">
        <v>454</v>
      </c>
      <c r="M156" s="1395" t="s">
        <v>444</v>
      </c>
      <c r="N156" s="66" t="s">
        <v>474</v>
      </c>
      <c r="O156" s="1369" t="s">
        <v>1663</v>
      </c>
      <c r="P156" s="118"/>
    </row>
    <row r="157" spans="1:16" ht="30" customHeight="1">
      <c r="A157" s="1360"/>
      <c r="B157" s="148" t="s">
        <v>1329</v>
      </c>
      <c r="C157" s="1362"/>
      <c r="D157" s="1364"/>
      <c r="E157" s="69" t="s">
        <v>1547</v>
      </c>
      <c r="F157" s="1389"/>
      <c r="G157" s="1364"/>
      <c r="H157" s="78">
        <v>1</v>
      </c>
      <c r="I157" s="297"/>
      <c r="J157" s="1367"/>
      <c r="K157" s="87">
        <v>161</v>
      </c>
      <c r="L157" s="73" t="s">
        <v>443</v>
      </c>
      <c r="M157" s="1395"/>
      <c r="N157" s="66" t="s">
        <v>484</v>
      </c>
      <c r="O157" s="1369"/>
      <c r="P157" s="118"/>
    </row>
    <row r="158" spans="1:16" ht="30" customHeight="1">
      <c r="A158" s="1360" t="s">
        <v>1669</v>
      </c>
      <c r="B158" s="148" t="s">
        <v>1330</v>
      </c>
      <c r="C158" s="1362">
        <v>16482</v>
      </c>
      <c r="D158" s="1364" t="s">
        <v>454</v>
      </c>
      <c r="E158" s="69" t="s">
        <v>1577</v>
      </c>
      <c r="F158" s="1389">
        <v>53.5</v>
      </c>
      <c r="G158" s="1364" t="s">
        <v>454</v>
      </c>
      <c r="H158" s="69" t="s">
        <v>1577</v>
      </c>
      <c r="I158" s="294"/>
      <c r="J158" s="1367" t="s">
        <v>1581</v>
      </c>
      <c r="K158" s="87">
        <v>2179.5</v>
      </c>
      <c r="L158" s="70" t="s">
        <v>454</v>
      </c>
      <c r="M158" s="1395" t="s">
        <v>444</v>
      </c>
      <c r="N158" s="66" t="s">
        <v>488</v>
      </c>
      <c r="O158" s="1369" t="s">
        <v>1664</v>
      </c>
      <c r="P158" s="118"/>
    </row>
    <row r="159" spans="1:16" ht="30" customHeight="1">
      <c r="A159" s="1360"/>
      <c r="B159" s="148" t="s">
        <v>1329</v>
      </c>
      <c r="C159" s="1362"/>
      <c r="D159" s="1364"/>
      <c r="E159" s="69" t="s">
        <v>1577</v>
      </c>
      <c r="F159" s="1389"/>
      <c r="G159" s="1364"/>
      <c r="H159" s="78">
        <v>3</v>
      </c>
      <c r="I159" s="297"/>
      <c r="J159" s="1367"/>
      <c r="K159" s="87">
        <v>164</v>
      </c>
      <c r="L159" s="73" t="s">
        <v>443</v>
      </c>
      <c r="M159" s="1395"/>
      <c r="N159" s="66" t="s">
        <v>484</v>
      </c>
      <c r="O159" s="1369"/>
      <c r="P159" s="118"/>
    </row>
    <row r="160" spans="1:16" ht="30" customHeight="1">
      <c r="A160" s="1360" t="s">
        <v>1670</v>
      </c>
      <c r="B160" s="148" t="s">
        <v>1330</v>
      </c>
      <c r="C160" s="1362">
        <v>16482</v>
      </c>
      <c r="D160" s="1364" t="s">
        <v>454</v>
      </c>
      <c r="E160" s="69" t="s">
        <v>1577</v>
      </c>
      <c r="F160" s="1389">
        <v>28</v>
      </c>
      <c r="G160" s="1364" t="s">
        <v>454</v>
      </c>
      <c r="H160" s="69" t="s">
        <v>1577</v>
      </c>
      <c r="I160" s="294"/>
      <c r="J160" s="1367" t="s">
        <v>1581</v>
      </c>
      <c r="K160" s="87">
        <v>2207.5</v>
      </c>
      <c r="L160" s="70" t="s">
        <v>454</v>
      </c>
      <c r="M160" s="1395" t="s">
        <v>444</v>
      </c>
      <c r="N160" s="66" t="s">
        <v>488</v>
      </c>
      <c r="O160" s="1369" t="s">
        <v>1665</v>
      </c>
      <c r="P160" s="118"/>
    </row>
    <row r="161" spans="1:16" ht="30" customHeight="1">
      <c r="A161" s="1360"/>
      <c r="B161" s="148" t="s">
        <v>1329</v>
      </c>
      <c r="C161" s="1362"/>
      <c r="D161" s="1364"/>
      <c r="E161" s="69" t="s">
        <v>1577</v>
      </c>
      <c r="F161" s="1389"/>
      <c r="G161" s="1364"/>
      <c r="H161" s="71">
        <v>2</v>
      </c>
      <c r="I161" s="298"/>
      <c r="J161" s="1367"/>
      <c r="K161" s="87">
        <v>166</v>
      </c>
      <c r="L161" s="73" t="s">
        <v>443</v>
      </c>
      <c r="M161" s="1395"/>
      <c r="N161" s="66" t="s">
        <v>484</v>
      </c>
      <c r="O161" s="1369"/>
      <c r="P161" s="118"/>
    </row>
    <row r="162" spans="1:16" ht="30" customHeight="1">
      <c r="A162" s="1360" t="s">
        <v>1671</v>
      </c>
      <c r="B162" s="148" t="s">
        <v>1330</v>
      </c>
      <c r="C162" s="1362">
        <v>16482</v>
      </c>
      <c r="D162" s="1364" t="s">
        <v>454</v>
      </c>
      <c r="E162" s="69" t="s">
        <v>1656</v>
      </c>
      <c r="F162" s="1389">
        <v>52</v>
      </c>
      <c r="G162" s="1364" t="s">
        <v>454</v>
      </c>
      <c r="H162" s="69" t="s">
        <v>1656</v>
      </c>
      <c r="I162" s="294"/>
      <c r="J162" s="1367" t="s">
        <v>1581</v>
      </c>
      <c r="K162" s="87">
        <v>2259.5</v>
      </c>
      <c r="L162" s="70" t="s">
        <v>454</v>
      </c>
      <c r="M162" s="1395" t="s">
        <v>444</v>
      </c>
      <c r="N162" s="66" t="s">
        <v>488</v>
      </c>
      <c r="O162" s="1369" t="s">
        <v>1666</v>
      </c>
      <c r="P162" s="118"/>
    </row>
    <row r="163" spans="1:16" ht="30" customHeight="1">
      <c r="A163" s="1360"/>
      <c r="B163" s="148" t="s">
        <v>1329</v>
      </c>
      <c r="C163" s="1362"/>
      <c r="D163" s="1364"/>
      <c r="E163" s="69" t="s">
        <v>1656</v>
      </c>
      <c r="F163" s="1389"/>
      <c r="G163" s="1364"/>
      <c r="H163" s="78">
        <v>3</v>
      </c>
      <c r="I163" s="297"/>
      <c r="J163" s="1367"/>
      <c r="K163" s="87">
        <v>169</v>
      </c>
      <c r="L163" s="73" t="s">
        <v>443</v>
      </c>
      <c r="M163" s="1395"/>
      <c r="N163" s="66" t="s">
        <v>491</v>
      </c>
      <c r="O163" s="1369"/>
      <c r="P163" s="118"/>
    </row>
    <row r="164" spans="1:16" ht="30" customHeight="1">
      <c r="A164" s="1360" t="s">
        <v>1672</v>
      </c>
      <c r="B164" s="148" t="s">
        <v>1330</v>
      </c>
      <c r="C164" s="1362">
        <v>16482</v>
      </c>
      <c r="D164" s="1364" t="s">
        <v>454</v>
      </c>
      <c r="E164" s="69" t="s">
        <v>1656</v>
      </c>
      <c r="F164" s="1389">
        <v>28</v>
      </c>
      <c r="G164" s="1364" t="s">
        <v>454</v>
      </c>
      <c r="H164" s="69" t="s">
        <v>1656</v>
      </c>
      <c r="I164" s="294"/>
      <c r="J164" s="1367" t="s">
        <v>1581</v>
      </c>
      <c r="K164" s="87">
        <v>2287.5</v>
      </c>
      <c r="L164" s="70" t="s">
        <v>454</v>
      </c>
      <c r="M164" s="1395" t="s">
        <v>444</v>
      </c>
      <c r="N164" s="66" t="s">
        <v>488</v>
      </c>
      <c r="O164" s="1369" t="s">
        <v>1667</v>
      </c>
      <c r="P164" s="118"/>
    </row>
    <row r="165" spans="1:16" ht="30" customHeight="1">
      <c r="A165" s="1360"/>
      <c r="B165" s="148" t="s">
        <v>1329</v>
      </c>
      <c r="C165" s="1362"/>
      <c r="D165" s="1364"/>
      <c r="E165" s="69" t="s">
        <v>1656</v>
      </c>
      <c r="F165" s="1389"/>
      <c r="G165" s="1364"/>
      <c r="H165" s="71">
        <v>2</v>
      </c>
      <c r="I165" s="298"/>
      <c r="J165" s="1367"/>
      <c r="K165" s="87">
        <v>171</v>
      </c>
      <c r="L165" s="73" t="s">
        <v>443</v>
      </c>
      <c r="M165" s="1395"/>
      <c r="N165" s="66" t="s">
        <v>491</v>
      </c>
      <c r="O165" s="1369"/>
      <c r="P165" s="118"/>
    </row>
    <row r="166" spans="1:16" ht="30" customHeight="1">
      <c r="A166" s="1360" t="s">
        <v>1673</v>
      </c>
      <c r="B166" s="148" t="s">
        <v>1330</v>
      </c>
      <c r="C166" s="1362">
        <v>16482</v>
      </c>
      <c r="D166" s="1364" t="s">
        <v>454</v>
      </c>
      <c r="E166" s="69" t="s">
        <v>1647</v>
      </c>
      <c r="F166" s="1389">
        <v>28</v>
      </c>
      <c r="G166" s="1364" t="s">
        <v>454</v>
      </c>
      <c r="H166" s="69" t="s">
        <v>1647</v>
      </c>
      <c r="I166" s="294"/>
      <c r="J166" s="1367" t="s">
        <v>1581</v>
      </c>
      <c r="K166" s="87">
        <v>2315.5</v>
      </c>
      <c r="L166" s="70" t="s">
        <v>454</v>
      </c>
      <c r="M166" s="1395" t="s">
        <v>444</v>
      </c>
      <c r="N166" s="66" t="s">
        <v>481</v>
      </c>
      <c r="O166" s="1369" t="s">
        <v>1668</v>
      </c>
      <c r="P166" s="118"/>
    </row>
    <row r="167" spans="1:16" ht="30" customHeight="1">
      <c r="A167" s="1360"/>
      <c r="B167" s="148" t="s">
        <v>1329</v>
      </c>
      <c r="C167" s="1362"/>
      <c r="D167" s="1364"/>
      <c r="E167" s="69" t="s">
        <v>1647</v>
      </c>
      <c r="F167" s="1389"/>
      <c r="G167" s="1364"/>
      <c r="H167" s="71">
        <v>2</v>
      </c>
      <c r="I167" s="298"/>
      <c r="J167" s="1367"/>
      <c r="K167" s="87">
        <v>173</v>
      </c>
      <c r="L167" s="73" t="s">
        <v>443</v>
      </c>
      <c r="M167" s="1395"/>
      <c r="N167" s="66" t="s">
        <v>688</v>
      </c>
      <c r="O167" s="1369"/>
      <c r="P167" s="118"/>
    </row>
    <row r="168" spans="1:16" ht="30" customHeight="1">
      <c r="A168" s="1360" t="s">
        <v>1709</v>
      </c>
      <c r="B168" s="148" t="s">
        <v>1330</v>
      </c>
      <c r="C168" s="1362">
        <v>16482</v>
      </c>
      <c r="D168" s="1364" t="s">
        <v>454</v>
      </c>
      <c r="E168" s="69" t="s">
        <v>1686</v>
      </c>
      <c r="F168" s="1389">
        <v>53</v>
      </c>
      <c r="G168" s="1364" t="s">
        <v>454</v>
      </c>
      <c r="H168" s="69" t="s">
        <v>1686</v>
      </c>
      <c r="I168" s="294"/>
      <c r="J168" s="1367" t="s">
        <v>1581</v>
      </c>
      <c r="K168" s="87">
        <v>2368.5</v>
      </c>
      <c r="L168" s="70" t="s">
        <v>454</v>
      </c>
      <c r="M168" s="1395" t="s">
        <v>444</v>
      </c>
      <c r="N168" s="66" t="s">
        <v>474</v>
      </c>
      <c r="O168" s="1369" t="s">
        <v>1704</v>
      </c>
      <c r="P168" s="118"/>
    </row>
    <row r="169" spans="1:16" ht="30" customHeight="1">
      <c r="A169" s="1360"/>
      <c r="B169" s="148" t="s">
        <v>1329</v>
      </c>
      <c r="C169" s="1362"/>
      <c r="D169" s="1364"/>
      <c r="E169" s="69" t="s">
        <v>1686</v>
      </c>
      <c r="F169" s="1389"/>
      <c r="G169" s="1364"/>
      <c r="H169" s="78">
        <v>3</v>
      </c>
      <c r="I169" s="297"/>
      <c r="J169" s="1367"/>
      <c r="K169" s="87">
        <v>176</v>
      </c>
      <c r="L169" s="73" t="s">
        <v>443</v>
      </c>
      <c r="M169" s="1395"/>
      <c r="N169" s="66" t="s">
        <v>491</v>
      </c>
      <c r="O169" s="1369"/>
      <c r="P169" s="118"/>
    </row>
    <row r="170" spans="1:16" ht="30" customHeight="1">
      <c r="A170" s="1360" t="s">
        <v>1710</v>
      </c>
      <c r="B170" s="148" t="s">
        <v>1330</v>
      </c>
      <c r="C170" s="1362">
        <v>16482</v>
      </c>
      <c r="D170" s="1364" t="s">
        <v>454</v>
      </c>
      <c r="E170" s="69" t="s">
        <v>1684</v>
      </c>
      <c r="F170" s="1389">
        <v>18.5</v>
      </c>
      <c r="G170" s="1364" t="s">
        <v>454</v>
      </c>
      <c r="H170" s="69" t="s">
        <v>1684</v>
      </c>
      <c r="I170" s="294"/>
      <c r="J170" s="1367" t="s">
        <v>1581</v>
      </c>
      <c r="K170" s="87">
        <v>2387</v>
      </c>
      <c r="L170" s="70" t="s">
        <v>454</v>
      </c>
      <c r="M170" s="1395" t="s">
        <v>444</v>
      </c>
      <c r="N170" s="66" t="s">
        <v>1691</v>
      </c>
      <c r="O170" s="1369" t="s">
        <v>1705</v>
      </c>
      <c r="P170" s="118"/>
    </row>
    <row r="171" spans="1:16" ht="30" customHeight="1">
      <c r="A171" s="1360"/>
      <c r="B171" s="148" t="s">
        <v>1329</v>
      </c>
      <c r="C171" s="1362"/>
      <c r="D171" s="1364"/>
      <c r="E171" s="69" t="s">
        <v>1684</v>
      </c>
      <c r="F171" s="1389"/>
      <c r="G171" s="1364"/>
      <c r="H171" s="71">
        <v>2</v>
      </c>
      <c r="I171" s="298"/>
      <c r="J171" s="1367"/>
      <c r="K171" s="87">
        <v>178</v>
      </c>
      <c r="L171" s="73" t="s">
        <v>443</v>
      </c>
      <c r="M171" s="1395"/>
      <c r="N171" s="66" t="s">
        <v>688</v>
      </c>
      <c r="O171" s="1369"/>
      <c r="P171" s="118"/>
    </row>
    <row r="172" spans="1:16" ht="30" customHeight="1">
      <c r="A172" s="1360" t="s">
        <v>1711</v>
      </c>
      <c r="B172" s="148" t="s">
        <v>1330</v>
      </c>
      <c r="C172" s="1362">
        <v>16482</v>
      </c>
      <c r="D172" s="1364" t="s">
        <v>454</v>
      </c>
      <c r="E172" s="69" t="s">
        <v>1681</v>
      </c>
      <c r="F172" s="1389">
        <v>18.5</v>
      </c>
      <c r="G172" s="1364" t="s">
        <v>454</v>
      </c>
      <c r="H172" s="69" t="s">
        <v>1681</v>
      </c>
      <c r="I172" s="294"/>
      <c r="J172" s="1367" t="s">
        <v>1581</v>
      </c>
      <c r="K172" s="87">
        <v>2405.5</v>
      </c>
      <c r="L172" s="70" t="s">
        <v>454</v>
      </c>
      <c r="M172" s="1395" t="s">
        <v>444</v>
      </c>
      <c r="N172" s="66" t="s">
        <v>488</v>
      </c>
      <c r="O172" s="1369" t="s">
        <v>1706</v>
      </c>
      <c r="P172" s="118"/>
    </row>
    <row r="173" spans="1:16" ht="30" customHeight="1">
      <c r="A173" s="1360"/>
      <c r="B173" s="148" t="s">
        <v>1329</v>
      </c>
      <c r="C173" s="1362"/>
      <c r="D173" s="1364"/>
      <c r="E173" s="69" t="s">
        <v>1681</v>
      </c>
      <c r="F173" s="1389"/>
      <c r="G173" s="1364"/>
      <c r="H173" s="71">
        <v>2</v>
      </c>
      <c r="I173" s="298"/>
      <c r="J173" s="1367"/>
      <c r="K173" s="87">
        <v>180</v>
      </c>
      <c r="L173" s="73" t="s">
        <v>443</v>
      </c>
      <c r="M173" s="1395"/>
      <c r="N173" s="66" t="s">
        <v>491</v>
      </c>
      <c r="O173" s="1369"/>
      <c r="P173" s="118"/>
    </row>
    <row r="174" spans="1:16" ht="30" customHeight="1">
      <c r="A174" s="1360" t="s">
        <v>1712</v>
      </c>
      <c r="B174" s="148" t="s">
        <v>1330</v>
      </c>
      <c r="C174" s="1362">
        <v>16482</v>
      </c>
      <c r="D174" s="1364" t="s">
        <v>454</v>
      </c>
      <c r="E174" s="69" t="s">
        <v>1681</v>
      </c>
      <c r="F174" s="1389">
        <v>52</v>
      </c>
      <c r="G174" s="1364" t="s">
        <v>454</v>
      </c>
      <c r="H174" s="69" t="s">
        <v>1681</v>
      </c>
      <c r="I174" s="294"/>
      <c r="J174" s="1367" t="s">
        <v>1581</v>
      </c>
      <c r="K174" s="87">
        <v>2457.5</v>
      </c>
      <c r="L174" s="70" t="s">
        <v>454</v>
      </c>
      <c r="M174" s="1395" t="s">
        <v>444</v>
      </c>
      <c r="N174" s="66" t="s">
        <v>488</v>
      </c>
      <c r="O174" s="1369" t="s">
        <v>1707</v>
      </c>
      <c r="P174" s="118"/>
    </row>
    <row r="175" spans="1:16" ht="30" customHeight="1">
      <c r="A175" s="1360"/>
      <c r="B175" s="148" t="s">
        <v>1329</v>
      </c>
      <c r="C175" s="1362"/>
      <c r="D175" s="1364"/>
      <c r="E175" s="69" t="s">
        <v>1681</v>
      </c>
      <c r="F175" s="1389"/>
      <c r="G175" s="1364"/>
      <c r="H175" s="71">
        <v>2</v>
      </c>
      <c r="I175" s="298"/>
      <c r="J175" s="1367"/>
      <c r="K175" s="87">
        <v>182</v>
      </c>
      <c r="L175" s="73" t="s">
        <v>443</v>
      </c>
      <c r="M175" s="1395"/>
      <c r="N175" s="66" t="s">
        <v>491</v>
      </c>
      <c r="O175" s="1369"/>
      <c r="P175" s="118"/>
    </row>
    <row r="176" spans="1:16" ht="30" customHeight="1">
      <c r="A176" s="1360" t="s">
        <v>1713</v>
      </c>
      <c r="B176" s="148" t="s">
        <v>1330</v>
      </c>
      <c r="C176" s="1362">
        <v>16482</v>
      </c>
      <c r="D176" s="1364" t="s">
        <v>454</v>
      </c>
      <c r="E176" s="69" t="s">
        <v>1681</v>
      </c>
      <c r="F176" s="1389">
        <v>18.5</v>
      </c>
      <c r="G176" s="1364" t="s">
        <v>454</v>
      </c>
      <c r="H176" s="69" t="s">
        <v>1681</v>
      </c>
      <c r="I176" s="294"/>
      <c r="J176" s="1367" t="s">
        <v>1581</v>
      </c>
      <c r="K176" s="87">
        <v>2476.5</v>
      </c>
      <c r="L176" s="70" t="s">
        <v>454</v>
      </c>
      <c r="M176" s="1395" t="s">
        <v>444</v>
      </c>
      <c r="N176" s="66" t="s">
        <v>488</v>
      </c>
      <c r="O176" s="1369" t="s">
        <v>1708</v>
      </c>
      <c r="P176" s="118"/>
    </row>
    <row r="177" spans="1:16" ht="30" customHeight="1">
      <c r="A177" s="1360"/>
      <c r="B177" s="148" t="s">
        <v>1329</v>
      </c>
      <c r="C177" s="1362"/>
      <c r="D177" s="1364"/>
      <c r="E177" s="69" t="s">
        <v>1681</v>
      </c>
      <c r="F177" s="1389"/>
      <c r="G177" s="1364"/>
      <c r="H177" s="71">
        <v>2</v>
      </c>
      <c r="I177" s="298"/>
      <c r="J177" s="1367"/>
      <c r="K177" s="87">
        <v>184</v>
      </c>
      <c r="L177" s="73" t="s">
        <v>443</v>
      </c>
      <c r="M177" s="1395"/>
      <c r="N177" s="66" t="s">
        <v>491</v>
      </c>
      <c r="O177" s="1369"/>
      <c r="P177" s="118"/>
    </row>
    <row r="178" spans="1:16" ht="30" customHeight="1">
      <c r="A178" s="1360" t="s">
        <v>1786</v>
      </c>
      <c r="B178" s="148" t="s">
        <v>1330</v>
      </c>
      <c r="C178" s="1362">
        <v>16482</v>
      </c>
      <c r="D178" s="1364" t="s">
        <v>454</v>
      </c>
      <c r="E178" s="69" t="s">
        <v>1742</v>
      </c>
      <c r="F178" s="1389">
        <v>18.5</v>
      </c>
      <c r="G178" s="1364" t="s">
        <v>454</v>
      </c>
      <c r="H178" s="69" t="s">
        <v>1742</v>
      </c>
      <c r="I178" s="294"/>
      <c r="J178" s="1367" t="s">
        <v>1581</v>
      </c>
      <c r="K178" s="87">
        <v>2495</v>
      </c>
      <c r="L178" s="70" t="s">
        <v>454</v>
      </c>
      <c r="M178" s="1395" t="s">
        <v>444</v>
      </c>
      <c r="N178" s="66" t="s">
        <v>488</v>
      </c>
      <c r="O178" s="1369" t="s">
        <v>1771</v>
      </c>
      <c r="P178" s="118"/>
    </row>
    <row r="179" spans="1:16" ht="30" customHeight="1">
      <c r="A179" s="1360"/>
      <c r="B179" s="148" t="s">
        <v>1329</v>
      </c>
      <c r="C179" s="1362"/>
      <c r="D179" s="1364"/>
      <c r="E179" s="69" t="s">
        <v>1742</v>
      </c>
      <c r="F179" s="1389"/>
      <c r="G179" s="1364"/>
      <c r="H179" s="71">
        <v>2</v>
      </c>
      <c r="I179" s="298"/>
      <c r="J179" s="1367"/>
      <c r="K179" s="87">
        <v>186</v>
      </c>
      <c r="L179" s="73" t="s">
        <v>443</v>
      </c>
      <c r="M179" s="1395"/>
      <c r="N179" s="66" t="s">
        <v>688</v>
      </c>
      <c r="O179" s="1369"/>
      <c r="P179" s="118"/>
    </row>
    <row r="180" spans="1:16" ht="30" customHeight="1">
      <c r="A180" s="1360" t="s">
        <v>1787</v>
      </c>
      <c r="B180" s="148" t="s">
        <v>1330</v>
      </c>
      <c r="C180" s="1362">
        <v>16482</v>
      </c>
      <c r="D180" s="1364" t="s">
        <v>454</v>
      </c>
      <c r="E180" s="69" t="s">
        <v>1722</v>
      </c>
      <c r="F180" s="1389">
        <v>52</v>
      </c>
      <c r="G180" s="1364" t="s">
        <v>454</v>
      </c>
      <c r="H180" s="69" t="s">
        <v>1722</v>
      </c>
      <c r="I180" s="294"/>
      <c r="J180" s="1367" t="s">
        <v>1581</v>
      </c>
      <c r="K180" s="87">
        <v>2547</v>
      </c>
      <c r="L180" s="70" t="s">
        <v>454</v>
      </c>
      <c r="M180" s="1395" t="s">
        <v>444</v>
      </c>
      <c r="N180" s="66" t="s">
        <v>474</v>
      </c>
      <c r="O180" s="1369" t="s">
        <v>1772</v>
      </c>
      <c r="P180" s="118"/>
    </row>
    <row r="181" spans="1:16" ht="30" customHeight="1">
      <c r="A181" s="1360"/>
      <c r="B181" s="148" t="s">
        <v>1329</v>
      </c>
      <c r="C181" s="1362"/>
      <c r="D181" s="1364"/>
      <c r="E181" s="69" t="s">
        <v>1722</v>
      </c>
      <c r="F181" s="1389"/>
      <c r="G181" s="1364"/>
      <c r="H181" s="71">
        <v>3</v>
      </c>
      <c r="I181" s="298"/>
      <c r="J181" s="1367"/>
      <c r="K181" s="87">
        <v>189</v>
      </c>
      <c r="L181" s="73" t="s">
        <v>443</v>
      </c>
      <c r="M181" s="1395"/>
      <c r="N181" s="66" t="s">
        <v>491</v>
      </c>
      <c r="O181" s="1369"/>
      <c r="P181" s="118"/>
    </row>
    <row r="182" spans="1:16" ht="30" customHeight="1">
      <c r="A182" s="1360" t="s">
        <v>1788</v>
      </c>
      <c r="B182" s="148" t="s">
        <v>1330</v>
      </c>
      <c r="C182" s="1362">
        <v>16482</v>
      </c>
      <c r="D182" s="1364" t="s">
        <v>454</v>
      </c>
      <c r="E182" s="69" t="s">
        <v>1722</v>
      </c>
      <c r="F182" s="1389">
        <v>18.5</v>
      </c>
      <c r="G182" s="1364" t="s">
        <v>454</v>
      </c>
      <c r="H182" s="69" t="s">
        <v>1722</v>
      </c>
      <c r="I182" s="294"/>
      <c r="J182" s="1367" t="s">
        <v>1581</v>
      </c>
      <c r="K182" s="87">
        <v>2565.5</v>
      </c>
      <c r="L182" s="70" t="s">
        <v>454</v>
      </c>
      <c r="M182" s="1395" t="s">
        <v>444</v>
      </c>
      <c r="N182" s="66" t="s">
        <v>474</v>
      </c>
      <c r="O182" s="1369" t="s">
        <v>1773</v>
      </c>
      <c r="P182" s="118"/>
    </row>
    <row r="183" spans="1:16" ht="30" customHeight="1">
      <c r="A183" s="1360"/>
      <c r="B183" s="148" t="s">
        <v>1329</v>
      </c>
      <c r="C183" s="1362"/>
      <c r="D183" s="1364"/>
      <c r="E183" s="69" t="s">
        <v>1722</v>
      </c>
      <c r="F183" s="1389"/>
      <c r="G183" s="1364"/>
      <c r="H183" s="71">
        <v>2</v>
      </c>
      <c r="I183" s="298"/>
      <c r="J183" s="1367"/>
      <c r="K183" s="87">
        <v>191</v>
      </c>
      <c r="L183" s="73" t="s">
        <v>443</v>
      </c>
      <c r="M183" s="1395"/>
      <c r="N183" s="66" t="s">
        <v>491</v>
      </c>
      <c r="O183" s="1369"/>
      <c r="P183" s="118"/>
    </row>
    <row r="184" spans="1:16" ht="30" customHeight="1">
      <c r="A184" s="1360" t="s">
        <v>1789</v>
      </c>
      <c r="B184" s="148" t="s">
        <v>1330</v>
      </c>
      <c r="C184" s="1362">
        <v>16482</v>
      </c>
      <c r="D184" s="1364" t="s">
        <v>454</v>
      </c>
      <c r="E184" s="69" t="s">
        <v>1735</v>
      </c>
      <c r="F184" s="1389">
        <v>18.5</v>
      </c>
      <c r="G184" s="1364" t="s">
        <v>454</v>
      </c>
      <c r="H184" s="69" t="s">
        <v>1735</v>
      </c>
      <c r="I184" s="294"/>
      <c r="J184" s="1367" t="s">
        <v>1581</v>
      </c>
      <c r="K184" s="87">
        <v>2584</v>
      </c>
      <c r="L184" s="70" t="s">
        <v>454</v>
      </c>
      <c r="M184" s="1395" t="s">
        <v>444</v>
      </c>
      <c r="N184" s="66" t="s">
        <v>481</v>
      </c>
      <c r="O184" s="1369" t="s">
        <v>1774</v>
      </c>
      <c r="P184" s="118"/>
    </row>
    <row r="185" spans="1:16" ht="30" customHeight="1">
      <c r="A185" s="1360"/>
      <c r="B185" s="148" t="s">
        <v>1329</v>
      </c>
      <c r="C185" s="1362"/>
      <c r="D185" s="1364"/>
      <c r="E185" s="69" t="s">
        <v>1735</v>
      </c>
      <c r="F185" s="1389"/>
      <c r="G185" s="1364"/>
      <c r="H185" s="71">
        <v>2</v>
      </c>
      <c r="I185" s="298"/>
      <c r="J185" s="1367"/>
      <c r="K185" s="87">
        <v>193</v>
      </c>
      <c r="L185" s="73" t="s">
        <v>443</v>
      </c>
      <c r="M185" s="1395"/>
      <c r="N185" s="66" t="s">
        <v>688</v>
      </c>
      <c r="O185" s="1369"/>
      <c r="P185" s="118"/>
    </row>
    <row r="186" spans="1:16" ht="30" customHeight="1">
      <c r="A186" s="1360" t="s">
        <v>1790</v>
      </c>
      <c r="B186" s="148" t="s">
        <v>1330</v>
      </c>
      <c r="C186" s="1362">
        <v>16482</v>
      </c>
      <c r="D186" s="1364" t="s">
        <v>454</v>
      </c>
      <c r="E186" s="69" t="s">
        <v>1735</v>
      </c>
      <c r="F186" s="1389">
        <v>18.5</v>
      </c>
      <c r="G186" s="1364" t="s">
        <v>454</v>
      </c>
      <c r="H186" s="69" t="s">
        <v>1735</v>
      </c>
      <c r="I186" s="294"/>
      <c r="J186" s="1367" t="s">
        <v>1581</v>
      </c>
      <c r="K186" s="87">
        <v>2602.5</v>
      </c>
      <c r="L186" s="70" t="s">
        <v>454</v>
      </c>
      <c r="M186" s="1395" t="s">
        <v>444</v>
      </c>
      <c r="N186" s="66" t="s">
        <v>481</v>
      </c>
      <c r="O186" s="1369" t="s">
        <v>1775</v>
      </c>
      <c r="P186" s="118"/>
    </row>
    <row r="187" spans="1:16" ht="30" customHeight="1">
      <c r="A187" s="1360"/>
      <c r="B187" s="148" t="s">
        <v>1329</v>
      </c>
      <c r="C187" s="1362"/>
      <c r="D187" s="1364"/>
      <c r="E187" s="69" t="s">
        <v>1735</v>
      </c>
      <c r="F187" s="1389"/>
      <c r="G187" s="1364"/>
      <c r="H187" s="71">
        <v>2</v>
      </c>
      <c r="I187" s="298"/>
      <c r="J187" s="1367"/>
      <c r="K187" s="87">
        <v>195</v>
      </c>
      <c r="L187" s="73" t="s">
        <v>443</v>
      </c>
      <c r="M187" s="1395"/>
      <c r="N187" s="66" t="s">
        <v>688</v>
      </c>
      <c r="O187" s="1369"/>
      <c r="P187" s="118"/>
    </row>
    <row r="188" spans="1:16" ht="30" customHeight="1">
      <c r="A188" s="1360" t="s">
        <v>1791</v>
      </c>
      <c r="B188" s="148" t="s">
        <v>1330</v>
      </c>
      <c r="C188" s="1362">
        <v>16482</v>
      </c>
      <c r="D188" s="1364" t="s">
        <v>454</v>
      </c>
      <c r="E188" s="69" t="s">
        <v>1749</v>
      </c>
      <c r="F188" s="1389">
        <v>52</v>
      </c>
      <c r="G188" s="1364" t="s">
        <v>454</v>
      </c>
      <c r="H188" s="69" t="s">
        <v>1749</v>
      </c>
      <c r="I188" s="294"/>
      <c r="J188" s="1367" t="s">
        <v>1581</v>
      </c>
      <c r="K188" s="87">
        <v>2654.5</v>
      </c>
      <c r="L188" s="70" t="s">
        <v>454</v>
      </c>
      <c r="M188" s="1395" t="s">
        <v>444</v>
      </c>
      <c r="N188" s="66" t="s">
        <v>488</v>
      </c>
      <c r="O188" s="1369" t="s">
        <v>1776</v>
      </c>
      <c r="P188" s="118"/>
    </row>
    <row r="189" spans="1:16" ht="30" customHeight="1">
      <c r="A189" s="1360"/>
      <c r="B189" s="148" t="s">
        <v>1329</v>
      </c>
      <c r="C189" s="1362"/>
      <c r="D189" s="1364"/>
      <c r="E189" s="69" t="s">
        <v>1749</v>
      </c>
      <c r="F189" s="1389"/>
      <c r="G189" s="1364"/>
      <c r="H189" s="71">
        <v>2</v>
      </c>
      <c r="I189" s="298"/>
      <c r="J189" s="1367"/>
      <c r="K189" s="87">
        <v>197</v>
      </c>
      <c r="L189" s="73" t="s">
        <v>443</v>
      </c>
      <c r="M189" s="1395"/>
      <c r="N189" s="66" t="s">
        <v>491</v>
      </c>
      <c r="O189" s="1369"/>
      <c r="P189" s="118"/>
    </row>
    <row r="190" spans="1:16" ht="30" customHeight="1">
      <c r="A190" s="1360" t="s">
        <v>1792</v>
      </c>
      <c r="B190" s="148" t="s">
        <v>1330</v>
      </c>
      <c r="C190" s="1362">
        <v>16482</v>
      </c>
      <c r="D190" s="1364" t="s">
        <v>454</v>
      </c>
      <c r="E190" s="69" t="s">
        <v>1749</v>
      </c>
      <c r="F190" s="1389">
        <v>18.5</v>
      </c>
      <c r="G190" s="1364" t="s">
        <v>454</v>
      </c>
      <c r="H190" s="69" t="s">
        <v>1749</v>
      </c>
      <c r="I190" s="294"/>
      <c r="J190" s="1367" t="s">
        <v>1581</v>
      </c>
      <c r="K190" s="87">
        <v>2673</v>
      </c>
      <c r="L190" s="70" t="s">
        <v>454</v>
      </c>
      <c r="M190" s="1395" t="s">
        <v>444</v>
      </c>
      <c r="N190" s="66" t="s">
        <v>488</v>
      </c>
      <c r="O190" s="1369" t="s">
        <v>1777</v>
      </c>
      <c r="P190" s="118"/>
    </row>
    <row r="191" spans="1:16" ht="30" customHeight="1">
      <c r="A191" s="1360"/>
      <c r="B191" s="148" t="s">
        <v>1329</v>
      </c>
      <c r="C191" s="1362"/>
      <c r="D191" s="1364"/>
      <c r="E191" s="69" t="s">
        <v>1749</v>
      </c>
      <c r="F191" s="1389"/>
      <c r="G191" s="1364"/>
      <c r="H191" s="71">
        <v>2</v>
      </c>
      <c r="I191" s="298"/>
      <c r="J191" s="1367"/>
      <c r="K191" s="87">
        <v>199</v>
      </c>
      <c r="L191" s="73" t="s">
        <v>443</v>
      </c>
      <c r="M191" s="1395"/>
      <c r="N191" s="66" t="s">
        <v>491</v>
      </c>
      <c r="O191" s="1369"/>
      <c r="P191" s="118"/>
    </row>
    <row r="192" spans="1:16" ht="30" customHeight="1">
      <c r="A192" s="1360" t="s">
        <v>1793</v>
      </c>
      <c r="B192" s="148" t="s">
        <v>1330</v>
      </c>
      <c r="C192" s="1362">
        <v>16482</v>
      </c>
      <c r="D192" s="1364" t="s">
        <v>454</v>
      </c>
      <c r="E192" s="69" t="s">
        <v>1727</v>
      </c>
      <c r="F192" s="1389">
        <v>52</v>
      </c>
      <c r="G192" s="1364" t="s">
        <v>454</v>
      </c>
      <c r="H192" s="69" t="s">
        <v>1727</v>
      </c>
      <c r="I192" s="294"/>
      <c r="J192" s="1367" t="s">
        <v>1581</v>
      </c>
      <c r="K192" s="87">
        <v>2725</v>
      </c>
      <c r="L192" s="70" t="s">
        <v>454</v>
      </c>
      <c r="M192" s="1395" t="s">
        <v>444</v>
      </c>
      <c r="N192" s="66" t="s">
        <v>488</v>
      </c>
      <c r="O192" s="1369" t="s">
        <v>1778</v>
      </c>
      <c r="P192" s="118"/>
    </row>
    <row r="193" spans="1:16" ht="30" customHeight="1">
      <c r="A193" s="1360"/>
      <c r="B193" s="148" t="s">
        <v>1329</v>
      </c>
      <c r="C193" s="1362"/>
      <c r="D193" s="1364"/>
      <c r="E193" s="69" t="s">
        <v>1727</v>
      </c>
      <c r="F193" s="1389"/>
      <c r="G193" s="1364"/>
      <c r="H193" s="71">
        <v>2</v>
      </c>
      <c r="I193" s="298"/>
      <c r="J193" s="1367"/>
      <c r="K193" s="87">
        <v>201</v>
      </c>
      <c r="L193" s="73" t="s">
        <v>443</v>
      </c>
      <c r="M193" s="1395"/>
      <c r="N193" s="66" t="s">
        <v>491</v>
      </c>
      <c r="O193" s="1369"/>
      <c r="P193" s="118"/>
    </row>
    <row r="194" spans="1:16" ht="30" customHeight="1">
      <c r="A194" s="1360" t="s">
        <v>1794</v>
      </c>
      <c r="B194" s="148" t="s">
        <v>1330</v>
      </c>
      <c r="C194" s="1362">
        <v>16482</v>
      </c>
      <c r="D194" s="1364" t="s">
        <v>454</v>
      </c>
      <c r="E194" s="69" t="s">
        <v>1779</v>
      </c>
      <c r="F194" s="1389">
        <v>30.5</v>
      </c>
      <c r="G194" s="1364" t="s">
        <v>454</v>
      </c>
      <c r="H194" s="69" t="s">
        <v>1779</v>
      </c>
      <c r="I194" s="294"/>
      <c r="J194" s="1367" t="s">
        <v>1581</v>
      </c>
      <c r="K194" s="87">
        <v>2755.5</v>
      </c>
      <c r="L194" s="70" t="s">
        <v>454</v>
      </c>
      <c r="M194" s="1395" t="s">
        <v>444</v>
      </c>
      <c r="N194" s="66" t="s">
        <v>474</v>
      </c>
      <c r="O194" s="1369" t="s">
        <v>1780</v>
      </c>
      <c r="P194" s="118"/>
    </row>
    <row r="195" spans="1:16" ht="30" customHeight="1">
      <c r="A195" s="1360"/>
      <c r="B195" s="148" t="s">
        <v>1329</v>
      </c>
      <c r="C195" s="1362"/>
      <c r="D195" s="1364"/>
      <c r="E195" s="69" t="s">
        <v>1779</v>
      </c>
      <c r="F195" s="1389"/>
      <c r="G195" s="1364"/>
      <c r="H195" s="71">
        <v>2</v>
      </c>
      <c r="I195" s="298"/>
      <c r="J195" s="1367"/>
      <c r="K195" s="87">
        <v>203</v>
      </c>
      <c r="L195" s="73" t="s">
        <v>443</v>
      </c>
      <c r="M195" s="1395"/>
      <c r="N195" s="66" t="s">
        <v>688</v>
      </c>
      <c r="O195" s="1369"/>
      <c r="P195" s="118"/>
    </row>
    <row r="196" spans="1:16" ht="30" customHeight="1">
      <c r="A196" s="1360" t="s">
        <v>1795</v>
      </c>
      <c r="B196" s="148" t="s">
        <v>1330</v>
      </c>
      <c r="C196" s="1362">
        <v>16482</v>
      </c>
      <c r="D196" s="1364" t="s">
        <v>454</v>
      </c>
      <c r="E196" s="69" t="s">
        <v>1781</v>
      </c>
      <c r="F196" s="1389">
        <v>30.5</v>
      </c>
      <c r="G196" s="1364" t="s">
        <v>454</v>
      </c>
      <c r="H196" s="69" t="s">
        <v>1781</v>
      </c>
      <c r="I196" s="294"/>
      <c r="J196" s="1367" t="s">
        <v>1581</v>
      </c>
      <c r="K196" s="87">
        <v>2786</v>
      </c>
      <c r="L196" s="70" t="s">
        <v>454</v>
      </c>
      <c r="M196" s="1395" t="s">
        <v>444</v>
      </c>
      <c r="N196" s="66" t="s">
        <v>481</v>
      </c>
      <c r="O196" s="1369" t="s">
        <v>1782</v>
      </c>
      <c r="P196" s="118"/>
    </row>
    <row r="197" spans="1:16" ht="30" customHeight="1">
      <c r="A197" s="1360"/>
      <c r="B197" s="148" t="s">
        <v>1329</v>
      </c>
      <c r="C197" s="1362"/>
      <c r="D197" s="1364"/>
      <c r="E197" s="69" t="s">
        <v>1781</v>
      </c>
      <c r="F197" s="1389"/>
      <c r="G197" s="1364"/>
      <c r="H197" s="71">
        <v>2</v>
      </c>
      <c r="I197" s="298"/>
      <c r="J197" s="1367"/>
      <c r="K197" s="87">
        <v>205</v>
      </c>
      <c r="L197" s="73" t="s">
        <v>443</v>
      </c>
      <c r="M197" s="1395"/>
      <c r="N197" s="66" t="s">
        <v>688</v>
      </c>
      <c r="O197" s="1369"/>
      <c r="P197" s="118"/>
    </row>
    <row r="198" spans="1:16" ht="30" customHeight="1">
      <c r="A198" s="1360" t="s">
        <v>1796</v>
      </c>
      <c r="B198" s="148" t="s">
        <v>1330</v>
      </c>
      <c r="C198" s="1362">
        <v>16482</v>
      </c>
      <c r="D198" s="1364" t="s">
        <v>454</v>
      </c>
      <c r="E198" s="69" t="s">
        <v>1781</v>
      </c>
      <c r="F198" s="1389">
        <v>52</v>
      </c>
      <c r="G198" s="1364" t="s">
        <v>454</v>
      </c>
      <c r="H198" s="69" t="s">
        <v>1781</v>
      </c>
      <c r="I198" s="294"/>
      <c r="J198" s="1367" t="s">
        <v>1581</v>
      </c>
      <c r="K198" s="87">
        <v>2838</v>
      </c>
      <c r="L198" s="70" t="s">
        <v>454</v>
      </c>
      <c r="M198" s="1395" t="s">
        <v>444</v>
      </c>
      <c r="N198" s="66" t="s">
        <v>481</v>
      </c>
      <c r="O198" s="1369" t="s">
        <v>1783</v>
      </c>
      <c r="P198" s="118"/>
    </row>
    <row r="199" spans="1:16" ht="30" customHeight="1">
      <c r="A199" s="1360"/>
      <c r="B199" s="148" t="s">
        <v>1329</v>
      </c>
      <c r="C199" s="1362"/>
      <c r="D199" s="1364"/>
      <c r="E199" s="69" t="s">
        <v>1781</v>
      </c>
      <c r="F199" s="1389"/>
      <c r="G199" s="1364"/>
      <c r="H199" s="71">
        <v>2</v>
      </c>
      <c r="I199" s="298"/>
      <c r="J199" s="1367"/>
      <c r="K199" s="87">
        <v>207</v>
      </c>
      <c r="L199" s="73" t="s">
        <v>443</v>
      </c>
      <c r="M199" s="1395"/>
      <c r="N199" s="66" t="s">
        <v>688</v>
      </c>
      <c r="O199" s="1369"/>
      <c r="P199" s="118"/>
    </row>
    <row r="200" spans="1:16" ht="30" customHeight="1">
      <c r="A200" s="1360" t="s">
        <v>1797</v>
      </c>
      <c r="B200" s="148" t="s">
        <v>1330</v>
      </c>
      <c r="C200" s="1362">
        <v>16482</v>
      </c>
      <c r="D200" s="1364" t="s">
        <v>454</v>
      </c>
      <c r="E200" s="69" t="s">
        <v>1784</v>
      </c>
      <c r="F200" s="1389">
        <v>30.5</v>
      </c>
      <c r="G200" s="1364" t="s">
        <v>454</v>
      </c>
      <c r="H200" s="69" t="s">
        <v>1784</v>
      </c>
      <c r="I200" s="294"/>
      <c r="J200" s="1367" t="s">
        <v>1581</v>
      </c>
      <c r="K200" s="87">
        <v>2868.5</v>
      </c>
      <c r="L200" s="70" t="s">
        <v>454</v>
      </c>
      <c r="M200" s="1395" t="s">
        <v>444</v>
      </c>
      <c r="N200" s="66" t="s">
        <v>481</v>
      </c>
      <c r="O200" s="1369" t="s">
        <v>1785</v>
      </c>
      <c r="P200" s="118"/>
    </row>
    <row r="201" spans="1:16" ht="30" customHeight="1">
      <c r="A201" s="1360"/>
      <c r="B201" s="148" t="s">
        <v>1329</v>
      </c>
      <c r="C201" s="1362"/>
      <c r="D201" s="1364"/>
      <c r="E201" s="69" t="s">
        <v>1784</v>
      </c>
      <c r="F201" s="1389"/>
      <c r="G201" s="1364"/>
      <c r="H201" s="71">
        <v>2</v>
      </c>
      <c r="I201" s="298"/>
      <c r="J201" s="1367"/>
      <c r="K201" s="87">
        <v>209</v>
      </c>
      <c r="L201" s="73" t="s">
        <v>443</v>
      </c>
      <c r="M201" s="1395"/>
      <c r="N201" s="66" t="s">
        <v>688</v>
      </c>
      <c r="O201" s="1369"/>
      <c r="P201" s="118"/>
    </row>
    <row r="202" spans="1:16" ht="30" customHeight="1">
      <c r="A202" s="1360" t="s">
        <v>1846</v>
      </c>
      <c r="B202" s="148" t="s">
        <v>1330</v>
      </c>
      <c r="C202" s="1362">
        <v>16482</v>
      </c>
      <c r="D202" s="1364" t="s">
        <v>454</v>
      </c>
      <c r="E202" s="69" t="s">
        <v>1800</v>
      </c>
      <c r="F202" s="1389">
        <v>52</v>
      </c>
      <c r="G202" s="1364" t="s">
        <v>454</v>
      </c>
      <c r="H202" s="69" t="s">
        <v>1800</v>
      </c>
      <c r="I202" s="294"/>
      <c r="J202" s="1367" t="s">
        <v>1581</v>
      </c>
      <c r="K202" s="87">
        <v>2920.5</v>
      </c>
      <c r="L202" s="70" t="s">
        <v>454</v>
      </c>
      <c r="M202" s="1395" t="s">
        <v>444</v>
      </c>
      <c r="N202" s="66" t="s">
        <v>481</v>
      </c>
      <c r="O202" s="1369" t="s">
        <v>1801</v>
      </c>
      <c r="P202" s="118"/>
    </row>
    <row r="203" spans="1:16" ht="30" customHeight="1">
      <c r="A203" s="1360"/>
      <c r="B203" s="148" t="s">
        <v>1329</v>
      </c>
      <c r="C203" s="1362"/>
      <c r="D203" s="1364"/>
      <c r="E203" s="69" t="s">
        <v>1800</v>
      </c>
      <c r="F203" s="1389"/>
      <c r="G203" s="1364"/>
      <c r="H203" s="71">
        <v>3</v>
      </c>
      <c r="I203" s="298"/>
      <c r="J203" s="1367"/>
      <c r="K203" s="87">
        <v>212</v>
      </c>
      <c r="L203" s="73" t="s">
        <v>443</v>
      </c>
      <c r="M203" s="1395"/>
      <c r="N203" s="66" t="s">
        <v>688</v>
      </c>
      <c r="O203" s="1369"/>
      <c r="P203" s="118"/>
    </row>
    <row r="204" spans="1:16" ht="30" customHeight="1">
      <c r="A204" s="1360" t="s">
        <v>1847</v>
      </c>
      <c r="B204" s="148" t="s">
        <v>1330</v>
      </c>
      <c r="C204" s="1362">
        <v>16482</v>
      </c>
      <c r="D204" s="1364" t="s">
        <v>454</v>
      </c>
      <c r="E204" s="69" t="s">
        <v>1798</v>
      </c>
      <c r="F204" s="1389">
        <v>52</v>
      </c>
      <c r="G204" s="1364" t="s">
        <v>454</v>
      </c>
      <c r="H204" s="69" t="s">
        <v>1798</v>
      </c>
      <c r="I204" s="294"/>
      <c r="J204" s="1367" t="s">
        <v>1581</v>
      </c>
      <c r="K204" s="87">
        <v>2972.5</v>
      </c>
      <c r="L204" s="70" t="s">
        <v>454</v>
      </c>
      <c r="M204" s="1395" t="s">
        <v>444</v>
      </c>
      <c r="N204" s="66" t="s">
        <v>481</v>
      </c>
      <c r="O204" s="1369" t="s">
        <v>1802</v>
      </c>
      <c r="P204" s="118"/>
    </row>
    <row r="205" spans="1:16" ht="30" customHeight="1">
      <c r="A205" s="1360"/>
      <c r="B205" s="148" t="s">
        <v>1329</v>
      </c>
      <c r="C205" s="1362"/>
      <c r="D205" s="1364"/>
      <c r="E205" s="69" t="s">
        <v>1798</v>
      </c>
      <c r="F205" s="1389"/>
      <c r="G205" s="1364"/>
      <c r="H205" s="71">
        <v>3</v>
      </c>
      <c r="I205" s="298"/>
      <c r="J205" s="1367"/>
      <c r="K205" s="87">
        <v>215</v>
      </c>
      <c r="L205" s="73" t="s">
        <v>443</v>
      </c>
      <c r="M205" s="1395"/>
      <c r="N205" s="66" t="s">
        <v>688</v>
      </c>
      <c r="O205" s="1369"/>
      <c r="P205" s="118"/>
    </row>
    <row r="206" spans="1:16" ht="30" customHeight="1">
      <c r="A206" s="1360" t="s">
        <v>1848</v>
      </c>
      <c r="B206" s="148" t="s">
        <v>1330</v>
      </c>
      <c r="C206" s="1362">
        <v>16482</v>
      </c>
      <c r="D206" s="1364" t="s">
        <v>454</v>
      </c>
      <c r="E206" s="69" t="s">
        <v>1798</v>
      </c>
      <c r="F206" s="1389">
        <v>30.5</v>
      </c>
      <c r="G206" s="1364" t="s">
        <v>454</v>
      </c>
      <c r="H206" s="69" t="s">
        <v>1798</v>
      </c>
      <c r="I206" s="294"/>
      <c r="J206" s="1367" t="s">
        <v>1581</v>
      </c>
      <c r="K206" s="87">
        <v>3003</v>
      </c>
      <c r="L206" s="70" t="s">
        <v>454</v>
      </c>
      <c r="M206" s="1395" t="s">
        <v>444</v>
      </c>
      <c r="N206" s="66" t="s">
        <v>481</v>
      </c>
      <c r="O206" s="1369" t="s">
        <v>1803</v>
      </c>
      <c r="P206" s="118"/>
    </row>
    <row r="207" spans="1:16" ht="30" customHeight="1">
      <c r="A207" s="1360"/>
      <c r="B207" s="148" t="s">
        <v>1329</v>
      </c>
      <c r="C207" s="1362"/>
      <c r="D207" s="1364"/>
      <c r="E207" s="69" t="s">
        <v>1798</v>
      </c>
      <c r="F207" s="1389"/>
      <c r="G207" s="1364"/>
      <c r="H207" s="71">
        <v>2</v>
      </c>
      <c r="I207" s="298"/>
      <c r="J207" s="1367"/>
      <c r="K207" s="87">
        <v>217</v>
      </c>
      <c r="L207" s="73" t="s">
        <v>443</v>
      </c>
      <c r="M207" s="1395"/>
      <c r="N207" s="66" t="s">
        <v>688</v>
      </c>
      <c r="O207" s="1369"/>
      <c r="P207" s="118"/>
    </row>
    <row r="208" spans="1:16" ht="30" customHeight="1">
      <c r="A208" s="1360" t="s">
        <v>1849</v>
      </c>
      <c r="B208" s="148" t="s">
        <v>1330</v>
      </c>
      <c r="C208" s="1362">
        <v>16482</v>
      </c>
      <c r="D208" s="1364" t="s">
        <v>454</v>
      </c>
      <c r="E208" s="69" t="s">
        <v>479</v>
      </c>
      <c r="F208" s="1389">
        <v>52</v>
      </c>
      <c r="G208" s="1364" t="s">
        <v>454</v>
      </c>
      <c r="H208" s="69" t="s">
        <v>479</v>
      </c>
      <c r="I208" s="294"/>
      <c r="J208" s="1367" t="s">
        <v>1581</v>
      </c>
      <c r="K208" s="87">
        <v>3055</v>
      </c>
      <c r="L208" s="70" t="s">
        <v>454</v>
      </c>
      <c r="M208" s="1395" t="s">
        <v>444</v>
      </c>
      <c r="N208" s="66" t="s">
        <v>481</v>
      </c>
      <c r="O208" s="1369" t="s">
        <v>1806</v>
      </c>
      <c r="P208" s="118"/>
    </row>
    <row r="209" spans="1:16" ht="30" customHeight="1">
      <c r="A209" s="1360"/>
      <c r="B209" s="148" t="s">
        <v>1329</v>
      </c>
      <c r="C209" s="1362"/>
      <c r="D209" s="1364"/>
      <c r="E209" s="69" t="s">
        <v>479</v>
      </c>
      <c r="F209" s="1389"/>
      <c r="G209" s="1364"/>
      <c r="H209" s="71">
        <v>3</v>
      </c>
      <c r="I209" s="298"/>
      <c r="J209" s="1367"/>
      <c r="K209" s="87">
        <v>220</v>
      </c>
      <c r="L209" s="73" t="s">
        <v>443</v>
      </c>
      <c r="M209" s="1395"/>
      <c r="N209" s="66" t="s">
        <v>688</v>
      </c>
      <c r="O209" s="1369"/>
      <c r="P209" s="118"/>
    </row>
    <row r="210" spans="1:16" ht="30" customHeight="1">
      <c r="A210" s="1360" t="s">
        <v>1850</v>
      </c>
      <c r="B210" s="148" t="s">
        <v>1330</v>
      </c>
      <c r="C210" s="1362">
        <v>16482</v>
      </c>
      <c r="D210" s="1364" t="s">
        <v>454</v>
      </c>
      <c r="E210" s="69" t="s">
        <v>479</v>
      </c>
      <c r="F210" s="1389">
        <v>30.5</v>
      </c>
      <c r="G210" s="1364" t="s">
        <v>454</v>
      </c>
      <c r="H210" s="69" t="s">
        <v>479</v>
      </c>
      <c r="I210" s="294"/>
      <c r="J210" s="1367" t="s">
        <v>1581</v>
      </c>
      <c r="K210" s="87">
        <v>3085.5</v>
      </c>
      <c r="L210" s="70" t="s">
        <v>454</v>
      </c>
      <c r="M210" s="1395" t="s">
        <v>444</v>
      </c>
      <c r="N210" s="66" t="s">
        <v>481</v>
      </c>
      <c r="O210" s="1369" t="s">
        <v>1807</v>
      </c>
      <c r="P210" s="118"/>
    </row>
    <row r="211" spans="1:16" ht="30" customHeight="1">
      <c r="A211" s="1360"/>
      <c r="B211" s="148" t="s">
        <v>1329</v>
      </c>
      <c r="C211" s="1362"/>
      <c r="D211" s="1364"/>
      <c r="E211" s="69" t="s">
        <v>479</v>
      </c>
      <c r="F211" s="1389"/>
      <c r="G211" s="1364"/>
      <c r="H211" s="71">
        <v>2</v>
      </c>
      <c r="I211" s="298"/>
      <c r="J211" s="1367"/>
      <c r="K211" s="87">
        <v>222</v>
      </c>
      <c r="L211" s="73" t="s">
        <v>443</v>
      </c>
      <c r="M211" s="1395"/>
      <c r="N211" s="66" t="s">
        <v>688</v>
      </c>
      <c r="O211" s="1369"/>
      <c r="P211" s="118"/>
    </row>
    <row r="212" spans="1:16" ht="30" customHeight="1">
      <c r="A212" s="1360" t="s">
        <v>1851</v>
      </c>
      <c r="B212" s="148" t="s">
        <v>1330</v>
      </c>
      <c r="C212" s="1362">
        <v>16482</v>
      </c>
      <c r="D212" s="1364" t="s">
        <v>454</v>
      </c>
      <c r="E212" s="69" t="s">
        <v>1817</v>
      </c>
      <c r="F212" s="1389">
        <v>30.5</v>
      </c>
      <c r="G212" s="1364" t="s">
        <v>454</v>
      </c>
      <c r="H212" s="69" t="s">
        <v>1817</v>
      </c>
      <c r="I212" s="294"/>
      <c r="J212" s="1367" t="s">
        <v>1581</v>
      </c>
      <c r="K212" s="87">
        <v>3116</v>
      </c>
      <c r="L212" s="70" t="s">
        <v>454</v>
      </c>
      <c r="M212" s="1395" t="s">
        <v>444</v>
      </c>
      <c r="N212" s="66" t="s">
        <v>481</v>
      </c>
      <c r="O212" s="1369" t="s">
        <v>1841</v>
      </c>
      <c r="P212" s="118"/>
    </row>
    <row r="213" spans="1:16" ht="30" customHeight="1">
      <c r="A213" s="1360"/>
      <c r="B213" s="148" t="s">
        <v>1329</v>
      </c>
      <c r="C213" s="1362"/>
      <c r="D213" s="1364"/>
      <c r="E213" s="69" t="s">
        <v>1817</v>
      </c>
      <c r="F213" s="1389"/>
      <c r="G213" s="1364"/>
      <c r="H213" s="71">
        <v>2</v>
      </c>
      <c r="I213" s="298"/>
      <c r="J213" s="1367"/>
      <c r="K213" s="87">
        <v>224</v>
      </c>
      <c r="L213" s="73" t="s">
        <v>443</v>
      </c>
      <c r="M213" s="1395"/>
      <c r="N213" s="66" t="s">
        <v>688</v>
      </c>
      <c r="O213" s="1369"/>
      <c r="P213" s="118"/>
    </row>
    <row r="214" spans="1:16" ht="30" customHeight="1">
      <c r="A214" s="1360" t="s">
        <v>1852</v>
      </c>
      <c r="B214" s="148" t="s">
        <v>1330</v>
      </c>
      <c r="C214" s="1362">
        <v>16482</v>
      </c>
      <c r="D214" s="1364" t="s">
        <v>454</v>
      </c>
      <c r="E214" s="69" t="s">
        <v>1840</v>
      </c>
      <c r="F214" s="1389">
        <v>53</v>
      </c>
      <c r="G214" s="1364" t="s">
        <v>454</v>
      </c>
      <c r="H214" s="69" t="s">
        <v>1840</v>
      </c>
      <c r="I214" s="294"/>
      <c r="J214" s="1367" t="s">
        <v>1581</v>
      </c>
      <c r="K214" s="87">
        <v>3169</v>
      </c>
      <c r="L214" s="70" t="s">
        <v>454</v>
      </c>
      <c r="M214" s="1443"/>
      <c r="N214" s="66" t="s">
        <v>481</v>
      </c>
      <c r="O214" s="1369" t="s">
        <v>1842</v>
      </c>
      <c r="P214" s="118"/>
    </row>
    <row r="215" spans="1:16" ht="30" customHeight="1">
      <c r="A215" s="1360"/>
      <c r="B215" s="148" t="s">
        <v>1329</v>
      </c>
      <c r="C215" s="1362"/>
      <c r="D215" s="1364"/>
      <c r="E215" s="69" t="s">
        <v>1840</v>
      </c>
      <c r="F215" s="1389"/>
      <c r="G215" s="1364"/>
      <c r="H215" s="71">
        <v>3</v>
      </c>
      <c r="I215" s="298"/>
      <c r="J215" s="1367"/>
      <c r="K215" s="87">
        <v>227</v>
      </c>
      <c r="L215" s="73" t="s">
        <v>443</v>
      </c>
      <c r="M215" s="1443"/>
      <c r="N215" s="66" t="s">
        <v>1820</v>
      </c>
      <c r="O215" s="1369"/>
      <c r="P215" s="118"/>
    </row>
    <row r="216" spans="1:16" ht="30" customHeight="1">
      <c r="A216" s="1360" t="s">
        <v>1853</v>
      </c>
      <c r="B216" s="148" t="s">
        <v>1330</v>
      </c>
      <c r="C216" s="1362">
        <v>16482</v>
      </c>
      <c r="D216" s="1364" t="s">
        <v>454</v>
      </c>
      <c r="E216" s="69" t="s">
        <v>1840</v>
      </c>
      <c r="F216" s="1389">
        <v>30.5</v>
      </c>
      <c r="G216" s="1364" t="s">
        <v>454</v>
      </c>
      <c r="H216" s="69" t="s">
        <v>1840</v>
      </c>
      <c r="I216" s="294"/>
      <c r="J216" s="1367" t="s">
        <v>1581</v>
      </c>
      <c r="K216" s="87">
        <v>3199.5</v>
      </c>
      <c r="L216" s="70" t="s">
        <v>454</v>
      </c>
      <c r="M216" s="1443"/>
      <c r="N216" s="66" t="s">
        <v>481</v>
      </c>
      <c r="O216" s="1369" t="s">
        <v>1843</v>
      </c>
      <c r="P216" s="118"/>
    </row>
    <row r="217" spans="1:16" ht="30" customHeight="1">
      <c r="A217" s="1360"/>
      <c r="B217" s="148" t="s">
        <v>1329</v>
      </c>
      <c r="C217" s="1362"/>
      <c r="D217" s="1364"/>
      <c r="E217" s="69" t="s">
        <v>1840</v>
      </c>
      <c r="F217" s="1389"/>
      <c r="G217" s="1364"/>
      <c r="H217" s="71">
        <v>2</v>
      </c>
      <c r="I217" s="298"/>
      <c r="J217" s="1367"/>
      <c r="K217" s="87">
        <v>229</v>
      </c>
      <c r="L217" s="73" t="s">
        <v>443</v>
      </c>
      <c r="M217" s="1443"/>
      <c r="N217" s="66" t="s">
        <v>1820</v>
      </c>
      <c r="O217" s="1369"/>
      <c r="P217" s="118"/>
    </row>
    <row r="218" spans="1:16" ht="30" customHeight="1">
      <c r="A218" s="1360" t="s">
        <v>1854</v>
      </c>
      <c r="B218" s="148" t="s">
        <v>1330</v>
      </c>
      <c r="C218" s="1362">
        <v>16482</v>
      </c>
      <c r="D218" s="1364" t="s">
        <v>454</v>
      </c>
      <c r="E218" s="69" t="s">
        <v>1819</v>
      </c>
      <c r="F218" s="1389">
        <v>30.5</v>
      </c>
      <c r="G218" s="1364" t="s">
        <v>454</v>
      </c>
      <c r="H218" s="69" t="s">
        <v>1819</v>
      </c>
      <c r="I218" s="294"/>
      <c r="J218" s="1367" t="s">
        <v>1581</v>
      </c>
      <c r="K218" s="87">
        <v>3230</v>
      </c>
      <c r="L218" s="70" t="s">
        <v>454</v>
      </c>
      <c r="M218" s="1443"/>
      <c r="N218" s="66" t="s">
        <v>488</v>
      </c>
      <c r="O218" s="1369" t="s">
        <v>1844</v>
      </c>
      <c r="P218" s="118"/>
    </row>
    <row r="219" spans="1:16" ht="30" customHeight="1">
      <c r="A219" s="1360"/>
      <c r="B219" s="148" t="s">
        <v>1329</v>
      </c>
      <c r="C219" s="1362"/>
      <c r="D219" s="1364"/>
      <c r="E219" s="69" t="s">
        <v>1819</v>
      </c>
      <c r="F219" s="1389"/>
      <c r="G219" s="1364"/>
      <c r="H219" s="71">
        <v>2</v>
      </c>
      <c r="I219" s="298"/>
      <c r="J219" s="1367"/>
      <c r="K219" s="87">
        <v>231</v>
      </c>
      <c r="L219" s="73" t="s">
        <v>443</v>
      </c>
      <c r="M219" s="1443"/>
      <c r="N219" s="66" t="s">
        <v>491</v>
      </c>
      <c r="O219" s="1369"/>
      <c r="P219" s="118"/>
    </row>
    <row r="220" spans="1:16" ht="30" customHeight="1">
      <c r="A220" s="1360" t="s">
        <v>1855</v>
      </c>
      <c r="B220" s="148" t="s">
        <v>1330</v>
      </c>
      <c r="C220" s="1362">
        <v>16482</v>
      </c>
      <c r="D220" s="1364" t="s">
        <v>454</v>
      </c>
      <c r="E220" s="69" t="s">
        <v>1845</v>
      </c>
      <c r="F220" s="1389">
        <v>53</v>
      </c>
      <c r="G220" s="1364" t="s">
        <v>454</v>
      </c>
      <c r="H220" s="69" t="s">
        <v>1845</v>
      </c>
      <c r="I220" s="294"/>
      <c r="J220" s="1367" t="s">
        <v>1581</v>
      </c>
      <c r="K220" s="87">
        <v>3283</v>
      </c>
      <c r="L220" s="70" t="s">
        <v>454</v>
      </c>
      <c r="M220" s="1443"/>
      <c r="N220" s="66" t="s">
        <v>488</v>
      </c>
      <c r="O220" s="1369" t="s">
        <v>1959</v>
      </c>
      <c r="P220" s="118"/>
    </row>
    <row r="221" spans="1:16" ht="30" customHeight="1">
      <c r="A221" s="1360"/>
      <c r="B221" s="148" t="s">
        <v>1329</v>
      </c>
      <c r="C221" s="1362"/>
      <c r="D221" s="1364"/>
      <c r="E221" s="69" t="s">
        <v>1845</v>
      </c>
      <c r="F221" s="1389"/>
      <c r="G221" s="1364"/>
      <c r="H221" s="71">
        <v>3</v>
      </c>
      <c r="I221" s="298"/>
      <c r="J221" s="1367"/>
      <c r="K221" s="87">
        <v>234</v>
      </c>
      <c r="L221" s="73" t="s">
        <v>443</v>
      </c>
      <c r="M221" s="1443"/>
      <c r="N221" s="66" t="s">
        <v>1820</v>
      </c>
      <c r="O221" s="1369"/>
      <c r="P221" s="118"/>
    </row>
    <row r="222" spans="1:16" ht="30" customHeight="1">
      <c r="A222" s="1360" t="s">
        <v>1856</v>
      </c>
      <c r="B222" s="148" t="s">
        <v>1330</v>
      </c>
      <c r="C222" s="1362">
        <v>16482</v>
      </c>
      <c r="D222" s="1364" t="s">
        <v>454</v>
      </c>
      <c r="E222" s="69" t="s">
        <v>1824</v>
      </c>
      <c r="F222" s="1389">
        <v>53</v>
      </c>
      <c r="G222" s="1364" t="s">
        <v>454</v>
      </c>
      <c r="H222" s="69" t="s">
        <v>1824</v>
      </c>
      <c r="I222" s="294"/>
      <c r="J222" s="1367" t="s">
        <v>1581</v>
      </c>
      <c r="K222" s="87">
        <v>3336</v>
      </c>
      <c r="L222" s="70" t="s">
        <v>454</v>
      </c>
      <c r="M222" s="1443"/>
      <c r="N222" s="66" t="s">
        <v>488</v>
      </c>
      <c r="O222" s="1369" t="s">
        <v>1960</v>
      </c>
      <c r="P222" s="118"/>
    </row>
    <row r="223" spans="1:16" ht="30" customHeight="1">
      <c r="A223" s="1360"/>
      <c r="B223" s="148" t="s">
        <v>1329</v>
      </c>
      <c r="C223" s="1362"/>
      <c r="D223" s="1364"/>
      <c r="E223" s="69" t="s">
        <v>1824</v>
      </c>
      <c r="F223" s="1389"/>
      <c r="G223" s="1364"/>
      <c r="H223" s="71">
        <v>3</v>
      </c>
      <c r="I223" s="298"/>
      <c r="J223" s="1367"/>
      <c r="K223" s="87">
        <v>237</v>
      </c>
      <c r="L223" s="73" t="s">
        <v>443</v>
      </c>
      <c r="M223" s="1443"/>
      <c r="N223" s="66" t="s">
        <v>1820</v>
      </c>
      <c r="O223" s="1369"/>
      <c r="P223" s="118"/>
    </row>
    <row r="224" spans="1:16" ht="30" customHeight="1">
      <c r="A224" s="1360" t="s">
        <v>1922</v>
      </c>
      <c r="B224" s="148" t="s">
        <v>1330</v>
      </c>
      <c r="C224" s="1362">
        <v>16482</v>
      </c>
      <c r="D224" s="1364" t="s">
        <v>454</v>
      </c>
      <c r="E224" s="69" t="s">
        <v>1912</v>
      </c>
      <c r="F224" s="1389">
        <v>51.5</v>
      </c>
      <c r="G224" s="1364" t="s">
        <v>454</v>
      </c>
      <c r="H224" s="69" t="s">
        <v>1912</v>
      </c>
      <c r="I224" s="294"/>
      <c r="J224" s="1367" t="s">
        <v>1581</v>
      </c>
      <c r="K224" s="87">
        <v>3387.5</v>
      </c>
      <c r="L224" s="70" t="s">
        <v>454</v>
      </c>
      <c r="M224" s="1443"/>
      <c r="N224" s="66" t="s">
        <v>488</v>
      </c>
      <c r="O224" s="1369" t="s">
        <v>1961</v>
      </c>
      <c r="P224" s="118"/>
    </row>
    <row r="225" spans="1:16" ht="30" customHeight="1">
      <c r="A225" s="1360"/>
      <c r="B225" s="148" t="s">
        <v>1329</v>
      </c>
      <c r="C225" s="1362"/>
      <c r="D225" s="1364"/>
      <c r="E225" s="69" t="s">
        <v>1912</v>
      </c>
      <c r="F225" s="1389"/>
      <c r="G225" s="1364"/>
      <c r="H225" s="71">
        <v>3</v>
      </c>
      <c r="I225" s="298"/>
      <c r="J225" s="1367"/>
      <c r="K225" s="87">
        <v>240</v>
      </c>
      <c r="L225" s="73" t="s">
        <v>443</v>
      </c>
      <c r="M225" s="1443"/>
      <c r="N225" s="66" t="s">
        <v>1820</v>
      </c>
      <c r="O225" s="1369"/>
      <c r="P225" s="118"/>
    </row>
    <row r="226" spans="1:16" ht="30" customHeight="1">
      <c r="A226" s="1360" t="s">
        <v>1969</v>
      </c>
      <c r="B226" s="148" t="s">
        <v>1330</v>
      </c>
      <c r="C226" s="1362">
        <v>16482</v>
      </c>
      <c r="D226" s="1364" t="s">
        <v>454</v>
      </c>
      <c r="E226" s="69" t="s">
        <v>1927</v>
      </c>
      <c r="F226" s="1389">
        <v>51</v>
      </c>
      <c r="G226" s="1364" t="s">
        <v>454</v>
      </c>
      <c r="H226" s="69" t="s">
        <v>1927</v>
      </c>
      <c r="I226" s="294"/>
      <c r="J226" s="1367" t="s">
        <v>1581</v>
      </c>
      <c r="K226" s="87">
        <v>3438.5</v>
      </c>
      <c r="L226" s="70" t="s">
        <v>454</v>
      </c>
      <c r="M226" s="1443"/>
      <c r="N226" s="66" t="s">
        <v>719</v>
      </c>
      <c r="O226" s="1369" t="s">
        <v>1962</v>
      </c>
      <c r="P226" s="118"/>
    </row>
    <row r="227" spans="1:16" ht="30" customHeight="1">
      <c r="A227" s="1360"/>
      <c r="B227" s="148" t="s">
        <v>1329</v>
      </c>
      <c r="C227" s="1362"/>
      <c r="D227" s="1364"/>
      <c r="E227" s="69" t="s">
        <v>1927</v>
      </c>
      <c r="F227" s="1389"/>
      <c r="G227" s="1364"/>
      <c r="H227" s="71">
        <v>3</v>
      </c>
      <c r="I227" s="298"/>
      <c r="J227" s="1367"/>
      <c r="K227" s="87">
        <v>243</v>
      </c>
      <c r="L227" s="73" t="s">
        <v>443</v>
      </c>
      <c r="M227" s="1443"/>
      <c r="N227" s="66" t="s">
        <v>688</v>
      </c>
      <c r="O227" s="1369"/>
      <c r="P227" s="118"/>
    </row>
    <row r="228" spans="1:16" ht="30" customHeight="1">
      <c r="A228" s="1360" t="s">
        <v>1970</v>
      </c>
      <c r="B228" s="148" t="s">
        <v>1330</v>
      </c>
      <c r="C228" s="1362">
        <v>16482</v>
      </c>
      <c r="D228" s="1364" t="s">
        <v>454</v>
      </c>
      <c r="E228" s="69" t="s">
        <v>1930</v>
      </c>
      <c r="F228" s="1389">
        <v>51</v>
      </c>
      <c r="G228" s="1364" t="s">
        <v>454</v>
      </c>
      <c r="H228" s="69" t="s">
        <v>1930</v>
      </c>
      <c r="I228" s="294"/>
      <c r="J228" s="1367" t="s">
        <v>1581</v>
      </c>
      <c r="K228" s="87">
        <v>3489.5</v>
      </c>
      <c r="L228" s="70" t="s">
        <v>454</v>
      </c>
      <c r="M228" s="1443"/>
      <c r="N228" s="66" t="s">
        <v>481</v>
      </c>
      <c r="O228" s="1369" t="s">
        <v>1963</v>
      </c>
      <c r="P228" s="118"/>
    </row>
    <row r="229" spans="1:16" ht="30" customHeight="1">
      <c r="A229" s="1360"/>
      <c r="B229" s="148" t="s">
        <v>1329</v>
      </c>
      <c r="C229" s="1362"/>
      <c r="D229" s="1364"/>
      <c r="E229" s="69" t="s">
        <v>1930</v>
      </c>
      <c r="F229" s="1389"/>
      <c r="G229" s="1364"/>
      <c r="H229" s="71">
        <v>3</v>
      </c>
      <c r="I229" s="298"/>
      <c r="J229" s="1367"/>
      <c r="K229" s="87">
        <v>246</v>
      </c>
      <c r="L229" s="73" t="s">
        <v>443</v>
      </c>
      <c r="M229" s="1443"/>
      <c r="N229" s="66" t="s">
        <v>688</v>
      </c>
      <c r="O229" s="1369"/>
      <c r="P229" s="118"/>
    </row>
    <row r="230" spans="1:16" ht="30" customHeight="1">
      <c r="A230" s="1360" t="s">
        <v>1551</v>
      </c>
      <c r="B230" s="148" t="s">
        <v>1330</v>
      </c>
      <c r="C230" s="1362">
        <v>16482</v>
      </c>
      <c r="D230" s="1364" t="s">
        <v>454</v>
      </c>
      <c r="E230" s="69" t="s">
        <v>1936</v>
      </c>
      <c r="F230" s="1389">
        <v>51</v>
      </c>
      <c r="G230" s="1364" t="s">
        <v>454</v>
      </c>
      <c r="H230" s="69" t="s">
        <v>1936</v>
      </c>
      <c r="I230" s="294"/>
      <c r="J230" s="1367" t="s">
        <v>1581</v>
      </c>
      <c r="K230" s="87">
        <v>3540.5</v>
      </c>
      <c r="L230" s="70" t="s">
        <v>454</v>
      </c>
      <c r="M230" s="1443"/>
      <c r="N230" s="66" t="s">
        <v>516</v>
      </c>
      <c r="O230" s="1369" t="s">
        <v>1964</v>
      </c>
      <c r="P230" s="118"/>
    </row>
    <row r="231" spans="1:16" ht="30" customHeight="1">
      <c r="A231" s="1360"/>
      <c r="B231" s="148" t="s">
        <v>1329</v>
      </c>
      <c r="C231" s="1362"/>
      <c r="D231" s="1364"/>
      <c r="E231" s="69" t="s">
        <v>1936</v>
      </c>
      <c r="F231" s="1389"/>
      <c r="G231" s="1364"/>
      <c r="H231" s="71">
        <v>3</v>
      </c>
      <c r="I231" s="298"/>
      <c r="J231" s="1367"/>
      <c r="K231" s="87">
        <v>249</v>
      </c>
      <c r="L231" s="73" t="s">
        <v>443</v>
      </c>
      <c r="M231" s="1443"/>
      <c r="N231" s="66" t="s">
        <v>688</v>
      </c>
      <c r="O231" s="1369"/>
      <c r="P231" s="118"/>
    </row>
    <row r="232" spans="1:16" ht="30" customHeight="1">
      <c r="A232" s="1360" t="s">
        <v>1552</v>
      </c>
      <c r="B232" s="148" t="s">
        <v>1330</v>
      </c>
      <c r="C232" s="1362">
        <v>16482</v>
      </c>
      <c r="D232" s="1364" t="s">
        <v>454</v>
      </c>
      <c r="E232" s="69" t="s">
        <v>1938</v>
      </c>
      <c r="F232" s="1389">
        <v>51</v>
      </c>
      <c r="G232" s="1364" t="s">
        <v>454</v>
      </c>
      <c r="H232" s="69" t="s">
        <v>1938</v>
      </c>
      <c r="I232" s="294"/>
      <c r="J232" s="1367" t="s">
        <v>1581</v>
      </c>
      <c r="K232" s="87">
        <v>3591.5</v>
      </c>
      <c r="L232" s="70" t="s">
        <v>454</v>
      </c>
      <c r="M232" s="1443"/>
      <c r="N232" s="66" t="s">
        <v>516</v>
      </c>
      <c r="O232" s="1369" t="s">
        <v>1965</v>
      </c>
      <c r="P232" s="118"/>
    </row>
    <row r="233" spans="1:16" ht="30" customHeight="1">
      <c r="A233" s="1360"/>
      <c r="B233" s="148" t="s">
        <v>1329</v>
      </c>
      <c r="C233" s="1362"/>
      <c r="D233" s="1364"/>
      <c r="E233" s="69" t="s">
        <v>1938</v>
      </c>
      <c r="F233" s="1389"/>
      <c r="G233" s="1364"/>
      <c r="H233" s="71">
        <v>3</v>
      </c>
      <c r="I233" s="298"/>
      <c r="J233" s="1367"/>
      <c r="K233" s="87">
        <v>252</v>
      </c>
      <c r="L233" s="73" t="s">
        <v>443</v>
      </c>
      <c r="M233" s="1443"/>
      <c r="N233" s="66" t="s">
        <v>688</v>
      </c>
      <c r="O233" s="1369"/>
      <c r="P233" s="118"/>
    </row>
    <row r="234" spans="1:16" ht="30" customHeight="1">
      <c r="A234" s="1360" t="s">
        <v>1553</v>
      </c>
      <c r="B234" s="148" t="s">
        <v>1330</v>
      </c>
      <c r="C234" s="1362">
        <v>16482</v>
      </c>
      <c r="D234" s="1364" t="s">
        <v>454</v>
      </c>
      <c r="E234" s="69" t="s">
        <v>1940</v>
      </c>
      <c r="F234" s="1389">
        <v>51</v>
      </c>
      <c r="G234" s="1364" t="s">
        <v>454</v>
      </c>
      <c r="H234" s="69" t="s">
        <v>1940</v>
      </c>
      <c r="I234" s="294"/>
      <c r="J234" s="1367" t="s">
        <v>1581</v>
      </c>
      <c r="K234" s="87">
        <v>3642.5</v>
      </c>
      <c r="L234" s="70" t="s">
        <v>454</v>
      </c>
      <c r="M234" s="1443"/>
      <c r="N234" s="66" t="s">
        <v>516</v>
      </c>
      <c r="O234" s="1369" t="s">
        <v>1966</v>
      </c>
      <c r="P234" s="118"/>
    </row>
    <row r="235" spans="1:16" ht="30" customHeight="1">
      <c r="A235" s="1360"/>
      <c r="B235" s="148" t="s">
        <v>1329</v>
      </c>
      <c r="C235" s="1362"/>
      <c r="D235" s="1364"/>
      <c r="E235" s="69" t="s">
        <v>1940</v>
      </c>
      <c r="F235" s="1389"/>
      <c r="G235" s="1364"/>
      <c r="H235" s="71">
        <v>3</v>
      </c>
      <c r="I235" s="298"/>
      <c r="J235" s="1367"/>
      <c r="K235" s="87">
        <v>255</v>
      </c>
      <c r="L235" s="73" t="s">
        <v>443</v>
      </c>
      <c r="M235" s="1443"/>
      <c r="N235" s="66" t="s">
        <v>688</v>
      </c>
      <c r="O235" s="1369"/>
      <c r="P235" s="118"/>
    </row>
    <row r="236" spans="1:16" ht="30" customHeight="1">
      <c r="A236" s="1360" t="s">
        <v>1554</v>
      </c>
      <c r="B236" s="148" t="s">
        <v>1330</v>
      </c>
      <c r="C236" s="1362">
        <v>16482</v>
      </c>
      <c r="D236" s="1364" t="s">
        <v>454</v>
      </c>
      <c r="E236" s="69" t="s">
        <v>1944</v>
      </c>
      <c r="F236" s="1389">
        <v>51</v>
      </c>
      <c r="G236" s="1364" t="s">
        <v>454</v>
      </c>
      <c r="H236" s="69" t="s">
        <v>1944</v>
      </c>
      <c r="I236" s="294"/>
      <c r="J236" s="1367" t="s">
        <v>1581</v>
      </c>
      <c r="K236" s="87">
        <v>3693.5</v>
      </c>
      <c r="L236" s="70" t="s">
        <v>454</v>
      </c>
      <c r="M236" s="1443"/>
      <c r="N236" s="66" t="s">
        <v>481</v>
      </c>
      <c r="O236" s="1369" t="s">
        <v>1967</v>
      </c>
      <c r="P236" s="118"/>
    </row>
    <row r="237" spans="1:16" ht="30" customHeight="1">
      <c r="A237" s="1360"/>
      <c r="B237" s="148" t="s">
        <v>1329</v>
      </c>
      <c r="C237" s="1362"/>
      <c r="D237" s="1364"/>
      <c r="E237" s="69" t="s">
        <v>1944</v>
      </c>
      <c r="F237" s="1389"/>
      <c r="G237" s="1364"/>
      <c r="H237" s="71">
        <v>3</v>
      </c>
      <c r="I237" s="298"/>
      <c r="J237" s="1367"/>
      <c r="K237" s="87">
        <v>258</v>
      </c>
      <c r="L237" s="73" t="s">
        <v>443</v>
      </c>
      <c r="M237" s="1443"/>
      <c r="N237" s="66" t="s">
        <v>688</v>
      </c>
      <c r="O237" s="1369"/>
      <c r="P237" s="118"/>
    </row>
    <row r="238" spans="1:16" ht="30" customHeight="1">
      <c r="A238" s="1350" t="s">
        <v>1555</v>
      </c>
      <c r="B238" s="304" t="s">
        <v>1330</v>
      </c>
      <c r="C238" s="1352">
        <v>16482</v>
      </c>
      <c r="D238" s="1354" t="s">
        <v>2077</v>
      </c>
      <c r="E238" s="306" t="s">
        <v>896</v>
      </c>
      <c r="F238" s="1402">
        <v>51</v>
      </c>
      <c r="G238" s="1354" t="s">
        <v>2158</v>
      </c>
      <c r="H238" s="306" t="s">
        <v>896</v>
      </c>
      <c r="I238" s="318"/>
      <c r="J238" s="1357" t="s">
        <v>2157</v>
      </c>
      <c r="K238" s="319">
        <v>3744.5</v>
      </c>
      <c r="L238" s="307" t="s">
        <v>2077</v>
      </c>
      <c r="M238" s="1424"/>
      <c r="N238" s="320" t="s">
        <v>488</v>
      </c>
      <c r="O238" s="1359" t="s">
        <v>1968</v>
      </c>
      <c r="P238" s="118"/>
    </row>
    <row r="239" spans="1:16" ht="30" customHeight="1">
      <c r="A239" s="1350"/>
      <c r="B239" s="304" t="s">
        <v>2159</v>
      </c>
      <c r="C239" s="1352"/>
      <c r="D239" s="1354"/>
      <c r="E239" s="306" t="s">
        <v>896</v>
      </c>
      <c r="F239" s="1402"/>
      <c r="G239" s="1354"/>
      <c r="H239" s="319">
        <v>3</v>
      </c>
      <c r="I239" s="310" t="s">
        <v>2161</v>
      </c>
      <c r="J239" s="1357"/>
      <c r="K239" s="319">
        <v>261</v>
      </c>
      <c r="L239" s="310" t="s">
        <v>443</v>
      </c>
      <c r="M239" s="1424"/>
      <c r="N239" s="320" t="s">
        <v>491</v>
      </c>
      <c r="O239" s="1359"/>
      <c r="P239" s="118"/>
    </row>
    <row r="240" spans="1:16" ht="30" customHeight="1">
      <c r="A240" s="1350" t="s">
        <v>2160</v>
      </c>
      <c r="B240" s="322" t="s">
        <v>1330</v>
      </c>
      <c r="C240" s="1352">
        <v>16482</v>
      </c>
      <c r="D240" s="1354" t="s">
        <v>2077</v>
      </c>
      <c r="E240" s="306" t="s">
        <v>2053</v>
      </c>
      <c r="F240" s="1402">
        <v>52</v>
      </c>
      <c r="G240" s="1354" t="s">
        <v>2158</v>
      </c>
      <c r="H240" s="1454" t="s">
        <v>2053</v>
      </c>
      <c r="I240" s="1424"/>
      <c r="J240" s="1357" t="s">
        <v>2157</v>
      </c>
      <c r="K240" s="319">
        <f>K238+F240</f>
        <v>3796.5</v>
      </c>
      <c r="L240" s="307" t="s">
        <v>2077</v>
      </c>
      <c r="M240" s="1424"/>
      <c r="N240" s="320" t="s">
        <v>488</v>
      </c>
      <c r="O240" s="1359" t="s">
        <v>2162</v>
      </c>
      <c r="P240" s="118"/>
    </row>
    <row r="241" spans="1:16" ht="30" customHeight="1">
      <c r="A241" s="1350"/>
      <c r="B241" s="322" t="s">
        <v>2159</v>
      </c>
      <c r="C241" s="1352"/>
      <c r="D241" s="1354"/>
      <c r="E241" s="306" t="s">
        <v>2053</v>
      </c>
      <c r="F241" s="1402"/>
      <c r="G241" s="1354"/>
      <c r="H241" s="319">
        <v>3</v>
      </c>
      <c r="I241" s="310" t="s">
        <v>2161</v>
      </c>
      <c r="J241" s="1357"/>
      <c r="K241" s="319">
        <f>K239+H241</f>
        <v>264</v>
      </c>
      <c r="L241" s="310" t="s">
        <v>443</v>
      </c>
      <c r="M241" s="1424"/>
      <c r="N241" s="320" t="s">
        <v>491</v>
      </c>
      <c r="O241" s="1359"/>
      <c r="P241" s="118"/>
    </row>
    <row r="242" spans="1:16" ht="30" customHeight="1">
      <c r="A242" s="1350" t="s">
        <v>2163</v>
      </c>
      <c r="B242" s="322" t="s">
        <v>1330</v>
      </c>
      <c r="C242" s="1352">
        <v>16482</v>
      </c>
      <c r="D242" s="1354" t="s">
        <v>2077</v>
      </c>
      <c r="E242" s="306" t="s">
        <v>2106</v>
      </c>
      <c r="F242" s="1402">
        <v>46</v>
      </c>
      <c r="G242" s="1354" t="s">
        <v>2158</v>
      </c>
      <c r="H242" s="1454" t="s">
        <v>2106</v>
      </c>
      <c r="I242" s="1424"/>
      <c r="J242" s="1357" t="s">
        <v>2157</v>
      </c>
      <c r="K242" s="319">
        <f>K240+F242</f>
        <v>3842.5</v>
      </c>
      <c r="L242" s="307" t="s">
        <v>2077</v>
      </c>
      <c r="M242" s="1424"/>
      <c r="N242" s="320" t="s">
        <v>488</v>
      </c>
      <c r="O242" s="1359" t="s">
        <v>2164</v>
      </c>
      <c r="P242" s="118"/>
    </row>
    <row r="243" spans="1:16" ht="30" customHeight="1">
      <c r="A243" s="1350"/>
      <c r="B243" s="322" t="s">
        <v>2159</v>
      </c>
      <c r="C243" s="1352"/>
      <c r="D243" s="1354"/>
      <c r="E243" s="306" t="s">
        <v>2106</v>
      </c>
      <c r="F243" s="1402"/>
      <c r="G243" s="1354"/>
      <c r="H243" s="319">
        <v>2</v>
      </c>
      <c r="I243" s="310" t="s">
        <v>2161</v>
      </c>
      <c r="J243" s="1357"/>
      <c r="K243" s="319">
        <f>K241+H243</f>
        <v>266</v>
      </c>
      <c r="L243" s="310" t="s">
        <v>443</v>
      </c>
      <c r="M243" s="1424"/>
      <c r="N243" s="320" t="s">
        <v>491</v>
      </c>
      <c r="O243" s="1359"/>
      <c r="P243" s="118"/>
    </row>
    <row r="244" spans="1:16" ht="30" customHeight="1">
      <c r="A244" s="1350" t="s">
        <v>2165</v>
      </c>
      <c r="B244" s="322" t="s">
        <v>1330</v>
      </c>
      <c r="C244" s="1352">
        <v>16482</v>
      </c>
      <c r="D244" s="1354" t="s">
        <v>2046</v>
      </c>
      <c r="E244" s="306" t="s">
        <v>2166</v>
      </c>
      <c r="F244" s="1402">
        <v>46</v>
      </c>
      <c r="G244" s="1354" t="s">
        <v>2046</v>
      </c>
      <c r="H244" s="1454" t="s">
        <v>2126</v>
      </c>
      <c r="I244" s="1424"/>
      <c r="J244" s="1357" t="s">
        <v>2157</v>
      </c>
      <c r="K244" s="319">
        <f>K242+F244</f>
        <v>3888.5</v>
      </c>
      <c r="L244" s="307" t="s">
        <v>2046</v>
      </c>
      <c r="M244" s="1424"/>
      <c r="N244" s="320" t="s">
        <v>2168</v>
      </c>
      <c r="O244" s="1359" t="s">
        <v>2169</v>
      </c>
      <c r="P244" s="118"/>
    </row>
    <row r="245" spans="1:16" ht="30" customHeight="1">
      <c r="A245" s="1350"/>
      <c r="B245" s="322" t="s">
        <v>2159</v>
      </c>
      <c r="C245" s="1352"/>
      <c r="D245" s="1354"/>
      <c r="E245" s="306" t="s">
        <v>2167</v>
      </c>
      <c r="F245" s="1402"/>
      <c r="G245" s="1354"/>
      <c r="H245" s="319">
        <v>2</v>
      </c>
      <c r="I245" s="310" t="s">
        <v>2161</v>
      </c>
      <c r="J245" s="1357"/>
      <c r="K245" s="319">
        <f>K243+H245</f>
        <v>268</v>
      </c>
      <c r="L245" s="310" t="s">
        <v>443</v>
      </c>
      <c r="M245" s="1424"/>
      <c r="N245" s="320" t="s">
        <v>2052</v>
      </c>
      <c r="O245" s="1359"/>
      <c r="P245" s="118"/>
    </row>
    <row r="246" spans="1:16" ht="30" customHeight="1">
      <c r="A246" s="1350" t="s">
        <v>2170</v>
      </c>
      <c r="B246" s="322" t="s">
        <v>1330</v>
      </c>
      <c r="C246" s="1352">
        <v>16482</v>
      </c>
      <c r="D246" s="1354" t="s">
        <v>2046</v>
      </c>
      <c r="E246" s="306" t="s">
        <v>2171</v>
      </c>
      <c r="F246" s="1402">
        <v>46</v>
      </c>
      <c r="G246" s="1354" t="s">
        <v>2046</v>
      </c>
      <c r="H246" s="1454" t="s">
        <v>2173</v>
      </c>
      <c r="I246" s="1424"/>
      <c r="J246" s="1357" t="s">
        <v>2157</v>
      </c>
      <c r="K246" s="319">
        <f>K244+F246</f>
        <v>3934.5</v>
      </c>
      <c r="L246" s="307" t="s">
        <v>2046</v>
      </c>
      <c r="M246" s="1424"/>
      <c r="N246" s="320" t="s">
        <v>2174</v>
      </c>
      <c r="O246" s="1359" t="s">
        <v>2176</v>
      </c>
      <c r="P246" s="118"/>
    </row>
    <row r="247" spans="1:16" ht="30" customHeight="1">
      <c r="A247" s="1350"/>
      <c r="B247" s="322" t="s">
        <v>2159</v>
      </c>
      <c r="C247" s="1352"/>
      <c r="D247" s="1354"/>
      <c r="E247" s="306" t="s">
        <v>2172</v>
      </c>
      <c r="F247" s="1402"/>
      <c r="G247" s="1354"/>
      <c r="H247" s="319">
        <v>2</v>
      </c>
      <c r="I247" s="310" t="s">
        <v>2161</v>
      </c>
      <c r="J247" s="1357"/>
      <c r="K247" s="319">
        <f>K245+H247</f>
        <v>270</v>
      </c>
      <c r="L247" s="310" t="s">
        <v>443</v>
      </c>
      <c r="M247" s="1424"/>
      <c r="N247" s="320" t="s">
        <v>1820</v>
      </c>
      <c r="O247" s="1359"/>
      <c r="P247" s="118"/>
    </row>
    <row r="248" spans="1:16" ht="30" customHeight="1">
      <c r="A248" s="1350" t="s">
        <v>2175</v>
      </c>
      <c r="B248" s="322" t="s">
        <v>1330</v>
      </c>
      <c r="C248" s="1352">
        <v>16482</v>
      </c>
      <c r="D248" s="1354" t="s">
        <v>2046</v>
      </c>
      <c r="E248" s="306" t="s">
        <v>2177</v>
      </c>
      <c r="F248" s="1402">
        <v>48</v>
      </c>
      <c r="G248" s="1354" t="s">
        <v>2046</v>
      </c>
      <c r="H248" s="1454" t="s">
        <v>2055</v>
      </c>
      <c r="I248" s="1424"/>
      <c r="J248" s="1357" t="s">
        <v>2157</v>
      </c>
      <c r="K248" s="319">
        <f>K246+F248</f>
        <v>3982.5</v>
      </c>
      <c r="L248" s="307" t="s">
        <v>2046</v>
      </c>
      <c r="M248" s="1424"/>
      <c r="N248" s="320" t="s">
        <v>2178</v>
      </c>
      <c r="O248" s="1359" t="s">
        <v>2179</v>
      </c>
      <c r="P248" s="118"/>
    </row>
    <row r="249" spans="1:16" ht="30" customHeight="1">
      <c r="A249" s="1350"/>
      <c r="B249" s="322" t="s">
        <v>2159</v>
      </c>
      <c r="C249" s="1352"/>
      <c r="D249" s="1354"/>
      <c r="E249" s="306" t="s">
        <v>2055</v>
      </c>
      <c r="F249" s="1402"/>
      <c r="G249" s="1354"/>
      <c r="H249" s="319">
        <v>2</v>
      </c>
      <c r="I249" s="310" t="s">
        <v>2161</v>
      </c>
      <c r="J249" s="1357"/>
      <c r="K249" s="319">
        <f>K247+H249</f>
        <v>272</v>
      </c>
      <c r="L249" s="310" t="s">
        <v>443</v>
      </c>
      <c r="M249" s="1424"/>
      <c r="N249" s="320" t="s">
        <v>2052</v>
      </c>
      <c r="O249" s="1359"/>
      <c r="P249" s="118"/>
    </row>
    <row r="250" spans="1:16" ht="30" customHeight="1">
      <c r="A250" s="1350" t="s">
        <v>2180</v>
      </c>
      <c r="B250" s="322" t="s">
        <v>1330</v>
      </c>
      <c r="C250" s="1352">
        <v>16482</v>
      </c>
      <c r="D250" s="1354" t="s">
        <v>2046</v>
      </c>
      <c r="E250" s="306" t="s">
        <v>2142</v>
      </c>
      <c r="F250" s="1402">
        <v>46</v>
      </c>
      <c r="G250" s="1354" t="s">
        <v>2046</v>
      </c>
      <c r="H250" s="1454" t="s">
        <v>2182</v>
      </c>
      <c r="I250" s="1424"/>
      <c r="J250" s="1357" t="s">
        <v>2157</v>
      </c>
      <c r="K250" s="319">
        <f>K248+F250</f>
        <v>4028.5</v>
      </c>
      <c r="L250" s="307" t="s">
        <v>2046</v>
      </c>
      <c r="M250" s="1424"/>
      <c r="N250" s="320" t="s">
        <v>2168</v>
      </c>
      <c r="O250" s="1359" t="s">
        <v>2183</v>
      </c>
      <c r="P250" s="118"/>
    </row>
    <row r="251" spans="1:16" ht="30" customHeight="1">
      <c r="A251" s="1350"/>
      <c r="B251" s="322" t="s">
        <v>2159</v>
      </c>
      <c r="C251" s="1352"/>
      <c r="D251" s="1354"/>
      <c r="E251" s="306" t="s">
        <v>2181</v>
      </c>
      <c r="F251" s="1402"/>
      <c r="G251" s="1354"/>
      <c r="H251" s="319">
        <v>2</v>
      </c>
      <c r="I251" s="310" t="s">
        <v>2161</v>
      </c>
      <c r="J251" s="1357"/>
      <c r="K251" s="319">
        <f>K249+H251</f>
        <v>274</v>
      </c>
      <c r="L251" s="310" t="s">
        <v>443</v>
      </c>
      <c r="M251" s="1424"/>
      <c r="N251" s="320" t="s">
        <v>2052</v>
      </c>
      <c r="O251" s="1359"/>
      <c r="P251" s="118"/>
    </row>
    <row r="252" spans="1:16" ht="30" customHeight="1">
      <c r="A252" s="1350" t="s">
        <v>2184</v>
      </c>
      <c r="B252" s="322" t="s">
        <v>1330</v>
      </c>
      <c r="C252" s="1352">
        <v>16482</v>
      </c>
      <c r="D252" s="1354" t="s">
        <v>2336</v>
      </c>
      <c r="E252" s="306" t="s">
        <v>2185</v>
      </c>
      <c r="F252" s="1402">
        <v>46</v>
      </c>
      <c r="G252" s="1354" t="s">
        <v>2336</v>
      </c>
      <c r="H252" s="1454" t="s">
        <v>2185</v>
      </c>
      <c r="I252" s="1424"/>
      <c r="J252" s="1357" t="s">
        <v>2075</v>
      </c>
      <c r="K252" s="319">
        <f>K250+F252</f>
        <v>4074.5</v>
      </c>
      <c r="L252" s="307" t="s">
        <v>2336</v>
      </c>
      <c r="M252" s="1424"/>
      <c r="N252" s="320" t="s">
        <v>2129</v>
      </c>
      <c r="O252" s="1359" t="s">
        <v>2187</v>
      </c>
      <c r="P252" s="118"/>
    </row>
    <row r="253" spans="1:16" ht="30" customHeight="1">
      <c r="A253" s="1350"/>
      <c r="B253" s="322" t="s">
        <v>2355</v>
      </c>
      <c r="C253" s="1352"/>
      <c r="D253" s="1354"/>
      <c r="E253" s="306" t="s">
        <v>2186</v>
      </c>
      <c r="F253" s="1402"/>
      <c r="G253" s="1354"/>
      <c r="H253" s="319">
        <v>2</v>
      </c>
      <c r="I253" s="310" t="s">
        <v>2161</v>
      </c>
      <c r="J253" s="1357"/>
      <c r="K253" s="319">
        <f>K251+H253</f>
        <v>276</v>
      </c>
      <c r="L253" s="310" t="s">
        <v>443</v>
      </c>
      <c r="M253" s="1424"/>
      <c r="N253" s="320" t="s">
        <v>2052</v>
      </c>
      <c r="O253" s="1359"/>
      <c r="P253" s="118"/>
    </row>
    <row r="254" spans="1:16" ht="30" customHeight="1">
      <c r="A254" s="1350" t="s">
        <v>2184</v>
      </c>
      <c r="B254" s="322" t="s">
        <v>1330</v>
      </c>
      <c r="C254" s="1352">
        <v>16482</v>
      </c>
      <c r="D254" s="1354" t="s">
        <v>2336</v>
      </c>
      <c r="E254" s="306" t="s">
        <v>2153</v>
      </c>
      <c r="F254" s="1402">
        <v>47</v>
      </c>
      <c r="G254" s="1354" t="s">
        <v>2046</v>
      </c>
      <c r="H254" s="1454" t="s">
        <v>2190</v>
      </c>
      <c r="I254" s="1424"/>
      <c r="J254" s="1357" t="s">
        <v>2354</v>
      </c>
      <c r="K254" s="319">
        <f>K252+F254</f>
        <v>4121.5</v>
      </c>
      <c r="L254" s="307" t="s">
        <v>2336</v>
      </c>
      <c r="M254" s="1424"/>
      <c r="N254" s="320" t="s">
        <v>2189</v>
      </c>
      <c r="O254" s="1359" t="s">
        <v>2188</v>
      </c>
      <c r="P254" s="118"/>
    </row>
    <row r="255" spans="1:16" ht="30" customHeight="1">
      <c r="A255" s="1350"/>
      <c r="B255" s="322" t="s">
        <v>2355</v>
      </c>
      <c r="C255" s="1352"/>
      <c r="D255" s="1354"/>
      <c r="E255" s="306" t="s">
        <v>2191</v>
      </c>
      <c r="F255" s="1402"/>
      <c r="G255" s="1354"/>
      <c r="H255" s="319">
        <v>2</v>
      </c>
      <c r="I255" s="310" t="s">
        <v>2161</v>
      </c>
      <c r="J255" s="1357"/>
      <c r="K255" s="319">
        <f>K253+H255</f>
        <v>278</v>
      </c>
      <c r="L255" s="310" t="s">
        <v>443</v>
      </c>
      <c r="M255" s="1424"/>
      <c r="N255" s="320" t="s">
        <v>2114</v>
      </c>
      <c r="O255" s="1359"/>
      <c r="P255" s="118"/>
    </row>
    <row r="256" spans="1:16" ht="30" customHeight="1">
      <c r="A256" s="1350" t="s">
        <v>2275</v>
      </c>
      <c r="B256" s="322" t="s">
        <v>1330</v>
      </c>
      <c r="C256" s="1352">
        <v>16482</v>
      </c>
      <c r="D256" s="1354" t="s">
        <v>2336</v>
      </c>
      <c r="E256" s="306" t="s">
        <v>2276</v>
      </c>
      <c r="F256" s="1402">
        <v>46</v>
      </c>
      <c r="G256" s="1354" t="s">
        <v>2336</v>
      </c>
      <c r="H256" s="1454" t="s">
        <v>2277</v>
      </c>
      <c r="I256" s="1424"/>
      <c r="J256" s="1357" t="s">
        <v>2354</v>
      </c>
      <c r="K256" s="319">
        <f>K254+F256</f>
        <v>4167.5</v>
      </c>
      <c r="L256" s="307" t="s">
        <v>2336</v>
      </c>
      <c r="M256" s="1424"/>
      <c r="N256" s="320" t="s">
        <v>488</v>
      </c>
      <c r="O256" s="1359" t="s">
        <v>2278</v>
      </c>
      <c r="P256" s="118"/>
    </row>
    <row r="257" spans="1:16" ht="30" customHeight="1">
      <c r="A257" s="1350"/>
      <c r="B257" s="322" t="s">
        <v>2355</v>
      </c>
      <c r="C257" s="1352"/>
      <c r="D257" s="1354"/>
      <c r="E257" s="306" t="s">
        <v>2277</v>
      </c>
      <c r="F257" s="1402"/>
      <c r="G257" s="1354"/>
      <c r="H257" s="319">
        <v>2</v>
      </c>
      <c r="I257" s="310" t="s">
        <v>2161</v>
      </c>
      <c r="J257" s="1357"/>
      <c r="K257" s="319">
        <f>K255+H257</f>
        <v>280</v>
      </c>
      <c r="L257" s="310" t="s">
        <v>443</v>
      </c>
      <c r="M257" s="1424"/>
      <c r="N257" s="320" t="s">
        <v>2114</v>
      </c>
      <c r="O257" s="1359"/>
      <c r="P257" s="118"/>
    </row>
    <row r="258" spans="1:16" ht="30" customHeight="1">
      <c r="A258" s="1350" t="s">
        <v>2279</v>
      </c>
      <c r="B258" s="322" t="s">
        <v>1330</v>
      </c>
      <c r="C258" s="1352">
        <v>16482</v>
      </c>
      <c r="D258" s="1354" t="s">
        <v>2336</v>
      </c>
      <c r="E258" s="306" t="s">
        <v>2269</v>
      </c>
      <c r="F258" s="1402">
        <v>46</v>
      </c>
      <c r="G258" s="1354" t="s">
        <v>2336</v>
      </c>
      <c r="H258" s="1454" t="s">
        <v>2280</v>
      </c>
      <c r="I258" s="1424"/>
      <c r="J258" s="1357" t="s">
        <v>2354</v>
      </c>
      <c r="K258" s="319">
        <f>K256+F258</f>
        <v>4213.5</v>
      </c>
      <c r="L258" s="307" t="s">
        <v>2336</v>
      </c>
      <c r="M258" s="1424"/>
      <c r="N258" s="320" t="s">
        <v>481</v>
      </c>
      <c r="O258" s="1359" t="s">
        <v>2281</v>
      </c>
      <c r="P258" s="118"/>
    </row>
    <row r="259" spans="1:16" ht="30" customHeight="1">
      <c r="A259" s="1350"/>
      <c r="B259" s="322" t="s">
        <v>2355</v>
      </c>
      <c r="C259" s="1352"/>
      <c r="D259" s="1354"/>
      <c r="E259" s="306" t="s">
        <v>2269</v>
      </c>
      <c r="F259" s="1402"/>
      <c r="G259" s="1354"/>
      <c r="H259" s="319">
        <v>2</v>
      </c>
      <c r="I259" s="310" t="s">
        <v>2161</v>
      </c>
      <c r="J259" s="1357"/>
      <c r="K259" s="319">
        <f>K257+H259</f>
        <v>282</v>
      </c>
      <c r="L259" s="310" t="s">
        <v>443</v>
      </c>
      <c r="M259" s="1424"/>
      <c r="N259" s="320" t="s">
        <v>688</v>
      </c>
      <c r="O259" s="1359"/>
      <c r="P259" s="118"/>
    </row>
    <row r="260" spans="1:16" ht="30" customHeight="1">
      <c r="A260" s="1350" t="s">
        <v>2361</v>
      </c>
      <c r="B260" s="322" t="s">
        <v>1330</v>
      </c>
      <c r="C260" s="1352">
        <v>16482</v>
      </c>
      <c r="D260" s="1354" t="s">
        <v>2336</v>
      </c>
      <c r="E260" s="306" t="s">
        <v>2340</v>
      </c>
      <c r="F260" s="1402">
        <v>46</v>
      </c>
      <c r="G260" s="1354" t="s">
        <v>2336</v>
      </c>
      <c r="H260" s="1454" t="s">
        <v>2340</v>
      </c>
      <c r="I260" s="1424"/>
      <c r="J260" s="1357" t="s">
        <v>2354</v>
      </c>
      <c r="K260" s="319">
        <f>K258+F260</f>
        <v>4259.5</v>
      </c>
      <c r="L260" s="307" t="s">
        <v>2336</v>
      </c>
      <c r="M260" s="1424"/>
      <c r="N260" s="320" t="s">
        <v>2326</v>
      </c>
      <c r="O260" s="1359" t="s">
        <v>2363</v>
      </c>
      <c r="P260" s="118"/>
    </row>
    <row r="261" spans="1:16" ht="30" customHeight="1">
      <c r="A261" s="1350"/>
      <c r="B261" s="322" t="s">
        <v>2355</v>
      </c>
      <c r="C261" s="1352"/>
      <c r="D261" s="1354"/>
      <c r="E261" s="306" t="s">
        <v>2362</v>
      </c>
      <c r="F261" s="1402"/>
      <c r="G261" s="1354"/>
      <c r="H261" s="319">
        <v>2</v>
      </c>
      <c r="I261" s="310" t="s">
        <v>2065</v>
      </c>
      <c r="J261" s="1357"/>
      <c r="K261" s="319">
        <f>K259+H261</f>
        <v>284</v>
      </c>
      <c r="L261" s="310" t="s">
        <v>443</v>
      </c>
      <c r="M261" s="1424"/>
      <c r="N261" s="320" t="s">
        <v>688</v>
      </c>
      <c r="O261" s="1359"/>
      <c r="P261" s="118"/>
    </row>
    <row r="262" spans="1:16" ht="30" customHeight="1">
      <c r="A262" s="1350" t="s">
        <v>2364</v>
      </c>
      <c r="B262" s="322" t="s">
        <v>1330</v>
      </c>
      <c r="C262" s="1352">
        <v>16482</v>
      </c>
      <c r="D262" s="1354" t="s">
        <v>2336</v>
      </c>
      <c r="E262" s="306" t="s">
        <v>2365</v>
      </c>
      <c r="F262" s="1402">
        <v>47.5</v>
      </c>
      <c r="G262" s="1354" t="s">
        <v>2336</v>
      </c>
      <c r="H262" s="1454" t="s">
        <v>2344</v>
      </c>
      <c r="I262" s="1424"/>
      <c r="J262" s="1357" t="s">
        <v>2354</v>
      </c>
      <c r="K262" s="319">
        <f>K260+F262</f>
        <v>4307</v>
      </c>
      <c r="L262" s="307" t="s">
        <v>2336</v>
      </c>
      <c r="M262" s="1424"/>
      <c r="N262" s="320" t="s">
        <v>488</v>
      </c>
      <c r="O262" s="1359" t="s">
        <v>2367</v>
      </c>
      <c r="P262" s="118"/>
    </row>
    <row r="263" spans="1:16" ht="30" customHeight="1">
      <c r="A263" s="1350"/>
      <c r="B263" s="322" t="s">
        <v>2355</v>
      </c>
      <c r="C263" s="1352"/>
      <c r="D263" s="1354"/>
      <c r="E263" s="306" t="s">
        <v>2366</v>
      </c>
      <c r="F263" s="1402"/>
      <c r="G263" s="1354"/>
      <c r="H263" s="319">
        <v>2</v>
      </c>
      <c r="I263" s="310" t="s">
        <v>2065</v>
      </c>
      <c r="J263" s="1357"/>
      <c r="K263" s="319">
        <f>K261+H263</f>
        <v>286</v>
      </c>
      <c r="L263" s="310" t="s">
        <v>443</v>
      </c>
      <c r="M263" s="1424"/>
      <c r="N263" s="320" t="s">
        <v>491</v>
      </c>
      <c r="O263" s="1359"/>
      <c r="P263" s="118"/>
    </row>
    <row r="264" spans="1:16" ht="30" customHeight="1">
      <c r="A264" s="1350" t="s">
        <v>2368</v>
      </c>
      <c r="B264" s="322" t="s">
        <v>1330</v>
      </c>
      <c r="C264" s="1352">
        <v>16482</v>
      </c>
      <c r="D264" s="1354" t="s">
        <v>2336</v>
      </c>
      <c r="E264" s="306" t="s">
        <v>2369</v>
      </c>
      <c r="F264" s="1402">
        <v>47</v>
      </c>
      <c r="G264" s="1354" t="s">
        <v>2336</v>
      </c>
      <c r="H264" s="1454" t="s">
        <v>2352</v>
      </c>
      <c r="I264" s="1424"/>
      <c r="J264" s="1357" t="s">
        <v>2354</v>
      </c>
      <c r="K264" s="319">
        <f>K262+F264</f>
        <v>4354</v>
      </c>
      <c r="L264" s="307" t="s">
        <v>2336</v>
      </c>
      <c r="M264" s="1424"/>
      <c r="N264" s="320" t="s">
        <v>2129</v>
      </c>
      <c r="O264" s="1359" t="s">
        <v>2371</v>
      </c>
      <c r="P264" s="118"/>
    </row>
    <row r="265" spans="1:16" ht="30" customHeight="1">
      <c r="A265" s="1350"/>
      <c r="B265" s="322" t="s">
        <v>2355</v>
      </c>
      <c r="C265" s="1352"/>
      <c r="D265" s="1354"/>
      <c r="E265" s="306" t="s">
        <v>2370</v>
      </c>
      <c r="F265" s="1402"/>
      <c r="G265" s="1354"/>
      <c r="H265" s="319">
        <v>2</v>
      </c>
      <c r="I265" s="310" t="s">
        <v>2065</v>
      </c>
      <c r="J265" s="1357"/>
      <c r="K265" s="319">
        <f>K263+H265</f>
        <v>288</v>
      </c>
      <c r="L265" s="310" t="s">
        <v>443</v>
      </c>
      <c r="M265" s="1424"/>
      <c r="N265" s="320" t="s">
        <v>491</v>
      </c>
      <c r="O265" s="1359"/>
      <c r="P265" s="118"/>
    </row>
    <row r="266" spans="1:16" ht="30" customHeight="1">
      <c r="A266" s="1350" t="s">
        <v>2372</v>
      </c>
      <c r="B266" s="322" t="s">
        <v>1330</v>
      </c>
      <c r="C266" s="1352">
        <v>16482</v>
      </c>
      <c r="D266" s="1354" t="s">
        <v>2336</v>
      </c>
      <c r="E266" s="306" t="s">
        <v>2373</v>
      </c>
      <c r="F266" s="1402">
        <v>4</v>
      </c>
      <c r="G266" s="1354" t="s">
        <v>2336</v>
      </c>
      <c r="H266" s="1454" t="s">
        <v>2375</v>
      </c>
      <c r="I266" s="1424"/>
      <c r="J266" s="1357" t="s">
        <v>2354</v>
      </c>
      <c r="K266" s="319">
        <f>K264+F266</f>
        <v>4358</v>
      </c>
      <c r="L266" s="307" t="s">
        <v>2336</v>
      </c>
      <c r="M266" s="1424"/>
      <c r="N266" s="320" t="s">
        <v>2326</v>
      </c>
      <c r="O266" s="1359" t="s">
        <v>2376</v>
      </c>
      <c r="P266" s="118"/>
    </row>
    <row r="267" spans="1:16" ht="30" customHeight="1">
      <c r="A267" s="1350"/>
      <c r="B267" s="322" t="s">
        <v>2355</v>
      </c>
      <c r="C267" s="1352"/>
      <c r="D267" s="1354"/>
      <c r="E267" s="306" t="s">
        <v>2374</v>
      </c>
      <c r="F267" s="1402"/>
      <c r="G267" s="1354"/>
      <c r="H267" s="319">
        <v>1</v>
      </c>
      <c r="I267" s="310" t="s">
        <v>2065</v>
      </c>
      <c r="J267" s="1357"/>
      <c r="K267" s="319">
        <f>K265+H267</f>
        <v>289</v>
      </c>
      <c r="L267" s="310" t="s">
        <v>443</v>
      </c>
      <c r="M267" s="1424"/>
      <c r="N267" s="320" t="s">
        <v>2052</v>
      </c>
      <c r="O267" s="1359"/>
      <c r="P267" s="118"/>
    </row>
    <row r="268" spans="1:16" ht="30" customHeight="1">
      <c r="A268" s="1350" t="s">
        <v>1569</v>
      </c>
      <c r="B268" s="322" t="s">
        <v>1330</v>
      </c>
      <c r="C268" s="1352">
        <v>16482</v>
      </c>
      <c r="D268" s="1354" t="s">
        <v>2336</v>
      </c>
      <c r="E268" s="306" t="s">
        <v>2373</v>
      </c>
      <c r="F268" s="1402">
        <v>4</v>
      </c>
      <c r="G268" s="1354" t="s">
        <v>2336</v>
      </c>
      <c r="H268" s="1454" t="s">
        <v>2375</v>
      </c>
      <c r="I268" s="1424"/>
      <c r="J268" s="1357" t="s">
        <v>2354</v>
      </c>
      <c r="K268" s="319">
        <f>K266+F268</f>
        <v>4362</v>
      </c>
      <c r="L268" s="307" t="s">
        <v>2336</v>
      </c>
      <c r="M268" s="1424"/>
      <c r="N268" s="320" t="s">
        <v>2326</v>
      </c>
      <c r="O268" s="1359" t="s">
        <v>2377</v>
      </c>
      <c r="P268" s="118"/>
    </row>
    <row r="269" spans="1:16" ht="30" customHeight="1">
      <c r="A269" s="1350"/>
      <c r="B269" s="322" t="s">
        <v>2355</v>
      </c>
      <c r="C269" s="1352"/>
      <c r="D269" s="1354"/>
      <c r="E269" s="306" t="s">
        <v>2374</v>
      </c>
      <c r="F269" s="1402"/>
      <c r="G269" s="1354"/>
      <c r="H269" s="319">
        <v>1</v>
      </c>
      <c r="I269" s="310" t="s">
        <v>2065</v>
      </c>
      <c r="J269" s="1357"/>
      <c r="K269" s="319">
        <f>K267+H269</f>
        <v>290</v>
      </c>
      <c r="L269" s="310" t="s">
        <v>443</v>
      </c>
      <c r="M269" s="1424"/>
      <c r="N269" s="320" t="s">
        <v>2052</v>
      </c>
      <c r="O269" s="1359"/>
      <c r="P269" s="118"/>
    </row>
    <row r="270" spans="1:16" ht="30" customHeight="1">
      <c r="A270" s="1350" t="s">
        <v>1570</v>
      </c>
      <c r="B270" s="322" t="s">
        <v>1330</v>
      </c>
      <c r="C270" s="1352">
        <v>16482</v>
      </c>
      <c r="D270" s="1354" t="s">
        <v>2336</v>
      </c>
      <c r="E270" s="306" t="s">
        <v>2373</v>
      </c>
      <c r="F270" s="1402">
        <v>4</v>
      </c>
      <c r="G270" s="1354" t="s">
        <v>2336</v>
      </c>
      <c r="H270" s="1454" t="s">
        <v>2375</v>
      </c>
      <c r="I270" s="1424"/>
      <c r="J270" s="1357" t="s">
        <v>2354</v>
      </c>
      <c r="K270" s="319">
        <f>K268+F270</f>
        <v>4366</v>
      </c>
      <c r="L270" s="307" t="s">
        <v>2336</v>
      </c>
      <c r="M270" s="1424"/>
      <c r="N270" s="320" t="s">
        <v>2326</v>
      </c>
      <c r="O270" s="1359" t="s">
        <v>2378</v>
      </c>
      <c r="P270" s="118"/>
    </row>
    <row r="271" spans="1:16" ht="30" customHeight="1">
      <c r="A271" s="1350"/>
      <c r="B271" s="322" t="s">
        <v>2355</v>
      </c>
      <c r="C271" s="1352"/>
      <c r="D271" s="1354"/>
      <c r="E271" s="306" t="s">
        <v>2374</v>
      </c>
      <c r="F271" s="1402"/>
      <c r="G271" s="1354"/>
      <c r="H271" s="319">
        <v>1</v>
      </c>
      <c r="I271" s="310" t="s">
        <v>2065</v>
      </c>
      <c r="J271" s="1357"/>
      <c r="K271" s="319">
        <f>K269+H271</f>
        <v>291</v>
      </c>
      <c r="L271" s="310" t="s">
        <v>443</v>
      </c>
      <c r="M271" s="1424"/>
      <c r="N271" s="320" t="s">
        <v>2052</v>
      </c>
      <c r="O271" s="1359"/>
      <c r="P271" s="118"/>
    </row>
    <row r="272" spans="1:16" ht="30" customHeight="1">
      <c r="A272" s="1350" t="s">
        <v>1571</v>
      </c>
      <c r="B272" s="322" t="s">
        <v>1330</v>
      </c>
      <c r="C272" s="1352">
        <v>16482</v>
      </c>
      <c r="D272" s="1354" t="s">
        <v>2505</v>
      </c>
      <c r="E272" s="306" t="s">
        <v>2373</v>
      </c>
      <c r="F272" s="1402">
        <v>4</v>
      </c>
      <c r="G272" s="1354" t="s">
        <v>2505</v>
      </c>
      <c r="H272" s="1454" t="s">
        <v>2375</v>
      </c>
      <c r="I272" s="1424"/>
      <c r="J272" s="1357" t="s">
        <v>2506</v>
      </c>
      <c r="K272" s="319">
        <f>K270+F272</f>
        <v>4370</v>
      </c>
      <c r="L272" s="307" t="s">
        <v>2505</v>
      </c>
      <c r="M272" s="1424"/>
      <c r="N272" s="320" t="s">
        <v>2326</v>
      </c>
      <c r="O272" s="1359" t="s">
        <v>2379</v>
      </c>
      <c r="P272" s="118"/>
    </row>
    <row r="273" spans="1:16" ht="30" customHeight="1">
      <c r="A273" s="1350"/>
      <c r="B273" s="322" t="s">
        <v>2208</v>
      </c>
      <c r="C273" s="1352"/>
      <c r="D273" s="1354"/>
      <c r="E273" s="306" t="s">
        <v>2374</v>
      </c>
      <c r="F273" s="1402"/>
      <c r="G273" s="1354"/>
      <c r="H273" s="319">
        <v>1</v>
      </c>
      <c r="I273" s="310" t="s">
        <v>2065</v>
      </c>
      <c r="J273" s="1357"/>
      <c r="K273" s="319">
        <f>K271+H273</f>
        <v>292</v>
      </c>
      <c r="L273" s="310" t="s">
        <v>443</v>
      </c>
      <c r="M273" s="1424"/>
      <c r="N273" s="320" t="s">
        <v>2052</v>
      </c>
      <c r="O273" s="1359"/>
      <c r="P273" s="118"/>
    </row>
    <row r="274" spans="1:16" ht="30" customHeight="1">
      <c r="A274" s="1350" t="s">
        <v>2497</v>
      </c>
      <c r="B274" s="322" t="s">
        <v>1330</v>
      </c>
      <c r="C274" s="1352">
        <v>16482</v>
      </c>
      <c r="D274" s="1354" t="s">
        <v>2078</v>
      </c>
      <c r="E274" s="306" t="s">
        <v>2435</v>
      </c>
      <c r="F274" s="1402">
        <v>4</v>
      </c>
      <c r="G274" s="1354" t="s">
        <v>2078</v>
      </c>
      <c r="H274" s="1454" t="s">
        <v>2435</v>
      </c>
      <c r="I274" s="1424"/>
      <c r="J274" s="1357" t="s">
        <v>2506</v>
      </c>
      <c r="K274" s="319">
        <f>K272+F274</f>
        <v>4374</v>
      </c>
      <c r="L274" s="307" t="s">
        <v>2502</v>
      </c>
      <c r="M274" s="1424"/>
      <c r="N274" s="320" t="s">
        <v>2496</v>
      </c>
      <c r="O274" s="1359" t="s">
        <v>2498</v>
      </c>
      <c r="P274" s="118"/>
    </row>
    <row r="275" spans="1:16" ht="30" customHeight="1">
      <c r="A275" s="1350"/>
      <c r="B275" s="322" t="s">
        <v>2507</v>
      </c>
      <c r="C275" s="1352"/>
      <c r="D275" s="1354"/>
      <c r="E275" s="306" t="s">
        <v>2435</v>
      </c>
      <c r="F275" s="1402"/>
      <c r="G275" s="1354"/>
      <c r="H275" s="319">
        <v>1</v>
      </c>
      <c r="I275" s="310" t="s">
        <v>2065</v>
      </c>
      <c r="J275" s="1357"/>
      <c r="K275" s="319">
        <f>K273+H275</f>
        <v>293</v>
      </c>
      <c r="L275" s="310" t="s">
        <v>443</v>
      </c>
      <c r="M275" s="1424"/>
      <c r="N275" s="320" t="s">
        <v>2052</v>
      </c>
      <c r="O275" s="1359"/>
      <c r="P275" s="118"/>
    </row>
    <row r="276" spans="1:16" ht="30" customHeight="1">
      <c r="A276" s="1350" t="s">
        <v>2499</v>
      </c>
      <c r="B276" s="322" t="s">
        <v>1330</v>
      </c>
      <c r="C276" s="1352">
        <v>16482</v>
      </c>
      <c r="D276" s="1354" t="s">
        <v>2078</v>
      </c>
      <c r="E276" s="306" t="s">
        <v>2435</v>
      </c>
      <c r="F276" s="1402">
        <v>4</v>
      </c>
      <c r="G276" s="1354" t="s">
        <v>2502</v>
      </c>
      <c r="H276" s="1454" t="s">
        <v>2435</v>
      </c>
      <c r="I276" s="1424"/>
      <c r="J276" s="1357" t="s">
        <v>2506</v>
      </c>
      <c r="K276" s="319">
        <f>K274+F276</f>
        <v>4378</v>
      </c>
      <c r="L276" s="307" t="s">
        <v>2502</v>
      </c>
      <c r="M276" s="1424"/>
      <c r="N276" s="320" t="s">
        <v>2496</v>
      </c>
      <c r="O276" s="1359" t="s">
        <v>2500</v>
      </c>
      <c r="P276" s="118"/>
    </row>
    <row r="277" spans="1:16" ht="30" customHeight="1">
      <c r="A277" s="1350"/>
      <c r="B277" s="322" t="s">
        <v>2507</v>
      </c>
      <c r="C277" s="1352"/>
      <c r="D277" s="1354"/>
      <c r="E277" s="306" t="s">
        <v>2435</v>
      </c>
      <c r="F277" s="1402"/>
      <c r="G277" s="1354"/>
      <c r="H277" s="319">
        <v>1</v>
      </c>
      <c r="I277" s="310" t="s">
        <v>2065</v>
      </c>
      <c r="J277" s="1357"/>
      <c r="K277" s="319">
        <f>K275+H277</f>
        <v>294</v>
      </c>
      <c r="L277" s="310" t="s">
        <v>443</v>
      </c>
      <c r="M277" s="1424"/>
      <c r="N277" s="320" t="s">
        <v>2052</v>
      </c>
      <c r="O277" s="1359"/>
      <c r="P277" s="118"/>
    </row>
    <row r="278" spans="1:16" ht="30" customHeight="1">
      <c r="A278" s="1350" t="s">
        <v>2499</v>
      </c>
      <c r="B278" s="322" t="s">
        <v>1330</v>
      </c>
      <c r="C278" s="1352">
        <v>16482</v>
      </c>
      <c r="D278" s="1354" t="s">
        <v>2078</v>
      </c>
      <c r="E278" s="306" t="s">
        <v>2435</v>
      </c>
      <c r="F278" s="1402">
        <v>4</v>
      </c>
      <c r="G278" s="1354" t="s">
        <v>2502</v>
      </c>
      <c r="H278" s="1454" t="s">
        <v>2435</v>
      </c>
      <c r="I278" s="1424"/>
      <c r="J278" s="1357" t="s">
        <v>2503</v>
      </c>
      <c r="K278" s="319">
        <f>K276+F278</f>
        <v>4382</v>
      </c>
      <c r="L278" s="307" t="s">
        <v>2505</v>
      </c>
      <c r="M278" s="1424"/>
      <c r="N278" s="320" t="s">
        <v>2496</v>
      </c>
      <c r="O278" s="1359" t="s">
        <v>2501</v>
      </c>
      <c r="P278" s="118"/>
    </row>
    <row r="279" spans="1:16" ht="30" customHeight="1">
      <c r="A279" s="1350"/>
      <c r="B279" s="322" t="s">
        <v>2504</v>
      </c>
      <c r="C279" s="1352"/>
      <c r="D279" s="1354"/>
      <c r="E279" s="306" t="s">
        <v>2435</v>
      </c>
      <c r="F279" s="1402"/>
      <c r="G279" s="1354"/>
      <c r="H279" s="319">
        <v>1</v>
      </c>
      <c r="I279" s="310" t="s">
        <v>2065</v>
      </c>
      <c r="J279" s="1357"/>
      <c r="K279" s="319">
        <f>K277+H279</f>
        <v>295</v>
      </c>
      <c r="L279" s="310" t="s">
        <v>443</v>
      </c>
      <c r="M279" s="1424"/>
      <c r="N279" s="320" t="s">
        <v>2052</v>
      </c>
      <c r="O279" s="1359"/>
      <c r="P279" s="118"/>
    </row>
    <row r="280" spans="1:16" ht="30" customHeight="1">
      <c r="A280" s="1350" t="s">
        <v>2499</v>
      </c>
      <c r="B280" s="322" t="s">
        <v>1330</v>
      </c>
      <c r="C280" s="1352">
        <v>16482</v>
      </c>
      <c r="D280" s="1354" t="s">
        <v>4237</v>
      </c>
      <c r="E280" s="306" t="s">
        <v>2435</v>
      </c>
      <c r="F280" s="1402">
        <v>4</v>
      </c>
      <c r="G280" s="1354" t="s">
        <v>4237</v>
      </c>
      <c r="H280" s="1454" t="s">
        <v>2435</v>
      </c>
      <c r="I280" s="1424"/>
      <c r="J280" s="1357" t="s">
        <v>4324</v>
      </c>
      <c r="K280" s="319">
        <f>K278+F280</f>
        <v>4386</v>
      </c>
      <c r="L280" s="307" t="s">
        <v>4325</v>
      </c>
      <c r="M280" s="1424"/>
      <c r="N280" s="320" t="s">
        <v>2955</v>
      </c>
      <c r="O280" s="1359" t="s">
        <v>2508</v>
      </c>
      <c r="P280" s="118"/>
    </row>
    <row r="281" spans="1:16" ht="30" customHeight="1">
      <c r="A281" s="1350"/>
      <c r="B281" s="322" t="s">
        <v>4326</v>
      </c>
      <c r="C281" s="1352"/>
      <c r="D281" s="1354"/>
      <c r="E281" s="306" t="s">
        <v>2435</v>
      </c>
      <c r="F281" s="1402"/>
      <c r="G281" s="1354"/>
      <c r="H281" s="319">
        <v>1</v>
      </c>
      <c r="I281" s="310" t="s">
        <v>2065</v>
      </c>
      <c r="J281" s="1357"/>
      <c r="K281" s="319">
        <f>K279+H281</f>
        <v>296</v>
      </c>
      <c r="L281" s="310" t="s">
        <v>443</v>
      </c>
      <c r="M281" s="1424"/>
      <c r="N281" s="320" t="s">
        <v>2052</v>
      </c>
      <c r="O281" s="1359"/>
      <c r="P281" s="118"/>
    </row>
    <row r="282" spans="1:16" ht="30" customHeight="1">
      <c r="A282" s="1350" t="s">
        <v>4309</v>
      </c>
      <c r="B282" s="322" t="s">
        <v>1330</v>
      </c>
      <c r="C282" s="1352">
        <v>16482</v>
      </c>
      <c r="D282" s="1354" t="s">
        <v>4325</v>
      </c>
      <c r="E282" s="306" t="s">
        <v>4310</v>
      </c>
      <c r="F282" s="1402">
        <v>57</v>
      </c>
      <c r="G282" s="1354" t="s">
        <v>4236</v>
      </c>
      <c r="H282" s="1454" t="str">
        <f>E282</f>
        <v>110/12/28</v>
      </c>
      <c r="I282" s="1424"/>
      <c r="J282" s="1357" t="s">
        <v>4324</v>
      </c>
      <c r="K282" s="319">
        <f>K280+F282</f>
        <v>4443</v>
      </c>
      <c r="L282" s="307" t="s">
        <v>4237</v>
      </c>
      <c r="M282" s="1424"/>
      <c r="N282" s="320" t="s">
        <v>488</v>
      </c>
      <c r="O282" s="1359" t="s">
        <v>4311</v>
      </c>
      <c r="P282" s="118"/>
    </row>
    <row r="283" spans="1:16" ht="30" customHeight="1">
      <c r="A283" s="1350"/>
      <c r="B283" s="322" t="s">
        <v>4326</v>
      </c>
      <c r="C283" s="1352"/>
      <c r="D283" s="1354"/>
      <c r="E283" s="306" t="str">
        <f>E282</f>
        <v>110/12/28</v>
      </c>
      <c r="F283" s="1402"/>
      <c r="G283" s="1354"/>
      <c r="H283" s="319">
        <v>3</v>
      </c>
      <c r="I283" s="310" t="s">
        <v>2065</v>
      </c>
      <c r="J283" s="1357"/>
      <c r="K283" s="319">
        <f>K281+H283</f>
        <v>299</v>
      </c>
      <c r="L283" s="310" t="s">
        <v>443</v>
      </c>
      <c r="M283" s="1424"/>
      <c r="N283" s="320" t="s">
        <v>2251</v>
      </c>
      <c r="O283" s="1359"/>
      <c r="P283" s="118"/>
    </row>
    <row r="284" spans="1:16" ht="30" customHeight="1">
      <c r="A284" s="1350" t="s">
        <v>4312</v>
      </c>
      <c r="B284" s="322" t="s">
        <v>1330</v>
      </c>
      <c r="C284" s="1352">
        <v>16482</v>
      </c>
      <c r="D284" s="1354" t="s">
        <v>2158</v>
      </c>
      <c r="E284" s="306" t="s">
        <v>4310</v>
      </c>
      <c r="F284" s="1402">
        <v>58</v>
      </c>
      <c r="G284" s="1354" t="s">
        <v>6109</v>
      </c>
      <c r="H284" s="1454" t="str">
        <f>E284</f>
        <v>110/12/28</v>
      </c>
      <c r="I284" s="1424"/>
      <c r="J284" s="1357" t="s">
        <v>2210</v>
      </c>
      <c r="K284" s="319">
        <f>K282+F284</f>
        <v>4501</v>
      </c>
      <c r="L284" s="307" t="s">
        <v>6110</v>
      </c>
      <c r="M284" s="1424"/>
      <c r="N284" s="320" t="s">
        <v>4313</v>
      </c>
      <c r="O284" s="1359" t="s">
        <v>4314</v>
      </c>
      <c r="P284" s="118"/>
    </row>
    <row r="285" spans="1:16" ht="30" customHeight="1">
      <c r="A285" s="1350"/>
      <c r="B285" s="322" t="s">
        <v>2159</v>
      </c>
      <c r="C285" s="1352"/>
      <c r="D285" s="1354"/>
      <c r="E285" s="306" t="str">
        <f>E284</f>
        <v>110/12/28</v>
      </c>
      <c r="F285" s="1402"/>
      <c r="G285" s="1354"/>
      <c r="H285" s="319">
        <v>3</v>
      </c>
      <c r="I285" s="310" t="s">
        <v>2065</v>
      </c>
      <c r="J285" s="1357"/>
      <c r="K285" s="319">
        <f>K283+H285</f>
        <v>302</v>
      </c>
      <c r="L285" s="310" t="s">
        <v>443</v>
      </c>
      <c r="M285" s="1424"/>
      <c r="N285" s="320" t="s">
        <v>2251</v>
      </c>
      <c r="O285" s="1359"/>
      <c r="P285" s="118"/>
    </row>
    <row r="286" spans="1:16" ht="30" customHeight="1">
      <c r="A286" s="1350" t="s">
        <v>4315</v>
      </c>
      <c r="B286" s="322" t="s">
        <v>1330</v>
      </c>
      <c r="C286" s="1352">
        <v>16482</v>
      </c>
      <c r="D286" s="1354" t="s">
        <v>4237</v>
      </c>
      <c r="E286" s="306" t="s">
        <v>4316</v>
      </c>
      <c r="F286" s="1402">
        <v>65</v>
      </c>
      <c r="G286" s="1354" t="s">
        <v>4325</v>
      </c>
      <c r="H286" s="1454" t="str">
        <f>E286</f>
        <v>111/01/04</v>
      </c>
      <c r="I286" s="1424"/>
      <c r="J286" s="1357" t="s">
        <v>4324</v>
      </c>
      <c r="K286" s="319">
        <f>K284+F286</f>
        <v>4566</v>
      </c>
      <c r="L286" s="307" t="s">
        <v>4237</v>
      </c>
      <c r="M286" s="1424"/>
      <c r="N286" s="320" t="s">
        <v>4313</v>
      </c>
      <c r="O286" s="1359" t="s">
        <v>4317</v>
      </c>
      <c r="P286" s="118"/>
    </row>
    <row r="287" spans="1:16" ht="30" customHeight="1">
      <c r="A287" s="1350"/>
      <c r="B287" s="322" t="s">
        <v>4326</v>
      </c>
      <c r="C287" s="1352"/>
      <c r="D287" s="1354"/>
      <c r="E287" s="306" t="str">
        <f>E286</f>
        <v>111/01/04</v>
      </c>
      <c r="F287" s="1402"/>
      <c r="G287" s="1354"/>
      <c r="H287" s="319">
        <v>3</v>
      </c>
      <c r="I287" s="310" t="s">
        <v>2065</v>
      </c>
      <c r="J287" s="1357"/>
      <c r="K287" s="319">
        <f>K285+H287</f>
        <v>305</v>
      </c>
      <c r="L287" s="310" t="s">
        <v>443</v>
      </c>
      <c r="M287" s="1424"/>
      <c r="N287" s="320" t="s">
        <v>2251</v>
      </c>
      <c r="O287" s="1359"/>
      <c r="P287" s="118"/>
    </row>
    <row r="288" spans="1:16" ht="30" customHeight="1">
      <c r="A288" s="1350" t="s">
        <v>4318</v>
      </c>
      <c r="B288" s="322" t="s">
        <v>1330</v>
      </c>
      <c r="C288" s="1352">
        <v>16482</v>
      </c>
      <c r="D288" s="1354" t="s">
        <v>4237</v>
      </c>
      <c r="E288" s="306" t="s">
        <v>4319</v>
      </c>
      <c r="F288" s="1402">
        <v>63</v>
      </c>
      <c r="G288" s="1354" t="s">
        <v>2077</v>
      </c>
      <c r="H288" s="1454" t="str">
        <f>E288</f>
        <v>111/01/06</v>
      </c>
      <c r="I288" s="1424"/>
      <c r="J288" s="1357" t="s">
        <v>4324</v>
      </c>
      <c r="K288" s="319">
        <f>K286+F288</f>
        <v>4629</v>
      </c>
      <c r="L288" s="307" t="s">
        <v>4236</v>
      </c>
      <c r="M288" s="1424"/>
      <c r="N288" s="320" t="s">
        <v>516</v>
      </c>
      <c r="O288" s="1359" t="s">
        <v>4320</v>
      </c>
      <c r="P288" s="118"/>
    </row>
    <row r="289" spans="1:16" ht="30" customHeight="1">
      <c r="A289" s="1350"/>
      <c r="B289" s="322" t="s">
        <v>4327</v>
      </c>
      <c r="C289" s="1352"/>
      <c r="D289" s="1354"/>
      <c r="E289" s="306" t="str">
        <f>E288</f>
        <v>111/01/06</v>
      </c>
      <c r="F289" s="1402"/>
      <c r="G289" s="1354"/>
      <c r="H289" s="319">
        <v>3</v>
      </c>
      <c r="I289" s="310" t="s">
        <v>2065</v>
      </c>
      <c r="J289" s="1357"/>
      <c r="K289" s="319">
        <f>K287+H289</f>
        <v>308</v>
      </c>
      <c r="L289" s="310" t="s">
        <v>443</v>
      </c>
      <c r="M289" s="1424"/>
      <c r="N289" s="320" t="s">
        <v>2251</v>
      </c>
      <c r="O289" s="1359"/>
      <c r="P289" s="118"/>
    </row>
    <row r="290" spans="1:16" ht="30" customHeight="1">
      <c r="A290" s="1350" t="s">
        <v>4321</v>
      </c>
      <c r="B290" s="322" t="s">
        <v>1330</v>
      </c>
      <c r="C290" s="1352">
        <v>16482</v>
      </c>
      <c r="D290" s="1354" t="s">
        <v>2077</v>
      </c>
      <c r="E290" s="306" t="s">
        <v>4322</v>
      </c>
      <c r="F290" s="1402">
        <v>72</v>
      </c>
      <c r="G290" s="1354" t="s">
        <v>2077</v>
      </c>
      <c r="H290" s="1454" t="str">
        <f>E290</f>
        <v>111/01/08</v>
      </c>
      <c r="I290" s="1424"/>
      <c r="J290" s="1357" t="s">
        <v>4328</v>
      </c>
      <c r="K290" s="319">
        <f>K288+F290</f>
        <v>4701</v>
      </c>
      <c r="L290" s="307" t="s">
        <v>4236</v>
      </c>
      <c r="M290" s="1424"/>
      <c r="N290" s="320" t="s">
        <v>4234</v>
      </c>
      <c r="O290" s="1359" t="s">
        <v>4753</v>
      </c>
      <c r="P290" s="118"/>
    </row>
    <row r="291" spans="1:16" ht="30" customHeight="1">
      <c r="A291" s="1350"/>
      <c r="B291" s="322" t="s">
        <v>4323</v>
      </c>
      <c r="C291" s="1352"/>
      <c r="D291" s="1354"/>
      <c r="E291" s="306" t="str">
        <f>E290</f>
        <v>111/01/08</v>
      </c>
      <c r="F291" s="1402"/>
      <c r="G291" s="1354"/>
      <c r="H291" s="319">
        <v>3</v>
      </c>
      <c r="I291" s="310" t="s">
        <v>2065</v>
      </c>
      <c r="J291" s="1357"/>
      <c r="K291" s="319">
        <f>K289+H291</f>
        <v>311</v>
      </c>
      <c r="L291" s="310" t="s">
        <v>443</v>
      </c>
      <c r="M291" s="1424"/>
      <c r="N291" s="320" t="s">
        <v>2251</v>
      </c>
      <c r="O291" s="1359"/>
      <c r="P291" s="118"/>
    </row>
    <row r="292" spans="1:16" ht="30" customHeight="1">
      <c r="A292" s="1350" t="s">
        <v>4520</v>
      </c>
      <c r="B292" s="322" t="s">
        <v>1330</v>
      </c>
      <c r="C292" s="1352">
        <v>16482</v>
      </c>
      <c r="D292" s="1354" t="s">
        <v>2046</v>
      </c>
      <c r="E292" s="306" t="s">
        <v>4521</v>
      </c>
      <c r="F292" s="1402">
        <v>64</v>
      </c>
      <c r="G292" s="1354" t="s">
        <v>2046</v>
      </c>
      <c r="H292" s="1454" t="str">
        <f>E292</f>
        <v>111/01/11</v>
      </c>
      <c r="I292" s="1424"/>
      <c r="J292" s="1357" t="s">
        <v>2075</v>
      </c>
      <c r="K292" s="319">
        <f>K290+F292</f>
        <v>4765</v>
      </c>
      <c r="L292" s="307" t="s">
        <v>4236</v>
      </c>
      <c r="M292" s="1424"/>
      <c r="N292" s="320" t="s">
        <v>4522</v>
      </c>
      <c r="O292" s="1359" t="s">
        <v>4754</v>
      </c>
      <c r="P292" s="118"/>
    </row>
    <row r="293" spans="1:16" ht="30" customHeight="1">
      <c r="A293" s="1350"/>
      <c r="B293" s="322" t="s">
        <v>4323</v>
      </c>
      <c r="C293" s="1352"/>
      <c r="D293" s="1354"/>
      <c r="E293" s="306" t="str">
        <f>E292</f>
        <v>111/01/11</v>
      </c>
      <c r="F293" s="1402"/>
      <c r="G293" s="1354"/>
      <c r="H293" s="319">
        <v>3</v>
      </c>
      <c r="I293" s="310" t="s">
        <v>2065</v>
      </c>
      <c r="J293" s="1357"/>
      <c r="K293" s="319">
        <f>K291+H293</f>
        <v>314</v>
      </c>
      <c r="L293" s="310" t="s">
        <v>443</v>
      </c>
      <c r="M293" s="1424"/>
      <c r="N293" s="320" t="s">
        <v>4758</v>
      </c>
      <c r="O293" s="1359"/>
      <c r="P293" s="118"/>
    </row>
    <row r="294" spans="1:16" ht="30" customHeight="1">
      <c r="A294" s="1350" t="s">
        <v>4523</v>
      </c>
      <c r="B294" s="322" t="s">
        <v>1330</v>
      </c>
      <c r="C294" s="1352">
        <v>16482</v>
      </c>
      <c r="D294" s="1354" t="s">
        <v>2046</v>
      </c>
      <c r="E294" s="306" t="s">
        <v>4486</v>
      </c>
      <c r="F294" s="1402">
        <v>76</v>
      </c>
      <c r="G294" s="1354" t="s">
        <v>2046</v>
      </c>
      <c r="H294" s="1454" t="str">
        <f>E294</f>
        <v>111/01/13</v>
      </c>
      <c r="I294" s="1424"/>
      <c r="J294" s="1357" t="s">
        <v>2075</v>
      </c>
      <c r="K294" s="319">
        <f>K292+F294</f>
        <v>4841</v>
      </c>
      <c r="L294" s="307" t="s">
        <v>4236</v>
      </c>
      <c r="M294" s="1424"/>
      <c r="N294" s="320" t="s">
        <v>488</v>
      </c>
      <c r="O294" s="1359" t="s">
        <v>4755</v>
      </c>
      <c r="P294" s="118"/>
    </row>
    <row r="295" spans="1:16" ht="30" customHeight="1">
      <c r="A295" s="1350"/>
      <c r="B295" s="322" t="s">
        <v>4323</v>
      </c>
      <c r="C295" s="1352"/>
      <c r="D295" s="1354"/>
      <c r="E295" s="306" t="str">
        <f>E294</f>
        <v>111/01/13</v>
      </c>
      <c r="F295" s="1402"/>
      <c r="G295" s="1354"/>
      <c r="H295" s="319">
        <v>3</v>
      </c>
      <c r="I295" s="310" t="s">
        <v>2065</v>
      </c>
      <c r="J295" s="1357"/>
      <c r="K295" s="319">
        <f>K293+H295</f>
        <v>317</v>
      </c>
      <c r="L295" s="310" t="s">
        <v>443</v>
      </c>
      <c r="M295" s="1424"/>
      <c r="N295" s="320" t="s">
        <v>491</v>
      </c>
      <c r="O295" s="1359"/>
      <c r="P295" s="118"/>
    </row>
    <row r="296" spans="1:16" ht="30" customHeight="1">
      <c r="A296" s="1350" t="s">
        <v>4760</v>
      </c>
      <c r="B296" s="322" t="s">
        <v>1330</v>
      </c>
      <c r="C296" s="1352">
        <v>16482</v>
      </c>
      <c r="D296" s="1354" t="s">
        <v>2046</v>
      </c>
      <c r="E296" s="306" t="s">
        <v>4756</v>
      </c>
      <c r="F296" s="1402">
        <v>58</v>
      </c>
      <c r="G296" s="1354" t="s">
        <v>2046</v>
      </c>
      <c r="H296" s="1454" t="str">
        <f>E296</f>
        <v>111/01/19</v>
      </c>
      <c r="I296" s="1424"/>
      <c r="J296" s="1357" t="s">
        <v>2075</v>
      </c>
      <c r="K296" s="319">
        <f>K294+F296</f>
        <v>4899</v>
      </c>
      <c r="L296" s="307" t="s">
        <v>4236</v>
      </c>
      <c r="M296" s="1424"/>
      <c r="N296" s="320" t="s">
        <v>4757</v>
      </c>
      <c r="O296" s="1359" t="s">
        <v>4759</v>
      </c>
      <c r="P296" s="118"/>
    </row>
    <row r="297" spans="1:16" ht="30" customHeight="1">
      <c r="A297" s="1350"/>
      <c r="B297" s="322" t="s">
        <v>4323</v>
      </c>
      <c r="C297" s="1352"/>
      <c r="D297" s="1354"/>
      <c r="E297" s="306" t="str">
        <f>E296</f>
        <v>111/01/19</v>
      </c>
      <c r="F297" s="1402"/>
      <c r="G297" s="1354"/>
      <c r="H297" s="319">
        <v>3</v>
      </c>
      <c r="I297" s="310" t="s">
        <v>2065</v>
      </c>
      <c r="J297" s="1357"/>
      <c r="K297" s="319">
        <f>K295+H297</f>
        <v>320</v>
      </c>
      <c r="L297" s="310" t="s">
        <v>443</v>
      </c>
      <c r="M297" s="1424"/>
      <c r="N297" s="320" t="s">
        <v>688</v>
      </c>
      <c r="O297" s="1359"/>
      <c r="P297" s="118"/>
    </row>
    <row r="298" spans="1:16" ht="30" customHeight="1">
      <c r="A298" s="1350" t="s">
        <v>4761</v>
      </c>
      <c r="B298" s="322" t="s">
        <v>1330</v>
      </c>
      <c r="C298" s="1352">
        <v>16482</v>
      </c>
      <c r="D298" s="1354" t="s">
        <v>2046</v>
      </c>
      <c r="E298" s="306" t="s">
        <v>4762</v>
      </c>
      <c r="F298" s="1402">
        <v>58</v>
      </c>
      <c r="G298" s="1354" t="s">
        <v>2046</v>
      </c>
      <c r="H298" s="1454" t="str">
        <f>E298</f>
        <v>111/01/21</v>
      </c>
      <c r="I298" s="1424"/>
      <c r="J298" s="1357" t="s">
        <v>2075</v>
      </c>
      <c r="K298" s="319">
        <f>K296+F298</f>
        <v>4957</v>
      </c>
      <c r="L298" s="307" t="s">
        <v>4236</v>
      </c>
      <c r="M298" s="1424"/>
      <c r="N298" s="320" t="s">
        <v>4522</v>
      </c>
      <c r="O298" s="1359" t="s">
        <v>4763</v>
      </c>
      <c r="P298" s="118"/>
    </row>
    <row r="299" spans="1:16" ht="30" customHeight="1">
      <c r="A299" s="1350"/>
      <c r="B299" s="322" t="s">
        <v>4323</v>
      </c>
      <c r="C299" s="1352"/>
      <c r="D299" s="1354"/>
      <c r="E299" s="306" t="str">
        <f>E298</f>
        <v>111/01/21</v>
      </c>
      <c r="F299" s="1402"/>
      <c r="G299" s="1354"/>
      <c r="H299" s="319">
        <v>3</v>
      </c>
      <c r="I299" s="310" t="s">
        <v>2065</v>
      </c>
      <c r="J299" s="1357"/>
      <c r="K299" s="319">
        <f>K297+H299</f>
        <v>323</v>
      </c>
      <c r="L299" s="310" t="s">
        <v>443</v>
      </c>
      <c r="M299" s="1424"/>
      <c r="N299" s="320" t="s">
        <v>688</v>
      </c>
      <c r="O299" s="1359"/>
      <c r="P299" s="118"/>
    </row>
    <row r="300" spans="1:16" ht="30" customHeight="1">
      <c r="A300" s="1350" t="s">
        <v>4764</v>
      </c>
      <c r="B300" s="322" t="s">
        <v>1330</v>
      </c>
      <c r="C300" s="1352">
        <v>16482</v>
      </c>
      <c r="D300" s="1354" t="s">
        <v>2046</v>
      </c>
      <c r="E300" s="306" t="s">
        <v>4765</v>
      </c>
      <c r="F300" s="1402">
        <v>59</v>
      </c>
      <c r="G300" s="1354" t="s">
        <v>2046</v>
      </c>
      <c r="H300" s="1454" t="str">
        <f>E300</f>
        <v>111/01/22</v>
      </c>
      <c r="I300" s="1424"/>
      <c r="J300" s="1357" t="s">
        <v>2075</v>
      </c>
      <c r="K300" s="319">
        <f>K298+F300</f>
        <v>5016</v>
      </c>
      <c r="L300" s="307" t="s">
        <v>4236</v>
      </c>
      <c r="M300" s="1424"/>
      <c r="N300" s="320" t="s">
        <v>4522</v>
      </c>
      <c r="O300" s="1359" t="s">
        <v>4766</v>
      </c>
      <c r="P300" s="118"/>
    </row>
    <row r="301" spans="1:16" ht="30" customHeight="1">
      <c r="A301" s="1350"/>
      <c r="B301" s="322" t="s">
        <v>4323</v>
      </c>
      <c r="C301" s="1352"/>
      <c r="D301" s="1354"/>
      <c r="E301" s="306" t="str">
        <f>E300</f>
        <v>111/01/22</v>
      </c>
      <c r="F301" s="1402"/>
      <c r="G301" s="1354"/>
      <c r="H301" s="319">
        <v>3</v>
      </c>
      <c r="I301" s="310" t="s">
        <v>2065</v>
      </c>
      <c r="J301" s="1357"/>
      <c r="K301" s="319">
        <f>K299+H301</f>
        <v>326</v>
      </c>
      <c r="L301" s="310" t="s">
        <v>443</v>
      </c>
      <c r="M301" s="1424"/>
      <c r="N301" s="320" t="s">
        <v>688</v>
      </c>
      <c r="O301" s="1359"/>
      <c r="P301" s="118"/>
    </row>
    <row r="302" spans="1:16" ht="30" customHeight="1">
      <c r="A302" s="1350" t="s">
        <v>4767</v>
      </c>
      <c r="B302" s="322" t="s">
        <v>1330</v>
      </c>
      <c r="C302" s="1352">
        <v>16482</v>
      </c>
      <c r="D302" s="1354" t="s">
        <v>2046</v>
      </c>
      <c r="E302" s="306" t="s">
        <v>4582</v>
      </c>
      <c r="F302" s="1402">
        <v>58</v>
      </c>
      <c r="G302" s="1354" t="s">
        <v>2046</v>
      </c>
      <c r="H302" s="1454" t="str">
        <f>E302</f>
        <v>111/01/24</v>
      </c>
      <c r="I302" s="1424"/>
      <c r="J302" s="1357" t="s">
        <v>2075</v>
      </c>
      <c r="K302" s="319">
        <f>K300+F302</f>
        <v>5074</v>
      </c>
      <c r="L302" s="307" t="s">
        <v>4236</v>
      </c>
      <c r="M302" s="1424"/>
      <c r="N302" s="320" t="s">
        <v>488</v>
      </c>
      <c r="O302" s="1359" t="s">
        <v>4769</v>
      </c>
      <c r="P302" s="118"/>
    </row>
    <row r="303" spans="1:16" ht="30" customHeight="1">
      <c r="A303" s="1350"/>
      <c r="B303" s="322" t="s">
        <v>4323</v>
      </c>
      <c r="C303" s="1352"/>
      <c r="D303" s="1354"/>
      <c r="E303" s="306" t="str">
        <f>E302</f>
        <v>111/01/24</v>
      </c>
      <c r="F303" s="1402"/>
      <c r="G303" s="1354"/>
      <c r="H303" s="319">
        <v>3</v>
      </c>
      <c r="I303" s="310" t="s">
        <v>2065</v>
      </c>
      <c r="J303" s="1357"/>
      <c r="K303" s="319">
        <f>K301+H303</f>
        <v>329</v>
      </c>
      <c r="L303" s="310" t="s">
        <v>443</v>
      </c>
      <c r="M303" s="1424"/>
      <c r="N303" s="320" t="s">
        <v>4768</v>
      </c>
      <c r="O303" s="1359"/>
      <c r="P303" s="118"/>
    </row>
    <row r="304" spans="1:16" ht="30" customHeight="1">
      <c r="A304" s="1350" t="s">
        <v>4770</v>
      </c>
      <c r="B304" s="322" t="s">
        <v>1330</v>
      </c>
      <c r="C304" s="1352">
        <v>16482</v>
      </c>
      <c r="D304" s="1354" t="s">
        <v>2046</v>
      </c>
      <c r="E304" s="306" t="s">
        <v>4771</v>
      </c>
      <c r="F304" s="1402">
        <v>58</v>
      </c>
      <c r="G304" s="1354" t="s">
        <v>2046</v>
      </c>
      <c r="H304" s="1454" t="str">
        <f>E304</f>
        <v>111/01/25</v>
      </c>
      <c r="I304" s="1424"/>
      <c r="J304" s="1357" t="s">
        <v>2075</v>
      </c>
      <c r="K304" s="319">
        <f>K302+F304</f>
        <v>5132</v>
      </c>
      <c r="L304" s="307" t="s">
        <v>4236</v>
      </c>
      <c r="M304" s="1424"/>
      <c r="N304" s="320" t="s">
        <v>4829</v>
      </c>
      <c r="O304" s="1359" t="s">
        <v>4772</v>
      </c>
      <c r="P304" s="118"/>
    </row>
    <row r="305" spans="1:16" ht="30" customHeight="1">
      <c r="A305" s="1350"/>
      <c r="B305" s="322" t="s">
        <v>4323</v>
      </c>
      <c r="C305" s="1352"/>
      <c r="D305" s="1354"/>
      <c r="E305" s="306" t="str">
        <f>E304</f>
        <v>111/01/25</v>
      </c>
      <c r="F305" s="1402"/>
      <c r="G305" s="1354"/>
      <c r="H305" s="319">
        <v>3</v>
      </c>
      <c r="I305" s="310" t="s">
        <v>2065</v>
      </c>
      <c r="J305" s="1357"/>
      <c r="K305" s="319">
        <f>K303+H305</f>
        <v>332</v>
      </c>
      <c r="L305" s="310" t="s">
        <v>443</v>
      </c>
      <c r="M305" s="1424"/>
      <c r="N305" s="320" t="s">
        <v>688</v>
      </c>
      <c r="O305" s="1359"/>
      <c r="P305" s="118"/>
    </row>
    <row r="306" spans="1:16" ht="30" customHeight="1">
      <c r="A306" s="1350" t="s">
        <v>5578</v>
      </c>
      <c r="B306" s="322" t="s">
        <v>1330</v>
      </c>
      <c r="C306" s="1352">
        <v>16482</v>
      </c>
      <c r="D306" s="1354" t="s">
        <v>6224</v>
      </c>
      <c r="E306" s="306" t="s">
        <v>5579</v>
      </c>
      <c r="F306" s="1402">
        <v>4</v>
      </c>
      <c r="G306" s="1354" t="s">
        <v>6224</v>
      </c>
      <c r="H306" s="1454" t="str">
        <f>E306</f>
        <v>111/05/12</v>
      </c>
      <c r="I306" s="1424"/>
      <c r="J306" s="1357" t="s">
        <v>2075</v>
      </c>
      <c r="K306" s="319">
        <f>K304+F306</f>
        <v>5136</v>
      </c>
      <c r="L306" s="307" t="s">
        <v>6224</v>
      </c>
      <c r="M306" s="1424"/>
      <c r="N306" s="320" t="s">
        <v>5464</v>
      </c>
      <c r="O306" s="1359" t="s">
        <v>5580</v>
      </c>
      <c r="P306" s="118"/>
    </row>
    <row r="307" spans="1:16" ht="30" customHeight="1">
      <c r="A307" s="1350"/>
      <c r="B307" s="322" t="s">
        <v>6278</v>
      </c>
      <c r="C307" s="1352"/>
      <c r="D307" s="1354"/>
      <c r="E307" s="306" t="str">
        <f>E306</f>
        <v>111/05/12</v>
      </c>
      <c r="F307" s="1402"/>
      <c r="G307" s="1354"/>
      <c r="H307" s="319">
        <v>1</v>
      </c>
      <c r="I307" s="310" t="s">
        <v>2065</v>
      </c>
      <c r="J307" s="1357"/>
      <c r="K307" s="319">
        <f>K305+H307</f>
        <v>333</v>
      </c>
      <c r="L307" s="310" t="s">
        <v>443</v>
      </c>
      <c r="M307" s="1424"/>
      <c r="N307" s="320" t="s">
        <v>688</v>
      </c>
      <c r="O307" s="1359"/>
      <c r="P307" s="118"/>
    </row>
    <row r="308" spans="1:16" ht="30" customHeight="1">
      <c r="A308" s="1350" t="s">
        <v>5581</v>
      </c>
      <c r="B308" s="322" t="s">
        <v>1330</v>
      </c>
      <c r="C308" s="1352">
        <v>16482</v>
      </c>
      <c r="D308" s="1354" t="s">
        <v>6224</v>
      </c>
      <c r="E308" s="306" t="s">
        <v>5579</v>
      </c>
      <c r="F308" s="1402">
        <v>4</v>
      </c>
      <c r="G308" s="1354" t="s">
        <v>6224</v>
      </c>
      <c r="H308" s="1454" t="str">
        <f>E308</f>
        <v>111/05/12</v>
      </c>
      <c r="I308" s="1424"/>
      <c r="J308" s="1357" t="s">
        <v>6279</v>
      </c>
      <c r="K308" s="319">
        <f>K306+F308</f>
        <v>5140</v>
      </c>
      <c r="L308" s="307" t="s">
        <v>6224</v>
      </c>
      <c r="M308" s="1424"/>
      <c r="N308" s="320" t="s">
        <v>5464</v>
      </c>
      <c r="O308" s="1359" t="s">
        <v>5582</v>
      </c>
      <c r="P308" s="118"/>
    </row>
    <row r="309" spans="1:16" ht="30" customHeight="1">
      <c r="A309" s="1350"/>
      <c r="B309" s="322" t="s">
        <v>6280</v>
      </c>
      <c r="C309" s="1352"/>
      <c r="D309" s="1354"/>
      <c r="E309" s="306" t="str">
        <f>E308</f>
        <v>111/05/12</v>
      </c>
      <c r="F309" s="1402"/>
      <c r="G309" s="1354"/>
      <c r="H309" s="319">
        <v>1</v>
      </c>
      <c r="I309" s="310" t="s">
        <v>2065</v>
      </c>
      <c r="J309" s="1357"/>
      <c r="K309" s="319">
        <f>K307+H309</f>
        <v>334</v>
      </c>
      <c r="L309" s="310" t="s">
        <v>443</v>
      </c>
      <c r="M309" s="1424"/>
      <c r="N309" s="320" t="s">
        <v>688</v>
      </c>
      <c r="O309" s="1359"/>
      <c r="P309" s="118"/>
    </row>
    <row r="310" spans="1:16" ht="30" customHeight="1">
      <c r="A310" s="1350" t="s">
        <v>5583</v>
      </c>
      <c r="B310" s="322" t="s">
        <v>1330</v>
      </c>
      <c r="C310" s="1352">
        <v>16482</v>
      </c>
      <c r="D310" s="1354" t="s">
        <v>6224</v>
      </c>
      <c r="E310" s="306" t="s">
        <v>5579</v>
      </c>
      <c r="F310" s="1402">
        <v>4</v>
      </c>
      <c r="G310" s="1354" t="s">
        <v>6224</v>
      </c>
      <c r="H310" s="1454" t="str">
        <f>E310</f>
        <v>111/05/12</v>
      </c>
      <c r="I310" s="1424"/>
      <c r="J310" s="1357" t="s">
        <v>6279</v>
      </c>
      <c r="K310" s="319">
        <f>K308+F310</f>
        <v>5144</v>
      </c>
      <c r="L310" s="307" t="s">
        <v>6224</v>
      </c>
      <c r="M310" s="1424"/>
      <c r="N310" s="320" t="s">
        <v>5464</v>
      </c>
      <c r="O310" s="1359" t="s">
        <v>5584</v>
      </c>
      <c r="P310" s="118"/>
    </row>
    <row r="311" spans="1:16" ht="30" customHeight="1">
      <c r="A311" s="1350"/>
      <c r="B311" s="322" t="s">
        <v>6278</v>
      </c>
      <c r="C311" s="1352"/>
      <c r="D311" s="1354"/>
      <c r="E311" s="306" t="str">
        <f>E310</f>
        <v>111/05/12</v>
      </c>
      <c r="F311" s="1402"/>
      <c r="G311" s="1354"/>
      <c r="H311" s="319">
        <v>1</v>
      </c>
      <c r="I311" s="310" t="s">
        <v>2065</v>
      </c>
      <c r="J311" s="1357"/>
      <c r="K311" s="319">
        <f>K309+H311</f>
        <v>335</v>
      </c>
      <c r="L311" s="310" t="s">
        <v>443</v>
      </c>
      <c r="M311" s="1424"/>
      <c r="N311" s="320" t="s">
        <v>688</v>
      </c>
      <c r="O311" s="1359"/>
      <c r="P311" s="118"/>
    </row>
    <row r="312" spans="1:16" ht="30" customHeight="1">
      <c r="A312" s="1350" t="s">
        <v>5585</v>
      </c>
      <c r="B312" s="322" t="s">
        <v>1330</v>
      </c>
      <c r="C312" s="1352">
        <v>16482</v>
      </c>
      <c r="D312" s="1354" t="s">
        <v>6281</v>
      </c>
      <c r="E312" s="306" t="s">
        <v>5579</v>
      </c>
      <c r="F312" s="1402">
        <v>4</v>
      </c>
      <c r="G312" s="1354" t="s">
        <v>6224</v>
      </c>
      <c r="H312" s="1454" t="str">
        <f>E312</f>
        <v>111/05/12</v>
      </c>
      <c r="I312" s="1424"/>
      <c r="J312" s="1357" t="s">
        <v>6279</v>
      </c>
      <c r="K312" s="319">
        <f>K310+F312</f>
        <v>5148</v>
      </c>
      <c r="L312" s="307" t="s">
        <v>6224</v>
      </c>
      <c r="M312" s="1424"/>
      <c r="N312" s="320" t="s">
        <v>5464</v>
      </c>
      <c r="O312" s="1359" t="s">
        <v>5586</v>
      </c>
      <c r="P312" s="118"/>
    </row>
    <row r="313" spans="1:16" ht="30" customHeight="1">
      <c r="A313" s="1350"/>
      <c r="B313" s="322" t="s">
        <v>6278</v>
      </c>
      <c r="C313" s="1352"/>
      <c r="D313" s="1354"/>
      <c r="E313" s="306" t="str">
        <f>E312</f>
        <v>111/05/12</v>
      </c>
      <c r="F313" s="1402"/>
      <c r="G313" s="1354"/>
      <c r="H313" s="319">
        <v>1</v>
      </c>
      <c r="I313" s="310" t="s">
        <v>2065</v>
      </c>
      <c r="J313" s="1357"/>
      <c r="K313" s="319">
        <f>K311+H313</f>
        <v>336</v>
      </c>
      <c r="L313" s="310" t="s">
        <v>443</v>
      </c>
      <c r="M313" s="1424"/>
      <c r="N313" s="320" t="s">
        <v>688</v>
      </c>
      <c r="O313" s="1359"/>
      <c r="P313" s="118"/>
    </row>
    <row r="314" spans="1:16" ht="30" customHeight="1">
      <c r="A314" s="1350" t="s">
        <v>5587</v>
      </c>
      <c r="B314" s="322" t="s">
        <v>1330</v>
      </c>
      <c r="C314" s="1352">
        <v>16482</v>
      </c>
      <c r="D314" s="1354" t="s">
        <v>6224</v>
      </c>
      <c r="E314" s="306" t="s">
        <v>5579</v>
      </c>
      <c r="F314" s="1402">
        <v>4</v>
      </c>
      <c r="G314" s="1354" t="s">
        <v>6224</v>
      </c>
      <c r="H314" s="1454" t="str">
        <f>E314</f>
        <v>111/05/12</v>
      </c>
      <c r="I314" s="1424"/>
      <c r="J314" s="1357" t="s">
        <v>6279</v>
      </c>
      <c r="K314" s="319">
        <f>K312+F314</f>
        <v>5152</v>
      </c>
      <c r="L314" s="307" t="s">
        <v>6281</v>
      </c>
      <c r="M314" s="1424"/>
      <c r="N314" s="320" t="s">
        <v>5464</v>
      </c>
      <c r="O314" s="1359" t="s">
        <v>5588</v>
      </c>
      <c r="P314" s="118"/>
    </row>
    <row r="315" spans="1:16" ht="30" customHeight="1">
      <c r="A315" s="1350"/>
      <c r="B315" s="322" t="s">
        <v>6278</v>
      </c>
      <c r="C315" s="1352"/>
      <c r="D315" s="1354"/>
      <c r="E315" s="306" t="str">
        <f>E314</f>
        <v>111/05/12</v>
      </c>
      <c r="F315" s="1402"/>
      <c r="G315" s="1354"/>
      <c r="H315" s="319">
        <v>1</v>
      </c>
      <c r="I315" s="310" t="s">
        <v>2065</v>
      </c>
      <c r="J315" s="1357"/>
      <c r="K315" s="319">
        <f>K313+H315</f>
        <v>337</v>
      </c>
      <c r="L315" s="310" t="s">
        <v>443</v>
      </c>
      <c r="M315" s="1424"/>
      <c r="N315" s="320" t="s">
        <v>688</v>
      </c>
      <c r="O315" s="1359"/>
      <c r="P315" s="118"/>
    </row>
    <row r="316" spans="1:16" ht="30" customHeight="1">
      <c r="A316" s="1350" t="s">
        <v>5589</v>
      </c>
      <c r="B316" s="322" t="s">
        <v>1330</v>
      </c>
      <c r="C316" s="1352">
        <v>16482</v>
      </c>
      <c r="D316" s="1354" t="s">
        <v>6281</v>
      </c>
      <c r="E316" s="306" t="s">
        <v>5579</v>
      </c>
      <c r="F316" s="1402">
        <v>4</v>
      </c>
      <c r="G316" s="1354" t="s">
        <v>6224</v>
      </c>
      <c r="H316" s="1454" t="str">
        <f>E316</f>
        <v>111/05/12</v>
      </c>
      <c r="I316" s="1424"/>
      <c r="J316" s="1357" t="s">
        <v>6279</v>
      </c>
      <c r="K316" s="319">
        <f>K314+F316</f>
        <v>5156</v>
      </c>
      <c r="L316" s="307" t="s">
        <v>6224</v>
      </c>
      <c r="M316" s="1424"/>
      <c r="N316" s="320" t="s">
        <v>5464</v>
      </c>
      <c r="O316" s="1359" t="s">
        <v>5590</v>
      </c>
      <c r="P316" s="118"/>
    </row>
    <row r="317" spans="1:16" ht="30" customHeight="1">
      <c r="A317" s="1350"/>
      <c r="B317" s="322" t="s">
        <v>6278</v>
      </c>
      <c r="C317" s="1352"/>
      <c r="D317" s="1354"/>
      <c r="E317" s="306" t="str">
        <f>E316</f>
        <v>111/05/12</v>
      </c>
      <c r="F317" s="1402"/>
      <c r="G317" s="1354"/>
      <c r="H317" s="319">
        <v>1</v>
      </c>
      <c r="I317" s="310" t="s">
        <v>2065</v>
      </c>
      <c r="J317" s="1357"/>
      <c r="K317" s="319">
        <f>K315+H317</f>
        <v>338</v>
      </c>
      <c r="L317" s="310" t="s">
        <v>443</v>
      </c>
      <c r="M317" s="1424"/>
      <c r="N317" s="320" t="s">
        <v>688</v>
      </c>
      <c r="O317" s="1359"/>
      <c r="P317" s="118"/>
    </row>
    <row r="318" spans="1:16" ht="30" customHeight="1">
      <c r="A318" s="1350" t="s">
        <v>5591</v>
      </c>
      <c r="B318" s="322" t="s">
        <v>1330</v>
      </c>
      <c r="C318" s="1352">
        <v>16482</v>
      </c>
      <c r="D318" s="1354" t="s">
        <v>2046</v>
      </c>
      <c r="E318" s="306" t="s">
        <v>5592</v>
      </c>
      <c r="F318" s="1402">
        <v>4</v>
      </c>
      <c r="G318" s="1354" t="s">
        <v>6224</v>
      </c>
      <c r="H318" s="1454" t="str">
        <f>E318</f>
        <v>111/05/27</v>
      </c>
      <c r="I318" s="1424"/>
      <c r="J318" s="1357" t="s">
        <v>6279</v>
      </c>
      <c r="K318" s="319">
        <f>K316+F318</f>
        <v>5160</v>
      </c>
      <c r="L318" s="307" t="s">
        <v>6224</v>
      </c>
      <c r="M318" s="1424"/>
      <c r="N318" s="320" t="s">
        <v>5464</v>
      </c>
      <c r="O318" s="1359" t="s">
        <v>5593</v>
      </c>
      <c r="P318" s="118"/>
    </row>
    <row r="319" spans="1:16" ht="30" customHeight="1">
      <c r="A319" s="1350"/>
      <c r="B319" s="322" t="s">
        <v>6278</v>
      </c>
      <c r="C319" s="1352"/>
      <c r="D319" s="1354"/>
      <c r="E319" s="306" t="str">
        <f>E318</f>
        <v>111/05/27</v>
      </c>
      <c r="F319" s="1402"/>
      <c r="G319" s="1354"/>
      <c r="H319" s="319">
        <v>1</v>
      </c>
      <c r="I319" s="310" t="s">
        <v>2065</v>
      </c>
      <c r="J319" s="1357"/>
      <c r="K319" s="319">
        <f>K317+H319</f>
        <v>339</v>
      </c>
      <c r="L319" s="310" t="s">
        <v>443</v>
      </c>
      <c r="M319" s="1424"/>
      <c r="N319" s="320" t="s">
        <v>688</v>
      </c>
      <c r="O319" s="1359"/>
      <c r="P319" s="118"/>
    </row>
    <row r="320" spans="1:16" ht="30" customHeight="1">
      <c r="A320" s="1350" t="s">
        <v>5594</v>
      </c>
      <c r="B320" s="322" t="s">
        <v>1330</v>
      </c>
      <c r="C320" s="1352">
        <v>16482</v>
      </c>
      <c r="D320" s="1354" t="s">
        <v>6224</v>
      </c>
      <c r="E320" s="306" t="s">
        <v>5592</v>
      </c>
      <c r="F320" s="1402">
        <v>4</v>
      </c>
      <c r="G320" s="1354" t="s">
        <v>6224</v>
      </c>
      <c r="H320" s="1454" t="str">
        <f>E320</f>
        <v>111/05/27</v>
      </c>
      <c r="I320" s="1424"/>
      <c r="J320" s="1357" t="s">
        <v>2075</v>
      </c>
      <c r="K320" s="319">
        <f>K318+F320</f>
        <v>5164</v>
      </c>
      <c r="L320" s="307" t="s">
        <v>6224</v>
      </c>
      <c r="M320" s="1424"/>
      <c r="N320" s="320" t="s">
        <v>5464</v>
      </c>
      <c r="O320" s="1359" t="s">
        <v>5595</v>
      </c>
      <c r="P320" s="118"/>
    </row>
    <row r="321" spans="1:16" ht="30" customHeight="1">
      <c r="A321" s="1350"/>
      <c r="B321" s="322" t="s">
        <v>6278</v>
      </c>
      <c r="C321" s="1352"/>
      <c r="D321" s="1354"/>
      <c r="E321" s="306" t="str">
        <f>E320</f>
        <v>111/05/27</v>
      </c>
      <c r="F321" s="1402"/>
      <c r="G321" s="1354"/>
      <c r="H321" s="319">
        <v>1</v>
      </c>
      <c r="I321" s="310" t="s">
        <v>2065</v>
      </c>
      <c r="J321" s="1357"/>
      <c r="K321" s="319">
        <f>K319+H321</f>
        <v>340</v>
      </c>
      <c r="L321" s="310" t="s">
        <v>443</v>
      </c>
      <c r="M321" s="1424"/>
      <c r="N321" s="320" t="s">
        <v>688</v>
      </c>
      <c r="O321" s="1359"/>
      <c r="P321" s="118"/>
    </row>
    <row r="322" spans="1:16" ht="30" customHeight="1">
      <c r="A322" s="1350" t="s">
        <v>5596</v>
      </c>
      <c r="B322" s="322" t="s">
        <v>1330</v>
      </c>
      <c r="C322" s="1352">
        <v>16482</v>
      </c>
      <c r="D322" s="1354" t="s">
        <v>6224</v>
      </c>
      <c r="E322" s="306" t="s">
        <v>5592</v>
      </c>
      <c r="F322" s="1402">
        <v>4</v>
      </c>
      <c r="G322" s="1354" t="s">
        <v>6224</v>
      </c>
      <c r="H322" s="1454" t="str">
        <f>E322</f>
        <v>111/05/27</v>
      </c>
      <c r="I322" s="1424"/>
      <c r="J322" s="1357" t="s">
        <v>6282</v>
      </c>
      <c r="K322" s="319">
        <f>K320+F322</f>
        <v>5168</v>
      </c>
      <c r="L322" s="307" t="s">
        <v>6224</v>
      </c>
      <c r="M322" s="1424"/>
      <c r="N322" s="320" t="s">
        <v>5464</v>
      </c>
      <c r="O322" s="1359" t="s">
        <v>5597</v>
      </c>
      <c r="P322" s="118"/>
    </row>
    <row r="323" spans="1:16" ht="30" customHeight="1">
      <c r="A323" s="1350"/>
      <c r="B323" s="322" t="s">
        <v>2076</v>
      </c>
      <c r="C323" s="1352"/>
      <c r="D323" s="1354"/>
      <c r="E323" s="306" t="str">
        <f>E322</f>
        <v>111/05/27</v>
      </c>
      <c r="F323" s="1402"/>
      <c r="G323" s="1354"/>
      <c r="H323" s="319">
        <v>1</v>
      </c>
      <c r="I323" s="310" t="s">
        <v>2065</v>
      </c>
      <c r="J323" s="1357"/>
      <c r="K323" s="319">
        <f>K321+H323</f>
        <v>341</v>
      </c>
      <c r="L323" s="310" t="s">
        <v>443</v>
      </c>
      <c r="M323" s="1424"/>
      <c r="N323" s="320" t="s">
        <v>688</v>
      </c>
      <c r="O323" s="1359"/>
      <c r="P323" s="118"/>
    </row>
    <row r="324" spans="1:16" ht="30" customHeight="1">
      <c r="A324" s="1350" t="s">
        <v>5598</v>
      </c>
      <c r="B324" s="322" t="s">
        <v>1330</v>
      </c>
      <c r="C324" s="1352">
        <v>16482</v>
      </c>
      <c r="D324" s="1354" t="s">
        <v>6281</v>
      </c>
      <c r="E324" s="306" t="s">
        <v>5592</v>
      </c>
      <c r="F324" s="1402">
        <v>4</v>
      </c>
      <c r="G324" s="1354" t="s">
        <v>6281</v>
      </c>
      <c r="H324" s="1454" t="str">
        <f>E324</f>
        <v>111/05/27</v>
      </c>
      <c r="I324" s="1424"/>
      <c r="J324" s="1357" t="s">
        <v>6282</v>
      </c>
      <c r="K324" s="319">
        <f>K322+F324</f>
        <v>5172</v>
      </c>
      <c r="L324" s="307" t="s">
        <v>6224</v>
      </c>
      <c r="M324" s="1424"/>
      <c r="N324" s="320" t="s">
        <v>5464</v>
      </c>
      <c r="O324" s="1359" t="s">
        <v>5599</v>
      </c>
      <c r="P324" s="118"/>
    </row>
    <row r="325" spans="1:16" ht="30" customHeight="1">
      <c r="A325" s="1350"/>
      <c r="B325" s="322" t="s">
        <v>6283</v>
      </c>
      <c r="C325" s="1352"/>
      <c r="D325" s="1354"/>
      <c r="E325" s="306" t="str">
        <f>E324</f>
        <v>111/05/27</v>
      </c>
      <c r="F325" s="1402"/>
      <c r="G325" s="1354"/>
      <c r="H325" s="319">
        <v>1</v>
      </c>
      <c r="I325" s="310" t="s">
        <v>2065</v>
      </c>
      <c r="J325" s="1357"/>
      <c r="K325" s="319">
        <f>K323+H325</f>
        <v>342</v>
      </c>
      <c r="L325" s="310" t="s">
        <v>443</v>
      </c>
      <c r="M325" s="1424"/>
      <c r="N325" s="320" t="s">
        <v>688</v>
      </c>
      <c r="O325" s="1359"/>
      <c r="P325" s="118"/>
    </row>
    <row r="326" spans="1:16" ht="30" customHeight="1">
      <c r="A326" s="1350" t="s">
        <v>5600</v>
      </c>
      <c r="B326" s="322" t="s">
        <v>1330</v>
      </c>
      <c r="C326" s="1352">
        <v>16482</v>
      </c>
      <c r="D326" s="1354" t="s">
        <v>6284</v>
      </c>
      <c r="E326" s="306" t="s">
        <v>5592</v>
      </c>
      <c r="F326" s="1402">
        <v>4</v>
      </c>
      <c r="G326" s="1354" t="s">
        <v>6224</v>
      </c>
      <c r="H326" s="1454" t="str">
        <f>E326</f>
        <v>111/05/27</v>
      </c>
      <c r="I326" s="1424"/>
      <c r="J326" s="1357" t="s">
        <v>2075</v>
      </c>
      <c r="K326" s="319">
        <f>K324+F326</f>
        <v>5176</v>
      </c>
      <c r="L326" s="307" t="s">
        <v>6224</v>
      </c>
      <c r="M326" s="1424"/>
      <c r="N326" s="320" t="s">
        <v>5464</v>
      </c>
      <c r="O326" s="1359" t="s">
        <v>5601</v>
      </c>
      <c r="P326" s="118"/>
    </row>
    <row r="327" spans="1:16" ht="30" customHeight="1">
      <c r="A327" s="1350"/>
      <c r="B327" s="322" t="s">
        <v>6280</v>
      </c>
      <c r="C327" s="1352"/>
      <c r="D327" s="1354"/>
      <c r="E327" s="306" t="str">
        <f>E326</f>
        <v>111/05/27</v>
      </c>
      <c r="F327" s="1402"/>
      <c r="G327" s="1354"/>
      <c r="H327" s="319">
        <v>1</v>
      </c>
      <c r="I327" s="310" t="s">
        <v>2065</v>
      </c>
      <c r="J327" s="1357"/>
      <c r="K327" s="319">
        <f>K325+H327</f>
        <v>343</v>
      </c>
      <c r="L327" s="310" t="s">
        <v>443</v>
      </c>
      <c r="M327" s="1424"/>
      <c r="N327" s="320" t="s">
        <v>688</v>
      </c>
      <c r="O327" s="1359"/>
      <c r="P327" s="118"/>
    </row>
    <row r="328" spans="1:16" ht="30" customHeight="1">
      <c r="A328" s="1350" t="s">
        <v>5602</v>
      </c>
      <c r="B328" s="322" t="s">
        <v>1330</v>
      </c>
      <c r="C328" s="1352">
        <v>16482</v>
      </c>
      <c r="D328" s="1354" t="s">
        <v>6224</v>
      </c>
      <c r="E328" s="306" t="s">
        <v>5592</v>
      </c>
      <c r="F328" s="1402">
        <v>4</v>
      </c>
      <c r="G328" s="1354" t="s">
        <v>2046</v>
      </c>
      <c r="H328" s="1454" t="str">
        <f>E328</f>
        <v>111/05/27</v>
      </c>
      <c r="I328" s="1424"/>
      <c r="J328" s="1357" t="s">
        <v>2075</v>
      </c>
      <c r="K328" s="319">
        <f>K326+F328</f>
        <v>5180</v>
      </c>
      <c r="L328" s="307" t="s">
        <v>6224</v>
      </c>
      <c r="M328" s="1424"/>
      <c r="N328" s="320" t="s">
        <v>5464</v>
      </c>
      <c r="O328" s="1359" t="s">
        <v>5603</v>
      </c>
      <c r="P328" s="118"/>
    </row>
    <row r="329" spans="1:16" ht="30" customHeight="1">
      <c r="A329" s="1350"/>
      <c r="B329" s="322" t="s">
        <v>6278</v>
      </c>
      <c r="C329" s="1352"/>
      <c r="D329" s="1354"/>
      <c r="E329" s="306" t="str">
        <f>E328</f>
        <v>111/05/27</v>
      </c>
      <c r="F329" s="1402"/>
      <c r="G329" s="1354"/>
      <c r="H329" s="319">
        <v>1</v>
      </c>
      <c r="I329" s="310" t="s">
        <v>2065</v>
      </c>
      <c r="J329" s="1357"/>
      <c r="K329" s="319">
        <f>K327+H329</f>
        <v>344</v>
      </c>
      <c r="L329" s="310" t="s">
        <v>443</v>
      </c>
      <c r="M329" s="1424"/>
      <c r="N329" s="320" t="s">
        <v>688</v>
      </c>
      <c r="O329" s="1359"/>
      <c r="P329" s="118"/>
    </row>
    <row r="330" spans="1:16" ht="30" customHeight="1">
      <c r="A330" s="1410" t="s">
        <v>5604</v>
      </c>
      <c r="B330" s="322" t="s">
        <v>1330</v>
      </c>
      <c r="C330" s="1412">
        <v>16482</v>
      </c>
      <c r="D330" s="1414" t="s">
        <v>2046</v>
      </c>
      <c r="E330" s="306" t="s">
        <v>5592</v>
      </c>
      <c r="F330" s="1416">
        <v>4</v>
      </c>
      <c r="G330" s="1414" t="s">
        <v>6224</v>
      </c>
      <c r="H330" s="1454" t="str">
        <f>E330</f>
        <v>111/05/27</v>
      </c>
      <c r="I330" s="1424"/>
      <c r="J330" s="1418" t="s">
        <v>6285</v>
      </c>
      <c r="K330" s="319">
        <f>K328+F330</f>
        <v>5184</v>
      </c>
      <c r="L330" s="307" t="s">
        <v>6224</v>
      </c>
      <c r="M330" s="1420"/>
      <c r="N330" s="320" t="s">
        <v>5464</v>
      </c>
      <c r="O330" s="1422" t="s">
        <v>5605</v>
      </c>
      <c r="P330" s="118"/>
    </row>
    <row r="331" spans="1:16" ht="30" customHeight="1">
      <c r="A331" s="1411"/>
      <c r="B331" s="322" t="s">
        <v>6278</v>
      </c>
      <c r="C331" s="1413"/>
      <c r="D331" s="1415"/>
      <c r="E331" s="306" t="str">
        <f>E330</f>
        <v>111/05/27</v>
      </c>
      <c r="F331" s="1417"/>
      <c r="G331" s="1415"/>
      <c r="H331" s="319">
        <v>1</v>
      </c>
      <c r="I331" s="310" t="s">
        <v>2065</v>
      </c>
      <c r="J331" s="1419"/>
      <c r="K331" s="319">
        <f>K329+H331</f>
        <v>345</v>
      </c>
      <c r="L331" s="310" t="s">
        <v>443</v>
      </c>
      <c r="M331" s="1421"/>
      <c r="N331" s="320" t="s">
        <v>688</v>
      </c>
      <c r="O331" s="1423"/>
      <c r="P331" s="118"/>
    </row>
    <row r="332" spans="1:16" ht="30" customHeight="1">
      <c r="A332" s="1410" t="s">
        <v>5606</v>
      </c>
      <c r="B332" s="322" t="s">
        <v>1330</v>
      </c>
      <c r="C332" s="1412">
        <v>16482</v>
      </c>
      <c r="D332" s="1414" t="s">
        <v>6224</v>
      </c>
      <c r="E332" s="306" t="s">
        <v>5592</v>
      </c>
      <c r="F332" s="1416">
        <v>4</v>
      </c>
      <c r="G332" s="1414" t="s">
        <v>6224</v>
      </c>
      <c r="H332" s="1454" t="str">
        <f>E332</f>
        <v>111/05/27</v>
      </c>
      <c r="I332" s="1424"/>
      <c r="J332" s="1418" t="s">
        <v>6279</v>
      </c>
      <c r="K332" s="319">
        <f>K330+F332</f>
        <v>5188</v>
      </c>
      <c r="L332" s="307" t="s">
        <v>6224</v>
      </c>
      <c r="M332" s="1420"/>
      <c r="N332" s="320" t="s">
        <v>5464</v>
      </c>
      <c r="O332" s="1422" t="s">
        <v>5607</v>
      </c>
      <c r="P332" s="118"/>
    </row>
    <row r="333" spans="1:16" ht="30" customHeight="1">
      <c r="A333" s="1411"/>
      <c r="B333" s="322" t="s">
        <v>6278</v>
      </c>
      <c r="C333" s="1413"/>
      <c r="D333" s="1415"/>
      <c r="E333" s="306" t="str">
        <f>E332</f>
        <v>111/05/27</v>
      </c>
      <c r="F333" s="1417"/>
      <c r="G333" s="1415"/>
      <c r="H333" s="319">
        <v>1</v>
      </c>
      <c r="I333" s="310" t="s">
        <v>2065</v>
      </c>
      <c r="J333" s="1419"/>
      <c r="K333" s="319">
        <f>K331+H333</f>
        <v>346</v>
      </c>
      <c r="L333" s="310" t="s">
        <v>443</v>
      </c>
      <c r="M333" s="1421"/>
      <c r="N333" s="320" t="s">
        <v>688</v>
      </c>
      <c r="O333" s="1423"/>
      <c r="P333" s="118"/>
    </row>
    <row r="334" spans="1:16" ht="30" customHeight="1">
      <c r="A334" s="1410" t="s">
        <v>5608</v>
      </c>
      <c r="B334" s="322" t="s">
        <v>1330</v>
      </c>
      <c r="C334" s="1412">
        <v>16482</v>
      </c>
      <c r="D334" s="1414" t="s">
        <v>6284</v>
      </c>
      <c r="E334" s="306" t="s">
        <v>5592</v>
      </c>
      <c r="F334" s="1416">
        <v>4</v>
      </c>
      <c r="G334" s="1414" t="s">
        <v>6224</v>
      </c>
      <c r="H334" s="1454" t="str">
        <f>E334</f>
        <v>111/05/27</v>
      </c>
      <c r="I334" s="1424"/>
      <c r="J334" s="1418" t="s">
        <v>6279</v>
      </c>
      <c r="K334" s="319">
        <f>K332+F334</f>
        <v>5192</v>
      </c>
      <c r="L334" s="307" t="s">
        <v>6281</v>
      </c>
      <c r="M334" s="1420"/>
      <c r="N334" s="320" t="s">
        <v>5464</v>
      </c>
      <c r="O334" s="1422" t="s">
        <v>5609</v>
      </c>
      <c r="P334" s="118"/>
    </row>
    <row r="335" spans="1:16" ht="30" customHeight="1">
      <c r="A335" s="1411"/>
      <c r="B335" s="322" t="s">
        <v>6280</v>
      </c>
      <c r="C335" s="1413"/>
      <c r="D335" s="1415"/>
      <c r="E335" s="306" t="str">
        <f>E334</f>
        <v>111/05/27</v>
      </c>
      <c r="F335" s="1417"/>
      <c r="G335" s="1415"/>
      <c r="H335" s="319">
        <v>1</v>
      </c>
      <c r="I335" s="310" t="s">
        <v>2065</v>
      </c>
      <c r="J335" s="1419"/>
      <c r="K335" s="319">
        <f>K333+H335</f>
        <v>347</v>
      </c>
      <c r="L335" s="310" t="s">
        <v>443</v>
      </c>
      <c r="M335" s="1421"/>
      <c r="N335" s="320" t="s">
        <v>688</v>
      </c>
      <c r="O335" s="1423"/>
      <c r="P335" s="118"/>
    </row>
    <row r="336" spans="1:16" ht="30" customHeight="1">
      <c r="A336" s="1410" t="s">
        <v>5694</v>
      </c>
      <c r="B336" s="322" t="s">
        <v>5693</v>
      </c>
      <c r="C336" s="1412">
        <v>16482</v>
      </c>
      <c r="D336" s="1414" t="s">
        <v>6224</v>
      </c>
      <c r="E336" s="306" t="s">
        <v>5695</v>
      </c>
      <c r="F336" s="1416">
        <v>4</v>
      </c>
      <c r="G336" s="1414" t="s">
        <v>6224</v>
      </c>
      <c r="H336" s="1454" t="str">
        <f>E336</f>
        <v>111/06/20</v>
      </c>
      <c r="I336" s="1424"/>
      <c r="J336" s="1418" t="s">
        <v>6282</v>
      </c>
      <c r="K336" s="319">
        <f>K334+F336</f>
        <v>5196</v>
      </c>
      <c r="L336" s="307" t="s">
        <v>6224</v>
      </c>
      <c r="M336" s="1420"/>
      <c r="N336" s="320" t="s">
        <v>5696</v>
      </c>
      <c r="O336" s="1422" t="s">
        <v>5697</v>
      </c>
      <c r="P336" s="118"/>
    </row>
    <row r="337" spans="1:16" ht="30" customHeight="1">
      <c r="A337" s="1411"/>
      <c r="B337" s="322" t="s">
        <v>6278</v>
      </c>
      <c r="C337" s="1413"/>
      <c r="D337" s="1415"/>
      <c r="E337" s="306" t="str">
        <f>E336</f>
        <v>111/06/20</v>
      </c>
      <c r="F337" s="1417"/>
      <c r="G337" s="1415"/>
      <c r="H337" s="319">
        <v>1</v>
      </c>
      <c r="I337" s="310" t="s">
        <v>2065</v>
      </c>
      <c r="J337" s="1419"/>
      <c r="K337" s="319">
        <f>K335+H337</f>
        <v>348</v>
      </c>
      <c r="L337" s="310" t="s">
        <v>443</v>
      </c>
      <c r="M337" s="1421"/>
      <c r="N337" s="320" t="s">
        <v>5576</v>
      </c>
      <c r="O337" s="1423"/>
      <c r="P337" s="118"/>
    </row>
    <row r="338" spans="1:16" ht="30" customHeight="1">
      <c r="A338" s="1410" t="s">
        <v>5698</v>
      </c>
      <c r="B338" s="322" t="s">
        <v>5693</v>
      </c>
      <c r="C338" s="1412">
        <v>16482</v>
      </c>
      <c r="D338" s="1414" t="s">
        <v>6281</v>
      </c>
      <c r="E338" s="306" t="s">
        <v>5695</v>
      </c>
      <c r="F338" s="1416">
        <v>4</v>
      </c>
      <c r="G338" s="1414" t="s">
        <v>6224</v>
      </c>
      <c r="H338" s="1454" t="str">
        <f>E338</f>
        <v>111/06/20</v>
      </c>
      <c r="I338" s="1424"/>
      <c r="J338" s="1418" t="s">
        <v>6282</v>
      </c>
      <c r="K338" s="319">
        <f>K336+F338</f>
        <v>5200</v>
      </c>
      <c r="L338" s="307" t="s">
        <v>6224</v>
      </c>
      <c r="M338" s="1420"/>
      <c r="N338" s="320" t="s">
        <v>5696</v>
      </c>
      <c r="O338" s="1422" t="s">
        <v>5699</v>
      </c>
      <c r="P338" s="118"/>
    </row>
    <row r="339" spans="1:16" ht="30" customHeight="1">
      <c r="A339" s="1411"/>
      <c r="B339" s="322" t="s">
        <v>6280</v>
      </c>
      <c r="C339" s="1413"/>
      <c r="D339" s="1415"/>
      <c r="E339" s="306" t="str">
        <f>E338</f>
        <v>111/06/20</v>
      </c>
      <c r="F339" s="1417"/>
      <c r="G339" s="1415"/>
      <c r="H339" s="319">
        <v>1</v>
      </c>
      <c r="I339" s="310" t="s">
        <v>2065</v>
      </c>
      <c r="J339" s="1419"/>
      <c r="K339" s="319">
        <f>K337+H339</f>
        <v>349</v>
      </c>
      <c r="L339" s="310" t="s">
        <v>443</v>
      </c>
      <c r="M339" s="1421"/>
      <c r="N339" s="320" t="s">
        <v>5576</v>
      </c>
      <c r="O339" s="1423"/>
      <c r="P339" s="118"/>
    </row>
    <row r="340" spans="1:16" ht="30" customHeight="1">
      <c r="A340" s="1410" t="s">
        <v>5700</v>
      </c>
      <c r="B340" s="322" t="s">
        <v>5693</v>
      </c>
      <c r="C340" s="1412">
        <v>16482</v>
      </c>
      <c r="D340" s="1414" t="s">
        <v>6281</v>
      </c>
      <c r="E340" s="306" t="s">
        <v>5695</v>
      </c>
      <c r="F340" s="1416">
        <v>4</v>
      </c>
      <c r="G340" s="1414" t="s">
        <v>6284</v>
      </c>
      <c r="H340" s="1454" t="str">
        <f>E340</f>
        <v>111/06/20</v>
      </c>
      <c r="I340" s="1424"/>
      <c r="J340" s="1418" t="s">
        <v>6279</v>
      </c>
      <c r="K340" s="319">
        <f>K338+F340</f>
        <v>5204</v>
      </c>
      <c r="L340" s="307" t="s">
        <v>6284</v>
      </c>
      <c r="M340" s="1420"/>
      <c r="N340" s="320" t="s">
        <v>5696</v>
      </c>
      <c r="O340" s="1422" t="s">
        <v>5701</v>
      </c>
      <c r="P340" s="118"/>
    </row>
    <row r="341" spans="1:16" ht="30" customHeight="1">
      <c r="A341" s="1411"/>
      <c r="B341" s="322" t="s">
        <v>6280</v>
      </c>
      <c r="C341" s="1413"/>
      <c r="D341" s="1415"/>
      <c r="E341" s="306" t="str">
        <f>E340</f>
        <v>111/06/20</v>
      </c>
      <c r="F341" s="1417"/>
      <c r="G341" s="1415"/>
      <c r="H341" s="319">
        <v>1</v>
      </c>
      <c r="I341" s="310" t="s">
        <v>2065</v>
      </c>
      <c r="J341" s="1419"/>
      <c r="K341" s="319">
        <f>K339+H341</f>
        <v>350</v>
      </c>
      <c r="L341" s="310" t="s">
        <v>443</v>
      </c>
      <c r="M341" s="1421"/>
      <c r="N341" s="320" t="s">
        <v>5576</v>
      </c>
      <c r="O341" s="1423"/>
      <c r="P341" s="118"/>
    </row>
    <row r="342" spans="1:16" ht="30" customHeight="1">
      <c r="A342" s="1410" t="s">
        <v>5702</v>
      </c>
      <c r="B342" s="322" t="s">
        <v>5693</v>
      </c>
      <c r="C342" s="1412">
        <v>16482</v>
      </c>
      <c r="D342" s="1414" t="s">
        <v>2046</v>
      </c>
      <c r="E342" s="306" t="s">
        <v>5695</v>
      </c>
      <c r="F342" s="1416">
        <v>4</v>
      </c>
      <c r="G342" s="1414" t="s">
        <v>6281</v>
      </c>
      <c r="H342" s="1454" t="str">
        <f>E342</f>
        <v>111/06/20</v>
      </c>
      <c r="I342" s="1424"/>
      <c r="J342" s="1418" t="s">
        <v>6279</v>
      </c>
      <c r="K342" s="319">
        <f>K340+F342</f>
        <v>5208</v>
      </c>
      <c r="L342" s="307" t="s">
        <v>6284</v>
      </c>
      <c r="M342" s="1420"/>
      <c r="N342" s="320" t="s">
        <v>5696</v>
      </c>
      <c r="O342" s="1422" t="s">
        <v>5703</v>
      </c>
      <c r="P342" s="118"/>
    </row>
    <row r="343" spans="1:16" ht="30" customHeight="1">
      <c r="A343" s="1411"/>
      <c r="B343" s="322" t="s">
        <v>2076</v>
      </c>
      <c r="C343" s="1413"/>
      <c r="D343" s="1415"/>
      <c r="E343" s="306" t="str">
        <f>E342</f>
        <v>111/06/20</v>
      </c>
      <c r="F343" s="1417"/>
      <c r="G343" s="1415"/>
      <c r="H343" s="319">
        <v>1</v>
      </c>
      <c r="I343" s="310" t="s">
        <v>2065</v>
      </c>
      <c r="J343" s="1419"/>
      <c r="K343" s="319">
        <f>K341+H343</f>
        <v>351</v>
      </c>
      <c r="L343" s="310" t="s">
        <v>443</v>
      </c>
      <c r="M343" s="1421"/>
      <c r="N343" s="320" t="s">
        <v>5576</v>
      </c>
      <c r="O343" s="1423"/>
      <c r="P343" s="118"/>
    </row>
    <row r="344" spans="1:16" ht="30" customHeight="1">
      <c r="A344" s="1410" t="s">
        <v>5704</v>
      </c>
      <c r="B344" s="322" t="s">
        <v>5693</v>
      </c>
      <c r="C344" s="1412">
        <v>16482</v>
      </c>
      <c r="D344" s="1414" t="s">
        <v>6224</v>
      </c>
      <c r="E344" s="306" t="s">
        <v>5695</v>
      </c>
      <c r="F344" s="1416">
        <v>4</v>
      </c>
      <c r="G344" s="1414" t="s">
        <v>6281</v>
      </c>
      <c r="H344" s="1454" t="str">
        <f>E344</f>
        <v>111/06/20</v>
      </c>
      <c r="I344" s="1424"/>
      <c r="J344" s="1418" t="s">
        <v>2075</v>
      </c>
      <c r="K344" s="319">
        <f>K342+F344</f>
        <v>5212</v>
      </c>
      <c r="L344" s="307" t="s">
        <v>6224</v>
      </c>
      <c r="M344" s="1420"/>
      <c r="N344" s="320" t="s">
        <v>5696</v>
      </c>
      <c r="O344" s="1422" t="s">
        <v>5705</v>
      </c>
      <c r="P344" s="118"/>
    </row>
    <row r="345" spans="1:16" ht="30" customHeight="1">
      <c r="A345" s="1411"/>
      <c r="B345" s="322" t="s">
        <v>6283</v>
      </c>
      <c r="C345" s="1413"/>
      <c r="D345" s="1415"/>
      <c r="E345" s="306" t="str">
        <f>E344</f>
        <v>111/06/20</v>
      </c>
      <c r="F345" s="1417"/>
      <c r="G345" s="1415"/>
      <c r="H345" s="319">
        <v>1</v>
      </c>
      <c r="I345" s="310" t="s">
        <v>2065</v>
      </c>
      <c r="J345" s="1419"/>
      <c r="K345" s="319">
        <f>K343+H345</f>
        <v>352</v>
      </c>
      <c r="L345" s="310" t="s">
        <v>443</v>
      </c>
      <c r="M345" s="1421"/>
      <c r="N345" s="320" t="s">
        <v>5576</v>
      </c>
      <c r="O345" s="1423"/>
      <c r="P345" s="118"/>
    </row>
    <row r="346" spans="1:16" ht="30" customHeight="1">
      <c r="A346" s="1410" t="s">
        <v>5706</v>
      </c>
      <c r="B346" s="322" t="s">
        <v>5693</v>
      </c>
      <c r="C346" s="1412">
        <v>16482</v>
      </c>
      <c r="D346" s="1414" t="s">
        <v>6224</v>
      </c>
      <c r="E346" s="306" t="s">
        <v>5695</v>
      </c>
      <c r="F346" s="1416">
        <v>4</v>
      </c>
      <c r="G346" s="1414" t="s">
        <v>6224</v>
      </c>
      <c r="H346" s="1454" t="str">
        <f>E346</f>
        <v>111/06/20</v>
      </c>
      <c r="I346" s="1424"/>
      <c r="J346" s="1418" t="s">
        <v>6282</v>
      </c>
      <c r="K346" s="319">
        <f>K344+F346</f>
        <v>5216</v>
      </c>
      <c r="L346" s="307" t="s">
        <v>6281</v>
      </c>
      <c r="M346" s="1420"/>
      <c r="N346" s="320" t="s">
        <v>5696</v>
      </c>
      <c r="O346" s="1422" t="s">
        <v>5707</v>
      </c>
      <c r="P346" s="118"/>
    </row>
    <row r="347" spans="1:16" ht="30" customHeight="1">
      <c r="A347" s="1411"/>
      <c r="B347" s="322" t="s">
        <v>6283</v>
      </c>
      <c r="C347" s="1413"/>
      <c r="D347" s="1415"/>
      <c r="E347" s="306" t="str">
        <f>E346</f>
        <v>111/06/20</v>
      </c>
      <c r="F347" s="1417"/>
      <c r="G347" s="1415"/>
      <c r="H347" s="319">
        <v>1</v>
      </c>
      <c r="I347" s="310" t="s">
        <v>2065</v>
      </c>
      <c r="J347" s="1419"/>
      <c r="K347" s="319">
        <f>K345+H347</f>
        <v>353</v>
      </c>
      <c r="L347" s="310" t="s">
        <v>443</v>
      </c>
      <c r="M347" s="1421"/>
      <c r="N347" s="320" t="s">
        <v>5576</v>
      </c>
      <c r="O347" s="1423"/>
      <c r="P347" s="118"/>
    </row>
    <row r="348" spans="1:16" ht="30" customHeight="1">
      <c r="A348" s="1410" t="s">
        <v>5708</v>
      </c>
      <c r="B348" s="322" t="s">
        <v>5693</v>
      </c>
      <c r="C348" s="1412">
        <v>16482</v>
      </c>
      <c r="D348" s="1414" t="s">
        <v>6224</v>
      </c>
      <c r="E348" s="306" t="s">
        <v>5695</v>
      </c>
      <c r="F348" s="1416">
        <v>4</v>
      </c>
      <c r="G348" s="1414" t="s">
        <v>6281</v>
      </c>
      <c r="H348" s="1454" t="str">
        <f>E348</f>
        <v>111/06/20</v>
      </c>
      <c r="I348" s="1424"/>
      <c r="J348" s="1418" t="s">
        <v>6279</v>
      </c>
      <c r="K348" s="319">
        <f>K346+F348</f>
        <v>5220</v>
      </c>
      <c r="L348" s="307" t="s">
        <v>6224</v>
      </c>
      <c r="M348" s="1420"/>
      <c r="N348" s="320" t="s">
        <v>5696</v>
      </c>
      <c r="O348" s="1422" t="s">
        <v>5709</v>
      </c>
      <c r="P348" s="118"/>
    </row>
    <row r="349" spans="1:16" ht="30" customHeight="1">
      <c r="A349" s="1411"/>
      <c r="B349" s="322" t="s">
        <v>6278</v>
      </c>
      <c r="C349" s="1413"/>
      <c r="D349" s="1415"/>
      <c r="E349" s="306" t="str">
        <f>E348</f>
        <v>111/06/20</v>
      </c>
      <c r="F349" s="1417"/>
      <c r="G349" s="1415"/>
      <c r="H349" s="319">
        <v>1</v>
      </c>
      <c r="I349" s="310" t="s">
        <v>2065</v>
      </c>
      <c r="J349" s="1419"/>
      <c r="K349" s="319">
        <f>K347+H349</f>
        <v>354</v>
      </c>
      <c r="L349" s="310" t="s">
        <v>443</v>
      </c>
      <c r="M349" s="1421"/>
      <c r="N349" s="320" t="s">
        <v>5576</v>
      </c>
      <c r="O349" s="1423"/>
      <c r="P349" s="118"/>
    </row>
    <row r="350" spans="1:16" ht="30" customHeight="1">
      <c r="A350" s="1410" t="s">
        <v>5710</v>
      </c>
      <c r="B350" s="322" t="s">
        <v>5693</v>
      </c>
      <c r="C350" s="1412">
        <v>16482</v>
      </c>
      <c r="D350" s="1414" t="s">
        <v>6281</v>
      </c>
      <c r="E350" s="306" t="s">
        <v>5695</v>
      </c>
      <c r="F350" s="1416">
        <v>4</v>
      </c>
      <c r="G350" s="1414" t="s">
        <v>6224</v>
      </c>
      <c r="H350" s="1454" t="str">
        <f>E350</f>
        <v>111/06/20</v>
      </c>
      <c r="I350" s="1424"/>
      <c r="J350" s="1418" t="s">
        <v>6282</v>
      </c>
      <c r="K350" s="319">
        <f>K348+F350</f>
        <v>5224</v>
      </c>
      <c r="L350" s="307" t="s">
        <v>6224</v>
      </c>
      <c r="M350" s="1420"/>
      <c r="N350" s="320" t="s">
        <v>5696</v>
      </c>
      <c r="O350" s="1422" t="s">
        <v>5711</v>
      </c>
      <c r="P350" s="118"/>
    </row>
    <row r="351" spans="1:16" ht="30" customHeight="1">
      <c r="A351" s="1411"/>
      <c r="B351" s="322" t="s">
        <v>6283</v>
      </c>
      <c r="C351" s="1413"/>
      <c r="D351" s="1415"/>
      <c r="E351" s="306" t="str">
        <f>E350</f>
        <v>111/06/20</v>
      </c>
      <c r="F351" s="1417"/>
      <c r="G351" s="1415"/>
      <c r="H351" s="319">
        <v>1</v>
      </c>
      <c r="I351" s="310" t="s">
        <v>2065</v>
      </c>
      <c r="J351" s="1419"/>
      <c r="K351" s="319">
        <f>K349+H351</f>
        <v>355</v>
      </c>
      <c r="L351" s="310" t="s">
        <v>443</v>
      </c>
      <c r="M351" s="1421"/>
      <c r="N351" s="320" t="s">
        <v>5576</v>
      </c>
      <c r="O351" s="1423"/>
      <c r="P351" s="118"/>
    </row>
    <row r="352" spans="1:16" ht="30" customHeight="1">
      <c r="A352" s="1410" t="s">
        <v>5712</v>
      </c>
      <c r="B352" s="322" t="s">
        <v>5693</v>
      </c>
      <c r="C352" s="1412">
        <v>16482</v>
      </c>
      <c r="D352" s="1414" t="s">
        <v>6281</v>
      </c>
      <c r="E352" s="306" t="s">
        <v>5695</v>
      </c>
      <c r="F352" s="1416">
        <v>4</v>
      </c>
      <c r="G352" s="1414" t="s">
        <v>6224</v>
      </c>
      <c r="H352" s="1454" t="str">
        <f>E352</f>
        <v>111/06/20</v>
      </c>
      <c r="I352" s="1424"/>
      <c r="J352" s="1418" t="s">
        <v>6282</v>
      </c>
      <c r="K352" s="319">
        <f>K350+F352</f>
        <v>5228</v>
      </c>
      <c r="L352" s="307" t="s">
        <v>6224</v>
      </c>
      <c r="M352" s="1420"/>
      <c r="N352" s="320" t="s">
        <v>5696</v>
      </c>
      <c r="O352" s="1422" t="s">
        <v>5713</v>
      </c>
      <c r="P352" s="118"/>
    </row>
    <row r="353" spans="1:16" ht="30" customHeight="1">
      <c r="A353" s="1411"/>
      <c r="B353" s="322" t="s">
        <v>6283</v>
      </c>
      <c r="C353" s="1413"/>
      <c r="D353" s="1415"/>
      <c r="E353" s="306" t="str">
        <f>E352</f>
        <v>111/06/20</v>
      </c>
      <c r="F353" s="1417"/>
      <c r="G353" s="1415"/>
      <c r="H353" s="319">
        <v>1</v>
      </c>
      <c r="I353" s="310" t="s">
        <v>2065</v>
      </c>
      <c r="J353" s="1419"/>
      <c r="K353" s="319">
        <f>K351+H353</f>
        <v>356</v>
      </c>
      <c r="L353" s="310" t="s">
        <v>443</v>
      </c>
      <c r="M353" s="1421"/>
      <c r="N353" s="320" t="s">
        <v>5759</v>
      </c>
      <c r="O353" s="1423"/>
      <c r="P353" s="118"/>
    </row>
    <row r="354" spans="1:16" ht="30" customHeight="1">
      <c r="A354" s="1410" t="s">
        <v>6085</v>
      </c>
      <c r="B354" s="322" t="s">
        <v>5693</v>
      </c>
      <c r="C354" s="1412">
        <v>16482</v>
      </c>
      <c r="D354" s="1414" t="s">
        <v>6281</v>
      </c>
      <c r="E354" s="306" t="s">
        <v>6086</v>
      </c>
      <c r="F354" s="1416">
        <v>4</v>
      </c>
      <c r="G354" s="1414" t="s">
        <v>6281</v>
      </c>
      <c r="H354" s="1454" t="str">
        <f>E354</f>
        <v>111/08/26</v>
      </c>
      <c r="I354" s="1424"/>
      <c r="J354" s="1418" t="s">
        <v>6282</v>
      </c>
      <c r="K354" s="319">
        <f>K352+F354</f>
        <v>5232</v>
      </c>
      <c r="L354" s="307" t="s">
        <v>6224</v>
      </c>
      <c r="M354" s="1420"/>
      <c r="N354" s="320" t="s">
        <v>6096</v>
      </c>
      <c r="O354" s="1422" t="s">
        <v>6087</v>
      </c>
      <c r="P354" s="118"/>
    </row>
    <row r="355" spans="1:16" ht="30" customHeight="1">
      <c r="A355" s="1411"/>
      <c r="B355" s="322" t="s">
        <v>6278</v>
      </c>
      <c r="C355" s="1413"/>
      <c r="D355" s="1415"/>
      <c r="E355" s="306" t="str">
        <f>E354</f>
        <v>111/08/26</v>
      </c>
      <c r="F355" s="1417"/>
      <c r="G355" s="1415"/>
      <c r="H355" s="319">
        <v>1</v>
      </c>
      <c r="I355" s="310" t="s">
        <v>2065</v>
      </c>
      <c r="J355" s="1419"/>
      <c r="K355" s="319">
        <f>K353+H355</f>
        <v>357</v>
      </c>
      <c r="L355" s="310" t="s">
        <v>443</v>
      </c>
      <c r="M355" s="1421"/>
      <c r="N355" s="320" t="s">
        <v>1820</v>
      </c>
      <c r="O355" s="1423"/>
      <c r="P355" s="118"/>
    </row>
    <row r="356" spans="1:16" ht="30" customHeight="1">
      <c r="A356" s="1410" t="s">
        <v>6088</v>
      </c>
      <c r="B356" s="322" t="s">
        <v>5693</v>
      </c>
      <c r="C356" s="1412">
        <v>16482</v>
      </c>
      <c r="D356" s="1414" t="s">
        <v>6284</v>
      </c>
      <c r="E356" s="306" t="s">
        <v>6086</v>
      </c>
      <c r="F356" s="1416">
        <v>4</v>
      </c>
      <c r="G356" s="1414" t="s">
        <v>6281</v>
      </c>
      <c r="H356" s="1454" t="str">
        <f>E356</f>
        <v>111/08/26</v>
      </c>
      <c r="I356" s="1424"/>
      <c r="J356" s="1418" t="s">
        <v>6279</v>
      </c>
      <c r="K356" s="319">
        <f>K354+F356</f>
        <v>5236</v>
      </c>
      <c r="L356" s="307" t="s">
        <v>6281</v>
      </c>
      <c r="M356" s="1420"/>
      <c r="N356" s="320" t="s">
        <v>6096</v>
      </c>
      <c r="O356" s="1422" t="s">
        <v>6089</v>
      </c>
      <c r="P356" s="118"/>
    </row>
    <row r="357" spans="1:16" ht="30" customHeight="1">
      <c r="A357" s="1411"/>
      <c r="B357" s="322" t="s">
        <v>6278</v>
      </c>
      <c r="C357" s="1413"/>
      <c r="D357" s="1415"/>
      <c r="E357" s="306" t="str">
        <f>E356</f>
        <v>111/08/26</v>
      </c>
      <c r="F357" s="1417"/>
      <c r="G357" s="1415"/>
      <c r="H357" s="319">
        <v>1</v>
      </c>
      <c r="I357" s="310" t="s">
        <v>2065</v>
      </c>
      <c r="J357" s="1419"/>
      <c r="K357" s="319">
        <f>K355+H357</f>
        <v>358</v>
      </c>
      <c r="L357" s="310" t="s">
        <v>443</v>
      </c>
      <c r="M357" s="1421"/>
      <c r="N357" s="320" t="s">
        <v>1820</v>
      </c>
      <c r="O357" s="1423"/>
      <c r="P357" s="118"/>
    </row>
    <row r="358" spans="1:16" ht="30" customHeight="1">
      <c r="A358" s="1410" t="s">
        <v>6090</v>
      </c>
      <c r="B358" s="322" t="s">
        <v>5693</v>
      </c>
      <c r="C358" s="1412">
        <v>16482</v>
      </c>
      <c r="D358" s="1414" t="s">
        <v>6224</v>
      </c>
      <c r="E358" s="306" t="s">
        <v>6086</v>
      </c>
      <c r="F358" s="1416">
        <v>4</v>
      </c>
      <c r="G358" s="1414" t="s">
        <v>6224</v>
      </c>
      <c r="H358" s="1454" t="str">
        <f>E358</f>
        <v>111/08/26</v>
      </c>
      <c r="I358" s="1424"/>
      <c r="J358" s="1418" t="s">
        <v>6279</v>
      </c>
      <c r="K358" s="319">
        <f>K356+F358</f>
        <v>5240</v>
      </c>
      <c r="L358" s="307" t="s">
        <v>6284</v>
      </c>
      <c r="M358" s="1420"/>
      <c r="N358" s="320" t="s">
        <v>6096</v>
      </c>
      <c r="O358" s="1422" t="s">
        <v>6091</v>
      </c>
      <c r="P358" s="118"/>
    </row>
    <row r="359" spans="1:16" ht="30" customHeight="1">
      <c r="A359" s="1411"/>
      <c r="B359" s="322" t="s">
        <v>6283</v>
      </c>
      <c r="C359" s="1413"/>
      <c r="D359" s="1415"/>
      <c r="E359" s="306" t="str">
        <f>E358</f>
        <v>111/08/26</v>
      </c>
      <c r="F359" s="1417"/>
      <c r="G359" s="1415"/>
      <c r="H359" s="319">
        <v>1</v>
      </c>
      <c r="I359" s="310" t="s">
        <v>2065</v>
      </c>
      <c r="J359" s="1419"/>
      <c r="K359" s="319">
        <f>K357+H359</f>
        <v>359</v>
      </c>
      <c r="L359" s="310" t="s">
        <v>443</v>
      </c>
      <c r="M359" s="1421"/>
      <c r="N359" s="320" t="s">
        <v>1820</v>
      </c>
      <c r="O359" s="1423"/>
      <c r="P359" s="118"/>
    </row>
    <row r="360" spans="1:16" ht="30" customHeight="1">
      <c r="A360" s="1410" t="s">
        <v>6092</v>
      </c>
      <c r="B360" s="322" t="s">
        <v>5693</v>
      </c>
      <c r="C360" s="1412">
        <v>16482</v>
      </c>
      <c r="D360" s="1414" t="s">
        <v>6224</v>
      </c>
      <c r="E360" s="306" t="s">
        <v>6086</v>
      </c>
      <c r="F360" s="1416">
        <v>4</v>
      </c>
      <c r="G360" s="1414" t="s">
        <v>6281</v>
      </c>
      <c r="H360" s="1454" t="str">
        <f>E360</f>
        <v>111/08/26</v>
      </c>
      <c r="I360" s="1424"/>
      <c r="J360" s="1418" t="s">
        <v>6282</v>
      </c>
      <c r="K360" s="319">
        <f>K358+F360</f>
        <v>5244</v>
      </c>
      <c r="L360" s="307" t="s">
        <v>6281</v>
      </c>
      <c r="M360" s="1420"/>
      <c r="N360" s="320" t="s">
        <v>6096</v>
      </c>
      <c r="O360" s="1422" t="s">
        <v>6093</v>
      </c>
      <c r="P360" s="118"/>
    </row>
    <row r="361" spans="1:16" ht="30" customHeight="1">
      <c r="A361" s="1411"/>
      <c r="B361" s="322" t="s">
        <v>6278</v>
      </c>
      <c r="C361" s="1413"/>
      <c r="D361" s="1415"/>
      <c r="E361" s="306" t="str">
        <f>E360</f>
        <v>111/08/26</v>
      </c>
      <c r="F361" s="1417"/>
      <c r="G361" s="1415"/>
      <c r="H361" s="319">
        <v>1</v>
      </c>
      <c r="I361" s="310" t="s">
        <v>2065</v>
      </c>
      <c r="J361" s="1419"/>
      <c r="K361" s="319">
        <f>K359+H361</f>
        <v>360</v>
      </c>
      <c r="L361" s="310" t="s">
        <v>443</v>
      </c>
      <c r="M361" s="1421"/>
      <c r="N361" s="320" t="s">
        <v>1820</v>
      </c>
      <c r="O361" s="1423"/>
      <c r="P361" s="118"/>
    </row>
    <row r="362" spans="1:16" ht="30" customHeight="1">
      <c r="A362" s="1410" t="s">
        <v>6094</v>
      </c>
      <c r="B362" s="322" t="s">
        <v>5693</v>
      </c>
      <c r="C362" s="1412">
        <v>16482</v>
      </c>
      <c r="D362" s="1414" t="s">
        <v>6281</v>
      </c>
      <c r="E362" s="306" t="s">
        <v>6086</v>
      </c>
      <c r="F362" s="1416">
        <v>4</v>
      </c>
      <c r="G362" s="1414" t="s">
        <v>6224</v>
      </c>
      <c r="H362" s="1454" t="str">
        <f>E362</f>
        <v>111/08/26</v>
      </c>
      <c r="I362" s="1424"/>
      <c r="J362" s="1418" t="s">
        <v>6285</v>
      </c>
      <c r="K362" s="319">
        <f>K360+F362</f>
        <v>5248</v>
      </c>
      <c r="L362" s="307" t="s">
        <v>6281</v>
      </c>
      <c r="M362" s="1420"/>
      <c r="N362" s="320" t="s">
        <v>6096</v>
      </c>
      <c r="O362" s="1422" t="s">
        <v>6095</v>
      </c>
      <c r="P362" s="118"/>
    </row>
    <row r="363" spans="1:16" ht="30" customHeight="1">
      <c r="A363" s="1411"/>
      <c r="B363" s="322" t="s">
        <v>6283</v>
      </c>
      <c r="C363" s="1413"/>
      <c r="D363" s="1415"/>
      <c r="E363" s="306" t="str">
        <f>E362</f>
        <v>111/08/26</v>
      </c>
      <c r="F363" s="1417"/>
      <c r="G363" s="1415"/>
      <c r="H363" s="319">
        <v>1</v>
      </c>
      <c r="I363" s="310" t="s">
        <v>2065</v>
      </c>
      <c r="J363" s="1419"/>
      <c r="K363" s="319">
        <f>K361+H363</f>
        <v>361</v>
      </c>
      <c r="L363" s="310" t="s">
        <v>443</v>
      </c>
      <c r="M363" s="1421"/>
      <c r="N363" s="320" t="s">
        <v>1820</v>
      </c>
      <c r="O363" s="1423"/>
      <c r="P363" s="118"/>
    </row>
    <row r="364" spans="1:16" ht="30" customHeight="1">
      <c r="A364" s="1410" t="s">
        <v>6097</v>
      </c>
      <c r="B364" s="322" t="s">
        <v>5693</v>
      </c>
      <c r="C364" s="1412">
        <v>16482</v>
      </c>
      <c r="D364" s="1414" t="s">
        <v>6224</v>
      </c>
      <c r="E364" s="306" t="s">
        <v>6086</v>
      </c>
      <c r="F364" s="1416">
        <v>4</v>
      </c>
      <c r="G364" s="1414" t="s">
        <v>6281</v>
      </c>
      <c r="H364" s="1454" t="str">
        <f>E364</f>
        <v>111/08/26</v>
      </c>
      <c r="I364" s="1424"/>
      <c r="J364" s="1418" t="s">
        <v>6279</v>
      </c>
      <c r="K364" s="319">
        <f>K362+F364</f>
        <v>5252</v>
      </c>
      <c r="L364" s="307" t="s">
        <v>6281</v>
      </c>
      <c r="M364" s="1420"/>
      <c r="N364" s="320" t="s">
        <v>6096</v>
      </c>
      <c r="O364" s="1422" t="s">
        <v>6098</v>
      </c>
      <c r="P364" s="118"/>
    </row>
    <row r="365" spans="1:16" ht="30" customHeight="1">
      <c r="A365" s="1411"/>
      <c r="B365" s="322" t="s">
        <v>6283</v>
      </c>
      <c r="C365" s="1413"/>
      <c r="D365" s="1415"/>
      <c r="E365" s="306" t="str">
        <f>E364</f>
        <v>111/08/26</v>
      </c>
      <c r="F365" s="1417"/>
      <c r="G365" s="1415"/>
      <c r="H365" s="319">
        <v>1</v>
      </c>
      <c r="I365" s="310" t="s">
        <v>2065</v>
      </c>
      <c r="J365" s="1419"/>
      <c r="K365" s="319">
        <f>K363+H365</f>
        <v>362</v>
      </c>
      <c r="L365" s="310" t="s">
        <v>443</v>
      </c>
      <c r="M365" s="1421"/>
      <c r="N365" s="320" t="s">
        <v>1820</v>
      </c>
      <c r="O365" s="1423"/>
      <c r="P365" s="118"/>
    </row>
    <row r="366" spans="1:16" ht="30" customHeight="1">
      <c r="A366" s="1410" t="s">
        <v>6099</v>
      </c>
      <c r="B366" s="322" t="s">
        <v>5693</v>
      </c>
      <c r="C366" s="1412">
        <v>16482</v>
      </c>
      <c r="D366" s="1414" t="s">
        <v>6281</v>
      </c>
      <c r="E366" s="306" t="s">
        <v>6086</v>
      </c>
      <c r="F366" s="1416">
        <v>4</v>
      </c>
      <c r="G366" s="1414" t="s">
        <v>6281</v>
      </c>
      <c r="H366" s="1454" t="str">
        <f>E366</f>
        <v>111/08/26</v>
      </c>
      <c r="I366" s="1424"/>
      <c r="J366" s="1418" t="s">
        <v>6282</v>
      </c>
      <c r="K366" s="319">
        <f>K364+F366</f>
        <v>5256</v>
      </c>
      <c r="L366" s="307" t="s">
        <v>6281</v>
      </c>
      <c r="M366" s="1420"/>
      <c r="N366" s="320" t="s">
        <v>6096</v>
      </c>
      <c r="O366" s="1422" t="s">
        <v>6100</v>
      </c>
      <c r="P366" s="118"/>
    </row>
    <row r="367" spans="1:16" ht="30" customHeight="1">
      <c r="A367" s="1411"/>
      <c r="B367" s="322" t="s">
        <v>6283</v>
      </c>
      <c r="C367" s="1413"/>
      <c r="D367" s="1415"/>
      <c r="E367" s="306" t="str">
        <f>E366</f>
        <v>111/08/26</v>
      </c>
      <c r="F367" s="1417"/>
      <c r="G367" s="1415"/>
      <c r="H367" s="319">
        <v>1</v>
      </c>
      <c r="I367" s="310" t="s">
        <v>2065</v>
      </c>
      <c r="J367" s="1419"/>
      <c r="K367" s="319">
        <f>K365+H367</f>
        <v>363</v>
      </c>
      <c r="L367" s="310" t="s">
        <v>443</v>
      </c>
      <c r="M367" s="1421"/>
      <c r="N367" s="320" t="s">
        <v>1820</v>
      </c>
      <c r="O367" s="1423"/>
      <c r="P367" s="118"/>
    </row>
    <row r="368" spans="1:16" ht="30" customHeight="1">
      <c r="A368" s="1410" t="s">
        <v>6101</v>
      </c>
      <c r="B368" s="322" t="s">
        <v>5693</v>
      </c>
      <c r="C368" s="1412">
        <v>16482</v>
      </c>
      <c r="D368" s="1414" t="s">
        <v>6281</v>
      </c>
      <c r="E368" s="306" t="s">
        <v>6086</v>
      </c>
      <c r="F368" s="1416">
        <v>4</v>
      </c>
      <c r="G368" s="1414" t="s">
        <v>6281</v>
      </c>
      <c r="H368" s="1454" t="str">
        <f>E368</f>
        <v>111/08/26</v>
      </c>
      <c r="I368" s="1424"/>
      <c r="J368" s="1418" t="s">
        <v>6279</v>
      </c>
      <c r="K368" s="319">
        <f>K366+F368</f>
        <v>5260</v>
      </c>
      <c r="L368" s="307" t="s">
        <v>6224</v>
      </c>
      <c r="M368" s="1420"/>
      <c r="N368" s="320" t="s">
        <v>6096</v>
      </c>
      <c r="O368" s="1422" t="s">
        <v>6102</v>
      </c>
      <c r="P368" s="118"/>
    </row>
    <row r="369" spans="1:16" ht="30" customHeight="1">
      <c r="A369" s="1411"/>
      <c r="B369" s="322" t="s">
        <v>6283</v>
      </c>
      <c r="C369" s="1413"/>
      <c r="D369" s="1415"/>
      <c r="E369" s="306" t="str">
        <f>E368</f>
        <v>111/08/26</v>
      </c>
      <c r="F369" s="1417"/>
      <c r="G369" s="1415"/>
      <c r="H369" s="319">
        <v>1</v>
      </c>
      <c r="I369" s="310" t="s">
        <v>2065</v>
      </c>
      <c r="J369" s="1419"/>
      <c r="K369" s="319">
        <f>K367+H369</f>
        <v>364</v>
      </c>
      <c r="L369" s="310" t="s">
        <v>443</v>
      </c>
      <c r="M369" s="1421"/>
      <c r="N369" s="320" t="s">
        <v>1820</v>
      </c>
      <c r="O369" s="1423"/>
      <c r="P369" s="118"/>
    </row>
    <row r="370" spans="1:16" ht="30" customHeight="1">
      <c r="A370" s="1410" t="s">
        <v>6103</v>
      </c>
      <c r="B370" s="322" t="s">
        <v>5693</v>
      </c>
      <c r="C370" s="1412">
        <v>16482</v>
      </c>
      <c r="D370" s="1414" t="s">
        <v>6224</v>
      </c>
      <c r="E370" s="306" t="s">
        <v>6086</v>
      </c>
      <c r="F370" s="1416">
        <v>4</v>
      </c>
      <c r="G370" s="1414" t="s">
        <v>2046</v>
      </c>
      <c r="H370" s="1454" t="str">
        <f>E370</f>
        <v>111/08/26</v>
      </c>
      <c r="I370" s="1424"/>
      <c r="J370" s="1418" t="s">
        <v>6279</v>
      </c>
      <c r="K370" s="319">
        <f>K368+F370</f>
        <v>5264</v>
      </c>
      <c r="L370" s="307" t="s">
        <v>6284</v>
      </c>
      <c r="M370" s="1420"/>
      <c r="N370" s="320" t="s">
        <v>6096</v>
      </c>
      <c r="O370" s="1422" t="s">
        <v>6104</v>
      </c>
      <c r="P370" s="118"/>
    </row>
    <row r="371" spans="1:16" ht="30" customHeight="1">
      <c r="A371" s="1411"/>
      <c r="B371" s="322" t="s">
        <v>6278</v>
      </c>
      <c r="C371" s="1413"/>
      <c r="D371" s="1415"/>
      <c r="E371" s="306" t="str">
        <f>E370</f>
        <v>111/08/26</v>
      </c>
      <c r="F371" s="1417"/>
      <c r="G371" s="1415"/>
      <c r="H371" s="319">
        <v>1</v>
      </c>
      <c r="I371" s="310" t="s">
        <v>2065</v>
      </c>
      <c r="J371" s="1419"/>
      <c r="K371" s="319">
        <f>K369+H371</f>
        <v>365</v>
      </c>
      <c r="L371" s="310" t="s">
        <v>443</v>
      </c>
      <c r="M371" s="1421"/>
      <c r="N371" s="320" t="s">
        <v>1820</v>
      </c>
      <c r="O371" s="1423"/>
      <c r="P371" s="118"/>
    </row>
    <row r="372" spans="1:16" ht="30" customHeight="1">
      <c r="A372" s="1410" t="s">
        <v>6105</v>
      </c>
      <c r="B372" s="322" t="s">
        <v>5693</v>
      </c>
      <c r="C372" s="1412">
        <v>16482</v>
      </c>
      <c r="D372" s="1414" t="s">
        <v>6281</v>
      </c>
      <c r="E372" s="306" t="s">
        <v>6086</v>
      </c>
      <c r="F372" s="1416">
        <v>4</v>
      </c>
      <c r="G372" s="1414" t="s">
        <v>6281</v>
      </c>
      <c r="H372" s="1454" t="str">
        <f>E372</f>
        <v>111/08/26</v>
      </c>
      <c r="I372" s="1424"/>
      <c r="J372" s="1418" t="s">
        <v>6282</v>
      </c>
      <c r="K372" s="319">
        <f>K370+F372</f>
        <v>5268</v>
      </c>
      <c r="L372" s="307" t="s">
        <v>6224</v>
      </c>
      <c r="M372" s="1420"/>
      <c r="N372" s="320" t="s">
        <v>6096</v>
      </c>
      <c r="O372" s="1422" t="s">
        <v>6106</v>
      </c>
      <c r="P372" s="118"/>
    </row>
    <row r="373" spans="1:16" ht="30" customHeight="1">
      <c r="A373" s="1411"/>
      <c r="B373" s="322" t="s">
        <v>6278</v>
      </c>
      <c r="C373" s="1413"/>
      <c r="D373" s="1415"/>
      <c r="E373" s="306" t="str">
        <f>E372</f>
        <v>111/08/26</v>
      </c>
      <c r="F373" s="1417"/>
      <c r="G373" s="1415"/>
      <c r="H373" s="319">
        <v>1</v>
      </c>
      <c r="I373" s="310" t="s">
        <v>2065</v>
      </c>
      <c r="J373" s="1419"/>
      <c r="K373" s="319">
        <f>K371+H373</f>
        <v>366</v>
      </c>
      <c r="L373" s="310" t="s">
        <v>443</v>
      </c>
      <c r="M373" s="1421"/>
      <c r="N373" s="320" t="s">
        <v>1820</v>
      </c>
      <c r="O373" s="1423"/>
      <c r="P373" s="118"/>
    </row>
    <row r="374" spans="1:16" ht="30" customHeight="1">
      <c r="A374" s="1410" t="s">
        <v>6107</v>
      </c>
      <c r="B374" s="322" t="s">
        <v>5693</v>
      </c>
      <c r="C374" s="1412">
        <v>16482</v>
      </c>
      <c r="D374" s="1414" t="s">
        <v>6224</v>
      </c>
      <c r="E374" s="306" t="s">
        <v>6086</v>
      </c>
      <c r="F374" s="1416">
        <v>4</v>
      </c>
      <c r="G374" s="1414" t="s">
        <v>6284</v>
      </c>
      <c r="H374" s="1454" t="str">
        <f>E374</f>
        <v>111/08/26</v>
      </c>
      <c r="I374" s="1424"/>
      <c r="J374" s="1418" t="s">
        <v>6279</v>
      </c>
      <c r="K374" s="319">
        <f>K372+F374</f>
        <v>5272</v>
      </c>
      <c r="L374" s="307" t="s">
        <v>6281</v>
      </c>
      <c r="M374" s="1420"/>
      <c r="N374" s="320" t="s">
        <v>6096</v>
      </c>
      <c r="O374" s="1422" t="s">
        <v>6108</v>
      </c>
      <c r="P374" s="118"/>
    </row>
    <row r="375" spans="1:16" ht="30" customHeight="1">
      <c r="A375" s="1411"/>
      <c r="B375" s="322" t="s">
        <v>6283</v>
      </c>
      <c r="C375" s="1413"/>
      <c r="D375" s="1415"/>
      <c r="E375" s="306" t="str">
        <f>E374</f>
        <v>111/08/26</v>
      </c>
      <c r="F375" s="1417"/>
      <c r="G375" s="1415"/>
      <c r="H375" s="319">
        <v>1</v>
      </c>
      <c r="I375" s="310" t="s">
        <v>2065</v>
      </c>
      <c r="J375" s="1419"/>
      <c r="K375" s="319">
        <f>K373+H375</f>
        <v>367</v>
      </c>
      <c r="L375" s="310" t="s">
        <v>443</v>
      </c>
      <c r="M375" s="1421"/>
      <c r="N375" s="320" t="s">
        <v>1820</v>
      </c>
      <c r="O375" s="1423"/>
      <c r="P375" s="118"/>
    </row>
    <row r="376" spans="1:16" ht="30" customHeight="1">
      <c r="A376" s="1410" t="s">
        <v>6111</v>
      </c>
      <c r="B376" s="322" t="s">
        <v>5693</v>
      </c>
      <c r="C376" s="1412">
        <v>16482</v>
      </c>
      <c r="D376" s="1414" t="s">
        <v>6224</v>
      </c>
      <c r="E376" s="306" t="s">
        <v>6112</v>
      </c>
      <c r="F376" s="1416">
        <v>13</v>
      </c>
      <c r="G376" s="1414" t="s">
        <v>6281</v>
      </c>
      <c r="H376" s="1454" t="str">
        <f>E376</f>
        <v>111/08/29</v>
      </c>
      <c r="I376" s="1424"/>
      <c r="J376" s="1418" t="s">
        <v>6279</v>
      </c>
      <c r="K376" s="319">
        <f>K374+F376</f>
        <v>5285</v>
      </c>
      <c r="L376" s="307" t="s">
        <v>6281</v>
      </c>
      <c r="M376" s="1420"/>
      <c r="N376" s="320" t="s">
        <v>6096</v>
      </c>
      <c r="O376" s="1422" t="s">
        <v>6113</v>
      </c>
      <c r="P376" s="118"/>
    </row>
    <row r="377" spans="1:16" ht="30" customHeight="1">
      <c r="A377" s="1411"/>
      <c r="B377" s="322" t="s">
        <v>6283</v>
      </c>
      <c r="C377" s="1413"/>
      <c r="D377" s="1415"/>
      <c r="E377" s="306" t="str">
        <f>E376</f>
        <v>111/08/29</v>
      </c>
      <c r="F377" s="1417"/>
      <c r="G377" s="1415"/>
      <c r="H377" s="319">
        <v>2</v>
      </c>
      <c r="I377" s="310" t="s">
        <v>2065</v>
      </c>
      <c r="J377" s="1419"/>
      <c r="K377" s="319">
        <f>K375+H377</f>
        <v>369</v>
      </c>
      <c r="L377" s="310" t="s">
        <v>443</v>
      </c>
      <c r="M377" s="1421"/>
      <c r="N377" s="320" t="s">
        <v>5758</v>
      </c>
      <c r="O377" s="1423"/>
      <c r="P377" s="118"/>
    </row>
    <row r="378" spans="1:16" ht="30" customHeight="1">
      <c r="A378" s="1410" t="s">
        <v>6257</v>
      </c>
      <c r="B378" s="322" t="s">
        <v>5693</v>
      </c>
      <c r="C378" s="1412">
        <v>16482</v>
      </c>
      <c r="D378" s="1414" t="s">
        <v>6224</v>
      </c>
      <c r="E378" s="306" t="s">
        <v>6258</v>
      </c>
      <c r="F378" s="1416">
        <v>4</v>
      </c>
      <c r="G378" s="1414" t="s">
        <v>6281</v>
      </c>
      <c r="H378" s="1454" t="str">
        <f>E378</f>
        <v>111/09/19</v>
      </c>
      <c r="I378" s="1424"/>
      <c r="J378" s="1418" t="s">
        <v>6285</v>
      </c>
      <c r="K378" s="319">
        <f>K376+F378</f>
        <v>5289</v>
      </c>
      <c r="L378" s="307" t="s">
        <v>6224</v>
      </c>
      <c r="M378" s="1420"/>
      <c r="N378" s="320" t="s">
        <v>6259</v>
      </c>
      <c r="O378" s="1422" t="s">
        <v>6260</v>
      </c>
      <c r="P378" s="118"/>
    </row>
    <row r="379" spans="1:16" ht="30" customHeight="1">
      <c r="A379" s="1411"/>
      <c r="B379" s="322" t="s">
        <v>6283</v>
      </c>
      <c r="C379" s="1413"/>
      <c r="D379" s="1415"/>
      <c r="E379" s="306" t="str">
        <f>E378</f>
        <v>111/09/19</v>
      </c>
      <c r="F379" s="1417"/>
      <c r="G379" s="1415"/>
      <c r="H379" s="319">
        <v>1</v>
      </c>
      <c r="I379" s="310" t="s">
        <v>2065</v>
      </c>
      <c r="J379" s="1419"/>
      <c r="K379" s="319">
        <f>K377+H379</f>
        <v>370</v>
      </c>
      <c r="L379" s="310" t="s">
        <v>443</v>
      </c>
      <c r="M379" s="1421"/>
      <c r="N379" s="320" t="s">
        <v>491</v>
      </c>
      <c r="O379" s="1423"/>
      <c r="P379" s="118"/>
    </row>
    <row r="380" spans="1:16" ht="30" customHeight="1">
      <c r="A380" s="1410" t="s">
        <v>6261</v>
      </c>
      <c r="B380" s="322" t="s">
        <v>5693</v>
      </c>
      <c r="C380" s="1412">
        <v>16482</v>
      </c>
      <c r="D380" s="1414" t="s">
        <v>2721</v>
      </c>
      <c r="E380" s="306" t="s">
        <v>6258</v>
      </c>
      <c r="F380" s="1416">
        <v>4</v>
      </c>
      <c r="G380" s="1414" t="s">
        <v>6583</v>
      </c>
      <c r="H380" s="1454" t="str">
        <f>E380</f>
        <v>111/09/19</v>
      </c>
      <c r="I380" s="1424"/>
      <c r="J380" s="1418" t="s">
        <v>6582</v>
      </c>
      <c r="K380" s="319">
        <f>K378+F380</f>
        <v>5293</v>
      </c>
      <c r="L380" s="307" t="s">
        <v>2721</v>
      </c>
      <c r="M380" s="1420"/>
      <c r="N380" s="320" t="s">
        <v>6259</v>
      </c>
      <c r="O380" s="1422" t="s">
        <v>6262</v>
      </c>
      <c r="P380" s="118"/>
    </row>
    <row r="381" spans="1:16" ht="30" customHeight="1">
      <c r="A381" s="1411"/>
      <c r="B381" s="322" t="s">
        <v>6584</v>
      </c>
      <c r="C381" s="1413"/>
      <c r="D381" s="1415"/>
      <c r="E381" s="306" t="str">
        <f>E380</f>
        <v>111/09/19</v>
      </c>
      <c r="F381" s="1417"/>
      <c r="G381" s="1415"/>
      <c r="H381" s="319">
        <v>1</v>
      </c>
      <c r="I381" s="310" t="s">
        <v>2065</v>
      </c>
      <c r="J381" s="1419"/>
      <c r="K381" s="319">
        <f>K379+H381</f>
        <v>371</v>
      </c>
      <c r="L381" s="310" t="s">
        <v>443</v>
      </c>
      <c r="M381" s="1421"/>
      <c r="N381" s="320" t="s">
        <v>491</v>
      </c>
      <c r="O381" s="1423"/>
      <c r="P381" s="118"/>
    </row>
    <row r="382" spans="1:16" ht="30" customHeight="1">
      <c r="A382" s="1410" t="s">
        <v>6263</v>
      </c>
      <c r="B382" s="322" t="s">
        <v>5693</v>
      </c>
      <c r="C382" s="1412">
        <v>16482</v>
      </c>
      <c r="D382" s="1414" t="s">
        <v>6583</v>
      </c>
      <c r="E382" s="306" t="s">
        <v>6258</v>
      </c>
      <c r="F382" s="1416">
        <v>4</v>
      </c>
      <c r="G382" s="1414" t="s">
        <v>6583</v>
      </c>
      <c r="H382" s="1454" t="str">
        <f>E382</f>
        <v>111/09/19</v>
      </c>
      <c r="I382" s="1424"/>
      <c r="J382" s="1418" t="s">
        <v>6582</v>
      </c>
      <c r="K382" s="319">
        <f>K380+F382</f>
        <v>5297</v>
      </c>
      <c r="L382" s="307" t="s">
        <v>6583</v>
      </c>
      <c r="M382" s="1420"/>
      <c r="N382" s="320" t="s">
        <v>6259</v>
      </c>
      <c r="O382" s="1422" t="s">
        <v>6264</v>
      </c>
      <c r="P382" s="118"/>
    </row>
    <row r="383" spans="1:16" ht="30" customHeight="1">
      <c r="A383" s="1411"/>
      <c r="B383" s="322" t="s">
        <v>6635</v>
      </c>
      <c r="C383" s="1413"/>
      <c r="D383" s="1415"/>
      <c r="E383" s="306" t="str">
        <f>E382</f>
        <v>111/09/19</v>
      </c>
      <c r="F383" s="1417"/>
      <c r="G383" s="1415"/>
      <c r="H383" s="319">
        <v>1</v>
      </c>
      <c r="I383" s="310" t="s">
        <v>2065</v>
      </c>
      <c r="J383" s="1419"/>
      <c r="K383" s="319">
        <f>K381+H383</f>
        <v>372</v>
      </c>
      <c r="L383" s="310" t="s">
        <v>443</v>
      </c>
      <c r="M383" s="1421"/>
      <c r="N383" s="320" t="s">
        <v>491</v>
      </c>
      <c r="O383" s="1423"/>
      <c r="P383" s="118"/>
    </row>
    <row r="384" spans="1:16" ht="30" customHeight="1">
      <c r="A384" s="1410" t="s">
        <v>1958</v>
      </c>
      <c r="B384" s="322" t="s">
        <v>5693</v>
      </c>
      <c r="C384" s="1412">
        <v>16482</v>
      </c>
      <c r="D384" s="1414" t="s">
        <v>6583</v>
      </c>
      <c r="E384" s="306" t="s">
        <v>6258</v>
      </c>
      <c r="F384" s="1416">
        <v>4</v>
      </c>
      <c r="G384" s="1414" t="s">
        <v>6583</v>
      </c>
      <c r="H384" s="1454" t="str">
        <f>E384</f>
        <v>111/09/19</v>
      </c>
      <c r="I384" s="1424"/>
      <c r="J384" s="1418" t="s">
        <v>6582</v>
      </c>
      <c r="K384" s="319">
        <f>K382+F384</f>
        <v>5301</v>
      </c>
      <c r="L384" s="307" t="s">
        <v>6583</v>
      </c>
      <c r="M384" s="1420"/>
      <c r="N384" s="320" t="s">
        <v>6259</v>
      </c>
      <c r="O384" s="1422" t="s">
        <v>6265</v>
      </c>
      <c r="P384" s="118"/>
    </row>
    <row r="385" spans="1:16" ht="30" customHeight="1">
      <c r="A385" s="1411"/>
      <c r="B385" s="322" t="s">
        <v>6584</v>
      </c>
      <c r="C385" s="1413"/>
      <c r="D385" s="1415"/>
      <c r="E385" s="306" t="str">
        <f>E384</f>
        <v>111/09/19</v>
      </c>
      <c r="F385" s="1417"/>
      <c r="G385" s="1415"/>
      <c r="H385" s="319">
        <v>1</v>
      </c>
      <c r="I385" s="310" t="s">
        <v>2065</v>
      </c>
      <c r="J385" s="1419"/>
      <c r="K385" s="319">
        <f>K383+H385</f>
        <v>373</v>
      </c>
      <c r="L385" s="310" t="s">
        <v>443</v>
      </c>
      <c r="M385" s="1421"/>
      <c r="N385" s="320" t="s">
        <v>491</v>
      </c>
      <c r="O385" s="1423"/>
      <c r="P385" s="118"/>
    </row>
    <row r="386" spans="1:16" ht="30" customHeight="1">
      <c r="A386" s="1410" t="s">
        <v>6591</v>
      </c>
      <c r="B386" s="322" t="s">
        <v>5693</v>
      </c>
      <c r="C386" s="1412">
        <v>16482</v>
      </c>
      <c r="D386" s="1414" t="s">
        <v>6583</v>
      </c>
      <c r="E386" s="306" t="s">
        <v>6258</v>
      </c>
      <c r="F386" s="1416">
        <v>4</v>
      </c>
      <c r="G386" s="1414" t="s">
        <v>6583</v>
      </c>
      <c r="H386" s="1454" t="str">
        <f>E386</f>
        <v>111/09/19</v>
      </c>
      <c r="I386" s="1424"/>
      <c r="J386" s="1418" t="s">
        <v>6582</v>
      </c>
      <c r="K386" s="319">
        <f>K384+F386</f>
        <v>5305</v>
      </c>
      <c r="L386" s="307" t="s">
        <v>2721</v>
      </c>
      <c r="M386" s="1420"/>
      <c r="N386" s="320" t="s">
        <v>6259</v>
      </c>
      <c r="O386" s="1422" t="s">
        <v>6266</v>
      </c>
      <c r="P386" s="118"/>
    </row>
    <row r="387" spans="1:16" ht="30" customHeight="1">
      <c r="A387" s="1411"/>
      <c r="B387" s="322" t="s">
        <v>6584</v>
      </c>
      <c r="C387" s="1413"/>
      <c r="D387" s="1415"/>
      <c r="E387" s="306" t="str">
        <f>E386</f>
        <v>111/09/19</v>
      </c>
      <c r="F387" s="1417"/>
      <c r="G387" s="1415"/>
      <c r="H387" s="319">
        <v>1</v>
      </c>
      <c r="I387" s="310" t="s">
        <v>2065</v>
      </c>
      <c r="J387" s="1419"/>
      <c r="K387" s="319">
        <f>K385+H387</f>
        <v>374</v>
      </c>
      <c r="L387" s="310" t="s">
        <v>443</v>
      </c>
      <c r="M387" s="1421"/>
      <c r="N387" s="320" t="s">
        <v>491</v>
      </c>
      <c r="O387" s="1423"/>
      <c r="P387" s="118"/>
    </row>
    <row r="388" spans="1:16" ht="30" customHeight="1">
      <c r="A388" s="1410" t="s">
        <v>6592</v>
      </c>
      <c r="B388" s="322" t="s">
        <v>5693</v>
      </c>
      <c r="C388" s="1412">
        <v>16482</v>
      </c>
      <c r="D388" s="1414" t="s">
        <v>6583</v>
      </c>
      <c r="E388" s="306" t="s">
        <v>6258</v>
      </c>
      <c r="F388" s="1416">
        <v>4</v>
      </c>
      <c r="G388" s="1414" t="s">
        <v>6585</v>
      </c>
      <c r="H388" s="1454" t="str">
        <f>E388</f>
        <v>111/09/19</v>
      </c>
      <c r="I388" s="1424"/>
      <c r="J388" s="1418" t="s">
        <v>6582</v>
      </c>
      <c r="K388" s="319">
        <f>K386+F388</f>
        <v>5309</v>
      </c>
      <c r="L388" s="307" t="s">
        <v>6583</v>
      </c>
      <c r="M388" s="1420"/>
      <c r="N388" s="320" t="s">
        <v>6259</v>
      </c>
      <c r="O388" s="1422" t="s">
        <v>6267</v>
      </c>
      <c r="P388" s="118"/>
    </row>
    <row r="389" spans="1:16" ht="30" customHeight="1">
      <c r="A389" s="1411"/>
      <c r="B389" s="322" t="s">
        <v>6589</v>
      </c>
      <c r="C389" s="1413"/>
      <c r="D389" s="1415"/>
      <c r="E389" s="306" t="str">
        <f>E388</f>
        <v>111/09/19</v>
      </c>
      <c r="F389" s="1417"/>
      <c r="G389" s="1415"/>
      <c r="H389" s="319">
        <v>1</v>
      </c>
      <c r="I389" s="310" t="s">
        <v>2065</v>
      </c>
      <c r="J389" s="1419"/>
      <c r="K389" s="319">
        <f>K387+H389</f>
        <v>375</v>
      </c>
      <c r="L389" s="310" t="s">
        <v>443</v>
      </c>
      <c r="M389" s="1421"/>
      <c r="N389" s="320" t="s">
        <v>491</v>
      </c>
      <c r="O389" s="1423"/>
      <c r="P389" s="118"/>
    </row>
    <row r="390" spans="1:16" ht="30" customHeight="1">
      <c r="A390" s="1410" t="s">
        <v>6593</v>
      </c>
      <c r="B390" s="322" t="s">
        <v>5693</v>
      </c>
      <c r="C390" s="1412">
        <v>16482</v>
      </c>
      <c r="D390" s="1414" t="s">
        <v>6583</v>
      </c>
      <c r="E390" s="306" t="s">
        <v>6258</v>
      </c>
      <c r="F390" s="1416">
        <v>4</v>
      </c>
      <c r="G390" s="1414" t="s">
        <v>6636</v>
      </c>
      <c r="H390" s="1454" t="str">
        <f>E390</f>
        <v>111/09/19</v>
      </c>
      <c r="I390" s="1424"/>
      <c r="J390" s="1418" t="s">
        <v>6582</v>
      </c>
      <c r="K390" s="319">
        <f>K388+F390</f>
        <v>5313</v>
      </c>
      <c r="L390" s="307" t="s">
        <v>6585</v>
      </c>
      <c r="M390" s="1420"/>
      <c r="N390" s="320" t="s">
        <v>6259</v>
      </c>
      <c r="O390" s="1422" t="s">
        <v>6268</v>
      </c>
      <c r="P390" s="118"/>
    </row>
    <row r="391" spans="1:16" ht="30" customHeight="1">
      <c r="A391" s="1411"/>
      <c r="B391" s="322" t="s">
        <v>6584</v>
      </c>
      <c r="C391" s="1413"/>
      <c r="D391" s="1415"/>
      <c r="E391" s="306" t="str">
        <f>E390</f>
        <v>111/09/19</v>
      </c>
      <c r="F391" s="1417"/>
      <c r="G391" s="1415"/>
      <c r="H391" s="319">
        <v>1</v>
      </c>
      <c r="I391" s="310" t="s">
        <v>2065</v>
      </c>
      <c r="J391" s="1419"/>
      <c r="K391" s="319">
        <f>K389+H391</f>
        <v>376</v>
      </c>
      <c r="L391" s="310" t="s">
        <v>443</v>
      </c>
      <c r="M391" s="1421"/>
      <c r="N391" s="320" t="s">
        <v>491</v>
      </c>
      <c r="O391" s="1423"/>
      <c r="P391" s="118"/>
    </row>
    <row r="392" spans="1:16" ht="30" customHeight="1">
      <c r="A392" s="1410" t="s">
        <v>6594</v>
      </c>
      <c r="B392" s="322" t="s">
        <v>5693</v>
      </c>
      <c r="C392" s="1412">
        <v>16482</v>
      </c>
      <c r="D392" s="1414" t="s">
        <v>2721</v>
      </c>
      <c r="E392" s="306" t="s">
        <v>6258</v>
      </c>
      <c r="F392" s="1416">
        <v>4</v>
      </c>
      <c r="G392" s="1414" t="s">
        <v>6585</v>
      </c>
      <c r="H392" s="1454" t="str">
        <f>E392</f>
        <v>111/09/19</v>
      </c>
      <c r="I392" s="1424"/>
      <c r="J392" s="1418" t="s">
        <v>6582</v>
      </c>
      <c r="K392" s="319">
        <f>K390+F392</f>
        <v>5317</v>
      </c>
      <c r="L392" s="307" t="s">
        <v>6585</v>
      </c>
      <c r="M392" s="1420"/>
      <c r="N392" s="320" t="s">
        <v>6259</v>
      </c>
      <c r="O392" s="1422" t="s">
        <v>6269</v>
      </c>
      <c r="P392" s="118"/>
    </row>
    <row r="393" spans="1:16" ht="30" customHeight="1">
      <c r="A393" s="1411"/>
      <c r="B393" s="322" t="s">
        <v>6584</v>
      </c>
      <c r="C393" s="1413"/>
      <c r="D393" s="1415"/>
      <c r="E393" s="306" t="str">
        <f>E392</f>
        <v>111/09/19</v>
      </c>
      <c r="F393" s="1417"/>
      <c r="G393" s="1415"/>
      <c r="H393" s="319">
        <v>1</v>
      </c>
      <c r="I393" s="310" t="s">
        <v>2065</v>
      </c>
      <c r="J393" s="1419"/>
      <c r="K393" s="319">
        <f>K391+H393</f>
        <v>377</v>
      </c>
      <c r="L393" s="310" t="s">
        <v>443</v>
      </c>
      <c r="M393" s="1421"/>
      <c r="N393" s="320" t="s">
        <v>491</v>
      </c>
      <c r="O393" s="1423"/>
      <c r="P393" s="118"/>
    </row>
    <row r="394" spans="1:16" ht="30" customHeight="1">
      <c r="A394" s="1410" t="s">
        <v>6595</v>
      </c>
      <c r="B394" s="322" t="s">
        <v>5693</v>
      </c>
      <c r="C394" s="1412">
        <v>16482</v>
      </c>
      <c r="D394" s="1414" t="s">
        <v>6583</v>
      </c>
      <c r="E394" s="306" t="s">
        <v>6258</v>
      </c>
      <c r="F394" s="1416">
        <v>4</v>
      </c>
      <c r="G394" s="1414" t="s">
        <v>6585</v>
      </c>
      <c r="H394" s="1454" t="str">
        <f>E394</f>
        <v>111/09/19</v>
      </c>
      <c r="I394" s="1424"/>
      <c r="J394" s="1418" t="s">
        <v>6582</v>
      </c>
      <c r="K394" s="319">
        <f>K392+F394</f>
        <v>5321</v>
      </c>
      <c r="L394" s="307" t="s">
        <v>6583</v>
      </c>
      <c r="M394" s="1420"/>
      <c r="N394" s="320" t="s">
        <v>6259</v>
      </c>
      <c r="O394" s="1422" t="s">
        <v>6270</v>
      </c>
      <c r="P394" s="118"/>
    </row>
    <row r="395" spans="1:16" ht="30" customHeight="1">
      <c r="A395" s="1411"/>
      <c r="B395" s="322" t="s">
        <v>6635</v>
      </c>
      <c r="C395" s="1413"/>
      <c r="D395" s="1415"/>
      <c r="E395" s="306" t="str">
        <f>E394</f>
        <v>111/09/19</v>
      </c>
      <c r="F395" s="1417"/>
      <c r="G395" s="1415"/>
      <c r="H395" s="319">
        <v>1</v>
      </c>
      <c r="I395" s="310" t="s">
        <v>2065</v>
      </c>
      <c r="J395" s="1419"/>
      <c r="K395" s="319">
        <f>K393+H395</f>
        <v>378</v>
      </c>
      <c r="L395" s="310" t="s">
        <v>443</v>
      </c>
      <c r="M395" s="1421"/>
      <c r="N395" s="320" t="s">
        <v>491</v>
      </c>
      <c r="O395" s="1423"/>
      <c r="P395" s="118"/>
    </row>
    <row r="396" spans="1:16" ht="30" customHeight="1">
      <c r="A396" s="1410" t="s">
        <v>6596</v>
      </c>
      <c r="B396" s="322" t="s">
        <v>5693</v>
      </c>
      <c r="C396" s="1412">
        <v>16482</v>
      </c>
      <c r="D396" s="1414" t="s">
        <v>6583</v>
      </c>
      <c r="E396" s="306" t="s">
        <v>6258</v>
      </c>
      <c r="F396" s="1416">
        <v>4</v>
      </c>
      <c r="G396" s="1414" t="s">
        <v>6583</v>
      </c>
      <c r="H396" s="1454" t="str">
        <f>E396</f>
        <v>111/09/19</v>
      </c>
      <c r="I396" s="1424"/>
      <c r="J396" s="1418" t="s">
        <v>6582</v>
      </c>
      <c r="K396" s="319">
        <f>K394+F396</f>
        <v>5325</v>
      </c>
      <c r="L396" s="307" t="s">
        <v>6583</v>
      </c>
      <c r="M396" s="1420"/>
      <c r="N396" s="320" t="s">
        <v>6259</v>
      </c>
      <c r="O396" s="1422" t="s">
        <v>6271</v>
      </c>
      <c r="P396" s="118"/>
    </row>
    <row r="397" spans="1:16" ht="30" customHeight="1">
      <c r="A397" s="1411"/>
      <c r="B397" s="322" t="s">
        <v>6584</v>
      </c>
      <c r="C397" s="1413"/>
      <c r="D397" s="1415"/>
      <c r="E397" s="306" t="str">
        <f>E396</f>
        <v>111/09/19</v>
      </c>
      <c r="F397" s="1417"/>
      <c r="G397" s="1415"/>
      <c r="H397" s="319">
        <v>1</v>
      </c>
      <c r="I397" s="310" t="s">
        <v>2065</v>
      </c>
      <c r="J397" s="1419"/>
      <c r="K397" s="319">
        <f>K395+H397</f>
        <v>379</v>
      </c>
      <c r="L397" s="310" t="s">
        <v>443</v>
      </c>
      <c r="M397" s="1421"/>
      <c r="N397" s="320" t="s">
        <v>491</v>
      </c>
      <c r="O397" s="1423"/>
      <c r="P397" s="118"/>
    </row>
    <row r="398" spans="1:16" ht="30" customHeight="1">
      <c r="A398" s="1410" t="s">
        <v>6597</v>
      </c>
      <c r="B398" s="322" t="s">
        <v>5693</v>
      </c>
      <c r="C398" s="1412">
        <v>16482</v>
      </c>
      <c r="D398" s="1414" t="s">
        <v>6585</v>
      </c>
      <c r="E398" s="306" t="s">
        <v>6258</v>
      </c>
      <c r="F398" s="1416">
        <v>4</v>
      </c>
      <c r="G398" s="1414" t="s">
        <v>6583</v>
      </c>
      <c r="H398" s="1454" t="str">
        <f>E398</f>
        <v>111/09/19</v>
      </c>
      <c r="I398" s="1424"/>
      <c r="J398" s="1418" t="s">
        <v>6582</v>
      </c>
      <c r="K398" s="319">
        <f>K396+F398</f>
        <v>5329</v>
      </c>
      <c r="L398" s="307" t="s">
        <v>2721</v>
      </c>
      <c r="M398" s="1420"/>
      <c r="N398" s="320" t="s">
        <v>6259</v>
      </c>
      <c r="O398" s="1422" t="s">
        <v>6272</v>
      </c>
      <c r="P398" s="118"/>
    </row>
    <row r="399" spans="1:16" ht="30" customHeight="1">
      <c r="A399" s="1411"/>
      <c r="B399" s="322" t="s">
        <v>6584</v>
      </c>
      <c r="C399" s="1413"/>
      <c r="D399" s="1415"/>
      <c r="E399" s="306" t="str">
        <f>E398</f>
        <v>111/09/19</v>
      </c>
      <c r="F399" s="1417"/>
      <c r="G399" s="1415"/>
      <c r="H399" s="319">
        <v>1</v>
      </c>
      <c r="I399" s="310" t="s">
        <v>2065</v>
      </c>
      <c r="J399" s="1419"/>
      <c r="K399" s="319">
        <f>K397+H399</f>
        <v>380</v>
      </c>
      <c r="L399" s="310" t="s">
        <v>443</v>
      </c>
      <c r="M399" s="1421"/>
      <c r="N399" s="320" t="s">
        <v>491</v>
      </c>
      <c r="O399" s="1423"/>
      <c r="P399" s="118"/>
    </row>
    <row r="400" spans="1:16" ht="30" customHeight="1">
      <c r="A400" s="1410" t="s">
        <v>6598</v>
      </c>
      <c r="B400" s="322" t="s">
        <v>5693</v>
      </c>
      <c r="C400" s="1412">
        <v>16482</v>
      </c>
      <c r="D400" s="1414" t="s">
        <v>6583</v>
      </c>
      <c r="E400" s="306" t="s">
        <v>6258</v>
      </c>
      <c r="F400" s="1416">
        <v>4</v>
      </c>
      <c r="G400" s="1414" t="s">
        <v>6585</v>
      </c>
      <c r="H400" s="1454" t="str">
        <f>E400</f>
        <v>111/09/19</v>
      </c>
      <c r="I400" s="1424"/>
      <c r="J400" s="1418" t="s">
        <v>6582</v>
      </c>
      <c r="K400" s="319">
        <f>K398+F400</f>
        <v>5333</v>
      </c>
      <c r="L400" s="307" t="s">
        <v>6583</v>
      </c>
      <c r="M400" s="1420"/>
      <c r="N400" s="320" t="s">
        <v>6259</v>
      </c>
      <c r="O400" s="1422" t="s">
        <v>6273</v>
      </c>
      <c r="P400" s="118"/>
    </row>
    <row r="401" spans="1:16" ht="30" customHeight="1">
      <c r="A401" s="1411"/>
      <c r="B401" s="322" t="s">
        <v>6589</v>
      </c>
      <c r="C401" s="1413"/>
      <c r="D401" s="1415"/>
      <c r="E401" s="306" t="str">
        <f>E400</f>
        <v>111/09/19</v>
      </c>
      <c r="F401" s="1417"/>
      <c r="G401" s="1415"/>
      <c r="H401" s="319">
        <v>1</v>
      </c>
      <c r="I401" s="310" t="s">
        <v>2065</v>
      </c>
      <c r="J401" s="1419"/>
      <c r="K401" s="319">
        <f>K399+H401</f>
        <v>381</v>
      </c>
      <c r="L401" s="310" t="s">
        <v>443</v>
      </c>
      <c r="M401" s="1421"/>
      <c r="N401" s="320" t="s">
        <v>491</v>
      </c>
      <c r="O401" s="1423"/>
      <c r="P401" s="118"/>
    </row>
    <row r="402" spans="1:16" ht="30" customHeight="1">
      <c r="A402" s="1410" t="s">
        <v>6599</v>
      </c>
      <c r="B402" s="322" t="s">
        <v>5693</v>
      </c>
      <c r="C402" s="1412">
        <v>16482</v>
      </c>
      <c r="D402" s="1414" t="s">
        <v>6585</v>
      </c>
      <c r="E402" s="306" t="s">
        <v>6258</v>
      </c>
      <c r="F402" s="1416">
        <v>4</v>
      </c>
      <c r="G402" s="1414" t="s">
        <v>6583</v>
      </c>
      <c r="H402" s="1454" t="str">
        <f>E402</f>
        <v>111/09/19</v>
      </c>
      <c r="I402" s="1424"/>
      <c r="J402" s="1418" t="s">
        <v>6582</v>
      </c>
      <c r="K402" s="319">
        <f>K400+F402</f>
        <v>5337</v>
      </c>
      <c r="L402" s="307" t="s">
        <v>6583</v>
      </c>
      <c r="M402" s="1420"/>
      <c r="N402" s="320" t="s">
        <v>6259</v>
      </c>
      <c r="O402" s="1422" t="s">
        <v>6274</v>
      </c>
      <c r="P402" s="118"/>
    </row>
    <row r="403" spans="1:16" ht="30" customHeight="1">
      <c r="A403" s="1411"/>
      <c r="B403" s="322" t="s">
        <v>6584</v>
      </c>
      <c r="C403" s="1413"/>
      <c r="D403" s="1415"/>
      <c r="E403" s="306" t="str">
        <f>E402</f>
        <v>111/09/19</v>
      </c>
      <c r="F403" s="1417"/>
      <c r="G403" s="1415"/>
      <c r="H403" s="319">
        <v>1</v>
      </c>
      <c r="I403" s="310" t="s">
        <v>2065</v>
      </c>
      <c r="J403" s="1419"/>
      <c r="K403" s="319">
        <f>K401+H403</f>
        <v>382</v>
      </c>
      <c r="L403" s="310" t="s">
        <v>443</v>
      </c>
      <c r="M403" s="1421"/>
      <c r="N403" s="320" t="s">
        <v>491</v>
      </c>
      <c r="O403" s="1423"/>
      <c r="P403" s="118"/>
    </row>
    <row r="404" spans="1:16" ht="30" customHeight="1">
      <c r="A404" s="1410" t="s">
        <v>6600</v>
      </c>
      <c r="B404" s="322" t="s">
        <v>5693</v>
      </c>
      <c r="C404" s="1412">
        <v>16482</v>
      </c>
      <c r="D404" s="1414" t="s">
        <v>6583</v>
      </c>
      <c r="E404" s="306" t="s">
        <v>6258</v>
      </c>
      <c r="F404" s="1416">
        <v>4</v>
      </c>
      <c r="G404" s="1414" t="s">
        <v>6583</v>
      </c>
      <c r="H404" s="1454" t="str">
        <f>E404</f>
        <v>111/09/19</v>
      </c>
      <c r="I404" s="1424"/>
      <c r="J404" s="1418" t="s">
        <v>6582</v>
      </c>
      <c r="K404" s="319">
        <f>K402+F404</f>
        <v>5341</v>
      </c>
      <c r="L404" s="307" t="s">
        <v>6583</v>
      </c>
      <c r="M404" s="1420"/>
      <c r="N404" s="320" t="s">
        <v>6259</v>
      </c>
      <c r="O404" s="1422" t="s">
        <v>6275</v>
      </c>
      <c r="P404" s="118"/>
    </row>
    <row r="405" spans="1:16" ht="30" customHeight="1">
      <c r="A405" s="1411"/>
      <c r="B405" s="322" t="s">
        <v>6584</v>
      </c>
      <c r="C405" s="1413"/>
      <c r="D405" s="1415"/>
      <c r="E405" s="306" t="str">
        <f>E404</f>
        <v>111/09/19</v>
      </c>
      <c r="F405" s="1417"/>
      <c r="G405" s="1415"/>
      <c r="H405" s="319">
        <v>1</v>
      </c>
      <c r="I405" s="310" t="s">
        <v>2065</v>
      </c>
      <c r="J405" s="1419"/>
      <c r="K405" s="319">
        <f>K403+H405</f>
        <v>383</v>
      </c>
      <c r="L405" s="310" t="s">
        <v>443</v>
      </c>
      <c r="M405" s="1421"/>
      <c r="N405" s="320" t="s">
        <v>491</v>
      </c>
      <c r="O405" s="1423"/>
      <c r="P405" s="118"/>
    </row>
    <row r="406" spans="1:16" ht="30" customHeight="1">
      <c r="A406" s="1410" t="s">
        <v>6601</v>
      </c>
      <c r="B406" s="322" t="s">
        <v>5693</v>
      </c>
      <c r="C406" s="1412">
        <v>16482</v>
      </c>
      <c r="D406" s="1414" t="s">
        <v>6585</v>
      </c>
      <c r="E406" s="306" t="s">
        <v>6258</v>
      </c>
      <c r="F406" s="1416">
        <v>4</v>
      </c>
      <c r="G406" s="1414" t="s">
        <v>6583</v>
      </c>
      <c r="H406" s="1454" t="str">
        <f>E406</f>
        <v>111/09/19</v>
      </c>
      <c r="I406" s="1424"/>
      <c r="J406" s="1418" t="s">
        <v>6590</v>
      </c>
      <c r="K406" s="319">
        <f>K404+F406</f>
        <v>5345</v>
      </c>
      <c r="L406" s="307" t="s">
        <v>6583</v>
      </c>
      <c r="M406" s="1420"/>
      <c r="N406" s="320" t="s">
        <v>6259</v>
      </c>
      <c r="O406" s="1422" t="s">
        <v>6276</v>
      </c>
      <c r="P406" s="118"/>
    </row>
    <row r="407" spans="1:16" ht="30" customHeight="1">
      <c r="A407" s="1411"/>
      <c r="B407" s="322" t="s">
        <v>6589</v>
      </c>
      <c r="C407" s="1413"/>
      <c r="D407" s="1415"/>
      <c r="E407" s="306" t="str">
        <f>E406</f>
        <v>111/09/19</v>
      </c>
      <c r="F407" s="1417"/>
      <c r="G407" s="1415"/>
      <c r="H407" s="319">
        <v>1</v>
      </c>
      <c r="I407" s="310" t="s">
        <v>2065</v>
      </c>
      <c r="J407" s="1419"/>
      <c r="K407" s="319">
        <f>K405+H407</f>
        <v>384</v>
      </c>
      <c r="L407" s="310" t="s">
        <v>443</v>
      </c>
      <c r="M407" s="1421"/>
      <c r="N407" s="320" t="s">
        <v>491</v>
      </c>
      <c r="O407" s="1423"/>
      <c r="P407" s="118"/>
    </row>
    <row r="408" spans="1:16" ht="30" customHeight="1">
      <c r="A408" s="1410" t="s">
        <v>6602</v>
      </c>
      <c r="B408" s="322" t="s">
        <v>5693</v>
      </c>
      <c r="C408" s="1412">
        <v>16482</v>
      </c>
      <c r="D408" s="1414" t="s">
        <v>6583</v>
      </c>
      <c r="E408" s="306" t="s">
        <v>6258</v>
      </c>
      <c r="F408" s="1416">
        <v>4</v>
      </c>
      <c r="G408" s="1414" t="s">
        <v>6585</v>
      </c>
      <c r="H408" s="1454" t="str">
        <f>E408</f>
        <v>111/09/19</v>
      </c>
      <c r="I408" s="1424"/>
      <c r="J408" s="1418" t="s">
        <v>6590</v>
      </c>
      <c r="K408" s="319">
        <f>K406+F408</f>
        <v>5349</v>
      </c>
      <c r="L408" s="307" t="s">
        <v>6583</v>
      </c>
      <c r="M408" s="1420"/>
      <c r="N408" s="320" t="s">
        <v>6259</v>
      </c>
      <c r="O408" s="1422" t="s">
        <v>6277</v>
      </c>
      <c r="P408" s="118"/>
    </row>
    <row r="409" spans="1:16" ht="30" customHeight="1">
      <c r="A409" s="1411"/>
      <c r="B409" s="322" t="s">
        <v>6584</v>
      </c>
      <c r="C409" s="1413"/>
      <c r="D409" s="1415"/>
      <c r="E409" s="306" t="str">
        <f>E408</f>
        <v>111/09/19</v>
      </c>
      <c r="F409" s="1417"/>
      <c r="G409" s="1415"/>
      <c r="H409" s="319">
        <v>1</v>
      </c>
      <c r="I409" s="310" t="s">
        <v>2065</v>
      </c>
      <c r="J409" s="1419"/>
      <c r="K409" s="319">
        <f>K407+H409</f>
        <v>385</v>
      </c>
      <c r="L409" s="310" t="s">
        <v>443</v>
      </c>
      <c r="M409" s="1421"/>
      <c r="N409" s="320" t="s">
        <v>491</v>
      </c>
      <c r="O409" s="1423"/>
      <c r="P409" s="118"/>
    </row>
    <row r="410" spans="1:16" ht="30" customHeight="1">
      <c r="A410" s="1410" t="s">
        <v>6603</v>
      </c>
      <c r="B410" s="322" t="s">
        <v>5693</v>
      </c>
      <c r="C410" s="1412">
        <v>16482</v>
      </c>
      <c r="D410" s="1414" t="s">
        <v>6585</v>
      </c>
      <c r="E410" s="306" t="s">
        <v>6604</v>
      </c>
      <c r="F410" s="1416">
        <v>4</v>
      </c>
      <c r="G410" s="1414" t="s">
        <v>6583</v>
      </c>
      <c r="H410" s="1454" t="str">
        <f>E410</f>
        <v>111/10/11</v>
      </c>
      <c r="I410" s="1424"/>
      <c r="J410" s="1418" t="s">
        <v>6582</v>
      </c>
      <c r="K410" s="319">
        <f>K408+F410</f>
        <v>5353</v>
      </c>
      <c r="L410" s="307" t="s">
        <v>6585</v>
      </c>
      <c r="M410" s="1420"/>
      <c r="N410" s="320" t="s">
        <v>5404</v>
      </c>
      <c r="O410" s="1422" t="s">
        <v>6605</v>
      </c>
      <c r="P410" s="118"/>
    </row>
    <row r="411" spans="1:16" ht="30" customHeight="1">
      <c r="A411" s="1411"/>
      <c r="B411" s="322" t="s">
        <v>6589</v>
      </c>
      <c r="C411" s="1413"/>
      <c r="D411" s="1415"/>
      <c r="E411" s="306" t="str">
        <f>E410</f>
        <v>111/10/11</v>
      </c>
      <c r="F411" s="1417"/>
      <c r="G411" s="1415"/>
      <c r="H411" s="319">
        <v>1</v>
      </c>
      <c r="I411" s="310" t="s">
        <v>2065</v>
      </c>
      <c r="J411" s="1419"/>
      <c r="K411" s="319">
        <f>K409+H411</f>
        <v>386</v>
      </c>
      <c r="L411" s="310" t="s">
        <v>443</v>
      </c>
      <c r="M411" s="1421"/>
      <c r="N411" s="320" t="s">
        <v>5576</v>
      </c>
      <c r="O411" s="1423"/>
      <c r="P411" s="118"/>
    </row>
    <row r="412" spans="1:16" ht="30" customHeight="1">
      <c r="A412" s="1410" t="s">
        <v>6606</v>
      </c>
      <c r="B412" s="322" t="s">
        <v>5693</v>
      </c>
      <c r="C412" s="1412">
        <v>16482</v>
      </c>
      <c r="D412" s="1414" t="s">
        <v>6585</v>
      </c>
      <c r="E412" s="306" t="s">
        <v>6604</v>
      </c>
      <c r="F412" s="1416">
        <v>4</v>
      </c>
      <c r="G412" s="1414" t="s">
        <v>6585</v>
      </c>
      <c r="H412" s="1454" t="str">
        <f>E412</f>
        <v>111/10/11</v>
      </c>
      <c r="I412" s="1424"/>
      <c r="J412" s="1418" t="s">
        <v>6582</v>
      </c>
      <c r="K412" s="319">
        <f>K410+F412</f>
        <v>5357</v>
      </c>
      <c r="L412" s="307" t="s">
        <v>6583</v>
      </c>
      <c r="M412" s="1420"/>
      <c r="N412" s="320" t="s">
        <v>5404</v>
      </c>
      <c r="O412" s="1422" t="s">
        <v>6607</v>
      </c>
      <c r="P412" s="118"/>
    </row>
    <row r="413" spans="1:16" ht="30" customHeight="1">
      <c r="A413" s="1411"/>
      <c r="B413" s="322" t="s">
        <v>6584</v>
      </c>
      <c r="C413" s="1413"/>
      <c r="D413" s="1415"/>
      <c r="E413" s="306" t="str">
        <f>E412</f>
        <v>111/10/11</v>
      </c>
      <c r="F413" s="1417"/>
      <c r="G413" s="1415"/>
      <c r="H413" s="319">
        <v>1</v>
      </c>
      <c r="I413" s="310" t="s">
        <v>2065</v>
      </c>
      <c r="J413" s="1419"/>
      <c r="K413" s="319">
        <f>K411+H413</f>
        <v>387</v>
      </c>
      <c r="L413" s="310" t="s">
        <v>443</v>
      </c>
      <c r="M413" s="1421"/>
      <c r="N413" s="320" t="s">
        <v>5576</v>
      </c>
      <c r="O413" s="1423"/>
      <c r="P413" s="118"/>
    </row>
    <row r="414" spans="1:16" ht="30" customHeight="1">
      <c r="A414" s="1410" t="s">
        <v>6608</v>
      </c>
      <c r="B414" s="322" t="s">
        <v>5693</v>
      </c>
      <c r="C414" s="1412">
        <v>16482</v>
      </c>
      <c r="D414" s="1414" t="s">
        <v>6583</v>
      </c>
      <c r="E414" s="306" t="s">
        <v>6604</v>
      </c>
      <c r="F414" s="1416">
        <v>4</v>
      </c>
      <c r="G414" s="1414" t="s">
        <v>6583</v>
      </c>
      <c r="H414" s="1454" t="str">
        <f>E414</f>
        <v>111/10/11</v>
      </c>
      <c r="I414" s="1424"/>
      <c r="J414" s="1418" t="s">
        <v>6590</v>
      </c>
      <c r="K414" s="319">
        <f>K412+F414</f>
        <v>5361</v>
      </c>
      <c r="L414" s="307" t="s">
        <v>6583</v>
      </c>
      <c r="M414" s="1420"/>
      <c r="N414" s="320" t="s">
        <v>5404</v>
      </c>
      <c r="O414" s="1422" t="s">
        <v>6609</v>
      </c>
      <c r="P414" s="118"/>
    </row>
    <row r="415" spans="1:16" ht="30" customHeight="1">
      <c r="A415" s="1411"/>
      <c r="B415" s="322" t="s">
        <v>6584</v>
      </c>
      <c r="C415" s="1413"/>
      <c r="D415" s="1415"/>
      <c r="E415" s="306" t="str">
        <f>E414</f>
        <v>111/10/11</v>
      </c>
      <c r="F415" s="1417"/>
      <c r="G415" s="1415"/>
      <c r="H415" s="319">
        <v>1</v>
      </c>
      <c r="I415" s="310" t="s">
        <v>2065</v>
      </c>
      <c r="J415" s="1419"/>
      <c r="K415" s="319">
        <f>K413+H415</f>
        <v>388</v>
      </c>
      <c r="L415" s="310" t="s">
        <v>443</v>
      </c>
      <c r="M415" s="1421"/>
      <c r="N415" s="320" t="s">
        <v>5576</v>
      </c>
      <c r="O415" s="1423"/>
      <c r="P415" s="118"/>
    </row>
    <row r="416" spans="1:16" ht="30" customHeight="1">
      <c r="A416" s="1410" t="s">
        <v>6610</v>
      </c>
      <c r="B416" s="322" t="s">
        <v>5693</v>
      </c>
      <c r="C416" s="1412">
        <v>16482</v>
      </c>
      <c r="D416" s="1414" t="s">
        <v>6583</v>
      </c>
      <c r="E416" s="306" t="s">
        <v>6604</v>
      </c>
      <c r="F416" s="1416">
        <v>4</v>
      </c>
      <c r="G416" s="1414" t="s">
        <v>6583</v>
      </c>
      <c r="H416" s="1454" t="str">
        <f>E416</f>
        <v>111/10/11</v>
      </c>
      <c r="I416" s="1424"/>
      <c r="J416" s="1418" t="s">
        <v>6590</v>
      </c>
      <c r="K416" s="319">
        <f>K414+F416</f>
        <v>5365</v>
      </c>
      <c r="L416" s="307" t="s">
        <v>6585</v>
      </c>
      <c r="M416" s="1420"/>
      <c r="N416" s="320" t="s">
        <v>5404</v>
      </c>
      <c r="O416" s="1422" t="s">
        <v>6611</v>
      </c>
      <c r="P416" s="118"/>
    </row>
    <row r="417" spans="1:16" ht="30" customHeight="1">
      <c r="A417" s="1411"/>
      <c r="B417" s="322" t="s">
        <v>6589</v>
      </c>
      <c r="C417" s="1413"/>
      <c r="D417" s="1415"/>
      <c r="E417" s="306" t="str">
        <f>E416</f>
        <v>111/10/11</v>
      </c>
      <c r="F417" s="1417"/>
      <c r="G417" s="1415"/>
      <c r="H417" s="319">
        <v>1</v>
      </c>
      <c r="I417" s="310" t="s">
        <v>2065</v>
      </c>
      <c r="J417" s="1419"/>
      <c r="K417" s="319">
        <f>K415+H417</f>
        <v>389</v>
      </c>
      <c r="L417" s="310" t="s">
        <v>443</v>
      </c>
      <c r="M417" s="1421"/>
      <c r="N417" s="320" t="s">
        <v>5576</v>
      </c>
      <c r="O417" s="1423"/>
      <c r="P417" s="118"/>
    </row>
    <row r="418" spans="1:16" ht="30" customHeight="1">
      <c r="A418" s="1410" t="s">
        <v>6612</v>
      </c>
      <c r="B418" s="322" t="s">
        <v>5693</v>
      </c>
      <c r="C418" s="1412">
        <v>16482</v>
      </c>
      <c r="D418" s="1414" t="s">
        <v>6585</v>
      </c>
      <c r="E418" s="306" t="s">
        <v>6604</v>
      </c>
      <c r="F418" s="1416">
        <v>4</v>
      </c>
      <c r="G418" s="1414" t="s">
        <v>6585</v>
      </c>
      <c r="H418" s="1454" t="str">
        <f>E418</f>
        <v>111/10/11</v>
      </c>
      <c r="I418" s="1424"/>
      <c r="J418" s="1418" t="s">
        <v>6582</v>
      </c>
      <c r="K418" s="319">
        <f>K416+F418</f>
        <v>5369</v>
      </c>
      <c r="L418" s="307" t="s">
        <v>6585</v>
      </c>
      <c r="M418" s="1420"/>
      <c r="N418" s="320" t="s">
        <v>5404</v>
      </c>
      <c r="O418" s="1422" t="s">
        <v>6613</v>
      </c>
      <c r="P418" s="118"/>
    </row>
    <row r="419" spans="1:16" ht="30" customHeight="1">
      <c r="A419" s="1411"/>
      <c r="B419" s="322" t="s">
        <v>6584</v>
      </c>
      <c r="C419" s="1413"/>
      <c r="D419" s="1415"/>
      <c r="E419" s="306" t="str">
        <f>E418</f>
        <v>111/10/11</v>
      </c>
      <c r="F419" s="1417"/>
      <c r="G419" s="1415"/>
      <c r="H419" s="319">
        <v>1</v>
      </c>
      <c r="I419" s="310" t="s">
        <v>2065</v>
      </c>
      <c r="J419" s="1419"/>
      <c r="K419" s="319">
        <f>K417+H419</f>
        <v>390</v>
      </c>
      <c r="L419" s="310" t="s">
        <v>443</v>
      </c>
      <c r="M419" s="1421"/>
      <c r="N419" s="320" t="s">
        <v>5576</v>
      </c>
      <c r="O419" s="1423"/>
      <c r="P419" s="118"/>
    </row>
    <row r="420" spans="1:16" ht="30" customHeight="1">
      <c r="A420" s="1410" t="s">
        <v>6614</v>
      </c>
      <c r="B420" s="322" t="s">
        <v>5693</v>
      </c>
      <c r="C420" s="1412">
        <v>16482</v>
      </c>
      <c r="D420" s="1414" t="s">
        <v>6585</v>
      </c>
      <c r="E420" s="306" t="s">
        <v>6604</v>
      </c>
      <c r="F420" s="1416">
        <v>4</v>
      </c>
      <c r="G420" s="1414" t="s">
        <v>6583</v>
      </c>
      <c r="H420" s="1454" t="str">
        <f>E420</f>
        <v>111/10/11</v>
      </c>
      <c r="I420" s="1424"/>
      <c r="J420" s="1418" t="s">
        <v>6582</v>
      </c>
      <c r="K420" s="319">
        <f>K418+F420</f>
        <v>5373</v>
      </c>
      <c r="L420" s="307" t="s">
        <v>6585</v>
      </c>
      <c r="M420" s="1420"/>
      <c r="N420" s="320" t="s">
        <v>5404</v>
      </c>
      <c r="O420" s="1422" t="s">
        <v>6615</v>
      </c>
      <c r="P420" s="118"/>
    </row>
    <row r="421" spans="1:16" ht="30" customHeight="1">
      <c r="A421" s="1411"/>
      <c r="B421" s="322" t="s">
        <v>6589</v>
      </c>
      <c r="C421" s="1413"/>
      <c r="D421" s="1415"/>
      <c r="E421" s="306" t="str">
        <f>E420</f>
        <v>111/10/11</v>
      </c>
      <c r="F421" s="1417"/>
      <c r="G421" s="1415"/>
      <c r="H421" s="319">
        <v>1</v>
      </c>
      <c r="I421" s="310" t="s">
        <v>2065</v>
      </c>
      <c r="J421" s="1419"/>
      <c r="K421" s="319">
        <f>K419+H421</f>
        <v>391</v>
      </c>
      <c r="L421" s="310" t="s">
        <v>443</v>
      </c>
      <c r="M421" s="1421"/>
      <c r="N421" s="320" t="s">
        <v>5576</v>
      </c>
      <c r="O421" s="1423"/>
      <c r="P421" s="118"/>
    </row>
    <row r="422" spans="1:16" ht="30" customHeight="1">
      <c r="A422" s="1410" t="s">
        <v>6616</v>
      </c>
      <c r="B422" s="322" t="s">
        <v>5693</v>
      </c>
      <c r="C422" s="1412">
        <v>16482</v>
      </c>
      <c r="D422" s="1414" t="s">
        <v>6585</v>
      </c>
      <c r="E422" s="306" t="s">
        <v>6604</v>
      </c>
      <c r="F422" s="1416">
        <v>4</v>
      </c>
      <c r="G422" s="1414" t="s">
        <v>6585</v>
      </c>
      <c r="H422" s="1454" t="str">
        <f>E422</f>
        <v>111/10/11</v>
      </c>
      <c r="I422" s="1424"/>
      <c r="J422" s="1418" t="s">
        <v>6582</v>
      </c>
      <c r="K422" s="319">
        <f>K420+F422</f>
        <v>5377</v>
      </c>
      <c r="L422" s="307" t="s">
        <v>6583</v>
      </c>
      <c r="M422" s="1420"/>
      <c r="N422" s="320" t="s">
        <v>5404</v>
      </c>
      <c r="O422" s="1422" t="s">
        <v>6617</v>
      </c>
      <c r="P422" s="118"/>
    </row>
    <row r="423" spans="1:16" ht="30" customHeight="1">
      <c r="A423" s="1411"/>
      <c r="B423" s="322" t="s">
        <v>6584</v>
      </c>
      <c r="C423" s="1413"/>
      <c r="D423" s="1415"/>
      <c r="E423" s="306" t="str">
        <f>E422</f>
        <v>111/10/11</v>
      </c>
      <c r="F423" s="1417"/>
      <c r="G423" s="1415"/>
      <c r="H423" s="319">
        <v>1</v>
      </c>
      <c r="I423" s="310" t="s">
        <v>2065</v>
      </c>
      <c r="J423" s="1419"/>
      <c r="K423" s="319">
        <f>K421+H423</f>
        <v>392</v>
      </c>
      <c r="L423" s="310" t="s">
        <v>443</v>
      </c>
      <c r="M423" s="1421"/>
      <c r="N423" s="320" t="s">
        <v>5576</v>
      </c>
      <c r="O423" s="1423"/>
      <c r="P423" s="118"/>
    </row>
    <row r="424" spans="1:16" ht="30" customHeight="1">
      <c r="A424" s="1410" t="s">
        <v>6618</v>
      </c>
      <c r="B424" s="322" t="s">
        <v>5693</v>
      </c>
      <c r="C424" s="1412">
        <v>16482</v>
      </c>
      <c r="D424" s="1414" t="s">
        <v>6585</v>
      </c>
      <c r="E424" s="306" t="s">
        <v>6604</v>
      </c>
      <c r="F424" s="1416">
        <v>4</v>
      </c>
      <c r="G424" s="1414" t="s">
        <v>6583</v>
      </c>
      <c r="H424" s="1454" t="str">
        <f>E424</f>
        <v>111/10/11</v>
      </c>
      <c r="I424" s="1424"/>
      <c r="J424" s="1418" t="s">
        <v>6582</v>
      </c>
      <c r="K424" s="319">
        <f>K422+F424</f>
        <v>5381</v>
      </c>
      <c r="L424" s="307" t="s">
        <v>6585</v>
      </c>
      <c r="M424" s="1420"/>
      <c r="N424" s="320" t="s">
        <v>5404</v>
      </c>
      <c r="O424" s="1422" t="s">
        <v>6619</v>
      </c>
      <c r="P424" s="118"/>
    </row>
    <row r="425" spans="1:16" ht="30" customHeight="1">
      <c r="A425" s="1411"/>
      <c r="B425" s="322" t="s">
        <v>6584</v>
      </c>
      <c r="C425" s="1413"/>
      <c r="D425" s="1415"/>
      <c r="E425" s="306" t="str">
        <f>E424</f>
        <v>111/10/11</v>
      </c>
      <c r="F425" s="1417"/>
      <c r="G425" s="1415"/>
      <c r="H425" s="319">
        <v>1</v>
      </c>
      <c r="I425" s="310" t="s">
        <v>2065</v>
      </c>
      <c r="J425" s="1419"/>
      <c r="K425" s="319">
        <f>K423+H425</f>
        <v>393</v>
      </c>
      <c r="L425" s="310" t="s">
        <v>443</v>
      </c>
      <c r="M425" s="1421"/>
      <c r="N425" s="320" t="s">
        <v>5576</v>
      </c>
      <c r="O425" s="1423"/>
      <c r="P425" s="118"/>
    </row>
    <row r="426" spans="1:16" ht="30" customHeight="1">
      <c r="A426" s="1410" t="s">
        <v>6620</v>
      </c>
      <c r="B426" s="322" t="s">
        <v>5693</v>
      </c>
      <c r="C426" s="1412">
        <v>16482</v>
      </c>
      <c r="D426" s="1414" t="s">
        <v>6585</v>
      </c>
      <c r="E426" s="306" t="s">
        <v>6621</v>
      </c>
      <c r="F426" s="1416">
        <v>4</v>
      </c>
      <c r="G426" s="1414" t="s">
        <v>6585</v>
      </c>
      <c r="H426" s="1454" t="str">
        <f>E426</f>
        <v>111/10/14</v>
      </c>
      <c r="I426" s="1424"/>
      <c r="J426" s="1418" t="s">
        <v>6582</v>
      </c>
      <c r="K426" s="319">
        <f>K424+F426</f>
        <v>5385</v>
      </c>
      <c r="L426" s="307" t="s">
        <v>6585</v>
      </c>
      <c r="M426" s="1420"/>
      <c r="N426" s="320" t="s">
        <v>5404</v>
      </c>
      <c r="O426" s="1422" t="s">
        <v>6622</v>
      </c>
      <c r="P426" s="118"/>
    </row>
    <row r="427" spans="1:16" ht="30" customHeight="1">
      <c r="A427" s="1411"/>
      <c r="B427" s="322" t="s">
        <v>6589</v>
      </c>
      <c r="C427" s="1413"/>
      <c r="D427" s="1415"/>
      <c r="E427" s="306" t="str">
        <f>E426</f>
        <v>111/10/14</v>
      </c>
      <c r="F427" s="1417"/>
      <c r="G427" s="1415"/>
      <c r="H427" s="319">
        <v>1</v>
      </c>
      <c r="I427" s="310" t="s">
        <v>2065</v>
      </c>
      <c r="J427" s="1419"/>
      <c r="K427" s="319">
        <f>K425+H427</f>
        <v>394</v>
      </c>
      <c r="L427" s="310" t="s">
        <v>443</v>
      </c>
      <c r="M427" s="1421"/>
      <c r="N427" s="320" t="s">
        <v>5576</v>
      </c>
      <c r="O427" s="1423"/>
      <c r="P427" s="118"/>
    </row>
    <row r="428" spans="1:16" ht="30" customHeight="1">
      <c r="A428" s="1410" t="s">
        <v>6623</v>
      </c>
      <c r="B428" s="322" t="s">
        <v>5693</v>
      </c>
      <c r="C428" s="1412">
        <v>16482</v>
      </c>
      <c r="D428" s="1414" t="s">
        <v>6585</v>
      </c>
      <c r="E428" s="306" t="s">
        <v>6621</v>
      </c>
      <c r="F428" s="1416">
        <v>4</v>
      </c>
      <c r="G428" s="1414" t="s">
        <v>6583</v>
      </c>
      <c r="H428" s="1454" t="str">
        <f>E428</f>
        <v>111/10/14</v>
      </c>
      <c r="I428" s="1424"/>
      <c r="J428" s="1418" t="s">
        <v>6582</v>
      </c>
      <c r="K428" s="319">
        <f>K426+F428</f>
        <v>5389</v>
      </c>
      <c r="L428" s="307" t="s">
        <v>6583</v>
      </c>
      <c r="M428" s="1420"/>
      <c r="N428" s="320" t="s">
        <v>5404</v>
      </c>
      <c r="O428" s="1422" t="s">
        <v>6624</v>
      </c>
      <c r="P428" s="118"/>
    </row>
    <row r="429" spans="1:16" ht="30" customHeight="1">
      <c r="A429" s="1411"/>
      <c r="B429" s="322" t="s">
        <v>6584</v>
      </c>
      <c r="C429" s="1413"/>
      <c r="D429" s="1415"/>
      <c r="E429" s="306" t="str">
        <f>E428</f>
        <v>111/10/14</v>
      </c>
      <c r="F429" s="1417"/>
      <c r="G429" s="1415"/>
      <c r="H429" s="319">
        <v>1</v>
      </c>
      <c r="I429" s="310" t="s">
        <v>2065</v>
      </c>
      <c r="J429" s="1419"/>
      <c r="K429" s="319">
        <f>K427+H429</f>
        <v>395</v>
      </c>
      <c r="L429" s="310" t="s">
        <v>443</v>
      </c>
      <c r="M429" s="1421"/>
      <c r="N429" s="320" t="s">
        <v>5576</v>
      </c>
      <c r="O429" s="1423"/>
      <c r="P429" s="118"/>
    </row>
    <row r="430" spans="1:16" ht="30" customHeight="1">
      <c r="A430" s="1410" t="s">
        <v>6625</v>
      </c>
      <c r="B430" s="322" t="s">
        <v>5693</v>
      </c>
      <c r="C430" s="1412">
        <v>16482</v>
      </c>
      <c r="D430" s="1414" t="s">
        <v>6585</v>
      </c>
      <c r="E430" s="306" t="s">
        <v>6621</v>
      </c>
      <c r="F430" s="1416">
        <v>4</v>
      </c>
      <c r="G430" s="1414" t="s">
        <v>6585</v>
      </c>
      <c r="H430" s="1454" t="str">
        <f>E430</f>
        <v>111/10/14</v>
      </c>
      <c r="I430" s="1424"/>
      <c r="J430" s="1418" t="s">
        <v>6590</v>
      </c>
      <c r="K430" s="319">
        <f>K428+F430</f>
        <v>5393</v>
      </c>
      <c r="L430" s="307" t="s">
        <v>6585</v>
      </c>
      <c r="M430" s="1420"/>
      <c r="N430" s="320" t="s">
        <v>5404</v>
      </c>
      <c r="O430" s="1422" t="s">
        <v>6626</v>
      </c>
      <c r="P430" s="118"/>
    </row>
    <row r="431" spans="1:16" ht="30" customHeight="1">
      <c r="A431" s="1411"/>
      <c r="B431" s="322" t="s">
        <v>6584</v>
      </c>
      <c r="C431" s="1413"/>
      <c r="D431" s="1415"/>
      <c r="E431" s="306" t="str">
        <f>E430</f>
        <v>111/10/14</v>
      </c>
      <c r="F431" s="1417"/>
      <c r="G431" s="1415"/>
      <c r="H431" s="319">
        <v>1</v>
      </c>
      <c r="I431" s="310" t="s">
        <v>2065</v>
      </c>
      <c r="J431" s="1419"/>
      <c r="K431" s="319">
        <f>K429+H431</f>
        <v>396</v>
      </c>
      <c r="L431" s="310" t="s">
        <v>443</v>
      </c>
      <c r="M431" s="1421"/>
      <c r="N431" s="320" t="s">
        <v>5576</v>
      </c>
      <c r="O431" s="1423"/>
      <c r="P431" s="118"/>
    </row>
    <row r="432" spans="1:16" ht="30" customHeight="1">
      <c r="A432" s="1410" t="s">
        <v>6627</v>
      </c>
      <c r="B432" s="322" t="s">
        <v>5693</v>
      </c>
      <c r="C432" s="1412">
        <v>16482</v>
      </c>
      <c r="D432" s="1414" t="s">
        <v>6585</v>
      </c>
      <c r="E432" s="306" t="s">
        <v>6621</v>
      </c>
      <c r="F432" s="1416">
        <v>4</v>
      </c>
      <c r="G432" s="1414" t="s">
        <v>6583</v>
      </c>
      <c r="H432" s="1454" t="str">
        <f>E432</f>
        <v>111/10/14</v>
      </c>
      <c r="I432" s="1424"/>
      <c r="J432" s="1418" t="s">
        <v>6582</v>
      </c>
      <c r="K432" s="319">
        <f>K430+F432</f>
        <v>5397</v>
      </c>
      <c r="L432" s="307" t="s">
        <v>6585</v>
      </c>
      <c r="M432" s="1420"/>
      <c r="N432" s="320" t="s">
        <v>5404</v>
      </c>
      <c r="O432" s="1422" t="s">
        <v>6628</v>
      </c>
      <c r="P432" s="118"/>
    </row>
    <row r="433" spans="1:16" ht="30" customHeight="1">
      <c r="A433" s="1411"/>
      <c r="B433" s="322" t="s">
        <v>6584</v>
      </c>
      <c r="C433" s="1413"/>
      <c r="D433" s="1415"/>
      <c r="E433" s="306" t="str">
        <f>E432</f>
        <v>111/10/14</v>
      </c>
      <c r="F433" s="1417"/>
      <c r="G433" s="1415"/>
      <c r="H433" s="319">
        <v>1</v>
      </c>
      <c r="I433" s="310" t="s">
        <v>2065</v>
      </c>
      <c r="J433" s="1419"/>
      <c r="K433" s="319">
        <f>K431+H433</f>
        <v>397</v>
      </c>
      <c r="L433" s="310" t="s">
        <v>443</v>
      </c>
      <c r="M433" s="1421"/>
      <c r="N433" s="320" t="s">
        <v>5576</v>
      </c>
      <c r="O433" s="1423"/>
      <c r="P433" s="118"/>
    </row>
    <row r="434" spans="1:16" ht="30" customHeight="1">
      <c r="A434" s="1410" t="s">
        <v>6629</v>
      </c>
      <c r="B434" s="322" t="s">
        <v>5693</v>
      </c>
      <c r="C434" s="1412">
        <v>16482</v>
      </c>
      <c r="D434" s="1414" t="s">
        <v>6585</v>
      </c>
      <c r="E434" s="306" t="s">
        <v>6621</v>
      </c>
      <c r="F434" s="1416">
        <v>4</v>
      </c>
      <c r="G434" s="1414" t="s">
        <v>6583</v>
      </c>
      <c r="H434" s="1454" t="str">
        <f>E434</f>
        <v>111/10/14</v>
      </c>
      <c r="I434" s="1424"/>
      <c r="J434" s="1418" t="s">
        <v>6590</v>
      </c>
      <c r="K434" s="319">
        <f>K432+F434</f>
        <v>5401</v>
      </c>
      <c r="L434" s="307" t="s">
        <v>6585</v>
      </c>
      <c r="M434" s="1420"/>
      <c r="N434" s="320" t="s">
        <v>5404</v>
      </c>
      <c r="O434" s="1422" t="s">
        <v>6630</v>
      </c>
      <c r="P434" s="118"/>
    </row>
    <row r="435" spans="1:16" ht="30" customHeight="1">
      <c r="A435" s="1411"/>
      <c r="B435" s="322" t="s">
        <v>6584</v>
      </c>
      <c r="C435" s="1413"/>
      <c r="D435" s="1415"/>
      <c r="E435" s="306" t="str">
        <f>E434</f>
        <v>111/10/14</v>
      </c>
      <c r="F435" s="1417"/>
      <c r="G435" s="1415"/>
      <c r="H435" s="319">
        <v>1</v>
      </c>
      <c r="I435" s="310" t="s">
        <v>2065</v>
      </c>
      <c r="J435" s="1419"/>
      <c r="K435" s="319">
        <f>K433+H435</f>
        <v>398</v>
      </c>
      <c r="L435" s="310" t="s">
        <v>443</v>
      </c>
      <c r="M435" s="1421"/>
      <c r="N435" s="320" t="s">
        <v>5576</v>
      </c>
      <c r="O435" s="1423"/>
      <c r="P435" s="118"/>
    </row>
    <row r="436" spans="1:16" ht="30" customHeight="1">
      <c r="A436" s="1410" t="s">
        <v>6631</v>
      </c>
      <c r="B436" s="322" t="s">
        <v>5693</v>
      </c>
      <c r="C436" s="1412">
        <v>16482</v>
      </c>
      <c r="D436" s="1414" t="s">
        <v>6583</v>
      </c>
      <c r="E436" s="306" t="s">
        <v>6621</v>
      </c>
      <c r="F436" s="1416">
        <v>4</v>
      </c>
      <c r="G436" s="1414" t="s">
        <v>6583</v>
      </c>
      <c r="H436" s="1454" t="str">
        <f>E436</f>
        <v>111/10/14</v>
      </c>
      <c r="I436" s="1424"/>
      <c r="J436" s="1418" t="s">
        <v>6590</v>
      </c>
      <c r="K436" s="319">
        <f>K434+F436</f>
        <v>5405</v>
      </c>
      <c r="L436" s="307" t="s">
        <v>6583</v>
      </c>
      <c r="M436" s="1420"/>
      <c r="N436" s="320" t="s">
        <v>5404</v>
      </c>
      <c r="O436" s="1422" t="s">
        <v>6632</v>
      </c>
      <c r="P436" s="118"/>
    </row>
    <row r="437" spans="1:16" ht="30" customHeight="1">
      <c r="A437" s="1411"/>
      <c r="B437" s="322" t="s">
        <v>6589</v>
      </c>
      <c r="C437" s="1413"/>
      <c r="D437" s="1415"/>
      <c r="E437" s="306" t="str">
        <f>E436</f>
        <v>111/10/14</v>
      </c>
      <c r="F437" s="1417"/>
      <c r="G437" s="1415"/>
      <c r="H437" s="319">
        <v>1</v>
      </c>
      <c r="I437" s="310" t="s">
        <v>2065</v>
      </c>
      <c r="J437" s="1419"/>
      <c r="K437" s="319">
        <f>K435+H437</f>
        <v>399</v>
      </c>
      <c r="L437" s="310" t="s">
        <v>443</v>
      </c>
      <c r="M437" s="1421"/>
      <c r="N437" s="320" t="s">
        <v>5576</v>
      </c>
      <c r="O437" s="1423"/>
      <c r="P437" s="118"/>
    </row>
    <row r="438" spans="1:16" s="328" customFormat="1" ht="30" customHeight="1">
      <c r="A438" s="1410" t="s">
        <v>6633</v>
      </c>
      <c r="B438" s="322" t="s">
        <v>5693</v>
      </c>
      <c r="C438" s="1412">
        <v>16482</v>
      </c>
      <c r="D438" s="1414" t="s">
        <v>2046</v>
      </c>
      <c r="E438" s="306" t="s">
        <v>6621</v>
      </c>
      <c r="F438" s="1416">
        <v>4</v>
      </c>
      <c r="G438" s="1414" t="s">
        <v>2046</v>
      </c>
      <c r="H438" s="1454" t="str">
        <f>E438</f>
        <v>111/10/14</v>
      </c>
      <c r="I438" s="1424"/>
      <c r="J438" s="1418" t="s">
        <v>2075</v>
      </c>
      <c r="K438" s="319">
        <f>K436+F438</f>
        <v>5409</v>
      </c>
      <c r="L438" s="307" t="s">
        <v>2046</v>
      </c>
      <c r="M438" s="1420"/>
      <c r="N438" s="320" t="s">
        <v>5404</v>
      </c>
      <c r="O438" s="1422" t="s">
        <v>6634</v>
      </c>
      <c r="P438" s="327"/>
    </row>
    <row r="439" spans="1:16" s="328" customFormat="1" ht="30" customHeight="1">
      <c r="A439" s="1411"/>
      <c r="B439" s="322" t="s">
        <v>2076</v>
      </c>
      <c r="C439" s="1413"/>
      <c r="D439" s="1415"/>
      <c r="E439" s="306" t="str">
        <f>E438</f>
        <v>111/10/14</v>
      </c>
      <c r="F439" s="1417"/>
      <c r="G439" s="1415"/>
      <c r="H439" s="319">
        <v>1</v>
      </c>
      <c r="I439" s="310" t="s">
        <v>2065</v>
      </c>
      <c r="J439" s="1419"/>
      <c r="K439" s="319">
        <f>K437+H439</f>
        <v>400</v>
      </c>
      <c r="L439" s="310" t="s">
        <v>443</v>
      </c>
      <c r="M439" s="1421"/>
      <c r="N439" s="320" t="s">
        <v>5576</v>
      </c>
      <c r="O439" s="1423"/>
      <c r="P439" s="327"/>
    </row>
  </sheetData>
  <mergeCells count="1854">
    <mergeCell ref="A438:A439"/>
    <mergeCell ref="C438:C439"/>
    <mergeCell ref="D438:D439"/>
    <mergeCell ref="F438:F439"/>
    <mergeCell ref="G438:G439"/>
    <mergeCell ref="H438:I438"/>
    <mergeCell ref="J438:J439"/>
    <mergeCell ref="M438:M439"/>
    <mergeCell ref="O438:O439"/>
    <mergeCell ref="A434:A435"/>
    <mergeCell ref="C434:C435"/>
    <mergeCell ref="D434:D435"/>
    <mergeCell ref="F434:F435"/>
    <mergeCell ref="G434:G435"/>
    <mergeCell ref="H434:I434"/>
    <mergeCell ref="J434:J435"/>
    <mergeCell ref="M434:M435"/>
    <mergeCell ref="O434:O435"/>
    <mergeCell ref="A436:A437"/>
    <mergeCell ref="C436:C437"/>
    <mergeCell ref="D436:D437"/>
    <mergeCell ref="F436:F437"/>
    <mergeCell ref="G436:G437"/>
    <mergeCell ref="H436:I436"/>
    <mergeCell ref="J436:J437"/>
    <mergeCell ref="M436:M437"/>
    <mergeCell ref="O436:O437"/>
    <mergeCell ref="A430:A431"/>
    <mergeCell ref="C430:C431"/>
    <mergeCell ref="D430:D431"/>
    <mergeCell ref="F430:F431"/>
    <mergeCell ref="G430:G431"/>
    <mergeCell ref="H430:I430"/>
    <mergeCell ref="J430:J431"/>
    <mergeCell ref="M430:M431"/>
    <mergeCell ref="O430:O431"/>
    <mergeCell ref="A432:A433"/>
    <mergeCell ref="C432:C433"/>
    <mergeCell ref="D432:D433"/>
    <mergeCell ref="F432:F433"/>
    <mergeCell ref="G432:G433"/>
    <mergeCell ref="H432:I432"/>
    <mergeCell ref="J432:J433"/>
    <mergeCell ref="M432:M433"/>
    <mergeCell ref="O432:O433"/>
    <mergeCell ref="A426:A427"/>
    <mergeCell ref="C426:C427"/>
    <mergeCell ref="D426:D427"/>
    <mergeCell ref="F426:F427"/>
    <mergeCell ref="G426:G427"/>
    <mergeCell ref="H426:I426"/>
    <mergeCell ref="J426:J427"/>
    <mergeCell ref="M426:M427"/>
    <mergeCell ref="O426:O427"/>
    <mergeCell ref="A428:A429"/>
    <mergeCell ref="C428:C429"/>
    <mergeCell ref="D428:D429"/>
    <mergeCell ref="F428:F429"/>
    <mergeCell ref="G428:G429"/>
    <mergeCell ref="H428:I428"/>
    <mergeCell ref="J428:J429"/>
    <mergeCell ref="M428:M429"/>
    <mergeCell ref="O428:O429"/>
    <mergeCell ref="A422:A423"/>
    <mergeCell ref="C422:C423"/>
    <mergeCell ref="D422:D423"/>
    <mergeCell ref="F422:F423"/>
    <mergeCell ref="G422:G423"/>
    <mergeCell ref="H422:I422"/>
    <mergeCell ref="J422:J423"/>
    <mergeCell ref="M422:M423"/>
    <mergeCell ref="O422:O423"/>
    <mergeCell ref="A424:A425"/>
    <mergeCell ref="C424:C425"/>
    <mergeCell ref="D424:D425"/>
    <mergeCell ref="F424:F425"/>
    <mergeCell ref="G424:G425"/>
    <mergeCell ref="H424:I424"/>
    <mergeCell ref="J424:J425"/>
    <mergeCell ref="M424:M425"/>
    <mergeCell ref="O424:O425"/>
    <mergeCell ref="A418:A419"/>
    <mergeCell ref="C418:C419"/>
    <mergeCell ref="D418:D419"/>
    <mergeCell ref="F418:F419"/>
    <mergeCell ref="G418:G419"/>
    <mergeCell ref="H418:I418"/>
    <mergeCell ref="J418:J419"/>
    <mergeCell ref="M418:M419"/>
    <mergeCell ref="O418:O419"/>
    <mergeCell ref="A420:A421"/>
    <mergeCell ref="C420:C421"/>
    <mergeCell ref="D420:D421"/>
    <mergeCell ref="F420:F421"/>
    <mergeCell ref="G420:G421"/>
    <mergeCell ref="H420:I420"/>
    <mergeCell ref="J420:J421"/>
    <mergeCell ref="M420:M421"/>
    <mergeCell ref="O420:O421"/>
    <mergeCell ref="A414:A415"/>
    <mergeCell ref="C414:C415"/>
    <mergeCell ref="D414:D415"/>
    <mergeCell ref="F414:F415"/>
    <mergeCell ref="G414:G415"/>
    <mergeCell ref="H414:I414"/>
    <mergeCell ref="J414:J415"/>
    <mergeCell ref="M414:M415"/>
    <mergeCell ref="O414:O415"/>
    <mergeCell ref="A416:A417"/>
    <mergeCell ref="C416:C417"/>
    <mergeCell ref="D416:D417"/>
    <mergeCell ref="F416:F417"/>
    <mergeCell ref="G416:G417"/>
    <mergeCell ref="H416:I416"/>
    <mergeCell ref="J416:J417"/>
    <mergeCell ref="M416:M417"/>
    <mergeCell ref="O416:O417"/>
    <mergeCell ref="A410:A411"/>
    <mergeCell ref="C410:C411"/>
    <mergeCell ref="D410:D411"/>
    <mergeCell ref="F410:F411"/>
    <mergeCell ref="G410:G411"/>
    <mergeCell ref="H410:I410"/>
    <mergeCell ref="J410:J411"/>
    <mergeCell ref="M410:M411"/>
    <mergeCell ref="O410:O411"/>
    <mergeCell ref="A412:A413"/>
    <mergeCell ref="C412:C413"/>
    <mergeCell ref="D412:D413"/>
    <mergeCell ref="F412:F413"/>
    <mergeCell ref="G412:G413"/>
    <mergeCell ref="H412:I412"/>
    <mergeCell ref="J412:J413"/>
    <mergeCell ref="M412:M413"/>
    <mergeCell ref="O412:O413"/>
    <mergeCell ref="A406:A407"/>
    <mergeCell ref="C406:C407"/>
    <mergeCell ref="D406:D407"/>
    <mergeCell ref="F406:F407"/>
    <mergeCell ref="G406:G407"/>
    <mergeCell ref="H406:I406"/>
    <mergeCell ref="J406:J407"/>
    <mergeCell ref="M406:M407"/>
    <mergeCell ref="O406:O407"/>
    <mergeCell ref="A408:A409"/>
    <mergeCell ref="C408:C409"/>
    <mergeCell ref="D408:D409"/>
    <mergeCell ref="F408:F409"/>
    <mergeCell ref="G408:G409"/>
    <mergeCell ref="H408:I408"/>
    <mergeCell ref="J408:J409"/>
    <mergeCell ref="M408:M409"/>
    <mergeCell ref="O408:O409"/>
    <mergeCell ref="A402:A403"/>
    <mergeCell ref="C402:C403"/>
    <mergeCell ref="D402:D403"/>
    <mergeCell ref="F402:F403"/>
    <mergeCell ref="G402:G403"/>
    <mergeCell ref="H402:I402"/>
    <mergeCell ref="J402:J403"/>
    <mergeCell ref="M402:M403"/>
    <mergeCell ref="O402:O403"/>
    <mergeCell ref="A404:A405"/>
    <mergeCell ref="C404:C405"/>
    <mergeCell ref="D404:D405"/>
    <mergeCell ref="F404:F405"/>
    <mergeCell ref="G404:G405"/>
    <mergeCell ref="H404:I404"/>
    <mergeCell ref="J404:J405"/>
    <mergeCell ref="M404:M405"/>
    <mergeCell ref="O404:O405"/>
    <mergeCell ref="A398:A399"/>
    <mergeCell ref="C398:C399"/>
    <mergeCell ref="D398:D399"/>
    <mergeCell ref="F398:F399"/>
    <mergeCell ref="G398:G399"/>
    <mergeCell ref="H398:I398"/>
    <mergeCell ref="J398:J399"/>
    <mergeCell ref="M398:M399"/>
    <mergeCell ref="O398:O399"/>
    <mergeCell ref="A400:A401"/>
    <mergeCell ref="C400:C401"/>
    <mergeCell ref="D400:D401"/>
    <mergeCell ref="F400:F401"/>
    <mergeCell ref="G400:G401"/>
    <mergeCell ref="H400:I400"/>
    <mergeCell ref="J400:J401"/>
    <mergeCell ref="M400:M401"/>
    <mergeCell ref="O400:O401"/>
    <mergeCell ref="A394:A395"/>
    <mergeCell ref="C394:C395"/>
    <mergeCell ref="D394:D395"/>
    <mergeCell ref="F394:F395"/>
    <mergeCell ref="G394:G395"/>
    <mergeCell ref="H394:I394"/>
    <mergeCell ref="J394:J395"/>
    <mergeCell ref="M394:M395"/>
    <mergeCell ref="O394:O395"/>
    <mergeCell ref="A396:A397"/>
    <mergeCell ref="C396:C397"/>
    <mergeCell ref="D396:D397"/>
    <mergeCell ref="F396:F397"/>
    <mergeCell ref="G396:G397"/>
    <mergeCell ref="H396:I396"/>
    <mergeCell ref="J396:J397"/>
    <mergeCell ref="M396:M397"/>
    <mergeCell ref="O396:O397"/>
    <mergeCell ref="A390:A391"/>
    <mergeCell ref="C390:C391"/>
    <mergeCell ref="D390:D391"/>
    <mergeCell ref="F390:F391"/>
    <mergeCell ref="G390:G391"/>
    <mergeCell ref="H390:I390"/>
    <mergeCell ref="J390:J391"/>
    <mergeCell ref="M390:M391"/>
    <mergeCell ref="O390:O391"/>
    <mergeCell ref="A392:A393"/>
    <mergeCell ref="C392:C393"/>
    <mergeCell ref="D392:D393"/>
    <mergeCell ref="F392:F393"/>
    <mergeCell ref="G392:G393"/>
    <mergeCell ref="H392:I392"/>
    <mergeCell ref="J392:J393"/>
    <mergeCell ref="M392:M393"/>
    <mergeCell ref="O392:O393"/>
    <mergeCell ref="A386:A387"/>
    <mergeCell ref="C386:C387"/>
    <mergeCell ref="D386:D387"/>
    <mergeCell ref="F386:F387"/>
    <mergeCell ref="G386:G387"/>
    <mergeCell ref="H386:I386"/>
    <mergeCell ref="J386:J387"/>
    <mergeCell ref="M386:M387"/>
    <mergeCell ref="O386:O387"/>
    <mergeCell ref="A388:A389"/>
    <mergeCell ref="C388:C389"/>
    <mergeCell ref="D388:D389"/>
    <mergeCell ref="F388:F389"/>
    <mergeCell ref="G388:G389"/>
    <mergeCell ref="H388:I388"/>
    <mergeCell ref="J388:J389"/>
    <mergeCell ref="M388:M389"/>
    <mergeCell ref="O388:O389"/>
    <mergeCell ref="A382:A383"/>
    <mergeCell ref="C382:C383"/>
    <mergeCell ref="D382:D383"/>
    <mergeCell ref="F382:F383"/>
    <mergeCell ref="G382:G383"/>
    <mergeCell ref="H382:I382"/>
    <mergeCell ref="J382:J383"/>
    <mergeCell ref="M382:M383"/>
    <mergeCell ref="O382:O383"/>
    <mergeCell ref="A384:A385"/>
    <mergeCell ref="C384:C385"/>
    <mergeCell ref="D384:D385"/>
    <mergeCell ref="F384:F385"/>
    <mergeCell ref="G384:G385"/>
    <mergeCell ref="H384:I384"/>
    <mergeCell ref="J384:J385"/>
    <mergeCell ref="M384:M385"/>
    <mergeCell ref="O384:O385"/>
    <mergeCell ref="A378:A379"/>
    <mergeCell ref="C378:C379"/>
    <mergeCell ref="D378:D379"/>
    <mergeCell ref="F378:F379"/>
    <mergeCell ref="G378:G379"/>
    <mergeCell ref="H378:I378"/>
    <mergeCell ref="J378:J379"/>
    <mergeCell ref="M378:M379"/>
    <mergeCell ref="O378:O379"/>
    <mergeCell ref="A380:A381"/>
    <mergeCell ref="C380:C381"/>
    <mergeCell ref="D380:D381"/>
    <mergeCell ref="F380:F381"/>
    <mergeCell ref="G380:G381"/>
    <mergeCell ref="H380:I380"/>
    <mergeCell ref="J380:J381"/>
    <mergeCell ref="M380:M381"/>
    <mergeCell ref="O380:O381"/>
    <mergeCell ref="A374:A375"/>
    <mergeCell ref="C374:C375"/>
    <mergeCell ref="D374:D375"/>
    <mergeCell ref="F374:F375"/>
    <mergeCell ref="G374:G375"/>
    <mergeCell ref="H374:I374"/>
    <mergeCell ref="J374:J375"/>
    <mergeCell ref="M374:M375"/>
    <mergeCell ref="O374:O375"/>
    <mergeCell ref="A376:A377"/>
    <mergeCell ref="C376:C377"/>
    <mergeCell ref="D376:D377"/>
    <mergeCell ref="F376:F377"/>
    <mergeCell ref="G376:G377"/>
    <mergeCell ref="H376:I376"/>
    <mergeCell ref="J376:J377"/>
    <mergeCell ref="M376:M377"/>
    <mergeCell ref="O376:O377"/>
    <mergeCell ref="A370:A371"/>
    <mergeCell ref="C370:C371"/>
    <mergeCell ref="D370:D371"/>
    <mergeCell ref="F370:F371"/>
    <mergeCell ref="G370:G371"/>
    <mergeCell ref="H370:I370"/>
    <mergeCell ref="J370:J371"/>
    <mergeCell ref="M370:M371"/>
    <mergeCell ref="O370:O371"/>
    <mergeCell ref="A372:A373"/>
    <mergeCell ref="C372:C373"/>
    <mergeCell ref="D372:D373"/>
    <mergeCell ref="F372:F373"/>
    <mergeCell ref="G372:G373"/>
    <mergeCell ref="H372:I372"/>
    <mergeCell ref="J372:J373"/>
    <mergeCell ref="M372:M373"/>
    <mergeCell ref="O372:O373"/>
    <mergeCell ref="A366:A367"/>
    <mergeCell ref="C366:C367"/>
    <mergeCell ref="D366:D367"/>
    <mergeCell ref="F366:F367"/>
    <mergeCell ref="G366:G367"/>
    <mergeCell ref="H366:I366"/>
    <mergeCell ref="J366:J367"/>
    <mergeCell ref="M366:M367"/>
    <mergeCell ref="O366:O367"/>
    <mergeCell ref="A368:A369"/>
    <mergeCell ref="C368:C369"/>
    <mergeCell ref="D368:D369"/>
    <mergeCell ref="F368:F369"/>
    <mergeCell ref="G368:G369"/>
    <mergeCell ref="H368:I368"/>
    <mergeCell ref="J368:J369"/>
    <mergeCell ref="M368:M369"/>
    <mergeCell ref="O368:O369"/>
    <mergeCell ref="A362:A363"/>
    <mergeCell ref="C362:C363"/>
    <mergeCell ref="D362:D363"/>
    <mergeCell ref="F362:F363"/>
    <mergeCell ref="G362:G363"/>
    <mergeCell ref="H362:I362"/>
    <mergeCell ref="J362:J363"/>
    <mergeCell ref="M362:M363"/>
    <mergeCell ref="O362:O363"/>
    <mergeCell ref="A364:A365"/>
    <mergeCell ref="C364:C365"/>
    <mergeCell ref="D364:D365"/>
    <mergeCell ref="F364:F365"/>
    <mergeCell ref="G364:G365"/>
    <mergeCell ref="H364:I364"/>
    <mergeCell ref="J364:J365"/>
    <mergeCell ref="M364:M365"/>
    <mergeCell ref="O364:O365"/>
    <mergeCell ref="A358:A359"/>
    <mergeCell ref="C358:C359"/>
    <mergeCell ref="D358:D359"/>
    <mergeCell ref="F358:F359"/>
    <mergeCell ref="G358:G359"/>
    <mergeCell ref="H358:I358"/>
    <mergeCell ref="J358:J359"/>
    <mergeCell ref="M358:M359"/>
    <mergeCell ref="O358:O359"/>
    <mergeCell ref="A360:A361"/>
    <mergeCell ref="C360:C361"/>
    <mergeCell ref="D360:D361"/>
    <mergeCell ref="F360:F361"/>
    <mergeCell ref="G360:G361"/>
    <mergeCell ref="H360:I360"/>
    <mergeCell ref="J360:J361"/>
    <mergeCell ref="M360:M361"/>
    <mergeCell ref="O360:O361"/>
    <mergeCell ref="A354:A355"/>
    <mergeCell ref="C354:C355"/>
    <mergeCell ref="D354:D355"/>
    <mergeCell ref="F354:F355"/>
    <mergeCell ref="G354:G355"/>
    <mergeCell ref="H354:I354"/>
    <mergeCell ref="J354:J355"/>
    <mergeCell ref="M354:M355"/>
    <mergeCell ref="O354:O355"/>
    <mergeCell ref="A356:A357"/>
    <mergeCell ref="C356:C357"/>
    <mergeCell ref="D356:D357"/>
    <mergeCell ref="F356:F357"/>
    <mergeCell ref="G356:G357"/>
    <mergeCell ref="H356:I356"/>
    <mergeCell ref="J356:J357"/>
    <mergeCell ref="M356:M357"/>
    <mergeCell ref="O356:O357"/>
    <mergeCell ref="A272:A273"/>
    <mergeCell ref="C272:C273"/>
    <mergeCell ref="D272:D273"/>
    <mergeCell ref="F272:F273"/>
    <mergeCell ref="G272:G273"/>
    <mergeCell ref="H272:I272"/>
    <mergeCell ref="J272:J273"/>
    <mergeCell ref="M272:M273"/>
    <mergeCell ref="O272:O273"/>
    <mergeCell ref="A268:A269"/>
    <mergeCell ref="C268:C269"/>
    <mergeCell ref="D268:D269"/>
    <mergeCell ref="F268:F269"/>
    <mergeCell ref="G268:G269"/>
    <mergeCell ref="H268:I268"/>
    <mergeCell ref="J268:J269"/>
    <mergeCell ref="M268:M269"/>
    <mergeCell ref="O268:O269"/>
    <mergeCell ref="A270:A271"/>
    <mergeCell ref="C270:C271"/>
    <mergeCell ref="D270:D271"/>
    <mergeCell ref="F270:F271"/>
    <mergeCell ref="G270:G271"/>
    <mergeCell ref="H270:I270"/>
    <mergeCell ref="J270:J271"/>
    <mergeCell ref="M270:M271"/>
    <mergeCell ref="O270:O271"/>
    <mergeCell ref="A264:A265"/>
    <mergeCell ref="C264:C265"/>
    <mergeCell ref="D264:D265"/>
    <mergeCell ref="F264:F265"/>
    <mergeCell ref="G264:G265"/>
    <mergeCell ref="H264:I264"/>
    <mergeCell ref="J264:J265"/>
    <mergeCell ref="M264:M265"/>
    <mergeCell ref="O264:O265"/>
    <mergeCell ref="A266:A267"/>
    <mergeCell ref="C266:C267"/>
    <mergeCell ref="D266:D267"/>
    <mergeCell ref="F266:F267"/>
    <mergeCell ref="G266:G267"/>
    <mergeCell ref="H266:I266"/>
    <mergeCell ref="J266:J267"/>
    <mergeCell ref="M266:M267"/>
    <mergeCell ref="O266:O267"/>
    <mergeCell ref="A260:A261"/>
    <mergeCell ref="C260:C261"/>
    <mergeCell ref="D260:D261"/>
    <mergeCell ref="F260:F261"/>
    <mergeCell ref="G260:G261"/>
    <mergeCell ref="H260:I260"/>
    <mergeCell ref="J260:J261"/>
    <mergeCell ref="M260:M261"/>
    <mergeCell ref="O260:O261"/>
    <mergeCell ref="A262:A263"/>
    <mergeCell ref="C262:C263"/>
    <mergeCell ref="D262:D263"/>
    <mergeCell ref="F262:F263"/>
    <mergeCell ref="G262:G263"/>
    <mergeCell ref="H262:I262"/>
    <mergeCell ref="J262:J263"/>
    <mergeCell ref="M262:M263"/>
    <mergeCell ref="O262:O263"/>
    <mergeCell ref="A256:A257"/>
    <mergeCell ref="C256:C257"/>
    <mergeCell ref="D256:D257"/>
    <mergeCell ref="F256:F257"/>
    <mergeCell ref="G256:G257"/>
    <mergeCell ref="H256:I256"/>
    <mergeCell ref="J256:J257"/>
    <mergeCell ref="M256:M257"/>
    <mergeCell ref="O256:O257"/>
    <mergeCell ref="A258:A259"/>
    <mergeCell ref="C258:C259"/>
    <mergeCell ref="D258:D259"/>
    <mergeCell ref="F258:F259"/>
    <mergeCell ref="G258:G259"/>
    <mergeCell ref="H258:I258"/>
    <mergeCell ref="J258:J259"/>
    <mergeCell ref="M258:M259"/>
    <mergeCell ref="O258:O259"/>
    <mergeCell ref="A240:A241"/>
    <mergeCell ref="C240:C241"/>
    <mergeCell ref="D240:D241"/>
    <mergeCell ref="F240:F241"/>
    <mergeCell ref="G240:G241"/>
    <mergeCell ref="J240:J241"/>
    <mergeCell ref="M240:M241"/>
    <mergeCell ref="O240:O241"/>
    <mergeCell ref="H240:I240"/>
    <mergeCell ref="A242:A243"/>
    <mergeCell ref="C242:C243"/>
    <mergeCell ref="D242:D243"/>
    <mergeCell ref="F242:F243"/>
    <mergeCell ref="G242:G243"/>
    <mergeCell ref="H242:I242"/>
    <mergeCell ref="J242:J243"/>
    <mergeCell ref="M242:M243"/>
    <mergeCell ref="O242:O243"/>
    <mergeCell ref="A232:A233"/>
    <mergeCell ref="C232:C233"/>
    <mergeCell ref="D232:D233"/>
    <mergeCell ref="F232:F233"/>
    <mergeCell ref="G232:G233"/>
    <mergeCell ref="J232:J233"/>
    <mergeCell ref="M232:M233"/>
    <mergeCell ref="O232:O233"/>
    <mergeCell ref="A238:A239"/>
    <mergeCell ref="C238:C239"/>
    <mergeCell ref="D238:D239"/>
    <mergeCell ref="F238:F239"/>
    <mergeCell ref="G238:G239"/>
    <mergeCell ref="J238:J239"/>
    <mergeCell ref="M238:M239"/>
    <mergeCell ref="O238:O239"/>
    <mergeCell ref="A234:A235"/>
    <mergeCell ref="C234:C235"/>
    <mergeCell ref="D234:D235"/>
    <mergeCell ref="F234:F235"/>
    <mergeCell ref="G234:G235"/>
    <mergeCell ref="J234:J235"/>
    <mergeCell ref="M234:M235"/>
    <mergeCell ref="O234:O235"/>
    <mergeCell ref="A236:A237"/>
    <mergeCell ref="C236:C237"/>
    <mergeCell ref="D236:D237"/>
    <mergeCell ref="F236:F237"/>
    <mergeCell ref="G236:G237"/>
    <mergeCell ref="J236:J237"/>
    <mergeCell ref="M236:M237"/>
    <mergeCell ref="O236:O237"/>
    <mergeCell ref="A226:A227"/>
    <mergeCell ref="C226:C227"/>
    <mergeCell ref="D226:D227"/>
    <mergeCell ref="F226:F227"/>
    <mergeCell ref="G226:G227"/>
    <mergeCell ref="J226:J227"/>
    <mergeCell ref="M226:M227"/>
    <mergeCell ref="O226:O227"/>
    <mergeCell ref="A228:A229"/>
    <mergeCell ref="C228:C229"/>
    <mergeCell ref="D228:D229"/>
    <mergeCell ref="F228:F229"/>
    <mergeCell ref="G228:G229"/>
    <mergeCell ref="J228:J229"/>
    <mergeCell ref="M228:M229"/>
    <mergeCell ref="O228:O229"/>
    <mergeCell ref="A230:A231"/>
    <mergeCell ref="C230:C231"/>
    <mergeCell ref="D230:D231"/>
    <mergeCell ref="F230:F231"/>
    <mergeCell ref="G230:G231"/>
    <mergeCell ref="J230:J231"/>
    <mergeCell ref="M230:M231"/>
    <mergeCell ref="O230:O231"/>
    <mergeCell ref="A224:A225"/>
    <mergeCell ref="C224:C225"/>
    <mergeCell ref="D224:D225"/>
    <mergeCell ref="F224:F225"/>
    <mergeCell ref="G224:G225"/>
    <mergeCell ref="J224:J225"/>
    <mergeCell ref="M224:M225"/>
    <mergeCell ref="O224:O225"/>
    <mergeCell ref="A220:A221"/>
    <mergeCell ref="C220:C221"/>
    <mergeCell ref="D220:D221"/>
    <mergeCell ref="F220:F221"/>
    <mergeCell ref="G220:G221"/>
    <mergeCell ref="J220:J221"/>
    <mergeCell ref="M220:M221"/>
    <mergeCell ref="O220:O221"/>
    <mergeCell ref="A222:A223"/>
    <mergeCell ref="C222:C223"/>
    <mergeCell ref="D222:D223"/>
    <mergeCell ref="F222:F223"/>
    <mergeCell ref="G222:G223"/>
    <mergeCell ref="J222:J223"/>
    <mergeCell ref="M222:M223"/>
    <mergeCell ref="O222:O223"/>
    <mergeCell ref="A214:A215"/>
    <mergeCell ref="C214:C215"/>
    <mergeCell ref="D214:D215"/>
    <mergeCell ref="F214:F215"/>
    <mergeCell ref="G214:G215"/>
    <mergeCell ref="J214:J215"/>
    <mergeCell ref="M214:M215"/>
    <mergeCell ref="O214:O215"/>
    <mergeCell ref="A216:A217"/>
    <mergeCell ref="C216:C217"/>
    <mergeCell ref="D216:D217"/>
    <mergeCell ref="F216:F217"/>
    <mergeCell ref="G216:G217"/>
    <mergeCell ref="J216:J217"/>
    <mergeCell ref="M216:M217"/>
    <mergeCell ref="O216:O217"/>
    <mergeCell ref="A218:A219"/>
    <mergeCell ref="C218:C219"/>
    <mergeCell ref="D218:D219"/>
    <mergeCell ref="F218:F219"/>
    <mergeCell ref="G218:G219"/>
    <mergeCell ref="J218:J219"/>
    <mergeCell ref="M218:M219"/>
    <mergeCell ref="O218:O219"/>
    <mergeCell ref="A208:A209"/>
    <mergeCell ref="C208:C209"/>
    <mergeCell ref="D208:D209"/>
    <mergeCell ref="F208:F209"/>
    <mergeCell ref="G208:G209"/>
    <mergeCell ref="J208:J209"/>
    <mergeCell ref="M208:M209"/>
    <mergeCell ref="O208:O209"/>
    <mergeCell ref="A210:A211"/>
    <mergeCell ref="C210:C211"/>
    <mergeCell ref="D210:D211"/>
    <mergeCell ref="F210:F211"/>
    <mergeCell ref="G210:G211"/>
    <mergeCell ref="J210:J211"/>
    <mergeCell ref="M210:M211"/>
    <mergeCell ref="O210:O211"/>
    <mergeCell ref="A212:A213"/>
    <mergeCell ref="C212:C213"/>
    <mergeCell ref="D212:D213"/>
    <mergeCell ref="F212:F213"/>
    <mergeCell ref="G212:G213"/>
    <mergeCell ref="J212:J213"/>
    <mergeCell ref="M212:M213"/>
    <mergeCell ref="O212:O213"/>
    <mergeCell ref="A196:A197"/>
    <mergeCell ref="C196:C197"/>
    <mergeCell ref="D196:D197"/>
    <mergeCell ref="F196:F197"/>
    <mergeCell ref="G196:G197"/>
    <mergeCell ref="J196:J197"/>
    <mergeCell ref="M196:M197"/>
    <mergeCell ref="O196:O197"/>
    <mergeCell ref="A198:A199"/>
    <mergeCell ref="C198:C199"/>
    <mergeCell ref="D198:D199"/>
    <mergeCell ref="F198:F199"/>
    <mergeCell ref="G198:G199"/>
    <mergeCell ref="J198:J199"/>
    <mergeCell ref="M198:M199"/>
    <mergeCell ref="O198:O199"/>
    <mergeCell ref="A200:A201"/>
    <mergeCell ref="C200:C201"/>
    <mergeCell ref="D200:D201"/>
    <mergeCell ref="F200:F201"/>
    <mergeCell ref="G200:G201"/>
    <mergeCell ref="J200:J201"/>
    <mergeCell ref="M200:M201"/>
    <mergeCell ref="O200:O201"/>
    <mergeCell ref="A190:A191"/>
    <mergeCell ref="C190:C191"/>
    <mergeCell ref="D190:D191"/>
    <mergeCell ref="F190:F191"/>
    <mergeCell ref="G190:G191"/>
    <mergeCell ref="J190:J191"/>
    <mergeCell ref="M190:M191"/>
    <mergeCell ref="O190:O191"/>
    <mergeCell ref="A192:A193"/>
    <mergeCell ref="C192:C193"/>
    <mergeCell ref="D192:D193"/>
    <mergeCell ref="F192:F193"/>
    <mergeCell ref="G192:G193"/>
    <mergeCell ref="J192:J193"/>
    <mergeCell ref="M192:M193"/>
    <mergeCell ref="O192:O193"/>
    <mergeCell ref="A194:A195"/>
    <mergeCell ref="C194:C195"/>
    <mergeCell ref="D194:D195"/>
    <mergeCell ref="F194:F195"/>
    <mergeCell ref="G194:G195"/>
    <mergeCell ref="J194:J195"/>
    <mergeCell ref="M194:M195"/>
    <mergeCell ref="O194:O195"/>
    <mergeCell ref="A184:A185"/>
    <mergeCell ref="C184:C185"/>
    <mergeCell ref="D184:D185"/>
    <mergeCell ref="F184:F185"/>
    <mergeCell ref="G184:G185"/>
    <mergeCell ref="J184:J185"/>
    <mergeCell ref="M184:M185"/>
    <mergeCell ref="O184:O185"/>
    <mergeCell ref="A186:A187"/>
    <mergeCell ref="C186:C187"/>
    <mergeCell ref="D186:D187"/>
    <mergeCell ref="F186:F187"/>
    <mergeCell ref="G186:G187"/>
    <mergeCell ref="J186:J187"/>
    <mergeCell ref="M186:M187"/>
    <mergeCell ref="O186:O187"/>
    <mergeCell ref="A188:A189"/>
    <mergeCell ref="C188:C189"/>
    <mergeCell ref="D188:D189"/>
    <mergeCell ref="F188:F189"/>
    <mergeCell ref="G188:G189"/>
    <mergeCell ref="J188:J189"/>
    <mergeCell ref="M188:M189"/>
    <mergeCell ref="O188:O189"/>
    <mergeCell ref="A178:A179"/>
    <mergeCell ref="C178:C179"/>
    <mergeCell ref="D178:D179"/>
    <mergeCell ref="F178:F179"/>
    <mergeCell ref="G178:G179"/>
    <mergeCell ref="J178:J179"/>
    <mergeCell ref="M178:M179"/>
    <mergeCell ref="O178:O179"/>
    <mergeCell ref="A180:A181"/>
    <mergeCell ref="C180:C181"/>
    <mergeCell ref="D180:D181"/>
    <mergeCell ref="F180:F181"/>
    <mergeCell ref="G180:G181"/>
    <mergeCell ref="J180:J181"/>
    <mergeCell ref="M180:M181"/>
    <mergeCell ref="O180:O181"/>
    <mergeCell ref="A182:A183"/>
    <mergeCell ref="C182:C183"/>
    <mergeCell ref="D182:D183"/>
    <mergeCell ref="F182:F183"/>
    <mergeCell ref="G182:G183"/>
    <mergeCell ref="J182:J183"/>
    <mergeCell ref="M182:M183"/>
    <mergeCell ref="O182:O183"/>
    <mergeCell ref="A160:A161"/>
    <mergeCell ref="C160:C161"/>
    <mergeCell ref="D160:D161"/>
    <mergeCell ref="F160:F161"/>
    <mergeCell ref="G160:G161"/>
    <mergeCell ref="J160:J161"/>
    <mergeCell ref="M160:M161"/>
    <mergeCell ref="O160:O161"/>
    <mergeCell ref="A166:A167"/>
    <mergeCell ref="C166:C167"/>
    <mergeCell ref="D166:D167"/>
    <mergeCell ref="F166:F167"/>
    <mergeCell ref="G166:G167"/>
    <mergeCell ref="J166:J167"/>
    <mergeCell ref="M166:M167"/>
    <mergeCell ref="O166:O167"/>
    <mergeCell ref="A162:A163"/>
    <mergeCell ref="C162:C163"/>
    <mergeCell ref="D162:D163"/>
    <mergeCell ref="F162:F163"/>
    <mergeCell ref="G162:G163"/>
    <mergeCell ref="J162:J163"/>
    <mergeCell ref="M162:M163"/>
    <mergeCell ref="O162:O163"/>
    <mergeCell ref="A164:A165"/>
    <mergeCell ref="C164:C165"/>
    <mergeCell ref="D164:D165"/>
    <mergeCell ref="F164:F165"/>
    <mergeCell ref="G164:G165"/>
    <mergeCell ref="J164:J165"/>
    <mergeCell ref="M164:M165"/>
    <mergeCell ref="O164:O165"/>
    <mergeCell ref="A158:A159"/>
    <mergeCell ref="C158:C159"/>
    <mergeCell ref="D158:D159"/>
    <mergeCell ref="F158:F159"/>
    <mergeCell ref="G158:G159"/>
    <mergeCell ref="J158:J159"/>
    <mergeCell ref="M158:M159"/>
    <mergeCell ref="O158:O159"/>
    <mergeCell ref="A12:A13"/>
    <mergeCell ref="C12:C13"/>
    <mergeCell ref="D12:D13"/>
    <mergeCell ref="F12:F13"/>
    <mergeCell ref="M8:M9"/>
    <mergeCell ref="O8:O9"/>
    <mergeCell ref="A10:A11"/>
    <mergeCell ref="C10:C11"/>
    <mergeCell ref="D10:D11"/>
    <mergeCell ref="F10:F11"/>
    <mergeCell ref="G10:G11"/>
    <mergeCell ref="J10:J11"/>
    <mergeCell ref="M10:M11"/>
    <mergeCell ref="O10:O11"/>
    <mergeCell ref="A8:A9"/>
    <mergeCell ref="D18:D19"/>
    <mergeCell ref="F18:F19"/>
    <mergeCell ref="G18:G19"/>
    <mergeCell ref="J18:J19"/>
    <mergeCell ref="M18:M19"/>
    <mergeCell ref="O18:O19"/>
    <mergeCell ref="A16:A17"/>
    <mergeCell ref="C16:C17"/>
    <mergeCell ref="D16:D17"/>
    <mergeCell ref="F16:F17"/>
    <mergeCell ref="G16:G17"/>
    <mergeCell ref="J16:J17"/>
    <mergeCell ref="A1:O1"/>
    <mergeCell ref="A2:A3"/>
    <mergeCell ref="C2:D3"/>
    <mergeCell ref="F2:G3"/>
    <mergeCell ref="J2:J3"/>
    <mergeCell ref="K2:L2"/>
    <mergeCell ref="M2:M3"/>
    <mergeCell ref="N2:N3"/>
    <mergeCell ref="K3:L3"/>
    <mergeCell ref="A4:A5"/>
    <mergeCell ref="C4:C5"/>
    <mergeCell ref="D4:D5"/>
    <mergeCell ref="F4:F5"/>
    <mergeCell ref="G4:G5"/>
    <mergeCell ref="J4:J5"/>
    <mergeCell ref="M4:M5"/>
    <mergeCell ref="O4:O5"/>
    <mergeCell ref="M16:M17"/>
    <mergeCell ref="O16:O17"/>
    <mergeCell ref="M12:M13"/>
    <mergeCell ref="O12:O13"/>
    <mergeCell ref="A14:A15"/>
    <mergeCell ref="C14:C15"/>
    <mergeCell ref="D14:D15"/>
    <mergeCell ref="F14:F15"/>
    <mergeCell ref="G14:G15"/>
    <mergeCell ref="J14:J15"/>
    <mergeCell ref="M14:M15"/>
    <mergeCell ref="O14:O15"/>
    <mergeCell ref="C8:C9"/>
    <mergeCell ref="D8:D9"/>
    <mergeCell ref="F8:F9"/>
    <mergeCell ref="G8:G9"/>
    <mergeCell ref="J8:J9"/>
    <mergeCell ref="H8:I8"/>
    <mergeCell ref="A20:A21"/>
    <mergeCell ref="C20:C21"/>
    <mergeCell ref="D20:D21"/>
    <mergeCell ref="F20:F21"/>
    <mergeCell ref="G20:G21"/>
    <mergeCell ref="J20:J21"/>
    <mergeCell ref="G12:G13"/>
    <mergeCell ref="J12:J13"/>
    <mergeCell ref="M24:M25"/>
    <mergeCell ref="O24:O25"/>
    <mergeCell ref="A26:A27"/>
    <mergeCell ref="C26:C27"/>
    <mergeCell ref="D26:D27"/>
    <mergeCell ref="F26:F27"/>
    <mergeCell ref="G26:G27"/>
    <mergeCell ref="J26:J27"/>
    <mergeCell ref="M26:M27"/>
    <mergeCell ref="O26:O27"/>
    <mergeCell ref="A24:A25"/>
    <mergeCell ref="C24:C25"/>
    <mergeCell ref="D24:D25"/>
    <mergeCell ref="F24:F25"/>
    <mergeCell ref="G24:G25"/>
    <mergeCell ref="J24:J25"/>
    <mergeCell ref="M20:M21"/>
    <mergeCell ref="O20:O21"/>
    <mergeCell ref="A22:A23"/>
    <mergeCell ref="C22:C23"/>
    <mergeCell ref="D22:D23"/>
    <mergeCell ref="F22:F23"/>
    <mergeCell ref="A18:A19"/>
    <mergeCell ref="C18:C19"/>
    <mergeCell ref="A34:A35"/>
    <mergeCell ref="C34:C35"/>
    <mergeCell ref="D34:D35"/>
    <mergeCell ref="F34:F35"/>
    <mergeCell ref="G34:G35"/>
    <mergeCell ref="J34:J35"/>
    <mergeCell ref="M34:M35"/>
    <mergeCell ref="O34:O35"/>
    <mergeCell ref="A32:A33"/>
    <mergeCell ref="C32:C33"/>
    <mergeCell ref="D32:D33"/>
    <mergeCell ref="F32:F33"/>
    <mergeCell ref="G32:G33"/>
    <mergeCell ref="J32:J33"/>
    <mergeCell ref="G22:G23"/>
    <mergeCell ref="J22:J23"/>
    <mergeCell ref="M22:M23"/>
    <mergeCell ref="O22:O23"/>
    <mergeCell ref="A42:A43"/>
    <mergeCell ref="C42:C43"/>
    <mergeCell ref="D42:D43"/>
    <mergeCell ref="F42:F43"/>
    <mergeCell ref="G42:G43"/>
    <mergeCell ref="J42:J43"/>
    <mergeCell ref="M42:M43"/>
    <mergeCell ref="O42:O43"/>
    <mergeCell ref="A40:A41"/>
    <mergeCell ref="C40:C41"/>
    <mergeCell ref="D40:D41"/>
    <mergeCell ref="F40:F41"/>
    <mergeCell ref="G40:G41"/>
    <mergeCell ref="J40:J41"/>
    <mergeCell ref="M28:M29"/>
    <mergeCell ref="O28:O29"/>
    <mergeCell ref="A30:A31"/>
    <mergeCell ref="C30:C31"/>
    <mergeCell ref="D30:D31"/>
    <mergeCell ref="F30:F31"/>
    <mergeCell ref="G30:G31"/>
    <mergeCell ref="J30:J31"/>
    <mergeCell ref="M30:M31"/>
    <mergeCell ref="O30:O31"/>
    <mergeCell ref="A28:A29"/>
    <mergeCell ref="C28:C29"/>
    <mergeCell ref="D28:D29"/>
    <mergeCell ref="F28:F29"/>
    <mergeCell ref="G28:G29"/>
    <mergeCell ref="J28:J29"/>
    <mergeCell ref="M32:M33"/>
    <mergeCell ref="O32:O33"/>
    <mergeCell ref="A50:A51"/>
    <mergeCell ref="C50:C51"/>
    <mergeCell ref="D50:D51"/>
    <mergeCell ref="F50:F51"/>
    <mergeCell ref="G50:G51"/>
    <mergeCell ref="J50:J51"/>
    <mergeCell ref="M50:M51"/>
    <mergeCell ref="O50:O51"/>
    <mergeCell ref="A48:A49"/>
    <mergeCell ref="C48:C49"/>
    <mergeCell ref="D48:D49"/>
    <mergeCell ref="F48:F49"/>
    <mergeCell ref="G48:G49"/>
    <mergeCell ref="J48:J49"/>
    <mergeCell ref="M36:M37"/>
    <mergeCell ref="O36:O37"/>
    <mergeCell ref="A38:A39"/>
    <mergeCell ref="C38:C39"/>
    <mergeCell ref="D38:D39"/>
    <mergeCell ref="F38:F39"/>
    <mergeCell ref="G38:G39"/>
    <mergeCell ref="J38:J39"/>
    <mergeCell ref="M38:M39"/>
    <mergeCell ref="O38:O39"/>
    <mergeCell ref="A36:A37"/>
    <mergeCell ref="C36:C37"/>
    <mergeCell ref="D36:D37"/>
    <mergeCell ref="F36:F37"/>
    <mergeCell ref="G36:G37"/>
    <mergeCell ref="J36:J37"/>
    <mergeCell ref="M40:M41"/>
    <mergeCell ref="O40:O41"/>
    <mergeCell ref="A58:A59"/>
    <mergeCell ref="C58:C59"/>
    <mergeCell ref="D58:D59"/>
    <mergeCell ref="F58:F59"/>
    <mergeCell ref="G58:G59"/>
    <mergeCell ref="J58:J59"/>
    <mergeCell ref="M58:M59"/>
    <mergeCell ref="O58:O59"/>
    <mergeCell ref="A56:A57"/>
    <mergeCell ref="C56:C57"/>
    <mergeCell ref="D56:D57"/>
    <mergeCell ref="F56:F57"/>
    <mergeCell ref="G56:G57"/>
    <mergeCell ref="J56:J57"/>
    <mergeCell ref="M44:M45"/>
    <mergeCell ref="O44:O45"/>
    <mergeCell ref="A46:A47"/>
    <mergeCell ref="C46:C47"/>
    <mergeCell ref="D46:D47"/>
    <mergeCell ref="F46:F47"/>
    <mergeCell ref="G46:G47"/>
    <mergeCell ref="J46:J47"/>
    <mergeCell ref="M46:M47"/>
    <mergeCell ref="O46:O47"/>
    <mergeCell ref="A44:A45"/>
    <mergeCell ref="C44:C45"/>
    <mergeCell ref="D44:D45"/>
    <mergeCell ref="F44:F45"/>
    <mergeCell ref="G44:G45"/>
    <mergeCell ref="J44:J45"/>
    <mergeCell ref="M48:M49"/>
    <mergeCell ref="O48:O49"/>
    <mergeCell ref="A66:A67"/>
    <mergeCell ref="C66:C67"/>
    <mergeCell ref="D66:D67"/>
    <mergeCell ref="F66:F67"/>
    <mergeCell ref="G66:G67"/>
    <mergeCell ref="J66:J67"/>
    <mergeCell ref="M66:M67"/>
    <mergeCell ref="O66:O67"/>
    <mergeCell ref="A64:A65"/>
    <mergeCell ref="C64:C65"/>
    <mergeCell ref="D64:D65"/>
    <mergeCell ref="F64:F65"/>
    <mergeCell ref="G64:G65"/>
    <mergeCell ref="J64:J65"/>
    <mergeCell ref="M52:M53"/>
    <mergeCell ref="O52:O53"/>
    <mergeCell ref="A54:A55"/>
    <mergeCell ref="C54:C55"/>
    <mergeCell ref="D54:D55"/>
    <mergeCell ref="F54:F55"/>
    <mergeCell ref="G54:G55"/>
    <mergeCell ref="J54:J55"/>
    <mergeCell ref="M54:M55"/>
    <mergeCell ref="O54:O55"/>
    <mergeCell ref="A52:A53"/>
    <mergeCell ref="C52:C53"/>
    <mergeCell ref="D52:D53"/>
    <mergeCell ref="F52:F53"/>
    <mergeCell ref="G52:G53"/>
    <mergeCell ref="J52:J53"/>
    <mergeCell ref="M56:M57"/>
    <mergeCell ref="O56:O57"/>
    <mergeCell ref="A74:A75"/>
    <mergeCell ref="C74:C75"/>
    <mergeCell ref="D74:D75"/>
    <mergeCell ref="F74:F75"/>
    <mergeCell ref="G74:G75"/>
    <mergeCell ref="J74:J75"/>
    <mergeCell ref="M74:M75"/>
    <mergeCell ref="O74:O75"/>
    <mergeCell ref="A72:A73"/>
    <mergeCell ref="C72:C73"/>
    <mergeCell ref="D72:D73"/>
    <mergeCell ref="F72:F73"/>
    <mergeCell ref="G72:G73"/>
    <mergeCell ref="J72:J73"/>
    <mergeCell ref="M60:M61"/>
    <mergeCell ref="O60:O61"/>
    <mergeCell ref="A62:A63"/>
    <mergeCell ref="C62:C63"/>
    <mergeCell ref="D62:D63"/>
    <mergeCell ref="F62:F63"/>
    <mergeCell ref="G62:G63"/>
    <mergeCell ref="J62:J63"/>
    <mergeCell ref="M62:M63"/>
    <mergeCell ref="O62:O63"/>
    <mergeCell ref="A60:A61"/>
    <mergeCell ref="C60:C61"/>
    <mergeCell ref="D60:D61"/>
    <mergeCell ref="F60:F61"/>
    <mergeCell ref="G60:G61"/>
    <mergeCell ref="J60:J61"/>
    <mergeCell ref="M64:M65"/>
    <mergeCell ref="O64:O65"/>
    <mergeCell ref="A82:A83"/>
    <mergeCell ref="C82:C83"/>
    <mergeCell ref="D82:D83"/>
    <mergeCell ref="F82:F83"/>
    <mergeCell ref="G82:G83"/>
    <mergeCell ref="J82:J83"/>
    <mergeCell ref="M82:M83"/>
    <mergeCell ref="O82:O83"/>
    <mergeCell ref="A80:A81"/>
    <mergeCell ref="C80:C81"/>
    <mergeCell ref="D80:D81"/>
    <mergeCell ref="F80:F81"/>
    <mergeCell ref="G80:G81"/>
    <mergeCell ref="J80:J81"/>
    <mergeCell ref="M68:M69"/>
    <mergeCell ref="O68:O69"/>
    <mergeCell ref="A70:A71"/>
    <mergeCell ref="C70:C71"/>
    <mergeCell ref="D70:D71"/>
    <mergeCell ref="F70:F71"/>
    <mergeCell ref="G70:G71"/>
    <mergeCell ref="J70:J71"/>
    <mergeCell ref="M70:M71"/>
    <mergeCell ref="O70:O71"/>
    <mergeCell ref="A68:A69"/>
    <mergeCell ref="C68:C69"/>
    <mergeCell ref="D68:D69"/>
    <mergeCell ref="F68:F69"/>
    <mergeCell ref="G68:G69"/>
    <mergeCell ref="J68:J69"/>
    <mergeCell ref="M72:M73"/>
    <mergeCell ref="O72:O73"/>
    <mergeCell ref="A90:A91"/>
    <mergeCell ref="C90:C91"/>
    <mergeCell ref="D90:D91"/>
    <mergeCell ref="F90:F91"/>
    <mergeCell ref="G90:G91"/>
    <mergeCell ref="J90:J91"/>
    <mergeCell ref="M90:M91"/>
    <mergeCell ref="O90:O91"/>
    <mergeCell ref="A88:A89"/>
    <mergeCell ref="C88:C89"/>
    <mergeCell ref="D88:D89"/>
    <mergeCell ref="F88:F89"/>
    <mergeCell ref="G88:G89"/>
    <mergeCell ref="J88:J89"/>
    <mergeCell ref="M76:M77"/>
    <mergeCell ref="O76:O77"/>
    <mergeCell ref="A78:A79"/>
    <mergeCell ref="C78:C79"/>
    <mergeCell ref="D78:D79"/>
    <mergeCell ref="F78:F79"/>
    <mergeCell ref="G78:G79"/>
    <mergeCell ref="J78:J79"/>
    <mergeCell ref="M78:M79"/>
    <mergeCell ref="O78:O79"/>
    <mergeCell ref="A76:A77"/>
    <mergeCell ref="C76:C77"/>
    <mergeCell ref="D76:D77"/>
    <mergeCell ref="F76:F77"/>
    <mergeCell ref="G76:G77"/>
    <mergeCell ref="J76:J77"/>
    <mergeCell ref="M80:M81"/>
    <mergeCell ref="O80:O81"/>
    <mergeCell ref="A98:A99"/>
    <mergeCell ref="C98:C99"/>
    <mergeCell ref="D98:D99"/>
    <mergeCell ref="F98:F99"/>
    <mergeCell ref="G98:G99"/>
    <mergeCell ref="J98:J99"/>
    <mergeCell ref="M98:M99"/>
    <mergeCell ref="O98:O99"/>
    <mergeCell ref="A96:A97"/>
    <mergeCell ref="C96:C97"/>
    <mergeCell ref="D96:D97"/>
    <mergeCell ref="F96:F97"/>
    <mergeCell ref="G96:G97"/>
    <mergeCell ref="J96:J97"/>
    <mergeCell ref="M84:M85"/>
    <mergeCell ref="O84:O85"/>
    <mergeCell ref="A86:A87"/>
    <mergeCell ref="C86:C87"/>
    <mergeCell ref="D86:D87"/>
    <mergeCell ref="F86:F87"/>
    <mergeCell ref="G86:G87"/>
    <mergeCell ref="J86:J87"/>
    <mergeCell ref="M86:M87"/>
    <mergeCell ref="O86:O87"/>
    <mergeCell ref="A84:A85"/>
    <mergeCell ref="C84:C85"/>
    <mergeCell ref="D84:D85"/>
    <mergeCell ref="F84:F85"/>
    <mergeCell ref="G84:G85"/>
    <mergeCell ref="J84:J85"/>
    <mergeCell ref="M88:M89"/>
    <mergeCell ref="O88:O89"/>
    <mergeCell ref="A106:A107"/>
    <mergeCell ref="C106:C107"/>
    <mergeCell ref="D106:D107"/>
    <mergeCell ref="F106:F107"/>
    <mergeCell ref="G106:G107"/>
    <mergeCell ref="J106:J107"/>
    <mergeCell ref="M106:M107"/>
    <mergeCell ref="O106:O107"/>
    <mergeCell ref="A104:A105"/>
    <mergeCell ref="C104:C105"/>
    <mergeCell ref="D104:D105"/>
    <mergeCell ref="F104:F105"/>
    <mergeCell ref="G104:G105"/>
    <mergeCell ref="J104:J105"/>
    <mergeCell ref="M92:M93"/>
    <mergeCell ref="O92:O93"/>
    <mergeCell ref="A94:A95"/>
    <mergeCell ref="C94:C95"/>
    <mergeCell ref="D94:D95"/>
    <mergeCell ref="F94:F95"/>
    <mergeCell ref="G94:G95"/>
    <mergeCell ref="J94:J95"/>
    <mergeCell ref="M94:M95"/>
    <mergeCell ref="O94:O95"/>
    <mergeCell ref="A92:A93"/>
    <mergeCell ref="C92:C93"/>
    <mergeCell ref="D92:D93"/>
    <mergeCell ref="F92:F93"/>
    <mergeCell ref="G92:G93"/>
    <mergeCell ref="J92:J93"/>
    <mergeCell ref="M96:M97"/>
    <mergeCell ref="O96:O97"/>
    <mergeCell ref="M100:M101"/>
    <mergeCell ref="O100:O101"/>
    <mergeCell ref="A102:A103"/>
    <mergeCell ref="C102:C103"/>
    <mergeCell ref="D102:D103"/>
    <mergeCell ref="F102:F103"/>
    <mergeCell ref="G102:G103"/>
    <mergeCell ref="J102:J103"/>
    <mergeCell ref="M102:M103"/>
    <mergeCell ref="O102:O103"/>
    <mergeCell ref="A100:A101"/>
    <mergeCell ref="C100:C101"/>
    <mergeCell ref="D100:D101"/>
    <mergeCell ref="F100:F101"/>
    <mergeCell ref="G100:G101"/>
    <mergeCell ref="J100:J101"/>
    <mergeCell ref="M104:M105"/>
    <mergeCell ref="O104:O105"/>
    <mergeCell ref="M120:M121"/>
    <mergeCell ref="O120:O121"/>
    <mergeCell ref="A118:A119"/>
    <mergeCell ref="C118:C119"/>
    <mergeCell ref="D118:D119"/>
    <mergeCell ref="F118:F119"/>
    <mergeCell ref="G118:G119"/>
    <mergeCell ref="J118:J119"/>
    <mergeCell ref="M108:M109"/>
    <mergeCell ref="O108:O109"/>
    <mergeCell ref="A108:A109"/>
    <mergeCell ref="C108:C109"/>
    <mergeCell ref="D108:D109"/>
    <mergeCell ref="F108:F109"/>
    <mergeCell ref="G108:G109"/>
    <mergeCell ref="J108:J109"/>
    <mergeCell ref="M110:M111"/>
    <mergeCell ref="O110:O111"/>
    <mergeCell ref="A112:A113"/>
    <mergeCell ref="C112:C113"/>
    <mergeCell ref="D112:D113"/>
    <mergeCell ref="F112:F113"/>
    <mergeCell ref="G112:G113"/>
    <mergeCell ref="J112:J113"/>
    <mergeCell ref="M112:M113"/>
    <mergeCell ref="O112:O113"/>
    <mergeCell ref="A110:A111"/>
    <mergeCell ref="C110:C111"/>
    <mergeCell ref="D110:D111"/>
    <mergeCell ref="F110:F111"/>
    <mergeCell ref="G110:G111"/>
    <mergeCell ref="J110:J111"/>
    <mergeCell ref="M128:M129"/>
    <mergeCell ref="O128:O129"/>
    <mergeCell ref="A126:A127"/>
    <mergeCell ref="C126:C127"/>
    <mergeCell ref="D126:D127"/>
    <mergeCell ref="F126:F127"/>
    <mergeCell ref="G126:G127"/>
    <mergeCell ref="J126:J127"/>
    <mergeCell ref="M114:M115"/>
    <mergeCell ref="O114:O115"/>
    <mergeCell ref="A116:A117"/>
    <mergeCell ref="C116:C117"/>
    <mergeCell ref="D116:D117"/>
    <mergeCell ref="F116:F117"/>
    <mergeCell ref="G116:G117"/>
    <mergeCell ref="J116:J117"/>
    <mergeCell ref="M116:M117"/>
    <mergeCell ref="O116:O117"/>
    <mergeCell ref="A114:A115"/>
    <mergeCell ref="C114:C115"/>
    <mergeCell ref="D114:D115"/>
    <mergeCell ref="F114:F115"/>
    <mergeCell ref="G114:G115"/>
    <mergeCell ref="J114:J115"/>
    <mergeCell ref="M118:M119"/>
    <mergeCell ref="O118:O119"/>
    <mergeCell ref="A120:A121"/>
    <mergeCell ref="C120:C121"/>
    <mergeCell ref="D120:D121"/>
    <mergeCell ref="F120:F121"/>
    <mergeCell ref="G120:G121"/>
    <mergeCell ref="J120:J121"/>
    <mergeCell ref="M134:M135"/>
    <mergeCell ref="O134:O135"/>
    <mergeCell ref="A132:A133"/>
    <mergeCell ref="C132:C133"/>
    <mergeCell ref="D132:D133"/>
    <mergeCell ref="F132:F133"/>
    <mergeCell ref="G132:G133"/>
    <mergeCell ref="J132:J133"/>
    <mergeCell ref="M122:M123"/>
    <mergeCell ref="O122:O123"/>
    <mergeCell ref="A124:A125"/>
    <mergeCell ref="C124:C125"/>
    <mergeCell ref="D124:D125"/>
    <mergeCell ref="F124:F125"/>
    <mergeCell ref="G124:G125"/>
    <mergeCell ref="J124:J125"/>
    <mergeCell ref="M124:M125"/>
    <mergeCell ref="O124:O125"/>
    <mergeCell ref="A122:A123"/>
    <mergeCell ref="C122:C123"/>
    <mergeCell ref="D122:D123"/>
    <mergeCell ref="F122:F123"/>
    <mergeCell ref="G122:G123"/>
    <mergeCell ref="J122:J123"/>
    <mergeCell ref="M126:M127"/>
    <mergeCell ref="O126:O127"/>
    <mergeCell ref="A128:A129"/>
    <mergeCell ref="C128:C129"/>
    <mergeCell ref="D128:D129"/>
    <mergeCell ref="F128:F129"/>
    <mergeCell ref="G128:G129"/>
    <mergeCell ref="J128:J129"/>
    <mergeCell ref="A136:A137"/>
    <mergeCell ref="C136:C137"/>
    <mergeCell ref="D136:D137"/>
    <mergeCell ref="F136:F137"/>
    <mergeCell ref="G136:G137"/>
    <mergeCell ref="J136:J137"/>
    <mergeCell ref="M136:M137"/>
    <mergeCell ref="O136:O137"/>
    <mergeCell ref="A138:A139"/>
    <mergeCell ref="C138:C139"/>
    <mergeCell ref="D138:D139"/>
    <mergeCell ref="F138:F139"/>
    <mergeCell ref="G138:G139"/>
    <mergeCell ref="J138:J139"/>
    <mergeCell ref="M138:M139"/>
    <mergeCell ref="O138:O139"/>
    <mergeCell ref="A130:A131"/>
    <mergeCell ref="C130:C131"/>
    <mergeCell ref="D130:D131"/>
    <mergeCell ref="F130:F131"/>
    <mergeCell ref="G130:G131"/>
    <mergeCell ref="J130:J131"/>
    <mergeCell ref="M130:M131"/>
    <mergeCell ref="O130:O131"/>
    <mergeCell ref="M132:M133"/>
    <mergeCell ref="O132:O133"/>
    <mergeCell ref="A134:A135"/>
    <mergeCell ref="C134:C135"/>
    <mergeCell ref="D134:D135"/>
    <mergeCell ref="F134:F135"/>
    <mergeCell ref="G134:G135"/>
    <mergeCell ref="J134:J135"/>
    <mergeCell ref="A144:A145"/>
    <mergeCell ref="C144:C145"/>
    <mergeCell ref="D144:D145"/>
    <mergeCell ref="F144:F145"/>
    <mergeCell ref="G144:G145"/>
    <mergeCell ref="J144:J145"/>
    <mergeCell ref="M144:M145"/>
    <mergeCell ref="O144:O145"/>
    <mergeCell ref="A146:A147"/>
    <mergeCell ref="C146:C147"/>
    <mergeCell ref="D146:D147"/>
    <mergeCell ref="F146:F147"/>
    <mergeCell ref="G146:G147"/>
    <mergeCell ref="J146:J147"/>
    <mergeCell ref="M146:M147"/>
    <mergeCell ref="O146:O147"/>
    <mergeCell ref="A140:A141"/>
    <mergeCell ref="C140:C141"/>
    <mergeCell ref="D140:D141"/>
    <mergeCell ref="F140:F141"/>
    <mergeCell ref="G140:G141"/>
    <mergeCell ref="J140:J141"/>
    <mergeCell ref="M140:M141"/>
    <mergeCell ref="O140:O141"/>
    <mergeCell ref="A142:A143"/>
    <mergeCell ref="C142:C143"/>
    <mergeCell ref="D142:D143"/>
    <mergeCell ref="F142:F143"/>
    <mergeCell ref="G142:G143"/>
    <mergeCell ref="J142:J143"/>
    <mergeCell ref="M142:M143"/>
    <mergeCell ref="O142:O143"/>
    <mergeCell ref="A152:A153"/>
    <mergeCell ref="C152:C153"/>
    <mergeCell ref="D152:D153"/>
    <mergeCell ref="F152:F153"/>
    <mergeCell ref="G152:G153"/>
    <mergeCell ref="J152:J153"/>
    <mergeCell ref="M152:M153"/>
    <mergeCell ref="O152:O153"/>
    <mergeCell ref="A154:A155"/>
    <mergeCell ref="C154:C155"/>
    <mergeCell ref="D154:D155"/>
    <mergeCell ref="F154:F155"/>
    <mergeCell ref="G154:G155"/>
    <mergeCell ref="J154:J155"/>
    <mergeCell ref="M154:M155"/>
    <mergeCell ref="O154:O155"/>
    <mergeCell ref="A148:A149"/>
    <mergeCell ref="C148:C149"/>
    <mergeCell ref="D148:D149"/>
    <mergeCell ref="F148:F149"/>
    <mergeCell ref="G148:G149"/>
    <mergeCell ref="J148:J149"/>
    <mergeCell ref="M148:M149"/>
    <mergeCell ref="O148:O149"/>
    <mergeCell ref="A150:A151"/>
    <mergeCell ref="C150:C151"/>
    <mergeCell ref="D150:D151"/>
    <mergeCell ref="F150:F151"/>
    <mergeCell ref="G150:G151"/>
    <mergeCell ref="J150:J151"/>
    <mergeCell ref="M150:M151"/>
    <mergeCell ref="O150:O151"/>
    <mergeCell ref="A168:A169"/>
    <mergeCell ref="C168:C169"/>
    <mergeCell ref="D168:D169"/>
    <mergeCell ref="F168:F169"/>
    <mergeCell ref="G168:G169"/>
    <mergeCell ref="J168:J169"/>
    <mergeCell ref="M168:M169"/>
    <mergeCell ref="O168:O169"/>
    <mergeCell ref="A170:A171"/>
    <mergeCell ref="C170:C171"/>
    <mergeCell ref="D170:D171"/>
    <mergeCell ref="F170:F171"/>
    <mergeCell ref="G170:G171"/>
    <mergeCell ref="J170:J171"/>
    <mergeCell ref="M170:M171"/>
    <mergeCell ref="O170:O171"/>
    <mergeCell ref="A6:A7"/>
    <mergeCell ref="C6:C7"/>
    <mergeCell ref="D6:D7"/>
    <mergeCell ref="F6:F7"/>
    <mergeCell ref="G6:G7"/>
    <mergeCell ref="J6:J7"/>
    <mergeCell ref="M6:M7"/>
    <mergeCell ref="O6:O7"/>
    <mergeCell ref="A156:A157"/>
    <mergeCell ref="C156:C157"/>
    <mergeCell ref="D156:D157"/>
    <mergeCell ref="F156:F157"/>
    <mergeCell ref="G156:G157"/>
    <mergeCell ref="J156:J157"/>
    <mergeCell ref="M156:M157"/>
    <mergeCell ref="O156:O157"/>
    <mergeCell ref="A176:A177"/>
    <mergeCell ref="C176:C177"/>
    <mergeCell ref="D176:D177"/>
    <mergeCell ref="F176:F177"/>
    <mergeCell ref="G176:G177"/>
    <mergeCell ref="J176:J177"/>
    <mergeCell ref="M176:M177"/>
    <mergeCell ref="O176:O177"/>
    <mergeCell ref="A172:A173"/>
    <mergeCell ref="C172:C173"/>
    <mergeCell ref="D172:D173"/>
    <mergeCell ref="F172:F173"/>
    <mergeCell ref="G172:G173"/>
    <mergeCell ref="J172:J173"/>
    <mergeCell ref="M172:M173"/>
    <mergeCell ref="O172:O173"/>
    <mergeCell ref="A174:A175"/>
    <mergeCell ref="C174:C175"/>
    <mergeCell ref="D174:D175"/>
    <mergeCell ref="F174:F175"/>
    <mergeCell ref="G174:G175"/>
    <mergeCell ref="J174:J175"/>
    <mergeCell ref="M174:M175"/>
    <mergeCell ref="O174:O175"/>
    <mergeCell ref="A206:A207"/>
    <mergeCell ref="C206:C207"/>
    <mergeCell ref="D206:D207"/>
    <mergeCell ref="F206:F207"/>
    <mergeCell ref="G206:G207"/>
    <mergeCell ref="J206:J207"/>
    <mergeCell ref="M206:M207"/>
    <mergeCell ref="O206:O207"/>
    <mergeCell ref="A202:A203"/>
    <mergeCell ref="C202:C203"/>
    <mergeCell ref="D202:D203"/>
    <mergeCell ref="F202:F203"/>
    <mergeCell ref="G202:G203"/>
    <mergeCell ref="J202:J203"/>
    <mergeCell ref="M202:M203"/>
    <mergeCell ref="O202:O203"/>
    <mergeCell ref="A204:A205"/>
    <mergeCell ref="C204:C205"/>
    <mergeCell ref="D204:D205"/>
    <mergeCell ref="F204:F205"/>
    <mergeCell ref="G204:G205"/>
    <mergeCell ref="J204:J205"/>
    <mergeCell ref="M204:M205"/>
    <mergeCell ref="O204:O205"/>
    <mergeCell ref="A246:A247"/>
    <mergeCell ref="C246:C247"/>
    <mergeCell ref="D246:D247"/>
    <mergeCell ref="F246:F247"/>
    <mergeCell ref="G246:G247"/>
    <mergeCell ref="H246:I246"/>
    <mergeCell ref="J246:J247"/>
    <mergeCell ref="M246:M247"/>
    <mergeCell ref="O246:O247"/>
    <mergeCell ref="A244:A245"/>
    <mergeCell ref="C244:C245"/>
    <mergeCell ref="D244:D245"/>
    <mergeCell ref="F244:F245"/>
    <mergeCell ref="G244:G245"/>
    <mergeCell ref="H244:I244"/>
    <mergeCell ref="J244:J245"/>
    <mergeCell ref="M244:M245"/>
    <mergeCell ref="O244:O245"/>
    <mergeCell ref="A250:A251"/>
    <mergeCell ref="C250:C251"/>
    <mergeCell ref="D250:D251"/>
    <mergeCell ref="F250:F251"/>
    <mergeCell ref="G250:G251"/>
    <mergeCell ref="H250:I250"/>
    <mergeCell ref="J250:J251"/>
    <mergeCell ref="M250:M251"/>
    <mergeCell ref="O250:O251"/>
    <mergeCell ref="A248:A249"/>
    <mergeCell ref="C248:C249"/>
    <mergeCell ref="D248:D249"/>
    <mergeCell ref="F248:F249"/>
    <mergeCell ref="G248:G249"/>
    <mergeCell ref="H248:I248"/>
    <mergeCell ref="J248:J249"/>
    <mergeCell ref="M248:M249"/>
    <mergeCell ref="O248:O249"/>
    <mergeCell ref="A254:A255"/>
    <mergeCell ref="C254:C255"/>
    <mergeCell ref="D254:D255"/>
    <mergeCell ref="F254:F255"/>
    <mergeCell ref="G254:G255"/>
    <mergeCell ref="H254:I254"/>
    <mergeCell ref="J254:J255"/>
    <mergeCell ref="M254:M255"/>
    <mergeCell ref="O254:O255"/>
    <mergeCell ref="A252:A253"/>
    <mergeCell ref="C252:C253"/>
    <mergeCell ref="D252:D253"/>
    <mergeCell ref="F252:F253"/>
    <mergeCell ref="G252:G253"/>
    <mergeCell ref="H252:I252"/>
    <mergeCell ref="J252:J253"/>
    <mergeCell ref="M252:M253"/>
    <mergeCell ref="O252:O253"/>
    <mergeCell ref="A274:A275"/>
    <mergeCell ref="C274:C275"/>
    <mergeCell ref="D274:D275"/>
    <mergeCell ref="F274:F275"/>
    <mergeCell ref="G274:G275"/>
    <mergeCell ref="H274:I274"/>
    <mergeCell ref="J274:J275"/>
    <mergeCell ref="M274:M275"/>
    <mergeCell ref="O274:O275"/>
    <mergeCell ref="A276:A277"/>
    <mergeCell ref="C276:C277"/>
    <mergeCell ref="D276:D277"/>
    <mergeCell ref="F276:F277"/>
    <mergeCell ref="G276:G277"/>
    <mergeCell ref="H276:I276"/>
    <mergeCell ref="J276:J277"/>
    <mergeCell ref="M276:M277"/>
    <mergeCell ref="O276:O277"/>
    <mergeCell ref="A278:A279"/>
    <mergeCell ref="C278:C279"/>
    <mergeCell ref="D278:D279"/>
    <mergeCell ref="F278:F279"/>
    <mergeCell ref="G278:G279"/>
    <mergeCell ref="H278:I278"/>
    <mergeCell ref="J278:J279"/>
    <mergeCell ref="M278:M279"/>
    <mergeCell ref="O278:O279"/>
    <mergeCell ref="A280:A281"/>
    <mergeCell ref="C280:C281"/>
    <mergeCell ref="D280:D281"/>
    <mergeCell ref="F280:F281"/>
    <mergeCell ref="G280:G281"/>
    <mergeCell ref="H280:I280"/>
    <mergeCell ref="J280:J281"/>
    <mergeCell ref="M280:M281"/>
    <mergeCell ref="O280:O281"/>
    <mergeCell ref="A282:A283"/>
    <mergeCell ref="C282:C283"/>
    <mergeCell ref="D282:D283"/>
    <mergeCell ref="F282:F283"/>
    <mergeCell ref="G282:G283"/>
    <mergeCell ref="H282:I282"/>
    <mergeCell ref="J282:J283"/>
    <mergeCell ref="M282:M283"/>
    <mergeCell ref="O282:O283"/>
    <mergeCell ref="A284:A285"/>
    <mergeCell ref="C284:C285"/>
    <mergeCell ref="D284:D285"/>
    <mergeCell ref="F284:F285"/>
    <mergeCell ref="G284:G285"/>
    <mergeCell ref="H284:I284"/>
    <mergeCell ref="J284:J285"/>
    <mergeCell ref="M284:M285"/>
    <mergeCell ref="O284:O285"/>
    <mergeCell ref="A290:A291"/>
    <mergeCell ref="C290:C291"/>
    <mergeCell ref="D290:D291"/>
    <mergeCell ref="F290:F291"/>
    <mergeCell ref="G290:G291"/>
    <mergeCell ref="H290:I290"/>
    <mergeCell ref="J290:J291"/>
    <mergeCell ref="M290:M291"/>
    <mergeCell ref="O290:O291"/>
    <mergeCell ref="A286:A287"/>
    <mergeCell ref="C286:C287"/>
    <mergeCell ref="D286:D287"/>
    <mergeCell ref="F286:F287"/>
    <mergeCell ref="G286:G287"/>
    <mergeCell ref="H286:I286"/>
    <mergeCell ref="J286:J287"/>
    <mergeCell ref="M286:M287"/>
    <mergeCell ref="O286:O287"/>
    <mergeCell ref="A288:A289"/>
    <mergeCell ref="C288:C289"/>
    <mergeCell ref="D288:D289"/>
    <mergeCell ref="F288:F289"/>
    <mergeCell ref="G288:G289"/>
    <mergeCell ref="H288:I288"/>
    <mergeCell ref="J288:J289"/>
    <mergeCell ref="M288:M289"/>
    <mergeCell ref="O288:O289"/>
    <mergeCell ref="A292:A293"/>
    <mergeCell ref="C292:C293"/>
    <mergeCell ref="D292:D293"/>
    <mergeCell ref="F292:F293"/>
    <mergeCell ref="G292:G293"/>
    <mergeCell ref="H292:I292"/>
    <mergeCell ref="J292:J293"/>
    <mergeCell ref="M292:M293"/>
    <mergeCell ref="O292:O293"/>
    <mergeCell ref="A294:A295"/>
    <mergeCell ref="C294:C295"/>
    <mergeCell ref="D294:D295"/>
    <mergeCell ref="F294:F295"/>
    <mergeCell ref="G294:G295"/>
    <mergeCell ref="H294:I294"/>
    <mergeCell ref="J294:J295"/>
    <mergeCell ref="M294:M295"/>
    <mergeCell ref="O294:O295"/>
    <mergeCell ref="A296:A297"/>
    <mergeCell ref="C296:C297"/>
    <mergeCell ref="D296:D297"/>
    <mergeCell ref="F296:F297"/>
    <mergeCell ref="G296:G297"/>
    <mergeCell ref="H296:I296"/>
    <mergeCell ref="J296:J297"/>
    <mergeCell ref="M296:M297"/>
    <mergeCell ref="O296:O297"/>
    <mergeCell ref="A298:A299"/>
    <mergeCell ref="C298:C299"/>
    <mergeCell ref="D298:D299"/>
    <mergeCell ref="F298:F299"/>
    <mergeCell ref="G298:G299"/>
    <mergeCell ref="H298:I298"/>
    <mergeCell ref="J298:J299"/>
    <mergeCell ref="M298:M299"/>
    <mergeCell ref="O298:O299"/>
    <mergeCell ref="A304:A305"/>
    <mergeCell ref="C304:C305"/>
    <mergeCell ref="D304:D305"/>
    <mergeCell ref="F304:F305"/>
    <mergeCell ref="G304:G305"/>
    <mergeCell ref="H304:I304"/>
    <mergeCell ref="J304:J305"/>
    <mergeCell ref="M304:M305"/>
    <mergeCell ref="O304:O305"/>
    <mergeCell ref="A300:A301"/>
    <mergeCell ref="C300:C301"/>
    <mergeCell ref="D300:D301"/>
    <mergeCell ref="F300:F301"/>
    <mergeCell ref="G300:G301"/>
    <mergeCell ref="H300:I300"/>
    <mergeCell ref="J300:J301"/>
    <mergeCell ref="M300:M301"/>
    <mergeCell ref="O300:O301"/>
    <mergeCell ref="A302:A303"/>
    <mergeCell ref="C302:C303"/>
    <mergeCell ref="D302:D303"/>
    <mergeCell ref="F302:F303"/>
    <mergeCell ref="G302:G303"/>
    <mergeCell ref="H302:I302"/>
    <mergeCell ref="J302:J303"/>
    <mergeCell ref="M302:M303"/>
    <mergeCell ref="O302:O303"/>
    <mergeCell ref="A306:A307"/>
    <mergeCell ref="C306:C307"/>
    <mergeCell ref="D306:D307"/>
    <mergeCell ref="F306:F307"/>
    <mergeCell ref="G306:G307"/>
    <mergeCell ref="H306:I306"/>
    <mergeCell ref="J306:J307"/>
    <mergeCell ref="M306:M307"/>
    <mergeCell ref="O306:O307"/>
    <mergeCell ref="A308:A309"/>
    <mergeCell ref="C308:C309"/>
    <mergeCell ref="D308:D309"/>
    <mergeCell ref="F308:F309"/>
    <mergeCell ref="G308:G309"/>
    <mergeCell ref="H308:I308"/>
    <mergeCell ref="J308:J309"/>
    <mergeCell ref="M308:M309"/>
    <mergeCell ref="O308:O309"/>
    <mergeCell ref="A310:A311"/>
    <mergeCell ref="C310:C311"/>
    <mergeCell ref="D310:D311"/>
    <mergeCell ref="F310:F311"/>
    <mergeCell ref="G310:G311"/>
    <mergeCell ref="H310:I310"/>
    <mergeCell ref="J310:J311"/>
    <mergeCell ref="M310:M311"/>
    <mergeCell ref="O310:O311"/>
    <mergeCell ref="A312:A313"/>
    <mergeCell ref="C312:C313"/>
    <mergeCell ref="D312:D313"/>
    <mergeCell ref="F312:F313"/>
    <mergeCell ref="G312:G313"/>
    <mergeCell ref="H312:I312"/>
    <mergeCell ref="J312:J313"/>
    <mergeCell ref="M312:M313"/>
    <mergeCell ref="O312:O313"/>
    <mergeCell ref="A314:A315"/>
    <mergeCell ref="C314:C315"/>
    <mergeCell ref="D314:D315"/>
    <mergeCell ref="F314:F315"/>
    <mergeCell ref="G314:G315"/>
    <mergeCell ref="H314:I314"/>
    <mergeCell ref="J314:J315"/>
    <mergeCell ref="M314:M315"/>
    <mergeCell ref="O314:O315"/>
    <mergeCell ref="A316:A317"/>
    <mergeCell ref="C316:C317"/>
    <mergeCell ref="D316:D317"/>
    <mergeCell ref="F316:F317"/>
    <mergeCell ref="G316:G317"/>
    <mergeCell ref="H316:I316"/>
    <mergeCell ref="J316:J317"/>
    <mergeCell ref="M316:M317"/>
    <mergeCell ref="O316:O317"/>
    <mergeCell ref="A318:A319"/>
    <mergeCell ref="C318:C319"/>
    <mergeCell ref="D318:D319"/>
    <mergeCell ref="F318:F319"/>
    <mergeCell ref="G318:G319"/>
    <mergeCell ref="H318:I318"/>
    <mergeCell ref="J318:J319"/>
    <mergeCell ref="M318:M319"/>
    <mergeCell ref="O318:O319"/>
    <mergeCell ref="A320:A321"/>
    <mergeCell ref="C320:C321"/>
    <mergeCell ref="D320:D321"/>
    <mergeCell ref="F320:F321"/>
    <mergeCell ref="G320:G321"/>
    <mergeCell ref="H320:I320"/>
    <mergeCell ref="J320:J321"/>
    <mergeCell ref="M320:M321"/>
    <mergeCell ref="O320:O321"/>
    <mergeCell ref="A322:A323"/>
    <mergeCell ref="C322:C323"/>
    <mergeCell ref="D322:D323"/>
    <mergeCell ref="F322:F323"/>
    <mergeCell ref="G322:G323"/>
    <mergeCell ref="H322:I322"/>
    <mergeCell ref="J322:J323"/>
    <mergeCell ref="M322:M323"/>
    <mergeCell ref="O322:O323"/>
    <mergeCell ref="A324:A325"/>
    <mergeCell ref="C324:C325"/>
    <mergeCell ref="D324:D325"/>
    <mergeCell ref="F324:F325"/>
    <mergeCell ref="G324:G325"/>
    <mergeCell ref="H324:I324"/>
    <mergeCell ref="J324:J325"/>
    <mergeCell ref="M324:M325"/>
    <mergeCell ref="O324:O325"/>
    <mergeCell ref="A326:A327"/>
    <mergeCell ref="C326:C327"/>
    <mergeCell ref="D326:D327"/>
    <mergeCell ref="F326:F327"/>
    <mergeCell ref="G326:G327"/>
    <mergeCell ref="H326:I326"/>
    <mergeCell ref="J326:J327"/>
    <mergeCell ref="M326:M327"/>
    <mergeCell ref="O326:O327"/>
    <mergeCell ref="A328:A329"/>
    <mergeCell ref="C328:C329"/>
    <mergeCell ref="D328:D329"/>
    <mergeCell ref="F328:F329"/>
    <mergeCell ref="G328:G329"/>
    <mergeCell ref="H328:I328"/>
    <mergeCell ref="J328:J329"/>
    <mergeCell ref="M328:M329"/>
    <mergeCell ref="O328:O329"/>
    <mergeCell ref="A334:A335"/>
    <mergeCell ref="C334:C335"/>
    <mergeCell ref="D334:D335"/>
    <mergeCell ref="F334:F335"/>
    <mergeCell ref="G334:G335"/>
    <mergeCell ref="H334:I334"/>
    <mergeCell ref="J334:J335"/>
    <mergeCell ref="M334:M335"/>
    <mergeCell ref="O334:O335"/>
    <mergeCell ref="A330:A331"/>
    <mergeCell ref="C330:C331"/>
    <mergeCell ref="D330:D331"/>
    <mergeCell ref="F330:F331"/>
    <mergeCell ref="G330:G331"/>
    <mergeCell ref="H330:I330"/>
    <mergeCell ref="J330:J331"/>
    <mergeCell ref="M330:M331"/>
    <mergeCell ref="O330:O331"/>
    <mergeCell ref="A332:A333"/>
    <mergeCell ref="C332:C333"/>
    <mergeCell ref="D332:D333"/>
    <mergeCell ref="F332:F333"/>
    <mergeCell ref="G332:G333"/>
    <mergeCell ref="H332:I332"/>
    <mergeCell ref="J332:J333"/>
    <mergeCell ref="M332:M333"/>
    <mergeCell ref="O332:O333"/>
    <mergeCell ref="A336:A337"/>
    <mergeCell ref="C336:C337"/>
    <mergeCell ref="D336:D337"/>
    <mergeCell ref="F336:F337"/>
    <mergeCell ref="G336:G337"/>
    <mergeCell ref="H336:I336"/>
    <mergeCell ref="J336:J337"/>
    <mergeCell ref="M336:M337"/>
    <mergeCell ref="O336:O337"/>
    <mergeCell ref="A338:A339"/>
    <mergeCell ref="C338:C339"/>
    <mergeCell ref="D338:D339"/>
    <mergeCell ref="F338:F339"/>
    <mergeCell ref="G338:G339"/>
    <mergeCell ref="H338:I338"/>
    <mergeCell ref="J338:J339"/>
    <mergeCell ref="M338:M339"/>
    <mergeCell ref="O338:O339"/>
    <mergeCell ref="A340:A341"/>
    <mergeCell ref="C340:C341"/>
    <mergeCell ref="D340:D341"/>
    <mergeCell ref="F340:F341"/>
    <mergeCell ref="G340:G341"/>
    <mergeCell ref="H340:I340"/>
    <mergeCell ref="J340:J341"/>
    <mergeCell ref="M340:M341"/>
    <mergeCell ref="O340:O341"/>
    <mergeCell ref="A342:A343"/>
    <mergeCell ref="C342:C343"/>
    <mergeCell ref="D342:D343"/>
    <mergeCell ref="F342:F343"/>
    <mergeCell ref="G342:G343"/>
    <mergeCell ref="H342:I342"/>
    <mergeCell ref="J342:J343"/>
    <mergeCell ref="M342:M343"/>
    <mergeCell ref="O342:O343"/>
    <mergeCell ref="A344:A345"/>
    <mergeCell ref="C344:C345"/>
    <mergeCell ref="D344:D345"/>
    <mergeCell ref="F344:F345"/>
    <mergeCell ref="G344:G345"/>
    <mergeCell ref="H344:I344"/>
    <mergeCell ref="J344:J345"/>
    <mergeCell ref="M344:M345"/>
    <mergeCell ref="O344:O345"/>
    <mergeCell ref="A346:A347"/>
    <mergeCell ref="C346:C347"/>
    <mergeCell ref="D346:D347"/>
    <mergeCell ref="F346:F347"/>
    <mergeCell ref="G346:G347"/>
    <mergeCell ref="H346:I346"/>
    <mergeCell ref="J346:J347"/>
    <mergeCell ref="M346:M347"/>
    <mergeCell ref="O346:O347"/>
    <mergeCell ref="A352:A353"/>
    <mergeCell ref="C352:C353"/>
    <mergeCell ref="D352:D353"/>
    <mergeCell ref="F352:F353"/>
    <mergeCell ref="G352:G353"/>
    <mergeCell ref="H352:I352"/>
    <mergeCell ref="J352:J353"/>
    <mergeCell ref="M352:M353"/>
    <mergeCell ref="O352:O353"/>
    <mergeCell ref="A348:A349"/>
    <mergeCell ref="C348:C349"/>
    <mergeCell ref="D348:D349"/>
    <mergeCell ref="F348:F349"/>
    <mergeCell ref="G348:G349"/>
    <mergeCell ref="H348:I348"/>
    <mergeCell ref="J348:J349"/>
    <mergeCell ref="M348:M349"/>
    <mergeCell ref="O348:O349"/>
    <mergeCell ref="A350:A351"/>
    <mergeCell ref="C350:C351"/>
    <mergeCell ref="D350:D351"/>
    <mergeCell ref="F350:F351"/>
    <mergeCell ref="G350:G351"/>
    <mergeCell ref="H350:I350"/>
    <mergeCell ref="J350:J351"/>
    <mergeCell ref="M350:M351"/>
    <mergeCell ref="O350:O351"/>
  </mergeCells>
  <phoneticPr fontId="37" type="noConversion"/>
  <printOptions horizontalCentered="1" verticalCentered="1"/>
  <pageMargins left="0.25" right="0.25" top="0.75" bottom="0.75" header="0.3" footer="0.3"/>
  <pageSetup paperSize="9" scale="80" fitToHeight="0" orientation="landscape" r:id="rId1"/>
  <headerFooter>
    <oddFooter>&amp;C第&amp;P頁 共&amp;N頁</oddFooter>
  </headerFooter>
  <rowBreaks count="14" manualBreakCount="14">
    <brk id="21" max="14" man="1"/>
    <brk id="37" max="14" man="1"/>
    <brk id="53" max="14" man="1"/>
    <brk id="69" max="14" man="1"/>
    <brk id="85" max="14" man="1"/>
    <brk id="101" max="14" man="1"/>
    <brk id="115" max="14" man="1"/>
    <brk id="131" max="14" man="1"/>
    <brk id="147" max="14" man="1"/>
    <brk id="163" max="14" man="1"/>
    <brk id="179" max="14" man="1"/>
    <brk id="195" max="14" man="1"/>
    <brk id="211" max="14" man="1"/>
    <brk id="227" max="14"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pageSetUpPr fitToPage="1"/>
  </sheetPr>
  <dimension ref="A1:P259"/>
  <sheetViews>
    <sheetView view="pageBreakPreview" topLeftCell="A178" zoomScaleNormal="100" zoomScaleSheetLayoutView="100" zoomScalePageLayoutView="120" workbookViewId="0">
      <selection activeCell="K190" sqref="K190"/>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4.25" style="72" customWidth="1"/>
    <col min="10" max="10" width="20.125" style="117"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370" t="s">
        <v>464</v>
      </c>
      <c r="B1" s="1371"/>
      <c r="C1" s="1371"/>
      <c r="D1" s="1371"/>
      <c r="E1" s="1371"/>
      <c r="F1" s="1371"/>
      <c r="G1" s="1371"/>
      <c r="H1" s="1371"/>
      <c r="I1" s="1371"/>
      <c r="J1" s="1371"/>
      <c r="K1" s="1371"/>
      <c r="L1" s="1371"/>
      <c r="M1" s="1371"/>
      <c r="N1" s="1371"/>
      <c r="O1" s="1372"/>
      <c r="P1" s="118"/>
    </row>
    <row r="2" spans="1:16">
      <c r="A2" s="1384" t="s">
        <v>248</v>
      </c>
      <c r="B2" s="62" t="s">
        <v>250</v>
      </c>
      <c r="C2" s="1373" t="s">
        <v>465</v>
      </c>
      <c r="D2" s="1374"/>
      <c r="E2" s="63" t="s">
        <v>393</v>
      </c>
      <c r="F2" s="1373" t="s">
        <v>466</v>
      </c>
      <c r="G2" s="1374"/>
      <c r="H2" s="62" t="s">
        <v>394</v>
      </c>
      <c r="I2" s="296"/>
      <c r="J2" s="1386" t="s">
        <v>467</v>
      </c>
      <c r="K2" s="1386" t="s">
        <v>395</v>
      </c>
      <c r="L2" s="1392"/>
      <c r="M2" s="1394" t="s">
        <v>468</v>
      </c>
      <c r="N2" s="1373" t="s">
        <v>469</v>
      </c>
      <c r="O2" s="64" t="s">
        <v>249</v>
      </c>
      <c r="P2" s="118"/>
    </row>
    <row r="3" spans="1:16">
      <c r="A3" s="1385"/>
      <c r="B3" s="65" t="s">
        <v>260</v>
      </c>
      <c r="C3" s="1375"/>
      <c r="D3" s="1375"/>
      <c r="E3" s="66" t="s">
        <v>470</v>
      </c>
      <c r="F3" s="1375"/>
      <c r="G3" s="1375"/>
      <c r="H3" s="65" t="s">
        <v>396</v>
      </c>
      <c r="I3" s="151"/>
      <c r="J3" s="1387"/>
      <c r="K3" s="1387" t="s">
        <v>397</v>
      </c>
      <c r="L3" s="1393"/>
      <c r="M3" s="1395"/>
      <c r="N3" s="1396"/>
      <c r="O3" s="67" t="s">
        <v>439</v>
      </c>
      <c r="P3" s="118"/>
    </row>
    <row r="4" spans="1:16" ht="30" customHeight="1">
      <c r="A4" s="1470">
        <v>5</v>
      </c>
      <c r="B4" s="149" t="s">
        <v>272</v>
      </c>
      <c r="C4" s="1471">
        <v>38313</v>
      </c>
      <c r="D4" s="1473" t="s">
        <v>1586</v>
      </c>
      <c r="E4" s="82" t="s">
        <v>473</v>
      </c>
      <c r="F4" s="1471" t="s">
        <v>449</v>
      </c>
      <c r="G4" s="1473" t="s">
        <v>1587</v>
      </c>
      <c r="H4" s="82" t="s">
        <v>473</v>
      </c>
      <c r="I4" s="103"/>
      <c r="J4" s="1475" t="s">
        <v>1588</v>
      </c>
      <c r="K4" s="90" t="s">
        <v>449</v>
      </c>
      <c r="L4" s="157"/>
      <c r="M4" s="1457" t="s">
        <v>444</v>
      </c>
      <c r="N4" s="82" t="s">
        <v>474</v>
      </c>
      <c r="O4" s="1391" t="s">
        <v>1643</v>
      </c>
      <c r="P4" s="118"/>
    </row>
    <row r="5" spans="1:16" ht="30" customHeight="1">
      <c r="A5" s="1470"/>
      <c r="B5" s="149" t="s">
        <v>398</v>
      </c>
      <c r="C5" s="1472"/>
      <c r="D5" s="1474"/>
      <c r="E5" s="82" t="s">
        <v>473</v>
      </c>
      <c r="F5" s="1472"/>
      <c r="G5" s="1474"/>
      <c r="H5" s="165" t="s">
        <v>449</v>
      </c>
      <c r="I5" s="303"/>
      <c r="J5" s="1475"/>
      <c r="K5" s="91" t="s">
        <v>449</v>
      </c>
      <c r="L5" s="158"/>
      <c r="M5" s="1457"/>
      <c r="N5" s="82" t="s">
        <v>476</v>
      </c>
      <c r="O5" s="1391"/>
      <c r="P5" s="118"/>
    </row>
    <row r="6" spans="1:16" ht="30" customHeight="1">
      <c r="A6" s="1468" t="s">
        <v>723</v>
      </c>
      <c r="B6" s="148" t="s">
        <v>272</v>
      </c>
      <c r="C6" s="1389">
        <v>38313</v>
      </c>
      <c r="D6" s="1446" t="s">
        <v>1584</v>
      </c>
      <c r="E6" s="69" t="s">
        <v>633</v>
      </c>
      <c r="F6" s="1389">
        <v>80</v>
      </c>
      <c r="G6" s="1446" t="s">
        <v>1585</v>
      </c>
      <c r="H6" s="1476" t="s">
        <v>434</v>
      </c>
      <c r="I6" s="1368"/>
      <c r="J6" s="1367" t="s">
        <v>1506</v>
      </c>
      <c r="K6" s="72">
        <v>80</v>
      </c>
      <c r="L6" s="155" t="s">
        <v>1585</v>
      </c>
      <c r="M6" s="1395" t="s">
        <v>444</v>
      </c>
      <c r="N6" s="66" t="s">
        <v>488</v>
      </c>
      <c r="O6" s="1369" t="s">
        <v>1508</v>
      </c>
      <c r="P6" s="118"/>
    </row>
    <row r="7" spans="1:16" ht="30" customHeight="1">
      <c r="A7" s="1468"/>
      <c r="B7" s="148" t="s">
        <v>398</v>
      </c>
      <c r="C7" s="1366"/>
      <c r="D7" s="1469"/>
      <c r="E7" s="69" t="s">
        <v>434</v>
      </c>
      <c r="F7" s="1366"/>
      <c r="G7" s="1469"/>
      <c r="H7" s="72">
        <v>4</v>
      </c>
      <c r="I7" s="156" t="s">
        <v>443</v>
      </c>
      <c r="J7" s="1367"/>
      <c r="K7" s="72">
        <v>4</v>
      </c>
      <c r="L7" s="156" t="s">
        <v>443</v>
      </c>
      <c r="M7" s="1395"/>
      <c r="N7" s="66" t="s">
        <v>499</v>
      </c>
      <c r="O7" s="1369"/>
      <c r="P7" s="118"/>
    </row>
    <row r="8" spans="1:16" ht="30" customHeight="1">
      <c r="A8" s="1468" t="s">
        <v>724</v>
      </c>
      <c r="B8" s="148" t="s">
        <v>272</v>
      </c>
      <c r="C8" s="1389">
        <v>38313</v>
      </c>
      <c r="D8" s="1446" t="s">
        <v>1584</v>
      </c>
      <c r="E8" s="69" t="s">
        <v>550</v>
      </c>
      <c r="F8" s="1389">
        <v>80</v>
      </c>
      <c r="G8" s="1446" t="s">
        <v>1585</v>
      </c>
      <c r="H8" s="84" t="s">
        <v>550</v>
      </c>
      <c r="J8" s="1367" t="s">
        <v>1506</v>
      </c>
      <c r="K8" s="72">
        <v>160</v>
      </c>
      <c r="L8" s="155" t="s">
        <v>1585</v>
      </c>
      <c r="M8" s="1395" t="s">
        <v>444</v>
      </c>
      <c r="N8" s="66" t="s">
        <v>474</v>
      </c>
      <c r="O8" s="1369" t="s">
        <v>1509</v>
      </c>
      <c r="P8" s="118"/>
    </row>
    <row r="9" spans="1:16" ht="30" customHeight="1">
      <c r="A9" s="1468"/>
      <c r="B9" s="148" t="s">
        <v>398</v>
      </c>
      <c r="C9" s="1366"/>
      <c r="D9" s="1469"/>
      <c r="E9" s="69" t="s">
        <v>550</v>
      </c>
      <c r="F9" s="1366"/>
      <c r="G9" s="1469"/>
      <c r="H9" s="72">
        <v>4</v>
      </c>
      <c r="I9" s="156" t="s">
        <v>443</v>
      </c>
      <c r="J9" s="1367"/>
      <c r="K9" s="72">
        <f>K7+H9</f>
        <v>8</v>
      </c>
      <c r="L9" s="156" t="s">
        <v>443</v>
      </c>
      <c r="M9" s="1395"/>
      <c r="N9" s="66" t="s">
        <v>476</v>
      </c>
      <c r="O9" s="1369"/>
      <c r="P9" s="118"/>
    </row>
    <row r="10" spans="1:16" ht="30" customHeight="1">
      <c r="A10" s="1468" t="s">
        <v>725</v>
      </c>
      <c r="B10" s="148" t="s">
        <v>272</v>
      </c>
      <c r="C10" s="1389">
        <v>38313</v>
      </c>
      <c r="D10" s="1446" t="s">
        <v>1584</v>
      </c>
      <c r="E10" s="69" t="s">
        <v>550</v>
      </c>
      <c r="F10" s="1389">
        <v>80</v>
      </c>
      <c r="G10" s="1446" t="s">
        <v>1585</v>
      </c>
      <c r="H10" s="84" t="s">
        <v>550</v>
      </c>
      <c r="J10" s="1367" t="s">
        <v>1506</v>
      </c>
      <c r="K10" s="72">
        <v>240</v>
      </c>
      <c r="L10" s="155" t="s">
        <v>1585</v>
      </c>
      <c r="M10" s="1395" t="s">
        <v>444</v>
      </c>
      <c r="N10" s="66" t="s">
        <v>474</v>
      </c>
      <c r="O10" s="1369" t="s">
        <v>1510</v>
      </c>
      <c r="P10" s="118"/>
    </row>
    <row r="11" spans="1:16" ht="30" customHeight="1">
      <c r="A11" s="1468"/>
      <c r="B11" s="148" t="s">
        <v>398</v>
      </c>
      <c r="C11" s="1366"/>
      <c r="D11" s="1469"/>
      <c r="E11" s="69" t="s">
        <v>550</v>
      </c>
      <c r="F11" s="1366"/>
      <c r="G11" s="1469"/>
      <c r="H11" s="72">
        <v>4</v>
      </c>
      <c r="I11" s="156" t="s">
        <v>443</v>
      </c>
      <c r="J11" s="1367"/>
      <c r="K11" s="72">
        <f>K9+H11</f>
        <v>12</v>
      </c>
      <c r="L11" s="156" t="s">
        <v>443</v>
      </c>
      <c r="M11" s="1395"/>
      <c r="N11" s="66" t="s">
        <v>476</v>
      </c>
      <c r="O11" s="1369"/>
      <c r="P11" s="118"/>
    </row>
    <row r="12" spans="1:16" ht="30" customHeight="1">
      <c r="A12" s="1468" t="s">
        <v>726</v>
      </c>
      <c r="B12" s="148" t="s">
        <v>272</v>
      </c>
      <c r="C12" s="1389">
        <v>38313</v>
      </c>
      <c r="D12" s="1446" t="s">
        <v>1584</v>
      </c>
      <c r="E12" s="69" t="s">
        <v>568</v>
      </c>
      <c r="F12" s="1389">
        <v>78</v>
      </c>
      <c r="G12" s="1446" t="s">
        <v>1585</v>
      </c>
      <c r="H12" s="69" t="s">
        <v>568</v>
      </c>
      <c r="I12" s="294"/>
      <c r="J12" s="1367" t="s">
        <v>1506</v>
      </c>
      <c r="K12" s="72">
        <v>318</v>
      </c>
      <c r="L12" s="155" t="s">
        <v>1585</v>
      </c>
      <c r="M12" s="1395" t="s">
        <v>444</v>
      </c>
      <c r="N12" s="66" t="s">
        <v>488</v>
      </c>
      <c r="O12" s="1369" t="s">
        <v>1511</v>
      </c>
      <c r="P12" s="118"/>
    </row>
    <row r="13" spans="1:16" ht="30" customHeight="1">
      <c r="A13" s="1468"/>
      <c r="B13" s="148" t="s">
        <v>398</v>
      </c>
      <c r="C13" s="1366"/>
      <c r="D13" s="1469"/>
      <c r="E13" s="69" t="s">
        <v>568</v>
      </c>
      <c r="F13" s="1366"/>
      <c r="G13" s="1469"/>
      <c r="H13" s="72">
        <v>4</v>
      </c>
      <c r="I13" s="156" t="s">
        <v>443</v>
      </c>
      <c r="J13" s="1367"/>
      <c r="K13" s="72">
        <f>K11+H13</f>
        <v>16</v>
      </c>
      <c r="L13" s="156" t="s">
        <v>443</v>
      </c>
      <c r="M13" s="1395"/>
      <c r="N13" s="66" t="s">
        <v>499</v>
      </c>
      <c r="O13" s="1369"/>
      <c r="P13" s="118"/>
    </row>
    <row r="14" spans="1:16" ht="30" customHeight="1">
      <c r="A14" s="1468" t="s">
        <v>727</v>
      </c>
      <c r="B14" s="148" t="s">
        <v>272</v>
      </c>
      <c r="C14" s="1389">
        <v>38313</v>
      </c>
      <c r="D14" s="1446" t="s">
        <v>1584</v>
      </c>
      <c r="E14" s="69" t="s">
        <v>568</v>
      </c>
      <c r="F14" s="1389">
        <v>78</v>
      </c>
      <c r="G14" s="1446" t="s">
        <v>1585</v>
      </c>
      <c r="H14" s="69" t="s">
        <v>568</v>
      </c>
      <c r="I14" s="294"/>
      <c r="J14" s="1367" t="s">
        <v>1506</v>
      </c>
      <c r="K14" s="72">
        <v>396</v>
      </c>
      <c r="L14" s="155" t="s">
        <v>1585</v>
      </c>
      <c r="M14" s="1395" t="s">
        <v>444</v>
      </c>
      <c r="N14" s="66" t="s">
        <v>488</v>
      </c>
      <c r="O14" s="1369" t="s">
        <v>1512</v>
      </c>
      <c r="P14" s="118"/>
    </row>
    <row r="15" spans="1:16" ht="30" customHeight="1">
      <c r="A15" s="1468"/>
      <c r="B15" s="148" t="s">
        <v>398</v>
      </c>
      <c r="C15" s="1366"/>
      <c r="D15" s="1469"/>
      <c r="E15" s="69" t="s">
        <v>568</v>
      </c>
      <c r="F15" s="1366"/>
      <c r="G15" s="1469"/>
      <c r="H15" s="72">
        <v>4</v>
      </c>
      <c r="I15" s="156" t="s">
        <v>443</v>
      </c>
      <c r="J15" s="1367"/>
      <c r="K15" s="72">
        <f>K13+H15</f>
        <v>20</v>
      </c>
      <c r="L15" s="156" t="s">
        <v>443</v>
      </c>
      <c r="M15" s="1395"/>
      <c r="N15" s="66" t="s">
        <v>499</v>
      </c>
      <c r="O15" s="1369"/>
      <c r="P15" s="118"/>
    </row>
    <row r="16" spans="1:16" ht="30" customHeight="1">
      <c r="A16" s="1468" t="s">
        <v>728</v>
      </c>
      <c r="B16" s="148" t="s">
        <v>272</v>
      </c>
      <c r="C16" s="1389">
        <v>38313</v>
      </c>
      <c r="D16" s="1446" t="s">
        <v>1584</v>
      </c>
      <c r="E16" s="69" t="s">
        <v>591</v>
      </c>
      <c r="F16" s="1389">
        <v>78</v>
      </c>
      <c r="G16" s="1446" t="s">
        <v>1585</v>
      </c>
      <c r="H16" s="69" t="s">
        <v>591</v>
      </c>
      <c r="I16" s="294"/>
      <c r="J16" s="1367" t="s">
        <v>1506</v>
      </c>
      <c r="K16" s="72">
        <v>474</v>
      </c>
      <c r="L16" s="155" t="s">
        <v>1585</v>
      </c>
      <c r="M16" s="1395" t="s">
        <v>444</v>
      </c>
      <c r="N16" s="66" t="s">
        <v>488</v>
      </c>
      <c r="O16" s="1369" t="s">
        <v>1507</v>
      </c>
      <c r="P16" s="118"/>
    </row>
    <row r="17" spans="1:16" ht="30" customHeight="1">
      <c r="A17" s="1468"/>
      <c r="B17" s="148" t="s">
        <v>398</v>
      </c>
      <c r="C17" s="1366"/>
      <c r="D17" s="1469"/>
      <c r="E17" s="69" t="s">
        <v>591</v>
      </c>
      <c r="F17" s="1366"/>
      <c r="G17" s="1469"/>
      <c r="H17" s="72">
        <v>4</v>
      </c>
      <c r="I17" s="156" t="s">
        <v>443</v>
      </c>
      <c r="J17" s="1367"/>
      <c r="K17" s="72">
        <f>K15+H17</f>
        <v>24</v>
      </c>
      <c r="L17" s="156" t="s">
        <v>443</v>
      </c>
      <c r="M17" s="1395"/>
      <c r="N17" s="66" t="s">
        <v>499</v>
      </c>
      <c r="O17" s="1369"/>
      <c r="P17" s="118"/>
    </row>
    <row r="18" spans="1:16" ht="30" customHeight="1">
      <c r="A18" s="1468" t="s">
        <v>729</v>
      </c>
      <c r="B18" s="148" t="s">
        <v>272</v>
      </c>
      <c r="C18" s="1389">
        <v>38313</v>
      </c>
      <c r="D18" s="1446" t="s">
        <v>1584</v>
      </c>
      <c r="E18" s="69" t="s">
        <v>633</v>
      </c>
      <c r="F18" s="1389">
        <v>78</v>
      </c>
      <c r="G18" s="1446" t="s">
        <v>1585</v>
      </c>
      <c r="H18" s="69" t="s">
        <v>633</v>
      </c>
      <c r="I18" s="294"/>
      <c r="J18" s="1367" t="s">
        <v>1506</v>
      </c>
      <c r="K18" s="72">
        <v>552</v>
      </c>
      <c r="L18" s="155" t="s">
        <v>1585</v>
      </c>
      <c r="M18" s="1395" t="s">
        <v>444</v>
      </c>
      <c r="N18" s="66" t="s">
        <v>488</v>
      </c>
      <c r="O18" s="1369" t="s">
        <v>1513</v>
      </c>
      <c r="P18" s="118"/>
    </row>
    <row r="19" spans="1:16" ht="30" customHeight="1">
      <c r="A19" s="1468"/>
      <c r="B19" s="148" t="s">
        <v>398</v>
      </c>
      <c r="C19" s="1366"/>
      <c r="D19" s="1469"/>
      <c r="E19" s="69" t="s">
        <v>633</v>
      </c>
      <c r="F19" s="1366"/>
      <c r="G19" s="1469"/>
      <c r="H19" s="72">
        <v>4</v>
      </c>
      <c r="I19" s="156" t="s">
        <v>443</v>
      </c>
      <c r="J19" s="1367"/>
      <c r="K19" s="72">
        <f>K17+H19</f>
        <v>28</v>
      </c>
      <c r="L19" s="156" t="s">
        <v>443</v>
      </c>
      <c r="M19" s="1395"/>
      <c r="N19" s="66" t="s">
        <v>491</v>
      </c>
      <c r="O19" s="1369"/>
      <c r="P19" s="118"/>
    </row>
    <row r="20" spans="1:16" ht="30" customHeight="1">
      <c r="A20" s="1468" t="s">
        <v>730</v>
      </c>
      <c r="B20" s="148" t="s">
        <v>272</v>
      </c>
      <c r="C20" s="1389">
        <v>38313</v>
      </c>
      <c r="D20" s="1446" t="s">
        <v>1584</v>
      </c>
      <c r="E20" s="69" t="s">
        <v>715</v>
      </c>
      <c r="F20" s="1389">
        <v>78</v>
      </c>
      <c r="G20" s="1446" t="s">
        <v>1585</v>
      </c>
      <c r="H20" s="69" t="s">
        <v>715</v>
      </c>
      <c r="I20" s="294"/>
      <c r="J20" s="1367" t="s">
        <v>1506</v>
      </c>
      <c r="K20" s="72">
        <v>630</v>
      </c>
      <c r="L20" s="155" t="s">
        <v>1585</v>
      </c>
      <c r="M20" s="1395" t="s">
        <v>444</v>
      </c>
      <c r="N20" s="66" t="s">
        <v>488</v>
      </c>
      <c r="O20" s="1369" t="s">
        <v>1514</v>
      </c>
      <c r="P20" s="118"/>
    </row>
    <row r="21" spans="1:16" ht="30" customHeight="1">
      <c r="A21" s="1468"/>
      <c r="B21" s="148" t="s">
        <v>398</v>
      </c>
      <c r="C21" s="1366"/>
      <c r="D21" s="1469"/>
      <c r="E21" s="69" t="s">
        <v>715</v>
      </c>
      <c r="F21" s="1366"/>
      <c r="G21" s="1469"/>
      <c r="H21" s="72">
        <v>4</v>
      </c>
      <c r="I21" s="156" t="s">
        <v>443</v>
      </c>
      <c r="J21" s="1367"/>
      <c r="K21" s="72">
        <f>K19+H21</f>
        <v>32</v>
      </c>
      <c r="L21" s="156" t="s">
        <v>443</v>
      </c>
      <c r="M21" s="1395"/>
      <c r="N21" s="66" t="s">
        <v>491</v>
      </c>
      <c r="O21" s="1369"/>
      <c r="P21" s="118"/>
    </row>
    <row r="22" spans="1:16" ht="30" customHeight="1">
      <c r="A22" s="1468" t="s">
        <v>731</v>
      </c>
      <c r="B22" s="148" t="s">
        <v>272</v>
      </c>
      <c r="C22" s="1389">
        <v>38313</v>
      </c>
      <c r="D22" s="1446" t="s">
        <v>1584</v>
      </c>
      <c r="E22" s="69" t="s">
        <v>691</v>
      </c>
      <c r="F22" s="1389">
        <v>219</v>
      </c>
      <c r="G22" s="1446" t="s">
        <v>1585</v>
      </c>
      <c r="H22" s="69" t="s">
        <v>691</v>
      </c>
      <c r="I22" s="294"/>
      <c r="J22" s="1367" t="s">
        <v>1506</v>
      </c>
      <c r="K22" s="72">
        <v>849</v>
      </c>
      <c r="L22" s="155" t="s">
        <v>1585</v>
      </c>
      <c r="M22" s="1395" t="s">
        <v>444</v>
      </c>
      <c r="N22" s="66" t="s">
        <v>474</v>
      </c>
      <c r="O22" s="1369" t="s">
        <v>1515</v>
      </c>
      <c r="P22" s="118"/>
    </row>
    <row r="23" spans="1:16" ht="30" customHeight="1">
      <c r="A23" s="1468"/>
      <c r="B23" s="148" t="s">
        <v>398</v>
      </c>
      <c r="C23" s="1366"/>
      <c r="D23" s="1469"/>
      <c r="E23" s="69" t="s">
        <v>691</v>
      </c>
      <c r="F23" s="1366"/>
      <c r="G23" s="1469"/>
      <c r="H23" s="72">
        <v>4</v>
      </c>
      <c r="I23" s="156" t="s">
        <v>443</v>
      </c>
      <c r="J23" s="1367"/>
      <c r="K23" s="72">
        <f>K21+H23</f>
        <v>36</v>
      </c>
      <c r="L23" s="156" t="s">
        <v>443</v>
      </c>
      <c r="M23" s="1395"/>
      <c r="N23" s="66" t="s">
        <v>484</v>
      </c>
      <c r="O23" s="1369"/>
      <c r="P23" s="118"/>
    </row>
    <row r="24" spans="1:16" ht="30" customHeight="1">
      <c r="A24" s="1468" t="s">
        <v>732</v>
      </c>
      <c r="B24" s="148" t="s">
        <v>272</v>
      </c>
      <c r="C24" s="1389">
        <v>38313</v>
      </c>
      <c r="D24" s="1446" t="s">
        <v>1584</v>
      </c>
      <c r="E24" s="69" t="s">
        <v>528</v>
      </c>
      <c r="F24" s="1389">
        <v>271</v>
      </c>
      <c r="G24" s="1446" t="s">
        <v>1585</v>
      </c>
      <c r="H24" s="69" t="s">
        <v>528</v>
      </c>
      <c r="I24" s="294"/>
      <c r="J24" s="1367" t="s">
        <v>1506</v>
      </c>
      <c r="K24" s="72">
        <v>1120</v>
      </c>
      <c r="L24" s="155" t="s">
        <v>1585</v>
      </c>
      <c r="M24" s="1395" t="s">
        <v>444</v>
      </c>
      <c r="N24" s="66" t="s">
        <v>733</v>
      </c>
      <c r="O24" s="1369" t="s">
        <v>1516</v>
      </c>
      <c r="P24" s="118"/>
    </row>
    <row r="25" spans="1:16" ht="30" customHeight="1">
      <c r="A25" s="1468"/>
      <c r="B25" s="148" t="s">
        <v>398</v>
      </c>
      <c r="C25" s="1366"/>
      <c r="D25" s="1469"/>
      <c r="E25" s="69" t="s">
        <v>528</v>
      </c>
      <c r="F25" s="1366"/>
      <c r="G25" s="1469"/>
      <c r="H25" s="71">
        <v>6</v>
      </c>
      <c r="I25" s="156" t="s">
        <v>443</v>
      </c>
      <c r="J25" s="1367"/>
      <c r="K25" s="72">
        <f>K23+H25</f>
        <v>42</v>
      </c>
      <c r="L25" s="156" t="s">
        <v>443</v>
      </c>
      <c r="M25" s="1395"/>
      <c r="N25" s="66" t="s">
        <v>484</v>
      </c>
      <c r="O25" s="1369"/>
      <c r="P25" s="118"/>
    </row>
    <row r="26" spans="1:16" ht="30" customHeight="1">
      <c r="A26" s="1468" t="s">
        <v>1859</v>
      </c>
      <c r="B26" s="148" t="s">
        <v>272</v>
      </c>
      <c r="C26" s="1389">
        <v>38313</v>
      </c>
      <c r="D26" s="1446" t="s">
        <v>1584</v>
      </c>
      <c r="E26" s="69" t="s">
        <v>528</v>
      </c>
      <c r="F26" s="1389">
        <v>259</v>
      </c>
      <c r="G26" s="1446" t="s">
        <v>1585</v>
      </c>
      <c r="H26" s="69" t="s">
        <v>528</v>
      </c>
      <c r="I26" s="294"/>
      <c r="J26" s="1367" t="s">
        <v>1506</v>
      </c>
      <c r="K26" s="72">
        <v>1379</v>
      </c>
      <c r="L26" s="155" t="s">
        <v>1585</v>
      </c>
      <c r="M26" s="1395" t="s">
        <v>444</v>
      </c>
      <c r="N26" s="66" t="s">
        <v>733</v>
      </c>
      <c r="O26" s="1369" t="s">
        <v>1517</v>
      </c>
      <c r="P26" s="118"/>
    </row>
    <row r="27" spans="1:16" ht="30" customHeight="1">
      <c r="A27" s="1468"/>
      <c r="B27" s="148" t="s">
        <v>398</v>
      </c>
      <c r="C27" s="1366"/>
      <c r="D27" s="1469"/>
      <c r="E27" s="69" t="s">
        <v>528</v>
      </c>
      <c r="F27" s="1366"/>
      <c r="G27" s="1469"/>
      <c r="H27" s="72">
        <v>6</v>
      </c>
      <c r="I27" s="156" t="s">
        <v>443</v>
      </c>
      <c r="J27" s="1367"/>
      <c r="K27" s="72">
        <f>K25+H27</f>
        <v>48</v>
      </c>
      <c r="L27" s="156" t="s">
        <v>443</v>
      </c>
      <c r="M27" s="1395"/>
      <c r="N27" s="66" t="s">
        <v>484</v>
      </c>
      <c r="O27" s="1369"/>
      <c r="P27" s="118"/>
    </row>
    <row r="28" spans="1:16" ht="30" customHeight="1">
      <c r="A28" s="1468" t="s">
        <v>1674</v>
      </c>
      <c r="B28" s="148" t="s">
        <v>272</v>
      </c>
      <c r="C28" s="1389">
        <v>38313</v>
      </c>
      <c r="D28" s="1446" t="s">
        <v>1584</v>
      </c>
      <c r="E28" s="69" t="s">
        <v>705</v>
      </c>
      <c r="F28" s="1389">
        <v>259</v>
      </c>
      <c r="G28" s="1446" t="s">
        <v>1585</v>
      </c>
      <c r="H28" s="69" t="s">
        <v>705</v>
      </c>
      <c r="I28" s="294"/>
      <c r="J28" s="1367" t="s">
        <v>1506</v>
      </c>
      <c r="K28" s="72">
        <v>1638</v>
      </c>
      <c r="L28" s="155" t="s">
        <v>1585</v>
      </c>
      <c r="M28" s="1395" t="s">
        <v>444</v>
      </c>
      <c r="N28" s="66" t="s">
        <v>516</v>
      </c>
      <c r="O28" s="1369" t="s">
        <v>1519</v>
      </c>
      <c r="P28" s="118"/>
    </row>
    <row r="29" spans="1:16" ht="30" customHeight="1">
      <c r="A29" s="1468"/>
      <c r="B29" s="148" t="s">
        <v>398</v>
      </c>
      <c r="C29" s="1366"/>
      <c r="D29" s="1469"/>
      <c r="E29" s="69" t="s">
        <v>705</v>
      </c>
      <c r="F29" s="1366"/>
      <c r="G29" s="1469"/>
      <c r="H29" s="72">
        <v>6</v>
      </c>
      <c r="I29" s="156" t="s">
        <v>443</v>
      </c>
      <c r="J29" s="1367"/>
      <c r="K29" s="72">
        <f>K27+H29</f>
        <v>54</v>
      </c>
      <c r="L29" s="156" t="s">
        <v>443</v>
      </c>
      <c r="M29" s="1395"/>
      <c r="N29" s="66" t="s">
        <v>484</v>
      </c>
      <c r="O29" s="1369"/>
      <c r="P29" s="118"/>
    </row>
    <row r="30" spans="1:16" ht="30" customHeight="1">
      <c r="A30" s="1468" t="s">
        <v>1860</v>
      </c>
      <c r="B30" s="148" t="s">
        <v>272</v>
      </c>
      <c r="C30" s="1389">
        <v>38313</v>
      </c>
      <c r="D30" s="1446" t="s">
        <v>1584</v>
      </c>
      <c r="E30" s="69" t="s">
        <v>1424</v>
      </c>
      <c r="F30" s="1389">
        <v>78</v>
      </c>
      <c r="G30" s="1446" t="s">
        <v>1585</v>
      </c>
      <c r="H30" s="69" t="s">
        <v>1424</v>
      </c>
      <c r="I30" s="294"/>
      <c r="J30" s="1367" t="s">
        <v>1506</v>
      </c>
      <c r="K30" s="72">
        <v>1716</v>
      </c>
      <c r="L30" s="155" t="s">
        <v>1585</v>
      </c>
      <c r="M30" s="1395" t="s">
        <v>2028</v>
      </c>
      <c r="N30" s="66" t="s">
        <v>516</v>
      </c>
      <c r="O30" s="1369" t="s">
        <v>1520</v>
      </c>
      <c r="P30" s="118"/>
    </row>
    <row r="31" spans="1:16" ht="30" customHeight="1">
      <c r="A31" s="1468"/>
      <c r="B31" s="148" t="s">
        <v>398</v>
      </c>
      <c r="C31" s="1366"/>
      <c r="D31" s="1469"/>
      <c r="E31" s="69" t="s">
        <v>1424</v>
      </c>
      <c r="F31" s="1366"/>
      <c r="G31" s="1469"/>
      <c r="H31" s="72">
        <v>4</v>
      </c>
      <c r="I31" s="156" t="s">
        <v>443</v>
      </c>
      <c r="J31" s="1367"/>
      <c r="K31" s="72">
        <f>K29+H31</f>
        <v>58</v>
      </c>
      <c r="L31" s="156" t="s">
        <v>443</v>
      </c>
      <c r="M31" s="1395"/>
      <c r="N31" s="66" t="s">
        <v>688</v>
      </c>
      <c r="O31" s="1369"/>
      <c r="P31" s="118"/>
    </row>
    <row r="32" spans="1:16" ht="30" customHeight="1">
      <c r="A32" s="1468" t="s">
        <v>1861</v>
      </c>
      <c r="B32" s="148" t="s">
        <v>272</v>
      </c>
      <c r="C32" s="1389">
        <v>38313</v>
      </c>
      <c r="D32" s="1446" t="s">
        <v>1584</v>
      </c>
      <c r="E32" s="69" t="s">
        <v>863</v>
      </c>
      <c r="F32" s="1389">
        <v>254</v>
      </c>
      <c r="G32" s="1446" t="s">
        <v>1585</v>
      </c>
      <c r="H32" s="69" t="s">
        <v>863</v>
      </c>
      <c r="I32" s="294"/>
      <c r="J32" s="1367" t="s">
        <v>1506</v>
      </c>
      <c r="K32" s="72">
        <v>1970</v>
      </c>
      <c r="L32" s="155" t="s">
        <v>1585</v>
      </c>
      <c r="M32" s="1395" t="s">
        <v>2029</v>
      </c>
      <c r="N32" s="66" t="s">
        <v>516</v>
      </c>
      <c r="O32" s="1369" t="s">
        <v>1518</v>
      </c>
      <c r="P32" s="118"/>
    </row>
    <row r="33" spans="1:16" ht="30" customHeight="1">
      <c r="A33" s="1468"/>
      <c r="B33" s="148" t="s">
        <v>398</v>
      </c>
      <c r="C33" s="1366"/>
      <c r="D33" s="1469"/>
      <c r="E33" s="69" t="s">
        <v>863</v>
      </c>
      <c r="F33" s="1366"/>
      <c r="G33" s="1469"/>
      <c r="H33" s="72">
        <v>6</v>
      </c>
      <c r="I33" s="156" t="s">
        <v>443</v>
      </c>
      <c r="J33" s="1367"/>
      <c r="K33" s="72">
        <f>K31+H33</f>
        <v>64</v>
      </c>
      <c r="L33" s="156" t="s">
        <v>443</v>
      </c>
      <c r="M33" s="1395"/>
      <c r="N33" s="66" t="s">
        <v>484</v>
      </c>
      <c r="O33" s="1369"/>
      <c r="P33" s="118"/>
    </row>
    <row r="34" spans="1:16" ht="30" customHeight="1">
      <c r="A34" s="1468" t="s">
        <v>1862</v>
      </c>
      <c r="B34" s="148" t="s">
        <v>272</v>
      </c>
      <c r="C34" s="1389">
        <v>38313</v>
      </c>
      <c r="D34" s="1446" t="s">
        <v>1584</v>
      </c>
      <c r="E34" s="69" t="s">
        <v>1647</v>
      </c>
      <c r="F34" s="1389">
        <v>258</v>
      </c>
      <c r="G34" s="1446" t="s">
        <v>1585</v>
      </c>
      <c r="H34" s="69" t="s">
        <v>1647</v>
      </c>
      <c r="I34" s="294"/>
      <c r="J34" s="1367" t="s">
        <v>1506</v>
      </c>
      <c r="K34" s="72">
        <v>2228</v>
      </c>
      <c r="L34" s="155" t="s">
        <v>1585</v>
      </c>
      <c r="M34" s="1395" t="s">
        <v>2030</v>
      </c>
      <c r="N34" s="66" t="s">
        <v>474</v>
      </c>
      <c r="O34" s="1369" t="s">
        <v>1675</v>
      </c>
      <c r="P34" s="118"/>
    </row>
    <row r="35" spans="1:16" ht="30" customHeight="1">
      <c r="A35" s="1468"/>
      <c r="B35" s="148" t="s">
        <v>398</v>
      </c>
      <c r="C35" s="1366"/>
      <c r="D35" s="1469"/>
      <c r="E35" s="69" t="s">
        <v>1647</v>
      </c>
      <c r="F35" s="1366"/>
      <c r="G35" s="1469"/>
      <c r="H35" s="72">
        <v>6</v>
      </c>
      <c r="I35" s="156" t="s">
        <v>443</v>
      </c>
      <c r="J35" s="1367"/>
      <c r="K35" s="72">
        <f>K33+H35</f>
        <v>70</v>
      </c>
      <c r="L35" s="156" t="s">
        <v>443</v>
      </c>
      <c r="M35" s="1395"/>
      <c r="N35" s="66" t="s">
        <v>484</v>
      </c>
      <c r="O35" s="1369"/>
      <c r="P35" s="118"/>
    </row>
    <row r="36" spans="1:16" ht="30" customHeight="1">
      <c r="A36" s="1468" t="s">
        <v>1863</v>
      </c>
      <c r="B36" s="148" t="s">
        <v>272</v>
      </c>
      <c r="C36" s="1389">
        <v>38313</v>
      </c>
      <c r="D36" s="1446" t="s">
        <v>1584</v>
      </c>
      <c r="E36" s="69" t="s">
        <v>1722</v>
      </c>
      <c r="F36" s="1389">
        <v>234.5</v>
      </c>
      <c r="G36" s="1446" t="s">
        <v>1585</v>
      </c>
      <c r="H36" s="69" t="s">
        <v>1722</v>
      </c>
      <c r="I36" s="294"/>
      <c r="J36" s="1367" t="s">
        <v>1506</v>
      </c>
      <c r="K36" s="72">
        <v>2462.5</v>
      </c>
      <c r="L36" s="155" t="s">
        <v>1585</v>
      </c>
      <c r="M36" s="1395" t="s">
        <v>2031</v>
      </c>
      <c r="N36" s="66" t="s">
        <v>481</v>
      </c>
      <c r="O36" s="1369" t="s">
        <v>1769</v>
      </c>
      <c r="P36" s="118"/>
    </row>
    <row r="37" spans="1:16" ht="30" customHeight="1">
      <c r="A37" s="1468"/>
      <c r="B37" s="148" t="s">
        <v>398</v>
      </c>
      <c r="C37" s="1366"/>
      <c r="D37" s="1469"/>
      <c r="E37" s="69" t="s">
        <v>1722</v>
      </c>
      <c r="F37" s="1366"/>
      <c r="G37" s="1469"/>
      <c r="H37" s="72">
        <v>6</v>
      </c>
      <c r="I37" s="156" t="s">
        <v>443</v>
      </c>
      <c r="J37" s="1367"/>
      <c r="K37" s="72">
        <f>K35+H37</f>
        <v>76</v>
      </c>
      <c r="L37" s="156" t="s">
        <v>443</v>
      </c>
      <c r="M37" s="1395"/>
      <c r="N37" s="66" t="s">
        <v>688</v>
      </c>
      <c r="O37" s="1369"/>
      <c r="P37" s="118"/>
    </row>
    <row r="38" spans="1:16" ht="30" customHeight="1">
      <c r="A38" s="1468" t="s">
        <v>1864</v>
      </c>
      <c r="B38" s="148" t="s">
        <v>272</v>
      </c>
      <c r="C38" s="1389">
        <v>38313</v>
      </c>
      <c r="D38" s="1446" t="s">
        <v>1584</v>
      </c>
      <c r="E38" s="69" t="s">
        <v>1735</v>
      </c>
      <c r="F38" s="1389">
        <v>264</v>
      </c>
      <c r="G38" s="1446" t="s">
        <v>1585</v>
      </c>
      <c r="H38" s="69" t="s">
        <v>1735</v>
      </c>
      <c r="I38" s="294"/>
      <c r="J38" s="1367" t="s">
        <v>1506</v>
      </c>
      <c r="K38" s="72">
        <v>2726.5</v>
      </c>
      <c r="L38" s="155" t="s">
        <v>1585</v>
      </c>
      <c r="M38" s="1395" t="s">
        <v>2030</v>
      </c>
      <c r="N38" s="66" t="s">
        <v>488</v>
      </c>
      <c r="O38" s="1369" t="s">
        <v>1770</v>
      </c>
      <c r="P38" s="118"/>
    </row>
    <row r="39" spans="1:16" ht="30" customHeight="1">
      <c r="A39" s="1468"/>
      <c r="B39" s="148" t="s">
        <v>398</v>
      </c>
      <c r="C39" s="1366"/>
      <c r="D39" s="1469"/>
      <c r="E39" s="69" t="s">
        <v>1735</v>
      </c>
      <c r="F39" s="1366"/>
      <c r="G39" s="1469"/>
      <c r="H39" s="72">
        <v>6</v>
      </c>
      <c r="I39" s="156" t="s">
        <v>443</v>
      </c>
      <c r="J39" s="1367"/>
      <c r="K39" s="72">
        <f>K37+H39</f>
        <v>82</v>
      </c>
      <c r="L39" s="156" t="s">
        <v>443</v>
      </c>
      <c r="M39" s="1395"/>
      <c r="N39" s="66" t="s">
        <v>484</v>
      </c>
      <c r="O39" s="1369"/>
      <c r="P39" s="118"/>
    </row>
    <row r="40" spans="1:16" ht="30" customHeight="1">
      <c r="A40" s="1468" t="s">
        <v>1865</v>
      </c>
      <c r="B40" s="148" t="s">
        <v>272</v>
      </c>
      <c r="C40" s="1389">
        <v>38313</v>
      </c>
      <c r="D40" s="1446" t="s">
        <v>1584</v>
      </c>
      <c r="E40" s="69" t="s">
        <v>1857</v>
      </c>
      <c r="F40" s="1389">
        <v>765</v>
      </c>
      <c r="G40" s="1446" t="s">
        <v>1585</v>
      </c>
      <c r="H40" s="69" t="s">
        <v>1857</v>
      </c>
      <c r="I40" s="294"/>
      <c r="J40" s="1367" t="s">
        <v>1506</v>
      </c>
      <c r="K40" s="72">
        <v>3491.5</v>
      </c>
      <c r="L40" s="155" t="s">
        <v>1585</v>
      </c>
      <c r="M40" s="1395" t="s">
        <v>2029</v>
      </c>
      <c r="N40" s="66" t="s">
        <v>474</v>
      </c>
      <c r="O40" s="1369" t="s">
        <v>1858</v>
      </c>
      <c r="P40" s="118"/>
    </row>
    <row r="41" spans="1:16" ht="30" customHeight="1">
      <c r="A41" s="1468"/>
      <c r="B41" s="148" t="s">
        <v>398</v>
      </c>
      <c r="C41" s="1366"/>
      <c r="D41" s="1469"/>
      <c r="E41" s="69" t="s">
        <v>1857</v>
      </c>
      <c r="F41" s="1366"/>
      <c r="G41" s="1469"/>
      <c r="H41" s="72">
        <v>11</v>
      </c>
      <c r="I41" s="156" t="s">
        <v>443</v>
      </c>
      <c r="J41" s="1367"/>
      <c r="K41" s="72">
        <f>K39+H41</f>
        <v>93</v>
      </c>
      <c r="L41" s="156" t="s">
        <v>443</v>
      </c>
      <c r="M41" s="1395"/>
      <c r="N41" s="66" t="s">
        <v>688</v>
      </c>
      <c r="O41" s="1369"/>
      <c r="P41" s="118"/>
    </row>
    <row r="42" spans="1:16" ht="30" customHeight="1">
      <c r="A42" s="1462" t="s">
        <v>1866</v>
      </c>
      <c r="B42" s="304" t="s">
        <v>272</v>
      </c>
      <c r="C42" s="1416">
        <v>38313</v>
      </c>
      <c r="D42" s="1464" t="s">
        <v>2192</v>
      </c>
      <c r="E42" s="306" t="s">
        <v>1825</v>
      </c>
      <c r="F42" s="1416">
        <v>189</v>
      </c>
      <c r="G42" s="1464" t="s">
        <v>2193</v>
      </c>
      <c r="H42" s="306" t="s">
        <v>1825</v>
      </c>
      <c r="I42" s="318"/>
      <c r="J42" s="1418" t="s">
        <v>2194</v>
      </c>
      <c r="K42" s="323">
        <v>3680.5</v>
      </c>
      <c r="L42" s="324" t="s">
        <v>2193</v>
      </c>
      <c r="M42" s="1466" t="s">
        <v>2032</v>
      </c>
      <c r="N42" s="320" t="s">
        <v>488</v>
      </c>
      <c r="O42" s="1422" t="s">
        <v>2027</v>
      </c>
      <c r="P42" s="118"/>
    </row>
    <row r="43" spans="1:16" ht="30" customHeight="1">
      <c r="A43" s="1463"/>
      <c r="B43" s="304" t="s">
        <v>398</v>
      </c>
      <c r="C43" s="1417"/>
      <c r="D43" s="1465"/>
      <c r="E43" s="306" t="s">
        <v>1825</v>
      </c>
      <c r="F43" s="1417"/>
      <c r="G43" s="1465"/>
      <c r="H43" s="323">
        <v>5</v>
      </c>
      <c r="I43" s="156" t="s">
        <v>443</v>
      </c>
      <c r="J43" s="1419"/>
      <c r="K43" s="323">
        <f>K41+H43</f>
        <v>98</v>
      </c>
      <c r="L43" s="325" t="s">
        <v>443</v>
      </c>
      <c r="M43" s="1467"/>
      <c r="N43" s="320" t="s">
        <v>491</v>
      </c>
      <c r="O43" s="1423"/>
      <c r="P43" s="118"/>
    </row>
    <row r="44" spans="1:16" s="328" customFormat="1" ht="30" customHeight="1">
      <c r="A44" s="1462" t="s">
        <v>1866</v>
      </c>
      <c r="B44" s="304" t="s">
        <v>272</v>
      </c>
      <c r="C44" s="1416">
        <v>38313</v>
      </c>
      <c r="D44" s="1464" t="s">
        <v>2192</v>
      </c>
      <c r="E44" s="306" t="s">
        <v>2195</v>
      </c>
      <c r="F44" s="1416">
        <v>400</v>
      </c>
      <c r="G44" s="1464" t="s">
        <v>2286</v>
      </c>
      <c r="H44" s="306" t="s">
        <v>2197</v>
      </c>
      <c r="I44" s="318"/>
      <c r="J44" s="1418" t="s">
        <v>2287</v>
      </c>
      <c r="K44" s="323">
        <f>K42+F44</f>
        <v>4080.5</v>
      </c>
      <c r="L44" s="324" t="s">
        <v>2286</v>
      </c>
      <c r="M44" s="1466" t="s">
        <v>2028</v>
      </c>
      <c r="N44" s="320" t="s">
        <v>2198</v>
      </c>
      <c r="O44" s="1422" t="s">
        <v>2200</v>
      </c>
      <c r="P44" s="327"/>
    </row>
    <row r="45" spans="1:16" s="328" customFormat="1" ht="30" customHeight="1">
      <c r="A45" s="1463"/>
      <c r="B45" s="304" t="s">
        <v>398</v>
      </c>
      <c r="C45" s="1417"/>
      <c r="D45" s="1465"/>
      <c r="E45" s="306" t="s">
        <v>2196</v>
      </c>
      <c r="F45" s="1417"/>
      <c r="G45" s="1465"/>
      <c r="H45" s="323">
        <v>7</v>
      </c>
      <c r="I45" s="156" t="s">
        <v>443</v>
      </c>
      <c r="J45" s="1419"/>
      <c r="K45" s="323">
        <f>K43+H45</f>
        <v>105</v>
      </c>
      <c r="L45" s="325" t="s">
        <v>443</v>
      </c>
      <c r="M45" s="1467"/>
      <c r="N45" s="320" t="s">
        <v>2199</v>
      </c>
      <c r="O45" s="1423"/>
      <c r="P45" s="327"/>
    </row>
    <row r="46" spans="1:16" s="328" customFormat="1" ht="30" customHeight="1">
      <c r="A46" s="1462" t="s">
        <v>2282</v>
      </c>
      <c r="B46" s="304" t="s">
        <v>272</v>
      </c>
      <c r="C46" s="1416">
        <v>38313</v>
      </c>
      <c r="D46" s="1464" t="s">
        <v>2192</v>
      </c>
      <c r="E46" s="306" t="s">
        <v>2283</v>
      </c>
      <c r="F46" s="1416">
        <v>208</v>
      </c>
      <c r="G46" s="1464" t="s">
        <v>2913</v>
      </c>
      <c r="H46" s="306" t="s">
        <v>2264</v>
      </c>
      <c r="I46" s="318"/>
      <c r="J46" s="1418" t="s">
        <v>2914</v>
      </c>
      <c r="K46" s="323">
        <f>K44+F46</f>
        <v>4288.5</v>
      </c>
      <c r="L46" s="324" t="s">
        <v>2913</v>
      </c>
      <c r="M46" s="1466" t="s">
        <v>444</v>
      </c>
      <c r="N46" s="320" t="s">
        <v>2952</v>
      </c>
      <c r="O46" s="1422" t="s">
        <v>2285</v>
      </c>
      <c r="P46" s="327"/>
    </row>
    <row r="47" spans="1:16" s="328" customFormat="1" ht="30" customHeight="1">
      <c r="A47" s="1463"/>
      <c r="B47" s="304" t="s">
        <v>398</v>
      </c>
      <c r="C47" s="1417"/>
      <c r="D47" s="1465"/>
      <c r="E47" s="306" t="s">
        <v>2264</v>
      </c>
      <c r="F47" s="1417"/>
      <c r="G47" s="1465"/>
      <c r="H47" s="323">
        <v>6</v>
      </c>
      <c r="I47" s="156" t="s">
        <v>443</v>
      </c>
      <c r="J47" s="1419"/>
      <c r="K47" s="323">
        <f>K45+H47</f>
        <v>111</v>
      </c>
      <c r="L47" s="325" t="s">
        <v>443</v>
      </c>
      <c r="M47" s="1467"/>
      <c r="N47" s="320" t="s">
        <v>2284</v>
      </c>
      <c r="O47" s="1423"/>
      <c r="P47" s="327"/>
    </row>
    <row r="48" spans="1:16" ht="30" customHeight="1">
      <c r="A48" s="1462" t="s">
        <v>2798</v>
      </c>
      <c r="B48" s="304" t="s">
        <v>272</v>
      </c>
      <c r="C48" s="1416">
        <v>38313</v>
      </c>
      <c r="D48" s="1464" t="s">
        <v>2192</v>
      </c>
      <c r="E48" s="306" t="s">
        <v>2799</v>
      </c>
      <c r="F48" s="1416">
        <v>6.5</v>
      </c>
      <c r="G48" s="1464" t="s">
        <v>2915</v>
      </c>
      <c r="H48" s="306" t="str">
        <f>E48</f>
        <v>110/07/19</v>
      </c>
      <c r="I48" s="318"/>
      <c r="J48" s="1418" t="s">
        <v>2916</v>
      </c>
      <c r="K48" s="323">
        <f>K46+F48</f>
        <v>4295</v>
      </c>
      <c r="L48" s="324" t="s">
        <v>2917</v>
      </c>
      <c r="M48" s="1466" t="s">
        <v>2028</v>
      </c>
      <c r="N48" s="320" t="s">
        <v>481</v>
      </c>
      <c r="O48" s="1422" t="s">
        <v>2801</v>
      </c>
      <c r="P48" s="118"/>
    </row>
    <row r="49" spans="1:16" ht="30" customHeight="1">
      <c r="A49" s="1463"/>
      <c r="B49" s="304" t="s">
        <v>398</v>
      </c>
      <c r="C49" s="1417"/>
      <c r="D49" s="1465"/>
      <c r="E49" s="306" t="str">
        <f>E48</f>
        <v>110/07/19</v>
      </c>
      <c r="F49" s="1417"/>
      <c r="G49" s="1465"/>
      <c r="H49" s="323">
        <v>2</v>
      </c>
      <c r="I49" s="156" t="s">
        <v>443</v>
      </c>
      <c r="J49" s="1419"/>
      <c r="K49" s="323">
        <f>K47+H49</f>
        <v>113</v>
      </c>
      <c r="L49" s="325" t="s">
        <v>443</v>
      </c>
      <c r="M49" s="1467"/>
      <c r="N49" s="320" t="s">
        <v>2800</v>
      </c>
      <c r="O49" s="1423"/>
      <c r="P49" s="118"/>
    </row>
    <row r="50" spans="1:16" s="328" customFormat="1" ht="30" customHeight="1">
      <c r="A50" s="1462" t="s">
        <v>2798</v>
      </c>
      <c r="B50" s="304" t="s">
        <v>272</v>
      </c>
      <c r="C50" s="1416">
        <v>38313</v>
      </c>
      <c r="D50" s="1464" t="s">
        <v>2192</v>
      </c>
      <c r="E50" s="306" t="s">
        <v>2911</v>
      </c>
      <c r="F50" s="1416">
        <v>387</v>
      </c>
      <c r="G50" s="1464" t="s">
        <v>3273</v>
      </c>
      <c r="H50" s="306" t="str">
        <f>E50</f>
        <v>110/07/24</v>
      </c>
      <c r="I50" s="318"/>
      <c r="J50" s="1418" t="s">
        <v>2194</v>
      </c>
      <c r="K50" s="323">
        <f>K48+F50</f>
        <v>4682</v>
      </c>
      <c r="L50" s="324" t="s">
        <v>2286</v>
      </c>
      <c r="M50" s="1466" t="s">
        <v>2028</v>
      </c>
      <c r="N50" s="320" t="s">
        <v>488</v>
      </c>
      <c r="O50" s="1422" t="s">
        <v>2912</v>
      </c>
      <c r="P50" s="327"/>
    </row>
    <row r="51" spans="1:16" s="328" customFormat="1" ht="30" customHeight="1">
      <c r="A51" s="1463"/>
      <c r="B51" s="304" t="s">
        <v>398</v>
      </c>
      <c r="C51" s="1417"/>
      <c r="D51" s="1465"/>
      <c r="E51" s="306" t="str">
        <f>E50</f>
        <v>110/07/24</v>
      </c>
      <c r="F51" s="1417"/>
      <c r="G51" s="1465"/>
      <c r="H51" s="323">
        <v>7</v>
      </c>
      <c r="I51" s="156" t="s">
        <v>443</v>
      </c>
      <c r="J51" s="1419"/>
      <c r="K51" s="323">
        <f>K49+H51</f>
        <v>120</v>
      </c>
      <c r="L51" s="325" t="s">
        <v>443</v>
      </c>
      <c r="M51" s="1467"/>
      <c r="N51" s="320" t="s">
        <v>2961</v>
      </c>
      <c r="O51" s="1423"/>
      <c r="P51" s="327"/>
    </row>
    <row r="52" spans="1:16" ht="30" customHeight="1">
      <c r="A52" s="1462" t="s">
        <v>3092</v>
      </c>
      <c r="B52" s="304" t="s">
        <v>272</v>
      </c>
      <c r="C52" s="1416">
        <v>38313</v>
      </c>
      <c r="D52" s="1464" t="s">
        <v>2192</v>
      </c>
      <c r="E52" s="306" t="s">
        <v>3093</v>
      </c>
      <c r="F52" s="1416">
        <v>519</v>
      </c>
      <c r="G52" s="1464" t="s">
        <v>3273</v>
      </c>
      <c r="H52" s="306" t="str">
        <f>E52</f>
        <v>110/08/20</v>
      </c>
      <c r="I52" s="318"/>
      <c r="J52" s="1418" t="s">
        <v>3274</v>
      </c>
      <c r="K52" s="323">
        <f>K50+F52</f>
        <v>5201</v>
      </c>
      <c r="L52" s="324" t="s">
        <v>3273</v>
      </c>
      <c r="M52" s="1466" t="s">
        <v>2028</v>
      </c>
      <c r="N52" s="320" t="s">
        <v>474</v>
      </c>
      <c r="O52" s="1422" t="s">
        <v>3094</v>
      </c>
      <c r="P52" s="118"/>
    </row>
    <row r="53" spans="1:16" ht="30" customHeight="1">
      <c r="A53" s="1463"/>
      <c r="B53" s="304" t="s">
        <v>398</v>
      </c>
      <c r="C53" s="1417"/>
      <c r="D53" s="1465"/>
      <c r="E53" s="306" t="str">
        <f>E52</f>
        <v>110/08/20</v>
      </c>
      <c r="F53" s="1417"/>
      <c r="G53" s="1465"/>
      <c r="H53" s="323">
        <v>9</v>
      </c>
      <c r="I53" s="156" t="s">
        <v>443</v>
      </c>
      <c r="J53" s="1419"/>
      <c r="K53" s="323">
        <f>K51+H53</f>
        <v>129</v>
      </c>
      <c r="L53" s="325" t="s">
        <v>443</v>
      </c>
      <c r="M53" s="1467"/>
      <c r="N53" s="320" t="s">
        <v>688</v>
      </c>
      <c r="O53" s="1423"/>
      <c r="P53" s="118"/>
    </row>
    <row r="54" spans="1:16" ht="30" customHeight="1">
      <c r="A54" s="1462" t="s">
        <v>3256</v>
      </c>
      <c r="B54" s="304" t="s">
        <v>272</v>
      </c>
      <c r="C54" s="1416">
        <v>38313</v>
      </c>
      <c r="D54" s="1464" t="s">
        <v>2192</v>
      </c>
      <c r="E54" s="306" t="s">
        <v>3257</v>
      </c>
      <c r="F54" s="1416">
        <v>376</v>
      </c>
      <c r="G54" s="1464" t="s">
        <v>2286</v>
      </c>
      <c r="H54" s="306" t="str">
        <f>E54</f>
        <v>110/09/06</v>
      </c>
      <c r="I54" s="318"/>
      <c r="J54" s="1418" t="s">
        <v>3274</v>
      </c>
      <c r="K54" s="323">
        <f>K52+F54</f>
        <v>5577</v>
      </c>
      <c r="L54" s="324" t="s">
        <v>3273</v>
      </c>
      <c r="M54" s="1466" t="s">
        <v>2028</v>
      </c>
      <c r="N54" s="320" t="s">
        <v>3258</v>
      </c>
      <c r="O54" s="1422" t="s">
        <v>3259</v>
      </c>
      <c r="P54" s="118"/>
    </row>
    <row r="55" spans="1:16" ht="30" customHeight="1">
      <c r="A55" s="1463"/>
      <c r="B55" s="304" t="s">
        <v>398</v>
      </c>
      <c r="C55" s="1417"/>
      <c r="D55" s="1465"/>
      <c r="E55" s="306" t="str">
        <f>E54</f>
        <v>110/09/06</v>
      </c>
      <c r="F55" s="1417"/>
      <c r="G55" s="1465"/>
      <c r="H55" s="323">
        <v>7</v>
      </c>
      <c r="I55" s="156" t="s">
        <v>443</v>
      </c>
      <c r="J55" s="1419"/>
      <c r="K55" s="323">
        <f>K53+H55</f>
        <v>136</v>
      </c>
      <c r="L55" s="325" t="s">
        <v>443</v>
      </c>
      <c r="M55" s="1467"/>
      <c r="N55" s="320" t="s">
        <v>688</v>
      </c>
      <c r="O55" s="1423"/>
      <c r="P55" s="118"/>
    </row>
    <row r="56" spans="1:16" ht="30" customHeight="1">
      <c r="A56" s="1462" t="s">
        <v>3260</v>
      </c>
      <c r="B56" s="304" t="s">
        <v>272</v>
      </c>
      <c r="C56" s="1416">
        <v>38313</v>
      </c>
      <c r="D56" s="1464" t="s">
        <v>2192</v>
      </c>
      <c r="E56" s="306" t="s">
        <v>3261</v>
      </c>
      <c r="F56" s="1416">
        <v>556</v>
      </c>
      <c r="G56" s="1464" t="s">
        <v>3273</v>
      </c>
      <c r="H56" s="306" t="str">
        <f>E56</f>
        <v>110/09/10</v>
      </c>
      <c r="I56" s="318"/>
      <c r="J56" s="1418" t="s">
        <v>3274</v>
      </c>
      <c r="K56" s="323">
        <f>K54+F56</f>
        <v>6133</v>
      </c>
      <c r="L56" s="324" t="s">
        <v>3273</v>
      </c>
      <c r="M56" s="1466" t="s">
        <v>2028</v>
      </c>
      <c r="N56" s="320" t="s">
        <v>474</v>
      </c>
      <c r="O56" s="1422" t="s">
        <v>3262</v>
      </c>
      <c r="P56" s="118"/>
    </row>
    <row r="57" spans="1:16" ht="30" customHeight="1">
      <c r="A57" s="1463"/>
      <c r="B57" s="304" t="s">
        <v>398</v>
      </c>
      <c r="C57" s="1417"/>
      <c r="D57" s="1465"/>
      <c r="E57" s="306" t="str">
        <f>E56</f>
        <v>110/09/10</v>
      </c>
      <c r="F57" s="1417"/>
      <c r="G57" s="1465"/>
      <c r="H57" s="323">
        <v>9</v>
      </c>
      <c r="I57" s="156" t="s">
        <v>443</v>
      </c>
      <c r="J57" s="1419"/>
      <c r="K57" s="323">
        <f>K55+H57</f>
        <v>145</v>
      </c>
      <c r="L57" s="325" t="s">
        <v>443</v>
      </c>
      <c r="M57" s="1467"/>
      <c r="N57" s="320" t="s">
        <v>688</v>
      </c>
      <c r="O57" s="1423"/>
      <c r="P57" s="118"/>
    </row>
    <row r="58" spans="1:16" ht="30" customHeight="1">
      <c r="A58" s="1462" t="s">
        <v>3263</v>
      </c>
      <c r="B58" s="304" t="s">
        <v>272</v>
      </c>
      <c r="C58" s="1416">
        <v>38313</v>
      </c>
      <c r="D58" s="1464" t="s">
        <v>2192</v>
      </c>
      <c r="E58" s="306" t="s">
        <v>3264</v>
      </c>
      <c r="F58" s="1416">
        <v>397</v>
      </c>
      <c r="G58" s="1464" t="s">
        <v>3362</v>
      </c>
      <c r="H58" s="306" t="str">
        <f>E58</f>
        <v>110/09/16</v>
      </c>
      <c r="I58" s="318"/>
      <c r="J58" s="1418" t="s">
        <v>3274</v>
      </c>
      <c r="K58" s="323">
        <f>K56+F58</f>
        <v>6530</v>
      </c>
      <c r="L58" s="324" t="s">
        <v>3273</v>
      </c>
      <c r="M58" s="1466" t="s">
        <v>2028</v>
      </c>
      <c r="N58" s="320" t="s">
        <v>488</v>
      </c>
      <c r="O58" s="1422" t="s">
        <v>3265</v>
      </c>
      <c r="P58" s="118"/>
    </row>
    <row r="59" spans="1:16" ht="30" customHeight="1">
      <c r="A59" s="1463"/>
      <c r="B59" s="304" t="s">
        <v>398</v>
      </c>
      <c r="C59" s="1417"/>
      <c r="D59" s="1465"/>
      <c r="E59" s="306" t="str">
        <f>E58</f>
        <v>110/09/16</v>
      </c>
      <c r="F59" s="1417"/>
      <c r="G59" s="1465"/>
      <c r="H59" s="323">
        <v>7</v>
      </c>
      <c r="I59" s="156" t="s">
        <v>443</v>
      </c>
      <c r="J59" s="1419"/>
      <c r="K59" s="323">
        <f>K57+H59</f>
        <v>152</v>
      </c>
      <c r="L59" s="325" t="s">
        <v>443</v>
      </c>
      <c r="M59" s="1467"/>
      <c r="N59" s="320" t="s">
        <v>3266</v>
      </c>
      <c r="O59" s="1423"/>
      <c r="P59" s="118"/>
    </row>
    <row r="60" spans="1:16" ht="30" customHeight="1">
      <c r="A60" s="1462" t="s">
        <v>3503</v>
      </c>
      <c r="B60" s="304" t="s">
        <v>272</v>
      </c>
      <c r="C60" s="1416">
        <v>38313</v>
      </c>
      <c r="D60" s="1464" t="s">
        <v>2192</v>
      </c>
      <c r="E60" s="306" t="s">
        <v>3267</v>
      </c>
      <c r="F60" s="1416">
        <v>616</v>
      </c>
      <c r="G60" s="1464" t="s">
        <v>3511</v>
      </c>
      <c r="H60" s="306" t="str">
        <f>E60</f>
        <v>110/09/29</v>
      </c>
      <c r="I60" s="318"/>
      <c r="J60" s="1418" t="s">
        <v>3512</v>
      </c>
      <c r="K60" s="323">
        <f>K58+F60</f>
        <v>7146</v>
      </c>
      <c r="L60" s="324" t="s">
        <v>3511</v>
      </c>
      <c r="M60" s="1466" t="s">
        <v>2028</v>
      </c>
      <c r="N60" s="320" t="s">
        <v>488</v>
      </c>
      <c r="O60" s="1422" t="s">
        <v>3268</v>
      </c>
      <c r="P60" s="118"/>
    </row>
    <row r="61" spans="1:16" ht="30" customHeight="1">
      <c r="A61" s="1463"/>
      <c r="B61" s="304" t="s">
        <v>398</v>
      </c>
      <c r="C61" s="1417"/>
      <c r="D61" s="1465"/>
      <c r="E61" s="306" t="str">
        <f>E60</f>
        <v>110/09/29</v>
      </c>
      <c r="F61" s="1417"/>
      <c r="G61" s="1465"/>
      <c r="H61" s="323">
        <v>10</v>
      </c>
      <c r="I61" s="156" t="s">
        <v>443</v>
      </c>
      <c r="J61" s="1419"/>
      <c r="K61" s="323">
        <f>K59+H61</f>
        <v>162</v>
      </c>
      <c r="L61" s="325" t="s">
        <v>443</v>
      </c>
      <c r="M61" s="1467"/>
      <c r="N61" s="320" t="s">
        <v>3266</v>
      </c>
      <c r="O61" s="1423"/>
      <c r="P61" s="118"/>
    </row>
    <row r="62" spans="1:16" ht="30" customHeight="1">
      <c r="A62" s="1462" t="s">
        <v>3516</v>
      </c>
      <c r="B62" s="304" t="s">
        <v>272</v>
      </c>
      <c r="C62" s="1416">
        <v>38313</v>
      </c>
      <c r="D62" s="1464" t="s">
        <v>2192</v>
      </c>
      <c r="E62" s="306" t="s">
        <v>3504</v>
      </c>
      <c r="F62" s="1416">
        <v>49</v>
      </c>
      <c r="G62" s="1464" t="s">
        <v>3511</v>
      </c>
      <c r="H62" s="306" t="str">
        <f>E62</f>
        <v>110/10/06</v>
      </c>
      <c r="I62" s="318"/>
      <c r="J62" s="1418" t="s">
        <v>3513</v>
      </c>
      <c r="K62" s="323">
        <f>K60+F62</f>
        <v>7195</v>
      </c>
      <c r="L62" s="324" t="s">
        <v>3514</v>
      </c>
      <c r="M62" s="1466" t="s">
        <v>444</v>
      </c>
      <c r="N62" s="320" t="s">
        <v>488</v>
      </c>
      <c r="O62" s="1422" t="s">
        <v>3505</v>
      </c>
      <c r="P62" s="118"/>
    </row>
    <row r="63" spans="1:16" ht="30" customHeight="1">
      <c r="A63" s="1463"/>
      <c r="B63" s="304" t="s">
        <v>398</v>
      </c>
      <c r="C63" s="1417"/>
      <c r="D63" s="1465"/>
      <c r="E63" s="306" t="str">
        <f>E62</f>
        <v>110/10/06</v>
      </c>
      <c r="F63" s="1417"/>
      <c r="G63" s="1465"/>
      <c r="H63" s="323">
        <v>2</v>
      </c>
      <c r="I63" s="156" t="s">
        <v>443</v>
      </c>
      <c r="J63" s="1419"/>
      <c r="K63" s="323">
        <f>K61+H63</f>
        <v>164</v>
      </c>
      <c r="L63" s="325" t="s">
        <v>443</v>
      </c>
      <c r="M63" s="1467"/>
      <c r="N63" s="320" t="s">
        <v>3051</v>
      </c>
      <c r="O63" s="1423"/>
      <c r="P63" s="118"/>
    </row>
    <row r="64" spans="1:16" ht="30" customHeight="1">
      <c r="A64" s="1462" t="s">
        <v>3517</v>
      </c>
      <c r="B64" s="304" t="s">
        <v>272</v>
      </c>
      <c r="C64" s="1416">
        <v>38313</v>
      </c>
      <c r="D64" s="1464" t="s">
        <v>2192</v>
      </c>
      <c r="E64" s="306" t="s">
        <v>3506</v>
      </c>
      <c r="F64" s="1416">
        <v>112</v>
      </c>
      <c r="G64" s="1464" t="s">
        <v>3515</v>
      </c>
      <c r="H64" s="306" t="str">
        <f>E64</f>
        <v>110/10/14</v>
      </c>
      <c r="I64" s="318"/>
      <c r="J64" s="1418" t="s">
        <v>3513</v>
      </c>
      <c r="K64" s="323">
        <f>K62+F64</f>
        <v>7307</v>
      </c>
      <c r="L64" s="324" t="s">
        <v>3511</v>
      </c>
      <c r="M64" s="1466" t="s">
        <v>444</v>
      </c>
      <c r="N64" s="320" t="s">
        <v>488</v>
      </c>
      <c r="O64" s="1422" t="s">
        <v>3507</v>
      </c>
      <c r="P64" s="118"/>
    </row>
    <row r="65" spans="1:16" ht="30" customHeight="1">
      <c r="A65" s="1463"/>
      <c r="B65" s="304" t="s">
        <v>398</v>
      </c>
      <c r="C65" s="1417"/>
      <c r="D65" s="1465"/>
      <c r="E65" s="306" t="str">
        <f>E64</f>
        <v>110/10/14</v>
      </c>
      <c r="F65" s="1417"/>
      <c r="G65" s="1465"/>
      <c r="H65" s="323">
        <v>4</v>
      </c>
      <c r="I65" s="156" t="s">
        <v>443</v>
      </c>
      <c r="J65" s="1419"/>
      <c r="K65" s="323">
        <f>K63+H65</f>
        <v>168</v>
      </c>
      <c r="L65" s="325" t="s">
        <v>443</v>
      </c>
      <c r="M65" s="1467"/>
      <c r="N65" s="320" t="s">
        <v>3051</v>
      </c>
      <c r="O65" s="1423"/>
      <c r="P65" s="118"/>
    </row>
    <row r="66" spans="1:16" ht="30" customHeight="1">
      <c r="A66" s="1462" t="s">
        <v>3518</v>
      </c>
      <c r="B66" s="304" t="s">
        <v>272</v>
      </c>
      <c r="C66" s="1416">
        <v>38313</v>
      </c>
      <c r="D66" s="1464" t="s">
        <v>2192</v>
      </c>
      <c r="E66" s="306" t="s">
        <v>3508</v>
      </c>
      <c r="F66" s="1416">
        <v>537.5</v>
      </c>
      <c r="G66" s="1464" t="s">
        <v>3741</v>
      </c>
      <c r="H66" s="306" t="str">
        <f>E66</f>
        <v>110/10/28</v>
      </c>
      <c r="I66" s="318"/>
      <c r="J66" s="1418" t="s">
        <v>3742</v>
      </c>
      <c r="K66" s="323">
        <f>K64+F66</f>
        <v>7844.5</v>
      </c>
      <c r="L66" s="324" t="s">
        <v>3741</v>
      </c>
      <c r="M66" s="1466" t="s">
        <v>444</v>
      </c>
      <c r="N66" s="320" t="s">
        <v>3475</v>
      </c>
      <c r="O66" s="1422" t="s">
        <v>3510</v>
      </c>
      <c r="P66" s="118"/>
    </row>
    <row r="67" spans="1:16" ht="30" customHeight="1">
      <c r="A67" s="1463"/>
      <c r="B67" s="304" t="s">
        <v>398</v>
      </c>
      <c r="C67" s="1417"/>
      <c r="D67" s="1465"/>
      <c r="E67" s="306" t="str">
        <f>E66</f>
        <v>110/10/28</v>
      </c>
      <c r="F67" s="1417"/>
      <c r="G67" s="1465"/>
      <c r="H67" s="323">
        <v>9</v>
      </c>
      <c r="I67" s="156" t="s">
        <v>443</v>
      </c>
      <c r="J67" s="1419"/>
      <c r="K67" s="323">
        <f>K65+H67</f>
        <v>177</v>
      </c>
      <c r="L67" s="325" t="s">
        <v>443</v>
      </c>
      <c r="M67" s="1467"/>
      <c r="N67" s="320" t="s">
        <v>3509</v>
      </c>
      <c r="O67" s="1423"/>
      <c r="P67" s="118"/>
    </row>
    <row r="68" spans="1:16" ht="30" customHeight="1">
      <c r="A68" s="1462" t="s">
        <v>3740</v>
      </c>
      <c r="B68" s="304" t="s">
        <v>272</v>
      </c>
      <c r="C68" s="1416">
        <v>38313</v>
      </c>
      <c r="D68" s="1464" t="s">
        <v>2192</v>
      </c>
      <c r="E68" s="306" t="s">
        <v>3744</v>
      </c>
      <c r="F68" s="1416">
        <v>6</v>
      </c>
      <c r="G68" s="1464" t="s">
        <v>3741</v>
      </c>
      <c r="H68" s="306" t="str">
        <f>E68</f>
        <v>110/11/04</v>
      </c>
      <c r="I68" s="318"/>
      <c r="J68" s="1418" t="s">
        <v>3743</v>
      </c>
      <c r="K68" s="323">
        <f>K66+F68</f>
        <v>7850.5</v>
      </c>
      <c r="L68" s="324" t="s">
        <v>3741</v>
      </c>
      <c r="M68" s="1466" t="s">
        <v>444</v>
      </c>
      <c r="N68" s="320" t="s">
        <v>3745</v>
      </c>
      <c r="O68" s="1422" t="s">
        <v>3746</v>
      </c>
      <c r="P68" s="118"/>
    </row>
    <row r="69" spans="1:16" ht="30" customHeight="1">
      <c r="A69" s="1463"/>
      <c r="B69" s="304" t="s">
        <v>398</v>
      </c>
      <c r="C69" s="1417"/>
      <c r="D69" s="1465"/>
      <c r="E69" s="306" t="str">
        <f>E68</f>
        <v>110/11/04</v>
      </c>
      <c r="F69" s="1417"/>
      <c r="G69" s="1465"/>
      <c r="H69" s="323">
        <v>2</v>
      </c>
      <c r="I69" s="156" t="s">
        <v>443</v>
      </c>
      <c r="J69" s="1419"/>
      <c r="K69" s="323">
        <f>K67+H69</f>
        <v>179</v>
      </c>
      <c r="L69" s="325" t="s">
        <v>443</v>
      </c>
      <c r="M69" s="1467"/>
      <c r="N69" s="320" t="s">
        <v>3732</v>
      </c>
      <c r="O69" s="1423"/>
      <c r="P69" s="118"/>
    </row>
    <row r="70" spans="1:16" ht="30" customHeight="1">
      <c r="A70" s="1462" t="s">
        <v>3747</v>
      </c>
      <c r="B70" s="304" t="s">
        <v>272</v>
      </c>
      <c r="C70" s="1416">
        <v>38313</v>
      </c>
      <c r="D70" s="1464" t="s">
        <v>2192</v>
      </c>
      <c r="E70" s="306" t="s">
        <v>3748</v>
      </c>
      <c r="F70" s="1416">
        <v>151</v>
      </c>
      <c r="G70" s="1464" t="s">
        <v>4777</v>
      </c>
      <c r="H70" s="306" t="str">
        <f>E70</f>
        <v>110/11/12</v>
      </c>
      <c r="I70" s="318"/>
      <c r="J70" s="1418" t="s">
        <v>4778</v>
      </c>
      <c r="K70" s="323">
        <f>K68+F70</f>
        <v>8001.5</v>
      </c>
      <c r="L70" s="324" t="s">
        <v>4351</v>
      </c>
      <c r="M70" s="1466" t="s">
        <v>444</v>
      </c>
      <c r="N70" s="320" t="s">
        <v>3475</v>
      </c>
      <c r="O70" s="1422" t="s">
        <v>3749</v>
      </c>
      <c r="P70" s="118"/>
    </row>
    <row r="71" spans="1:16" ht="30" customHeight="1">
      <c r="A71" s="1463"/>
      <c r="B71" s="304" t="s">
        <v>398</v>
      </c>
      <c r="C71" s="1417"/>
      <c r="D71" s="1465"/>
      <c r="E71" s="306" t="str">
        <f>E70</f>
        <v>110/11/12</v>
      </c>
      <c r="F71" s="1417"/>
      <c r="G71" s="1465"/>
      <c r="H71" s="323">
        <v>4</v>
      </c>
      <c r="I71" s="325" t="s">
        <v>443</v>
      </c>
      <c r="J71" s="1419"/>
      <c r="K71" s="323">
        <f>K69+H71</f>
        <v>183</v>
      </c>
      <c r="L71" s="325" t="s">
        <v>443</v>
      </c>
      <c r="M71" s="1467"/>
      <c r="N71" s="320" t="s">
        <v>3509</v>
      </c>
      <c r="O71" s="1423"/>
      <c r="P71" s="118"/>
    </row>
    <row r="72" spans="1:16" ht="30" customHeight="1">
      <c r="A72" s="1462" t="s">
        <v>3752</v>
      </c>
      <c r="B72" s="304" t="s">
        <v>272</v>
      </c>
      <c r="C72" s="1416">
        <v>38313</v>
      </c>
      <c r="D72" s="1464" t="s">
        <v>2192</v>
      </c>
      <c r="E72" s="306" t="s">
        <v>3750</v>
      </c>
      <c r="F72" s="1416">
        <v>220</v>
      </c>
      <c r="G72" s="1464" t="s">
        <v>4779</v>
      </c>
      <c r="H72" s="306" t="str">
        <f>E72</f>
        <v>110/11/13</v>
      </c>
      <c r="I72" s="318"/>
      <c r="J72" s="1418" t="s">
        <v>4778</v>
      </c>
      <c r="K72" s="323">
        <f>K70+F72</f>
        <v>8221.5</v>
      </c>
      <c r="L72" s="324" t="s">
        <v>4779</v>
      </c>
      <c r="M72" s="1466" t="s">
        <v>444</v>
      </c>
      <c r="N72" s="320" t="s">
        <v>3745</v>
      </c>
      <c r="O72" s="1422" t="s">
        <v>3753</v>
      </c>
      <c r="P72" s="118"/>
    </row>
    <row r="73" spans="1:16" ht="30" customHeight="1">
      <c r="A73" s="1463"/>
      <c r="B73" s="304" t="s">
        <v>398</v>
      </c>
      <c r="C73" s="1417"/>
      <c r="D73" s="1465"/>
      <c r="E73" s="306" t="str">
        <f>E72</f>
        <v>110/11/13</v>
      </c>
      <c r="F73" s="1417"/>
      <c r="G73" s="1465"/>
      <c r="H73" s="323">
        <v>6</v>
      </c>
      <c r="I73" s="325" t="s">
        <v>443</v>
      </c>
      <c r="J73" s="1419"/>
      <c r="K73" s="323">
        <f>K71+H73</f>
        <v>189</v>
      </c>
      <c r="L73" s="325" t="s">
        <v>443</v>
      </c>
      <c r="M73" s="1467"/>
      <c r="N73" s="320" t="s">
        <v>3751</v>
      </c>
      <c r="O73" s="1423"/>
      <c r="P73" s="118"/>
    </row>
    <row r="74" spans="1:16" ht="30" customHeight="1">
      <c r="A74" s="1462" t="s">
        <v>4524</v>
      </c>
      <c r="B74" s="304" t="s">
        <v>272</v>
      </c>
      <c r="C74" s="1416">
        <v>38313</v>
      </c>
      <c r="D74" s="1464" t="s">
        <v>2192</v>
      </c>
      <c r="E74" s="306" t="s">
        <v>4466</v>
      </c>
      <c r="F74" s="1416">
        <v>228</v>
      </c>
      <c r="G74" s="1464" t="s">
        <v>4779</v>
      </c>
      <c r="H74" s="306" t="str">
        <f>E74</f>
        <v>111/01/21</v>
      </c>
      <c r="I74" s="318"/>
      <c r="J74" s="1418" t="s">
        <v>3513</v>
      </c>
      <c r="K74" s="323">
        <f>K72+F74</f>
        <v>8449.5</v>
      </c>
      <c r="L74" s="324" t="s">
        <v>4779</v>
      </c>
      <c r="M74" s="1466" t="s">
        <v>444</v>
      </c>
      <c r="N74" s="320" t="s">
        <v>488</v>
      </c>
      <c r="O74" s="1422" t="s">
        <v>4526</v>
      </c>
      <c r="P74" s="118"/>
    </row>
    <row r="75" spans="1:16" ht="30" customHeight="1">
      <c r="A75" s="1463"/>
      <c r="B75" s="304" t="s">
        <v>398</v>
      </c>
      <c r="C75" s="1417"/>
      <c r="D75" s="1465"/>
      <c r="E75" s="306" t="str">
        <f>E74</f>
        <v>111/01/21</v>
      </c>
      <c r="F75" s="1417"/>
      <c r="G75" s="1465"/>
      <c r="H75" s="323">
        <v>6</v>
      </c>
      <c r="I75" s="325" t="s">
        <v>443</v>
      </c>
      <c r="J75" s="1419"/>
      <c r="K75" s="323">
        <f>K73+H75</f>
        <v>195</v>
      </c>
      <c r="L75" s="325" t="s">
        <v>443</v>
      </c>
      <c r="M75" s="1467"/>
      <c r="N75" s="320" t="s">
        <v>4525</v>
      </c>
      <c r="O75" s="1423"/>
      <c r="P75" s="118"/>
    </row>
    <row r="76" spans="1:16" ht="30" customHeight="1">
      <c r="A76" s="1462" t="s">
        <v>4527</v>
      </c>
      <c r="B76" s="304" t="s">
        <v>272</v>
      </c>
      <c r="C76" s="1416">
        <v>38313</v>
      </c>
      <c r="D76" s="1464" t="s">
        <v>2192</v>
      </c>
      <c r="E76" s="306" t="s">
        <v>4528</v>
      </c>
      <c r="F76" s="1416">
        <v>212</v>
      </c>
      <c r="G76" s="1464" t="s">
        <v>4779</v>
      </c>
      <c r="H76" s="306" t="str">
        <f>E76</f>
        <v>111/01/24</v>
      </c>
      <c r="I76" s="318"/>
      <c r="J76" s="1418" t="s">
        <v>4778</v>
      </c>
      <c r="K76" s="323">
        <f>K74+F76</f>
        <v>8661.5</v>
      </c>
      <c r="L76" s="324" t="s">
        <v>4351</v>
      </c>
      <c r="M76" s="1466" t="s">
        <v>444</v>
      </c>
      <c r="N76" s="320" t="s">
        <v>4529</v>
      </c>
      <c r="O76" s="1422" t="s">
        <v>4530</v>
      </c>
      <c r="P76" s="118"/>
    </row>
    <row r="77" spans="1:16" ht="30" customHeight="1">
      <c r="A77" s="1463"/>
      <c r="B77" s="304" t="s">
        <v>398</v>
      </c>
      <c r="C77" s="1417"/>
      <c r="D77" s="1465"/>
      <c r="E77" s="306" t="str">
        <f>E76</f>
        <v>111/01/24</v>
      </c>
      <c r="F77" s="1417"/>
      <c r="G77" s="1465"/>
      <c r="H77" s="323">
        <v>6</v>
      </c>
      <c r="I77" s="325" t="s">
        <v>443</v>
      </c>
      <c r="J77" s="1419"/>
      <c r="K77" s="323">
        <f>K75+H77</f>
        <v>201</v>
      </c>
      <c r="L77" s="325" t="s">
        <v>443</v>
      </c>
      <c r="M77" s="1467"/>
      <c r="N77" s="320" t="s">
        <v>2052</v>
      </c>
      <c r="O77" s="1423"/>
      <c r="P77" s="118"/>
    </row>
    <row r="78" spans="1:16" ht="30" customHeight="1">
      <c r="A78" s="1462" t="s">
        <v>4531</v>
      </c>
      <c r="B78" s="304" t="s">
        <v>272</v>
      </c>
      <c r="C78" s="1416">
        <v>38313</v>
      </c>
      <c r="D78" s="1464" t="s">
        <v>2192</v>
      </c>
      <c r="E78" s="306" t="s">
        <v>4532</v>
      </c>
      <c r="F78" s="1416">
        <v>374</v>
      </c>
      <c r="G78" s="1464" t="s">
        <v>4780</v>
      </c>
      <c r="H78" s="306" t="str">
        <f>E78</f>
        <v>111/01/25</v>
      </c>
      <c r="I78" s="318"/>
      <c r="J78" s="1418" t="s">
        <v>4781</v>
      </c>
      <c r="K78" s="323">
        <f>K76+F78</f>
        <v>9035.5</v>
      </c>
      <c r="L78" s="324" t="s">
        <v>4351</v>
      </c>
      <c r="M78" s="1466" t="s">
        <v>444</v>
      </c>
      <c r="N78" s="320" t="s">
        <v>488</v>
      </c>
      <c r="O78" s="1422" t="s">
        <v>4533</v>
      </c>
      <c r="P78" s="118"/>
    </row>
    <row r="79" spans="1:16" ht="30" customHeight="1">
      <c r="A79" s="1463"/>
      <c r="B79" s="304" t="s">
        <v>398</v>
      </c>
      <c r="C79" s="1417"/>
      <c r="D79" s="1465"/>
      <c r="E79" s="306" t="str">
        <f>E78</f>
        <v>111/01/25</v>
      </c>
      <c r="F79" s="1417"/>
      <c r="G79" s="1465"/>
      <c r="H79" s="323">
        <v>7</v>
      </c>
      <c r="I79" s="325" t="s">
        <v>443</v>
      </c>
      <c r="J79" s="1419"/>
      <c r="K79" s="323">
        <f>K77+H79</f>
        <v>208</v>
      </c>
      <c r="L79" s="325" t="s">
        <v>443</v>
      </c>
      <c r="M79" s="1467"/>
      <c r="N79" s="320" t="s">
        <v>4525</v>
      </c>
      <c r="O79" s="1423"/>
      <c r="P79" s="118"/>
    </row>
    <row r="80" spans="1:16" ht="30" customHeight="1">
      <c r="A80" s="1462" t="s">
        <v>4773</v>
      </c>
      <c r="B80" s="322" t="s">
        <v>272</v>
      </c>
      <c r="C80" s="1416">
        <v>38313</v>
      </c>
      <c r="D80" s="1464" t="s">
        <v>2192</v>
      </c>
      <c r="E80" s="306" t="s">
        <v>4774</v>
      </c>
      <c r="F80" s="1416">
        <v>169</v>
      </c>
      <c r="G80" s="1464" t="s">
        <v>4779</v>
      </c>
      <c r="H80" s="306" t="str">
        <f>E80</f>
        <v>111/01/28</v>
      </c>
      <c r="I80" s="318"/>
      <c r="J80" s="1418" t="s">
        <v>3513</v>
      </c>
      <c r="K80" s="323">
        <f>K78+F80</f>
        <v>9204.5</v>
      </c>
      <c r="L80" s="324" t="s">
        <v>4779</v>
      </c>
      <c r="M80" s="1466" t="s">
        <v>444</v>
      </c>
      <c r="N80" s="320" t="s">
        <v>4775</v>
      </c>
      <c r="O80" s="1422" t="s">
        <v>4776</v>
      </c>
      <c r="P80" s="118"/>
    </row>
    <row r="81" spans="1:16" ht="30" customHeight="1">
      <c r="A81" s="1463"/>
      <c r="B81" s="322" t="s">
        <v>398</v>
      </c>
      <c r="C81" s="1417"/>
      <c r="D81" s="1465"/>
      <c r="E81" s="306" t="str">
        <f>E80</f>
        <v>111/01/28</v>
      </c>
      <c r="F81" s="1417"/>
      <c r="G81" s="1465"/>
      <c r="H81" s="323">
        <v>4</v>
      </c>
      <c r="I81" s="325" t="s">
        <v>443</v>
      </c>
      <c r="J81" s="1419"/>
      <c r="K81" s="323">
        <f>K79+H81</f>
        <v>212</v>
      </c>
      <c r="L81" s="325" t="s">
        <v>443</v>
      </c>
      <c r="M81" s="1467"/>
      <c r="N81" s="320" t="s">
        <v>1820</v>
      </c>
      <c r="O81" s="1423"/>
      <c r="P81" s="118"/>
    </row>
    <row r="82" spans="1:16" ht="30" customHeight="1">
      <c r="A82" s="1462" t="s">
        <v>4782</v>
      </c>
      <c r="B82" s="322" t="s">
        <v>272</v>
      </c>
      <c r="C82" s="1416">
        <v>38313</v>
      </c>
      <c r="D82" s="1464" t="s">
        <v>2192</v>
      </c>
      <c r="E82" s="306" t="s">
        <v>4783</v>
      </c>
      <c r="F82" s="1416">
        <v>5</v>
      </c>
      <c r="G82" s="1464" t="s">
        <v>4779</v>
      </c>
      <c r="H82" s="306" t="str">
        <f>E82</f>
        <v>111/02/18</v>
      </c>
      <c r="I82" s="318"/>
      <c r="J82" s="1418" t="s">
        <v>3513</v>
      </c>
      <c r="K82" s="323">
        <f>K80+F82</f>
        <v>9209.5</v>
      </c>
      <c r="L82" s="324" t="s">
        <v>4779</v>
      </c>
      <c r="M82" s="1466" t="s">
        <v>444</v>
      </c>
      <c r="N82" s="320" t="s">
        <v>4784</v>
      </c>
      <c r="O82" s="1422" t="s">
        <v>4786</v>
      </c>
      <c r="P82" s="118"/>
    </row>
    <row r="83" spans="1:16" ht="30" customHeight="1">
      <c r="A83" s="1463"/>
      <c r="B83" s="322" t="s">
        <v>398</v>
      </c>
      <c r="C83" s="1417"/>
      <c r="D83" s="1465"/>
      <c r="E83" s="306" t="str">
        <f>E82</f>
        <v>111/02/18</v>
      </c>
      <c r="F83" s="1417"/>
      <c r="G83" s="1465"/>
      <c r="H83" s="323">
        <v>2</v>
      </c>
      <c r="I83" s="325" t="s">
        <v>443</v>
      </c>
      <c r="J83" s="1419"/>
      <c r="K83" s="323">
        <f>K81+H83</f>
        <v>214</v>
      </c>
      <c r="L83" s="325" t="s">
        <v>443</v>
      </c>
      <c r="M83" s="1467"/>
      <c r="N83" s="320" t="s">
        <v>4785</v>
      </c>
      <c r="O83" s="1423"/>
      <c r="P83" s="118"/>
    </row>
    <row r="84" spans="1:16" ht="30" customHeight="1">
      <c r="A84" s="1462" t="s">
        <v>4787</v>
      </c>
      <c r="B84" s="322" t="s">
        <v>272</v>
      </c>
      <c r="C84" s="1416">
        <v>38313</v>
      </c>
      <c r="D84" s="1464" t="s">
        <v>2192</v>
      </c>
      <c r="E84" s="306" t="s">
        <v>4788</v>
      </c>
      <c r="F84" s="1416">
        <v>375</v>
      </c>
      <c r="G84" s="1464" t="s">
        <v>4779</v>
      </c>
      <c r="H84" s="306" t="str">
        <f>E84</f>
        <v>111/02/22</v>
      </c>
      <c r="I84" s="318"/>
      <c r="J84" s="1418" t="s">
        <v>3513</v>
      </c>
      <c r="K84" s="323">
        <f>K82+F84</f>
        <v>9584.5</v>
      </c>
      <c r="L84" s="324" t="s">
        <v>4779</v>
      </c>
      <c r="M84" s="1466" t="s">
        <v>444</v>
      </c>
      <c r="N84" s="320" t="s">
        <v>474</v>
      </c>
      <c r="O84" s="1422" t="s">
        <v>4789</v>
      </c>
      <c r="P84" s="118"/>
    </row>
    <row r="85" spans="1:16" ht="30" customHeight="1">
      <c r="A85" s="1463"/>
      <c r="B85" s="322" t="s">
        <v>398</v>
      </c>
      <c r="C85" s="1417"/>
      <c r="D85" s="1465"/>
      <c r="E85" s="306" t="str">
        <f>E84</f>
        <v>111/02/22</v>
      </c>
      <c r="F85" s="1417"/>
      <c r="G85" s="1465"/>
      <c r="H85" s="323">
        <v>7</v>
      </c>
      <c r="I85" s="325" t="s">
        <v>443</v>
      </c>
      <c r="J85" s="1419"/>
      <c r="K85" s="323">
        <f>K83+H85</f>
        <v>221</v>
      </c>
      <c r="L85" s="325" t="s">
        <v>443</v>
      </c>
      <c r="M85" s="1467"/>
      <c r="N85" s="320" t="s">
        <v>4785</v>
      </c>
      <c r="O85" s="1423"/>
      <c r="P85" s="118"/>
    </row>
    <row r="86" spans="1:16" ht="30" customHeight="1">
      <c r="A86" s="1462" t="s">
        <v>4790</v>
      </c>
      <c r="B86" s="322" t="s">
        <v>272</v>
      </c>
      <c r="C86" s="1416">
        <v>38313</v>
      </c>
      <c r="D86" s="1464" t="s">
        <v>2192</v>
      </c>
      <c r="E86" s="306" t="s">
        <v>4791</v>
      </c>
      <c r="F86" s="1416">
        <v>204</v>
      </c>
      <c r="G86" s="1464" t="s">
        <v>5235</v>
      </c>
      <c r="H86" s="306" t="str">
        <f>E86</f>
        <v>111/02/28</v>
      </c>
      <c r="I86" s="318"/>
      <c r="J86" s="1418" t="s">
        <v>4994</v>
      </c>
      <c r="K86" s="323">
        <f>K84+F86</f>
        <v>9788.5</v>
      </c>
      <c r="L86" s="324" t="s">
        <v>5236</v>
      </c>
      <c r="M86" s="1466" t="s">
        <v>444</v>
      </c>
      <c r="N86" s="320" t="s">
        <v>4792</v>
      </c>
      <c r="O86" s="1422" t="s">
        <v>4793</v>
      </c>
      <c r="P86" s="118"/>
    </row>
    <row r="87" spans="1:16" ht="30" customHeight="1">
      <c r="A87" s="1463"/>
      <c r="B87" s="322" t="s">
        <v>398</v>
      </c>
      <c r="C87" s="1417"/>
      <c r="D87" s="1465"/>
      <c r="E87" s="306" t="str">
        <f>E86</f>
        <v>111/02/28</v>
      </c>
      <c r="F87" s="1417"/>
      <c r="G87" s="1465"/>
      <c r="H87" s="323">
        <v>6</v>
      </c>
      <c r="I87" s="325" t="s">
        <v>443</v>
      </c>
      <c r="J87" s="1419"/>
      <c r="K87" s="323">
        <f>K85+H87</f>
        <v>227</v>
      </c>
      <c r="L87" s="325" t="s">
        <v>443</v>
      </c>
      <c r="M87" s="1467"/>
      <c r="N87" s="320" t="s">
        <v>491</v>
      </c>
      <c r="O87" s="1423"/>
      <c r="P87" s="118"/>
    </row>
    <row r="88" spans="1:16" ht="30" customHeight="1">
      <c r="A88" s="1462" t="s">
        <v>4960</v>
      </c>
      <c r="B88" s="322" t="s">
        <v>272</v>
      </c>
      <c r="C88" s="1416">
        <v>38313</v>
      </c>
      <c r="D88" s="1464" t="s">
        <v>2192</v>
      </c>
      <c r="E88" s="306" t="s">
        <v>4961</v>
      </c>
      <c r="F88" s="1416">
        <v>5</v>
      </c>
      <c r="G88" s="1464" t="s">
        <v>5235</v>
      </c>
      <c r="H88" s="306" t="str">
        <f>E88</f>
        <v>111/03/08</v>
      </c>
      <c r="I88" s="318"/>
      <c r="J88" s="1418" t="s">
        <v>4994</v>
      </c>
      <c r="K88" s="323">
        <f>K86+F88</f>
        <v>9793.5</v>
      </c>
      <c r="L88" s="324" t="s">
        <v>5236</v>
      </c>
      <c r="M88" s="1466" t="s">
        <v>444</v>
      </c>
      <c r="N88" s="320" t="s">
        <v>4962</v>
      </c>
      <c r="O88" s="1422" t="s">
        <v>4964</v>
      </c>
      <c r="P88" s="118"/>
    </row>
    <row r="89" spans="1:16" ht="30" customHeight="1">
      <c r="A89" s="1463"/>
      <c r="B89" s="322" t="s">
        <v>398</v>
      </c>
      <c r="C89" s="1417"/>
      <c r="D89" s="1465"/>
      <c r="E89" s="306" t="str">
        <f>E88</f>
        <v>111/03/08</v>
      </c>
      <c r="F89" s="1417"/>
      <c r="G89" s="1465"/>
      <c r="H89" s="323">
        <v>2</v>
      </c>
      <c r="I89" s="325" t="s">
        <v>443</v>
      </c>
      <c r="J89" s="1419"/>
      <c r="K89" s="323">
        <f>K87+H89</f>
        <v>229</v>
      </c>
      <c r="L89" s="325" t="s">
        <v>443</v>
      </c>
      <c r="M89" s="1467"/>
      <c r="N89" s="320" t="s">
        <v>4963</v>
      </c>
      <c r="O89" s="1423"/>
      <c r="P89" s="118"/>
    </row>
    <row r="90" spans="1:16" ht="30" customHeight="1">
      <c r="A90" s="1462" t="s">
        <v>5223</v>
      </c>
      <c r="B90" s="322" t="s">
        <v>272</v>
      </c>
      <c r="C90" s="1416">
        <v>38313</v>
      </c>
      <c r="D90" s="1464" t="s">
        <v>2192</v>
      </c>
      <c r="E90" s="306" t="s">
        <v>5224</v>
      </c>
      <c r="F90" s="1416">
        <v>213</v>
      </c>
      <c r="G90" s="1464" t="s">
        <v>5235</v>
      </c>
      <c r="H90" s="306" t="str">
        <f>E90</f>
        <v>111/03/11</v>
      </c>
      <c r="I90" s="318"/>
      <c r="J90" s="1418" t="s">
        <v>5237</v>
      </c>
      <c r="K90" s="323">
        <f>K88+F90</f>
        <v>10006.5</v>
      </c>
      <c r="L90" s="324" t="s">
        <v>5235</v>
      </c>
      <c r="M90" s="1466" t="s">
        <v>444</v>
      </c>
      <c r="N90" s="320" t="s">
        <v>4792</v>
      </c>
      <c r="O90" s="1422" t="s">
        <v>5225</v>
      </c>
      <c r="P90" s="118"/>
    </row>
    <row r="91" spans="1:16" ht="30" customHeight="1">
      <c r="A91" s="1463"/>
      <c r="B91" s="322" t="s">
        <v>398</v>
      </c>
      <c r="C91" s="1417"/>
      <c r="D91" s="1465"/>
      <c r="E91" s="306" t="str">
        <f>E90</f>
        <v>111/03/11</v>
      </c>
      <c r="F91" s="1417"/>
      <c r="G91" s="1465"/>
      <c r="H91" s="323">
        <v>6</v>
      </c>
      <c r="I91" s="325" t="s">
        <v>443</v>
      </c>
      <c r="J91" s="1419"/>
      <c r="K91" s="323">
        <f>K89+H91</f>
        <v>235</v>
      </c>
      <c r="L91" s="325" t="s">
        <v>443</v>
      </c>
      <c r="M91" s="1467"/>
      <c r="N91" s="320" t="s">
        <v>491</v>
      </c>
      <c r="O91" s="1423"/>
      <c r="P91" s="118"/>
    </row>
    <row r="92" spans="1:16" ht="30" customHeight="1">
      <c r="A92" s="1462" t="s">
        <v>5226</v>
      </c>
      <c r="B92" s="322" t="s">
        <v>272</v>
      </c>
      <c r="C92" s="1416">
        <v>38313</v>
      </c>
      <c r="D92" s="1464" t="s">
        <v>2192</v>
      </c>
      <c r="E92" s="306" t="s">
        <v>5078</v>
      </c>
      <c r="F92" s="1416">
        <v>377</v>
      </c>
      <c r="G92" s="1464" t="s">
        <v>5238</v>
      </c>
      <c r="H92" s="306" t="str">
        <f>E92</f>
        <v>111/03/17</v>
      </c>
      <c r="I92" s="318"/>
      <c r="J92" s="1418" t="s">
        <v>4994</v>
      </c>
      <c r="K92" s="323">
        <f>K90+F92</f>
        <v>10383.5</v>
      </c>
      <c r="L92" s="324" t="s">
        <v>5236</v>
      </c>
      <c r="M92" s="1466" t="s">
        <v>444</v>
      </c>
      <c r="N92" s="320" t="s">
        <v>4792</v>
      </c>
      <c r="O92" s="1422" t="s">
        <v>5227</v>
      </c>
      <c r="P92" s="118"/>
    </row>
    <row r="93" spans="1:16" ht="30" customHeight="1">
      <c r="A93" s="1463"/>
      <c r="B93" s="322" t="s">
        <v>398</v>
      </c>
      <c r="C93" s="1417"/>
      <c r="D93" s="1465"/>
      <c r="E93" s="306" t="str">
        <f>E92</f>
        <v>111/03/17</v>
      </c>
      <c r="F93" s="1417"/>
      <c r="G93" s="1465"/>
      <c r="H93" s="323">
        <v>7</v>
      </c>
      <c r="I93" s="325" t="s">
        <v>443</v>
      </c>
      <c r="J93" s="1419"/>
      <c r="K93" s="323">
        <f>K91+H93</f>
        <v>242</v>
      </c>
      <c r="L93" s="325" t="s">
        <v>443</v>
      </c>
      <c r="M93" s="1467"/>
      <c r="N93" s="320" t="s">
        <v>491</v>
      </c>
      <c r="O93" s="1423"/>
      <c r="P93" s="118"/>
    </row>
    <row r="94" spans="1:16" ht="30" customHeight="1">
      <c r="A94" s="1462" t="s">
        <v>5228</v>
      </c>
      <c r="B94" s="322" t="s">
        <v>272</v>
      </c>
      <c r="C94" s="1416">
        <v>38313</v>
      </c>
      <c r="D94" s="1464" t="s">
        <v>2192</v>
      </c>
      <c r="E94" s="306" t="s">
        <v>5229</v>
      </c>
      <c r="F94" s="1416">
        <v>288</v>
      </c>
      <c r="G94" s="1464" t="s">
        <v>5235</v>
      </c>
      <c r="H94" s="306" t="str">
        <f>E94</f>
        <v>111/03/22</v>
      </c>
      <c r="I94" s="318"/>
      <c r="J94" s="1418" t="s">
        <v>5239</v>
      </c>
      <c r="K94" s="323">
        <f>K92+F94</f>
        <v>10671.5</v>
      </c>
      <c r="L94" s="324" t="s">
        <v>5236</v>
      </c>
      <c r="M94" s="1466" t="s">
        <v>444</v>
      </c>
      <c r="N94" s="320" t="s">
        <v>474</v>
      </c>
      <c r="O94" s="1422" t="s">
        <v>5230</v>
      </c>
      <c r="P94" s="118"/>
    </row>
    <row r="95" spans="1:16" ht="30" customHeight="1">
      <c r="A95" s="1463"/>
      <c r="B95" s="322" t="s">
        <v>398</v>
      </c>
      <c r="C95" s="1417"/>
      <c r="D95" s="1465"/>
      <c r="E95" s="306" t="str">
        <f>E94</f>
        <v>111/03/22</v>
      </c>
      <c r="F95" s="1417"/>
      <c r="G95" s="1465"/>
      <c r="H95" s="323">
        <v>6</v>
      </c>
      <c r="I95" s="325" t="s">
        <v>443</v>
      </c>
      <c r="J95" s="1419"/>
      <c r="K95" s="323">
        <f>K93+H95</f>
        <v>248</v>
      </c>
      <c r="L95" s="325" t="s">
        <v>443</v>
      </c>
      <c r="M95" s="1467"/>
      <c r="N95" s="320" t="s">
        <v>2441</v>
      </c>
      <c r="O95" s="1423"/>
      <c r="P95" s="118"/>
    </row>
    <row r="96" spans="1:16" ht="30" customHeight="1">
      <c r="A96" s="1462" t="s">
        <v>5231</v>
      </c>
      <c r="B96" s="322" t="s">
        <v>272</v>
      </c>
      <c r="C96" s="1416">
        <v>38313</v>
      </c>
      <c r="D96" s="1464" t="s">
        <v>2192</v>
      </c>
      <c r="E96" s="306" t="s">
        <v>5055</v>
      </c>
      <c r="F96" s="1416">
        <v>296</v>
      </c>
      <c r="G96" s="1464" t="s">
        <v>5236</v>
      </c>
      <c r="H96" s="306" t="str">
        <f>E96</f>
        <v>111/03/31</v>
      </c>
      <c r="I96" s="318"/>
      <c r="J96" s="1418" t="s">
        <v>4994</v>
      </c>
      <c r="K96" s="323">
        <f>K94+F96</f>
        <v>10967.5</v>
      </c>
      <c r="L96" s="324" t="s">
        <v>5236</v>
      </c>
      <c r="M96" s="1466" t="s">
        <v>444</v>
      </c>
      <c r="N96" s="320" t="s">
        <v>4792</v>
      </c>
      <c r="O96" s="1422" t="s">
        <v>5232</v>
      </c>
      <c r="P96" s="118"/>
    </row>
    <row r="97" spans="1:16" ht="30" customHeight="1">
      <c r="A97" s="1463"/>
      <c r="B97" s="322" t="s">
        <v>398</v>
      </c>
      <c r="C97" s="1417"/>
      <c r="D97" s="1465"/>
      <c r="E97" s="306" t="str">
        <f>E96</f>
        <v>111/03/31</v>
      </c>
      <c r="F97" s="1417"/>
      <c r="G97" s="1465"/>
      <c r="H97" s="323">
        <v>5</v>
      </c>
      <c r="I97" s="325" t="s">
        <v>443</v>
      </c>
      <c r="J97" s="1419"/>
      <c r="K97" s="323">
        <f>K95+H97</f>
        <v>253</v>
      </c>
      <c r="L97" s="325" t="s">
        <v>443</v>
      </c>
      <c r="M97" s="1467"/>
      <c r="N97" s="320" t="s">
        <v>491</v>
      </c>
      <c r="O97" s="1423"/>
      <c r="P97" s="118"/>
    </row>
    <row r="98" spans="1:16" ht="30" customHeight="1">
      <c r="A98" s="1462" t="s">
        <v>5233</v>
      </c>
      <c r="B98" s="322" t="s">
        <v>272</v>
      </c>
      <c r="C98" s="1416">
        <v>38313</v>
      </c>
      <c r="D98" s="1464" t="s">
        <v>2192</v>
      </c>
      <c r="E98" s="306" t="s">
        <v>918</v>
      </c>
      <c r="F98" s="1416">
        <v>5</v>
      </c>
      <c r="G98" s="1464" t="s">
        <v>3741</v>
      </c>
      <c r="H98" s="306" t="str">
        <f>E98</f>
        <v>111/04/01</v>
      </c>
      <c r="I98" s="318"/>
      <c r="J98" s="1418" t="s">
        <v>5350</v>
      </c>
      <c r="K98" s="323">
        <f>K96+F98</f>
        <v>10972.5</v>
      </c>
      <c r="L98" s="324" t="s">
        <v>5351</v>
      </c>
      <c r="M98" s="1466" t="s">
        <v>444</v>
      </c>
      <c r="N98" s="320" t="s">
        <v>4792</v>
      </c>
      <c r="O98" s="1422" t="s">
        <v>5234</v>
      </c>
      <c r="P98" s="118"/>
    </row>
    <row r="99" spans="1:16" ht="30" customHeight="1">
      <c r="A99" s="1463"/>
      <c r="B99" s="322" t="s">
        <v>398</v>
      </c>
      <c r="C99" s="1417"/>
      <c r="D99" s="1465"/>
      <c r="E99" s="306" t="str">
        <f>E98</f>
        <v>111/04/01</v>
      </c>
      <c r="F99" s="1417"/>
      <c r="G99" s="1465"/>
      <c r="H99" s="323">
        <v>2</v>
      </c>
      <c r="I99" s="325" t="s">
        <v>443</v>
      </c>
      <c r="J99" s="1419"/>
      <c r="K99" s="323">
        <f>K97+H99</f>
        <v>255</v>
      </c>
      <c r="L99" s="325" t="s">
        <v>443</v>
      </c>
      <c r="M99" s="1467"/>
      <c r="N99" s="320" t="s">
        <v>491</v>
      </c>
      <c r="O99" s="1423"/>
      <c r="P99" s="118"/>
    </row>
    <row r="100" spans="1:16" ht="30" customHeight="1">
      <c r="A100" s="1462" t="s">
        <v>5343</v>
      </c>
      <c r="B100" s="322" t="s">
        <v>272</v>
      </c>
      <c r="C100" s="1416">
        <v>38313</v>
      </c>
      <c r="D100" s="1464" t="s">
        <v>2192</v>
      </c>
      <c r="E100" s="306" t="s">
        <v>5344</v>
      </c>
      <c r="F100" s="1416">
        <v>96</v>
      </c>
      <c r="G100" s="1464" t="s">
        <v>5349</v>
      </c>
      <c r="H100" s="306" t="str">
        <f>E100</f>
        <v>111/04/11</v>
      </c>
      <c r="I100" s="318"/>
      <c r="J100" s="1418" t="s">
        <v>5350</v>
      </c>
      <c r="K100" s="323">
        <f>K98+F100</f>
        <v>11068.5</v>
      </c>
      <c r="L100" s="324" t="s">
        <v>5349</v>
      </c>
      <c r="M100" s="1466" t="s">
        <v>444</v>
      </c>
      <c r="N100" s="320" t="s">
        <v>4792</v>
      </c>
      <c r="O100" s="1422" t="s">
        <v>5345</v>
      </c>
      <c r="P100" s="118"/>
    </row>
    <row r="101" spans="1:16" ht="30" customHeight="1">
      <c r="A101" s="1463"/>
      <c r="B101" s="322" t="s">
        <v>398</v>
      </c>
      <c r="C101" s="1417"/>
      <c r="D101" s="1465"/>
      <c r="E101" s="306" t="str">
        <f>E100</f>
        <v>111/04/11</v>
      </c>
      <c r="F101" s="1417"/>
      <c r="G101" s="1465"/>
      <c r="H101" s="323">
        <v>3</v>
      </c>
      <c r="I101" s="325" t="s">
        <v>443</v>
      </c>
      <c r="J101" s="1419"/>
      <c r="K101" s="323">
        <f>K99+H101</f>
        <v>258</v>
      </c>
      <c r="L101" s="325" t="s">
        <v>443</v>
      </c>
      <c r="M101" s="1467"/>
      <c r="N101" s="320" t="s">
        <v>491</v>
      </c>
      <c r="O101" s="1423"/>
      <c r="P101" s="118"/>
    </row>
    <row r="102" spans="1:16" ht="30" customHeight="1">
      <c r="A102" s="1462" t="s">
        <v>5416</v>
      </c>
      <c r="B102" s="322" t="s">
        <v>272</v>
      </c>
      <c r="C102" s="1416">
        <v>38313</v>
      </c>
      <c r="D102" s="1464" t="s">
        <v>2192</v>
      </c>
      <c r="E102" s="306" t="s">
        <v>5346</v>
      </c>
      <c r="F102" s="1416">
        <v>548</v>
      </c>
      <c r="G102" s="1464" t="s">
        <v>5760</v>
      </c>
      <c r="H102" s="306" t="str">
        <f>E102</f>
        <v>111/04/12</v>
      </c>
      <c r="I102" s="318"/>
      <c r="J102" s="1418" t="s">
        <v>5761</v>
      </c>
      <c r="K102" s="323">
        <f>K100+F102</f>
        <v>11616.5</v>
      </c>
      <c r="L102" s="324" t="s">
        <v>5760</v>
      </c>
      <c r="M102" s="1466" t="s">
        <v>444</v>
      </c>
      <c r="N102" s="320" t="s">
        <v>4792</v>
      </c>
      <c r="O102" s="1422" t="s">
        <v>5348</v>
      </c>
      <c r="P102" s="118"/>
    </row>
    <row r="103" spans="1:16" ht="30" customHeight="1">
      <c r="A103" s="1463"/>
      <c r="B103" s="322" t="s">
        <v>398</v>
      </c>
      <c r="C103" s="1417"/>
      <c r="D103" s="1465"/>
      <c r="E103" s="306" t="str">
        <f>E102</f>
        <v>111/04/12</v>
      </c>
      <c r="F103" s="1417"/>
      <c r="G103" s="1465"/>
      <c r="H103" s="323">
        <v>9</v>
      </c>
      <c r="I103" s="325" t="s">
        <v>443</v>
      </c>
      <c r="J103" s="1419"/>
      <c r="K103" s="323">
        <f>K101+H103</f>
        <v>267</v>
      </c>
      <c r="L103" s="325" t="s">
        <v>443</v>
      </c>
      <c r="M103" s="1467"/>
      <c r="N103" s="320" t="s">
        <v>5347</v>
      </c>
      <c r="O103" s="1423"/>
      <c r="P103" s="118"/>
    </row>
    <row r="104" spans="1:16" ht="30" customHeight="1">
      <c r="A104" s="1462" t="s">
        <v>5417</v>
      </c>
      <c r="B104" s="322" t="s">
        <v>272</v>
      </c>
      <c r="C104" s="1416">
        <v>38313</v>
      </c>
      <c r="D104" s="1464" t="s">
        <v>2192</v>
      </c>
      <c r="E104" s="306" t="s">
        <v>5397</v>
      </c>
      <c r="F104" s="1416">
        <v>489</v>
      </c>
      <c r="G104" s="1464" t="s">
        <v>5760</v>
      </c>
      <c r="H104" s="306" t="str">
        <f>E104</f>
        <v>111/05/04</v>
      </c>
      <c r="I104" s="318"/>
      <c r="J104" s="1418" t="s">
        <v>5761</v>
      </c>
      <c r="K104" s="323">
        <f>K102+F104</f>
        <v>12105.5</v>
      </c>
      <c r="L104" s="324" t="s">
        <v>5760</v>
      </c>
      <c r="M104" s="1466" t="s">
        <v>444</v>
      </c>
      <c r="N104" s="320" t="s">
        <v>4792</v>
      </c>
      <c r="O104" s="1422" t="s">
        <v>5418</v>
      </c>
      <c r="P104" s="118"/>
    </row>
    <row r="105" spans="1:16" ht="30" customHeight="1">
      <c r="A105" s="1463"/>
      <c r="B105" s="322" t="s">
        <v>398</v>
      </c>
      <c r="C105" s="1417"/>
      <c r="D105" s="1465"/>
      <c r="E105" s="306" t="str">
        <f>E104</f>
        <v>111/05/04</v>
      </c>
      <c r="F105" s="1417"/>
      <c r="G105" s="1465"/>
      <c r="H105" s="323">
        <v>8</v>
      </c>
      <c r="I105" s="325" t="s">
        <v>443</v>
      </c>
      <c r="J105" s="1419"/>
      <c r="K105" s="323">
        <f>K103+H105</f>
        <v>275</v>
      </c>
      <c r="L105" s="325" t="s">
        <v>443</v>
      </c>
      <c r="M105" s="1467"/>
      <c r="N105" s="320" t="s">
        <v>1820</v>
      </c>
      <c r="O105" s="1423"/>
      <c r="P105" s="118"/>
    </row>
    <row r="106" spans="1:16" ht="30" customHeight="1">
      <c r="A106" s="1462" t="s">
        <v>5574</v>
      </c>
      <c r="B106" s="322" t="s">
        <v>272</v>
      </c>
      <c r="C106" s="1416">
        <v>38313</v>
      </c>
      <c r="D106" s="1464" t="s">
        <v>2192</v>
      </c>
      <c r="E106" s="306" t="s">
        <v>5575</v>
      </c>
      <c r="F106" s="1416">
        <v>125</v>
      </c>
      <c r="G106" s="1464" t="s">
        <v>5760</v>
      </c>
      <c r="H106" s="306" t="str">
        <f>E106</f>
        <v>111/05/31</v>
      </c>
      <c r="I106" s="318"/>
      <c r="J106" s="1418" t="s">
        <v>5761</v>
      </c>
      <c r="K106" s="323">
        <f>K104+F106</f>
        <v>12230.5</v>
      </c>
      <c r="L106" s="324" t="s">
        <v>5760</v>
      </c>
      <c r="M106" s="1466" t="s">
        <v>444</v>
      </c>
      <c r="N106" s="320" t="s">
        <v>4792</v>
      </c>
      <c r="O106" s="1422" t="s">
        <v>5577</v>
      </c>
      <c r="P106" s="118"/>
    </row>
    <row r="107" spans="1:16" ht="30" customHeight="1">
      <c r="A107" s="1463"/>
      <c r="B107" s="322" t="s">
        <v>398</v>
      </c>
      <c r="C107" s="1417"/>
      <c r="D107" s="1465"/>
      <c r="E107" s="306" t="str">
        <f>E106</f>
        <v>111/05/31</v>
      </c>
      <c r="F107" s="1417"/>
      <c r="G107" s="1465"/>
      <c r="H107" s="323">
        <v>4</v>
      </c>
      <c r="I107" s="325" t="s">
        <v>443</v>
      </c>
      <c r="J107" s="1419"/>
      <c r="K107" s="323">
        <f>K105+H107</f>
        <v>279</v>
      </c>
      <c r="L107" s="325" t="s">
        <v>443</v>
      </c>
      <c r="M107" s="1467"/>
      <c r="N107" s="320" t="s">
        <v>5576</v>
      </c>
      <c r="O107" s="1423"/>
      <c r="P107" s="118"/>
    </row>
    <row r="108" spans="1:16" ht="30" customHeight="1">
      <c r="A108" s="1462" t="s">
        <v>5714</v>
      </c>
      <c r="B108" s="322" t="s">
        <v>272</v>
      </c>
      <c r="C108" s="1416">
        <v>38313</v>
      </c>
      <c r="D108" s="1464" t="s">
        <v>2192</v>
      </c>
      <c r="E108" s="306" t="s">
        <v>5715</v>
      </c>
      <c r="F108" s="1416">
        <v>646</v>
      </c>
      <c r="G108" s="1464" t="s">
        <v>5760</v>
      </c>
      <c r="H108" s="306" t="str">
        <f>E108</f>
        <v>111/06/01</v>
      </c>
      <c r="I108" s="318"/>
      <c r="J108" s="1418" t="s">
        <v>5761</v>
      </c>
      <c r="K108" s="323">
        <f>K106+F108</f>
        <v>12876.5</v>
      </c>
      <c r="L108" s="324" t="s">
        <v>5760</v>
      </c>
      <c r="M108" s="1466" t="s">
        <v>444</v>
      </c>
      <c r="N108" s="320" t="s">
        <v>4792</v>
      </c>
      <c r="O108" s="1422" t="s">
        <v>5716</v>
      </c>
      <c r="P108" s="118"/>
    </row>
    <row r="109" spans="1:16" ht="30" customHeight="1">
      <c r="A109" s="1463"/>
      <c r="B109" s="322" t="s">
        <v>398</v>
      </c>
      <c r="C109" s="1417"/>
      <c r="D109" s="1465"/>
      <c r="E109" s="306" t="str">
        <f>E108</f>
        <v>111/06/01</v>
      </c>
      <c r="F109" s="1417"/>
      <c r="G109" s="1465"/>
      <c r="H109" s="323">
        <v>10</v>
      </c>
      <c r="I109" s="325" t="s">
        <v>443</v>
      </c>
      <c r="J109" s="1419"/>
      <c r="K109" s="323">
        <f>K107+H109</f>
        <v>289</v>
      </c>
      <c r="L109" s="325" t="s">
        <v>443</v>
      </c>
      <c r="M109" s="1467"/>
      <c r="N109" s="320" t="s">
        <v>491</v>
      </c>
      <c r="O109" s="1423"/>
      <c r="P109" s="118"/>
    </row>
    <row r="110" spans="1:16" ht="30" customHeight="1">
      <c r="A110" s="1462" t="s">
        <v>5717</v>
      </c>
      <c r="B110" s="322" t="s">
        <v>272</v>
      </c>
      <c r="C110" s="1416">
        <v>38313</v>
      </c>
      <c r="D110" s="1464" t="s">
        <v>2192</v>
      </c>
      <c r="E110" s="306" t="s">
        <v>5718</v>
      </c>
      <c r="F110" s="1416">
        <v>68.5</v>
      </c>
      <c r="G110" s="1464" t="s">
        <v>6004</v>
      </c>
      <c r="H110" s="306" t="str">
        <f>E110</f>
        <v>111/06/02</v>
      </c>
      <c r="I110" s="318"/>
      <c r="J110" s="1418" t="s">
        <v>6002</v>
      </c>
      <c r="K110" s="323">
        <f>K108+F110</f>
        <v>12945</v>
      </c>
      <c r="L110" s="324" t="s">
        <v>6006</v>
      </c>
      <c r="M110" s="1466" t="s">
        <v>444</v>
      </c>
      <c r="N110" s="320" t="s">
        <v>474</v>
      </c>
      <c r="O110" s="1422" t="s">
        <v>5719</v>
      </c>
      <c r="P110" s="118"/>
    </row>
    <row r="111" spans="1:16" ht="30" customHeight="1">
      <c r="A111" s="1463"/>
      <c r="B111" s="322" t="s">
        <v>398</v>
      </c>
      <c r="C111" s="1417"/>
      <c r="D111" s="1465"/>
      <c r="E111" s="306" t="str">
        <f>E110</f>
        <v>111/06/02</v>
      </c>
      <c r="F111" s="1417"/>
      <c r="G111" s="1465"/>
      <c r="H111" s="323">
        <v>3</v>
      </c>
      <c r="I111" s="325" t="s">
        <v>443</v>
      </c>
      <c r="J111" s="1419"/>
      <c r="K111" s="323">
        <f>K109+H111</f>
        <v>292</v>
      </c>
      <c r="L111" s="325" t="s">
        <v>443</v>
      </c>
      <c r="M111" s="1467"/>
      <c r="N111" s="320" t="s">
        <v>5576</v>
      </c>
      <c r="O111" s="1423"/>
      <c r="P111" s="118"/>
    </row>
    <row r="112" spans="1:16" ht="30" customHeight="1">
      <c r="A112" s="1462" t="s">
        <v>5720</v>
      </c>
      <c r="B112" s="322" t="s">
        <v>272</v>
      </c>
      <c r="C112" s="1416">
        <v>38313</v>
      </c>
      <c r="D112" s="1464" t="s">
        <v>2192</v>
      </c>
      <c r="E112" s="306" t="s">
        <v>5666</v>
      </c>
      <c r="F112" s="1416">
        <v>5</v>
      </c>
      <c r="G112" s="1464" t="s">
        <v>6004</v>
      </c>
      <c r="H112" s="306" t="str">
        <f>E112</f>
        <v>111/06/06</v>
      </c>
      <c r="I112" s="318"/>
      <c r="J112" s="1418" t="s">
        <v>6002</v>
      </c>
      <c r="K112" s="323">
        <f>K110+F112</f>
        <v>12950</v>
      </c>
      <c r="L112" s="324" t="s">
        <v>4347</v>
      </c>
      <c r="M112" s="1466" t="s">
        <v>444</v>
      </c>
      <c r="N112" s="320" t="s">
        <v>474</v>
      </c>
      <c r="O112" s="1422" t="s">
        <v>5722</v>
      </c>
      <c r="P112" s="118"/>
    </row>
    <row r="113" spans="1:16" ht="30" customHeight="1">
      <c r="A113" s="1463"/>
      <c r="B113" s="322" t="s">
        <v>398</v>
      </c>
      <c r="C113" s="1417"/>
      <c r="D113" s="1465"/>
      <c r="E113" s="306" t="str">
        <f>E112</f>
        <v>111/06/06</v>
      </c>
      <c r="F113" s="1417"/>
      <c r="G113" s="1465"/>
      <c r="H113" s="323">
        <v>2</v>
      </c>
      <c r="I113" s="325" t="s">
        <v>443</v>
      </c>
      <c r="J113" s="1419"/>
      <c r="K113" s="323">
        <f>K111+H113</f>
        <v>294</v>
      </c>
      <c r="L113" s="325" t="s">
        <v>443</v>
      </c>
      <c r="M113" s="1467"/>
      <c r="N113" s="320" t="s">
        <v>5721</v>
      </c>
      <c r="O113" s="1423"/>
      <c r="P113" s="118"/>
    </row>
    <row r="114" spans="1:16" ht="30" customHeight="1">
      <c r="A114" s="1462" t="s">
        <v>5879</v>
      </c>
      <c r="B114" s="322" t="s">
        <v>272</v>
      </c>
      <c r="C114" s="1416">
        <v>38313</v>
      </c>
      <c r="D114" s="1464" t="s">
        <v>2192</v>
      </c>
      <c r="E114" s="306" t="s">
        <v>5676</v>
      </c>
      <c r="F114" s="1416">
        <v>413</v>
      </c>
      <c r="G114" s="1464" t="s">
        <v>6004</v>
      </c>
      <c r="H114" s="306" t="str">
        <f>E114</f>
        <v>111/06/22</v>
      </c>
      <c r="I114" s="318"/>
      <c r="J114" s="1418" t="s">
        <v>6005</v>
      </c>
      <c r="K114" s="323">
        <f>K112+F114</f>
        <v>13363</v>
      </c>
      <c r="L114" s="324" t="s">
        <v>6004</v>
      </c>
      <c r="M114" s="1466" t="s">
        <v>444</v>
      </c>
      <c r="N114" s="320" t="s">
        <v>474</v>
      </c>
      <c r="O114" s="1422" t="s">
        <v>5880</v>
      </c>
      <c r="P114" s="118"/>
    </row>
    <row r="115" spans="1:16" ht="30" customHeight="1">
      <c r="A115" s="1463"/>
      <c r="B115" s="322" t="s">
        <v>398</v>
      </c>
      <c r="C115" s="1417"/>
      <c r="D115" s="1465"/>
      <c r="E115" s="306" t="str">
        <f>E114</f>
        <v>111/06/22</v>
      </c>
      <c r="F115" s="1417"/>
      <c r="G115" s="1465"/>
      <c r="H115" s="323">
        <v>8</v>
      </c>
      <c r="I115" s="325" t="s">
        <v>443</v>
      </c>
      <c r="J115" s="1419"/>
      <c r="K115" s="323">
        <f>K113+H115</f>
        <v>302</v>
      </c>
      <c r="L115" s="325" t="s">
        <v>443</v>
      </c>
      <c r="M115" s="1467"/>
      <c r="N115" s="320" t="s">
        <v>5576</v>
      </c>
      <c r="O115" s="1423"/>
      <c r="P115" s="118"/>
    </row>
    <row r="116" spans="1:16" ht="30" customHeight="1">
      <c r="A116" s="1462" t="s">
        <v>5881</v>
      </c>
      <c r="B116" s="322" t="s">
        <v>272</v>
      </c>
      <c r="C116" s="1416">
        <v>38313</v>
      </c>
      <c r="D116" s="1464" t="s">
        <v>2192</v>
      </c>
      <c r="E116" s="306" t="s">
        <v>5806</v>
      </c>
      <c r="F116" s="1416">
        <v>7.5</v>
      </c>
      <c r="G116" s="1464" t="s">
        <v>6004</v>
      </c>
      <c r="H116" s="306" t="str">
        <f>E116</f>
        <v>111/06/23</v>
      </c>
      <c r="I116" s="318"/>
      <c r="J116" s="1418" t="s">
        <v>6002</v>
      </c>
      <c r="K116" s="323">
        <f>K114+F116</f>
        <v>13370.5</v>
      </c>
      <c r="L116" s="324" t="s">
        <v>6004</v>
      </c>
      <c r="M116" s="1466" t="s">
        <v>444</v>
      </c>
      <c r="N116" s="320" t="s">
        <v>488</v>
      </c>
      <c r="O116" s="1422" t="s">
        <v>5882</v>
      </c>
      <c r="P116" s="118"/>
    </row>
    <row r="117" spans="1:16" ht="30" customHeight="1">
      <c r="A117" s="1463"/>
      <c r="B117" s="322" t="s">
        <v>398</v>
      </c>
      <c r="C117" s="1417"/>
      <c r="D117" s="1465"/>
      <c r="E117" s="306" t="str">
        <f>E116</f>
        <v>111/06/23</v>
      </c>
      <c r="F117" s="1417"/>
      <c r="G117" s="1465"/>
      <c r="H117" s="323">
        <v>2</v>
      </c>
      <c r="I117" s="325" t="s">
        <v>443</v>
      </c>
      <c r="J117" s="1419"/>
      <c r="K117" s="323">
        <f>K115+H117</f>
        <v>304</v>
      </c>
      <c r="L117" s="325" t="s">
        <v>443</v>
      </c>
      <c r="M117" s="1467"/>
      <c r="N117" s="320" t="s">
        <v>491</v>
      </c>
      <c r="O117" s="1423"/>
      <c r="P117" s="118"/>
    </row>
    <row r="118" spans="1:16" ht="30" customHeight="1">
      <c r="A118" s="1462" t="s">
        <v>5883</v>
      </c>
      <c r="B118" s="322" t="s">
        <v>272</v>
      </c>
      <c r="C118" s="1416">
        <v>38313</v>
      </c>
      <c r="D118" s="1464" t="s">
        <v>2192</v>
      </c>
      <c r="E118" s="306" t="s">
        <v>5884</v>
      </c>
      <c r="F118" s="1416">
        <v>380</v>
      </c>
      <c r="G118" s="1464" t="s">
        <v>6004</v>
      </c>
      <c r="H118" s="306" t="str">
        <f>E118</f>
        <v>111/06/28</v>
      </c>
      <c r="I118" s="318"/>
      <c r="J118" s="1418" t="s">
        <v>6002</v>
      </c>
      <c r="K118" s="323">
        <f>K116+F118</f>
        <v>13750.5</v>
      </c>
      <c r="L118" s="324" t="s">
        <v>6004</v>
      </c>
      <c r="M118" s="1466" t="s">
        <v>444</v>
      </c>
      <c r="N118" s="320" t="s">
        <v>488</v>
      </c>
      <c r="O118" s="1422" t="s">
        <v>5885</v>
      </c>
      <c r="P118" s="118"/>
    </row>
    <row r="119" spans="1:16" ht="30" customHeight="1">
      <c r="A119" s="1463"/>
      <c r="B119" s="322" t="s">
        <v>398</v>
      </c>
      <c r="C119" s="1417"/>
      <c r="D119" s="1465"/>
      <c r="E119" s="306" t="str">
        <f>E118</f>
        <v>111/06/28</v>
      </c>
      <c r="F119" s="1417"/>
      <c r="G119" s="1465"/>
      <c r="H119" s="323">
        <v>7</v>
      </c>
      <c r="I119" s="325" t="s">
        <v>443</v>
      </c>
      <c r="J119" s="1419"/>
      <c r="K119" s="323">
        <f>K117+H119</f>
        <v>311</v>
      </c>
      <c r="L119" s="325" t="s">
        <v>443</v>
      </c>
      <c r="M119" s="1467"/>
      <c r="N119" s="320" t="s">
        <v>491</v>
      </c>
      <c r="O119" s="1423"/>
      <c r="P119" s="118"/>
    </row>
    <row r="120" spans="1:16" ht="30" customHeight="1">
      <c r="A120" s="1462" t="s">
        <v>5886</v>
      </c>
      <c r="B120" s="322" t="s">
        <v>272</v>
      </c>
      <c r="C120" s="1416">
        <v>38313</v>
      </c>
      <c r="D120" s="1464" t="s">
        <v>2192</v>
      </c>
      <c r="E120" s="306" t="s">
        <v>5798</v>
      </c>
      <c r="F120" s="1416">
        <v>540</v>
      </c>
      <c r="G120" s="1464" t="s">
        <v>6004</v>
      </c>
      <c r="H120" s="306" t="str">
        <f>E120</f>
        <v>111/06/29</v>
      </c>
      <c r="I120" s="318"/>
      <c r="J120" s="1418" t="s">
        <v>6002</v>
      </c>
      <c r="K120" s="323">
        <f>K118+F120</f>
        <v>14290.5</v>
      </c>
      <c r="L120" s="324" t="s">
        <v>6004</v>
      </c>
      <c r="M120" s="1466" t="s">
        <v>444</v>
      </c>
      <c r="N120" s="320" t="s">
        <v>474</v>
      </c>
      <c r="O120" s="1422" t="s">
        <v>5887</v>
      </c>
      <c r="P120" s="118"/>
    </row>
    <row r="121" spans="1:16" ht="30" customHeight="1">
      <c r="A121" s="1463"/>
      <c r="B121" s="322" t="s">
        <v>398</v>
      </c>
      <c r="C121" s="1417"/>
      <c r="D121" s="1465"/>
      <c r="E121" s="306" t="str">
        <f>E120</f>
        <v>111/06/29</v>
      </c>
      <c r="F121" s="1417"/>
      <c r="G121" s="1465"/>
      <c r="H121" s="323">
        <v>9</v>
      </c>
      <c r="I121" s="325" t="s">
        <v>443</v>
      </c>
      <c r="J121" s="1419"/>
      <c r="K121" s="323">
        <f>K119+H121</f>
        <v>320</v>
      </c>
      <c r="L121" s="325" t="s">
        <v>443</v>
      </c>
      <c r="M121" s="1467"/>
      <c r="N121" s="320" t="s">
        <v>5576</v>
      </c>
      <c r="O121" s="1423"/>
      <c r="P121" s="118"/>
    </row>
    <row r="122" spans="1:16" ht="30" customHeight="1">
      <c r="A122" s="1462" t="s">
        <v>5889</v>
      </c>
      <c r="B122" s="322" t="s">
        <v>272</v>
      </c>
      <c r="C122" s="1416">
        <v>38313</v>
      </c>
      <c r="D122" s="1464" t="s">
        <v>2192</v>
      </c>
      <c r="E122" s="306" t="s">
        <v>5831</v>
      </c>
      <c r="F122" s="1416">
        <v>69</v>
      </c>
      <c r="G122" s="1464" t="s">
        <v>6004</v>
      </c>
      <c r="H122" s="306" t="str">
        <f>E122</f>
        <v>111/07/06</v>
      </c>
      <c r="I122" s="318"/>
      <c r="J122" s="1418" t="s">
        <v>6002</v>
      </c>
      <c r="K122" s="323">
        <f>K120+F122</f>
        <v>14359.5</v>
      </c>
      <c r="L122" s="324" t="s">
        <v>6004</v>
      </c>
      <c r="M122" s="1466" t="s">
        <v>444</v>
      </c>
      <c r="N122" s="320" t="s">
        <v>488</v>
      </c>
      <c r="O122" s="1422" t="s">
        <v>5888</v>
      </c>
      <c r="P122" s="118"/>
    </row>
    <row r="123" spans="1:16" ht="30" customHeight="1">
      <c r="A123" s="1463"/>
      <c r="B123" s="322" t="s">
        <v>398</v>
      </c>
      <c r="C123" s="1417"/>
      <c r="D123" s="1465"/>
      <c r="E123" s="306" t="str">
        <f>E122</f>
        <v>111/07/06</v>
      </c>
      <c r="F123" s="1417"/>
      <c r="G123" s="1465"/>
      <c r="H123" s="323">
        <v>3</v>
      </c>
      <c r="I123" s="325" t="s">
        <v>443</v>
      </c>
      <c r="J123" s="1419"/>
      <c r="K123" s="323">
        <f>K121+H123</f>
        <v>323</v>
      </c>
      <c r="L123" s="325" t="s">
        <v>443</v>
      </c>
      <c r="M123" s="1467"/>
      <c r="N123" s="320" t="s">
        <v>491</v>
      </c>
      <c r="O123" s="1423"/>
      <c r="P123" s="118"/>
    </row>
    <row r="124" spans="1:16" ht="30" customHeight="1">
      <c r="A124" s="1462" t="s">
        <v>5890</v>
      </c>
      <c r="B124" s="322" t="s">
        <v>272</v>
      </c>
      <c r="C124" s="1416">
        <v>38313</v>
      </c>
      <c r="D124" s="1464" t="s">
        <v>2192</v>
      </c>
      <c r="E124" s="306" t="s">
        <v>5821</v>
      </c>
      <c r="F124" s="1416">
        <v>4.5</v>
      </c>
      <c r="G124" s="1464" t="s">
        <v>6004</v>
      </c>
      <c r="H124" s="306" t="str">
        <f>E124</f>
        <v>111/07/09</v>
      </c>
      <c r="I124" s="318"/>
      <c r="J124" s="1418" t="s">
        <v>6005</v>
      </c>
      <c r="K124" s="323">
        <f>K122+F124</f>
        <v>14364</v>
      </c>
      <c r="L124" s="324" t="s">
        <v>6004</v>
      </c>
      <c r="M124" s="1466" t="s">
        <v>444</v>
      </c>
      <c r="N124" s="320" t="s">
        <v>474</v>
      </c>
      <c r="O124" s="1422" t="s">
        <v>5891</v>
      </c>
      <c r="P124" s="118"/>
    </row>
    <row r="125" spans="1:16" ht="30" customHeight="1">
      <c r="A125" s="1463"/>
      <c r="B125" s="322" t="s">
        <v>398</v>
      </c>
      <c r="C125" s="1417"/>
      <c r="D125" s="1465"/>
      <c r="E125" s="306" t="str">
        <f>E124</f>
        <v>111/07/09</v>
      </c>
      <c r="F125" s="1417"/>
      <c r="G125" s="1465"/>
      <c r="H125" s="323">
        <v>2</v>
      </c>
      <c r="I125" s="325" t="s">
        <v>443</v>
      </c>
      <c r="J125" s="1419"/>
      <c r="K125" s="323">
        <f>K123+H125</f>
        <v>325</v>
      </c>
      <c r="L125" s="325" t="s">
        <v>443</v>
      </c>
      <c r="M125" s="1467"/>
      <c r="N125" s="320" t="s">
        <v>5576</v>
      </c>
      <c r="O125" s="1423"/>
      <c r="P125" s="118"/>
    </row>
    <row r="126" spans="1:16" ht="30" customHeight="1">
      <c r="A126" s="1462" t="s">
        <v>5892</v>
      </c>
      <c r="B126" s="322" t="s">
        <v>272</v>
      </c>
      <c r="C126" s="1416">
        <v>38313</v>
      </c>
      <c r="D126" s="1464" t="s">
        <v>2192</v>
      </c>
      <c r="E126" s="306" t="s">
        <v>5834</v>
      </c>
      <c r="F126" s="1416">
        <v>3</v>
      </c>
      <c r="G126" s="1464" t="s">
        <v>6004</v>
      </c>
      <c r="H126" s="306" t="str">
        <f>E126</f>
        <v>111/07/21</v>
      </c>
      <c r="I126" s="318"/>
      <c r="J126" s="1418" t="s">
        <v>6002</v>
      </c>
      <c r="K126" s="323">
        <f>K124+F126</f>
        <v>14367</v>
      </c>
      <c r="L126" s="324" t="s">
        <v>6003</v>
      </c>
      <c r="M126" s="1466" t="s">
        <v>444</v>
      </c>
      <c r="N126" s="320" t="s">
        <v>474</v>
      </c>
      <c r="O126" s="1422" t="s">
        <v>5893</v>
      </c>
      <c r="P126" s="118"/>
    </row>
    <row r="127" spans="1:16" ht="30" customHeight="1">
      <c r="A127" s="1463"/>
      <c r="B127" s="322" t="s">
        <v>398</v>
      </c>
      <c r="C127" s="1417"/>
      <c r="D127" s="1465"/>
      <c r="E127" s="306" t="str">
        <f>E126</f>
        <v>111/07/21</v>
      </c>
      <c r="F127" s="1417"/>
      <c r="G127" s="1465"/>
      <c r="H127" s="323">
        <v>2</v>
      </c>
      <c r="I127" s="325" t="s">
        <v>443</v>
      </c>
      <c r="J127" s="1419"/>
      <c r="K127" s="323">
        <f>K125+H127</f>
        <v>327</v>
      </c>
      <c r="L127" s="325" t="s">
        <v>443</v>
      </c>
      <c r="M127" s="1467"/>
      <c r="N127" s="320" t="s">
        <v>5576</v>
      </c>
      <c r="O127" s="1423"/>
      <c r="P127" s="118"/>
    </row>
    <row r="128" spans="1:16" ht="30" customHeight="1">
      <c r="A128" s="1462" t="s">
        <v>5894</v>
      </c>
      <c r="B128" s="322" t="s">
        <v>272</v>
      </c>
      <c r="C128" s="1416">
        <v>38313</v>
      </c>
      <c r="D128" s="1464" t="s">
        <v>2192</v>
      </c>
      <c r="E128" s="306" t="s">
        <v>5895</v>
      </c>
      <c r="F128" s="1416">
        <v>516</v>
      </c>
      <c r="G128" s="1464" t="s">
        <v>5349</v>
      </c>
      <c r="H128" s="306" t="str">
        <f>E128</f>
        <v>111/07/23</v>
      </c>
      <c r="I128" s="318"/>
      <c r="J128" s="1418" t="s">
        <v>6661</v>
      </c>
      <c r="K128" s="323">
        <f>K126+F128</f>
        <v>14883</v>
      </c>
      <c r="L128" s="324" t="s">
        <v>6662</v>
      </c>
      <c r="M128" s="1466" t="s">
        <v>444</v>
      </c>
      <c r="N128" s="320" t="s">
        <v>577</v>
      </c>
      <c r="O128" s="1422" t="s">
        <v>5896</v>
      </c>
      <c r="P128" s="118"/>
    </row>
    <row r="129" spans="1:16" ht="30" customHeight="1">
      <c r="A129" s="1463"/>
      <c r="B129" s="322" t="s">
        <v>398</v>
      </c>
      <c r="C129" s="1417"/>
      <c r="D129" s="1465"/>
      <c r="E129" s="306" t="str">
        <f>E128</f>
        <v>111/07/23</v>
      </c>
      <c r="F129" s="1417"/>
      <c r="G129" s="1465"/>
      <c r="H129" s="323">
        <v>9</v>
      </c>
      <c r="I129" s="325" t="s">
        <v>443</v>
      </c>
      <c r="J129" s="1419"/>
      <c r="K129" s="323">
        <f>K127+H129</f>
        <v>336</v>
      </c>
      <c r="L129" s="325" t="s">
        <v>443</v>
      </c>
      <c r="M129" s="1467"/>
      <c r="N129" s="320" t="s">
        <v>1820</v>
      </c>
      <c r="O129" s="1423"/>
      <c r="P129" s="118"/>
    </row>
    <row r="130" spans="1:16" ht="30" customHeight="1">
      <c r="A130" s="1462" t="s">
        <v>5897</v>
      </c>
      <c r="B130" s="322" t="s">
        <v>272</v>
      </c>
      <c r="C130" s="1416">
        <v>38313</v>
      </c>
      <c r="D130" s="1464" t="s">
        <v>2192</v>
      </c>
      <c r="E130" s="306" t="s">
        <v>5868</v>
      </c>
      <c r="F130" s="1416">
        <v>258</v>
      </c>
      <c r="G130" s="1464" t="s">
        <v>6662</v>
      </c>
      <c r="H130" s="306" t="str">
        <f>E130</f>
        <v>111/07/27</v>
      </c>
      <c r="I130" s="318"/>
      <c r="J130" s="1418" t="s">
        <v>6663</v>
      </c>
      <c r="K130" s="323">
        <f>K128+F130</f>
        <v>15141</v>
      </c>
      <c r="L130" s="324" t="s">
        <v>6662</v>
      </c>
      <c r="M130" s="1466" t="s">
        <v>444</v>
      </c>
      <c r="N130" s="320" t="s">
        <v>474</v>
      </c>
      <c r="O130" s="1422" t="s">
        <v>5898</v>
      </c>
      <c r="P130" s="118"/>
    </row>
    <row r="131" spans="1:16" ht="30" customHeight="1">
      <c r="A131" s="1463"/>
      <c r="B131" s="322" t="s">
        <v>398</v>
      </c>
      <c r="C131" s="1417"/>
      <c r="D131" s="1465"/>
      <c r="E131" s="306" t="str">
        <f>E130</f>
        <v>111/07/27</v>
      </c>
      <c r="F131" s="1417"/>
      <c r="G131" s="1465"/>
      <c r="H131" s="323">
        <v>6</v>
      </c>
      <c r="I131" s="325" t="s">
        <v>443</v>
      </c>
      <c r="J131" s="1419"/>
      <c r="K131" s="323">
        <f>K129+H131</f>
        <v>342</v>
      </c>
      <c r="L131" s="325" t="s">
        <v>443</v>
      </c>
      <c r="M131" s="1467"/>
      <c r="N131" s="320" t="s">
        <v>1820</v>
      </c>
      <c r="O131" s="1423"/>
      <c r="P131" s="118"/>
    </row>
    <row r="132" spans="1:16" ht="30" customHeight="1">
      <c r="A132" s="1462" t="s">
        <v>5988</v>
      </c>
      <c r="B132" s="322" t="s">
        <v>272</v>
      </c>
      <c r="C132" s="1416">
        <v>38313</v>
      </c>
      <c r="D132" s="1464" t="s">
        <v>2192</v>
      </c>
      <c r="E132" s="306" t="s">
        <v>5989</v>
      </c>
      <c r="F132" s="1416">
        <v>399</v>
      </c>
      <c r="G132" s="1464" t="s">
        <v>6662</v>
      </c>
      <c r="H132" s="306" t="str">
        <f>E132</f>
        <v>111/08/05</v>
      </c>
      <c r="I132" s="318"/>
      <c r="J132" s="1418" t="s">
        <v>6663</v>
      </c>
      <c r="K132" s="323">
        <f>K130+F132</f>
        <v>15540</v>
      </c>
      <c r="L132" s="324" t="s">
        <v>6664</v>
      </c>
      <c r="M132" s="1466" t="s">
        <v>444</v>
      </c>
      <c r="N132" s="320" t="s">
        <v>5990</v>
      </c>
      <c r="O132" s="1422" t="s">
        <v>5991</v>
      </c>
      <c r="P132" s="118"/>
    </row>
    <row r="133" spans="1:16" ht="30" customHeight="1">
      <c r="A133" s="1463"/>
      <c r="B133" s="322" t="s">
        <v>398</v>
      </c>
      <c r="C133" s="1417"/>
      <c r="D133" s="1465"/>
      <c r="E133" s="306" t="str">
        <f>E132</f>
        <v>111/08/05</v>
      </c>
      <c r="F133" s="1417"/>
      <c r="G133" s="1465"/>
      <c r="H133" s="323">
        <v>7</v>
      </c>
      <c r="I133" s="325" t="s">
        <v>443</v>
      </c>
      <c r="J133" s="1419"/>
      <c r="K133" s="323">
        <f>K131+H133</f>
        <v>349</v>
      </c>
      <c r="L133" s="325" t="s">
        <v>443</v>
      </c>
      <c r="M133" s="1467"/>
      <c r="N133" s="320" t="s">
        <v>5576</v>
      </c>
      <c r="O133" s="1423"/>
      <c r="P133" s="118"/>
    </row>
    <row r="134" spans="1:16" ht="30" customHeight="1">
      <c r="A134" s="1462" t="s">
        <v>5992</v>
      </c>
      <c r="B134" s="322" t="s">
        <v>272</v>
      </c>
      <c r="C134" s="1416">
        <v>38313</v>
      </c>
      <c r="D134" s="1464" t="s">
        <v>2192</v>
      </c>
      <c r="E134" s="306" t="s">
        <v>5993</v>
      </c>
      <c r="F134" s="1416">
        <v>512</v>
      </c>
      <c r="G134" s="1464" t="s">
        <v>6664</v>
      </c>
      <c r="H134" s="306" t="str">
        <f>E134</f>
        <v>111/08/11</v>
      </c>
      <c r="I134" s="318"/>
      <c r="J134" s="1418" t="s">
        <v>6663</v>
      </c>
      <c r="K134" s="323">
        <f>K132+F134</f>
        <v>16052</v>
      </c>
      <c r="L134" s="324" t="s">
        <v>6662</v>
      </c>
      <c r="M134" s="1466" t="s">
        <v>444</v>
      </c>
      <c r="N134" s="320" t="s">
        <v>5990</v>
      </c>
      <c r="O134" s="1422" t="s">
        <v>5994</v>
      </c>
      <c r="P134" s="118"/>
    </row>
    <row r="135" spans="1:16" ht="30" customHeight="1">
      <c r="A135" s="1463"/>
      <c r="B135" s="322" t="s">
        <v>398</v>
      </c>
      <c r="C135" s="1417"/>
      <c r="D135" s="1465"/>
      <c r="E135" s="306" t="str">
        <f>E134</f>
        <v>111/08/11</v>
      </c>
      <c r="F135" s="1417"/>
      <c r="G135" s="1465"/>
      <c r="H135" s="323">
        <v>9</v>
      </c>
      <c r="I135" s="325" t="s">
        <v>443</v>
      </c>
      <c r="J135" s="1419"/>
      <c r="K135" s="323">
        <f>K133+H135</f>
        <v>358</v>
      </c>
      <c r="L135" s="325" t="s">
        <v>443</v>
      </c>
      <c r="M135" s="1467"/>
      <c r="N135" s="320" t="s">
        <v>5576</v>
      </c>
      <c r="O135" s="1423"/>
      <c r="P135" s="118"/>
    </row>
    <row r="136" spans="1:16" ht="30" customHeight="1">
      <c r="A136" s="1462" t="s">
        <v>5995</v>
      </c>
      <c r="B136" s="322" t="s">
        <v>272</v>
      </c>
      <c r="C136" s="1416">
        <v>38313</v>
      </c>
      <c r="D136" s="1464" t="s">
        <v>2192</v>
      </c>
      <c r="E136" s="306" t="s">
        <v>5996</v>
      </c>
      <c r="F136" s="1416">
        <v>5</v>
      </c>
      <c r="G136" s="1464" t="s">
        <v>5349</v>
      </c>
      <c r="H136" s="306" t="str">
        <f>E136</f>
        <v>111/08/18</v>
      </c>
      <c r="I136" s="318"/>
      <c r="J136" s="1418" t="s">
        <v>6663</v>
      </c>
      <c r="K136" s="323">
        <f>K134+F136</f>
        <v>16057</v>
      </c>
      <c r="L136" s="324" t="s">
        <v>6662</v>
      </c>
      <c r="M136" s="1466" t="s">
        <v>444</v>
      </c>
      <c r="N136" s="320" t="s">
        <v>5990</v>
      </c>
      <c r="O136" s="1422" t="s">
        <v>5997</v>
      </c>
      <c r="P136" s="118"/>
    </row>
    <row r="137" spans="1:16" ht="30" customHeight="1">
      <c r="A137" s="1463"/>
      <c r="B137" s="322" t="s">
        <v>398</v>
      </c>
      <c r="C137" s="1417"/>
      <c r="D137" s="1465"/>
      <c r="E137" s="306" t="str">
        <f>E136</f>
        <v>111/08/18</v>
      </c>
      <c r="F137" s="1417"/>
      <c r="G137" s="1465"/>
      <c r="H137" s="323">
        <v>2</v>
      </c>
      <c r="I137" s="325" t="s">
        <v>443</v>
      </c>
      <c r="J137" s="1419"/>
      <c r="K137" s="323">
        <f>K135+H137</f>
        <v>360</v>
      </c>
      <c r="L137" s="325" t="s">
        <v>443</v>
      </c>
      <c r="M137" s="1467"/>
      <c r="N137" s="320" t="s">
        <v>6287</v>
      </c>
      <c r="O137" s="1423"/>
      <c r="P137" s="118"/>
    </row>
    <row r="138" spans="1:16" ht="30" customHeight="1">
      <c r="A138" s="1462" t="s">
        <v>5998</v>
      </c>
      <c r="B138" s="322" t="s">
        <v>272</v>
      </c>
      <c r="C138" s="1416">
        <v>38313</v>
      </c>
      <c r="D138" s="1464" t="s">
        <v>2192</v>
      </c>
      <c r="E138" s="306" t="s">
        <v>5999</v>
      </c>
      <c r="F138" s="1416">
        <v>4</v>
      </c>
      <c r="G138" s="1464" t="s">
        <v>6664</v>
      </c>
      <c r="H138" s="306" t="str">
        <f>E138</f>
        <v>111/08/19</v>
      </c>
      <c r="I138" s="318"/>
      <c r="J138" s="1418" t="s">
        <v>6665</v>
      </c>
      <c r="K138" s="323">
        <f>K136+F138</f>
        <v>16061</v>
      </c>
      <c r="L138" s="324" t="s">
        <v>6662</v>
      </c>
      <c r="M138" s="1466" t="s">
        <v>444</v>
      </c>
      <c r="N138" s="320" t="s">
        <v>6000</v>
      </c>
      <c r="O138" s="1422" t="s">
        <v>6001</v>
      </c>
      <c r="P138" s="118"/>
    </row>
    <row r="139" spans="1:16" ht="30" customHeight="1">
      <c r="A139" s="1463"/>
      <c r="B139" s="322" t="s">
        <v>398</v>
      </c>
      <c r="C139" s="1417"/>
      <c r="D139" s="1465"/>
      <c r="E139" s="306" t="str">
        <f>E138</f>
        <v>111/08/19</v>
      </c>
      <c r="F139" s="1417"/>
      <c r="G139" s="1465"/>
      <c r="H139" s="323">
        <v>2</v>
      </c>
      <c r="I139" s="325" t="s">
        <v>443</v>
      </c>
      <c r="J139" s="1419"/>
      <c r="K139" s="323">
        <f>K137+H139</f>
        <v>362</v>
      </c>
      <c r="L139" s="325" t="s">
        <v>443</v>
      </c>
      <c r="M139" s="1467"/>
      <c r="N139" s="320" t="s">
        <v>5975</v>
      </c>
      <c r="O139" s="1423"/>
      <c r="P139" s="118"/>
    </row>
    <row r="140" spans="1:16" ht="30" customHeight="1">
      <c r="A140" s="1462" t="s">
        <v>6114</v>
      </c>
      <c r="B140" s="322" t="s">
        <v>272</v>
      </c>
      <c r="C140" s="1416">
        <v>38313</v>
      </c>
      <c r="D140" s="1464" t="s">
        <v>2192</v>
      </c>
      <c r="E140" s="306" t="s">
        <v>6115</v>
      </c>
      <c r="F140" s="1416">
        <v>403</v>
      </c>
      <c r="G140" s="1464" t="s">
        <v>5349</v>
      </c>
      <c r="H140" s="306" t="str">
        <f>E140</f>
        <v>111/08/23</v>
      </c>
      <c r="I140" s="318"/>
      <c r="J140" s="1418" t="s">
        <v>6663</v>
      </c>
      <c r="K140" s="323">
        <f>K138+F140</f>
        <v>16464</v>
      </c>
      <c r="L140" s="324" t="s">
        <v>6662</v>
      </c>
      <c r="M140" s="1466" t="s">
        <v>444</v>
      </c>
      <c r="N140" s="320" t="s">
        <v>488</v>
      </c>
      <c r="O140" s="1422" t="s">
        <v>6116</v>
      </c>
      <c r="P140" s="118"/>
    </row>
    <row r="141" spans="1:16" ht="30" customHeight="1">
      <c r="A141" s="1463"/>
      <c r="B141" s="322" t="s">
        <v>398</v>
      </c>
      <c r="C141" s="1417"/>
      <c r="D141" s="1465"/>
      <c r="E141" s="306" t="str">
        <f>E140</f>
        <v>111/08/23</v>
      </c>
      <c r="F141" s="1417"/>
      <c r="G141" s="1465"/>
      <c r="H141" s="323">
        <v>8</v>
      </c>
      <c r="I141" s="325" t="s">
        <v>443</v>
      </c>
      <c r="J141" s="1419"/>
      <c r="K141" s="323">
        <f>K139+H141</f>
        <v>370</v>
      </c>
      <c r="L141" s="325" t="s">
        <v>443</v>
      </c>
      <c r="M141" s="1467"/>
      <c r="N141" s="320" t="s">
        <v>5975</v>
      </c>
      <c r="O141" s="1423"/>
      <c r="P141" s="118"/>
    </row>
    <row r="142" spans="1:16" ht="30" customHeight="1">
      <c r="A142" s="1462" t="s">
        <v>6286</v>
      </c>
      <c r="B142" s="322" t="s">
        <v>272</v>
      </c>
      <c r="C142" s="1416">
        <v>38313</v>
      </c>
      <c r="D142" s="1464" t="s">
        <v>2192</v>
      </c>
      <c r="E142" s="306" t="s">
        <v>6236</v>
      </c>
      <c r="F142" s="1416">
        <v>224</v>
      </c>
      <c r="G142" s="1464" t="s">
        <v>6662</v>
      </c>
      <c r="H142" s="306" t="str">
        <f>E142</f>
        <v>111/09/20</v>
      </c>
      <c r="I142" s="318"/>
      <c r="J142" s="1418" t="s">
        <v>6663</v>
      </c>
      <c r="K142" s="323">
        <f>K140+F142</f>
        <v>16688</v>
      </c>
      <c r="L142" s="324" t="s">
        <v>6662</v>
      </c>
      <c r="M142" s="1466" t="s">
        <v>444</v>
      </c>
      <c r="N142" s="320" t="s">
        <v>488</v>
      </c>
      <c r="O142" s="1422" t="s">
        <v>6288</v>
      </c>
      <c r="P142" s="118"/>
    </row>
    <row r="143" spans="1:16" ht="30" customHeight="1">
      <c r="A143" s="1463"/>
      <c r="B143" s="322" t="s">
        <v>398</v>
      </c>
      <c r="C143" s="1417"/>
      <c r="D143" s="1465"/>
      <c r="E143" s="306" t="str">
        <f>E142</f>
        <v>111/09/20</v>
      </c>
      <c r="F143" s="1417"/>
      <c r="G143" s="1465"/>
      <c r="H143" s="323">
        <v>6</v>
      </c>
      <c r="I143" s="325" t="s">
        <v>443</v>
      </c>
      <c r="J143" s="1419"/>
      <c r="K143" s="323">
        <f>K141+H143</f>
        <v>376</v>
      </c>
      <c r="L143" s="325" t="s">
        <v>443</v>
      </c>
      <c r="M143" s="1467"/>
      <c r="N143" s="320" t="s">
        <v>491</v>
      </c>
      <c r="O143" s="1423"/>
      <c r="P143" s="118"/>
    </row>
    <row r="144" spans="1:16" ht="30" customHeight="1">
      <c r="A144" s="1462" t="s">
        <v>6289</v>
      </c>
      <c r="B144" s="322" t="s">
        <v>272</v>
      </c>
      <c r="C144" s="1416">
        <v>38313</v>
      </c>
      <c r="D144" s="1464" t="s">
        <v>2192</v>
      </c>
      <c r="E144" s="306" t="s">
        <v>6290</v>
      </c>
      <c r="F144" s="1416">
        <v>400</v>
      </c>
      <c r="G144" s="1464" t="s">
        <v>6662</v>
      </c>
      <c r="H144" s="306" t="str">
        <f>E144</f>
        <v>111/09/28</v>
      </c>
      <c r="I144" s="318"/>
      <c r="J144" s="1418" t="s">
        <v>4994</v>
      </c>
      <c r="K144" s="323">
        <f>K142+F144</f>
        <v>17088</v>
      </c>
      <c r="L144" s="324" t="s">
        <v>6662</v>
      </c>
      <c r="M144" s="1466" t="s">
        <v>444</v>
      </c>
      <c r="N144" s="320" t="s">
        <v>488</v>
      </c>
      <c r="O144" s="1422" t="s">
        <v>6292</v>
      </c>
      <c r="P144" s="118"/>
    </row>
    <row r="145" spans="1:16" ht="30" customHeight="1">
      <c r="A145" s="1463"/>
      <c r="B145" s="322" t="s">
        <v>398</v>
      </c>
      <c r="C145" s="1417"/>
      <c r="D145" s="1465"/>
      <c r="E145" s="306" t="str">
        <f>E144</f>
        <v>111/09/28</v>
      </c>
      <c r="F145" s="1417"/>
      <c r="G145" s="1465"/>
      <c r="H145" s="323">
        <v>7</v>
      </c>
      <c r="I145" s="325" t="s">
        <v>443</v>
      </c>
      <c r="J145" s="1419"/>
      <c r="K145" s="323">
        <f>K143+H145</f>
        <v>383</v>
      </c>
      <c r="L145" s="325" t="s">
        <v>443</v>
      </c>
      <c r="M145" s="1467"/>
      <c r="N145" s="320" t="s">
        <v>6291</v>
      </c>
      <c r="O145" s="1423"/>
      <c r="P145" s="118"/>
    </row>
    <row r="146" spans="1:16" ht="30" customHeight="1">
      <c r="A146" s="1462" t="s">
        <v>6293</v>
      </c>
      <c r="B146" s="322" t="s">
        <v>272</v>
      </c>
      <c r="C146" s="1416">
        <v>38313</v>
      </c>
      <c r="D146" s="1464" t="s">
        <v>2192</v>
      </c>
      <c r="E146" s="306" t="s">
        <v>6294</v>
      </c>
      <c r="F146" s="1416">
        <v>13</v>
      </c>
      <c r="G146" s="1464" t="s">
        <v>6662</v>
      </c>
      <c r="H146" s="306" t="str">
        <f>E146</f>
        <v>111/09/29</v>
      </c>
      <c r="I146" s="318"/>
      <c r="J146" s="1418" t="s">
        <v>4994</v>
      </c>
      <c r="K146" s="323">
        <f>K144+F146</f>
        <v>17101</v>
      </c>
      <c r="L146" s="324" t="s">
        <v>6666</v>
      </c>
      <c r="M146" s="1466" t="s">
        <v>444</v>
      </c>
      <c r="N146" s="320" t="s">
        <v>474</v>
      </c>
      <c r="O146" s="1422" t="s">
        <v>6295</v>
      </c>
      <c r="P146" s="118"/>
    </row>
    <row r="147" spans="1:16" ht="30" customHeight="1">
      <c r="A147" s="1463"/>
      <c r="B147" s="322" t="s">
        <v>398</v>
      </c>
      <c r="C147" s="1417"/>
      <c r="D147" s="1465"/>
      <c r="E147" s="306" t="str">
        <f>E146</f>
        <v>111/09/29</v>
      </c>
      <c r="F147" s="1417"/>
      <c r="G147" s="1465"/>
      <c r="H147" s="323">
        <v>2</v>
      </c>
      <c r="I147" s="325" t="s">
        <v>443</v>
      </c>
      <c r="J147" s="1419"/>
      <c r="K147" s="323">
        <f>K145+H147</f>
        <v>385</v>
      </c>
      <c r="L147" s="325" t="s">
        <v>443</v>
      </c>
      <c r="M147" s="1467"/>
      <c r="N147" s="320" t="s">
        <v>1820</v>
      </c>
      <c r="O147" s="1423"/>
      <c r="P147" s="118"/>
    </row>
    <row r="148" spans="1:16" ht="30" customHeight="1">
      <c r="A148" s="1462" t="s">
        <v>6296</v>
      </c>
      <c r="B148" s="322" t="s">
        <v>272</v>
      </c>
      <c r="C148" s="1416">
        <v>38313</v>
      </c>
      <c r="D148" s="1464" t="s">
        <v>2192</v>
      </c>
      <c r="E148" s="306" t="s">
        <v>6297</v>
      </c>
      <c r="F148" s="1416">
        <v>68</v>
      </c>
      <c r="G148" s="1464" t="s">
        <v>6664</v>
      </c>
      <c r="H148" s="306" t="str">
        <f>E148</f>
        <v>111/10/03</v>
      </c>
      <c r="I148" s="318"/>
      <c r="J148" s="1418" t="s">
        <v>6665</v>
      </c>
      <c r="K148" s="323">
        <f>K146+F148</f>
        <v>17169</v>
      </c>
      <c r="L148" s="324" t="s">
        <v>5349</v>
      </c>
      <c r="M148" s="1466" t="s">
        <v>444</v>
      </c>
      <c r="N148" s="320" t="s">
        <v>6259</v>
      </c>
      <c r="O148" s="1422" t="s">
        <v>6298</v>
      </c>
      <c r="P148" s="118"/>
    </row>
    <row r="149" spans="1:16" ht="30" customHeight="1">
      <c r="A149" s="1463"/>
      <c r="B149" s="322" t="s">
        <v>398</v>
      </c>
      <c r="C149" s="1417"/>
      <c r="D149" s="1465"/>
      <c r="E149" s="306" t="str">
        <f>E148</f>
        <v>111/10/03</v>
      </c>
      <c r="F149" s="1417"/>
      <c r="G149" s="1465"/>
      <c r="H149" s="323">
        <v>3</v>
      </c>
      <c r="I149" s="325" t="s">
        <v>443</v>
      </c>
      <c r="J149" s="1419"/>
      <c r="K149" s="323">
        <f>K147+H149</f>
        <v>388</v>
      </c>
      <c r="L149" s="325" t="s">
        <v>443</v>
      </c>
      <c r="M149" s="1467"/>
      <c r="N149" s="320" t="s">
        <v>491</v>
      </c>
      <c r="O149" s="1423"/>
      <c r="P149" s="118"/>
    </row>
    <row r="150" spans="1:16" ht="30" customHeight="1">
      <c r="A150" s="1462" t="s">
        <v>6299</v>
      </c>
      <c r="B150" s="322" t="s">
        <v>272</v>
      </c>
      <c r="C150" s="1416">
        <v>38313</v>
      </c>
      <c r="D150" s="1464" t="s">
        <v>2192</v>
      </c>
      <c r="E150" s="306" t="s">
        <v>6297</v>
      </c>
      <c r="F150" s="1416">
        <v>68</v>
      </c>
      <c r="G150" s="1464" t="s">
        <v>6664</v>
      </c>
      <c r="H150" s="306" t="str">
        <f>E150</f>
        <v>111/10/03</v>
      </c>
      <c r="I150" s="318"/>
      <c r="J150" s="1418" t="s">
        <v>6663</v>
      </c>
      <c r="K150" s="323">
        <f>K148+F150</f>
        <v>17237</v>
      </c>
      <c r="L150" s="324" t="s">
        <v>6664</v>
      </c>
      <c r="M150" s="1466" t="s">
        <v>444</v>
      </c>
      <c r="N150" s="320" t="s">
        <v>6259</v>
      </c>
      <c r="O150" s="1422" t="s">
        <v>6300</v>
      </c>
      <c r="P150" s="118"/>
    </row>
    <row r="151" spans="1:16" ht="30" customHeight="1">
      <c r="A151" s="1463"/>
      <c r="B151" s="322" t="s">
        <v>398</v>
      </c>
      <c r="C151" s="1417"/>
      <c r="D151" s="1465"/>
      <c r="E151" s="306" t="str">
        <f>E150</f>
        <v>111/10/03</v>
      </c>
      <c r="F151" s="1417"/>
      <c r="G151" s="1465"/>
      <c r="H151" s="323">
        <v>3</v>
      </c>
      <c r="I151" s="325" t="s">
        <v>443</v>
      </c>
      <c r="J151" s="1419"/>
      <c r="K151" s="323">
        <f>K149+H151</f>
        <v>391</v>
      </c>
      <c r="L151" s="325" t="s">
        <v>443</v>
      </c>
      <c r="M151" s="1467"/>
      <c r="N151" s="320" t="s">
        <v>491</v>
      </c>
      <c r="O151" s="1423"/>
      <c r="P151" s="118"/>
    </row>
    <row r="152" spans="1:16" ht="30" customHeight="1">
      <c r="A152" s="1462" t="s">
        <v>6637</v>
      </c>
      <c r="B152" s="322" t="s">
        <v>272</v>
      </c>
      <c r="C152" s="1416">
        <v>38313</v>
      </c>
      <c r="D152" s="1464" t="s">
        <v>2192</v>
      </c>
      <c r="E152" s="306" t="s">
        <v>6638</v>
      </c>
      <c r="F152" s="1416">
        <v>408</v>
      </c>
      <c r="G152" s="1464" t="s">
        <v>6662</v>
      </c>
      <c r="H152" s="306" t="str">
        <f>E152</f>
        <v>111/10/06</v>
      </c>
      <c r="I152" s="318"/>
      <c r="J152" s="1418" t="s">
        <v>6663</v>
      </c>
      <c r="K152" s="323">
        <f>K150+F152</f>
        <v>17645</v>
      </c>
      <c r="L152" s="324" t="s">
        <v>6662</v>
      </c>
      <c r="M152" s="1466" t="s">
        <v>444</v>
      </c>
      <c r="N152" s="320" t="s">
        <v>6639</v>
      </c>
      <c r="O152" s="1422" t="s">
        <v>6641</v>
      </c>
      <c r="P152" s="118"/>
    </row>
    <row r="153" spans="1:16" ht="30" customHeight="1">
      <c r="A153" s="1463"/>
      <c r="B153" s="322" t="s">
        <v>398</v>
      </c>
      <c r="C153" s="1417"/>
      <c r="D153" s="1465"/>
      <c r="E153" s="306" t="str">
        <f>E152</f>
        <v>111/10/06</v>
      </c>
      <c r="F153" s="1417"/>
      <c r="G153" s="1465"/>
      <c r="H153" s="323">
        <v>8</v>
      </c>
      <c r="I153" s="325" t="s">
        <v>443</v>
      </c>
      <c r="J153" s="1419"/>
      <c r="K153" s="323">
        <f>K151+H153</f>
        <v>399</v>
      </c>
      <c r="L153" s="325" t="s">
        <v>443</v>
      </c>
      <c r="M153" s="1467"/>
      <c r="N153" s="320" t="s">
        <v>6640</v>
      </c>
      <c r="O153" s="1423"/>
      <c r="P153" s="118"/>
    </row>
    <row r="154" spans="1:16" ht="30" customHeight="1">
      <c r="A154" s="1462" t="s">
        <v>6642</v>
      </c>
      <c r="B154" s="322" t="s">
        <v>272</v>
      </c>
      <c r="C154" s="1416">
        <v>38313</v>
      </c>
      <c r="D154" s="1464" t="s">
        <v>2192</v>
      </c>
      <c r="E154" s="306" t="s">
        <v>6477</v>
      </c>
      <c r="F154" s="1416">
        <v>3.5</v>
      </c>
      <c r="G154" s="1464" t="s">
        <v>6662</v>
      </c>
      <c r="H154" s="306" t="str">
        <f>E154</f>
        <v>111/10/14</v>
      </c>
      <c r="I154" s="318"/>
      <c r="J154" s="1418" t="s">
        <v>6663</v>
      </c>
      <c r="K154" s="323">
        <f>K152+F154</f>
        <v>17648.5</v>
      </c>
      <c r="L154" s="324" t="s">
        <v>6662</v>
      </c>
      <c r="M154" s="1466" t="s">
        <v>444</v>
      </c>
      <c r="N154" s="320" t="s">
        <v>6639</v>
      </c>
      <c r="O154" s="1422" t="s">
        <v>6643</v>
      </c>
      <c r="P154" s="118"/>
    </row>
    <row r="155" spans="1:16" ht="30" customHeight="1">
      <c r="A155" s="1463"/>
      <c r="B155" s="322" t="s">
        <v>398</v>
      </c>
      <c r="C155" s="1417"/>
      <c r="D155" s="1465"/>
      <c r="E155" s="306" t="str">
        <f>E154</f>
        <v>111/10/14</v>
      </c>
      <c r="F155" s="1417"/>
      <c r="G155" s="1465"/>
      <c r="H155" s="323">
        <v>2</v>
      </c>
      <c r="I155" s="325" t="s">
        <v>443</v>
      </c>
      <c r="J155" s="1419"/>
      <c r="K155" s="323">
        <f>K153+H155</f>
        <v>401</v>
      </c>
      <c r="L155" s="325" t="s">
        <v>443</v>
      </c>
      <c r="M155" s="1467"/>
      <c r="N155" s="320" t="s">
        <v>6640</v>
      </c>
      <c r="O155" s="1423"/>
      <c r="P155" s="118"/>
    </row>
    <row r="156" spans="1:16" ht="30" customHeight="1">
      <c r="A156" s="1462" t="s">
        <v>6644</v>
      </c>
      <c r="B156" s="322" t="s">
        <v>272</v>
      </c>
      <c r="C156" s="1416">
        <v>38313</v>
      </c>
      <c r="D156" s="1464" t="s">
        <v>2192</v>
      </c>
      <c r="E156" s="306" t="s">
        <v>6645</v>
      </c>
      <c r="F156" s="1416">
        <v>154</v>
      </c>
      <c r="G156" s="1464" t="s">
        <v>6662</v>
      </c>
      <c r="H156" s="306" t="str">
        <f>E156</f>
        <v>111/10/18</v>
      </c>
      <c r="I156" s="318"/>
      <c r="J156" s="1418" t="s">
        <v>6663</v>
      </c>
      <c r="K156" s="323">
        <f>K154+F156</f>
        <v>17802.5</v>
      </c>
      <c r="L156" s="324" t="s">
        <v>6662</v>
      </c>
      <c r="M156" s="1466" t="s">
        <v>444</v>
      </c>
      <c r="N156" s="320" t="s">
        <v>6647</v>
      </c>
      <c r="O156" s="1422" t="s">
        <v>6646</v>
      </c>
      <c r="P156" s="118"/>
    </row>
    <row r="157" spans="1:16" ht="30" customHeight="1">
      <c r="A157" s="1463"/>
      <c r="B157" s="322" t="s">
        <v>398</v>
      </c>
      <c r="C157" s="1417"/>
      <c r="D157" s="1465"/>
      <c r="E157" s="306" t="str">
        <f>E156</f>
        <v>111/10/18</v>
      </c>
      <c r="F157" s="1417"/>
      <c r="G157" s="1465"/>
      <c r="H157" s="323">
        <v>4</v>
      </c>
      <c r="I157" s="325" t="s">
        <v>443</v>
      </c>
      <c r="J157" s="1419"/>
      <c r="K157" s="323">
        <f>K155+H157</f>
        <v>405</v>
      </c>
      <c r="L157" s="325" t="s">
        <v>443</v>
      </c>
      <c r="M157" s="1467"/>
      <c r="N157" s="320" t="s">
        <v>491</v>
      </c>
      <c r="O157" s="1423"/>
      <c r="P157" s="118"/>
    </row>
    <row r="158" spans="1:16" ht="30" customHeight="1">
      <c r="A158" s="1462" t="s">
        <v>6648</v>
      </c>
      <c r="B158" s="322" t="s">
        <v>272</v>
      </c>
      <c r="C158" s="1416">
        <v>38313</v>
      </c>
      <c r="D158" s="1464" t="s">
        <v>2192</v>
      </c>
      <c r="E158" s="306" t="s">
        <v>6649</v>
      </c>
      <c r="F158" s="1416">
        <v>418</v>
      </c>
      <c r="G158" s="1464" t="s">
        <v>6664</v>
      </c>
      <c r="H158" s="306" t="str">
        <f>E158</f>
        <v>111/10/21</v>
      </c>
      <c r="I158" s="318"/>
      <c r="J158" s="1418" t="s">
        <v>6663</v>
      </c>
      <c r="K158" s="323">
        <f>K156+F158</f>
        <v>18220.5</v>
      </c>
      <c r="L158" s="324" t="s">
        <v>6662</v>
      </c>
      <c r="M158" s="1466" t="s">
        <v>444</v>
      </c>
      <c r="N158" s="320" t="s">
        <v>474</v>
      </c>
      <c r="O158" s="1422" t="s">
        <v>6650</v>
      </c>
      <c r="P158" s="118"/>
    </row>
    <row r="159" spans="1:16" ht="30" customHeight="1">
      <c r="A159" s="1463"/>
      <c r="B159" s="322" t="s">
        <v>398</v>
      </c>
      <c r="C159" s="1417"/>
      <c r="D159" s="1465"/>
      <c r="E159" s="306" t="str">
        <f>E158</f>
        <v>111/10/21</v>
      </c>
      <c r="F159" s="1417"/>
      <c r="G159" s="1465"/>
      <c r="H159" s="323">
        <v>8</v>
      </c>
      <c r="I159" s="325" t="s">
        <v>443</v>
      </c>
      <c r="J159" s="1419"/>
      <c r="K159" s="323">
        <f>K157+H159</f>
        <v>413</v>
      </c>
      <c r="L159" s="325" t="s">
        <v>443</v>
      </c>
      <c r="M159" s="1467"/>
      <c r="N159" s="320" t="s">
        <v>5576</v>
      </c>
      <c r="O159" s="1423"/>
      <c r="P159" s="118"/>
    </row>
    <row r="160" spans="1:16" ht="30" customHeight="1">
      <c r="A160" s="1462" t="s">
        <v>6651</v>
      </c>
      <c r="B160" s="322" t="s">
        <v>272</v>
      </c>
      <c r="C160" s="1416">
        <v>38313</v>
      </c>
      <c r="D160" s="1464" t="s">
        <v>2192</v>
      </c>
      <c r="E160" s="306" t="s">
        <v>6518</v>
      </c>
      <c r="F160" s="1416">
        <v>99</v>
      </c>
      <c r="G160" s="1464" t="s">
        <v>7045</v>
      </c>
      <c r="H160" s="306" t="str">
        <f>E160</f>
        <v>111/10/25</v>
      </c>
      <c r="I160" s="318"/>
      <c r="J160" s="1418" t="s">
        <v>7046</v>
      </c>
      <c r="K160" s="323">
        <f>K158+F160</f>
        <v>18319.5</v>
      </c>
      <c r="L160" s="324" t="s">
        <v>7040</v>
      </c>
      <c r="M160" s="1466" t="s">
        <v>444</v>
      </c>
      <c r="N160" s="320" t="s">
        <v>474</v>
      </c>
      <c r="O160" s="1422" t="s">
        <v>6652</v>
      </c>
      <c r="P160" s="118"/>
    </row>
    <row r="161" spans="1:16" ht="30" customHeight="1">
      <c r="A161" s="1463"/>
      <c r="B161" s="322" t="s">
        <v>398</v>
      </c>
      <c r="C161" s="1417"/>
      <c r="D161" s="1465"/>
      <c r="E161" s="306" t="str">
        <f>E160</f>
        <v>111/10/25</v>
      </c>
      <c r="F161" s="1417"/>
      <c r="G161" s="1465"/>
      <c r="H161" s="323">
        <v>3</v>
      </c>
      <c r="I161" s="325" t="s">
        <v>443</v>
      </c>
      <c r="J161" s="1419"/>
      <c r="K161" s="323">
        <f>K159+H161</f>
        <v>416</v>
      </c>
      <c r="L161" s="325" t="s">
        <v>443</v>
      </c>
      <c r="M161" s="1467"/>
      <c r="N161" s="320" t="s">
        <v>5576</v>
      </c>
      <c r="O161" s="1423"/>
      <c r="P161" s="118"/>
    </row>
    <row r="162" spans="1:16" ht="30" customHeight="1">
      <c r="A162" s="1462" t="s">
        <v>6653</v>
      </c>
      <c r="B162" s="322" t="s">
        <v>272</v>
      </c>
      <c r="C162" s="1416">
        <v>38313</v>
      </c>
      <c r="D162" s="1464" t="s">
        <v>2192</v>
      </c>
      <c r="E162" s="306" t="s">
        <v>6654</v>
      </c>
      <c r="F162" s="1416">
        <v>3.5</v>
      </c>
      <c r="G162" s="1464" t="s">
        <v>4347</v>
      </c>
      <c r="H162" s="306" t="str">
        <f>E162</f>
        <v>111/10/26</v>
      </c>
      <c r="I162" s="318"/>
      <c r="J162" s="1418" t="s">
        <v>3513</v>
      </c>
      <c r="K162" s="323">
        <f>K160+F162</f>
        <v>18323</v>
      </c>
      <c r="L162" s="324" t="s">
        <v>7047</v>
      </c>
      <c r="M162" s="1466" t="s">
        <v>444</v>
      </c>
      <c r="N162" s="320" t="s">
        <v>6647</v>
      </c>
      <c r="O162" s="1422" t="s">
        <v>6656</v>
      </c>
      <c r="P162" s="118"/>
    </row>
    <row r="163" spans="1:16" ht="30" customHeight="1">
      <c r="A163" s="1463"/>
      <c r="B163" s="322" t="s">
        <v>398</v>
      </c>
      <c r="C163" s="1417"/>
      <c r="D163" s="1465"/>
      <c r="E163" s="306" t="str">
        <f>E162</f>
        <v>111/10/26</v>
      </c>
      <c r="F163" s="1417"/>
      <c r="G163" s="1465"/>
      <c r="H163" s="323">
        <v>2</v>
      </c>
      <c r="I163" s="325" t="s">
        <v>443</v>
      </c>
      <c r="J163" s="1419"/>
      <c r="K163" s="323">
        <f>K161+H163</f>
        <v>418</v>
      </c>
      <c r="L163" s="325" t="s">
        <v>443</v>
      </c>
      <c r="M163" s="1467"/>
      <c r="N163" s="320" t="s">
        <v>6655</v>
      </c>
      <c r="O163" s="1423"/>
      <c r="P163" s="118"/>
    </row>
    <row r="164" spans="1:16" ht="30" customHeight="1">
      <c r="A164" s="1462" t="s">
        <v>6657</v>
      </c>
      <c r="B164" s="322" t="s">
        <v>272</v>
      </c>
      <c r="C164" s="1416">
        <v>38313</v>
      </c>
      <c r="D164" s="1464" t="s">
        <v>2192</v>
      </c>
      <c r="E164" s="306" t="s">
        <v>6658</v>
      </c>
      <c r="F164" s="1416">
        <v>85</v>
      </c>
      <c r="G164" s="1464" t="s">
        <v>7041</v>
      </c>
      <c r="H164" s="306" t="str">
        <f>E164</f>
        <v>111/10/29</v>
      </c>
      <c r="I164" s="318"/>
      <c r="J164" s="1418" t="s">
        <v>7046</v>
      </c>
      <c r="K164" s="323">
        <f>K162+F164</f>
        <v>18408</v>
      </c>
      <c r="L164" s="324" t="s">
        <v>7045</v>
      </c>
      <c r="M164" s="1466" t="s">
        <v>444</v>
      </c>
      <c r="N164" s="320" t="s">
        <v>6647</v>
      </c>
      <c r="O164" s="1422" t="s">
        <v>6659</v>
      </c>
      <c r="P164" s="118"/>
    </row>
    <row r="165" spans="1:16" ht="30" customHeight="1">
      <c r="A165" s="1463"/>
      <c r="B165" s="322" t="s">
        <v>398</v>
      </c>
      <c r="C165" s="1417"/>
      <c r="D165" s="1465"/>
      <c r="E165" s="306" t="str">
        <f>E164</f>
        <v>111/10/29</v>
      </c>
      <c r="F165" s="1417"/>
      <c r="G165" s="1465"/>
      <c r="H165" s="323">
        <v>3</v>
      </c>
      <c r="I165" s="325" t="s">
        <v>443</v>
      </c>
      <c r="J165" s="1419"/>
      <c r="K165" s="323">
        <f>K163+H165</f>
        <v>421</v>
      </c>
      <c r="L165" s="325" t="s">
        <v>443</v>
      </c>
      <c r="M165" s="1467"/>
      <c r="N165" s="320" t="s">
        <v>6660</v>
      </c>
      <c r="O165" s="1423"/>
      <c r="P165" s="118"/>
    </row>
    <row r="166" spans="1:16" ht="30" customHeight="1">
      <c r="A166" s="1462" t="s">
        <v>6795</v>
      </c>
      <c r="B166" s="322" t="s">
        <v>272</v>
      </c>
      <c r="C166" s="1416">
        <v>38313</v>
      </c>
      <c r="D166" s="1464" t="s">
        <v>2192</v>
      </c>
      <c r="E166" s="306" t="s">
        <v>6790</v>
      </c>
      <c r="F166" s="1416">
        <v>79</v>
      </c>
      <c r="G166" s="1464" t="s">
        <v>7047</v>
      </c>
      <c r="H166" s="306" t="str">
        <f>E166</f>
        <v>111/11/07</v>
      </c>
      <c r="I166" s="318"/>
      <c r="J166" s="1418" t="s">
        <v>3513</v>
      </c>
      <c r="K166" s="323">
        <f>K164+F166</f>
        <v>18487</v>
      </c>
      <c r="L166" s="324" t="s">
        <v>4347</v>
      </c>
      <c r="M166" s="1466" t="s">
        <v>444</v>
      </c>
      <c r="N166" s="320" t="s">
        <v>488</v>
      </c>
      <c r="O166" s="1422" t="s">
        <v>6796</v>
      </c>
      <c r="P166" s="118"/>
    </row>
    <row r="167" spans="1:16" ht="30" customHeight="1">
      <c r="A167" s="1463"/>
      <c r="B167" s="322" t="s">
        <v>398</v>
      </c>
      <c r="C167" s="1417"/>
      <c r="D167" s="1465"/>
      <c r="E167" s="306" t="str">
        <f>E166</f>
        <v>111/11/07</v>
      </c>
      <c r="F167" s="1417"/>
      <c r="G167" s="1465"/>
      <c r="H167" s="323">
        <v>3</v>
      </c>
      <c r="I167" s="325" t="s">
        <v>443</v>
      </c>
      <c r="J167" s="1419"/>
      <c r="K167" s="323">
        <f>K165+H167</f>
        <v>424</v>
      </c>
      <c r="L167" s="325" t="s">
        <v>443</v>
      </c>
      <c r="M167" s="1467"/>
      <c r="N167" s="320" t="s">
        <v>5576</v>
      </c>
      <c r="O167" s="1423"/>
      <c r="P167" s="118"/>
    </row>
    <row r="168" spans="1:16" ht="30" customHeight="1">
      <c r="A168" s="1462" t="s">
        <v>6797</v>
      </c>
      <c r="B168" s="322" t="s">
        <v>272</v>
      </c>
      <c r="C168" s="1416">
        <v>38313</v>
      </c>
      <c r="D168" s="1464" t="s">
        <v>2192</v>
      </c>
      <c r="E168" s="306" t="s">
        <v>6799</v>
      </c>
      <c r="F168" s="1416">
        <v>79</v>
      </c>
      <c r="G168" s="1464" t="s">
        <v>7041</v>
      </c>
      <c r="H168" s="306" t="str">
        <f>E168</f>
        <v>111/11/15</v>
      </c>
      <c r="I168" s="318"/>
      <c r="J168" s="1418" t="s">
        <v>7042</v>
      </c>
      <c r="K168" s="323">
        <f>K166+F168</f>
        <v>18566</v>
      </c>
      <c r="L168" s="324" t="s">
        <v>7041</v>
      </c>
      <c r="M168" s="1466" t="s">
        <v>444</v>
      </c>
      <c r="N168" s="320" t="s">
        <v>488</v>
      </c>
      <c r="O168" s="1422" t="s">
        <v>6798</v>
      </c>
      <c r="P168" s="118"/>
    </row>
    <row r="169" spans="1:16" ht="30" customHeight="1">
      <c r="A169" s="1463"/>
      <c r="B169" s="322" t="s">
        <v>398</v>
      </c>
      <c r="C169" s="1417"/>
      <c r="D169" s="1465"/>
      <c r="E169" s="306" t="str">
        <f>E168</f>
        <v>111/11/15</v>
      </c>
      <c r="F169" s="1417"/>
      <c r="G169" s="1465"/>
      <c r="H169" s="323">
        <v>3</v>
      </c>
      <c r="I169" s="325" t="s">
        <v>443</v>
      </c>
      <c r="J169" s="1419"/>
      <c r="K169" s="323">
        <f>K167+H169</f>
        <v>427</v>
      </c>
      <c r="L169" s="325" t="s">
        <v>443</v>
      </c>
      <c r="M169" s="1467"/>
      <c r="N169" s="320" t="s">
        <v>491</v>
      </c>
      <c r="O169" s="1423"/>
      <c r="P169" s="118"/>
    </row>
    <row r="170" spans="1:16" ht="30" customHeight="1">
      <c r="A170" s="1462" t="s">
        <v>6800</v>
      </c>
      <c r="B170" s="322" t="s">
        <v>272</v>
      </c>
      <c r="C170" s="1416">
        <v>38313</v>
      </c>
      <c r="D170" s="1464" t="s">
        <v>2192</v>
      </c>
      <c r="E170" s="306" t="s">
        <v>6801</v>
      </c>
      <c r="F170" s="1416">
        <v>128</v>
      </c>
      <c r="G170" s="1464" t="s">
        <v>4347</v>
      </c>
      <c r="H170" s="306" t="str">
        <f>E170</f>
        <v>111/11/22</v>
      </c>
      <c r="I170" s="318"/>
      <c r="J170" s="1418" t="s">
        <v>7042</v>
      </c>
      <c r="K170" s="323">
        <f>K168+F170</f>
        <v>18694</v>
      </c>
      <c r="L170" s="324" t="s">
        <v>7045</v>
      </c>
      <c r="M170" s="1466" t="s">
        <v>444</v>
      </c>
      <c r="N170" s="320" t="s">
        <v>474</v>
      </c>
      <c r="O170" s="1422" t="s">
        <v>6802</v>
      </c>
      <c r="P170" s="118"/>
    </row>
    <row r="171" spans="1:16" ht="30" customHeight="1">
      <c r="A171" s="1463"/>
      <c r="B171" s="322" t="s">
        <v>398</v>
      </c>
      <c r="C171" s="1417"/>
      <c r="D171" s="1465"/>
      <c r="E171" s="306" t="str">
        <f>E170</f>
        <v>111/11/22</v>
      </c>
      <c r="F171" s="1417"/>
      <c r="G171" s="1465"/>
      <c r="H171" s="323">
        <v>4</v>
      </c>
      <c r="I171" s="325" t="s">
        <v>443</v>
      </c>
      <c r="J171" s="1419"/>
      <c r="K171" s="323">
        <f>K169+H171</f>
        <v>431</v>
      </c>
      <c r="L171" s="325" t="s">
        <v>443</v>
      </c>
      <c r="M171" s="1467"/>
      <c r="N171" s="320" t="s">
        <v>5576</v>
      </c>
      <c r="O171" s="1423"/>
      <c r="P171" s="118"/>
    </row>
    <row r="172" spans="1:16" ht="30" customHeight="1">
      <c r="A172" s="1462" t="s">
        <v>7034</v>
      </c>
      <c r="B172" s="322" t="s">
        <v>272</v>
      </c>
      <c r="C172" s="1416">
        <v>38313</v>
      </c>
      <c r="D172" s="1464" t="s">
        <v>2192</v>
      </c>
      <c r="E172" s="306" t="s">
        <v>6801</v>
      </c>
      <c r="F172" s="1416">
        <v>129</v>
      </c>
      <c r="G172" s="1464" t="s">
        <v>7048</v>
      </c>
      <c r="H172" s="306" t="str">
        <f>E172</f>
        <v>111/11/22</v>
      </c>
      <c r="I172" s="318"/>
      <c r="J172" s="1418" t="s">
        <v>7049</v>
      </c>
      <c r="K172" s="323">
        <f>K170+F172</f>
        <v>18823</v>
      </c>
      <c r="L172" s="324" t="s">
        <v>7047</v>
      </c>
      <c r="M172" s="1466" t="s">
        <v>444</v>
      </c>
      <c r="N172" s="320" t="s">
        <v>474</v>
      </c>
      <c r="O172" s="1422" t="s">
        <v>6803</v>
      </c>
      <c r="P172" s="118"/>
    </row>
    <row r="173" spans="1:16" ht="30" customHeight="1">
      <c r="A173" s="1463"/>
      <c r="B173" s="322" t="s">
        <v>398</v>
      </c>
      <c r="C173" s="1417"/>
      <c r="D173" s="1465"/>
      <c r="E173" s="306" t="str">
        <f>E172</f>
        <v>111/11/22</v>
      </c>
      <c r="F173" s="1417"/>
      <c r="G173" s="1465"/>
      <c r="H173" s="323">
        <v>4</v>
      </c>
      <c r="I173" s="325" t="s">
        <v>443</v>
      </c>
      <c r="J173" s="1419"/>
      <c r="K173" s="323">
        <f>K171+H173</f>
        <v>435</v>
      </c>
      <c r="L173" s="325" t="s">
        <v>443</v>
      </c>
      <c r="M173" s="1467"/>
      <c r="N173" s="320" t="s">
        <v>5576</v>
      </c>
      <c r="O173" s="1423"/>
      <c r="P173" s="118"/>
    </row>
    <row r="174" spans="1:16" ht="30" customHeight="1">
      <c r="A174" s="1462" t="s">
        <v>6804</v>
      </c>
      <c r="B174" s="322" t="s">
        <v>272</v>
      </c>
      <c r="C174" s="1416">
        <v>38313</v>
      </c>
      <c r="D174" s="1464" t="s">
        <v>2192</v>
      </c>
      <c r="E174" s="306" t="s">
        <v>6805</v>
      </c>
      <c r="F174" s="1416">
        <v>375</v>
      </c>
      <c r="G174" s="1464" t="s">
        <v>4347</v>
      </c>
      <c r="H174" s="306" t="str">
        <f>E174</f>
        <v>111/11/23</v>
      </c>
      <c r="I174" s="318"/>
      <c r="J174" s="1418" t="s">
        <v>7042</v>
      </c>
      <c r="K174" s="323">
        <f>K172+F174</f>
        <v>19198</v>
      </c>
      <c r="L174" s="324" t="s">
        <v>7048</v>
      </c>
      <c r="M174" s="1466" t="s">
        <v>444</v>
      </c>
      <c r="N174" s="320" t="s">
        <v>4705</v>
      </c>
      <c r="O174" s="1422" t="s">
        <v>6806</v>
      </c>
      <c r="P174" s="118"/>
    </row>
    <row r="175" spans="1:16" ht="30" customHeight="1">
      <c r="A175" s="1463"/>
      <c r="B175" s="322" t="s">
        <v>398</v>
      </c>
      <c r="C175" s="1417"/>
      <c r="D175" s="1465"/>
      <c r="E175" s="306" t="str">
        <f>E174</f>
        <v>111/11/23</v>
      </c>
      <c r="F175" s="1417"/>
      <c r="G175" s="1465"/>
      <c r="H175" s="323">
        <v>7</v>
      </c>
      <c r="I175" s="325" t="s">
        <v>443</v>
      </c>
      <c r="J175" s="1419"/>
      <c r="K175" s="323">
        <f>K173+H175</f>
        <v>442</v>
      </c>
      <c r="L175" s="325" t="s">
        <v>443</v>
      </c>
      <c r="M175" s="1467"/>
      <c r="N175" s="320" t="s">
        <v>5576</v>
      </c>
      <c r="O175" s="1423"/>
      <c r="P175" s="118"/>
    </row>
    <row r="176" spans="1:16" ht="30" customHeight="1">
      <c r="A176" s="1462" t="s">
        <v>7025</v>
      </c>
      <c r="B176" s="322" t="s">
        <v>272</v>
      </c>
      <c r="C176" s="1416">
        <v>38313</v>
      </c>
      <c r="D176" s="1464" t="s">
        <v>2192</v>
      </c>
      <c r="E176" s="306" t="s">
        <v>7026</v>
      </c>
      <c r="F176" s="1416">
        <v>30</v>
      </c>
      <c r="G176" s="1464" t="s">
        <v>4347</v>
      </c>
      <c r="H176" s="306" t="str">
        <f>E176</f>
        <v>111/12/06</v>
      </c>
      <c r="I176" s="318"/>
      <c r="J176" s="1418" t="s">
        <v>7049</v>
      </c>
      <c r="K176" s="323">
        <f>K174+F176</f>
        <v>19228</v>
      </c>
      <c r="L176" s="324" t="s">
        <v>7048</v>
      </c>
      <c r="M176" s="1466" t="s">
        <v>444</v>
      </c>
      <c r="N176" s="320" t="s">
        <v>7260</v>
      </c>
      <c r="O176" s="1422" t="s">
        <v>7027</v>
      </c>
      <c r="P176" s="118"/>
    </row>
    <row r="177" spans="1:16" ht="30" customHeight="1">
      <c r="A177" s="1463"/>
      <c r="B177" s="322" t="s">
        <v>398</v>
      </c>
      <c r="C177" s="1417"/>
      <c r="D177" s="1465"/>
      <c r="E177" s="306" t="str">
        <f>E176</f>
        <v>111/12/06</v>
      </c>
      <c r="F177" s="1417"/>
      <c r="G177" s="1465"/>
      <c r="H177" s="323">
        <v>2</v>
      </c>
      <c r="I177" s="325" t="s">
        <v>443</v>
      </c>
      <c r="J177" s="1419"/>
      <c r="K177" s="323">
        <f>K175+H177</f>
        <v>444</v>
      </c>
      <c r="L177" s="325" t="s">
        <v>443</v>
      </c>
      <c r="M177" s="1467"/>
      <c r="N177" s="320" t="s">
        <v>7262</v>
      </c>
      <c r="O177" s="1423"/>
      <c r="P177" s="118"/>
    </row>
    <row r="178" spans="1:16" ht="30" customHeight="1">
      <c r="A178" s="1462" t="s">
        <v>7035</v>
      </c>
      <c r="B178" s="322" t="s">
        <v>272</v>
      </c>
      <c r="C178" s="1416">
        <v>38313</v>
      </c>
      <c r="D178" s="1464" t="s">
        <v>2192</v>
      </c>
      <c r="E178" s="306" t="s">
        <v>6882</v>
      </c>
      <c r="F178" s="1416">
        <v>192</v>
      </c>
      <c r="G178" s="1464" t="s">
        <v>7041</v>
      </c>
      <c r="H178" s="306" t="str">
        <f>E178</f>
        <v>111/12/13</v>
      </c>
      <c r="I178" s="318"/>
      <c r="J178" s="1418" t="s">
        <v>7042</v>
      </c>
      <c r="K178" s="323">
        <f>K176+F178</f>
        <v>19420</v>
      </c>
      <c r="L178" s="324" t="s">
        <v>4347</v>
      </c>
      <c r="M178" s="1466" t="s">
        <v>444</v>
      </c>
      <c r="N178" s="320" t="s">
        <v>7261</v>
      </c>
      <c r="O178" s="1422" t="s">
        <v>7028</v>
      </c>
      <c r="P178" s="118"/>
    </row>
    <row r="179" spans="1:16" ht="30" customHeight="1">
      <c r="A179" s="1463"/>
      <c r="B179" s="322" t="s">
        <v>398</v>
      </c>
      <c r="C179" s="1417"/>
      <c r="D179" s="1465"/>
      <c r="E179" s="306" t="str">
        <f>E178</f>
        <v>111/12/13</v>
      </c>
      <c r="F179" s="1417"/>
      <c r="G179" s="1465"/>
      <c r="H179" s="323">
        <v>4</v>
      </c>
      <c r="I179" s="325" t="s">
        <v>443</v>
      </c>
      <c r="J179" s="1419"/>
      <c r="K179" s="323">
        <f>K177+H179</f>
        <v>448</v>
      </c>
      <c r="L179" s="325" t="s">
        <v>443</v>
      </c>
      <c r="M179" s="1467"/>
      <c r="N179" s="320" t="s">
        <v>2114</v>
      </c>
      <c r="O179" s="1423"/>
      <c r="P179" s="118"/>
    </row>
    <row r="180" spans="1:16" ht="30" customHeight="1">
      <c r="A180" s="1462" t="s">
        <v>7036</v>
      </c>
      <c r="B180" s="322" t="s">
        <v>272</v>
      </c>
      <c r="C180" s="1416">
        <v>38313</v>
      </c>
      <c r="D180" s="1464" t="s">
        <v>2192</v>
      </c>
      <c r="E180" s="306" t="s">
        <v>6972</v>
      </c>
      <c r="F180" s="1416">
        <v>64</v>
      </c>
      <c r="G180" s="1464" t="s">
        <v>4347</v>
      </c>
      <c r="H180" s="306" t="str">
        <f>E180</f>
        <v>111/12/16</v>
      </c>
      <c r="I180" s="318"/>
      <c r="J180" s="1418" t="s">
        <v>7049</v>
      </c>
      <c r="K180" s="323">
        <f>K178+F180</f>
        <v>19484</v>
      </c>
      <c r="L180" s="324" t="s">
        <v>7047</v>
      </c>
      <c r="M180" s="1466" t="s">
        <v>444</v>
      </c>
      <c r="N180" s="320" t="s">
        <v>7261</v>
      </c>
      <c r="O180" s="1422" t="s">
        <v>7029</v>
      </c>
      <c r="P180" s="118"/>
    </row>
    <row r="181" spans="1:16" ht="30" customHeight="1">
      <c r="A181" s="1463"/>
      <c r="B181" s="322" t="s">
        <v>398</v>
      </c>
      <c r="C181" s="1417"/>
      <c r="D181" s="1465"/>
      <c r="E181" s="306" t="str">
        <f>E180</f>
        <v>111/12/16</v>
      </c>
      <c r="F181" s="1417"/>
      <c r="G181" s="1465"/>
      <c r="H181" s="323">
        <v>3</v>
      </c>
      <c r="I181" s="325" t="s">
        <v>443</v>
      </c>
      <c r="J181" s="1419"/>
      <c r="K181" s="323">
        <f>K179+H181</f>
        <v>451</v>
      </c>
      <c r="L181" s="325" t="s">
        <v>443</v>
      </c>
      <c r="M181" s="1467"/>
      <c r="N181" s="320" t="s">
        <v>5576</v>
      </c>
      <c r="O181" s="1423"/>
      <c r="P181" s="118"/>
    </row>
    <row r="182" spans="1:16" ht="30" customHeight="1">
      <c r="A182" s="1462" t="s">
        <v>7037</v>
      </c>
      <c r="B182" s="322" t="s">
        <v>272</v>
      </c>
      <c r="C182" s="1416">
        <v>38313</v>
      </c>
      <c r="D182" s="1464" t="s">
        <v>2192</v>
      </c>
      <c r="E182" s="306" t="s">
        <v>7006</v>
      </c>
      <c r="F182" s="1416">
        <v>396</v>
      </c>
      <c r="G182" s="1464" t="s">
        <v>7050</v>
      </c>
      <c r="H182" s="306" t="str">
        <f>E182</f>
        <v>111/12/21</v>
      </c>
      <c r="I182" s="318"/>
      <c r="J182" s="1418" t="s">
        <v>7051</v>
      </c>
      <c r="K182" s="323">
        <f>K180+F182</f>
        <v>19880</v>
      </c>
      <c r="L182" s="324" t="s">
        <v>7052</v>
      </c>
      <c r="M182" s="1466" t="s">
        <v>444</v>
      </c>
      <c r="N182" s="320" t="s">
        <v>7261</v>
      </c>
      <c r="O182" s="1422" t="s">
        <v>7030</v>
      </c>
      <c r="P182" s="118"/>
    </row>
    <row r="183" spans="1:16" ht="30" customHeight="1">
      <c r="A183" s="1463"/>
      <c r="B183" s="322" t="s">
        <v>398</v>
      </c>
      <c r="C183" s="1417"/>
      <c r="D183" s="1465"/>
      <c r="E183" s="306" t="str">
        <f>E182</f>
        <v>111/12/21</v>
      </c>
      <c r="F183" s="1417"/>
      <c r="G183" s="1465"/>
      <c r="H183" s="323">
        <v>7</v>
      </c>
      <c r="I183" s="325" t="s">
        <v>443</v>
      </c>
      <c r="J183" s="1419"/>
      <c r="K183" s="323">
        <f>K181+H183</f>
        <v>458</v>
      </c>
      <c r="L183" s="325" t="s">
        <v>443</v>
      </c>
      <c r="M183" s="1467"/>
      <c r="N183" s="320" t="s">
        <v>2114</v>
      </c>
      <c r="O183" s="1423"/>
      <c r="P183" s="118"/>
    </row>
    <row r="184" spans="1:16" ht="30" customHeight="1">
      <c r="A184" s="1462" t="s">
        <v>7038</v>
      </c>
      <c r="B184" s="322" t="s">
        <v>272</v>
      </c>
      <c r="C184" s="1416">
        <v>38313</v>
      </c>
      <c r="D184" s="1464" t="s">
        <v>2192</v>
      </c>
      <c r="E184" s="306" t="s">
        <v>7022</v>
      </c>
      <c r="F184" s="1416">
        <v>63</v>
      </c>
      <c r="G184" s="1464" t="s">
        <v>7041</v>
      </c>
      <c r="H184" s="306" t="str">
        <f>E184</f>
        <v>111/12/30</v>
      </c>
      <c r="I184" s="318"/>
      <c r="J184" s="1418" t="s">
        <v>7042</v>
      </c>
      <c r="K184" s="323">
        <f>K182+F184</f>
        <v>19943</v>
      </c>
      <c r="L184" s="324" t="s">
        <v>4347</v>
      </c>
      <c r="M184" s="1466" t="s">
        <v>444</v>
      </c>
      <c r="N184" s="320" t="s">
        <v>7260</v>
      </c>
      <c r="O184" s="1422" t="s">
        <v>7031</v>
      </c>
      <c r="P184" s="118"/>
    </row>
    <row r="185" spans="1:16" ht="30" customHeight="1">
      <c r="A185" s="1463"/>
      <c r="B185" s="322" t="s">
        <v>398</v>
      </c>
      <c r="C185" s="1417"/>
      <c r="D185" s="1465"/>
      <c r="E185" s="306" t="str">
        <f>E184</f>
        <v>111/12/30</v>
      </c>
      <c r="F185" s="1417"/>
      <c r="G185" s="1465"/>
      <c r="H185" s="323">
        <v>3</v>
      </c>
      <c r="I185" s="325" t="s">
        <v>443</v>
      </c>
      <c r="J185" s="1419"/>
      <c r="K185" s="323">
        <f>K183+H185</f>
        <v>461</v>
      </c>
      <c r="L185" s="325" t="s">
        <v>443</v>
      </c>
      <c r="M185" s="1467"/>
      <c r="N185" s="320" t="s">
        <v>5576</v>
      </c>
      <c r="O185" s="1423"/>
      <c r="P185" s="118"/>
    </row>
    <row r="186" spans="1:16" s="328" customFormat="1" ht="30" customHeight="1">
      <c r="A186" s="1462" t="s">
        <v>7039</v>
      </c>
      <c r="B186" s="322" t="s">
        <v>272</v>
      </c>
      <c r="C186" s="1416">
        <v>38313</v>
      </c>
      <c r="D186" s="1464" t="s">
        <v>2192</v>
      </c>
      <c r="E186" s="306" t="s">
        <v>7032</v>
      </c>
      <c r="F186" s="1416">
        <v>4.5</v>
      </c>
      <c r="G186" s="1464" t="s">
        <v>7259</v>
      </c>
      <c r="H186" s="306" t="str">
        <f>E186</f>
        <v>111/12/30</v>
      </c>
      <c r="I186" s="318"/>
      <c r="J186" s="1418" t="s">
        <v>7258</v>
      </c>
      <c r="K186" s="323">
        <f>K184+F186</f>
        <v>19947.5</v>
      </c>
      <c r="L186" s="324" t="s">
        <v>7259</v>
      </c>
      <c r="M186" s="1466" t="s">
        <v>444</v>
      </c>
      <c r="N186" s="320" t="s">
        <v>7260</v>
      </c>
      <c r="O186" s="1422" t="s">
        <v>7033</v>
      </c>
      <c r="P186" s="327"/>
    </row>
    <row r="187" spans="1:16" s="328" customFormat="1" ht="30" customHeight="1">
      <c r="A187" s="1463"/>
      <c r="B187" s="322" t="s">
        <v>398</v>
      </c>
      <c r="C187" s="1417"/>
      <c r="D187" s="1465"/>
      <c r="E187" s="306" t="str">
        <f>E186</f>
        <v>111/12/30</v>
      </c>
      <c r="F187" s="1417"/>
      <c r="G187" s="1465"/>
      <c r="H187" s="323">
        <v>2</v>
      </c>
      <c r="I187" s="325" t="s">
        <v>443</v>
      </c>
      <c r="J187" s="1419"/>
      <c r="K187" s="323">
        <f>K185+H187</f>
        <v>463</v>
      </c>
      <c r="L187" s="325" t="s">
        <v>443</v>
      </c>
      <c r="M187" s="1467"/>
      <c r="N187" s="320" t="s">
        <v>5576</v>
      </c>
      <c r="O187" s="1423"/>
      <c r="P187" s="327"/>
    </row>
    <row r="188" spans="1:16" s="135" customFormat="1" ht="30" customHeight="1">
      <c r="A188" s="1477" t="s">
        <v>7263</v>
      </c>
      <c r="B188" s="440" t="s">
        <v>272</v>
      </c>
      <c r="C188" s="1433">
        <v>38313</v>
      </c>
      <c r="D188" s="1479" t="s">
        <v>1867</v>
      </c>
      <c r="E188" s="75" t="s">
        <v>7267</v>
      </c>
      <c r="F188" s="1433">
        <v>63</v>
      </c>
      <c r="G188" s="1479" t="s">
        <v>7264</v>
      </c>
      <c r="H188" s="75" t="str">
        <f>E188</f>
        <v>112/1/11</v>
      </c>
      <c r="I188" s="295"/>
      <c r="J188" s="1435" t="s">
        <v>7265</v>
      </c>
      <c r="K188" s="91">
        <f>K186+F188</f>
        <v>20010.5</v>
      </c>
      <c r="L188" s="157" t="s">
        <v>7264</v>
      </c>
      <c r="M188" s="1481" t="s">
        <v>444</v>
      </c>
      <c r="N188" s="82" t="s">
        <v>7178</v>
      </c>
      <c r="O188" s="1439" t="s">
        <v>7266</v>
      </c>
      <c r="P188" s="136"/>
    </row>
    <row r="189" spans="1:16" s="135" customFormat="1" ht="30" customHeight="1">
      <c r="A189" s="1478"/>
      <c r="B189" s="440" t="s">
        <v>398</v>
      </c>
      <c r="C189" s="1434"/>
      <c r="D189" s="1480"/>
      <c r="E189" s="75" t="str">
        <f>E188</f>
        <v>112/1/11</v>
      </c>
      <c r="F189" s="1434"/>
      <c r="G189" s="1480"/>
      <c r="H189" s="91">
        <v>3</v>
      </c>
      <c r="I189" s="158" t="s">
        <v>443</v>
      </c>
      <c r="J189" s="1436"/>
      <c r="K189" s="91">
        <f>K187+H189</f>
        <v>466</v>
      </c>
      <c r="L189" s="158" t="s">
        <v>443</v>
      </c>
      <c r="M189" s="1482"/>
      <c r="N189" s="82" t="s">
        <v>7120</v>
      </c>
      <c r="O189" s="1440"/>
      <c r="P189" s="136"/>
    </row>
    <row r="190" spans="1:16" s="135" customFormat="1" ht="30" customHeight="1">
      <c r="A190" s="1477" t="s">
        <v>7268</v>
      </c>
      <c r="B190" s="440" t="s">
        <v>272</v>
      </c>
      <c r="C190" s="1433">
        <v>38313</v>
      </c>
      <c r="D190" s="1479" t="s">
        <v>1867</v>
      </c>
      <c r="E190" s="75" t="s">
        <v>7269</v>
      </c>
      <c r="F190" s="1433">
        <v>373</v>
      </c>
      <c r="G190" s="1479" t="s">
        <v>7264</v>
      </c>
      <c r="H190" s="75" t="str">
        <f>E190</f>
        <v>112/1/12</v>
      </c>
      <c r="I190" s="295"/>
      <c r="J190" s="1435" t="s">
        <v>7265</v>
      </c>
      <c r="K190" s="91">
        <f>K188+F190</f>
        <v>20383.5</v>
      </c>
      <c r="L190" s="157" t="s">
        <v>7264</v>
      </c>
      <c r="M190" s="1481" t="s">
        <v>444</v>
      </c>
      <c r="N190" s="82" t="s">
        <v>7206</v>
      </c>
      <c r="O190" s="1439" t="s">
        <v>7270</v>
      </c>
      <c r="P190" s="136"/>
    </row>
    <row r="191" spans="1:16" s="135" customFormat="1" ht="30" customHeight="1">
      <c r="A191" s="1478"/>
      <c r="B191" s="440" t="s">
        <v>398</v>
      </c>
      <c r="C191" s="1434"/>
      <c r="D191" s="1480"/>
      <c r="E191" s="75" t="str">
        <f>E190</f>
        <v>112/1/12</v>
      </c>
      <c r="F191" s="1434"/>
      <c r="G191" s="1480"/>
      <c r="H191" s="91">
        <v>7</v>
      </c>
      <c r="I191" s="158" t="s">
        <v>443</v>
      </c>
      <c r="J191" s="1436"/>
      <c r="K191" s="91">
        <f>K189+H191</f>
        <v>473</v>
      </c>
      <c r="L191" s="158" t="s">
        <v>443</v>
      </c>
      <c r="M191" s="1482"/>
      <c r="N191" s="82" t="s">
        <v>7120</v>
      </c>
      <c r="O191" s="1440"/>
      <c r="P191" s="136"/>
    </row>
    <row r="192" spans="1:16" ht="45" customHeight="1">
      <c r="A192" s="126"/>
      <c r="B192" s="77"/>
      <c r="C192" s="125"/>
      <c r="D192" s="124"/>
      <c r="E192" s="85"/>
      <c r="F192" s="123"/>
      <c r="G192" s="122"/>
      <c r="H192" s="85"/>
      <c r="I192" s="101"/>
      <c r="J192" s="121"/>
      <c r="K192" s="81"/>
      <c r="L192" s="94"/>
      <c r="M192" s="120"/>
      <c r="N192" s="77"/>
      <c r="O192" s="119"/>
      <c r="P192" s="118"/>
    </row>
    <row r="193" spans="1:16" ht="45" customHeight="1">
      <c r="A193" s="126"/>
      <c r="B193" s="77"/>
      <c r="C193" s="125"/>
      <c r="D193" s="124"/>
      <c r="E193" s="85"/>
      <c r="F193" s="123"/>
      <c r="G193" s="122"/>
      <c r="H193" s="85"/>
      <c r="I193" s="101"/>
      <c r="J193" s="121"/>
      <c r="K193" s="81"/>
      <c r="L193" s="94"/>
      <c r="M193" s="120"/>
      <c r="N193" s="77"/>
      <c r="O193" s="119"/>
      <c r="P193" s="118"/>
    </row>
    <row r="194" spans="1:16" ht="45" customHeight="1">
      <c r="A194" s="126"/>
      <c r="B194" s="77"/>
      <c r="C194" s="125"/>
      <c r="D194" s="124"/>
      <c r="E194" s="85"/>
      <c r="F194" s="123"/>
      <c r="G194" s="122"/>
      <c r="H194" s="85"/>
      <c r="I194" s="101"/>
      <c r="J194" s="121"/>
      <c r="K194" s="81"/>
      <c r="L194" s="94"/>
      <c r="M194" s="120"/>
      <c r="N194" s="77"/>
      <c r="O194" s="119"/>
      <c r="P194" s="118"/>
    </row>
    <row r="195" spans="1:16" ht="45" customHeight="1">
      <c r="A195" s="126"/>
      <c r="B195" s="77"/>
      <c r="C195" s="125"/>
      <c r="D195" s="124"/>
      <c r="E195" s="85"/>
      <c r="F195" s="123"/>
      <c r="G195" s="122"/>
      <c r="H195" s="85"/>
      <c r="I195" s="101"/>
      <c r="J195" s="121"/>
      <c r="K195" s="81"/>
      <c r="L195" s="94"/>
      <c r="M195" s="120"/>
      <c r="N195" s="77"/>
      <c r="O195" s="119"/>
      <c r="P195" s="118"/>
    </row>
    <row r="196" spans="1:16" ht="45" customHeight="1">
      <c r="A196" s="126"/>
      <c r="B196" s="77"/>
      <c r="C196" s="125"/>
      <c r="D196" s="124"/>
      <c r="E196" s="85"/>
      <c r="F196" s="123"/>
      <c r="G196" s="122"/>
      <c r="H196" s="85"/>
      <c r="I196" s="101"/>
      <c r="J196" s="121"/>
      <c r="K196" s="81"/>
      <c r="L196" s="94"/>
      <c r="M196" s="120"/>
      <c r="N196" s="77"/>
      <c r="O196" s="119"/>
      <c r="P196" s="118"/>
    </row>
    <row r="197" spans="1:16" ht="45" customHeight="1">
      <c r="A197" s="126"/>
      <c r="B197" s="77"/>
      <c r="C197" s="125"/>
      <c r="D197" s="124"/>
      <c r="E197" s="85"/>
      <c r="F197" s="123"/>
      <c r="G197" s="122"/>
      <c r="H197" s="85"/>
      <c r="I197" s="101"/>
      <c r="J197" s="121"/>
      <c r="K197" s="81"/>
      <c r="L197" s="94"/>
      <c r="M197" s="120"/>
      <c r="N197" s="77"/>
      <c r="O197" s="119"/>
      <c r="P197" s="118"/>
    </row>
    <row r="198" spans="1:16" ht="45" customHeight="1">
      <c r="A198" s="126"/>
      <c r="B198" s="77"/>
      <c r="C198" s="125"/>
      <c r="D198" s="124"/>
      <c r="E198" s="85"/>
      <c r="F198" s="123"/>
      <c r="G198" s="122"/>
      <c r="H198" s="85"/>
      <c r="I198" s="101"/>
      <c r="J198" s="121"/>
      <c r="K198" s="81"/>
      <c r="L198" s="94"/>
      <c r="M198" s="120"/>
      <c r="N198" s="77"/>
      <c r="O198" s="119"/>
      <c r="P198" s="118"/>
    </row>
    <row r="199" spans="1:16" ht="45" customHeight="1">
      <c r="A199" s="126"/>
      <c r="B199" s="77"/>
      <c r="C199" s="125"/>
      <c r="D199" s="124"/>
      <c r="E199" s="85"/>
      <c r="F199" s="123"/>
      <c r="G199" s="122"/>
      <c r="H199" s="85"/>
      <c r="I199" s="101"/>
      <c r="J199" s="121"/>
      <c r="K199" s="81"/>
      <c r="L199" s="94"/>
      <c r="M199" s="120"/>
      <c r="N199" s="77"/>
      <c r="O199" s="119"/>
      <c r="P199" s="118"/>
    </row>
    <row r="200" spans="1:16" ht="45" customHeight="1">
      <c r="A200" s="126"/>
      <c r="B200" s="77"/>
      <c r="C200" s="125"/>
      <c r="D200" s="124"/>
      <c r="E200" s="85"/>
      <c r="F200" s="123"/>
      <c r="G200" s="122"/>
      <c r="H200" s="85"/>
      <c r="I200" s="101"/>
      <c r="J200" s="121"/>
      <c r="K200" s="81"/>
      <c r="L200" s="94"/>
      <c r="M200" s="120"/>
      <c r="N200" s="77"/>
      <c r="O200" s="119"/>
      <c r="P200" s="118"/>
    </row>
    <row r="201" spans="1:16" ht="45" customHeight="1">
      <c r="A201" s="126"/>
      <c r="B201" s="77"/>
      <c r="C201" s="125"/>
      <c r="D201" s="124"/>
      <c r="E201" s="85"/>
      <c r="F201" s="123"/>
      <c r="G201" s="122"/>
      <c r="H201" s="85"/>
      <c r="I201" s="101"/>
      <c r="J201" s="121"/>
      <c r="K201" s="81"/>
      <c r="L201" s="94"/>
      <c r="M201" s="120"/>
      <c r="N201" s="77"/>
      <c r="O201" s="119"/>
      <c r="P201" s="118"/>
    </row>
    <row r="202" spans="1:16" ht="45" customHeight="1">
      <c r="A202" s="126"/>
      <c r="B202" s="77"/>
      <c r="C202" s="125"/>
      <c r="D202" s="124"/>
      <c r="E202" s="85"/>
      <c r="F202" s="123"/>
      <c r="G202" s="122"/>
      <c r="H202" s="85"/>
      <c r="I202" s="101"/>
      <c r="J202" s="121"/>
      <c r="K202" s="81"/>
      <c r="L202" s="94"/>
      <c r="M202" s="120"/>
      <c r="N202" s="77"/>
      <c r="O202" s="119"/>
      <c r="P202" s="118"/>
    </row>
    <row r="203" spans="1:16" ht="45" customHeight="1">
      <c r="A203" s="126"/>
      <c r="B203" s="77"/>
      <c r="C203" s="125"/>
      <c r="D203" s="124"/>
      <c r="E203" s="85"/>
      <c r="F203" s="123"/>
      <c r="G203" s="122"/>
      <c r="H203" s="85"/>
      <c r="I203" s="101"/>
      <c r="J203" s="121"/>
      <c r="K203" s="81"/>
      <c r="L203" s="94"/>
      <c r="M203" s="120"/>
      <c r="N203" s="77"/>
      <c r="O203" s="119"/>
      <c r="P203" s="118"/>
    </row>
    <row r="204" spans="1:16" ht="45" customHeight="1">
      <c r="A204" s="126"/>
      <c r="B204" s="77"/>
      <c r="C204" s="125"/>
      <c r="D204" s="124"/>
      <c r="E204" s="85"/>
      <c r="F204" s="123"/>
      <c r="G204" s="122"/>
      <c r="H204" s="85"/>
      <c r="I204" s="101"/>
      <c r="J204" s="121"/>
      <c r="K204" s="81"/>
      <c r="L204" s="94"/>
      <c r="M204" s="120"/>
      <c r="N204" s="77"/>
      <c r="O204" s="119"/>
      <c r="P204" s="118"/>
    </row>
    <row r="205" spans="1:16" ht="45" customHeight="1">
      <c r="A205" s="126"/>
      <c r="B205" s="77"/>
      <c r="C205" s="125"/>
      <c r="D205" s="124"/>
      <c r="E205" s="85"/>
      <c r="F205" s="123"/>
      <c r="G205" s="122"/>
      <c r="H205" s="85"/>
      <c r="I205" s="101"/>
      <c r="J205" s="121"/>
      <c r="K205" s="81"/>
      <c r="L205" s="94"/>
      <c r="M205" s="120"/>
      <c r="N205" s="77"/>
      <c r="O205" s="119"/>
      <c r="P205" s="118"/>
    </row>
    <row r="206" spans="1:16" ht="45" customHeight="1">
      <c r="A206" s="126"/>
      <c r="B206" s="77"/>
      <c r="C206" s="125"/>
      <c r="D206" s="124"/>
      <c r="E206" s="85"/>
      <c r="F206" s="123"/>
      <c r="G206" s="122"/>
      <c r="H206" s="85"/>
      <c r="I206" s="101"/>
      <c r="J206" s="121"/>
      <c r="K206" s="81"/>
      <c r="L206" s="94"/>
      <c r="M206" s="120"/>
      <c r="N206" s="77"/>
      <c r="O206" s="119"/>
      <c r="P206" s="118"/>
    </row>
    <row r="207" spans="1:16" ht="45" customHeight="1">
      <c r="A207" s="126"/>
      <c r="B207" s="77"/>
      <c r="C207" s="125"/>
      <c r="D207" s="124"/>
      <c r="E207" s="85"/>
      <c r="F207" s="123"/>
      <c r="G207" s="122"/>
      <c r="H207" s="85"/>
      <c r="I207" s="101"/>
      <c r="J207" s="121"/>
      <c r="K207" s="81"/>
      <c r="L207" s="94"/>
      <c r="M207" s="120"/>
      <c r="N207" s="77"/>
      <c r="O207" s="119"/>
      <c r="P207" s="118"/>
    </row>
    <row r="208" spans="1:16" ht="45" customHeight="1">
      <c r="A208" s="126"/>
      <c r="B208" s="77"/>
      <c r="C208" s="125"/>
      <c r="D208" s="124"/>
      <c r="E208" s="85"/>
      <c r="F208" s="123"/>
      <c r="G208" s="122"/>
      <c r="H208" s="85"/>
      <c r="I208" s="101"/>
      <c r="J208" s="121"/>
      <c r="K208" s="81"/>
      <c r="L208" s="94"/>
      <c r="M208" s="120"/>
      <c r="N208" s="77"/>
      <c r="O208" s="119"/>
      <c r="P208" s="118"/>
    </row>
    <row r="209" spans="1:16" ht="45" customHeight="1">
      <c r="A209" s="126"/>
      <c r="B209" s="77"/>
      <c r="C209" s="125"/>
      <c r="D209" s="124"/>
      <c r="E209" s="85"/>
      <c r="F209" s="123"/>
      <c r="G209" s="122"/>
      <c r="H209" s="85"/>
      <c r="I209" s="101"/>
      <c r="J209" s="121"/>
      <c r="K209" s="81"/>
      <c r="L209" s="94"/>
      <c r="M209" s="120"/>
      <c r="N209" s="77"/>
      <c r="O209" s="119"/>
      <c r="P209" s="118"/>
    </row>
    <row r="210" spans="1:16" ht="45" customHeight="1">
      <c r="A210" s="126"/>
      <c r="B210" s="77"/>
      <c r="C210" s="125"/>
      <c r="D210" s="124"/>
      <c r="E210" s="85"/>
      <c r="F210" s="123"/>
      <c r="G210" s="122"/>
      <c r="H210" s="85"/>
      <c r="I210" s="101"/>
      <c r="J210" s="121"/>
      <c r="K210" s="81"/>
      <c r="L210" s="94"/>
      <c r="M210" s="120"/>
      <c r="N210" s="77"/>
      <c r="O210" s="119"/>
      <c r="P210" s="118"/>
    </row>
    <row r="211" spans="1:16" ht="45" customHeight="1">
      <c r="A211" s="126"/>
      <c r="B211" s="77"/>
      <c r="C211" s="125"/>
      <c r="D211" s="124"/>
      <c r="E211" s="85"/>
      <c r="F211" s="123"/>
      <c r="G211" s="122"/>
      <c r="H211" s="85"/>
      <c r="I211" s="101"/>
      <c r="J211" s="121"/>
      <c r="K211" s="81"/>
      <c r="L211" s="94"/>
      <c r="M211" s="120"/>
      <c r="N211" s="77"/>
      <c r="O211" s="119"/>
      <c r="P211" s="118"/>
    </row>
    <row r="212" spans="1:16" ht="45" customHeight="1">
      <c r="A212" s="126"/>
      <c r="B212" s="77"/>
      <c r="C212" s="125"/>
      <c r="D212" s="124"/>
      <c r="E212" s="85"/>
      <c r="F212" s="123"/>
      <c r="G212" s="122"/>
      <c r="H212" s="85"/>
      <c r="I212" s="101"/>
      <c r="J212" s="121"/>
      <c r="K212" s="81"/>
      <c r="L212" s="94"/>
      <c r="M212" s="120"/>
      <c r="N212" s="77"/>
      <c r="O212" s="119"/>
      <c r="P212" s="118"/>
    </row>
    <row r="213" spans="1:16" ht="45" customHeight="1">
      <c r="A213" s="126"/>
      <c r="B213" s="77"/>
      <c r="C213" s="125"/>
      <c r="D213" s="124"/>
      <c r="E213" s="85"/>
      <c r="F213" s="123"/>
      <c r="G213" s="122"/>
      <c r="H213" s="85"/>
      <c r="I213" s="101"/>
      <c r="J213" s="121"/>
      <c r="K213" s="81"/>
      <c r="L213" s="94"/>
      <c r="M213" s="120"/>
      <c r="N213" s="77"/>
      <c r="O213" s="119"/>
      <c r="P213" s="118"/>
    </row>
    <row r="214" spans="1:16" ht="45" customHeight="1">
      <c r="A214" s="126"/>
      <c r="B214" s="77"/>
      <c r="C214" s="125"/>
      <c r="D214" s="124"/>
      <c r="E214" s="85"/>
      <c r="F214" s="123"/>
      <c r="G214" s="122"/>
      <c r="H214" s="85"/>
      <c r="I214" s="101"/>
      <c r="J214" s="121"/>
      <c r="K214" s="81"/>
      <c r="L214" s="94"/>
      <c r="M214" s="120"/>
      <c r="N214" s="77"/>
      <c r="O214" s="119"/>
      <c r="P214" s="118"/>
    </row>
    <row r="215" spans="1:16" ht="45" customHeight="1">
      <c r="A215" s="126"/>
      <c r="B215" s="77"/>
      <c r="C215" s="125"/>
      <c r="D215" s="124"/>
      <c r="E215" s="85"/>
      <c r="F215" s="123"/>
      <c r="G215" s="122"/>
      <c r="H215" s="85"/>
      <c r="I215" s="101"/>
      <c r="J215" s="121"/>
      <c r="K215" s="81"/>
      <c r="L215" s="94"/>
      <c r="M215" s="120"/>
      <c r="N215" s="77"/>
      <c r="O215" s="119"/>
      <c r="P215" s="118"/>
    </row>
    <row r="216" spans="1:16" ht="45" customHeight="1">
      <c r="A216" s="126"/>
      <c r="B216" s="77"/>
      <c r="C216" s="125"/>
      <c r="D216" s="124"/>
      <c r="E216" s="85"/>
      <c r="F216" s="123"/>
      <c r="G216" s="122"/>
      <c r="H216" s="85"/>
      <c r="I216" s="101"/>
      <c r="J216" s="121"/>
      <c r="K216" s="81"/>
      <c r="L216" s="94"/>
      <c r="M216" s="120"/>
      <c r="N216" s="77"/>
      <c r="O216" s="119"/>
      <c r="P216" s="118"/>
    </row>
    <row r="217" spans="1:16" ht="45" customHeight="1">
      <c r="A217" s="126"/>
      <c r="B217" s="77"/>
      <c r="C217" s="125"/>
      <c r="D217" s="124"/>
      <c r="E217" s="85"/>
      <c r="F217" s="123"/>
      <c r="G217" s="122"/>
      <c r="H217" s="85"/>
      <c r="I217" s="101"/>
      <c r="J217" s="121"/>
      <c r="K217" s="81"/>
      <c r="L217" s="94"/>
      <c r="M217" s="120"/>
      <c r="N217" s="77"/>
      <c r="O217" s="119"/>
      <c r="P217" s="118"/>
    </row>
    <row r="218" spans="1:16" ht="45" customHeight="1">
      <c r="A218" s="126"/>
      <c r="B218" s="77"/>
      <c r="C218" s="125"/>
      <c r="D218" s="124"/>
      <c r="E218" s="85"/>
      <c r="F218" s="123"/>
      <c r="G218" s="122"/>
      <c r="H218" s="85"/>
      <c r="I218" s="101"/>
      <c r="J218" s="121"/>
      <c r="K218" s="81"/>
      <c r="L218" s="94"/>
      <c r="M218" s="120"/>
      <c r="N218" s="77"/>
      <c r="O218" s="119"/>
      <c r="P218" s="118"/>
    </row>
    <row r="219" spans="1:16" ht="45" customHeight="1">
      <c r="A219" s="126"/>
      <c r="B219" s="77"/>
      <c r="C219" s="125"/>
      <c r="D219" s="124"/>
      <c r="E219" s="85"/>
      <c r="F219" s="123"/>
      <c r="G219" s="122"/>
      <c r="H219" s="85"/>
      <c r="I219" s="101"/>
      <c r="J219" s="121"/>
      <c r="K219" s="81"/>
      <c r="L219" s="94"/>
      <c r="M219" s="120"/>
      <c r="N219" s="77"/>
      <c r="O219" s="119"/>
      <c r="P219" s="118"/>
    </row>
    <row r="220" spans="1:16" ht="45" customHeight="1">
      <c r="A220" s="126"/>
      <c r="B220" s="77"/>
      <c r="C220" s="125"/>
      <c r="D220" s="124"/>
      <c r="E220" s="85"/>
      <c r="F220" s="123"/>
      <c r="G220" s="122"/>
      <c r="H220" s="85"/>
      <c r="I220" s="101"/>
      <c r="J220" s="121"/>
      <c r="K220" s="81"/>
      <c r="L220" s="94"/>
      <c r="M220" s="120"/>
      <c r="N220" s="77"/>
      <c r="O220" s="119"/>
      <c r="P220" s="118"/>
    </row>
    <row r="221" spans="1:16" ht="45" customHeight="1">
      <c r="A221" s="126"/>
      <c r="B221" s="77"/>
      <c r="C221" s="125"/>
      <c r="D221" s="124"/>
      <c r="E221" s="85"/>
      <c r="F221" s="123"/>
      <c r="G221" s="122"/>
      <c r="H221" s="85"/>
      <c r="I221" s="101"/>
      <c r="J221" s="121"/>
      <c r="K221" s="81"/>
      <c r="L221" s="94"/>
      <c r="M221" s="120"/>
      <c r="N221" s="77"/>
      <c r="O221" s="119"/>
      <c r="P221" s="118"/>
    </row>
    <row r="222" spans="1:16" ht="45" customHeight="1">
      <c r="A222" s="126"/>
      <c r="B222" s="77"/>
      <c r="C222" s="125"/>
      <c r="D222" s="124"/>
      <c r="E222" s="85"/>
      <c r="F222" s="123"/>
      <c r="G222" s="122"/>
      <c r="H222" s="85"/>
      <c r="I222" s="101"/>
      <c r="J222" s="121"/>
      <c r="K222" s="81"/>
      <c r="L222" s="94"/>
      <c r="M222" s="120"/>
      <c r="N222" s="77"/>
      <c r="O222" s="119"/>
      <c r="P222" s="118"/>
    </row>
    <row r="223" spans="1:16" ht="45" customHeight="1">
      <c r="A223" s="126"/>
      <c r="B223" s="77"/>
      <c r="C223" s="125"/>
      <c r="D223" s="124"/>
      <c r="E223" s="85"/>
      <c r="F223" s="123"/>
      <c r="G223" s="122"/>
      <c r="H223" s="85"/>
      <c r="I223" s="101"/>
      <c r="J223" s="121"/>
      <c r="K223" s="81"/>
      <c r="L223" s="94"/>
      <c r="M223" s="120"/>
      <c r="N223" s="77"/>
      <c r="O223" s="119"/>
      <c r="P223" s="118"/>
    </row>
    <row r="224" spans="1:16" ht="45" customHeight="1">
      <c r="A224" s="126"/>
      <c r="B224" s="77"/>
      <c r="C224" s="125"/>
      <c r="D224" s="124"/>
      <c r="E224" s="85"/>
      <c r="F224" s="123"/>
      <c r="G224" s="122"/>
      <c r="H224" s="85"/>
      <c r="I224" s="101"/>
      <c r="J224" s="121"/>
      <c r="K224" s="81"/>
      <c r="L224" s="94"/>
      <c r="M224" s="120"/>
      <c r="N224" s="77"/>
      <c r="O224" s="119"/>
      <c r="P224" s="118"/>
    </row>
    <row r="225" spans="1:16" ht="45" customHeight="1">
      <c r="A225" s="126"/>
      <c r="B225" s="77"/>
      <c r="C225" s="125"/>
      <c r="D225" s="124"/>
      <c r="E225" s="85"/>
      <c r="F225" s="123"/>
      <c r="G225" s="122"/>
      <c r="H225" s="85"/>
      <c r="I225" s="101"/>
      <c r="J225" s="121"/>
      <c r="K225" s="81"/>
      <c r="L225" s="94"/>
      <c r="M225" s="120"/>
      <c r="N225" s="77"/>
      <c r="O225" s="119"/>
      <c r="P225" s="118"/>
    </row>
    <row r="226" spans="1:16" ht="45" customHeight="1">
      <c r="A226" s="126"/>
      <c r="B226" s="77"/>
      <c r="C226" s="125"/>
      <c r="D226" s="124"/>
      <c r="E226" s="85"/>
      <c r="F226" s="123"/>
      <c r="G226" s="122"/>
      <c r="H226" s="85"/>
      <c r="I226" s="101"/>
      <c r="J226" s="121"/>
      <c r="K226" s="81"/>
      <c r="L226" s="94"/>
      <c r="M226" s="120"/>
      <c r="N226" s="77"/>
      <c r="O226" s="119"/>
      <c r="P226" s="118"/>
    </row>
    <row r="227" spans="1:16" ht="45" customHeight="1">
      <c r="A227" s="126"/>
      <c r="B227" s="77"/>
      <c r="C227" s="125"/>
      <c r="D227" s="124"/>
      <c r="E227" s="85"/>
      <c r="F227" s="123"/>
      <c r="G227" s="122"/>
      <c r="H227" s="85"/>
      <c r="I227" s="101"/>
      <c r="J227" s="121"/>
      <c r="K227" s="81"/>
      <c r="L227" s="94"/>
      <c r="M227" s="120"/>
      <c r="N227" s="77"/>
      <c r="O227" s="119"/>
      <c r="P227" s="118"/>
    </row>
    <row r="228" spans="1:16" ht="45" customHeight="1">
      <c r="A228" s="126"/>
      <c r="B228" s="77"/>
      <c r="C228" s="125"/>
      <c r="D228" s="124"/>
      <c r="E228" s="85"/>
      <c r="F228" s="123"/>
      <c r="G228" s="122"/>
      <c r="H228" s="85"/>
      <c r="I228" s="101"/>
      <c r="J228" s="121"/>
      <c r="K228" s="81"/>
      <c r="L228" s="94"/>
      <c r="M228" s="120"/>
      <c r="N228" s="77"/>
      <c r="O228" s="119"/>
      <c r="P228" s="118"/>
    </row>
    <row r="229" spans="1:16" ht="45" customHeight="1">
      <c r="A229" s="126"/>
      <c r="B229" s="77"/>
      <c r="C229" s="125"/>
      <c r="D229" s="124"/>
      <c r="E229" s="85"/>
      <c r="F229" s="123"/>
      <c r="G229" s="122"/>
      <c r="H229" s="85"/>
      <c r="I229" s="101"/>
      <c r="J229" s="121"/>
      <c r="K229" s="81"/>
      <c r="L229" s="94"/>
      <c r="M229" s="120"/>
      <c r="N229" s="77"/>
      <c r="O229" s="119"/>
      <c r="P229" s="118"/>
    </row>
    <row r="230" spans="1:16" ht="45" customHeight="1">
      <c r="A230" s="126"/>
      <c r="B230" s="77"/>
      <c r="C230" s="125"/>
      <c r="D230" s="124"/>
      <c r="E230" s="85"/>
      <c r="F230" s="123"/>
      <c r="G230" s="122"/>
      <c r="H230" s="85"/>
      <c r="I230" s="101"/>
      <c r="J230" s="121"/>
      <c r="K230" s="81"/>
      <c r="L230" s="94"/>
      <c r="M230" s="120"/>
      <c r="N230" s="77"/>
      <c r="O230" s="119"/>
      <c r="P230" s="118"/>
    </row>
    <row r="231" spans="1:16" ht="45" customHeight="1">
      <c r="A231" s="126"/>
      <c r="B231" s="77"/>
      <c r="C231" s="125"/>
      <c r="D231" s="124"/>
      <c r="E231" s="85"/>
      <c r="F231" s="123"/>
      <c r="G231" s="122"/>
      <c r="H231" s="85"/>
      <c r="I231" s="101"/>
      <c r="J231" s="121"/>
      <c r="K231" s="81"/>
      <c r="L231" s="94"/>
      <c r="M231" s="120"/>
      <c r="N231" s="77"/>
      <c r="O231" s="119"/>
      <c r="P231" s="118"/>
    </row>
    <row r="232" spans="1:16" ht="45" customHeight="1">
      <c r="A232" s="126"/>
      <c r="B232" s="77"/>
      <c r="C232" s="125"/>
      <c r="D232" s="124"/>
      <c r="E232" s="85"/>
      <c r="F232" s="123"/>
      <c r="G232" s="122"/>
      <c r="H232" s="85"/>
      <c r="I232" s="101"/>
      <c r="J232" s="121"/>
      <c r="K232" s="81"/>
      <c r="L232" s="94"/>
      <c r="M232" s="120"/>
      <c r="N232" s="77"/>
      <c r="O232" s="119"/>
      <c r="P232" s="118"/>
    </row>
    <row r="233" spans="1:16" ht="45" customHeight="1">
      <c r="A233" s="126"/>
      <c r="B233" s="77"/>
      <c r="C233" s="125"/>
      <c r="D233" s="124"/>
      <c r="E233" s="85"/>
      <c r="F233" s="123"/>
      <c r="G233" s="122"/>
      <c r="H233" s="85"/>
      <c r="I233" s="101"/>
      <c r="J233" s="121"/>
      <c r="K233" s="81"/>
      <c r="L233" s="94"/>
      <c r="M233" s="120"/>
      <c r="N233" s="77"/>
      <c r="O233" s="119"/>
      <c r="P233" s="118"/>
    </row>
    <row r="234" spans="1:16" ht="45" customHeight="1">
      <c r="A234" s="126"/>
      <c r="B234" s="77"/>
      <c r="C234" s="125"/>
      <c r="D234" s="124"/>
      <c r="E234" s="85"/>
      <c r="F234" s="123"/>
      <c r="G234" s="122"/>
      <c r="H234" s="85"/>
      <c r="I234" s="101"/>
      <c r="J234" s="121"/>
      <c r="K234" s="81"/>
      <c r="L234" s="94"/>
      <c r="M234" s="120"/>
      <c r="N234" s="77"/>
      <c r="O234" s="119"/>
      <c r="P234" s="118"/>
    </row>
    <row r="235" spans="1:16" ht="45" customHeight="1">
      <c r="A235" s="126"/>
      <c r="B235" s="77"/>
      <c r="C235" s="125"/>
      <c r="D235" s="124"/>
      <c r="E235" s="85"/>
      <c r="F235" s="123"/>
      <c r="G235" s="122"/>
      <c r="H235" s="85"/>
      <c r="I235" s="101"/>
      <c r="J235" s="121"/>
      <c r="K235" s="81"/>
      <c r="L235" s="94"/>
      <c r="M235" s="120"/>
      <c r="N235" s="77"/>
      <c r="O235" s="119"/>
      <c r="P235" s="118"/>
    </row>
    <row r="236" spans="1:16" ht="45" customHeight="1">
      <c r="A236" s="126"/>
      <c r="B236" s="77"/>
      <c r="C236" s="125"/>
      <c r="D236" s="124"/>
      <c r="E236" s="85"/>
      <c r="F236" s="123"/>
      <c r="G236" s="122"/>
      <c r="H236" s="85"/>
      <c r="I236" s="101"/>
      <c r="J236" s="121"/>
      <c r="K236" s="81"/>
      <c r="L236" s="94"/>
      <c r="M236" s="120"/>
      <c r="N236" s="77"/>
      <c r="O236" s="119"/>
      <c r="P236" s="118"/>
    </row>
    <row r="237" spans="1:16" ht="45" customHeight="1">
      <c r="A237" s="126"/>
      <c r="B237" s="77"/>
      <c r="C237" s="125"/>
      <c r="D237" s="124"/>
      <c r="E237" s="85"/>
      <c r="F237" s="123"/>
      <c r="G237" s="122"/>
      <c r="H237" s="85"/>
      <c r="I237" s="101"/>
      <c r="J237" s="121"/>
      <c r="K237" s="81"/>
      <c r="L237" s="94"/>
      <c r="M237" s="120"/>
      <c r="N237" s="77"/>
      <c r="O237" s="119"/>
      <c r="P237" s="118"/>
    </row>
    <row r="238" spans="1:16" ht="45" customHeight="1">
      <c r="A238" s="126"/>
      <c r="B238" s="77"/>
      <c r="C238" s="125"/>
      <c r="D238" s="124"/>
      <c r="E238" s="85"/>
      <c r="F238" s="123"/>
      <c r="G238" s="122"/>
      <c r="H238" s="85"/>
      <c r="I238" s="101"/>
      <c r="J238" s="121"/>
      <c r="K238" s="81"/>
      <c r="L238" s="94"/>
      <c r="M238" s="120"/>
      <c r="N238" s="77"/>
      <c r="O238" s="119"/>
      <c r="P238" s="118"/>
    </row>
    <row r="239" spans="1:16" ht="45" customHeight="1">
      <c r="A239" s="126"/>
      <c r="B239" s="77"/>
      <c r="C239" s="125"/>
      <c r="D239" s="124"/>
      <c r="E239" s="85"/>
      <c r="F239" s="123"/>
      <c r="G239" s="122"/>
      <c r="H239" s="85"/>
      <c r="I239" s="101"/>
      <c r="J239" s="121"/>
      <c r="K239" s="81"/>
      <c r="L239" s="94"/>
      <c r="M239" s="120"/>
      <c r="N239" s="77"/>
      <c r="O239" s="119"/>
      <c r="P239" s="118"/>
    </row>
    <row r="240" spans="1:16" ht="45" customHeight="1">
      <c r="A240" s="126"/>
      <c r="B240" s="77"/>
      <c r="C240" s="125"/>
      <c r="D240" s="124"/>
      <c r="E240" s="85"/>
      <c r="F240" s="123"/>
      <c r="G240" s="122"/>
      <c r="H240" s="85"/>
      <c r="I240" s="101"/>
      <c r="J240" s="121"/>
      <c r="K240" s="81"/>
      <c r="L240" s="94"/>
      <c r="M240" s="120"/>
      <c r="N240" s="77"/>
      <c r="O240" s="119"/>
      <c r="P240" s="118"/>
    </row>
    <row r="241" spans="1:16" ht="45" customHeight="1">
      <c r="A241" s="126"/>
      <c r="B241" s="77"/>
      <c r="C241" s="125"/>
      <c r="D241" s="124"/>
      <c r="E241" s="85"/>
      <c r="F241" s="123"/>
      <c r="G241" s="122"/>
      <c r="H241" s="85"/>
      <c r="I241" s="101"/>
      <c r="J241" s="121"/>
      <c r="K241" s="81"/>
      <c r="L241" s="94"/>
      <c r="M241" s="120"/>
      <c r="N241" s="77"/>
      <c r="O241" s="119"/>
      <c r="P241" s="118"/>
    </row>
    <row r="242" spans="1:16" ht="45" customHeight="1">
      <c r="A242" s="126"/>
      <c r="B242" s="77"/>
      <c r="C242" s="125"/>
      <c r="D242" s="124"/>
      <c r="E242" s="85"/>
      <c r="F242" s="123"/>
      <c r="G242" s="122"/>
      <c r="H242" s="85"/>
      <c r="I242" s="101"/>
      <c r="J242" s="121"/>
      <c r="K242" s="81"/>
      <c r="L242" s="94"/>
      <c r="M242" s="120"/>
      <c r="N242" s="77"/>
      <c r="O242" s="119"/>
      <c r="P242" s="118"/>
    </row>
    <row r="243" spans="1:16" ht="45" customHeight="1">
      <c r="A243" s="126"/>
      <c r="B243" s="77"/>
      <c r="C243" s="125"/>
      <c r="D243" s="124"/>
      <c r="E243" s="85"/>
      <c r="F243" s="123"/>
      <c r="G243" s="122"/>
      <c r="H243" s="85"/>
      <c r="I243" s="101"/>
      <c r="J243" s="121"/>
      <c r="K243" s="81"/>
      <c r="L243" s="94"/>
      <c r="M243" s="120"/>
      <c r="N243" s="77"/>
      <c r="O243" s="119"/>
      <c r="P243" s="118"/>
    </row>
    <row r="244" spans="1:16" ht="45" customHeight="1">
      <c r="A244" s="126"/>
      <c r="B244" s="77"/>
      <c r="C244" s="125"/>
      <c r="D244" s="124"/>
      <c r="E244" s="85"/>
      <c r="F244" s="123"/>
      <c r="G244" s="122"/>
      <c r="H244" s="85"/>
      <c r="I244" s="101"/>
      <c r="J244" s="121"/>
      <c r="K244" s="81"/>
      <c r="L244" s="94"/>
      <c r="M244" s="120"/>
      <c r="N244" s="77"/>
      <c r="O244" s="119"/>
      <c r="P244" s="118"/>
    </row>
    <row r="245" spans="1:16" ht="45" customHeight="1">
      <c r="A245" s="126"/>
      <c r="B245" s="77"/>
      <c r="C245" s="125"/>
      <c r="D245" s="124"/>
      <c r="E245" s="85"/>
      <c r="F245" s="123"/>
      <c r="G245" s="122"/>
      <c r="H245" s="85"/>
      <c r="I245" s="101"/>
      <c r="J245" s="121"/>
      <c r="K245" s="81"/>
      <c r="L245" s="94"/>
      <c r="M245" s="120"/>
      <c r="N245" s="77"/>
      <c r="O245" s="119"/>
      <c r="P245" s="118"/>
    </row>
    <row r="246" spans="1:16" ht="45" customHeight="1">
      <c r="A246" s="126"/>
      <c r="B246" s="77"/>
      <c r="C246" s="125"/>
      <c r="D246" s="124"/>
      <c r="E246" s="85"/>
      <c r="F246" s="123"/>
      <c r="G246" s="122"/>
      <c r="H246" s="85"/>
      <c r="I246" s="101"/>
      <c r="J246" s="121"/>
      <c r="K246" s="81"/>
      <c r="L246" s="94"/>
      <c r="M246" s="120"/>
      <c r="N246" s="77"/>
      <c r="O246" s="119"/>
      <c r="P246" s="118"/>
    </row>
    <row r="247" spans="1:16" ht="45" customHeight="1">
      <c r="A247" s="126"/>
      <c r="B247" s="77"/>
      <c r="C247" s="125"/>
      <c r="D247" s="124"/>
      <c r="E247" s="85"/>
      <c r="F247" s="123"/>
      <c r="G247" s="122"/>
      <c r="H247" s="85"/>
      <c r="I247" s="101"/>
      <c r="J247" s="121"/>
      <c r="K247" s="81"/>
      <c r="L247" s="94"/>
      <c r="M247" s="120"/>
      <c r="N247" s="77"/>
      <c r="O247" s="119"/>
      <c r="P247" s="118"/>
    </row>
    <row r="248" spans="1:16" ht="45" customHeight="1">
      <c r="A248" s="126"/>
      <c r="B248" s="77"/>
      <c r="C248" s="125"/>
      <c r="D248" s="124"/>
      <c r="E248" s="85"/>
      <c r="F248" s="123"/>
      <c r="G248" s="122"/>
      <c r="H248" s="85"/>
      <c r="I248" s="101"/>
      <c r="J248" s="121"/>
      <c r="K248" s="81"/>
      <c r="L248" s="94"/>
      <c r="M248" s="120"/>
      <c r="N248" s="77"/>
      <c r="O248" s="119"/>
      <c r="P248" s="118"/>
    </row>
    <row r="249" spans="1:16" ht="45" customHeight="1">
      <c r="A249" s="126"/>
      <c r="B249" s="77"/>
      <c r="C249" s="125"/>
      <c r="D249" s="124"/>
      <c r="E249" s="85"/>
      <c r="F249" s="123"/>
      <c r="G249" s="122"/>
      <c r="H249" s="85"/>
      <c r="I249" s="101"/>
      <c r="J249" s="121"/>
      <c r="K249" s="81"/>
      <c r="L249" s="94"/>
      <c r="M249" s="120"/>
      <c r="N249" s="77"/>
      <c r="O249" s="119"/>
      <c r="P249" s="118"/>
    </row>
    <row r="250" spans="1:16" ht="45" customHeight="1">
      <c r="A250" s="126"/>
      <c r="B250" s="77"/>
      <c r="C250" s="125"/>
      <c r="D250" s="124"/>
      <c r="E250" s="85"/>
      <c r="F250" s="123"/>
      <c r="G250" s="122"/>
      <c r="H250" s="85"/>
      <c r="I250" s="101"/>
      <c r="J250" s="121"/>
      <c r="K250" s="81"/>
      <c r="L250" s="94"/>
      <c r="M250" s="120"/>
      <c r="N250" s="77"/>
      <c r="O250" s="119"/>
      <c r="P250" s="118"/>
    </row>
    <row r="251" spans="1:16" ht="45" customHeight="1">
      <c r="A251" s="126"/>
      <c r="B251" s="77"/>
      <c r="C251" s="125"/>
      <c r="D251" s="124"/>
      <c r="E251" s="85"/>
      <c r="F251" s="123"/>
      <c r="G251" s="122"/>
      <c r="H251" s="85"/>
      <c r="I251" s="101"/>
      <c r="J251" s="121"/>
      <c r="K251" s="81"/>
      <c r="L251" s="94"/>
      <c r="M251" s="120"/>
      <c r="N251" s="77"/>
      <c r="O251" s="119"/>
      <c r="P251" s="118"/>
    </row>
    <row r="252" spans="1:16" ht="50.1" customHeight="1"/>
    <row r="253" spans="1:16" ht="50.1" customHeight="1"/>
    <row r="254" spans="1:16" ht="50.1" customHeight="1"/>
    <row r="255" spans="1:16" ht="50.1" customHeight="1"/>
    <row r="256" spans="1:16" ht="50.1" customHeight="1"/>
    <row r="257" ht="50.1" customHeight="1"/>
    <row r="258" ht="50.1" customHeight="1"/>
    <row r="259" ht="50.1" customHeight="1"/>
  </sheetData>
  <mergeCells count="762">
    <mergeCell ref="A188:A189"/>
    <mergeCell ref="C188:C189"/>
    <mergeCell ref="D188:D189"/>
    <mergeCell ref="F188:F189"/>
    <mergeCell ref="G188:G189"/>
    <mergeCell ref="J188:J189"/>
    <mergeCell ref="M188:M189"/>
    <mergeCell ref="O188:O189"/>
    <mergeCell ref="A190:A191"/>
    <mergeCell ref="C190:C191"/>
    <mergeCell ref="D190:D191"/>
    <mergeCell ref="F190:F191"/>
    <mergeCell ref="G190:G191"/>
    <mergeCell ref="J190:J191"/>
    <mergeCell ref="M190:M191"/>
    <mergeCell ref="O190:O191"/>
    <mergeCell ref="A164:A165"/>
    <mergeCell ref="C164:C165"/>
    <mergeCell ref="D164:D165"/>
    <mergeCell ref="F164:F165"/>
    <mergeCell ref="G164:G165"/>
    <mergeCell ref="J164:J165"/>
    <mergeCell ref="M164:M165"/>
    <mergeCell ref="O164:O165"/>
    <mergeCell ref="A160:A161"/>
    <mergeCell ref="C160:C161"/>
    <mergeCell ref="D160:D161"/>
    <mergeCell ref="F160:F161"/>
    <mergeCell ref="G160:G161"/>
    <mergeCell ref="J160:J161"/>
    <mergeCell ref="M160:M161"/>
    <mergeCell ref="O160:O161"/>
    <mergeCell ref="A162:A163"/>
    <mergeCell ref="C162:C163"/>
    <mergeCell ref="D162:D163"/>
    <mergeCell ref="F162:F163"/>
    <mergeCell ref="G162:G163"/>
    <mergeCell ref="J162:J163"/>
    <mergeCell ref="M162:M163"/>
    <mergeCell ref="O162:O163"/>
    <mergeCell ref="A156:A157"/>
    <mergeCell ref="C156:C157"/>
    <mergeCell ref="D156:D157"/>
    <mergeCell ref="F156:F157"/>
    <mergeCell ref="G156:G157"/>
    <mergeCell ref="J156:J157"/>
    <mergeCell ref="M156:M157"/>
    <mergeCell ref="O156:O157"/>
    <mergeCell ref="A158:A159"/>
    <mergeCell ref="C158:C159"/>
    <mergeCell ref="D158:D159"/>
    <mergeCell ref="F158:F159"/>
    <mergeCell ref="G158:G159"/>
    <mergeCell ref="J158:J159"/>
    <mergeCell ref="M158:M159"/>
    <mergeCell ref="O158:O159"/>
    <mergeCell ref="A152:A153"/>
    <mergeCell ref="C152:C153"/>
    <mergeCell ref="D152:D153"/>
    <mergeCell ref="F152:F153"/>
    <mergeCell ref="G152:G153"/>
    <mergeCell ref="J152:J153"/>
    <mergeCell ref="M152:M153"/>
    <mergeCell ref="O152:O153"/>
    <mergeCell ref="A154:A155"/>
    <mergeCell ref="C154:C155"/>
    <mergeCell ref="D154:D155"/>
    <mergeCell ref="F154:F155"/>
    <mergeCell ref="G154:G155"/>
    <mergeCell ref="J154:J155"/>
    <mergeCell ref="M154:M155"/>
    <mergeCell ref="O154:O155"/>
    <mergeCell ref="A150:A151"/>
    <mergeCell ref="C150:C151"/>
    <mergeCell ref="D150:D151"/>
    <mergeCell ref="F150:F151"/>
    <mergeCell ref="G150:G151"/>
    <mergeCell ref="J150:J151"/>
    <mergeCell ref="M150:M151"/>
    <mergeCell ref="O150:O151"/>
    <mergeCell ref="A146:A147"/>
    <mergeCell ref="C146:C147"/>
    <mergeCell ref="D146:D147"/>
    <mergeCell ref="F146:F147"/>
    <mergeCell ref="G146:G147"/>
    <mergeCell ref="J146:J147"/>
    <mergeCell ref="M146:M147"/>
    <mergeCell ref="O146:O147"/>
    <mergeCell ref="A148:A149"/>
    <mergeCell ref="C148:C149"/>
    <mergeCell ref="D148:D149"/>
    <mergeCell ref="F148:F149"/>
    <mergeCell ref="G148:G149"/>
    <mergeCell ref="J148:J149"/>
    <mergeCell ref="M148:M149"/>
    <mergeCell ref="O148:O149"/>
    <mergeCell ref="A142:A143"/>
    <mergeCell ref="C142:C143"/>
    <mergeCell ref="D142:D143"/>
    <mergeCell ref="F142:F143"/>
    <mergeCell ref="G142:G143"/>
    <mergeCell ref="J142:J143"/>
    <mergeCell ref="M142:M143"/>
    <mergeCell ref="O142:O143"/>
    <mergeCell ref="A144:A145"/>
    <mergeCell ref="C144:C145"/>
    <mergeCell ref="D144:D145"/>
    <mergeCell ref="F144:F145"/>
    <mergeCell ref="G144:G145"/>
    <mergeCell ref="J144:J145"/>
    <mergeCell ref="M144:M145"/>
    <mergeCell ref="O144:O145"/>
    <mergeCell ref="A140:A141"/>
    <mergeCell ref="C140:C141"/>
    <mergeCell ref="D140:D141"/>
    <mergeCell ref="F140:F141"/>
    <mergeCell ref="G140:G141"/>
    <mergeCell ref="J140:J141"/>
    <mergeCell ref="M140:M141"/>
    <mergeCell ref="O140:O141"/>
    <mergeCell ref="A100:A101"/>
    <mergeCell ref="C100:C101"/>
    <mergeCell ref="D100:D101"/>
    <mergeCell ref="F100:F101"/>
    <mergeCell ref="G100:G101"/>
    <mergeCell ref="J100:J101"/>
    <mergeCell ref="M100:M101"/>
    <mergeCell ref="O100:O101"/>
    <mergeCell ref="A102:A103"/>
    <mergeCell ref="C102:C103"/>
    <mergeCell ref="D102:D103"/>
    <mergeCell ref="F102:F103"/>
    <mergeCell ref="G102:G103"/>
    <mergeCell ref="J102:J103"/>
    <mergeCell ref="M102:M103"/>
    <mergeCell ref="O102:O103"/>
    <mergeCell ref="A98:A99"/>
    <mergeCell ref="C98:C99"/>
    <mergeCell ref="D98:D99"/>
    <mergeCell ref="F98:F99"/>
    <mergeCell ref="G98:G99"/>
    <mergeCell ref="J98:J99"/>
    <mergeCell ref="M98:M99"/>
    <mergeCell ref="O98:O99"/>
    <mergeCell ref="A94:A95"/>
    <mergeCell ref="C94:C95"/>
    <mergeCell ref="D94:D95"/>
    <mergeCell ref="F94:F95"/>
    <mergeCell ref="G94:G95"/>
    <mergeCell ref="J94:J95"/>
    <mergeCell ref="M94:M95"/>
    <mergeCell ref="O94:O95"/>
    <mergeCell ref="A96:A97"/>
    <mergeCell ref="C96:C97"/>
    <mergeCell ref="D96:D97"/>
    <mergeCell ref="F96:F97"/>
    <mergeCell ref="G96:G97"/>
    <mergeCell ref="J96:J97"/>
    <mergeCell ref="M96:M97"/>
    <mergeCell ref="O96:O97"/>
    <mergeCell ref="A90:A91"/>
    <mergeCell ref="C90:C91"/>
    <mergeCell ref="D90:D91"/>
    <mergeCell ref="F90:F91"/>
    <mergeCell ref="G90:G91"/>
    <mergeCell ref="J90:J91"/>
    <mergeCell ref="M90:M91"/>
    <mergeCell ref="O90:O91"/>
    <mergeCell ref="A92:A93"/>
    <mergeCell ref="C92:C93"/>
    <mergeCell ref="D92:D93"/>
    <mergeCell ref="F92:F93"/>
    <mergeCell ref="G92:G93"/>
    <mergeCell ref="J92:J93"/>
    <mergeCell ref="M92:M93"/>
    <mergeCell ref="O92:O93"/>
    <mergeCell ref="A88:A89"/>
    <mergeCell ref="C88:C89"/>
    <mergeCell ref="D88:D89"/>
    <mergeCell ref="F88:F89"/>
    <mergeCell ref="G88:G89"/>
    <mergeCell ref="J88:J89"/>
    <mergeCell ref="M88:M89"/>
    <mergeCell ref="O88:O89"/>
    <mergeCell ref="A76:A77"/>
    <mergeCell ref="C76:C77"/>
    <mergeCell ref="D76:D77"/>
    <mergeCell ref="F76:F77"/>
    <mergeCell ref="G76:G77"/>
    <mergeCell ref="J76:J77"/>
    <mergeCell ref="M76:M77"/>
    <mergeCell ref="O76:O77"/>
    <mergeCell ref="A78:A79"/>
    <mergeCell ref="C78:C79"/>
    <mergeCell ref="D78:D79"/>
    <mergeCell ref="F78:F79"/>
    <mergeCell ref="G78:G79"/>
    <mergeCell ref="J78:J79"/>
    <mergeCell ref="M78:M79"/>
    <mergeCell ref="O78:O79"/>
    <mergeCell ref="A66:A67"/>
    <mergeCell ref="C66:C67"/>
    <mergeCell ref="D66:D67"/>
    <mergeCell ref="F66:F67"/>
    <mergeCell ref="G66:G67"/>
    <mergeCell ref="J66:J67"/>
    <mergeCell ref="M66:M67"/>
    <mergeCell ref="O66:O67"/>
    <mergeCell ref="A62:A63"/>
    <mergeCell ref="C62:C63"/>
    <mergeCell ref="D62:D63"/>
    <mergeCell ref="F62:F63"/>
    <mergeCell ref="G62:G63"/>
    <mergeCell ref="J62:J63"/>
    <mergeCell ref="M62:M63"/>
    <mergeCell ref="O62:O63"/>
    <mergeCell ref="A64:A65"/>
    <mergeCell ref="C64:C65"/>
    <mergeCell ref="D64:D65"/>
    <mergeCell ref="F64:F65"/>
    <mergeCell ref="G64:G65"/>
    <mergeCell ref="J64:J65"/>
    <mergeCell ref="M64:M65"/>
    <mergeCell ref="O64:O65"/>
    <mergeCell ref="A52:A53"/>
    <mergeCell ref="C52:C53"/>
    <mergeCell ref="D52:D53"/>
    <mergeCell ref="F52:F53"/>
    <mergeCell ref="G52:G53"/>
    <mergeCell ref="J52:J53"/>
    <mergeCell ref="M52:M53"/>
    <mergeCell ref="O52:O53"/>
    <mergeCell ref="A50:A51"/>
    <mergeCell ref="C50:C51"/>
    <mergeCell ref="D50:D51"/>
    <mergeCell ref="F50:F51"/>
    <mergeCell ref="G50:G51"/>
    <mergeCell ref="J50:J51"/>
    <mergeCell ref="M50:M51"/>
    <mergeCell ref="O50:O51"/>
    <mergeCell ref="A40:A41"/>
    <mergeCell ref="C40:C41"/>
    <mergeCell ref="D40:D41"/>
    <mergeCell ref="F40:F41"/>
    <mergeCell ref="G40:G41"/>
    <mergeCell ref="J40:J41"/>
    <mergeCell ref="M40:M41"/>
    <mergeCell ref="O40:O41"/>
    <mergeCell ref="A42:A43"/>
    <mergeCell ref="C42:C43"/>
    <mergeCell ref="D42:D43"/>
    <mergeCell ref="F42:F43"/>
    <mergeCell ref="G42:G43"/>
    <mergeCell ref="J42:J43"/>
    <mergeCell ref="M42:M43"/>
    <mergeCell ref="O42:O43"/>
    <mergeCell ref="A36:A37"/>
    <mergeCell ref="C36:C37"/>
    <mergeCell ref="D36:D37"/>
    <mergeCell ref="F36:F37"/>
    <mergeCell ref="G36:G37"/>
    <mergeCell ref="J36:J37"/>
    <mergeCell ref="M36:M37"/>
    <mergeCell ref="O36:O37"/>
    <mergeCell ref="A38:A39"/>
    <mergeCell ref="C38:C39"/>
    <mergeCell ref="D38:D39"/>
    <mergeCell ref="F38:F39"/>
    <mergeCell ref="G38:G39"/>
    <mergeCell ref="J38:J39"/>
    <mergeCell ref="M38:M39"/>
    <mergeCell ref="O38:O39"/>
    <mergeCell ref="A1:O1"/>
    <mergeCell ref="A2:A3"/>
    <mergeCell ref="C2:D3"/>
    <mergeCell ref="F2:G3"/>
    <mergeCell ref="J2:J3"/>
    <mergeCell ref="K2:L2"/>
    <mergeCell ref="M2:M3"/>
    <mergeCell ref="N2:N3"/>
    <mergeCell ref="K3:L3"/>
    <mergeCell ref="J10:J11"/>
    <mergeCell ref="M10:M11"/>
    <mergeCell ref="O10:O11"/>
    <mergeCell ref="A8:A9"/>
    <mergeCell ref="C8:C9"/>
    <mergeCell ref="D8:D9"/>
    <mergeCell ref="F8:F9"/>
    <mergeCell ref="G8:G9"/>
    <mergeCell ref="J8:J9"/>
    <mergeCell ref="M8:M9"/>
    <mergeCell ref="O8:O9"/>
    <mergeCell ref="A10:A11"/>
    <mergeCell ref="C10:C11"/>
    <mergeCell ref="D10:D11"/>
    <mergeCell ref="F10:F11"/>
    <mergeCell ref="G10:G11"/>
    <mergeCell ref="M4:M5"/>
    <mergeCell ref="O4:O5"/>
    <mergeCell ref="A6:A7"/>
    <mergeCell ref="C6:C7"/>
    <mergeCell ref="D6:D7"/>
    <mergeCell ref="F6:F7"/>
    <mergeCell ref="G6:G7"/>
    <mergeCell ref="J6:J7"/>
    <mergeCell ref="M6:M7"/>
    <mergeCell ref="O6:O7"/>
    <mergeCell ref="A4:A5"/>
    <mergeCell ref="C4:C5"/>
    <mergeCell ref="D4:D5"/>
    <mergeCell ref="F4:F5"/>
    <mergeCell ref="G4:G5"/>
    <mergeCell ref="J4:J5"/>
    <mergeCell ref="H6:I6"/>
    <mergeCell ref="M16:M17"/>
    <mergeCell ref="O16:O17"/>
    <mergeCell ref="A18:A19"/>
    <mergeCell ref="C18:C19"/>
    <mergeCell ref="D18:D19"/>
    <mergeCell ref="F18:F19"/>
    <mergeCell ref="G18:G19"/>
    <mergeCell ref="J18:J19"/>
    <mergeCell ref="M18:M19"/>
    <mergeCell ref="O18:O19"/>
    <mergeCell ref="A16:A17"/>
    <mergeCell ref="C16:C17"/>
    <mergeCell ref="D16:D17"/>
    <mergeCell ref="F16:F17"/>
    <mergeCell ref="G16:G17"/>
    <mergeCell ref="J16:J17"/>
    <mergeCell ref="M12:M13"/>
    <mergeCell ref="O12:O13"/>
    <mergeCell ref="A14:A15"/>
    <mergeCell ref="C14:C15"/>
    <mergeCell ref="D14:D15"/>
    <mergeCell ref="F14:F15"/>
    <mergeCell ref="G14:G15"/>
    <mergeCell ref="J14:J15"/>
    <mergeCell ref="M14:M15"/>
    <mergeCell ref="O14:O15"/>
    <mergeCell ref="A12:A13"/>
    <mergeCell ref="C12:C13"/>
    <mergeCell ref="D12:D13"/>
    <mergeCell ref="F12:F13"/>
    <mergeCell ref="G12:G13"/>
    <mergeCell ref="J12:J13"/>
    <mergeCell ref="M24:M25"/>
    <mergeCell ref="O24:O25"/>
    <mergeCell ref="A26:A27"/>
    <mergeCell ref="C26:C27"/>
    <mergeCell ref="D26:D27"/>
    <mergeCell ref="F26:F27"/>
    <mergeCell ref="G26:G27"/>
    <mergeCell ref="J26:J27"/>
    <mergeCell ref="M26:M27"/>
    <mergeCell ref="O26:O27"/>
    <mergeCell ref="A24:A25"/>
    <mergeCell ref="C24:C25"/>
    <mergeCell ref="D24:D25"/>
    <mergeCell ref="F24:F25"/>
    <mergeCell ref="G24:G25"/>
    <mergeCell ref="J24:J25"/>
    <mergeCell ref="M20:M21"/>
    <mergeCell ref="O20:O21"/>
    <mergeCell ref="A22:A23"/>
    <mergeCell ref="C22:C23"/>
    <mergeCell ref="D22:D23"/>
    <mergeCell ref="F22:F23"/>
    <mergeCell ref="G22:G23"/>
    <mergeCell ref="J22:J23"/>
    <mergeCell ref="M22:M23"/>
    <mergeCell ref="O22:O23"/>
    <mergeCell ref="A20:A21"/>
    <mergeCell ref="C20:C21"/>
    <mergeCell ref="D20:D21"/>
    <mergeCell ref="F20:F21"/>
    <mergeCell ref="G20:G21"/>
    <mergeCell ref="J20:J21"/>
    <mergeCell ref="M28:M29"/>
    <mergeCell ref="O28:O29"/>
    <mergeCell ref="A30:A31"/>
    <mergeCell ref="C30:C31"/>
    <mergeCell ref="D30:D31"/>
    <mergeCell ref="F30:F31"/>
    <mergeCell ref="G30:G31"/>
    <mergeCell ref="J30:J31"/>
    <mergeCell ref="M30:M31"/>
    <mergeCell ref="O30:O31"/>
    <mergeCell ref="A28:A29"/>
    <mergeCell ref="C28:C29"/>
    <mergeCell ref="D28:D29"/>
    <mergeCell ref="F28:F29"/>
    <mergeCell ref="G28:G29"/>
    <mergeCell ref="J28:J29"/>
    <mergeCell ref="A32:A33"/>
    <mergeCell ref="C32:C33"/>
    <mergeCell ref="D32:D33"/>
    <mergeCell ref="F32:F33"/>
    <mergeCell ref="G32:G33"/>
    <mergeCell ref="J32:J33"/>
    <mergeCell ref="M32:M33"/>
    <mergeCell ref="O32:O33"/>
    <mergeCell ref="A34:A35"/>
    <mergeCell ref="C34:C35"/>
    <mergeCell ref="D34:D35"/>
    <mergeCell ref="F34:F35"/>
    <mergeCell ref="G34:G35"/>
    <mergeCell ref="J34:J35"/>
    <mergeCell ref="M34:M35"/>
    <mergeCell ref="O34:O35"/>
    <mergeCell ref="A48:A49"/>
    <mergeCell ref="C48:C49"/>
    <mergeCell ref="D48:D49"/>
    <mergeCell ref="F48:F49"/>
    <mergeCell ref="G48:G49"/>
    <mergeCell ref="J48:J49"/>
    <mergeCell ref="M48:M49"/>
    <mergeCell ref="O48:O49"/>
    <mergeCell ref="A44:A45"/>
    <mergeCell ref="C44:C45"/>
    <mergeCell ref="D44:D45"/>
    <mergeCell ref="F44:F45"/>
    <mergeCell ref="G44:G45"/>
    <mergeCell ref="J44:J45"/>
    <mergeCell ref="M44:M45"/>
    <mergeCell ref="O44:O45"/>
    <mergeCell ref="A46:A47"/>
    <mergeCell ref="C46:C47"/>
    <mergeCell ref="D46:D47"/>
    <mergeCell ref="F46:F47"/>
    <mergeCell ref="G46:G47"/>
    <mergeCell ref="J46:J47"/>
    <mergeCell ref="M46:M47"/>
    <mergeCell ref="O46:O47"/>
    <mergeCell ref="A54:A55"/>
    <mergeCell ref="C54:C55"/>
    <mergeCell ref="D54:D55"/>
    <mergeCell ref="F54:F55"/>
    <mergeCell ref="G54:G55"/>
    <mergeCell ref="J54:J55"/>
    <mergeCell ref="M54:M55"/>
    <mergeCell ref="O54:O55"/>
    <mergeCell ref="A56:A57"/>
    <mergeCell ref="C56:C57"/>
    <mergeCell ref="D56:D57"/>
    <mergeCell ref="F56:F57"/>
    <mergeCell ref="G56:G57"/>
    <mergeCell ref="J56:J57"/>
    <mergeCell ref="M56:M57"/>
    <mergeCell ref="O56:O57"/>
    <mergeCell ref="A58:A59"/>
    <mergeCell ref="C58:C59"/>
    <mergeCell ref="D58:D59"/>
    <mergeCell ref="F58:F59"/>
    <mergeCell ref="G58:G59"/>
    <mergeCell ref="J58:J59"/>
    <mergeCell ref="M58:M59"/>
    <mergeCell ref="O58:O59"/>
    <mergeCell ref="A60:A61"/>
    <mergeCell ref="C60:C61"/>
    <mergeCell ref="D60:D61"/>
    <mergeCell ref="F60:F61"/>
    <mergeCell ref="G60:G61"/>
    <mergeCell ref="J60:J61"/>
    <mergeCell ref="M60:M61"/>
    <mergeCell ref="O60:O61"/>
    <mergeCell ref="A68:A69"/>
    <mergeCell ref="C68:C69"/>
    <mergeCell ref="D68:D69"/>
    <mergeCell ref="F68:F69"/>
    <mergeCell ref="G68:G69"/>
    <mergeCell ref="J68:J69"/>
    <mergeCell ref="M68:M69"/>
    <mergeCell ref="O68:O69"/>
    <mergeCell ref="A70:A71"/>
    <mergeCell ref="C70:C71"/>
    <mergeCell ref="D70:D71"/>
    <mergeCell ref="F70:F71"/>
    <mergeCell ref="G70:G71"/>
    <mergeCell ref="J70:J71"/>
    <mergeCell ref="M70:M71"/>
    <mergeCell ref="O70:O71"/>
    <mergeCell ref="A72:A73"/>
    <mergeCell ref="C72:C73"/>
    <mergeCell ref="D72:D73"/>
    <mergeCell ref="F72:F73"/>
    <mergeCell ref="G72:G73"/>
    <mergeCell ref="J72:J73"/>
    <mergeCell ref="M72:M73"/>
    <mergeCell ref="O72:O73"/>
    <mergeCell ref="A74:A75"/>
    <mergeCell ref="C74:C75"/>
    <mergeCell ref="D74:D75"/>
    <mergeCell ref="F74:F75"/>
    <mergeCell ref="G74:G75"/>
    <mergeCell ref="J74:J75"/>
    <mergeCell ref="M74:M75"/>
    <mergeCell ref="O74:O75"/>
    <mergeCell ref="A80:A81"/>
    <mergeCell ref="C80:C81"/>
    <mergeCell ref="D80:D81"/>
    <mergeCell ref="F80:F81"/>
    <mergeCell ref="G80:G81"/>
    <mergeCell ref="J80:J81"/>
    <mergeCell ref="M80:M81"/>
    <mergeCell ref="O80:O81"/>
    <mergeCell ref="A82:A83"/>
    <mergeCell ref="C82:C83"/>
    <mergeCell ref="D82:D83"/>
    <mergeCell ref="F82:F83"/>
    <mergeCell ref="G82:G83"/>
    <mergeCell ref="J82:J83"/>
    <mergeCell ref="M82:M83"/>
    <mergeCell ref="O82:O83"/>
    <mergeCell ref="A84:A85"/>
    <mergeCell ref="C84:C85"/>
    <mergeCell ref="D84:D85"/>
    <mergeCell ref="F84:F85"/>
    <mergeCell ref="G84:G85"/>
    <mergeCell ref="J84:J85"/>
    <mergeCell ref="M84:M85"/>
    <mergeCell ref="O84:O85"/>
    <mergeCell ref="A86:A87"/>
    <mergeCell ref="C86:C87"/>
    <mergeCell ref="D86:D87"/>
    <mergeCell ref="F86:F87"/>
    <mergeCell ref="G86:G87"/>
    <mergeCell ref="J86:J87"/>
    <mergeCell ref="M86:M87"/>
    <mergeCell ref="O86:O87"/>
    <mergeCell ref="A106:A107"/>
    <mergeCell ref="C106:C107"/>
    <mergeCell ref="D106:D107"/>
    <mergeCell ref="F106:F107"/>
    <mergeCell ref="G106:G107"/>
    <mergeCell ref="J106:J107"/>
    <mergeCell ref="M106:M107"/>
    <mergeCell ref="O106:O107"/>
    <mergeCell ref="A104:A105"/>
    <mergeCell ref="C104:C105"/>
    <mergeCell ref="D104:D105"/>
    <mergeCell ref="F104:F105"/>
    <mergeCell ref="G104:G105"/>
    <mergeCell ref="J104:J105"/>
    <mergeCell ref="M104:M105"/>
    <mergeCell ref="O104:O105"/>
    <mergeCell ref="A108:A109"/>
    <mergeCell ref="C108:C109"/>
    <mergeCell ref="D108:D109"/>
    <mergeCell ref="F108:F109"/>
    <mergeCell ref="G108:G109"/>
    <mergeCell ref="J108:J109"/>
    <mergeCell ref="M108:M109"/>
    <mergeCell ref="O108:O109"/>
    <mergeCell ref="A110:A111"/>
    <mergeCell ref="C110:C111"/>
    <mergeCell ref="D110:D111"/>
    <mergeCell ref="F110:F111"/>
    <mergeCell ref="G110:G111"/>
    <mergeCell ref="J110:J111"/>
    <mergeCell ref="M110:M111"/>
    <mergeCell ref="O110:O111"/>
    <mergeCell ref="A112:A113"/>
    <mergeCell ref="C112:C113"/>
    <mergeCell ref="D112:D113"/>
    <mergeCell ref="F112:F113"/>
    <mergeCell ref="G112:G113"/>
    <mergeCell ref="J112:J113"/>
    <mergeCell ref="M112:M113"/>
    <mergeCell ref="O112:O113"/>
    <mergeCell ref="A114:A115"/>
    <mergeCell ref="C114:C115"/>
    <mergeCell ref="D114:D115"/>
    <mergeCell ref="F114:F115"/>
    <mergeCell ref="G114:G115"/>
    <mergeCell ref="J114:J115"/>
    <mergeCell ref="M114:M115"/>
    <mergeCell ref="O114:O115"/>
    <mergeCell ref="A116:A117"/>
    <mergeCell ref="C116:C117"/>
    <mergeCell ref="D116:D117"/>
    <mergeCell ref="F116:F117"/>
    <mergeCell ref="G116:G117"/>
    <mergeCell ref="J116:J117"/>
    <mergeCell ref="M116:M117"/>
    <mergeCell ref="O116:O117"/>
    <mergeCell ref="A118:A119"/>
    <mergeCell ref="C118:C119"/>
    <mergeCell ref="D118:D119"/>
    <mergeCell ref="F118:F119"/>
    <mergeCell ref="G118:G119"/>
    <mergeCell ref="J118:J119"/>
    <mergeCell ref="M118:M119"/>
    <mergeCell ref="O118:O119"/>
    <mergeCell ref="A120:A121"/>
    <mergeCell ref="C120:C121"/>
    <mergeCell ref="D120:D121"/>
    <mergeCell ref="F120:F121"/>
    <mergeCell ref="G120:G121"/>
    <mergeCell ref="J120:J121"/>
    <mergeCell ref="M120:M121"/>
    <mergeCell ref="O120:O121"/>
    <mergeCell ref="A122:A123"/>
    <mergeCell ref="C122:C123"/>
    <mergeCell ref="D122:D123"/>
    <mergeCell ref="F122:F123"/>
    <mergeCell ref="G122:G123"/>
    <mergeCell ref="J122:J123"/>
    <mergeCell ref="M122:M123"/>
    <mergeCell ref="O122:O123"/>
    <mergeCell ref="A124:A125"/>
    <mergeCell ref="C124:C125"/>
    <mergeCell ref="D124:D125"/>
    <mergeCell ref="F124:F125"/>
    <mergeCell ref="G124:G125"/>
    <mergeCell ref="J124:J125"/>
    <mergeCell ref="M124:M125"/>
    <mergeCell ref="O124:O125"/>
    <mergeCell ref="A126:A127"/>
    <mergeCell ref="C126:C127"/>
    <mergeCell ref="D126:D127"/>
    <mergeCell ref="F126:F127"/>
    <mergeCell ref="G126:G127"/>
    <mergeCell ref="J126:J127"/>
    <mergeCell ref="M126:M127"/>
    <mergeCell ref="O126:O127"/>
    <mergeCell ref="A128:A129"/>
    <mergeCell ref="C128:C129"/>
    <mergeCell ref="D128:D129"/>
    <mergeCell ref="F128:F129"/>
    <mergeCell ref="G128:G129"/>
    <mergeCell ref="J128:J129"/>
    <mergeCell ref="M128:M129"/>
    <mergeCell ref="O128:O129"/>
    <mergeCell ref="A130:A131"/>
    <mergeCell ref="C130:C131"/>
    <mergeCell ref="D130:D131"/>
    <mergeCell ref="F130:F131"/>
    <mergeCell ref="G130:G131"/>
    <mergeCell ref="J130:J131"/>
    <mergeCell ref="M130:M131"/>
    <mergeCell ref="O130:O131"/>
    <mergeCell ref="A132:A133"/>
    <mergeCell ref="C132:C133"/>
    <mergeCell ref="D132:D133"/>
    <mergeCell ref="F132:F133"/>
    <mergeCell ref="G132:G133"/>
    <mergeCell ref="J132:J133"/>
    <mergeCell ref="M132:M133"/>
    <mergeCell ref="O132:O133"/>
    <mergeCell ref="A134:A135"/>
    <mergeCell ref="C134:C135"/>
    <mergeCell ref="D134:D135"/>
    <mergeCell ref="F134:F135"/>
    <mergeCell ref="G134:G135"/>
    <mergeCell ref="J134:J135"/>
    <mergeCell ref="M134:M135"/>
    <mergeCell ref="O134:O135"/>
    <mergeCell ref="A136:A137"/>
    <mergeCell ref="C136:C137"/>
    <mergeCell ref="D136:D137"/>
    <mergeCell ref="F136:F137"/>
    <mergeCell ref="G136:G137"/>
    <mergeCell ref="J136:J137"/>
    <mergeCell ref="M136:M137"/>
    <mergeCell ref="O136:O137"/>
    <mergeCell ref="A138:A139"/>
    <mergeCell ref="C138:C139"/>
    <mergeCell ref="D138:D139"/>
    <mergeCell ref="F138:F139"/>
    <mergeCell ref="G138:G139"/>
    <mergeCell ref="J138:J139"/>
    <mergeCell ref="M138:M139"/>
    <mergeCell ref="O138:O139"/>
    <mergeCell ref="A166:A167"/>
    <mergeCell ref="C166:C167"/>
    <mergeCell ref="D166:D167"/>
    <mergeCell ref="F166:F167"/>
    <mergeCell ref="G166:G167"/>
    <mergeCell ref="J166:J167"/>
    <mergeCell ref="M166:M167"/>
    <mergeCell ref="O166:O167"/>
    <mergeCell ref="A168:A169"/>
    <mergeCell ref="C168:C169"/>
    <mergeCell ref="D168:D169"/>
    <mergeCell ref="F168:F169"/>
    <mergeCell ref="G168:G169"/>
    <mergeCell ref="J168:J169"/>
    <mergeCell ref="M168:M169"/>
    <mergeCell ref="O168:O169"/>
    <mergeCell ref="A174:A175"/>
    <mergeCell ref="C174:C175"/>
    <mergeCell ref="D174:D175"/>
    <mergeCell ref="F174:F175"/>
    <mergeCell ref="G174:G175"/>
    <mergeCell ref="J174:J175"/>
    <mergeCell ref="M174:M175"/>
    <mergeCell ref="O174:O175"/>
    <mergeCell ref="A170:A171"/>
    <mergeCell ref="C170:C171"/>
    <mergeCell ref="D170:D171"/>
    <mergeCell ref="F170:F171"/>
    <mergeCell ref="G170:G171"/>
    <mergeCell ref="J170:J171"/>
    <mergeCell ref="M170:M171"/>
    <mergeCell ref="O170:O171"/>
    <mergeCell ref="A172:A173"/>
    <mergeCell ref="C172:C173"/>
    <mergeCell ref="D172:D173"/>
    <mergeCell ref="F172:F173"/>
    <mergeCell ref="G172:G173"/>
    <mergeCell ref="J172:J173"/>
    <mergeCell ref="M172:M173"/>
    <mergeCell ref="O172:O173"/>
    <mergeCell ref="A176:A177"/>
    <mergeCell ref="C176:C177"/>
    <mergeCell ref="D176:D177"/>
    <mergeCell ref="F176:F177"/>
    <mergeCell ref="G176:G177"/>
    <mergeCell ref="J176:J177"/>
    <mergeCell ref="M176:M177"/>
    <mergeCell ref="O176:O177"/>
    <mergeCell ref="A178:A179"/>
    <mergeCell ref="C178:C179"/>
    <mergeCell ref="D178:D179"/>
    <mergeCell ref="F178:F179"/>
    <mergeCell ref="G178:G179"/>
    <mergeCell ref="J178:J179"/>
    <mergeCell ref="M178:M179"/>
    <mergeCell ref="O178:O179"/>
    <mergeCell ref="A180:A181"/>
    <mergeCell ref="C180:C181"/>
    <mergeCell ref="D180:D181"/>
    <mergeCell ref="F180:F181"/>
    <mergeCell ref="G180:G181"/>
    <mergeCell ref="J180:J181"/>
    <mergeCell ref="M180:M181"/>
    <mergeCell ref="O180:O181"/>
    <mergeCell ref="A182:A183"/>
    <mergeCell ref="C182:C183"/>
    <mergeCell ref="D182:D183"/>
    <mergeCell ref="F182:F183"/>
    <mergeCell ref="G182:G183"/>
    <mergeCell ref="J182:J183"/>
    <mergeCell ref="M182:M183"/>
    <mergeCell ref="O182:O183"/>
    <mergeCell ref="A184:A185"/>
    <mergeCell ref="C184:C185"/>
    <mergeCell ref="D184:D185"/>
    <mergeCell ref="F184:F185"/>
    <mergeCell ref="G184:G185"/>
    <mergeCell ref="J184:J185"/>
    <mergeCell ref="M184:M185"/>
    <mergeCell ref="O184:O185"/>
    <mergeCell ref="A186:A187"/>
    <mergeCell ref="C186:C187"/>
    <mergeCell ref="D186:D187"/>
    <mergeCell ref="F186:F187"/>
    <mergeCell ref="G186:G187"/>
    <mergeCell ref="J186:J187"/>
    <mergeCell ref="M186:M187"/>
    <mergeCell ref="O186:O187"/>
  </mergeCells>
  <phoneticPr fontId="37" type="noConversion"/>
  <printOptions horizontalCentered="1" verticalCentered="1"/>
  <pageMargins left="0.25" right="0.25" top="0.75" bottom="0.75" header="0.3" footer="0.3"/>
  <pageSetup paperSize="9" scale="80" fitToHeight="0" orientation="landscape" r:id="rId1"/>
  <headerFooter>
    <oddFooter>&amp;C第&amp;P頁 共&amp;N頁</oddFooter>
  </headerFooter>
  <rowBreaks count="2" manualBreakCount="2">
    <brk id="19" max="14" man="1"/>
    <brk id="35" max="14"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pageSetUpPr fitToPage="1"/>
  </sheetPr>
  <dimension ref="A1:O243"/>
  <sheetViews>
    <sheetView view="pageBreakPreview" topLeftCell="A78" zoomScaleNormal="100" zoomScaleSheetLayoutView="100" zoomScalePageLayoutView="120" workbookViewId="0">
      <selection activeCell="M94" sqref="M94"/>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488" t="s">
        <v>4349</v>
      </c>
      <c r="B1" s="1489"/>
      <c r="C1" s="1489"/>
      <c r="D1" s="1489"/>
      <c r="E1" s="1489"/>
      <c r="F1" s="1489"/>
      <c r="G1" s="1489"/>
      <c r="H1" s="1489"/>
      <c r="I1" s="1489"/>
      <c r="J1" s="1489"/>
      <c r="K1" s="1489"/>
      <c r="L1" s="1489"/>
      <c r="M1" s="1489"/>
      <c r="N1" s="1490"/>
      <c r="O1" s="118"/>
    </row>
    <row r="2" spans="1:15">
      <c r="A2" s="1491" t="s">
        <v>248</v>
      </c>
      <c r="B2" s="344" t="s">
        <v>250</v>
      </c>
      <c r="C2" s="1492" t="s">
        <v>465</v>
      </c>
      <c r="D2" s="1493"/>
      <c r="E2" s="401" t="s">
        <v>393</v>
      </c>
      <c r="F2" s="1492" t="s">
        <v>466</v>
      </c>
      <c r="G2" s="1493"/>
      <c r="H2" s="344" t="s">
        <v>394</v>
      </c>
      <c r="I2" s="1495" t="s">
        <v>467</v>
      </c>
      <c r="J2" s="1495" t="s">
        <v>395</v>
      </c>
      <c r="K2" s="1497"/>
      <c r="L2" s="1498" t="s">
        <v>468</v>
      </c>
      <c r="M2" s="1492" t="s">
        <v>469</v>
      </c>
      <c r="N2" s="345" t="s">
        <v>249</v>
      </c>
      <c r="O2" s="118"/>
    </row>
    <row r="3" spans="1:15">
      <c r="A3" s="1487"/>
      <c r="B3" s="308" t="s">
        <v>260</v>
      </c>
      <c r="C3" s="1494"/>
      <c r="D3" s="1494"/>
      <c r="E3" s="320" t="s">
        <v>470</v>
      </c>
      <c r="F3" s="1494"/>
      <c r="G3" s="1494"/>
      <c r="H3" s="308" t="s">
        <v>396</v>
      </c>
      <c r="I3" s="1496"/>
      <c r="J3" s="1496" t="s">
        <v>397</v>
      </c>
      <c r="K3" s="1500"/>
      <c r="L3" s="1456"/>
      <c r="M3" s="1499"/>
      <c r="N3" s="346" t="s">
        <v>439</v>
      </c>
      <c r="O3" s="118"/>
    </row>
    <row r="4" spans="1:15" ht="30" customHeight="1">
      <c r="A4" s="1487">
        <v>5</v>
      </c>
      <c r="B4" s="326" t="s">
        <v>272</v>
      </c>
      <c r="C4" s="1352">
        <v>38313</v>
      </c>
      <c r="D4" s="1354" t="s">
        <v>2359</v>
      </c>
      <c r="E4" s="306" t="s">
        <v>520</v>
      </c>
      <c r="F4" s="1402" t="s">
        <v>449</v>
      </c>
      <c r="G4" s="1354" t="s">
        <v>4237</v>
      </c>
      <c r="H4" s="306" t="s">
        <v>520</v>
      </c>
      <c r="I4" s="1486" t="s">
        <v>2194</v>
      </c>
      <c r="J4" s="341" t="s">
        <v>449</v>
      </c>
      <c r="K4" s="307"/>
      <c r="L4" s="1456" t="s">
        <v>444</v>
      </c>
      <c r="M4" s="320" t="s">
        <v>516</v>
      </c>
      <c r="N4" s="1406" t="s">
        <v>4346</v>
      </c>
      <c r="O4" s="118"/>
    </row>
    <row r="5" spans="1:15" ht="30" customHeight="1">
      <c r="A5" s="1487"/>
      <c r="B5" s="326" t="s">
        <v>398</v>
      </c>
      <c r="C5" s="1353"/>
      <c r="D5" s="1355"/>
      <c r="E5" s="306" t="s">
        <v>520</v>
      </c>
      <c r="F5" s="1356"/>
      <c r="G5" s="1355"/>
      <c r="H5" s="309" t="s">
        <v>449</v>
      </c>
      <c r="I5" s="1486"/>
      <c r="J5" s="323" t="s">
        <v>449</v>
      </c>
      <c r="K5" s="310"/>
      <c r="L5" s="1456"/>
      <c r="M5" s="320" t="s">
        <v>499</v>
      </c>
      <c r="N5" s="1406"/>
      <c r="O5" s="118"/>
    </row>
    <row r="6" spans="1:15" ht="30" customHeight="1">
      <c r="A6" s="1487">
        <v>5</v>
      </c>
      <c r="B6" s="326" t="s">
        <v>272</v>
      </c>
      <c r="C6" s="1352">
        <v>38313</v>
      </c>
      <c r="D6" s="1354" t="s">
        <v>2359</v>
      </c>
      <c r="E6" s="306" t="s">
        <v>520</v>
      </c>
      <c r="F6" s="1402" t="s">
        <v>449</v>
      </c>
      <c r="G6" s="1354" t="s">
        <v>2077</v>
      </c>
      <c r="H6" s="306" t="s">
        <v>520</v>
      </c>
      <c r="I6" s="1486" t="s">
        <v>2194</v>
      </c>
      <c r="J6" s="341" t="s">
        <v>449</v>
      </c>
      <c r="K6" s="307"/>
      <c r="L6" s="1456" t="s">
        <v>444</v>
      </c>
      <c r="M6" s="320" t="s">
        <v>516</v>
      </c>
      <c r="N6" s="1406" t="s">
        <v>4350</v>
      </c>
      <c r="O6" s="118"/>
    </row>
    <row r="7" spans="1:15" ht="42" customHeight="1">
      <c r="A7" s="1487"/>
      <c r="B7" s="326" t="s">
        <v>398</v>
      </c>
      <c r="C7" s="1353"/>
      <c r="D7" s="1355"/>
      <c r="E7" s="306" t="s">
        <v>520</v>
      </c>
      <c r="F7" s="1356"/>
      <c r="G7" s="1355"/>
      <c r="H7" s="309" t="s">
        <v>449</v>
      </c>
      <c r="I7" s="1486"/>
      <c r="J7" s="323" t="s">
        <v>449</v>
      </c>
      <c r="K7" s="310"/>
      <c r="L7" s="1456"/>
      <c r="M7" s="320" t="s">
        <v>499</v>
      </c>
      <c r="N7" s="1406"/>
      <c r="O7" s="118"/>
    </row>
    <row r="8" spans="1:15" ht="30" customHeight="1">
      <c r="A8" s="1483" t="s">
        <v>723</v>
      </c>
      <c r="B8" s="304" t="s">
        <v>272</v>
      </c>
      <c r="C8" s="1402">
        <v>38313</v>
      </c>
      <c r="D8" s="1405" t="s">
        <v>2192</v>
      </c>
      <c r="E8" s="306" t="s">
        <v>1944</v>
      </c>
      <c r="F8" s="1402">
        <v>867</v>
      </c>
      <c r="G8" s="1405" t="s">
        <v>4351</v>
      </c>
      <c r="H8" s="306" t="s">
        <v>1944</v>
      </c>
      <c r="I8" s="1357" t="s">
        <v>2194</v>
      </c>
      <c r="J8" s="323">
        <v>867</v>
      </c>
      <c r="K8" s="324" t="s">
        <v>4351</v>
      </c>
      <c r="L8" s="1485"/>
      <c r="M8" s="320" t="s">
        <v>481</v>
      </c>
      <c r="N8" s="1359" t="s">
        <v>1971</v>
      </c>
      <c r="O8" s="118"/>
    </row>
    <row r="9" spans="1:15" ht="30" customHeight="1">
      <c r="A9" s="1483"/>
      <c r="B9" s="304" t="s">
        <v>398</v>
      </c>
      <c r="C9" s="1356"/>
      <c r="D9" s="1484"/>
      <c r="E9" s="306" t="s">
        <v>1944</v>
      </c>
      <c r="F9" s="1356"/>
      <c r="G9" s="1484"/>
      <c r="H9" s="309">
        <v>11</v>
      </c>
      <c r="I9" s="1357"/>
      <c r="J9" s="323">
        <v>11</v>
      </c>
      <c r="K9" s="325" t="s">
        <v>443</v>
      </c>
      <c r="L9" s="1485"/>
      <c r="M9" s="320" t="s">
        <v>688</v>
      </c>
      <c r="N9" s="1359"/>
      <c r="O9" s="118"/>
    </row>
    <row r="10" spans="1:15" ht="30" customHeight="1">
      <c r="A10" s="1483" t="s">
        <v>724</v>
      </c>
      <c r="B10" s="304" t="s">
        <v>272</v>
      </c>
      <c r="C10" s="1402">
        <v>38313</v>
      </c>
      <c r="D10" s="1405" t="s">
        <v>2192</v>
      </c>
      <c r="E10" s="306" t="s">
        <v>2960</v>
      </c>
      <c r="F10" s="1402">
        <v>900</v>
      </c>
      <c r="G10" s="1405" t="s">
        <v>3362</v>
      </c>
      <c r="H10" s="306" t="str">
        <f>E10</f>
        <v>110/07/24</v>
      </c>
      <c r="I10" s="1357" t="s">
        <v>4352</v>
      </c>
      <c r="J10" s="323">
        <f>J8+F10</f>
        <v>1767</v>
      </c>
      <c r="K10" s="324" t="s">
        <v>4351</v>
      </c>
      <c r="L10" s="1485"/>
      <c r="M10" s="320" t="s">
        <v>2926</v>
      </c>
      <c r="N10" s="1359" t="s">
        <v>2951</v>
      </c>
      <c r="O10" s="118"/>
    </row>
    <row r="11" spans="1:15" ht="30" customHeight="1">
      <c r="A11" s="1483"/>
      <c r="B11" s="304" t="s">
        <v>398</v>
      </c>
      <c r="C11" s="1356"/>
      <c r="D11" s="1484"/>
      <c r="E11" s="306" t="str">
        <f>E10</f>
        <v>110/07/24</v>
      </c>
      <c r="F11" s="1356"/>
      <c r="G11" s="1484"/>
      <c r="H11" s="309">
        <v>13</v>
      </c>
      <c r="I11" s="1357"/>
      <c r="J11" s="335">
        <f>J9+H11</f>
        <v>24</v>
      </c>
      <c r="K11" s="325" t="s">
        <v>443</v>
      </c>
      <c r="L11" s="1485"/>
      <c r="M11" s="320" t="s">
        <v>688</v>
      </c>
      <c r="N11" s="1359"/>
      <c r="O11" s="118"/>
    </row>
    <row r="12" spans="1:15" ht="30" customHeight="1">
      <c r="A12" s="1483" t="s">
        <v>725</v>
      </c>
      <c r="B12" s="304" t="s">
        <v>272</v>
      </c>
      <c r="C12" s="1402">
        <v>38313</v>
      </c>
      <c r="D12" s="1405" t="s">
        <v>2192</v>
      </c>
      <c r="E12" s="306" t="s">
        <v>3269</v>
      </c>
      <c r="F12" s="1402">
        <v>5</v>
      </c>
      <c r="G12" s="1405" t="s">
        <v>3362</v>
      </c>
      <c r="H12" s="306" t="str">
        <f>E12</f>
        <v>110/09/28</v>
      </c>
      <c r="I12" s="1357" t="s">
        <v>2194</v>
      </c>
      <c r="J12" s="323">
        <f>J10+F12</f>
        <v>1772</v>
      </c>
      <c r="K12" s="324" t="s">
        <v>3362</v>
      </c>
      <c r="L12" s="1485"/>
      <c r="M12" s="320" t="s">
        <v>474</v>
      </c>
      <c r="N12" s="1359" t="s">
        <v>3270</v>
      </c>
      <c r="O12" s="118"/>
    </row>
    <row r="13" spans="1:15" ht="30" customHeight="1">
      <c r="A13" s="1483"/>
      <c r="B13" s="304" t="s">
        <v>398</v>
      </c>
      <c r="C13" s="1356"/>
      <c r="D13" s="1484"/>
      <c r="E13" s="306" t="str">
        <f>E12</f>
        <v>110/09/28</v>
      </c>
      <c r="F13" s="1356"/>
      <c r="G13" s="1484"/>
      <c r="H13" s="309">
        <v>2</v>
      </c>
      <c r="I13" s="1357"/>
      <c r="J13" s="335">
        <f>J11+H13</f>
        <v>26</v>
      </c>
      <c r="K13" s="325" t="s">
        <v>443</v>
      </c>
      <c r="L13" s="1485"/>
      <c r="M13" s="320" t="s">
        <v>688</v>
      </c>
      <c r="N13" s="1359"/>
      <c r="O13" s="118"/>
    </row>
    <row r="14" spans="1:15" ht="30" customHeight="1">
      <c r="A14" s="1483" t="s">
        <v>726</v>
      </c>
      <c r="B14" s="304" t="s">
        <v>272</v>
      </c>
      <c r="C14" s="1402">
        <v>38313</v>
      </c>
      <c r="D14" s="1405" t="s">
        <v>2192</v>
      </c>
      <c r="E14" s="306" t="s">
        <v>3271</v>
      </c>
      <c r="F14" s="1402">
        <v>495</v>
      </c>
      <c r="G14" s="1405" t="s">
        <v>4351</v>
      </c>
      <c r="H14" s="306" t="str">
        <f>E14</f>
        <v>110/09/30</v>
      </c>
      <c r="I14" s="1357" t="s">
        <v>4348</v>
      </c>
      <c r="J14" s="323">
        <f>J12+F14</f>
        <v>2267</v>
      </c>
      <c r="K14" s="324" t="s">
        <v>4347</v>
      </c>
      <c r="L14" s="1485"/>
      <c r="M14" s="320" t="s">
        <v>474</v>
      </c>
      <c r="N14" s="1359" t="s">
        <v>3272</v>
      </c>
      <c r="O14" s="118"/>
    </row>
    <row r="15" spans="1:15" ht="30" customHeight="1">
      <c r="A15" s="1483"/>
      <c r="B15" s="304" t="s">
        <v>398</v>
      </c>
      <c r="C15" s="1356"/>
      <c r="D15" s="1484"/>
      <c r="E15" s="306" t="str">
        <f>E14</f>
        <v>110/09/30</v>
      </c>
      <c r="F15" s="1356"/>
      <c r="G15" s="1484"/>
      <c r="H15" s="309">
        <v>8</v>
      </c>
      <c r="I15" s="1357"/>
      <c r="J15" s="335">
        <f>J13+H15</f>
        <v>34</v>
      </c>
      <c r="K15" s="325" t="s">
        <v>443</v>
      </c>
      <c r="L15" s="1485"/>
      <c r="M15" s="320" t="s">
        <v>688</v>
      </c>
      <c r="N15" s="1359"/>
      <c r="O15" s="118"/>
    </row>
    <row r="16" spans="1:15" s="328" customFormat="1" ht="30" customHeight="1">
      <c r="A16" s="1483" t="s">
        <v>3519</v>
      </c>
      <c r="B16" s="304" t="s">
        <v>272</v>
      </c>
      <c r="C16" s="1402">
        <v>38313</v>
      </c>
      <c r="D16" s="1405" t="s">
        <v>2192</v>
      </c>
      <c r="E16" s="306" t="s">
        <v>872</v>
      </c>
      <c r="F16" s="1402">
        <v>799</v>
      </c>
      <c r="G16" s="1405" t="s">
        <v>4351</v>
      </c>
      <c r="H16" s="306" t="str">
        <f>E16</f>
        <v>110/10/31</v>
      </c>
      <c r="I16" s="1357" t="s">
        <v>4352</v>
      </c>
      <c r="J16" s="323">
        <f>J14+F16</f>
        <v>3066</v>
      </c>
      <c r="K16" s="324" t="s">
        <v>4351</v>
      </c>
      <c r="L16" s="1485"/>
      <c r="M16" s="320" t="s">
        <v>481</v>
      </c>
      <c r="N16" s="1359" t="s">
        <v>3520</v>
      </c>
      <c r="O16" s="327"/>
    </row>
    <row r="17" spans="1:15" s="328" customFormat="1" ht="30" customHeight="1">
      <c r="A17" s="1483"/>
      <c r="B17" s="304" t="s">
        <v>398</v>
      </c>
      <c r="C17" s="1356"/>
      <c r="D17" s="1484"/>
      <c r="E17" s="306" t="str">
        <f>E16</f>
        <v>110/10/31</v>
      </c>
      <c r="F17" s="1356"/>
      <c r="G17" s="1484"/>
      <c r="H17" s="309">
        <v>11</v>
      </c>
      <c r="I17" s="1357"/>
      <c r="J17" s="335">
        <f>J15+H17</f>
        <v>45</v>
      </c>
      <c r="K17" s="325" t="s">
        <v>443</v>
      </c>
      <c r="L17" s="1485"/>
      <c r="M17" s="320" t="s">
        <v>688</v>
      </c>
      <c r="N17" s="1359"/>
      <c r="O17" s="327"/>
    </row>
    <row r="18" spans="1:15" s="328" customFormat="1" ht="30" customHeight="1">
      <c r="A18" s="1483" t="s">
        <v>3754</v>
      </c>
      <c r="B18" s="304" t="s">
        <v>272</v>
      </c>
      <c r="C18" s="1402">
        <v>38313</v>
      </c>
      <c r="D18" s="1405" t="s">
        <v>2192</v>
      </c>
      <c r="E18" s="306" t="s">
        <v>3755</v>
      </c>
      <c r="F18" s="1402">
        <v>295</v>
      </c>
      <c r="G18" s="1405" t="s">
        <v>4347</v>
      </c>
      <c r="H18" s="306" t="str">
        <f>E18</f>
        <v>110/11/27</v>
      </c>
      <c r="I18" s="1357" t="s">
        <v>4352</v>
      </c>
      <c r="J18" s="323">
        <f>J16+F18</f>
        <v>3361</v>
      </c>
      <c r="K18" s="324" t="s">
        <v>4351</v>
      </c>
      <c r="L18" s="1485"/>
      <c r="M18" s="320" t="s">
        <v>481</v>
      </c>
      <c r="N18" s="1359" t="s">
        <v>3756</v>
      </c>
      <c r="O18" s="327"/>
    </row>
    <row r="19" spans="1:15" s="328" customFormat="1" ht="30" customHeight="1">
      <c r="A19" s="1483"/>
      <c r="B19" s="304" t="s">
        <v>398</v>
      </c>
      <c r="C19" s="1356"/>
      <c r="D19" s="1484"/>
      <c r="E19" s="306" t="str">
        <f>E18</f>
        <v>110/11/27</v>
      </c>
      <c r="F19" s="1356"/>
      <c r="G19" s="1484"/>
      <c r="H19" s="309">
        <v>6</v>
      </c>
      <c r="I19" s="1357"/>
      <c r="J19" s="335">
        <f>J17+H19</f>
        <v>51</v>
      </c>
      <c r="K19" s="325" t="s">
        <v>443</v>
      </c>
      <c r="L19" s="1485"/>
      <c r="M19" s="320" t="s">
        <v>688</v>
      </c>
      <c r="N19" s="1359"/>
      <c r="O19" s="327"/>
    </row>
    <row r="20" spans="1:15" s="328" customFormat="1" ht="30" customHeight="1">
      <c r="A20" s="1483" t="s">
        <v>3757</v>
      </c>
      <c r="B20" s="304" t="s">
        <v>272</v>
      </c>
      <c r="C20" s="1402">
        <v>38313</v>
      </c>
      <c r="D20" s="1405" t="s">
        <v>2192</v>
      </c>
      <c r="E20" s="306" t="s">
        <v>3724</v>
      </c>
      <c r="F20" s="1402">
        <v>144</v>
      </c>
      <c r="G20" s="1405" t="s">
        <v>3362</v>
      </c>
      <c r="H20" s="306" t="str">
        <f>E20</f>
        <v>110/11/29</v>
      </c>
      <c r="I20" s="1357" t="s">
        <v>4352</v>
      </c>
      <c r="J20" s="323">
        <f>J18+F20</f>
        <v>3505</v>
      </c>
      <c r="K20" s="324" t="s">
        <v>4351</v>
      </c>
      <c r="L20" s="1485"/>
      <c r="M20" s="320" t="s">
        <v>3758</v>
      </c>
      <c r="N20" s="1359" t="s">
        <v>3760</v>
      </c>
      <c r="O20" s="327"/>
    </row>
    <row r="21" spans="1:15" s="328" customFormat="1" ht="30" customHeight="1">
      <c r="A21" s="1483"/>
      <c r="B21" s="304" t="s">
        <v>398</v>
      </c>
      <c r="C21" s="1356"/>
      <c r="D21" s="1484"/>
      <c r="E21" s="306" t="str">
        <f>E20</f>
        <v>110/11/29</v>
      </c>
      <c r="F21" s="1356"/>
      <c r="G21" s="1484"/>
      <c r="H21" s="309">
        <v>4</v>
      </c>
      <c r="I21" s="1357"/>
      <c r="J21" s="335">
        <f>J19+H21</f>
        <v>55</v>
      </c>
      <c r="K21" s="325" t="s">
        <v>443</v>
      </c>
      <c r="L21" s="1485"/>
      <c r="M21" s="320" t="s">
        <v>3759</v>
      </c>
      <c r="N21" s="1359"/>
      <c r="O21" s="327"/>
    </row>
    <row r="22" spans="1:15" s="328" customFormat="1" ht="30" customHeight="1">
      <c r="A22" s="1483" t="s">
        <v>3761</v>
      </c>
      <c r="B22" s="304" t="s">
        <v>272</v>
      </c>
      <c r="C22" s="1402">
        <v>38313</v>
      </c>
      <c r="D22" s="1405" t="s">
        <v>2192</v>
      </c>
      <c r="E22" s="306" t="s">
        <v>3762</v>
      </c>
      <c r="F22" s="1402">
        <v>534</v>
      </c>
      <c r="G22" s="1405" t="s">
        <v>4351</v>
      </c>
      <c r="H22" s="306" t="str">
        <f>E22</f>
        <v>110/11/30</v>
      </c>
      <c r="I22" s="1357" t="s">
        <v>4352</v>
      </c>
      <c r="J22" s="323">
        <f>J20+F22</f>
        <v>4039</v>
      </c>
      <c r="K22" s="324" t="s">
        <v>3362</v>
      </c>
      <c r="L22" s="1485"/>
      <c r="M22" s="320" t="s">
        <v>3763</v>
      </c>
      <c r="N22" s="1359" t="s">
        <v>3764</v>
      </c>
      <c r="O22" s="327"/>
    </row>
    <row r="23" spans="1:15" s="328" customFormat="1" ht="30" customHeight="1">
      <c r="A23" s="1483"/>
      <c r="B23" s="304" t="s">
        <v>398</v>
      </c>
      <c r="C23" s="1356"/>
      <c r="D23" s="1484"/>
      <c r="E23" s="306" t="str">
        <f>E22</f>
        <v>110/11/30</v>
      </c>
      <c r="F23" s="1356"/>
      <c r="G23" s="1484"/>
      <c r="H23" s="309">
        <v>9</v>
      </c>
      <c r="I23" s="1357"/>
      <c r="J23" s="335">
        <f>J21+H23</f>
        <v>64</v>
      </c>
      <c r="K23" s="325" t="s">
        <v>443</v>
      </c>
      <c r="L23" s="1485"/>
      <c r="M23" s="320" t="s">
        <v>3732</v>
      </c>
      <c r="N23" s="1359"/>
      <c r="O23" s="327"/>
    </row>
    <row r="24" spans="1:15" s="328" customFormat="1" ht="30" customHeight="1">
      <c r="A24" s="1483" t="s">
        <v>3765</v>
      </c>
      <c r="B24" s="304" t="s">
        <v>272</v>
      </c>
      <c r="C24" s="1402">
        <v>38313</v>
      </c>
      <c r="D24" s="1405" t="s">
        <v>2192</v>
      </c>
      <c r="E24" s="306" t="s">
        <v>3766</v>
      </c>
      <c r="F24" s="1402">
        <v>5</v>
      </c>
      <c r="G24" s="1405" t="s">
        <v>3362</v>
      </c>
      <c r="H24" s="306" t="str">
        <f>E24</f>
        <v>110/12/01</v>
      </c>
      <c r="I24" s="1357" t="s">
        <v>2194</v>
      </c>
      <c r="J24" s="323">
        <f>J22+F24</f>
        <v>4044</v>
      </c>
      <c r="K24" s="324" t="s">
        <v>3362</v>
      </c>
      <c r="L24" s="1485"/>
      <c r="M24" s="320" t="s">
        <v>3763</v>
      </c>
      <c r="N24" s="1359" t="s">
        <v>3767</v>
      </c>
      <c r="O24" s="327"/>
    </row>
    <row r="25" spans="1:15" s="328" customFormat="1" ht="30" customHeight="1">
      <c r="A25" s="1483"/>
      <c r="B25" s="304" t="s">
        <v>398</v>
      </c>
      <c r="C25" s="1356"/>
      <c r="D25" s="1484"/>
      <c r="E25" s="306" t="str">
        <f>E24</f>
        <v>110/12/01</v>
      </c>
      <c r="F25" s="1356"/>
      <c r="G25" s="1484"/>
      <c r="H25" s="309">
        <v>2</v>
      </c>
      <c r="I25" s="1357"/>
      <c r="J25" s="335">
        <f>J23+H25</f>
        <v>66</v>
      </c>
      <c r="K25" s="325" t="s">
        <v>443</v>
      </c>
      <c r="L25" s="1485"/>
      <c r="M25" s="320" t="s">
        <v>3732</v>
      </c>
      <c r="N25" s="1359"/>
      <c r="O25" s="327"/>
    </row>
    <row r="26" spans="1:15" s="328" customFormat="1" ht="30" customHeight="1">
      <c r="A26" s="1483" t="s">
        <v>3974</v>
      </c>
      <c r="B26" s="304" t="s">
        <v>272</v>
      </c>
      <c r="C26" s="1402">
        <v>38313</v>
      </c>
      <c r="D26" s="1405" t="s">
        <v>2192</v>
      </c>
      <c r="E26" s="306" t="s">
        <v>3975</v>
      </c>
      <c r="F26" s="1402">
        <v>616</v>
      </c>
      <c r="G26" s="1405" t="s">
        <v>4347</v>
      </c>
      <c r="H26" s="306" t="str">
        <f>E26</f>
        <v>110/12/08</v>
      </c>
      <c r="I26" s="1357" t="s">
        <v>4352</v>
      </c>
      <c r="J26" s="323">
        <f>J24+F26</f>
        <v>4660</v>
      </c>
      <c r="K26" s="324" t="s">
        <v>3362</v>
      </c>
      <c r="L26" s="1485"/>
      <c r="M26" s="320" t="s">
        <v>3763</v>
      </c>
      <c r="N26" s="1359" t="s">
        <v>3976</v>
      </c>
      <c r="O26" s="327"/>
    </row>
    <row r="27" spans="1:15" s="328" customFormat="1" ht="30" customHeight="1">
      <c r="A27" s="1483"/>
      <c r="B27" s="304" t="s">
        <v>398</v>
      </c>
      <c r="C27" s="1356"/>
      <c r="D27" s="1484"/>
      <c r="E27" s="306" t="str">
        <f>E26</f>
        <v>110/12/08</v>
      </c>
      <c r="F27" s="1356"/>
      <c r="G27" s="1484"/>
      <c r="H27" s="309">
        <v>10</v>
      </c>
      <c r="I27" s="1357"/>
      <c r="J27" s="335">
        <f>J25+H27</f>
        <v>76</v>
      </c>
      <c r="K27" s="325" t="s">
        <v>443</v>
      </c>
      <c r="L27" s="1485"/>
      <c r="M27" s="320" t="s">
        <v>3732</v>
      </c>
      <c r="N27" s="1359"/>
      <c r="O27" s="327"/>
    </row>
    <row r="28" spans="1:15" s="328" customFormat="1" ht="30" customHeight="1">
      <c r="A28" s="1483" t="s">
        <v>4329</v>
      </c>
      <c r="B28" s="304" t="s">
        <v>272</v>
      </c>
      <c r="C28" s="1402">
        <v>38313</v>
      </c>
      <c r="D28" s="1405" t="s">
        <v>2192</v>
      </c>
      <c r="E28" s="306" t="s">
        <v>4330</v>
      </c>
      <c r="F28" s="1402">
        <v>374</v>
      </c>
      <c r="G28" s="1405" t="s">
        <v>4545</v>
      </c>
      <c r="H28" s="306" t="str">
        <f>E28</f>
        <v>110/12/22</v>
      </c>
      <c r="I28" s="1357" t="s">
        <v>4546</v>
      </c>
      <c r="J28" s="323">
        <f>J26+F28</f>
        <v>5034</v>
      </c>
      <c r="K28" s="324" t="s">
        <v>4547</v>
      </c>
      <c r="L28" s="1485"/>
      <c r="M28" s="320" t="s">
        <v>488</v>
      </c>
      <c r="N28" s="1359" t="s">
        <v>4331</v>
      </c>
      <c r="O28" s="327"/>
    </row>
    <row r="29" spans="1:15" s="328" customFormat="1" ht="30" customHeight="1">
      <c r="A29" s="1483"/>
      <c r="B29" s="304" t="s">
        <v>398</v>
      </c>
      <c r="C29" s="1356"/>
      <c r="D29" s="1484"/>
      <c r="E29" s="306" t="str">
        <f>E28</f>
        <v>110/12/22</v>
      </c>
      <c r="F29" s="1356"/>
      <c r="G29" s="1484"/>
      <c r="H29" s="309">
        <v>7</v>
      </c>
      <c r="I29" s="1357"/>
      <c r="J29" s="335">
        <f>J27+H29</f>
        <v>83</v>
      </c>
      <c r="K29" s="325" t="s">
        <v>443</v>
      </c>
      <c r="L29" s="1485"/>
      <c r="M29" s="320" t="s">
        <v>491</v>
      </c>
      <c r="N29" s="1359"/>
      <c r="O29" s="327"/>
    </row>
    <row r="30" spans="1:15" s="328" customFormat="1" ht="30" customHeight="1">
      <c r="A30" s="1483" t="s">
        <v>4332</v>
      </c>
      <c r="B30" s="304" t="s">
        <v>272</v>
      </c>
      <c r="C30" s="1402">
        <v>38313</v>
      </c>
      <c r="D30" s="1405" t="s">
        <v>2192</v>
      </c>
      <c r="E30" s="306" t="s">
        <v>4333</v>
      </c>
      <c r="F30" s="1402">
        <v>4.5</v>
      </c>
      <c r="G30" s="1405" t="s">
        <v>4547</v>
      </c>
      <c r="H30" s="306" t="str">
        <f>E30</f>
        <v>110/12/24</v>
      </c>
      <c r="I30" s="1357" t="s">
        <v>2194</v>
      </c>
      <c r="J30" s="323">
        <f>J28+F30</f>
        <v>5038.5</v>
      </c>
      <c r="K30" s="324" t="s">
        <v>4545</v>
      </c>
      <c r="L30" s="1485"/>
      <c r="M30" s="320" t="s">
        <v>4268</v>
      </c>
      <c r="N30" s="1359" t="s">
        <v>4334</v>
      </c>
      <c r="O30" s="327"/>
    </row>
    <row r="31" spans="1:15" s="328" customFormat="1" ht="30" customHeight="1">
      <c r="A31" s="1483"/>
      <c r="B31" s="304" t="s">
        <v>398</v>
      </c>
      <c r="C31" s="1356"/>
      <c r="D31" s="1484"/>
      <c r="E31" s="306" t="str">
        <f>E30</f>
        <v>110/12/24</v>
      </c>
      <c r="F31" s="1356"/>
      <c r="G31" s="1484"/>
      <c r="H31" s="309">
        <v>2</v>
      </c>
      <c r="I31" s="1357"/>
      <c r="J31" s="335">
        <f>J29+H31</f>
        <v>85</v>
      </c>
      <c r="K31" s="325" t="s">
        <v>443</v>
      </c>
      <c r="L31" s="1485"/>
      <c r="M31" s="320" t="s">
        <v>2251</v>
      </c>
      <c r="N31" s="1359"/>
      <c r="O31" s="327"/>
    </row>
    <row r="32" spans="1:15" s="328" customFormat="1" ht="30" customHeight="1">
      <c r="A32" s="1483" t="s">
        <v>4335</v>
      </c>
      <c r="B32" s="304" t="s">
        <v>272</v>
      </c>
      <c r="C32" s="1402">
        <v>38313</v>
      </c>
      <c r="D32" s="1405" t="s">
        <v>2192</v>
      </c>
      <c r="E32" s="306" t="s">
        <v>4336</v>
      </c>
      <c r="F32" s="1402">
        <v>364</v>
      </c>
      <c r="G32" s="1405" t="s">
        <v>2193</v>
      </c>
      <c r="H32" s="306" t="str">
        <f>E32</f>
        <v>110/12/27</v>
      </c>
      <c r="I32" s="1357" t="s">
        <v>4546</v>
      </c>
      <c r="J32" s="323">
        <f>J30+F32</f>
        <v>5402.5</v>
      </c>
      <c r="K32" s="324" t="s">
        <v>4547</v>
      </c>
      <c r="L32" s="1485"/>
      <c r="M32" s="320" t="s">
        <v>4268</v>
      </c>
      <c r="N32" s="1359" t="s">
        <v>4337</v>
      </c>
      <c r="O32" s="327"/>
    </row>
    <row r="33" spans="1:15" s="328" customFormat="1" ht="30" customHeight="1">
      <c r="A33" s="1483"/>
      <c r="B33" s="304" t="s">
        <v>398</v>
      </c>
      <c r="C33" s="1356"/>
      <c r="D33" s="1484"/>
      <c r="E33" s="306" t="str">
        <f>E32</f>
        <v>110/12/27</v>
      </c>
      <c r="F33" s="1356"/>
      <c r="G33" s="1484"/>
      <c r="H33" s="309">
        <v>7</v>
      </c>
      <c r="I33" s="1357"/>
      <c r="J33" s="335">
        <f>J31+H33</f>
        <v>92</v>
      </c>
      <c r="K33" s="325" t="s">
        <v>443</v>
      </c>
      <c r="L33" s="1485"/>
      <c r="M33" s="320" t="s">
        <v>2251</v>
      </c>
      <c r="N33" s="1359"/>
      <c r="O33" s="327"/>
    </row>
    <row r="34" spans="1:15" s="328" customFormat="1" ht="30" customHeight="1">
      <c r="A34" s="1483" t="s">
        <v>4338</v>
      </c>
      <c r="B34" s="304" t="s">
        <v>272</v>
      </c>
      <c r="C34" s="1402">
        <v>38313</v>
      </c>
      <c r="D34" s="1405" t="s">
        <v>2192</v>
      </c>
      <c r="E34" s="306" t="s">
        <v>4339</v>
      </c>
      <c r="F34" s="1402">
        <v>167</v>
      </c>
      <c r="G34" s="1405" t="s">
        <v>4547</v>
      </c>
      <c r="H34" s="306" t="str">
        <f>E34</f>
        <v>110/12/28</v>
      </c>
      <c r="I34" s="1357" t="s">
        <v>4546</v>
      </c>
      <c r="J34" s="323">
        <f>J32+F34</f>
        <v>5569.5</v>
      </c>
      <c r="K34" s="324" t="s">
        <v>4547</v>
      </c>
      <c r="L34" s="1485"/>
      <c r="M34" s="320" t="s">
        <v>488</v>
      </c>
      <c r="N34" s="1359" t="s">
        <v>4340</v>
      </c>
      <c r="O34" s="327"/>
    </row>
    <row r="35" spans="1:15" s="328" customFormat="1" ht="30" customHeight="1">
      <c r="A35" s="1483"/>
      <c r="B35" s="304" t="s">
        <v>398</v>
      </c>
      <c r="C35" s="1356"/>
      <c r="D35" s="1484"/>
      <c r="E35" s="306" t="str">
        <f>E34</f>
        <v>110/12/28</v>
      </c>
      <c r="F35" s="1356"/>
      <c r="G35" s="1484"/>
      <c r="H35" s="309">
        <v>4</v>
      </c>
      <c r="I35" s="1357"/>
      <c r="J35" s="335">
        <f>J33+H35</f>
        <v>96</v>
      </c>
      <c r="K35" s="325" t="s">
        <v>443</v>
      </c>
      <c r="L35" s="1485"/>
      <c r="M35" s="320" t="s">
        <v>2251</v>
      </c>
      <c r="N35" s="1359"/>
      <c r="O35" s="327"/>
    </row>
    <row r="36" spans="1:15" s="328" customFormat="1" ht="30" customHeight="1">
      <c r="A36" s="1483" t="s">
        <v>4341</v>
      </c>
      <c r="B36" s="304" t="s">
        <v>272</v>
      </c>
      <c r="C36" s="1402">
        <v>38313</v>
      </c>
      <c r="D36" s="1405" t="s">
        <v>2192</v>
      </c>
      <c r="E36" s="306" t="s">
        <v>4342</v>
      </c>
      <c r="F36" s="1402">
        <v>145</v>
      </c>
      <c r="G36" s="1405" t="s">
        <v>4547</v>
      </c>
      <c r="H36" s="306" t="str">
        <f>E36</f>
        <v>110/12/31</v>
      </c>
      <c r="I36" s="1357" t="s">
        <v>2194</v>
      </c>
      <c r="J36" s="323">
        <f>J34+F36</f>
        <v>5714.5</v>
      </c>
      <c r="K36" s="324" t="s">
        <v>4547</v>
      </c>
      <c r="L36" s="1485"/>
      <c r="M36" s="320" t="s">
        <v>474</v>
      </c>
      <c r="N36" s="1359" t="s">
        <v>4343</v>
      </c>
      <c r="O36" s="327"/>
    </row>
    <row r="37" spans="1:15" s="328" customFormat="1" ht="30" customHeight="1">
      <c r="A37" s="1483"/>
      <c r="B37" s="304" t="s">
        <v>398</v>
      </c>
      <c r="C37" s="1356"/>
      <c r="D37" s="1484"/>
      <c r="E37" s="306" t="str">
        <f>E36</f>
        <v>110/12/31</v>
      </c>
      <c r="F37" s="1356"/>
      <c r="G37" s="1484"/>
      <c r="H37" s="309">
        <v>4</v>
      </c>
      <c r="I37" s="1357"/>
      <c r="J37" s="335">
        <f>J35+H37</f>
        <v>100</v>
      </c>
      <c r="K37" s="325" t="s">
        <v>443</v>
      </c>
      <c r="L37" s="1485"/>
      <c r="M37" s="320" t="s">
        <v>2251</v>
      </c>
      <c r="N37" s="1359"/>
      <c r="O37" s="327"/>
    </row>
    <row r="38" spans="1:15" s="328" customFormat="1" ht="30" customHeight="1">
      <c r="A38" s="1483" t="s">
        <v>4344</v>
      </c>
      <c r="B38" s="304" t="s">
        <v>272</v>
      </c>
      <c r="C38" s="1402">
        <v>38313</v>
      </c>
      <c r="D38" s="1405" t="s">
        <v>2192</v>
      </c>
      <c r="E38" s="306" t="s">
        <v>4342</v>
      </c>
      <c r="F38" s="1402">
        <v>215</v>
      </c>
      <c r="G38" s="1405" t="s">
        <v>4547</v>
      </c>
      <c r="H38" s="306" t="str">
        <f>E38</f>
        <v>110/12/31</v>
      </c>
      <c r="I38" s="1357" t="s">
        <v>4546</v>
      </c>
      <c r="J38" s="323">
        <f>J36+F38</f>
        <v>5929.5</v>
      </c>
      <c r="K38" s="324" t="s">
        <v>4547</v>
      </c>
      <c r="L38" s="1485"/>
      <c r="M38" s="320" t="s">
        <v>474</v>
      </c>
      <c r="N38" s="1359" t="s">
        <v>4345</v>
      </c>
      <c r="O38" s="327"/>
    </row>
    <row r="39" spans="1:15" s="328" customFormat="1" ht="30" customHeight="1">
      <c r="A39" s="1483"/>
      <c r="B39" s="304" t="s">
        <v>398</v>
      </c>
      <c r="C39" s="1356"/>
      <c r="D39" s="1484"/>
      <c r="E39" s="306" t="str">
        <f>E38</f>
        <v>110/12/31</v>
      </c>
      <c r="F39" s="1356"/>
      <c r="G39" s="1484"/>
      <c r="H39" s="309">
        <v>6</v>
      </c>
      <c r="I39" s="1357"/>
      <c r="J39" s="335">
        <f>J37+H39</f>
        <v>106</v>
      </c>
      <c r="K39" s="325" t="s">
        <v>443</v>
      </c>
      <c r="L39" s="1485"/>
      <c r="M39" s="320" t="s">
        <v>2251</v>
      </c>
      <c r="N39" s="1359"/>
      <c r="O39" s="327"/>
    </row>
    <row r="40" spans="1:15" s="328" customFormat="1" ht="30" customHeight="1">
      <c r="A40" s="1483" t="s">
        <v>4353</v>
      </c>
      <c r="B40" s="304" t="s">
        <v>272</v>
      </c>
      <c r="C40" s="1402">
        <v>38313</v>
      </c>
      <c r="D40" s="1405" t="s">
        <v>2192</v>
      </c>
      <c r="E40" s="306" t="s">
        <v>4354</v>
      </c>
      <c r="F40" s="1402">
        <v>6</v>
      </c>
      <c r="G40" s="1405" t="s">
        <v>4547</v>
      </c>
      <c r="H40" s="306" t="str">
        <f>E40</f>
        <v>111/01/10</v>
      </c>
      <c r="I40" s="1357" t="s">
        <v>4546</v>
      </c>
      <c r="J40" s="323">
        <f>J38+F40</f>
        <v>5935.5</v>
      </c>
      <c r="K40" s="324" t="s">
        <v>4548</v>
      </c>
      <c r="L40" s="1485"/>
      <c r="M40" s="320" t="s">
        <v>4355</v>
      </c>
      <c r="N40" s="1359" t="s">
        <v>4357</v>
      </c>
      <c r="O40" s="327"/>
    </row>
    <row r="41" spans="1:15" s="328" customFormat="1" ht="30" customHeight="1">
      <c r="A41" s="1483"/>
      <c r="B41" s="304" t="s">
        <v>398</v>
      </c>
      <c r="C41" s="1356"/>
      <c r="D41" s="1484"/>
      <c r="E41" s="306" t="str">
        <f>E40</f>
        <v>111/01/10</v>
      </c>
      <c r="F41" s="1356"/>
      <c r="G41" s="1484"/>
      <c r="H41" s="309">
        <v>2</v>
      </c>
      <c r="I41" s="1357"/>
      <c r="J41" s="335">
        <f>J39+H41</f>
        <v>108</v>
      </c>
      <c r="K41" s="325" t="s">
        <v>443</v>
      </c>
      <c r="L41" s="1485"/>
      <c r="M41" s="320" t="s">
        <v>4356</v>
      </c>
      <c r="N41" s="1359"/>
      <c r="O41" s="327"/>
    </row>
    <row r="42" spans="1:15" s="328" customFormat="1" ht="30" customHeight="1">
      <c r="A42" s="1483" t="s">
        <v>4534</v>
      </c>
      <c r="B42" s="304" t="s">
        <v>272</v>
      </c>
      <c r="C42" s="1402">
        <v>38313</v>
      </c>
      <c r="D42" s="1405" t="s">
        <v>2192</v>
      </c>
      <c r="E42" s="306" t="s">
        <v>4535</v>
      </c>
      <c r="F42" s="1402">
        <v>9</v>
      </c>
      <c r="G42" s="1405" t="s">
        <v>4547</v>
      </c>
      <c r="H42" s="306" t="str">
        <f>E42</f>
        <v>111/01/11</v>
      </c>
      <c r="I42" s="1357" t="s">
        <v>4546</v>
      </c>
      <c r="J42" s="323">
        <f>J40+F42</f>
        <v>5944.5</v>
      </c>
      <c r="K42" s="324" t="s">
        <v>4547</v>
      </c>
      <c r="L42" s="1485"/>
      <c r="M42" s="320" t="s">
        <v>516</v>
      </c>
      <c r="N42" s="1359" t="s">
        <v>4537</v>
      </c>
      <c r="O42" s="327"/>
    </row>
    <row r="43" spans="1:15" s="328" customFormat="1" ht="30" customHeight="1">
      <c r="A43" s="1483"/>
      <c r="B43" s="304" t="s">
        <v>398</v>
      </c>
      <c r="C43" s="1356"/>
      <c r="D43" s="1484"/>
      <c r="E43" s="306" t="str">
        <f>E42</f>
        <v>111/01/11</v>
      </c>
      <c r="F43" s="1356"/>
      <c r="G43" s="1484"/>
      <c r="H43" s="309">
        <v>2</v>
      </c>
      <c r="I43" s="1357"/>
      <c r="J43" s="335">
        <f>J41+H43</f>
        <v>110</v>
      </c>
      <c r="K43" s="325" t="s">
        <v>443</v>
      </c>
      <c r="L43" s="1485"/>
      <c r="M43" s="320" t="s">
        <v>4536</v>
      </c>
      <c r="N43" s="1359"/>
      <c r="O43" s="327"/>
    </row>
    <row r="44" spans="1:15" s="328" customFormat="1" ht="30" customHeight="1">
      <c r="A44" s="1483" t="s">
        <v>4538</v>
      </c>
      <c r="B44" s="304" t="s">
        <v>272</v>
      </c>
      <c r="C44" s="1402">
        <v>38313</v>
      </c>
      <c r="D44" s="1405" t="s">
        <v>2192</v>
      </c>
      <c r="E44" s="306" t="s">
        <v>4452</v>
      </c>
      <c r="F44" s="1402">
        <v>9</v>
      </c>
      <c r="G44" s="1405" t="s">
        <v>4549</v>
      </c>
      <c r="H44" s="306" t="str">
        <f>E44</f>
        <v>111/01/17</v>
      </c>
      <c r="I44" s="1357" t="s">
        <v>4550</v>
      </c>
      <c r="J44" s="323">
        <f>J42+F44</f>
        <v>5953.5</v>
      </c>
      <c r="K44" s="324" t="s">
        <v>4547</v>
      </c>
      <c r="L44" s="1485"/>
      <c r="M44" s="320" t="s">
        <v>488</v>
      </c>
      <c r="N44" s="1359" t="s">
        <v>4539</v>
      </c>
      <c r="O44" s="327"/>
    </row>
    <row r="45" spans="1:15" s="328" customFormat="1" ht="30" customHeight="1">
      <c r="A45" s="1483"/>
      <c r="B45" s="304" t="s">
        <v>398</v>
      </c>
      <c r="C45" s="1356"/>
      <c r="D45" s="1484"/>
      <c r="E45" s="306" t="str">
        <f>E44</f>
        <v>111/01/17</v>
      </c>
      <c r="F45" s="1356"/>
      <c r="G45" s="1484"/>
      <c r="H45" s="309">
        <v>2</v>
      </c>
      <c r="I45" s="1357"/>
      <c r="J45" s="335">
        <f>J43+H45</f>
        <v>112</v>
      </c>
      <c r="K45" s="325" t="s">
        <v>443</v>
      </c>
      <c r="L45" s="1485"/>
      <c r="M45" s="320" t="s">
        <v>491</v>
      </c>
      <c r="N45" s="1359"/>
      <c r="O45" s="327"/>
    </row>
    <row r="46" spans="1:15" s="328" customFormat="1" ht="30" customHeight="1">
      <c r="A46" s="1483" t="s">
        <v>2282</v>
      </c>
      <c r="B46" s="304" t="s">
        <v>272</v>
      </c>
      <c r="C46" s="1402">
        <v>38313</v>
      </c>
      <c r="D46" s="1405" t="s">
        <v>2192</v>
      </c>
      <c r="E46" s="306" t="s">
        <v>4540</v>
      </c>
      <c r="F46" s="1402">
        <v>620</v>
      </c>
      <c r="G46" s="1405" t="s">
        <v>4549</v>
      </c>
      <c r="H46" s="306" t="str">
        <f>E46</f>
        <v>111/01/18</v>
      </c>
      <c r="I46" s="1357" t="s">
        <v>4551</v>
      </c>
      <c r="J46" s="323">
        <f>J44+F46</f>
        <v>6573.5</v>
      </c>
      <c r="K46" s="324" t="s">
        <v>4547</v>
      </c>
      <c r="L46" s="1485"/>
      <c r="M46" s="320" t="s">
        <v>516</v>
      </c>
      <c r="N46" s="1359" t="s">
        <v>4541</v>
      </c>
      <c r="O46" s="327"/>
    </row>
    <row r="47" spans="1:15" s="328" customFormat="1" ht="30" customHeight="1">
      <c r="A47" s="1483"/>
      <c r="B47" s="304" t="s">
        <v>398</v>
      </c>
      <c r="C47" s="1356"/>
      <c r="D47" s="1484"/>
      <c r="E47" s="306" t="str">
        <f>E46</f>
        <v>111/01/18</v>
      </c>
      <c r="F47" s="1356"/>
      <c r="G47" s="1484"/>
      <c r="H47" s="309">
        <v>10</v>
      </c>
      <c r="I47" s="1357"/>
      <c r="J47" s="335">
        <f>J45+H47</f>
        <v>122</v>
      </c>
      <c r="K47" s="325" t="s">
        <v>443</v>
      </c>
      <c r="L47" s="1485"/>
      <c r="M47" s="320" t="s">
        <v>4536</v>
      </c>
      <c r="N47" s="1359"/>
      <c r="O47" s="327"/>
    </row>
    <row r="48" spans="1:15" s="328" customFormat="1" ht="30" customHeight="1">
      <c r="A48" s="1483" t="s">
        <v>4542</v>
      </c>
      <c r="B48" s="304" t="s">
        <v>272</v>
      </c>
      <c r="C48" s="1402">
        <v>38313</v>
      </c>
      <c r="D48" s="1405" t="s">
        <v>2192</v>
      </c>
      <c r="E48" s="306" t="s">
        <v>4543</v>
      </c>
      <c r="F48" s="1402">
        <v>48</v>
      </c>
      <c r="G48" s="1405" t="s">
        <v>4995</v>
      </c>
      <c r="H48" s="306" t="str">
        <f>E48</f>
        <v>111/01/19</v>
      </c>
      <c r="I48" s="1357" t="s">
        <v>4996</v>
      </c>
      <c r="J48" s="323">
        <f>J46+F48</f>
        <v>6621.5</v>
      </c>
      <c r="K48" s="324" t="s">
        <v>4995</v>
      </c>
      <c r="L48" s="1485"/>
      <c r="M48" s="320" t="s">
        <v>474</v>
      </c>
      <c r="N48" s="1359" t="s">
        <v>4544</v>
      </c>
      <c r="O48" s="327"/>
    </row>
    <row r="49" spans="1:15" s="328" customFormat="1" ht="30" customHeight="1">
      <c r="A49" s="1483"/>
      <c r="B49" s="304" t="s">
        <v>398</v>
      </c>
      <c r="C49" s="1356"/>
      <c r="D49" s="1484"/>
      <c r="E49" s="306" t="str">
        <f>E48</f>
        <v>111/01/19</v>
      </c>
      <c r="F49" s="1356"/>
      <c r="G49" s="1484"/>
      <c r="H49" s="309">
        <v>2</v>
      </c>
      <c r="I49" s="1357"/>
      <c r="J49" s="335">
        <f>J47+H49</f>
        <v>124</v>
      </c>
      <c r="K49" s="325" t="s">
        <v>443</v>
      </c>
      <c r="L49" s="1485"/>
      <c r="M49" s="320" t="s">
        <v>4536</v>
      </c>
      <c r="N49" s="1359"/>
      <c r="O49" s="327"/>
    </row>
    <row r="50" spans="1:15" s="328" customFormat="1" ht="30" customHeight="1">
      <c r="A50" s="1483" t="s">
        <v>4795</v>
      </c>
      <c r="B50" s="304" t="s">
        <v>272</v>
      </c>
      <c r="C50" s="1402">
        <v>38313</v>
      </c>
      <c r="D50" s="1405" t="s">
        <v>2192</v>
      </c>
      <c r="E50" s="306" t="s">
        <v>4796</v>
      </c>
      <c r="F50" s="1402">
        <v>788</v>
      </c>
      <c r="G50" s="1405" t="s">
        <v>4995</v>
      </c>
      <c r="H50" s="306" t="str">
        <f>E50</f>
        <v>111/01/27</v>
      </c>
      <c r="I50" s="1357" t="s">
        <v>4994</v>
      </c>
      <c r="J50" s="323">
        <f>J48+F50</f>
        <v>7409.5</v>
      </c>
      <c r="K50" s="324" t="s">
        <v>4993</v>
      </c>
      <c r="L50" s="1485"/>
      <c r="M50" s="320" t="s">
        <v>4797</v>
      </c>
      <c r="N50" s="1359" t="s">
        <v>4798</v>
      </c>
      <c r="O50" s="327"/>
    </row>
    <row r="51" spans="1:15" s="328" customFormat="1" ht="30" customHeight="1">
      <c r="A51" s="1483"/>
      <c r="B51" s="304" t="s">
        <v>398</v>
      </c>
      <c r="C51" s="1356"/>
      <c r="D51" s="1484"/>
      <c r="E51" s="306" t="str">
        <f>E50</f>
        <v>111/01/27</v>
      </c>
      <c r="F51" s="1356"/>
      <c r="G51" s="1484"/>
      <c r="H51" s="309">
        <v>11</v>
      </c>
      <c r="I51" s="1357"/>
      <c r="J51" s="335">
        <f>J49+H51</f>
        <v>135</v>
      </c>
      <c r="K51" s="325" t="s">
        <v>443</v>
      </c>
      <c r="L51" s="1485"/>
      <c r="M51" s="320" t="s">
        <v>688</v>
      </c>
      <c r="N51" s="1359"/>
      <c r="O51" s="327"/>
    </row>
    <row r="52" spans="1:15" s="328" customFormat="1" ht="30" customHeight="1">
      <c r="A52" s="1483" t="s">
        <v>3256</v>
      </c>
      <c r="B52" s="304" t="s">
        <v>272</v>
      </c>
      <c r="C52" s="1402">
        <v>38313</v>
      </c>
      <c r="D52" s="1405" t="s">
        <v>2192</v>
      </c>
      <c r="E52" s="306" t="s">
        <v>4799</v>
      </c>
      <c r="F52" s="1402">
        <v>371</v>
      </c>
      <c r="G52" s="1405" t="s">
        <v>5251</v>
      </c>
      <c r="H52" s="306" t="str">
        <f>E52</f>
        <v>111/02/26</v>
      </c>
      <c r="I52" s="1357" t="s">
        <v>5252</v>
      </c>
      <c r="J52" s="323">
        <f>J50+F52</f>
        <v>7780.5</v>
      </c>
      <c r="K52" s="324" t="s">
        <v>5251</v>
      </c>
      <c r="L52" s="1485"/>
      <c r="M52" s="320" t="s">
        <v>474</v>
      </c>
      <c r="N52" s="1359" t="s">
        <v>4800</v>
      </c>
      <c r="O52" s="327"/>
    </row>
    <row r="53" spans="1:15" s="328" customFormat="1" ht="30" customHeight="1">
      <c r="A53" s="1483"/>
      <c r="B53" s="304" t="s">
        <v>398</v>
      </c>
      <c r="C53" s="1356"/>
      <c r="D53" s="1484"/>
      <c r="E53" s="306" t="str">
        <f>E52</f>
        <v>111/02/26</v>
      </c>
      <c r="F53" s="1356"/>
      <c r="G53" s="1484"/>
      <c r="H53" s="309">
        <v>7</v>
      </c>
      <c r="I53" s="1357"/>
      <c r="J53" s="335">
        <f>J51+H53</f>
        <v>142</v>
      </c>
      <c r="K53" s="325" t="s">
        <v>443</v>
      </c>
      <c r="L53" s="1485"/>
      <c r="M53" s="320" t="s">
        <v>688</v>
      </c>
      <c r="N53" s="1359"/>
      <c r="O53" s="327"/>
    </row>
    <row r="54" spans="1:15" s="328" customFormat="1" ht="30" customHeight="1">
      <c r="A54" s="1483" t="s">
        <v>4990</v>
      </c>
      <c r="B54" s="304" t="s">
        <v>272</v>
      </c>
      <c r="C54" s="1402">
        <v>38313</v>
      </c>
      <c r="D54" s="1405" t="s">
        <v>2192</v>
      </c>
      <c r="E54" s="306" t="s">
        <v>4991</v>
      </c>
      <c r="F54" s="1402">
        <v>641</v>
      </c>
      <c r="G54" s="1405" t="s">
        <v>5251</v>
      </c>
      <c r="H54" s="306" t="str">
        <f>E54</f>
        <v>111/03/08</v>
      </c>
      <c r="I54" s="1357" t="s">
        <v>5252</v>
      </c>
      <c r="J54" s="323">
        <f>J52+F54</f>
        <v>8421.5</v>
      </c>
      <c r="K54" s="324" t="s">
        <v>5251</v>
      </c>
      <c r="L54" s="1485"/>
      <c r="M54" s="320" t="s">
        <v>488</v>
      </c>
      <c r="N54" s="1359" t="s">
        <v>4992</v>
      </c>
      <c r="O54" s="327"/>
    </row>
    <row r="55" spans="1:15" s="328" customFormat="1" ht="30" customHeight="1">
      <c r="A55" s="1483"/>
      <c r="B55" s="304" t="s">
        <v>398</v>
      </c>
      <c r="C55" s="1356"/>
      <c r="D55" s="1484"/>
      <c r="E55" s="306" t="str">
        <f>E54</f>
        <v>111/03/08</v>
      </c>
      <c r="F55" s="1356"/>
      <c r="G55" s="1484"/>
      <c r="H55" s="309">
        <v>10</v>
      </c>
      <c r="I55" s="1357"/>
      <c r="J55" s="335">
        <f>J53+H55</f>
        <v>152</v>
      </c>
      <c r="K55" s="325" t="s">
        <v>443</v>
      </c>
      <c r="L55" s="1485"/>
      <c r="M55" s="320" t="s">
        <v>491</v>
      </c>
      <c r="N55" s="1359"/>
      <c r="O55" s="327"/>
    </row>
    <row r="56" spans="1:15" s="328" customFormat="1" ht="30" customHeight="1">
      <c r="A56" s="1483" t="s">
        <v>5240</v>
      </c>
      <c r="B56" s="304" t="s">
        <v>272</v>
      </c>
      <c r="C56" s="1402">
        <v>38313</v>
      </c>
      <c r="D56" s="1405" t="s">
        <v>2192</v>
      </c>
      <c r="E56" s="306" t="s">
        <v>5241</v>
      </c>
      <c r="F56" s="1402">
        <v>384</v>
      </c>
      <c r="G56" s="1405" t="s">
        <v>5253</v>
      </c>
      <c r="H56" s="306" t="str">
        <f>E56</f>
        <v>111/03/11</v>
      </c>
      <c r="I56" s="1357" t="s">
        <v>5254</v>
      </c>
      <c r="J56" s="323">
        <f>J54+F56</f>
        <v>8805.5</v>
      </c>
      <c r="K56" s="324" t="s">
        <v>5251</v>
      </c>
      <c r="L56" s="1485"/>
      <c r="M56" s="320" t="s">
        <v>474</v>
      </c>
      <c r="N56" s="1359" t="s">
        <v>5242</v>
      </c>
      <c r="O56" s="327"/>
    </row>
    <row r="57" spans="1:15" s="328" customFormat="1" ht="30" customHeight="1">
      <c r="A57" s="1483"/>
      <c r="B57" s="304" t="s">
        <v>398</v>
      </c>
      <c r="C57" s="1356"/>
      <c r="D57" s="1484"/>
      <c r="E57" s="306" t="str">
        <f>E56</f>
        <v>111/03/11</v>
      </c>
      <c r="F57" s="1356"/>
      <c r="G57" s="1484"/>
      <c r="H57" s="309">
        <v>7</v>
      </c>
      <c r="I57" s="1357"/>
      <c r="J57" s="335">
        <f>J55+H57</f>
        <v>159</v>
      </c>
      <c r="K57" s="325" t="s">
        <v>443</v>
      </c>
      <c r="L57" s="1485"/>
      <c r="M57" s="320" t="s">
        <v>688</v>
      </c>
      <c r="N57" s="1359"/>
      <c r="O57" s="327"/>
    </row>
    <row r="58" spans="1:15" s="328" customFormat="1" ht="30" customHeight="1">
      <c r="A58" s="1483" t="s">
        <v>5243</v>
      </c>
      <c r="B58" s="304" t="s">
        <v>272</v>
      </c>
      <c r="C58" s="1402">
        <v>38313</v>
      </c>
      <c r="D58" s="1405" t="s">
        <v>2192</v>
      </c>
      <c r="E58" s="306" t="s">
        <v>5244</v>
      </c>
      <c r="F58" s="1402">
        <v>7.5</v>
      </c>
      <c r="G58" s="1405" t="s">
        <v>5235</v>
      </c>
      <c r="H58" s="306" t="str">
        <f>E58</f>
        <v>111/03/17</v>
      </c>
      <c r="I58" s="1357" t="s">
        <v>5252</v>
      </c>
      <c r="J58" s="323">
        <f>J56+F58</f>
        <v>8813</v>
      </c>
      <c r="K58" s="324" t="s">
        <v>5251</v>
      </c>
      <c r="L58" s="1485"/>
      <c r="M58" s="320" t="s">
        <v>474</v>
      </c>
      <c r="N58" s="1359" t="s">
        <v>5245</v>
      </c>
      <c r="O58" s="327"/>
    </row>
    <row r="59" spans="1:15" s="328" customFormat="1" ht="30" customHeight="1">
      <c r="A59" s="1483"/>
      <c r="B59" s="304" t="s">
        <v>398</v>
      </c>
      <c r="C59" s="1356"/>
      <c r="D59" s="1484"/>
      <c r="E59" s="306" t="str">
        <f>E58</f>
        <v>111/03/17</v>
      </c>
      <c r="F59" s="1356"/>
      <c r="G59" s="1484"/>
      <c r="H59" s="309">
        <v>2</v>
      </c>
      <c r="I59" s="1357"/>
      <c r="J59" s="335">
        <f>J57+H59</f>
        <v>161</v>
      </c>
      <c r="K59" s="325" t="s">
        <v>443</v>
      </c>
      <c r="L59" s="1485"/>
      <c r="M59" s="320" t="s">
        <v>688</v>
      </c>
      <c r="N59" s="1359"/>
      <c r="O59" s="327"/>
    </row>
    <row r="60" spans="1:15" s="328" customFormat="1" ht="30" customHeight="1">
      <c r="A60" s="1483" t="s">
        <v>5246</v>
      </c>
      <c r="B60" s="304" t="s">
        <v>272</v>
      </c>
      <c r="C60" s="1402">
        <v>38313</v>
      </c>
      <c r="D60" s="1405" t="s">
        <v>2192</v>
      </c>
      <c r="E60" s="306" t="s">
        <v>5247</v>
      </c>
      <c r="F60" s="1402">
        <v>510</v>
      </c>
      <c r="G60" s="1405" t="s">
        <v>5496</v>
      </c>
      <c r="H60" s="306" t="str">
        <f>E60</f>
        <v>111/03/29</v>
      </c>
      <c r="I60" s="1357" t="s">
        <v>5497</v>
      </c>
      <c r="J60" s="323">
        <f>J58+F60</f>
        <v>9323</v>
      </c>
      <c r="K60" s="324" t="s">
        <v>5496</v>
      </c>
      <c r="L60" s="1485"/>
      <c r="M60" s="320" t="s">
        <v>4962</v>
      </c>
      <c r="N60" s="1359" t="s">
        <v>5248</v>
      </c>
      <c r="O60" s="327"/>
    </row>
    <row r="61" spans="1:15" s="328" customFormat="1" ht="30" customHeight="1">
      <c r="A61" s="1483"/>
      <c r="B61" s="304" t="s">
        <v>398</v>
      </c>
      <c r="C61" s="1356"/>
      <c r="D61" s="1484"/>
      <c r="E61" s="306" t="str">
        <f>E60</f>
        <v>111/03/29</v>
      </c>
      <c r="F61" s="1356"/>
      <c r="G61" s="1484"/>
      <c r="H61" s="309">
        <v>9</v>
      </c>
      <c r="I61" s="1357"/>
      <c r="J61" s="335">
        <f>J59+H61</f>
        <v>170</v>
      </c>
      <c r="K61" s="325" t="s">
        <v>443</v>
      </c>
      <c r="L61" s="1485"/>
      <c r="M61" s="320" t="s">
        <v>688</v>
      </c>
      <c r="N61" s="1359"/>
      <c r="O61" s="327"/>
    </row>
    <row r="62" spans="1:15" s="328" customFormat="1" ht="30" customHeight="1">
      <c r="A62" s="1483" t="s">
        <v>5249</v>
      </c>
      <c r="B62" s="304" t="s">
        <v>272</v>
      </c>
      <c r="C62" s="1402">
        <v>38313</v>
      </c>
      <c r="D62" s="1405" t="s">
        <v>2192</v>
      </c>
      <c r="E62" s="306" t="s">
        <v>5353</v>
      </c>
      <c r="F62" s="1402">
        <v>218</v>
      </c>
      <c r="G62" s="1405" t="s">
        <v>5496</v>
      </c>
      <c r="H62" s="306" t="str">
        <f>E62</f>
        <v>111/04/07</v>
      </c>
      <c r="I62" s="1357" t="s">
        <v>5497</v>
      </c>
      <c r="J62" s="323">
        <f>J60+F62</f>
        <v>9541</v>
      </c>
      <c r="K62" s="324" t="s">
        <v>5496</v>
      </c>
      <c r="L62" s="1485"/>
      <c r="M62" s="320" t="s">
        <v>488</v>
      </c>
      <c r="N62" s="1359" t="s">
        <v>5250</v>
      </c>
      <c r="O62" s="327"/>
    </row>
    <row r="63" spans="1:15" s="328" customFormat="1" ht="30" customHeight="1">
      <c r="A63" s="1483"/>
      <c r="B63" s="304" t="s">
        <v>398</v>
      </c>
      <c r="C63" s="1356"/>
      <c r="D63" s="1484"/>
      <c r="E63" s="306" t="str">
        <f>E62</f>
        <v>111/04/07</v>
      </c>
      <c r="F63" s="1356"/>
      <c r="G63" s="1484"/>
      <c r="H63" s="309">
        <v>6</v>
      </c>
      <c r="I63" s="1357"/>
      <c r="J63" s="335">
        <f>J61+H63</f>
        <v>176</v>
      </c>
      <c r="K63" s="325" t="s">
        <v>443</v>
      </c>
      <c r="L63" s="1485"/>
      <c r="M63" s="320" t="s">
        <v>688</v>
      </c>
      <c r="N63" s="1359"/>
      <c r="O63" s="327"/>
    </row>
    <row r="64" spans="1:15" s="328" customFormat="1" ht="30" customHeight="1">
      <c r="A64" s="1483" t="s">
        <v>5352</v>
      </c>
      <c r="B64" s="304" t="s">
        <v>272</v>
      </c>
      <c r="C64" s="1402">
        <v>38313</v>
      </c>
      <c r="D64" s="1405" t="s">
        <v>2192</v>
      </c>
      <c r="E64" s="306" t="s">
        <v>5354</v>
      </c>
      <c r="F64" s="1402">
        <v>7</v>
      </c>
      <c r="G64" s="1405" t="s">
        <v>5760</v>
      </c>
      <c r="H64" s="306" t="str">
        <f>E64</f>
        <v>111/04/21</v>
      </c>
      <c r="I64" s="1357" t="s">
        <v>5761</v>
      </c>
      <c r="J64" s="323">
        <f>J62+F64</f>
        <v>9548</v>
      </c>
      <c r="K64" s="324" t="s">
        <v>5760</v>
      </c>
      <c r="L64" s="1485"/>
      <c r="M64" s="320" t="s">
        <v>2174</v>
      </c>
      <c r="N64" s="1359" t="s">
        <v>5355</v>
      </c>
      <c r="O64" s="327"/>
    </row>
    <row r="65" spans="1:15" s="328" customFormat="1" ht="30" customHeight="1">
      <c r="A65" s="1483"/>
      <c r="B65" s="304" t="s">
        <v>398</v>
      </c>
      <c r="C65" s="1356"/>
      <c r="D65" s="1484"/>
      <c r="E65" s="306" t="str">
        <f>E64</f>
        <v>111/04/21</v>
      </c>
      <c r="F65" s="1356"/>
      <c r="G65" s="1484"/>
      <c r="H65" s="309">
        <v>2</v>
      </c>
      <c r="I65" s="1357"/>
      <c r="J65" s="335">
        <f>J63+H65</f>
        <v>178</v>
      </c>
      <c r="K65" s="325" t="s">
        <v>443</v>
      </c>
      <c r="L65" s="1485"/>
      <c r="M65" s="320" t="s">
        <v>688</v>
      </c>
      <c r="N65" s="1359"/>
      <c r="O65" s="327"/>
    </row>
    <row r="66" spans="1:15" s="328" customFormat="1" ht="30" customHeight="1">
      <c r="A66" s="1483" t="s">
        <v>5493</v>
      </c>
      <c r="B66" s="304" t="s">
        <v>272</v>
      </c>
      <c r="C66" s="1402">
        <v>38313</v>
      </c>
      <c r="D66" s="1405" t="s">
        <v>2192</v>
      </c>
      <c r="E66" s="306" t="s">
        <v>5494</v>
      </c>
      <c r="F66" s="1402">
        <v>642</v>
      </c>
      <c r="G66" s="1405" t="s">
        <v>2193</v>
      </c>
      <c r="H66" s="306" t="str">
        <f>E66</f>
        <v>111/05/18</v>
      </c>
      <c r="I66" s="1357" t="s">
        <v>2287</v>
      </c>
      <c r="J66" s="323">
        <f>J64+F66</f>
        <v>10190</v>
      </c>
      <c r="K66" s="324" t="s">
        <v>2193</v>
      </c>
      <c r="L66" s="1485"/>
      <c r="M66" s="320" t="s">
        <v>474</v>
      </c>
      <c r="N66" s="1359" t="s">
        <v>5495</v>
      </c>
      <c r="O66" s="327"/>
    </row>
    <row r="67" spans="1:15" s="328" customFormat="1" ht="30" customHeight="1">
      <c r="A67" s="1483"/>
      <c r="B67" s="304" t="s">
        <v>398</v>
      </c>
      <c r="C67" s="1356"/>
      <c r="D67" s="1484"/>
      <c r="E67" s="306" t="str">
        <f>E66</f>
        <v>111/05/18</v>
      </c>
      <c r="F67" s="1356"/>
      <c r="G67" s="1484"/>
      <c r="H67" s="309">
        <v>10</v>
      </c>
      <c r="I67" s="1357"/>
      <c r="J67" s="335">
        <f>J65+H67</f>
        <v>188</v>
      </c>
      <c r="K67" s="325" t="s">
        <v>443</v>
      </c>
      <c r="L67" s="1485"/>
      <c r="M67" s="320" t="s">
        <v>688</v>
      </c>
      <c r="N67" s="1359"/>
      <c r="O67" s="327"/>
    </row>
    <row r="68" spans="1:15" s="328" customFormat="1" ht="30" customHeight="1">
      <c r="A68" s="1483" t="s">
        <v>5723</v>
      </c>
      <c r="B68" s="304" t="s">
        <v>272</v>
      </c>
      <c r="C68" s="1402">
        <v>38313</v>
      </c>
      <c r="D68" s="1405" t="s">
        <v>2192</v>
      </c>
      <c r="E68" s="306" t="s">
        <v>5724</v>
      </c>
      <c r="F68" s="1402">
        <v>166</v>
      </c>
      <c r="G68" s="1405" t="s">
        <v>6317</v>
      </c>
      <c r="H68" s="306" t="str">
        <f>E68</f>
        <v>111/05/25</v>
      </c>
      <c r="I68" s="1357" t="s">
        <v>6318</v>
      </c>
      <c r="J68" s="323">
        <f>J66+F68</f>
        <v>10356</v>
      </c>
      <c r="K68" s="324" t="s">
        <v>2193</v>
      </c>
      <c r="L68" s="1485"/>
      <c r="M68" s="320" t="s">
        <v>488</v>
      </c>
      <c r="N68" s="1359" t="s">
        <v>5725</v>
      </c>
      <c r="O68" s="327"/>
    </row>
    <row r="69" spans="1:15" s="328" customFormat="1" ht="30" customHeight="1">
      <c r="A69" s="1483"/>
      <c r="B69" s="304" t="s">
        <v>398</v>
      </c>
      <c r="C69" s="1356"/>
      <c r="D69" s="1484"/>
      <c r="E69" s="306" t="str">
        <f>E68</f>
        <v>111/05/25</v>
      </c>
      <c r="F69" s="1356"/>
      <c r="G69" s="1484"/>
      <c r="H69" s="309">
        <v>4</v>
      </c>
      <c r="I69" s="1357"/>
      <c r="J69" s="335">
        <f>J67+H69</f>
        <v>192</v>
      </c>
      <c r="K69" s="325" t="s">
        <v>443</v>
      </c>
      <c r="L69" s="1485"/>
      <c r="M69" s="320" t="s">
        <v>688</v>
      </c>
      <c r="N69" s="1359"/>
      <c r="O69" s="327"/>
    </row>
    <row r="70" spans="1:15" s="328" customFormat="1" ht="30" customHeight="1">
      <c r="A70" s="1483" t="s">
        <v>5726</v>
      </c>
      <c r="B70" s="304" t="s">
        <v>272</v>
      </c>
      <c r="C70" s="1402">
        <v>38313</v>
      </c>
      <c r="D70" s="1405" t="s">
        <v>2192</v>
      </c>
      <c r="E70" s="306" t="s">
        <v>5727</v>
      </c>
      <c r="F70" s="1402">
        <v>855</v>
      </c>
      <c r="G70" s="1405" t="s">
        <v>6301</v>
      </c>
      <c r="H70" s="306" t="str">
        <f>E70</f>
        <v>111/06/17</v>
      </c>
      <c r="I70" s="1357" t="s">
        <v>2287</v>
      </c>
      <c r="J70" s="323">
        <f>J68+F70</f>
        <v>11211</v>
      </c>
      <c r="K70" s="324" t="s">
        <v>2193</v>
      </c>
      <c r="L70" s="1485"/>
      <c r="M70" s="320" t="s">
        <v>488</v>
      </c>
      <c r="N70" s="1359" t="s">
        <v>5728</v>
      </c>
      <c r="O70" s="327"/>
    </row>
    <row r="71" spans="1:15" s="328" customFormat="1" ht="30" customHeight="1">
      <c r="A71" s="1483"/>
      <c r="B71" s="304" t="s">
        <v>398</v>
      </c>
      <c r="C71" s="1356"/>
      <c r="D71" s="1484"/>
      <c r="E71" s="306" t="str">
        <f>E70</f>
        <v>111/06/17</v>
      </c>
      <c r="F71" s="1356"/>
      <c r="G71" s="1484"/>
      <c r="H71" s="309">
        <v>12</v>
      </c>
      <c r="I71" s="1357"/>
      <c r="J71" s="335">
        <f>J69+H71</f>
        <v>204</v>
      </c>
      <c r="K71" s="325" t="s">
        <v>443</v>
      </c>
      <c r="L71" s="1485"/>
      <c r="M71" s="320" t="s">
        <v>5576</v>
      </c>
      <c r="N71" s="1359"/>
      <c r="O71" s="327"/>
    </row>
    <row r="72" spans="1:15" s="328" customFormat="1" ht="30" customHeight="1">
      <c r="A72" s="1483" t="s">
        <v>6117</v>
      </c>
      <c r="B72" s="304" t="s">
        <v>272</v>
      </c>
      <c r="C72" s="1402">
        <v>38313</v>
      </c>
      <c r="D72" s="1405" t="s">
        <v>2192</v>
      </c>
      <c r="E72" s="306" t="s">
        <v>6118</v>
      </c>
      <c r="F72" s="1402">
        <v>80</v>
      </c>
      <c r="G72" s="1405" t="s">
        <v>2193</v>
      </c>
      <c r="H72" s="306" t="str">
        <f>E72</f>
        <v>111/08/30</v>
      </c>
      <c r="I72" s="1357" t="s">
        <v>2287</v>
      </c>
      <c r="J72" s="323">
        <f>J70+F72</f>
        <v>11291</v>
      </c>
      <c r="K72" s="324" t="s">
        <v>6319</v>
      </c>
      <c r="L72" s="1485"/>
      <c r="M72" s="320" t="s">
        <v>488</v>
      </c>
      <c r="N72" s="1359" t="s">
        <v>6119</v>
      </c>
      <c r="O72" s="327"/>
    </row>
    <row r="73" spans="1:15" s="328" customFormat="1" ht="30" customHeight="1">
      <c r="A73" s="1483"/>
      <c r="B73" s="304" t="s">
        <v>398</v>
      </c>
      <c r="C73" s="1356"/>
      <c r="D73" s="1484"/>
      <c r="E73" s="306" t="str">
        <f>E72</f>
        <v>111/08/30</v>
      </c>
      <c r="F73" s="1356"/>
      <c r="G73" s="1484"/>
      <c r="H73" s="309">
        <v>3</v>
      </c>
      <c r="I73" s="1357"/>
      <c r="J73" s="335">
        <f>J71+H73</f>
        <v>207</v>
      </c>
      <c r="K73" s="325" t="s">
        <v>443</v>
      </c>
      <c r="L73" s="1485"/>
      <c r="M73" s="320" t="s">
        <v>5576</v>
      </c>
      <c r="N73" s="1359"/>
      <c r="O73" s="327"/>
    </row>
    <row r="74" spans="1:15" s="328" customFormat="1" ht="30" customHeight="1">
      <c r="A74" s="1483" t="s">
        <v>6205</v>
      </c>
      <c r="B74" s="304" t="s">
        <v>272</v>
      </c>
      <c r="C74" s="1402">
        <v>38313</v>
      </c>
      <c r="D74" s="1405" t="s">
        <v>2192</v>
      </c>
      <c r="E74" s="306" t="s">
        <v>6206</v>
      </c>
      <c r="F74" s="1402">
        <v>504</v>
      </c>
      <c r="G74" s="1405" t="s">
        <v>2193</v>
      </c>
      <c r="H74" s="306" t="str">
        <f>E74</f>
        <v>111/09/06</v>
      </c>
      <c r="I74" s="1357" t="s">
        <v>6318</v>
      </c>
      <c r="J74" s="323">
        <f>J72+F74</f>
        <v>11795</v>
      </c>
      <c r="K74" s="324" t="s">
        <v>2193</v>
      </c>
      <c r="L74" s="1485"/>
      <c r="M74" s="320" t="s">
        <v>5464</v>
      </c>
      <c r="N74" s="1359" t="s">
        <v>6207</v>
      </c>
      <c r="O74" s="327"/>
    </row>
    <row r="75" spans="1:15" s="328" customFormat="1" ht="30" customHeight="1">
      <c r="A75" s="1483"/>
      <c r="B75" s="304" t="s">
        <v>398</v>
      </c>
      <c r="C75" s="1356"/>
      <c r="D75" s="1484"/>
      <c r="E75" s="306" t="str">
        <f>E74</f>
        <v>111/09/06</v>
      </c>
      <c r="F75" s="1356"/>
      <c r="G75" s="1484"/>
      <c r="H75" s="309">
        <v>9</v>
      </c>
      <c r="I75" s="1357"/>
      <c r="J75" s="335">
        <f>J73+H75</f>
        <v>216</v>
      </c>
      <c r="K75" s="325" t="s">
        <v>443</v>
      </c>
      <c r="L75" s="1485"/>
      <c r="M75" s="320" t="s">
        <v>5576</v>
      </c>
      <c r="N75" s="1359"/>
      <c r="O75" s="327"/>
    </row>
    <row r="76" spans="1:15" s="328" customFormat="1" ht="30" customHeight="1">
      <c r="A76" s="1483" t="s">
        <v>6303</v>
      </c>
      <c r="B76" s="304" t="s">
        <v>272</v>
      </c>
      <c r="C76" s="1402">
        <v>38313</v>
      </c>
      <c r="D76" s="1405" t="s">
        <v>2192</v>
      </c>
      <c r="E76" s="306" t="s">
        <v>6304</v>
      </c>
      <c r="F76" s="1402">
        <v>5.5</v>
      </c>
      <c r="G76" s="1405" t="s">
        <v>2193</v>
      </c>
      <c r="H76" s="306" t="str">
        <f>E76</f>
        <v>111/09/22</v>
      </c>
      <c r="I76" s="1357" t="s">
        <v>6302</v>
      </c>
      <c r="J76" s="323">
        <f>J74+F76</f>
        <v>11800.5</v>
      </c>
      <c r="K76" s="324" t="s">
        <v>6301</v>
      </c>
      <c r="L76" s="1485"/>
      <c r="M76" s="320" t="s">
        <v>6305</v>
      </c>
      <c r="N76" s="1359" t="s">
        <v>6307</v>
      </c>
      <c r="O76" s="327"/>
    </row>
    <row r="77" spans="1:15" s="328" customFormat="1" ht="30" customHeight="1">
      <c r="A77" s="1483"/>
      <c r="B77" s="304" t="s">
        <v>398</v>
      </c>
      <c r="C77" s="1356"/>
      <c r="D77" s="1484"/>
      <c r="E77" s="306" t="str">
        <f>E76</f>
        <v>111/09/22</v>
      </c>
      <c r="F77" s="1356"/>
      <c r="G77" s="1484"/>
      <c r="H77" s="309">
        <v>2</v>
      </c>
      <c r="I77" s="1357"/>
      <c r="J77" s="335">
        <f>J75+H77</f>
        <v>218</v>
      </c>
      <c r="K77" s="325" t="s">
        <v>443</v>
      </c>
      <c r="L77" s="1485"/>
      <c r="M77" s="320" t="s">
        <v>6306</v>
      </c>
      <c r="N77" s="1359"/>
      <c r="O77" s="327"/>
    </row>
    <row r="78" spans="1:15" s="328" customFormat="1" ht="30" customHeight="1">
      <c r="A78" s="1483" t="s">
        <v>4773</v>
      </c>
      <c r="B78" s="304" t="s">
        <v>272</v>
      </c>
      <c r="C78" s="1402">
        <v>38313</v>
      </c>
      <c r="D78" s="1405" t="s">
        <v>2192</v>
      </c>
      <c r="E78" s="306" t="s">
        <v>6308</v>
      </c>
      <c r="F78" s="1402">
        <v>650</v>
      </c>
      <c r="G78" s="1405" t="s">
        <v>2193</v>
      </c>
      <c r="H78" s="306" t="str">
        <f>E78</f>
        <v>111/09/27</v>
      </c>
      <c r="I78" s="1357" t="s">
        <v>2287</v>
      </c>
      <c r="J78" s="323">
        <f>J76+F78</f>
        <v>12450.5</v>
      </c>
      <c r="K78" s="324" t="s">
        <v>6317</v>
      </c>
      <c r="L78" s="1485"/>
      <c r="M78" s="320" t="s">
        <v>6305</v>
      </c>
      <c r="N78" s="1359" t="s">
        <v>6309</v>
      </c>
      <c r="O78" s="327"/>
    </row>
    <row r="79" spans="1:15" s="328" customFormat="1" ht="30" customHeight="1">
      <c r="A79" s="1483"/>
      <c r="B79" s="304" t="s">
        <v>398</v>
      </c>
      <c r="C79" s="1356"/>
      <c r="D79" s="1484"/>
      <c r="E79" s="306" t="str">
        <f>E78</f>
        <v>111/09/27</v>
      </c>
      <c r="F79" s="1356"/>
      <c r="G79" s="1484"/>
      <c r="H79" s="309">
        <v>10</v>
      </c>
      <c r="I79" s="1357"/>
      <c r="J79" s="335">
        <f>J77+H79</f>
        <v>228</v>
      </c>
      <c r="K79" s="325" t="s">
        <v>443</v>
      </c>
      <c r="L79" s="1485"/>
      <c r="M79" s="320" t="s">
        <v>6306</v>
      </c>
      <c r="N79" s="1359"/>
      <c r="O79" s="327"/>
    </row>
    <row r="80" spans="1:15" s="328" customFormat="1" ht="30" customHeight="1">
      <c r="A80" s="1483" t="s">
        <v>6310</v>
      </c>
      <c r="B80" s="304" t="s">
        <v>272</v>
      </c>
      <c r="C80" s="1402">
        <v>38313</v>
      </c>
      <c r="D80" s="1405" t="s">
        <v>2192</v>
      </c>
      <c r="E80" s="306" t="s">
        <v>6290</v>
      </c>
      <c r="F80" s="1402">
        <v>59.5</v>
      </c>
      <c r="G80" s="1405" t="s">
        <v>7043</v>
      </c>
      <c r="H80" s="306" t="str">
        <f>E80</f>
        <v>111/09/28</v>
      </c>
      <c r="I80" s="1357" t="s">
        <v>7044</v>
      </c>
      <c r="J80" s="323">
        <f>J78+F80</f>
        <v>12510</v>
      </c>
      <c r="K80" s="324" t="s">
        <v>7043</v>
      </c>
      <c r="L80" s="1485"/>
      <c r="M80" s="320" t="s">
        <v>6311</v>
      </c>
      <c r="N80" s="1359" t="s">
        <v>6313</v>
      </c>
      <c r="O80" s="327"/>
    </row>
    <row r="81" spans="1:15" s="328" customFormat="1" ht="30" customHeight="1">
      <c r="A81" s="1483"/>
      <c r="B81" s="304" t="s">
        <v>398</v>
      </c>
      <c r="C81" s="1356"/>
      <c r="D81" s="1484"/>
      <c r="E81" s="306" t="str">
        <f>E80</f>
        <v>111/09/28</v>
      </c>
      <c r="F81" s="1356"/>
      <c r="G81" s="1484"/>
      <c r="H81" s="309">
        <v>3</v>
      </c>
      <c r="I81" s="1357"/>
      <c r="J81" s="335">
        <f>J79+H81</f>
        <v>231</v>
      </c>
      <c r="K81" s="325" t="s">
        <v>443</v>
      </c>
      <c r="L81" s="1485"/>
      <c r="M81" s="320" t="s">
        <v>6312</v>
      </c>
      <c r="N81" s="1359"/>
      <c r="O81" s="327"/>
    </row>
    <row r="82" spans="1:15" s="328" customFormat="1" ht="30" customHeight="1">
      <c r="A82" s="1483" t="s">
        <v>6314</v>
      </c>
      <c r="B82" s="304" t="s">
        <v>272</v>
      </c>
      <c r="C82" s="1402">
        <v>38313</v>
      </c>
      <c r="D82" s="1405" t="s">
        <v>2192</v>
      </c>
      <c r="E82" s="306" t="s">
        <v>6315</v>
      </c>
      <c r="F82" s="1402">
        <v>168</v>
      </c>
      <c r="G82" s="1405" t="s">
        <v>7043</v>
      </c>
      <c r="H82" s="306" t="str">
        <f>E82</f>
        <v>111/10/03</v>
      </c>
      <c r="I82" s="1357" t="s">
        <v>7044</v>
      </c>
      <c r="J82" s="323">
        <f>J80+F82</f>
        <v>12678</v>
      </c>
      <c r="K82" s="324" t="s">
        <v>7043</v>
      </c>
      <c r="L82" s="1485"/>
      <c r="M82" s="320" t="s">
        <v>6311</v>
      </c>
      <c r="N82" s="1359" t="s">
        <v>6316</v>
      </c>
      <c r="O82" s="327"/>
    </row>
    <row r="83" spans="1:15" s="328" customFormat="1" ht="30" customHeight="1">
      <c r="A83" s="1483"/>
      <c r="B83" s="304" t="s">
        <v>398</v>
      </c>
      <c r="C83" s="1356"/>
      <c r="D83" s="1484"/>
      <c r="E83" s="306" t="str">
        <f>E82</f>
        <v>111/10/03</v>
      </c>
      <c r="F83" s="1356"/>
      <c r="G83" s="1484"/>
      <c r="H83" s="309">
        <v>4</v>
      </c>
      <c r="I83" s="1357"/>
      <c r="J83" s="335">
        <f>J81+H83</f>
        <v>235</v>
      </c>
      <c r="K83" s="325" t="s">
        <v>443</v>
      </c>
      <c r="L83" s="1485"/>
      <c r="M83" s="320" t="s">
        <v>6411</v>
      </c>
      <c r="N83" s="1359"/>
      <c r="O83" s="327"/>
    </row>
    <row r="84" spans="1:15" s="328" customFormat="1" ht="30" customHeight="1">
      <c r="A84" s="1483" t="s">
        <v>6667</v>
      </c>
      <c r="B84" s="304" t="s">
        <v>272</v>
      </c>
      <c r="C84" s="1402">
        <v>38313</v>
      </c>
      <c r="D84" s="1405" t="s">
        <v>2192</v>
      </c>
      <c r="E84" s="306" t="s">
        <v>6482</v>
      </c>
      <c r="F84" s="1402">
        <v>514</v>
      </c>
      <c r="G84" s="1405" t="s">
        <v>7043</v>
      </c>
      <c r="H84" s="306" t="str">
        <f>E84</f>
        <v>111/10/17</v>
      </c>
      <c r="I84" s="1357" t="s">
        <v>7044</v>
      </c>
      <c r="J84" s="323">
        <f>J82+F84</f>
        <v>13192</v>
      </c>
      <c r="K84" s="324" t="s">
        <v>7045</v>
      </c>
      <c r="L84" s="1485"/>
      <c r="M84" s="320" t="s">
        <v>6647</v>
      </c>
      <c r="N84" s="1359" t="s">
        <v>6668</v>
      </c>
      <c r="O84" s="327"/>
    </row>
    <row r="85" spans="1:15" s="328" customFormat="1" ht="30" customHeight="1">
      <c r="A85" s="1483"/>
      <c r="B85" s="304" t="s">
        <v>398</v>
      </c>
      <c r="C85" s="1356"/>
      <c r="D85" s="1484"/>
      <c r="E85" s="306" t="str">
        <f>E84</f>
        <v>111/10/17</v>
      </c>
      <c r="F85" s="1356"/>
      <c r="G85" s="1484"/>
      <c r="H85" s="309">
        <v>9</v>
      </c>
      <c r="I85" s="1357"/>
      <c r="J85" s="335">
        <f>J83+H85</f>
        <v>244</v>
      </c>
      <c r="K85" s="325" t="s">
        <v>443</v>
      </c>
      <c r="L85" s="1485"/>
      <c r="M85" s="320" t="s">
        <v>6655</v>
      </c>
      <c r="N85" s="1359"/>
      <c r="O85" s="327"/>
    </row>
    <row r="86" spans="1:15" s="328" customFormat="1" ht="30" customHeight="1">
      <c r="A86" s="1483" t="s">
        <v>6669</v>
      </c>
      <c r="B86" s="304" t="s">
        <v>272</v>
      </c>
      <c r="C86" s="1402">
        <v>38313</v>
      </c>
      <c r="D86" s="1405" t="s">
        <v>2192</v>
      </c>
      <c r="E86" s="306" t="s">
        <v>6670</v>
      </c>
      <c r="F86" s="1402">
        <v>5</v>
      </c>
      <c r="G86" s="1405" t="s">
        <v>7043</v>
      </c>
      <c r="H86" s="306" t="str">
        <f>E86</f>
        <v>111/10/27</v>
      </c>
      <c r="I86" s="1357" t="s">
        <v>7044</v>
      </c>
      <c r="J86" s="323">
        <f>J84+F86</f>
        <v>13197</v>
      </c>
      <c r="K86" s="324" t="s">
        <v>7043</v>
      </c>
      <c r="L86" s="1485"/>
      <c r="M86" s="320" t="s">
        <v>6647</v>
      </c>
      <c r="N86" s="1359" t="s">
        <v>6672</v>
      </c>
      <c r="O86" s="327"/>
    </row>
    <row r="87" spans="1:15" s="328" customFormat="1" ht="30" customHeight="1">
      <c r="A87" s="1483"/>
      <c r="B87" s="304" t="s">
        <v>398</v>
      </c>
      <c r="C87" s="1356"/>
      <c r="D87" s="1484"/>
      <c r="E87" s="306" t="str">
        <f>E86</f>
        <v>111/10/27</v>
      </c>
      <c r="F87" s="1356"/>
      <c r="G87" s="1484"/>
      <c r="H87" s="309">
        <v>2</v>
      </c>
      <c r="I87" s="1357"/>
      <c r="J87" s="335">
        <f>J85+H87</f>
        <v>246</v>
      </c>
      <c r="K87" s="325" t="s">
        <v>443</v>
      </c>
      <c r="L87" s="1485"/>
      <c r="M87" s="320" t="s">
        <v>6671</v>
      </c>
      <c r="N87" s="1359"/>
      <c r="O87" s="327"/>
    </row>
    <row r="88" spans="1:15" s="328" customFormat="1" ht="30" customHeight="1">
      <c r="A88" s="1483" t="s">
        <v>5223</v>
      </c>
      <c r="B88" s="304" t="s">
        <v>272</v>
      </c>
      <c r="C88" s="1402">
        <v>38313</v>
      </c>
      <c r="D88" s="1405" t="s">
        <v>2192</v>
      </c>
      <c r="E88" s="306" t="s">
        <v>6807</v>
      </c>
      <c r="F88" s="1402">
        <v>242</v>
      </c>
      <c r="G88" s="1405" t="s">
        <v>7043</v>
      </c>
      <c r="H88" s="306" t="str">
        <f>E88</f>
        <v>111/11/04</v>
      </c>
      <c r="I88" s="1357" t="s">
        <v>7044</v>
      </c>
      <c r="J88" s="323">
        <f>J86+F88</f>
        <v>13439</v>
      </c>
      <c r="K88" s="324" t="s">
        <v>7043</v>
      </c>
      <c r="L88" s="1485"/>
      <c r="M88" s="320" t="s">
        <v>474</v>
      </c>
      <c r="N88" s="1359" t="s">
        <v>6808</v>
      </c>
      <c r="O88" s="327"/>
    </row>
    <row r="89" spans="1:15" s="328" customFormat="1" ht="30" customHeight="1">
      <c r="A89" s="1483"/>
      <c r="B89" s="304" t="s">
        <v>398</v>
      </c>
      <c r="C89" s="1356"/>
      <c r="D89" s="1484"/>
      <c r="E89" s="306" t="str">
        <f>E88</f>
        <v>111/11/04</v>
      </c>
      <c r="F89" s="1356"/>
      <c r="G89" s="1484"/>
      <c r="H89" s="309">
        <v>6</v>
      </c>
      <c r="I89" s="1357"/>
      <c r="J89" s="335">
        <f>J87+H89</f>
        <v>252</v>
      </c>
      <c r="K89" s="325" t="s">
        <v>443</v>
      </c>
      <c r="L89" s="1485"/>
      <c r="M89" s="320" t="s">
        <v>5576</v>
      </c>
      <c r="N89" s="1359"/>
      <c r="O89" s="327"/>
    </row>
    <row r="90" spans="1:15" s="328" customFormat="1" ht="30" customHeight="1">
      <c r="A90" s="1483" t="s">
        <v>6809</v>
      </c>
      <c r="B90" s="304" t="s">
        <v>272</v>
      </c>
      <c r="C90" s="1402">
        <v>38313</v>
      </c>
      <c r="D90" s="1405" t="s">
        <v>2192</v>
      </c>
      <c r="E90" s="306" t="s">
        <v>6799</v>
      </c>
      <c r="F90" s="1402">
        <v>8</v>
      </c>
      <c r="G90" s="1405" t="s">
        <v>2193</v>
      </c>
      <c r="H90" s="306" t="str">
        <f>E90</f>
        <v>111/11/15</v>
      </c>
      <c r="I90" s="1357" t="s">
        <v>2194</v>
      </c>
      <c r="J90" s="323">
        <f>J88+F90</f>
        <v>13447</v>
      </c>
      <c r="K90" s="324" t="s">
        <v>2193</v>
      </c>
      <c r="L90" s="1485"/>
      <c r="M90" s="320" t="s">
        <v>474</v>
      </c>
      <c r="N90" s="1359" t="s">
        <v>6810</v>
      </c>
      <c r="O90" s="327"/>
    </row>
    <row r="91" spans="1:15" s="328" customFormat="1" ht="30" customHeight="1">
      <c r="A91" s="1483"/>
      <c r="B91" s="304" t="s">
        <v>398</v>
      </c>
      <c r="C91" s="1356"/>
      <c r="D91" s="1484"/>
      <c r="E91" s="306" t="str">
        <f>E90</f>
        <v>111/11/15</v>
      </c>
      <c r="F91" s="1356"/>
      <c r="G91" s="1484"/>
      <c r="H91" s="309">
        <v>2</v>
      </c>
      <c r="I91" s="1357"/>
      <c r="J91" s="335">
        <f>J89+H91</f>
        <v>254</v>
      </c>
      <c r="K91" s="325" t="s">
        <v>443</v>
      </c>
      <c r="L91" s="1485"/>
      <c r="M91" s="320" t="s">
        <v>5576</v>
      </c>
      <c r="N91" s="1359"/>
      <c r="O91" s="327"/>
    </row>
    <row r="92" spans="1:15" s="135" customFormat="1" ht="30" customHeight="1">
      <c r="A92" s="1501" t="s">
        <v>7341</v>
      </c>
      <c r="B92" s="149" t="s">
        <v>272</v>
      </c>
      <c r="C92" s="1382">
        <v>38313</v>
      </c>
      <c r="D92" s="1447" t="s">
        <v>1867</v>
      </c>
      <c r="E92" s="75" t="s">
        <v>7307</v>
      </c>
      <c r="F92" s="1382">
        <v>78</v>
      </c>
      <c r="G92" s="1447" t="s">
        <v>4794</v>
      </c>
      <c r="H92" s="75" t="str">
        <f>E92</f>
        <v>112/1/18</v>
      </c>
      <c r="I92" s="1388" t="s">
        <v>1588</v>
      </c>
      <c r="J92" s="91">
        <f>J90+F92</f>
        <v>13525</v>
      </c>
      <c r="K92" s="157" t="s">
        <v>4794</v>
      </c>
      <c r="L92" s="1503"/>
      <c r="M92" s="82" t="s">
        <v>7178</v>
      </c>
      <c r="N92" s="1397" t="s">
        <v>7343</v>
      </c>
      <c r="O92" s="136"/>
    </row>
    <row r="93" spans="1:15" s="135" customFormat="1" ht="30" customHeight="1">
      <c r="A93" s="1501"/>
      <c r="B93" s="149" t="s">
        <v>398</v>
      </c>
      <c r="C93" s="1383"/>
      <c r="D93" s="1502"/>
      <c r="E93" s="75" t="str">
        <f>E92</f>
        <v>112/1/18</v>
      </c>
      <c r="F93" s="1383"/>
      <c r="G93" s="1502"/>
      <c r="H93" s="78">
        <v>3</v>
      </c>
      <c r="I93" s="1388"/>
      <c r="J93" s="297">
        <f>J91+H93</f>
        <v>257</v>
      </c>
      <c r="K93" s="158" t="s">
        <v>443</v>
      </c>
      <c r="L93" s="1503"/>
      <c r="M93" s="82" t="s">
        <v>7342</v>
      </c>
      <c r="N93" s="1397"/>
      <c r="O93" s="136"/>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50.1" customHeight="1"/>
    <row r="237" spans="1:15" ht="50.1" customHeight="1"/>
    <row r="238" spans="1:15" ht="50.1" customHeight="1"/>
    <row r="239" spans="1:15" ht="50.1" customHeight="1"/>
    <row r="240" spans="1:15" ht="50.1" customHeight="1"/>
    <row r="241" ht="50.1" customHeight="1"/>
    <row r="242" ht="50.1" customHeight="1"/>
    <row r="243" ht="50.1" customHeight="1"/>
  </sheetData>
  <mergeCells count="369">
    <mergeCell ref="A92:A93"/>
    <mergeCell ref="C92:C93"/>
    <mergeCell ref="D92:D93"/>
    <mergeCell ref="F92:F93"/>
    <mergeCell ref="G92:G93"/>
    <mergeCell ref="I92:I93"/>
    <mergeCell ref="L92:L93"/>
    <mergeCell ref="N92:N93"/>
    <mergeCell ref="A84:A85"/>
    <mergeCell ref="C84:C85"/>
    <mergeCell ref="D84:D85"/>
    <mergeCell ref="F84:F85"/>
    <mergeCell ref="G84:G85"/>
    <mergeCell ref="I84:I85"/>
    <mergeCell ref="L84:L85"/>
    <mergeCell ref="N84:N85"/>
    <mergeCell ref="A86:A87"/>
    <mergeCell ref="C86:C87"/>
    <mergeCell ref="D86:D87"/>
    <mergeCell ref="F86:F87"/>
    <mergeCell ref="G86:G87"/>
    <mergeCell ref="I86:I87"/>
    <mergeCell ref="L86:L87"/>
    <mergeCell ref="N86:N87"/>
    <mergeCell ref="A80:A81"/>
    <mergeCell ref="C80:C81"/>
    <mergeCell ref="D80:D81"/>
    <mergeCell ref="F80:F81"/>
    <mergeCell ref="G80:G81"/>
    <mergeCell ref="I80:I81"/>
    <mergeCell ref="L80:L81"/>
    <mergeCell ref="N80:N81"/>
    <mergeCell ref="A82:A83"/>
    <mergeCell ref="C82:C83"/>
    <mergeCell ref="D82:D83"/>
    <mergeCell ref="F82:F83"/>
    <mergeCell ref="G82:G83"/>
    <mergeCell ref="I82:I83"/>
    <mergeCell ref="L82:L83"/>
    <mergeCell ref="N82:N83"/>
    <mergeCell ref="A76:A77"/>
    <mergeCell ref="C76:C77"/>
    <mergeCell ref="D76:D77"/>
    <mergeCell ref="F76:F77"/>
    <mergeCell ref="G76:G77"/>
    <mergeCell ref="I76:I77"/>
    <mergeCell ref="L76:L77"/>
    <mergeCell ref="N76:N77"/>
    <mergeCell ref="A78:A79"/>
    <mergeCell ref="C78:C79"/>
    <mergeCell ref="D78:D79"/>
    <mergeCell ref="F78:F79"/>
    <mergeCell ref="G78:G79"/>
    <mergeCell ref="I78:I79"/>
    <mergeCell ref="L78:L79"/>
    <mergeCell ref="N78:N79"/>
    <mergeCell ref="A74:A75"/>
    <mergeCell ref="C74:C75"/>
    <mergeCell ref="D74:D75"/>
    <mergeCell ref="F74:F75"/>
    <mergeCell ref="G74:G75"/>
    <mergeCell ref="I74:I75"/>
    <mergeCell ref="L74:L75"/>
    <mergeCell ref="N74:N75"/>
    <mergeCell ref="A72:A73"/>
    <mergeCell ref="C72:C73"/>
    <mergeCell ref="D72:D73"/>
    <mergeCell ref="F72:F73"/>
    <mergeCell ref="G72:G73"/>
    <mergeCell ref="I72:I73"/>
    <mergeCell ref="L72:L73"/>
    <mergeCell ref="N72:N73"/>
    <mergeCell ref="A64:A65"/>
    <mergeCell ref="C64:C65"/>
    <mergeCell ref="D64:D65"/>
    <mergeCell ref="F64:F65"/>
    <mergeCell ref="G64:G65"/>
    <mergeCell ref="I64:I65"/>
    <mergeCell ref="L64:L65"/>
    <mergeCell ref="N64:N65"/>
    <mergeCell ref="A66:A67"/>
    <mergeCell ref="C66:C67"/>
    <mergeCell ref="D66:D67"/>
    <mergeCell ref="F66:F67"/>
    <mergeCell ref="G66:G67"/>
    <mergeCell ref="I66:I67"/>
    <mergeCell ref="L66:L67"/>
    <mergeCell ref="N66:N67"/>
    <mergeCell ref="A60:A61"/>
    <mergeCell ref="C60:C61"/>
    <mergeCell ref="D60:D61"/>
    <mergeCell ref="F60:F61"/>
    <mergeCell ref="G60:G61"/>
    <mergeCell ref="I60:I61"/>
    <mergeCell ref="L60:L61"/>
    <mergeCell ref="N60:N61"/>
    <mergeCell ref="A62:A63"/>
    <mergeCell ref="C62:C63"/>
    <mergeCell ref="D62:D63"/>
    <mergeCell ref="F62:F63"/>
    <mergeCell ref="G62:G63"/>
    <mergeCell ref="I62:I63"/>
    <mergeCell ref="L62:L63"/>
    <mergeCell ref="N62:N63"/>
    <mergeCell ref="A56:A57"/>
    <mergeCell ref="C56:C57"/>
    <mergeCell ref="D56:D57"/>
    <mergeCell ref="F56:F57"/>
    <mergeCell ref="G56:G57"/>
    <mergeCell ref="I56:I57"/>
    <mergeCell ref="L56:L57"/>
    <mergeCell ref="N56:N57"/>
    <mergeCell ref="A58:A59"/>
    <mergeCell ref="C58:C59"/>
    <mergeCell ref="D58:D59"/>
    <mergeCell ref="F58:F59"/>
    <mergeCell ref="G58:G59"/>
    <mergeCell ref="I58:I59"/>
    <mergeCell ref="L58:L59"/>
    <mergeCell ref="N58:N59"/>
    <mergeCell ref="A54:A55"/>
    <mergeCell ref="C54:C55"/>
    <mergeCell ref="D54:D55"/>
    <mergeCell ref="F54:F55"/>
    <mergeCell ref="G54:G55"/>
    <mergeCell ref="I54:I55"/>
    <mergeCell ref="L54:L55"/>
    <mergeCell ref="N54:N55"/>
    <mergeCell ref="A46:A47"/>
    <mergeCell ref="C46:C47"/>
    <mergeCell ref="D46:D47"/>
    <mergeCell ref="F46:F47"/>
    <mergeCell ref="G46:G47"/>
    <mergeCell ref="I46:I47"/>
    <mergeCell ref="L46:L47"/>
    <mergeCell ref="N46:N47"/>
    <mergeCell ref="A48:A49"/>
    <mergeCell ref="C48:C49"/>
    <mergeCell ref="D48:D49"/>
    <mergeCell ref="F48:F49"/>
    <mergeCell ref="G48:G49"/>
    <mergeCell ref="I48:I49"/>
    <mergeCell ref="L48:L49"/>
    <mergeCell ref="N48:N49"/>
    <mergeCell ref="A42:A43"/>
    <mergeCell ref="C42:C43"/>
    <mergeCell ref="D42:D43"/>
    <mergeCell ref="F42:F43"/>
    <mergeCell ref="G42:G43"/>
    <mergeCell ref="I42:I43"/>
    <mergeCell ref="L42:L43"/>
    <mergeCell ref="N42:N43"/>
    <mergeCell ref="A44:A45"/>
    <mergeCell ref="C44:C45"/>
    <mergeCell ref="D44:D45"/>
    <mergeCell ref="F44:F45"/>
    <mergeCell ref="G44:G45"/>
    <mergeCell ref="I44:I45"/>
    <mergeCell ref="L44:L45"/>
    <mergeCell ref="N44:N45"/>
    <mergeCell ref="I16:I17"/>
    <mergeCell ref="L16:L17"/>
    <mergeCell ref="N16:N17"/>
    <mergeCell ref="A16:A17"/>
    <mergeCell ref="C16:C17"/>
    <mergeCell ref="D16:D17"/>
    <mergeCell ref="F16:F17"/>
    <mergeCell ref="G16:G17"/>
    <mergeCell ref="L4:L5"/>
    <mergeCell ref="N4:N5"/>
    <mergeCell ref="A4:A5"/>
    <mergeCell ref="C4:C5"/>
    <mergeCell ref="D4:D5"/>
    <mergeCell ref="F4:F5"/>
    <mergeCell ref="G4:G5"/>
    <mergeCell ref="I4:I5"/>
    <mergeCell ref="A10:A11"/>
    <mergeCell ref="C10:C11"/>
    <mergeCell ref="D10:D11"/>
    <mergeCell ref="F10:F11"/>
    <mergeCell ref="G10:G11"/>
    <mergeCell ref="I10:I11"/>
    <mergeCell ref="L10:L11"/>
    <mergeCell ref="N10:N11"/>
    <mergeCell ref="A1:N1"/>
    <mergeCell ref="A2:A3"/>
    <mergeCell ref="C2:D3"/>
    <mergeCell ref="F2:G3"/>
    <mergeCell ref="I2:I3"/>
    <mergeCell ref="J2:K2"/>
    <mergeCell ref="L2:L3"/>
    <mergeCell ref="M2:M3"/>
    <mergeCell ref="J3:K3"/>
    <mergeCell ref="A8:A9"/>
    <mergeCell ref="C8:C9"/>
    <mergeCell ref="D8:D9"/>
    <mergeCell ref="F8:F9"/>
    <mergeCell ref="G8:G9"/>
    <mergeCell ref="I8:I9"/>
    <mergeCell ref="I6:I7"/>
    <mergeCell ref="L6:L7"/>
    <mergeCell ref="N6:N7"/>
    <mergeCell ref="A6:A7"/>
    <mergeCell ref="C6:C7"/>
    <mergeCell ref="D6:D7"/>
    <mergeCell ref="F6:F7"/>
    <mergeCell ref="G6:G7"/>
    <mergeCell ref="L8:L9"/>
    <mergeCell ref="N8:N9"/>
    <mergeCell ref="I12:I13"/>
    <mergeCell ref="L12:L13"/>
    <mergeCell ref="N12:N13"/>
    <mergeCell ref="A14:A15"/>
    <mergeCell ref="C14:C15"/>
    <mergeCell ref="D14:D15"/>
    <mergeCell ref="F14:F15"/>
    <mergeCell ref="G14:G15"/>
    <mergeCell ref="I14:I15"/>
    <mergeCell ref="L14:L15"/>
    <mergeCell ref="N14:N15"/>
    <mergeCell ref="A12:A13"/>
    <mergeCell ref="C12:C13"/>
    <mergeCell ref="D12:D13"/>
    <mergeCell ref="F12:F13"/>
    <mergeCell ref="G12:G13"/>
    <mergeCell ref="I18:I19"/>
    <mergeCell ref="L18:L19"/>
    <mergeCell ref="N18:N19"/>
    <mergeCell ref="A20:A21"/>
    <mergeCell ref="C20:C21"/>
    <mergeCell ref="D20:D21"/>
    <mergeCell ref="F20:F21"/>
    <mergeCell ref="G20:G21"/>
    <mergeCell ref="I20:I21"/>
    <mergeCell ref="L20:L21"/>
    <mergeCell ref="N20:N21"/>
    <mergeCell ref="A18:A19"/>
    <mergeCell ref="C18:C19"/>
    <mergeCell ref="D18:D19"/>
    <mergeCell ref="F18:F19"/>
    <mergeCell ref="G18:G19"/>
    <mergeCell ref="I26:I27"/>
    <mergeCell ref="L26:L27"/>
    <mergeCell ref="N26:N27"/>
    <mergeCell ref="A26:A27"/>
    <mergeCell ref="C26:C27"/>
    <mergeCell ref="D26:D27"/>
    <mergeCell ref="F26:F27"/>
    <mergeCell ref="G26:G27"/>
    <mergeCell ref="I22:I23"/>
    <mergeCell ref="L22:L23"/>
    <mergeCell ref="N22:N23"/>
    <mergeCell ref="A24:A25"/>
    <mergeCell ref="C24:C25"/>
    <mergeCell ref="D24:D25"/>
    <mergeCell ref="F24:F25"/>
    <mergeCell ref="G24:G25"/>
    <mergeCell ref="I24:I25"/>
    <mergeCell ref="L24:L25"/>
    <mergeCell ref="N24:N25"/>
    <mergeCell ref="A22:A23"/>
    <mergeCell ref="C22:C23"/>
    <mergeCell ref="D22:D23"/>
    <mergeCell ref="F22:F23"/>
    <mergeCell ref="G22:G23"/>
    <mergeCell ref="A28:A29"/>
    <mergeCell ref="C28:C29"/>
    <mergeCell ref="D28:D29"/>
    <mergeCell ref="F28:F29"/>
    <mergeCell ref="G28:G29"/>
    <mergeCell ref="I28:I29"/>
    <mergeCell ref="L28:L29"/>
    <mergeCell ref="N28:N29"/>
    <mergeCell ref="A30:A31"/>
    <mergeCell ref="C30:C31"/>
    <mergeCell ref="D30:D31"/>
    <mergeCell ref="F30:F31"/>
    <mergeCell ref="G30:G31"/>
    <mergeCell ref="I30:I31"/>
    <mergeCell ref="L30:L31"/>
    <mergeCell ref="N30:N31"/>
    <mergeCell ref="A32:A33"/>
    <mergeCell ref="C32:C33"/>
    <mergeCell ref="D32:D33"/>
    <mergeCell ref="F32:F33"/>
    <mergeCell ref="G32:G33"/>
    <mergeCell ref="I32:I33"/>
    <mergeCell ref="L32:L33"/>
    <mergeCell ref="N32:N33"/>
    <mergeCell ref="A34:A35"/>
    <mergeCell ref="C34:C35"/>
    <mergeCell ref="D34:D35"/>
    <mergeCell ref="F34:F35"/>
    <mergeCell ref="G34:G35"/>
    <mergeCell ref="I34:I35"/>
    <mergeCell ref="L34:L35"/>
    <mergeCell ref="N34:N35"/>
    <mergeCell ref="A40:A41"/>
    <mergeCell ref="C40:C41"/>
    <mergeCell ref="D40:D41"/>
    <mergeCell ref="F40:F41"/>
    <mergeCell ref="G40:G41"/>
    <mergeCell ref="I40:I41"/>
    <mergeCell ref="L40:L41"/>
    <mergeCell ref="N40:N41"/>
    <mergeCell ref="A36:A37"/>
    <mergeCell ref="C36:C37"/>
    <mergeCell ref="D36:D37"/>
    <mergeCell ref="F36:F37"/>
    <mergeCell ref="G36:G37"/>
    <mergeCell ref="I36:I37"/>
    <mergeCell ref="L36:L37"/>
    <mergeCell ref="N36:N37"/>
    <mergeCell ref="A38:A39"/>
    <mergeCell ref="C38:C39"/>
    <mergeCell ref="D38:D39"/>
    <mergeCell ref="F38:F39"/>
    <mergeCell ref="G38:G39"/>
    <mergeCell ref="I38:I39"/>
    <mergeCell ref="L38:L39"/>
    <mergeCell ref="N38:N39"/>
    <mergeCell ref="A50:A51"/>
    <mergeCell ref="C50:C51"/>
    <mergeCell ref="D50:D51"/>
    <mergeCell ref="F50:F51"/>
    <mergeCell ref="G50:G51"/>
    <mergeCell ref="I50:I51"/>
    <mergeCell ref="L50:L51"/>
    <mergeCell ref="N50:N51"/>
    <mergeCell ref="A52:A53"/>
    <mergeCell ref="C52:C53"/>
    <mergeCell ref="D52:D53"/>
    <mergeCell ref="F52:F53"/>
    <mergeCell ref="G52:G53"/>
    <mergeCell ref="I52:I53"/>
    <mergeCell ref="L52:L53"/>
    <mergeCell ref="N52:N53"/>
    <mergeCell ref="A68:A69"/>
    <mergeCell ref="C68:C69"/>
    <mergeCell ref="D68:D69"/>
    <mergeCell ref="F68:F69"/>
    <mergeCell ref="G68:G69"/>
    <mergeCell ref="I68:I69"/>
    <mergeCell ref="L68:L69"/>
    <mergeCell ref="N68:N69"/>
    <mergeCell ref="A70:A71"/>
    <mergeCell ref="C70:C71"/>
    <mergeCell ref="D70:D71"/>
    <mergeCell ref="F70:F71"/>
    <mergeCell ref="G70:G71"/>
    <mergeCell ref="I70:I71"/>
    <mergeCell ref="L70:L71"/>
    <mergeCell ref="N70:N71"/>
    <mergeCell ref="A88:A89"/>
    <mergeCell ref="C88:C89"/>
    <mergeCell ref="D88:D89"/>
    <mergeCell ref="F88:F89"/>
    <mergeCell ref="G88:G89"/>
    <mergeCell ref="I88:I89"/>
    <mergeCell ref="L88:L89"/>
    <mergeCell ref="N88:N89"/>
    <mergeCell ref="A90:A91"/>
    <mergeCell ref="C90:C91"/>
    <mergeCell ref="D90:D91"/>
    <mergeCell ref="F90:F91"/>
    <mergeCell ref="G90:G91"/>
    <mergeCell ref="I90:I91"/>
    <mergeCell ref="L90:L91"/>
    <mergeCell ref="N90:N91"/>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1" manualBreakCount="1">
    <brk id="7"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580"/>
  <sheetViews>
    <sheetView view="pageBreakPreview" topLeftCell="A564" zoomScale="115" zoomScaleNormal="100" zoomScaleSheetLayoutView="115" zoomScalePageLayoutView="120" workbookViewId="0">
      <selection activeCell="J570" sqref="J570:J571"/>
    </sheetView>
  </sheetViews>
  <sheetFormatPr defaultColWidth="9" defaultRowHeight="16.5"/>
  <cols>
    <col min="1" max="1" width="7.125" style="308" customWidth="1"/>
    <col min="2" max="2" width="23.5" style="308" customWidth="1"/>
    <col min="3" max="3" width="8.5" style="319" bestFit="1" customWidth="1"/>
    <col min="4" max="4" width="5.75" style="379" customWidth="1"/>
    <col min="5" max="5" width="13.75" style="331" customWidth="1"/>
    <col min="6" max="6" width="13.75" style="323" customWidth="1"/>
    <col min="7" max="7" width="5" style="379" customWidth="1"/>
    <col min="8" max="8" width="13.75" style="331" customWidth="1"/>
    <col min="9" max="9" width="4.25" style="323" customWidth="1"/>
    <col min="10" max="10" width="28.25" style="416" customWidth="1"/>
    <col min="11" max="11" width="12" style="417" bestFit="1" customWidth="1"/>
    <col min="12" max="12" width="3.375" style="417" customWidth="1"/>
    <col min="13" max="13" width="7.625" style="379" customWidth="1"/>
    <col min="14" max="14" width="16.875" style="308" customWidth="1"/>
    <col min="15" max="15" width="24.5" style="418" customWidth="1"/>
    <col min="16" max="16384" width="9" style="328"/>
  </cols>
  <sheetData>
    <row r="1" spans="1:16" ht="71.25" customHeight="1" thickBot="1">
      <c r="A1" s="1488" t="s">
        <v>4184</v>
      </c>
      <c r="B1" s="1489"/>
      <c r="C1" s="1489"/>
      <c r="D1" s="1489"/>
      <c r="E1" s="1489"/>
      <c r="F1" s="1489"/>
      <c r="G1" s="1489"/>
      <c r="H1" s="1489"/>
      <c r="I1" s="1489"/>
      <c r="J1" s="1489"/>
      <c r="K1" s="1489"/>
      <c r="L1" s="1489"/>
      <c r="M1" s="1489"/>
      <c r="N1" s="1489"/>
      <c r="O1" s="1490"/>
      <c r="P1" s="327"/>
    </row>
    <row r="2" spans="1:16">
      <c r="A2" s="1491" t="s">
        <v>248</v>
      </c>
      <c r="B2" s="344" t="s">
        <v>250</v>
      </c>
      <c r="C2" s="1492" t="s">
        <v>465</v>
      </c>
      <c r="D2" s="1493"/>
      <c r="E2" s="401" t="s">
        <v>393</v>
      </c>
      <c r="F2" s="1492" t="s">
        <v>466</v>
      </c>
      <c r="G2" s="1493"/>
      <c r="H2" s="1517" t="s">
        <v>394</v>
      </c>
      <c r="I2" s="1518"/>
      <c r="J2" s="1495" t="s">
        <v>467</v>
      </c>
      <c r="K2" s="1495" t="s">
        <v>395</v>
      </c>
      <c r="L2" s="1497"/>
      <c r="M2" s="1498" t="s">
        <v>468</v>
      </c>
      <c r="N2" s="1492" t="s">
        <v>469</v>
      </c>
      <c r="O2" s="345" t="s">
        <v>249</v>
      </c>
      <c r="P2" s="327"/>
    </row>
    <row r="3" spans="1:16">
      <c r="A3" s="1487"/>
      <c r="B3" s="308" t="s">
        <v>260</v>
      </c>
      <c r="C3" s="1494"/>
      <c r="D3" s="1494"/>
      <c r="E3" s="320" t="s">
        <v>470</v>
      </c>
      <c r="F3" s="1494"/>
      <c r="G3" s="1494"/>
      <c r="H3" s="1519" t="s">
        <v>396</v>
      </c>
      <c r="I3" s="1456"/>
      <c r="J3" s="1496"/>
      <c r="K3" s="1496" t="s">
        <v>397</v>
      </c>
      <c r="L3" s="1500"/>
      <c r="M3" s="1456"/>
      <c r="N3" s="1499"/>
      <c r="O3" s="346" t="s">
        <v>439</v>
      </c>
      <c r="P3" s="327"/>
    </row>
    <row r="4" spans="1:16" hidden="1">
      <c r="A4" s="1350" t="s">
        <v>983</v>
      </c>
      <c r="B4" s="326" t="s">
        <v>984</v>
      </c>
      <c r="C4" s="1352">
        <v>1</v>
      </c>
      <c r="D4" s="1354" t="s">
        <v>129</v>
      </c>
      <c r="E4" s="306" t="s">
        <v>735</v>
      </c>
      <c r="F4" s="1455">
        <v>1</v>
      </c>
      <c r="G4" s="1354" t="s">
        <v>129</v>
      </c>
      <c r="H4" s="331" t="s">
        <v>985</v>
      </c>
      <c r="I4" s="347"/>
      <c r="J4" s="1515" t="s">
        <v>986</v>
      </c>
      <c r="K4" s="319">
        <v>1</v>
      </c>
      <c r="L4" s="379" t="s">
        <v>129</v>
      </c>
      <c r="M4" s="1424" t="s">
        <v>444</v>
      </c>
      <c r="O4" s="1359" t="s">
        <v>987</v>
      </c>
      <c r="P4" s="327"/>
    </row>
    <row r="5" spans="1:16" ht="30.75" hidden="1">
      <c r="A5" s="1350"/>
      <c r="B5" s="326" t="s">
        <v>4185</v>
      </c>
      <c r="C5" s="1353"/>
      <c r="D5" s="1355"/>
      <c r="E5" s="331" t="s">
        <v>985</v>
      </c>
      <c r="F5" s="1512"/>
      <c r="G5" s="1355"/>
      <c r="H5" s="309" t="s">
        <v>449</v>
      </c>
      <c r="I5" s="348"/>
      <c r="J5" s="1516"/>
      <c r="K5" s="319">
        <v>1</v>
      </c>
      <c r="L5" s="379" t="s">
        <v>129</v>
      </c>
      <c r="M5" s="1424"/>
      <c r="N5" s="308" t="s">
        <v>476</v>
      </c>
      <c r="O5" s="1359"/>
      <c r="P5" s="327"/>
    </row>
    <row r="6" spans="1:16" ht="28.5" hidden="1">
      <c r="A6" s="1350" t="s">
        <v>989</v>
      </c>
      <c r="B6" s="326" t="s">
        <v>990</v>
      </c>
      <c r="C6" s="1352">
        <v>1</v>
      </c>
      <c r="D6" s="1354" t="s">
        <v>129</v>
      </c>
      <c r="E6" s="306" t="s">
        <v>735</v>
      </c>
      <c r="F6" s="1455">
        <v>1</v>
      </c>
      <c r="G6" s="1354" t="s">
        <v>129</v>
      </c>
      <c r="H6" s="306" t="s">
        <v>547</v>
      </c>
      <c r="I6" s="349"/>
      <c r="J6" s="1515" t="s">
        <v>991</v>
      </c>
      <c r="K6" s="319">
        <v>1</v>
      </c>
      <c r="L6" s="379" t="s">
        <v>129</v>
      </c>
      <c r="M6" s="1424" t="s">
        <v>444</v>
      </c>
      <c r="O6" s="1359" t="s">
        <v>992</v>
      </c>
      <c r="P6" s="327"/>
    </row>
    <row r="7" spans="1:16" hidden="1">
      <c r="A7" s="1350"/>
      <c r="B7" s="326" t="s">
        <v>993</v>
      </c>
      <c r="C7" s="1353"/>
      <c r="D7" s="1355"/>
      <c r="E7" s="306" t="s">
        <v>547</v>
      </c>
      <c r="F7" s="1512"/>
      <c r="G7" s="1355"/>
      <c r="H7" s="309" t="s">
        <v>449</v>
      </c>
      <c r="I7" s="348"/>
      <c r="J7" s="1516"/>
      <c r="K7" s="319">
        <v>1</v>
      </c>
      <c r="L7" s="379" t="s">
        <v>129</v>
      </c>
      <c r="M7" s="1424"/>
      <c r="N7" s="308" t="s">
        <v>476</v>
      </c>
      <c r="O7" s="1359"/>
      <c r="P7" s="327"/>
    </row>
    <row r="8" spans="1:16" ht="28.5" hidden="1">
      <c r="A8" s="1350" t="s">
        <v>994</v>
      </c>
      <c r="B8" s="326" t="s">
        <v>990</v>
      </c>
      <c r="C8" s="1352">
        <v>1</v>
      </c>
      <c r="D8" s="1354" t="s">
        <v>129</v>
      </c>
      <c r="E8" s="306" t="s">
        <v>995</v>
      </c>
      <c r="F8" s="1455">
        <v>1</v>
      </c>
      <c r="G8" s="1354" t="s">
        <v>129</v>
      </c>
      <c r="H8" s="306" t="s">
        <v>995</v>
      </c>
      <c r="I8" s="349"/>
      <c r="J8" s="1515" t="s">
        <v>986</v>
      </c>
      <c r="K8" s="319">
        <v>1</v>
      </c>
      <c r="L8" s="379" t="s">
        <v>129</v>
      </c>
      <c r="M8" s="1424" t="s">
        <v>444</v>
      </c>
      <c r="O8" s="1359" t="s">
        <v>996</v>
      </c>
      <c r="P8" s="327"/>
    </row>
    <row r="9" spans="1:16" hidden="1">
      <c r="A9" s="1350"/>
      <c r="B9" s="326" t="s">
        <v>993</v>
      </c>
      <c r="C9" s="1353"/>
      <c r="D9" s="1355"/>
      <c r="E9" s="306" t="s">
        <v>995</v>
      </c>
      <c r="F9" s="1512"/>
      <c r="G9" s="1355"/>
      <c r="H9" s="309" t="s">
        <v>449</v>
      </c>
      <c r="I9" s="348"/>
      <c r="J9" s="1516"/>
      <c r="K9" s="319">
        <v>1</v>
      </c>
      <c r="L9" s="379" t="s">
        <v>129</v>
      </c>
      <c r="M9" s="1424"/>
      <c r="N9" s="308" t="s">
        <v>476</v>
      </c>
      <c r="O9" s="1359"/>
      <c r="P9" s="327"/>
    </row>
    <row r="10" spans="1:16" ht="42.75" hidden="1">
      <c r="A10" s="1350" t="s">
        <v>997</v>
      </c>
      <c r="B10" s="326" t="s">
        <v>998</v>
      </c>
      <c r="C10" s="1352">
        <v>1</v>
      </c>
      <c r="D10" s="1354" t="s">
        <v>129</v>
      </c>
      <c r="E10" s="306" t="s">
        <v>657</v>
      </c>
      <c r="F10" s="1455">
        <v>1</v>
      </c>
      <c r="G10" s="1354" t="s">
        <v>129</v>
      </c>
      <c r="H10" s="306" t="s">
        <v>657</v>
      </c>
      <c r="I10" s="349"/>
      <c r="J10" s="1515" t="s">
        <v>999</v>
      </c>
      <c r="K10" s="319">
        <v>1</v>
      </c>
      <c r="L10" s="379" t="s">
        <v>129</v>
      </c>
      <c r="M10" s="1424" t="s">
        <v>444</v>
      </c>
      <c r="O10" s="1359" t="s">
        <v>1000</v>
      </c>
      <c r="P10" s="327"/>
    </row>
    <row r="11" spans="1:16" hidden="1">
      <c r="A11" s="1350"/>
      <c r="B11" s="326" t="s">
        <v>993</v>
      </c>
      <c r="C11" s="1353"/>
      <c r="D11" s="1355"/>
      <c r="E11" s="306" t="s">
        <v>657</v>
      </c>
      <c r="F11" s="1512"/>
      <c r="G11" s="1355"/>
      <c r="H11" s="309" t="s">
        <v>449</v>
      </c>
      <c r="I11" s="348"/>
      <c r="J11" s="1516"/>
      <c r="K11" s="319">
        <v>1</v>
      </c>
      <c r="L11" s="379" t="s">
        <v>129</v>
      </c>
      <c r="M11" s="1424"/>
      <c r="N11" s="308" t="s">
        <v>476</v>
      </c>
      <c r="O11" s="1359"/>
      <c r="P11" s="327"/>
    </row>
    <row r="12" spans="1:16" ht="56.25" hidden="1" customHeight="1">
      <c r="A12" s="1350" t="s">
        <v>1001</v>
      </c>
      <c r="B12" s="326" t="s">
        <v>1002</v>
      </c>
      <c r="C12" s="1352">
        <v>1</v>
      </c>
      <c r="D12" s="1354" t="s">
        <v>129</v>
      </c>
      <c r="E12" s="306" t="s">
        <v>657</v>
      </c>
      <c r="F12" s="1455">
        <v>1</v>
      </c>
      <c r="G12" s="1354" t="s">
        <v>129</v>
      </c>
      <c r="H12" s="306" t="s">
        <v>657</v>
      </c>
      <c r="I12" s="349"/>
      <c r="J12" s="1520" t="s">
        <v>1003</v>
      </c>
      <c r="K12" s="319">
        <v>1</v>
      </c>
      <c r="L12" s="379" t="s">
        <v>129</v>
      </c>
      <c r="M12" s="1424" t="s">
        <v>444</v>
      </c>
      <c r="O12" s="1359" t="s">
        <v>1004</v>
      </c>
      <c r="P12" s="327"/>
    </row>
    <row r="13" spans="1:16" hidden="1">
      <c r="A13" s="1350"/>
      <c r="B13" s="326" t="s">
        <v>993</v>
      </c>
      <c r="C13" s="1353"/>
      <c r="D13" s="1355"/>
      <c r="E13" s="306" t="s">
        <v>657</v>
      </c>
      <c r="F13" s="1512"/>
      <c r="G13" s="1355"/>
      <c r="H13" s="309" t="s">
        <v>449</v>
      </c>
      <c r="I13" s="348"/>
      <c r="J13" s="1521"/>
      <c r="K13" s="319">
        <v>1</v>
      </c>
      <c r="L13" s="379" t="s">
        <v>129</v>
      </c>
      <c r="M13" s="1424"/>
      <c r="N13" s="308" t="s">
        <v>476</v>
      </c>
      <c r="O13" s="1359"/>
      <c r="P13" s="327"/>
    </row>
    <row r="14" spans="1:16" ht="30" hidden="1" customHeight="1">
      <c r="A14" s="1350" t="s">
        <v>1005</v>
      </c>
      <c r="B14" s="326" t="s">
        <v>1006</v>
      </c>
      <c r="C14" s="1352">
        <v>1</v>
      </c>
      <c r="D14" s="1354" t="s">
        <v>129</v>
      </c>
      <c r="E14" s="306" t="s">
        <v>657</v>
      </c>
      <c r="F14" s="1455">
        <v>1</v>
      </c>
      <c r="G14" s="1354" t="s">
        <v>129</v>
      </c>
      <c r="H14" s="306" t="s">
        <v>657</v>
      </c>
      <c r="I14" s="349"/>
      <c r="J14" s="1522" t="s">
        <v>1003</v>
      </c>
      <c r="K14" s="319">
        <v>1</v>
      </c>
      <c r="L14" s="379" t="s">
        <v>129</v>
      </c>
      <c r="M14" s="1424" t="s">
        <v>444</v>
      </c>
      <c r="O14" s="1359" t="s">
        <v>1007</v>
      </c>
      <c r="P14" s="327"/>
    </row>
    <row r="15" spans="1:16" ht="30" hidden="1" customHeight="1">
      <c r="A15" s="1350"/>
      <c r="B15" s="326" t="s">
        <v>993</v>
      </c>
      <c r="C15" s="1353"/>
      <c r="D15" s="1355"/>
      <c r="E15" s="306" t="s">
        <v>657</v>
      </c>
      <c r="F15" s="1512"/>
      <c r="G15" s="1355"/>
      <c r="H15" s="309" t="s">
        <v>449</v>
      </c>
      <c r="I15" s="348"/>
      <c r="J15" s="1523"/>
      <c r="K15" s="319">
        <v>1</v>
      </c>
      <c r="L15" s="379" t="s">
        <v>129</v>
      </c>
      <c r="M15" s="1424"/>
      <c r="N15" s="308" t="s">
        <v>476</v>
      </c>
      <c r="O15" s="1359"/>
      <c r="P15" s="327"/>
    </row>
    <row r="16" spans="1:16" ht="30" customHeight="1">
      <c r="A16" s="1350" t="s">
        <v>2802</v>
      </c>
      <c r="B16" s="326" t="s">
        <v>1006</v>
      </c>
      <c r="C16" s="1352">
        <v>15</v>
      </c>
      <c r="D16" s="1354" t="s">
        <v>4154</v>
      </c>
      <c r="E16" s="305" t="s">
        <v>2291</v>
      </c>
      <c r="F16" s="1455">
        <v>3</v>
      </c>
      <c r="G16" s="1354" t="s">
        <v>460</v>
      </c>
      <c r="H16" s="1513" t="s">
        <v>2291</v>
      </c>
      <c r="I16" s="1514"/>
      <c r="J16" s="1506" t="s">
        <v>1003</v>
      </c>
      <c r="K16" s="319">
        <f>F16</f>
        <v>3</v>
      </c>
      <c r="L16" s="379" t="s">
        <v>4183</v>
      </c>
      <c r="M16" s="1424" t="s">
        <v>444</v>
      </c>
      <c r="N16" s="320" t="s">
        <v>714</v>
      </c>
      <c r="O16" s="1359" t="s">
        <v>2519</v>
      </c>
      <c r="P16" s="327"/>
    </row>
    <row r="17" spans="1:16" ht="30" customHeight="1">
      <c r="A17" s="1350"/>
      <c r="B17" s="326" t="s">
        <v>993</v>
      </c>
      <c r="C17" s="1353"/>
      <c r="D17" s="1355"/>
      <c r="E17" s="305" t="s">
        <v>2291</v>
      </c>
      <c r="F17" s="1512"/>
      <c r="G17" s="1355"/>
      <c r="H17" s="319">
        <v>2</v>
      </c>
      <c r="I17" s="379" t="s">
        <v>3363</v>
      </c>
      <c r="J17" s="1507"/>
      <c r="K17" s="319">
        <v>2</v>
      </c>
      <c r="L17" s="379" t="s">
        <v>320</v>
      </c>
      <c r="M17" s="1424"/>
      <c r="N17" s="320" t="s">
        <v>879</v>
      </c>
      <c r="O17" s="1359"/>
      <c r="P17" s="327"/>
    </row>
    <row r="18" spans="1:16" ht="30" customHeight="1">
      <c r="A18" s="1350" t="s">
        <v>2803</v>
      </c>
      <c r="B18" s="326" t="s">
        <v>1006</v>
      </c>
      <c r="C18" s="1352">
        <v>15</v>
      </c>
      <c r="D18" s="1354" t="s">
        <v>4154</v>
      </c>
      <c r="E18" s="305" t="s">
        <v>2295</v>
      </c>
      <c r="F18" s="1455">
        <v>3</v>
      </c>
      <c r="G18" s="1354" t="s">
        <v>4154</v>
      </c>
      <c r="H18" s="1513" t="s">
        <v>2294</v>
      </c>
      <c r="I18" s="1514"/>
      <c r="J18" s="1506" t="s">
        <v>1003</v>
      </c>
      <c r="K18" s="319">
        <f>K16+F18</f>
        <v>6</v>
      </c>
      <c r="L18" s="379" t="s">
        <v>4183</v>
      </c>
      <c r="M18" s="1424" t="s">
        <v>444</v>
      </c>
      <c r="N18" s="320" t="s">
        <v>714</v>
      </c>
      <c r="O18" s="1359" t="s">
        <v>2520</v>
      </c>
      <c r="P18" s="327"/>
    </row>
    <row r="19" spans="1:16" ht="30" customHeight="1">
      <c r="A19" s="1350"/>
      <c r="B19" s="326" t="s">
        <v>993</v>
      </c>
      <c r="C19" s="1353"/>
      <c r="D19" s="1355"/>
      <c r="E19" s="305" t="s">
        <v>2294</v>
      </c>
      <c r="F19" s="1512"/>
      <c r="G19" s="1355"/>
      <c r="H19" s="319">
        <v>2</v>
      </c>
      <c r="I19" s="379" t="s">
        <v>2292</v>
      </c>
      <c r="J19" s="1507"/>
      <c r="K19" s="319">
        <f>K17+H19</f>
        <v>4</v>
      </c>
      <c r="L19" s="379" t="s">
        <v>320</v>
      </c>
      <c r="M19" s="1424"/>
      <c r="N19" s="320" t="s">
        <v>879</v>
      </c>
      <c r="O19" s="1359"/>
      <c r="P19" s="327"/>
    </row>
    <row r="20" spans="1:16" ht="30" customHeight="1">
      <c r="A20" s="1350" t="s">
        <v>2804</v>
      </c>
      <c r="B20" s="326" t="s">
        <v>1006</v>
      </c>
      <c r="C20" s="1352">
        <v>15</v>
      </c>
      <c r="D20" s="1354" t="s">
        <v>4154</v>
      </c>
      <c r="E20" s="305" t="s">
        <v>2297</v>
      </c>
      <c r="F20" s="1455">
        <v>3</v>
      </c>
      <c r="G20" s="1354" t="s">
        <v>4154</v>
      </c>
      <c r="H20" s="1513" t="s">
        <v>2298</v>
      </c>
      <c r="I20" s="1514"/>
      <c r="J20" s="1506" t="s">
        <v>1003</v>
      </c>
      <c r="K20" s="319">
        <f>K18+F20</f>
        <v>9</v>
      </c>
      <c r="L20" s="379" t="s">
        <v>4183</v>
      </c>
      <c r="M20" s="1424" t="s">
        <v>444</v>
      </c>
      <c r="N20" s="320" t="s">
        <v>714</v>
      </c>
      <c r="O20" s="1359" t="s">
        <v>2521</v>
      </c>
      <c r="P20" s="327"/>
    </row>
    <row r="21" spans="1:16" ht="30" customHeight="1">
      <c r="A21" s="1350"/>
      <c r="B21" s="326" t="s">
        <v>993</v>
      </c>
      <c r="C21" s="1353"/>
      <c r="D21" s="1355"/>
      <c r="E21" s="305" t="s">
        <v>2299</v>
      </c>
      <c r="F21" s="1512"/>
      <c r="G21" s="1355"/>
      <c r="H21" s="319">
        <v>2</v>
      </c>
      <c r="I21" s="379" t="s">
        <v>2292</v>
      </c>
      <c r="J21" s="1507"/>
      <c r="K21" s="319">
        <f>K19+H21</f>
        <v>6</v>
      </c>
      <c r="L21" s="379" t="s">
        <v>320</v>
      </c>
      <c r="M21" s="1424"/>
      <c r="N21" s="320" t="s">
        <v>879</v>
      </c>
      <c r="O21" s="1359"/>
      <c r="P21" s="327"/>
    </row>
    <row r="22" spans="1:16" ht="30" customHeight="1">
      <c r="A22" s="1350" t="s">
        <v>2805</v>
      </c>
      <c r="B22" s="326" t="s">
        <v>1006</v>
      </c>
      <c r="C22" s="1352">
        <v>15</v>
      </c>
      <c r="D22" s="1354" t="s">
        <v>4154</v>
      </c>
      <c r="E22" s="305" t="s">
        <v>2522</v>
      </c>
      <c r="F22" s="1455">
        <v>2</v>
      </c>
      <c r="G22" s="1354" t="s">
        <v>4154</v>
      </c>
      <c r="H22" s="1513" t="s">
        <v>2523</v>
      </c>
      <c r="I22" s="1514"/>
      <c r="J22" s="1506" t="s">
        <v>1003</v>
      </c>
      <c r="K22" s="319">
        <f>K20+F22</f>
        <v>11</v>
      </c>
      <c r="L22" s="379" t="s">
        <v>4183</v>
      </c>
      <c r="M22" s="1424" t="s">
        <v>444</v>
      </c>
      <c r="N22" s="320" t="s">
        <v>2544</v>
      </c>
      <c r="O22" s="1359" t="s">
        <v>2524</v>
      </c>
      <c r="P22" s="327"/>
    </row>
    <row r="23" spans="1:16" ht="30" customHeight="1">
      <c r="A23" s="1350"/>
      <c r="B23" s="326" t="s">
        <v>993</v>
      </c>
      <c r="C23" s="1353"/>
      <c r="D23" s="1355"/>
      <c r="E23" s="305" t="s">
        <v>2522</v>
      </c>
      <c r="F23" s="1512"/>
      <c r="G23" s="1355"/>
      <c r="H23" s="319">
        <v>2</v>
      </c>
      <c r="I23" s="379" t="s">
        <v>2292</v>
      </c>
      <c r="J23" s="1507"/>
      <c r="K23" s="319">
        <f>K21+H23</f>
        <v>8</v>
      </c>
      <c r="L23" s="379" t="s">
        <v>320</v>
      </c>
      <c r="M23" s="1424"/>
      <c r="N23" s="320" t="s">
        <v>2545</v>
      </c>
      <c r="O23" s="1359"/>
      <c r="P23" s="327"/>
    </row>
    <row r="24" spans="1:16" ht="30" customHeight="1">
      <c r="A24" s="1350" t="s">
        <v>2806</v>
      </c>
      <c r="B24" s="326" t="s">
        <v>1006</v>
      </c>
      <c r="C24" s="1352">
        <v>15</v>
      </c>
      <c r="D24" s="1354" t="s">
        <v>4154</v>
      </c>
      <c r="E24" s="305" t="s">
        <v>2525</v>
      </c>
      <c r="F24" s="1455">
        <v>3</v>
      </c>
      <c r="G24" s="1354" t="s">
        <v>4154</v>
      </c>
      <c r="H24" s="1513" t="s">
        <v>2525</v>
      </c>
      <c r="I24" s="1514"/>
      <c r="J24" s="1506" t="s">
        <v>1003</v>
      </c>
      <c r="K24" s="319">
        <f>K22+F24</f>
        <v>14</v>
      </c>
      <c r="L24" s="379" t="s">
        <v>4183</v>
      </c>
      <c r="M24" s="1424" t="s">
        <v>444</v>
      </c>
      <c r="N24" s="320" t="s">
        <v>2544</v>
      </c>
      <c r="O24" s="1359" t="s">
        <v>2526</v>
      </c>
      <c r="P24" s="327"/>
    </row>
    <row r="25" spans="1:16" ht="30" customHeight="1">
      <c r="A25" s="1350"/>
      <c r="B25" s="326" t="s">
        <v>993</v>
      </c>
      <c r="C25" s="1353"/>
      <c r="D25" s="1355"/>
      <c r="E25" s="305" t="s">
        <v>2525</v>
      </c>
      <c r="F25" s="1512"/>
      <c r="G25" s="1355"/>
      <c r="H25" s="319">
        <v>2</v>
      </c>
      <c r="I25" s="379" t="s">
        <v>443</v>
      </c>
      <c r="J25" s="1507"/>
      <c r="K25" s="319">
        <f>K23+H25</f>
        <v>10</v>
      </c>
      <c r="L25" s="379" t="s">
        <v>320</v>
      </c>
      <c r="M25" s="1424"/>
      <c r="N25" s="320" t="s">
        <v>2545</v>
      </c>
      <c r="O25" s="1359"/>
      <c r="P25" s="327"/>
    </row>
    <row r="26" spans="1:16" ht="30" customHeight="1">
      <c r="A26" s="1350" t="s">
        <v>2807</v>
      </c>
      <c r="B26" s="326" t="s">
        <v>1006</v>
      </c>
      <c r="C26" s="1352">
        <v>15</v>
      </c>
      <c r="D26" s="1354" t="s">
        <v>4154</v>
      </c>
      <c r="E26" s="305" t="s">
        <v>2528</v>
      </c>
      <c r="F26" s="1455">
        <v>2</v>
      </c>
      <c r="G26" s="1354" t="s">
        <v>4154</v>
      </c>
      <c r="H26" s="1513" t="s">
        <v>2527</v>
      </c>
      <c r="I26" s="1514"/>
      <c r="J26" s="1506" t="s">
        <v>1003</v>
      </c>
      <c r="K26" s="319">
        <f>K24+F26</f>
        <v>16</v>
      </c>
      <c r="L26" s="379" t="s">
        <v>4183</v>
      </c>
      <c r="M26" s="1424" t="s">
        <v>444</v>
      </c>
      <c r="N26" s="320" t="s">
        <v>2544</v>
      </c>
      <c r="O26" s="1359" t="s">
        <v>2530</v>
      </c>
      <c r="P26" s="327"/>
    </row>
    <row r="27" spans="1:16" ht="30" customHeight="1">
      <c r="A27" s="1350"/>
      <c r="B27" s="326" t="s">
        <v>993</v>
      </c>
      <c r="C27" s="1353"/>
      <c r="D27" s="1355"/>
      <c r="E27" s="305" t="s">
        <v>2529</v>
      </c>
      <c r="F27" s="1512"/>
      <c r="G27" s="1355"/>
      <c r="H27" s="319">
        <v>2</v>
      </c>
      <c r="I27" s="379" t="s">
        <v>443</v>
      </c>
      <c r="J27" s="1507"/>
      <c r="K27" s="319">
        <f>K25+H27</f>
        <v>12</v>
      </c>
      <c r="L27" s="379" t="s">
        <v>320</v>
      </c>
      <c r="M27" s="1424"/>
      <c r="N27" s="320" t="s">
        <v>2545</v>
      </c>
      <c r="O27" s="1359"/>
      <c r="P27" s="327"/>
    </row>
    <row r="28" spans="1:16" ht="30" customHeight="1">
      <c r="A28" s="1350" t="s">
        <v>2808</v>
      </c>
      <c r="B28" s="326" t="s">
        <v>1006</v>
      </c>
      <c r="C28" s="1352">
        <v>15</v>
      </c>
      <c r="D28" s="1354" t="s">
        <v>4154</v>
      </c>
      <c r="E28" s="305" t="s">
        <v>2531</v>
      </c>
      <c r="F28" s="1455">
        <v>3</v>
      </c>
      <c r="G28" s="1354" t="s">
        <v>4154</v>
      </c>
      <c r="H28" s="1513" t="s">
        <v>2533</v>
      </c>
      <c r="I28" s="1514"/>
      <c r="J28" s="1506" t="s">
        <v>1003</v>
      </c>
      <c r="K28" s="319">
        <f>K26+F28</f>
        <v>19</v>
      </c>
      <c r="L28" s="379" t="s">
        <v>4183</v>
      </c>
      <c r="M28" s="1424" t="s">
        <v>444</v>
      </c>
      <c r="N28" s="320" t="s">
        <v>714</v>
      </c>
      <c r="O28" s="1359" t="s">
        <v>2536</v>
      </c>
      <c r="P28" s="327"/>
    </row>
    <row r="29" spans="1:16" ht="30" customHeight="1">
      <c r="A29" s="1350"/>
      <c r="B29" s="326" t="s">
        <v>993</v>
      </c>
      <c r="C29" s="1353"/>
      <c r="D29" s="1355"/>
      <c r="E29" s="305" t="s">
        <v>2532</v>
      </c>
      <c r="F29" s="1512"/>
      <c r="G29" s="1355"/>
      <c r="H29" s="319">
        <v>2</v>
      </c>
      <c r="I29" s="379" t="s">
        <v>443</v>
      </c>
      <c r="J29" s="1507"/>
      <c r="K29" s="319">
        <f>K27+H29</f>
        <v>14</v>
      </c>
      <c r="L29" s="379" t="s">
        <v>320</v>
      </c>
      <c r="M29" s="1424"/>
      <c r="N29" s="320" t="s">
        <v>879</v>
      </c>
      <c r="O29" s="1359"/>
      <c r="P29" s="327"/>
    </row>
    <row r="30" spans="1:16" ht="30" customHeight="1">
      <c r="A30" s="1350" t="s">
        <v>2809</v>
      </c>
      <c r="B30" s="326" t="s">
        <v>1006</v>
      </c>
      <c r="C30" s="1352">
        <v>15</v>
      </c>
      <c r="D30" s="1354" t="s">
        <v>4154</v>
      </c>
      <c r="E30" s="305" t="s">
        <v>2535</v>
      </c>
      <c r="F30" s="1455">
        <v>3</v>
      </c>
      <c r="G30" s="1354" t="s">
        <v>4154</v>
      </c>
      <c r="H30" s="1513" t="s">
        <v>2535</v>
      </c>
      <c r="I30" s="1514"/>
      <c r="J30" s="1506" t="s">
        <v>1003</v>
      </c>
      <c r="K30" s="319">
        <f>K28+F30</f>
        <v>22</v>
      </c>
      <c r="L30" s="379" t="s">
        <v>4183</v>
      </c>
      <c r="M30" s="1424" t="s">
        <v>444</v>
      </c>
      <c r="N30" s="320" t="s">
        <v>714</v>
      </c>
      <c r="O30" s="1359" t="s">
        <v>2534</v>
      </c>
      <c r="P30" s="327"/>
    </row>
    <row r="31" spans="1:16" ht="30" customHeight="1">
      <c r="A31" s="1350"/>
      <c r="B31" s="326" t="s">
        <v>993</v>
      </c>
      <c r="C31" s="1353"/>
      <c r="D31" s="1355"/>
      <c r="E31" s="305" t="s">
        <v>2535</v>
      </c>
      <c r="F31" s="1512"/>
      <c r="G31" s="1355"/>
      <c r="H31" s="319">
        <v>2</v>
      </c>
      <c r="I31" s="379" t="s">
        <v>443</v>
      </c>
      <c r="J31" s="1507"/>
      <c r="K31" s="319">
        <f>K29+H31</f>
        <v>16</v>
      </c>
      <c r="L31" s="379" t="s">
        <v>320</v>
      </c>
      <c r="M31" s="1424"/>
      <c r="N31" s="320" t="s">
        <v>879</v>
      </c>
      <c r="O31" s="1359"/>
      <c r="P31" s="327"/>
    </row>
    <row r="32" spans="1:16" ht="30" customHeight="1">
      <c r="A32" s="1350" t="s">
        <v>2810</v>
      </c>
      <c r="B32" s="326" t="s">
        <v>1006</v>
      </c>
      <c r="C32" s="1352">
        <v>15</v>
      </c>
      <c r="D32" s="1354" t="s">
        <v>4154</v>
      </c>
      <c r="E32" s="305" t="s">
        <v>2535</v>
      </c>
      <c r="F32" s="1455">
        <v>3</v>
      </c>
      <c r="G32" s="1354" t="s">
        <v>4154</v>
      </c>
      <c r="H32" s="1513" t="s">
        <v>2535</v>
      </c>
      <c r="I32" s="1514"/>
      <c r="J32" s="1506" t="s">
        <v>1003</v>
      </c>
      <c r="K32" s="319">
        <f>K30+F32</f>
        <v>25</v>
      </c>
      <c r="L32" s="379" t="s">
        <v>4183</v>
      </c>
      <c r="M32" s="1424" t="s">
        <v>444</v>
      </c>
      <c r="N32" s="320" t="s">
        <v>714</v>
      </c>
      <c r="O32" s="1359" t="s">
        <v>2537</v>
      </c>
      <c r="P32" s="327"/>
    </row>
    <row r="33" spans="1:16" ht="30" customHeight="1">
      <c r="A33" s="1350"/>
      <c r="B33" s="326" t="s">
        <v>993</v>
      </c>
      <c r="C33" s="1353"/>
      <c r="D33" s="1355"/>
      <c r="E33" s="305" t="s">
        <v>2535</v>
      </c>
      <c r="F33" s="1512"/>
      <c r="G33" s="1355"/>
      <c r="H33" s="319">
        <v>2</v>
      </c>
      <c r="I33" s="379" t="s">
        <v>443</v>
      </c>
      <c r="J33" s="1507"/>
      <c r="K33" s="319">
        <f>K31+H33</f>
        <v>18</v>
      </c>
      <c r="L33" s="379" t="s">
        <v>320</v>
      </c>
      <c r="M33" s="1424"/>
      <c r="N33" s="320" t="s">
        <v>879</v>
      </c>
      <c r="O33" s="1359"/>
      <c r="P33" s="327"/>
    </row>
    <row r="34" spans="1:16" ht="30" customHeight="1">
      <c r="A34" s="1350" t="s">
        <v>2811</v>
      </c>
      <c r="B34" s="326" t="s">
        <v>1006</v>
      </c>
      <c r="C34" s="1352">
        <v>15</v>
      </c>
      <c r="D34" s="1354" t="s">
        <v>4154</v>
      </c>
      <c r="E34" s="305" t="s">
        <v>2812</v>
      </c>
      <c r="F34" s="1455">
        <v>3</v>
      </c>
      <c r="G34" s="1354" t="s">
        <v>4154</v>
      </c>
      <c r="H34" s="1513" t="str">
        <f>E34</f>
        <v>110/6/29</v>
      </c>
      <c r="I34" s="1514"/>
      <c r="J34" s="1506" t="s">
        <v>1003</v>
      </c>
      <c r="K34" s="319">
        <f>K32+F34</f>
        <v>28</v>
      </c>
      <c r="L34" s="379" t="s">
        <v>4183</v>
      </c>
      <c r="M34" s="1424" t="s">
        <v>444</v>
      </c>
      <c r="N34" s="320" t="s">
        <v>714</v>
      </c>
      <c r="O34" s="1359" t="s">
        <v>2813</v>
      </c>
      <c r="P34" s="327"/>
    </row>
    <row r="35" spans="1:16" ht="30" customHeight="1">
      <c r="A35" s="1350"/>
      <c r="B35" s="326" t="s">
        <v>993</v>
      </c>
      <c r="C35" s="1353"/>
      <c r="D35" s="1355"/>
      <c r="E35" s="305" t="str">
        <f>E34</f>
        <v>110/6/29</v>
      </c>
      <c r="F35" s="1512"/>
      <c r="G35" s="1355"/>
      <c r="H35" s="319">
        <v>2</v>
      </c>
      <c r="I35" s="379" t="s">
        <v>443</v>
      </c>
      <c r="J35" s="1507"/>
      <c r="K35" s="319">
        <f>K33+H35</f>
        <v>20</v>
      </c>
      <c r="L35" s="379" t="s">
        <v>320</v>
      </c>
      <c r="M35" s="1424"/>
      <c r="N35" s="320" t="s">
        <v>879</v>
      </c>
      <c r="O35" s="1359"/>
      <c r="P35" s="327"/>
    </row>
    <row r="36" spans="1:16" ht="30" customHeight="1">
      <c r="A36" s="1350" t="s">
        <v>2811</v>
      </c>
      <c r="B36" s="326" t="s">
        <v>1006</v>
      </c>
      <c r="C36" s="1352">
        <v>15</v>
      </c>
      <c r="D36" s="1354" t="s">
        <v>4154</v>
      </c>
      <c r="E36" s="305" t="s">
        <v>2812</v>
      </c>
      <c r="F36" s="1455">
        <v>3</v>
      </c>
      <c r="G36" s="1354" t="s">
        <v>4154</v>
      </c>
      <c r="H36" s="1513" t="str">
        <f>E36</f>
        <v>110/6/29</v>
      </c>
      <c r="I36" s="1514"/>
      <c r="J36" s="1506" t="s">
        <v>1003</v>
      </c>
      <c r="K36" s="319">
        <f>K34+F36</f>
        <v>31</v>
      </c>
      <c r="L36" s="379" t="s">
        <v>4183</v>
      </c>
      <c r="M36" s="1424" t="s">
        <v>444</v>
      </c>
      <c r="N36" s="320" t="s">
        <v>714</v>
      </c>
      <c r="O36" s="1359" t="s">
        <v>2813</v>
      </c>
      <c r="P36" s="327"/>
    </row>
    <row r="37" spans="1:16" ht="30" customHeight="1">
      <c r="A37" s="1350"/>
      <c r="B37" s="326" t="s">
        <v>993</v>
      </c>
      <c r="C37" s="1353"/>
      <c r="D37" s="1355"/>
      <c r="E37" s="305" t="str">
        <f>E36</f>
        <v>110/6/29</v>
      </c>
      <c r="F37" s="1512"/>
      <c r="G37" s="1355"/>
      <c r="H37" s="319">
        <v>2</v>
      </c>
      <c r="I37" s="379" t="s">
        <v>443</v>
      </c>
      <c r="J37" s="1507"/>
      <c r="K37" s="319">
        <f>K35+H37</f>
        <v>22</v>
      </c>
      <c r="L37" s="379" t="s">
        <v>320</v>
      </c>
      <c r="M37" s="1424"/>
      <c r="N37" s="320" t="s">
        <v>879</v>
      </c>
      <c r="O37" s="1359"/>
      <c r="P37" s="327"/>
    </row>
    <row r="38" spans="1:16" ht="30" customHeight="1">
      <c r="A38" s="1350" t="s">
        <v>2814</v>
      </c>
      <c r="B38" s="326" t="s">
        <v>1006</v>
      </c>
      <c r="C38" s="1352">
        <v>15</v>
      </c>
      <c r="D38" s="1354" t="s">
        <v>4154</v>
      </c>
      <c r="E38" s="305" t="s">
        <v>2815</v>
      </c>
      <c r="F38" s="1455">
        <v>3</v>
      </c>
      <c r="G38" s="1354" t="s">
        <v>4154</v>
      </c>
      <c r="H38" s="1513" t="str">
        <f>E38</f>
        <v>110/7/5</v>
      </c>
      <c r="I38" s="1514"/>
      <c r="J38" s="1506" t="s">
        <v>1003</v>
      </c>
      <c r="K38" s="319">
        <f>K36+F38</f>
        <v>34</v>
      </c>
      <c r="L38" s="379" t="s">
        <v>4183</v>
      </c>
      <c r="M38" s="1424" t="s">
        <v>444</v>
      </c>
      <c r="N38" s="320" t="s">
        <v>714</v>
      </c>
      <c r="O38" s="1359" t="s">
        <v>2816</v>
      </c>
      <c r="P38" s="327"/>
    </row>
    <row r="39" spans="1:16" ht="30" customHeight="1">
      <c r="A39" s="1350"/>
      <c r="B39" s="326" t="s">
        <v>993</v>
      </c>
      <c r="C39" s="1353"/>
      <c r="D39" s="1355"/>
      <c r="E39" s="305" t="str">
        <f>E38</f>
        <v>110/7/5</v>
      </c>
      <c r="F39" s="1512"/>
      <c r="G39" s="1355"/>
      <c r="H39" s="319">
        <v>2</v>
      </c>
      <c r="I39" s="379" t="s">
        <v>443</v>
      </c>
      <c r="J39" s="1507"/>
      <c r="K39" s="319">
        <f>K37+H39</f>
        <v>24</v>
      </c>
      <c r="L39" s="379" t="s">
        <v>320</v>
      </c>
      <c r="M39" s="1424"/>
      <c r="N39" s="320" t="s">
        <v>879</v>
      </c>
      <c r="O39" s="1359"/>
      <c r="P39" s="327"/>
    </row>
    <row r="40" spans="1:16" ht="30" customHeight="1">
      <c r="A40" s="1350" t="s">
        <v>2817</v>
      </c>
      <c r="B40" s="326" t="s">
        <v>1006</v>
      </c>
      <c r="C40" s="1352">
        <v>15</v>
      </c>
      <c r="D40" s="1354" t="s">
        <v>4154</v>
      </c>
      <c r="E40" s="305" t="s">
        <v>2818</v>
      </c>
      <c r="F40" s="1455">
        <v>3</v>
      </c>
      <c r="G40" s="1354" t="s">
        <v>4154</v>
      </c>
      <c r="H40" s="1513" t="str">
        <f>E40</f>
        <v>110/7/7</v>
      </c>
      <c r="I40" s="1514"/>
      <c r="J40" s="1506" t="s">
        <v>1003</v>
      </c>
      <c r="K40" s="319">
        <f>K38+F40</f>
        <v>37</v>
      </c>
      <c r="L40" s="379" t="s">
        <v>4183</v>
      </c>
      <c r="M40" s="1424" t="s">
        <v>444</v>
      </c>
      <c r="N40" s="320" t="s">
        <v>714</v>
      </c>
      <c r="O40" s="1359" t="s">
        <v>2819</v>
      </c>
      <c r="P40" s="327"/>
    </row>
    <row r="41" spans="1:16" ht="30" customHeight="1">
      <c r="A41" s="1350"/>
      <c r="B41" s="326" t="s">
        <v>993</v>
      </c>
      <c r="C41" s="1353"/>
      <c r="D41" s="1355"/>
      <c r="E41" s="305" t="str">
        <f>E40</f>
        <v>110/7/7</v>
      </c>
      <c r="F41" s="1512"/>
      <c r="G41" s="1355"/>
      <c r="H41" s="319">
        <v>2</v>
      </c>
      <c r="I41" s="379" t="s">
        <v>443</v>
      </c>
      <c r="J41" s="1507"/>
      <c r="K41" s="319">
        <f>K39+H41</f>
        <v>26</v>
      </c>
      <c r="L41" s="379" t="s">
        <v>320</v>
      </c>
      <c r="M41" s="1424"/>
      <c r="N41" s="320" t="s">
        <v>879</v>
      </c>
      <c r="O41" s="1359"/>
      <c r="P41" s="327"/>
    </row>
    <row r="42" spans="1:16" ht="30" customHeight="1">
      <c r="A42" s="1350" t="s">
        <v>2820</v>
      </c>
      <c r="B42" s="326" t="s">
        <v>1006</v>
      </c>
      <c r="C42" s="1352">
        <v>15</v>
      </c>
      <c r="D42" s="1354" t="s">
        <v>4154</v>
      </c>
      <c r="E42" s="305" t="s">
        <v>2821</v>
      </c>
      <c r="F42" s="1455">
        <v>3</v>
      </c>
      <c r="G42" s="1354" t="s">
        <v>4154</v>
      </c>
      <c r="H42" s="1513" t="str">
        <f>E42</f>
        <v>110/7/12</v>
      </c>
      <c r="I42" s="1514"/>
      <c r="J42" s="1506" t="s">
        <v>1003</v>
      </c>
      <c r="K42" s="319">
        <f>K40+F42</f>
        <v>40</v>
      </c>
      <c r="L42" s="379" t="s">
        <v>4183</v>
      </c>
      <c r="M42" s="1424" t="s">
        <v>444</v>
      </c>
      <c r="N42" s="320" t="s">
        <v>714</v>
      </c>
      <c r="O42" s="1359" t="s">
        <v>2822</v>
      </c>
      <c r="P42" s="327"/>
    </row>
    <row r="43" spans="1:16" ht="30" customHeight="1">
      <c r="A43" s="1350"/>
      <c r="B43" s="326" t="s">
        <v>993</v>
      </c>
      <c r="C43" s="1353"/>
      <c r="D43" s="1355"/>
      <c r="E43" s="305" t="str">
        <f>E42</f>
        <v>110/7/12</v>
      </c>
      <c r="F43" s="1512"/>
      <c r="G43" s="1355"/>
      <c r="H43" s="319">
        <v>2</v>
      </c>
      <c r="I43" s="379" t="s">
        <v>443</v>
      </c>
      <c r="J43" s="1507"/>
      <c r="K43" s="319">
        <f>K41+H43</f>
        <v>28</v>
      </c>
      <c r="L43" s="379" t="s">
        <v>320</v>
      </c>
      <c r="M43" s="1424"/>
      <c r="N43" s="320" t="s">
        <v>879</v>
      </c>
      <c r="O43" s="1359"/>
      <c r="P43" s="327"/>
    </row>
    <row r="44" spans="1:16" ht="30" customHeight="1">
      <c r="A44" s="1350" t="s">
        <v>2823</v>
      </c>
      <c r="B44" s="326" t="s">
        <v>1006</v>
      </c>
      <c r="C44" s="1352">
        <v>15</v>
      </c>
      <c r="D44" s="1354" t="s">
        <v>4154</v>
      </c>
      <c r="E44" s="305" t="s">
        <v>2825</v>
      </c>
      <c r="F44" s="1455">
        <v>3</v>
      </c>
      <c r="G44" s="1354" t="s">
        <v>4154</v>
      </c>
      <c r="H44" s="1513" t="str">
        <f>E44</f>
        <v>110/7/14</v>
      </c>
      <c r="I44" s="1514"/>
      <c r="J44" s="1506" t="s">
        <v>1003</v>
      </c>
      <c r="K44" s="319">
        <f>K42+F44</f>
        <v>43</v>
      </c>
      <c r="L44" s="379" t="s">
        <v>4183</v>
      </c>
      <c r="M44" s="1424" t="s">
        <v>444</v>
      </c>
      <c r="N44" s="320" t="s">
        <v>714</v>
      </c>
      <c r="O44" s="1359" t="s">
        <v>2824</v>
      </c>
      <c r="P44" s="327"/>
    </row>
    <row r="45" spans="1:16" ht="30" customHeight="1">
      <c r="A45" s="1350"/>
      <c r="B45" s="326" t="s">
        <v>993</v>
      </c>
      <c r="C45" s="1353"/>
      <c r="D45" s="1355"/>
      <c r="E45" s="305" t="str">
        <f>E44</f>
        <v>110/7/14</v>
      </c>
      <c r="F45" s="1512"/>
      <c r="G45" s="1355"/>
      <c r="H45" s="319">
        <v>2</v>
      </c>
      <c r="I45" s="379" t="s">
        <v>443</v>
      </c>
      <c r="J45" s="1507"/>
      <c r="K45" s="319">
        <f>K43+H45</f>
        <v>30</v>
      </c>
      <c r="L45" s="379" t="s">
        <v>320</v>
      </c>
      <c r="M45" s="1424"/>
      <c r="N45" s="320" t="s">
        <v>879</v>
      </c>
      <c r="O45" s="1359"/>
      <c r="P45" s="327"/>
    </row>
    <row r="46" spans="1:16" ht="30" customHeight="1">
      <c r="A46" s="1350" t="s">
        <v>2828</v>
      </c>
      <c r="B46" s="326" t="s">
        <v>1006</v>
      </c>
      <c r="C46" s="1352">
        <v>15</v>
      </c>
      <c r="D46" s="1354" t="s">
        <v>4154</v>
      </c>
      <c r="E46" s="305" t="s">
        <v>2826</v>
      </c>
      <c r="F46" s="1455">
        <v>3</v>
      </c>
      <c r="G46" s="1354" t="s">
        <v>4154</v>
      </c>
      <c r="H46" s="1513" t="str">
        <f>E46</f>
        <v>110/7/17</v>
      </c>
      <c r="I46" s="1514"/>
      <c r="J46" s="1506" t="s">
        <v>1003</v>
      </c>
      <c r="K46" s="319">
        <f>K44+F46</f>
        <v>46</v>
      </c>
      <c r="L46" s="379" t="s">
        <v>4183</v>
      </c>
      <c r="M46" s="1424" t="s">
        <v>444</v>
      </c>
      <c r="N46" s="320" t="s">
        <v>714</v>
      </c>
      <c r="O46" s="1359" t="s">
        <v>2827</v>
      </c>
      <c r="P46" s="327"/>
    </row>
    <row r="47" spans="1:16" ht="30" customHeight="1">
      <c r="A47" s="1350"/>
      <c r="B47" s="326" t="s">
        <v>993</v>
      </c>
      <c r="C47" s="1353"/>
      <c r="D47" s="1355"/>
      <c r="E47" s="305" t="str">
        <f>E46</f>
        <v>110/7/17</v>
      </c>
      <c r="F47" s="1512"/>
      <c r="G47" s="1355"/>
      <c r="H47" s="319">
        <v>2</v>
      </c>
      <c r="I47" s="379" t="s">
        <v>443</v>
      </c>
      <c r="J47" s="1507"/>
      <c r="K47" s="319">
        <f>K45+H47</f>
        <v>32</v>
      </c>
      <c r="L47" s="379" t="s">
        <v>320</v>
      </c>
      <c r="M47" s="1424"/>
      <c r="N47" s="320" t="s">
        <v>879</v>
      </c>
      <c r="O47" s="1359"/>
      <c r="P47" s="327"/>
    </row>
    <row r="48" spans="1:16" ht="30" customHeight="1">
      <c r="A48" s="1350" t="s">
        <v>2829</v>
      </c>
      <c r="B48" s="326" t="s">
        <v>1006</v>
      </c>
      <c r="C48" s="1352">
        <v>15</v>
      </c>
      <c r="D48" s="1354" t="s">
        <v>4154</v>
      </c>
      <c r="E48" s="305" t="s">
        <v>2830</v>
      </c>
      <c r="F48" s="1455">
        <v>3</v>
      </c>
      <c r="G48" s="1354" t="s">
        <v>4154</v>
      </c>
      <c r="H48" s="1513" t="str">
        <f>E48</f>
        <v>110/7/19</v>
      </c>
      <c r="I48" s="1514"/>
      <c r="J48" s="1506" t="s">
        <v>1003</v>
      </c>
      <c r="K48" s="319">
        <f>K46+F48</f>
        <v>49</v>
      </c>
      <c r="L48" s="379" t="s">
        <v>4183</v>
      </c>
      <c r="M48" s="1424" t="s">
        <v>444</v>
      </c>
      <c r="N48" s="320" t="s">
        <v>714</v>
      </c>
      <c r="O48" s="1359" t="s">
        <v>2831</v>
      </c>
      <c r="P48" s="327"/>
    </row>
    <row r="49" spans="1:16" ht="30" customHeight="1">
      <c r="A49" s="1350"/>
      <c r="B49" s="326" t="s">
        <v>993</v>
      </c>
      <c r="C49" s="1353"/>
      <c r="D49" s="1355"/>
      <c r="E49" s="305" t="str">
        <f>E48</f>
        <v>110/7/19</v>
      </c>
      <c r="F49" s="1512"/>
      <c r="G49" s="1355"/>
      <c r="H49" s="319">
        <v>2</v>
      </c>
      <c r="I49" s="379" t="s">
        <v>443</v>
      </c>
      <c r="J49" s="1507"/>
      <c r="K49" s="319">
        <f>K47+H49</f>
        <v>34</v>
      </c>
      <c r="L49" s="379" t="s">
        <v>320</v>
      </c>
      <c r="M49" s="1424"/>
      <c r="N49" s="320" t="s">
        <v>879</v>
      </c>
      <c r="O49" s="1359"/>
      <c r="P49" s="327"/>
    </row>
    <row r="50" spans="1:16" ht="30" customHeight="1">
      <c r="A50" s="1350" t="s">
        <v>3096</v>
      </c>
      <c r="B50" s="326" t="s">
        <v>1006</v>
      </c>
      <c r="C50" s="1352">
        <v>15</v>
      </c>
      <c r="D50" s="1354" t="s">
        <v>4154</v>
      </c>
      <c r="E50" s="305" t="s">
        <v>2832</v>
      </c>
      <c r="F50" s="1455">
        <v>3</v>
      </c>
      <c r="G50" s="1354" t="s">
        <v>4154</v>
      </c>
      <c r="H50" s="1513" t="str">
        <f>E50</f>
        <v>110/7/21</v>
      </c>
      <c r="I50" s="1514"/>
      <c r="J50" s="1506" t="s">
        <v>3095</v>
      </c>
      <c r="K50" s="319">
        <f>K48+F50</f>
        <v>52</v>
      </c>
      <c r="L50" s="379" t="s">
        <v>4183</v>
      </c>
      <c r="M50" s="1424" t="s">
        <v>444</v>
      </c>
      <c r="N50" s="320" t="s">
        <v>714</v>
      </c>
      <c r="O50" s="1359" t="s">
        <v>2962</v>
      </c>
      <c r="P50" s="327"/>
    </row>
    <row r="51" spans="1:16" ht="30" customHeight="1">
      <c r="A51" s="1350"/>
      <c r="B51" s="326" t="s">
        <v>993</v>
      </c>
      <c r="C51" s="1353"/>
      <c r="D51" s="1355"/>
      <c r="E51" s="305" t="str">
        <f>E50</f>
        <v>110/7/21</v>
      </c>
      <c r="F51" s="1512"/>
      <c r="G51" s="1355"/>
      <c r="H51" s="319">
        <v>2</v>
      </c>
      <c r="I51" s="379" t="s">
        <v>443</v>
      </c>
      <c r="J51" s="1507"/>
      <c r="K51" s="319">
        <f>K49+H51</f>
        <v>36</v>
      </c>
      <c r="L51" s="379" t="s">
        <v>320</v>
      </c>
      <c r="M51" s="1424"/>
      <c r="N51" s="320" t="s">
        <v>879</v>
      </c>
      <c r="O51" s="1359"/>
      <c r="P51" s="327"/>
    </row>
    <row r="52" spans="1:16" ht="30" customHeight="1">
      <c r="A52" s="1350" t="s">
        <v>3111</v>
      </c>
      <c r="B52" s="326" t="s">
        <v>1006</v>
      </c>
      <c r="C52" s="1352">
        <v>15</v>
      </c>
      <c r="D52" s="1354" t="s">
        <v>4154</v>
      </c>
      <c r="E52" s="305" t="s">
        <v>3097</v>
      </c>
      <c r="F52" s="1455">
        <v>3</v>
      </c>
      <c r="G52" s="1354" t="s">
        <v>4154</v>
      </c>
      <c r="H52" s="1513" t="str">
        <f>E52</f>
        <v>110/7/23</v>
      </c>
      <c r="I52" s="1514"/>
      <c r="J52" s="1506" t="s">
        <v>3095</v>
      </c>
      <c r="K52" s="319">
        <f>K50+F52</f>
        <v>55</v>
      </c>
      <c r="L52" s="379" t="s">
        <v>4183</v>
      </c>
      <c r="M52" s="1424" t="s">
        <v>444</v>
      </c>
      <c r="N52" s="320" t="s">
        <v>714</v>
      </c>
      <c r="O52" s="1359" t="s">
        <v>3098</v>
      </c>
      <c r="P52" s="327"/>
    </row>
    <row r="53" spans="1:16" ht="30" customHeight="1">
      <c r="A53" s="1350"/>
      <c r="B53" s="326" t="s">
        <v>993</v>
      </c>
      <c r="C53" s="1353"/>
      <c r="D53" s="1355"/>
      <c r="E53" s="305" t="str">
        <f>E52</f>
        <v>110/7/23</v>
      </c>
      <c r="F53" s="1512"/>
      <c r="G53" s="1355"/>
      <c r="H53" s="319">
        <v>2</v>
      </c>
      <c r="I53" s="379" t="s">
        <v>443</v>
      </c>
      <c r="J53" s="1507"/>
      <c r="K53" s="319">
        <f>K51+H53</f>
        <v>38</v>
      </c>
      <c r="L53" s="379" t="s">
        <v>320</v>
      </c>
      <c r="M53" s="1424"/>
      <c r="N53" s="320" t="s">
        <v>879</v>
      </c>
      <c r="O53" s="1359"/>
      <c r="P53" s="327"/>
    </row>
    <row r="54" spans="1:16" ht="30" customHeight="1">
      <c r="A54" s="1350" t="s">
        <v>3112</v>
      </c>
      <c r="B54" s="326" t="s">
        <v>1006</v>
      </c>
      <c r="C54" s="1352">
        <v>15</v>
      </c>
      <c r="D54" s="1354" t="s">
        <v>4154</v>
      </c>
      <c r="E54" s="305" t="s">
        <v>3099</v>
      </c>
      <c r="F54" s="1455">
        <v>3</v>
      </c>
      <c r="G54" s="1354" t="s">
        <v>4154</v>
      </c>
      <c r="H54" s="1513" t="str">
        <f>E54</f>
        <v>110/7/26</v>
      </c>
      <c r="I54" s="1514"/>
      <c r="J54" s="1506" t="s">
        <v>3095</v>
      </c>
      <c r="K54" s="319">
        <f>K52+F54</f>
        <v>58</v>
      </c>
      <c r="L54" s="379" t="s">
        <v>4183</v>
      </c>
      <c r="M54" s="1424" t="s">
        <v>444</v>
      </c>
      <c r="N54" s="320" t="s">
        <v>714</v>
      </c>
      <c r="O54" s="1359" t="s">
        <v>3100</v>
      </c>
      <c r="P54" s="327"/>
    </row>
    <row r="55" spans="1:16" ht="30" customHeight="1">
      <c r="A55" s="1350"/>
      <c r="B55" s="326" t="s">
        <v>993</v>
      </c>
      <c r="C55" s="1353"/>
      <c r="D55" s="1355"/>
      <c r="E55" s="305" t="str">
        <f>E54</f>
        <v>110/7/26</v>
      </c>
      <c r="F55" s="1512"/>
      <c r="G55" s="1355"/>
      <c r="H55" s="319">
        <v>2</v>
      </c>
      <c r="I55" s="379" t="s">
        <v>443</v>
      </c>
      <c r="J55" s="1507"/>
      <c r="K55" s="319">
        <f>K53+H55</f>
        <v>40</v>
      </c>
      <c r="L55" s="379" t="s">
        <v>320</v>
      </c>
      <c r="M55" s="1424"/>
      <c r="N55" s="320" t="s">
        <v>879</v>
      </c>
      <c r="O55" s="1359"/>
      <c r="P55" s="327"/>
    </row>
    <row r="56" spans="1:16" ht="30" customHeight="1">
      <c r="A56" s="1350" t="s">
        <v>3113</v>
      </c>
      <c r="B56" s="326" t="s">
        <v>1006</v>
      </c>
      <c r="C56" s="1352">
        <v>15</v>
      </c>
      <c r="D56" s="1354" t="s">
        <v>4154</v>
      </c>
      <c r="E56" s="305" t="s">
        <v>3102</v>
      </c>
      <c r="F56" s="1455">
        <v>3</v>
      </c>
      <c r="G56" s="1354" t="s">
        <v>4154</v>
      </c>
      <c r="H56" s="1513" t="str">
        <f>E56</f>
        <v>110/7/27</v>
      </c>
      <c r="I56" s="1514"/>
      <c r="J56" s="1506" t="s">
        <v>3095</v>
      </c>
      <c r="K56" s="319">
        <f>K54+F56</f>
        <v>61</v>
      </c>
      <c r="L56" s="379" t="s">
        <v>4183</v>
      </c>
      <c r="M56" s="1424" t="s">
        <v>444</v>
      </c>
      <c r="N56" s="320" t="s">
        <v>714</v>
      </c>
      <c r="O56" s="1359" t="s">
        <v>3101</v>
      </c>
      <c r="P56" s="327"/>
    </row>
    <row r="57" spans="1:16" ht="30" customHeight="1">
      <c r="A57" s="1350"/>
      <c r="B57" s="326" t="s">
        <v>993</v>
      </c>
      <c r="C57" s="1353"/>
      <c r="D57" s="1355"/>
      <c r="E57" s="305" t="str">
        <f>E56</f>
        <v>110/7/27</v>
      </c>
      <c r="F57" s="1512"/>
      <c r="G57" s="1355"/>
      <c r="H57" s="319">
        <v>2</v>
      </c>
      <c r="I57" s="379" t="s">
        <v>443</v>
      </c>
      <c r="J57" s="1507"/>
      <c r="K57" s="319">
        <f>K55+H57</f>
        <v>42</v>
      </c>
      <c r="L57" s="379" t="s">
        <v>320</v>
      </c>
      <c r="M57" s="1424"/>
      <c r="N57" s="320" t="s">
        <v>879</v>
      </c>
      <c r="O57" s="1359"/>
      <c r="P57" s="327"/>
    </row>
    <row r="58" spans="1:16" ht="30" customHeight="1">
      <c r="A58" s="1350" t="s">
        <v>3114</v>
      </c>
      <c r="B58" s="326" t="s">
        <v>1006</v>
      </c>
      <c r="C58" s="1352">
        <v>15</v>
      </c>
      <c r="D58" s="1354" t="s">
        <v>4154</v>
      </c>
      <c r="E58" s="305" t="s">
        <v>3104</v>
      </c>
      <c r="F58" s="1455">
        <v>3</v>
      </c>
      <c r="G58" s="1354" t="s">
        <v>4154</v>
      </c>
      <c r="H58" s="1513" t="str">
        <f>E58</f>
        <v>110/7/30</v>
      </c>
      <c r="I58" s="1514"/>
      <c r="J58" s="1506" t="s">
        <v>3095</v>
      </c>
      <c r="K58" s="319">
        <f>K56+F58</f>
        <v>64</v>
      </c>
      <c r="L58" s="379" t="s">
        <v>4183</v>
      </c>
      <c r="M58" s="1424" t="s">
        <v>444</v>
      </c>
      <c r="N58" s="320" t="s">
        <v>714</v>
      </c>
      <c r="O58" s="1359" t="s">
        <v>3103</v>
      </c>
      <c r="P58" s="327"/>
    </row>
    <row r="59" spans="1:16" ht="30" customHeight="1">
      <c r="A59" s="1350"/>
      <c r="B59" s="326" t="s">
        <v>993</v>
      </c>
      <c r="C59" s="1353"/>
      <c r="D59" s="1355"/>
      <c r="E59" s="305" t="str">
        <f>E58</f>
        <v>110/7/30</v>
      </c>
      <c r="F59" s="1512"/>
      <c r="G59" s="1355"/>
      <c r="H59" s="319">
        <v>2</v>
      </c>
      <c r="I59" s="379" t="s">
        <v>443</v>
      </c>
      <c r="J59" s="1507"/>
      <c r="K59" s="319">
        <f>K57+H59</f>
        <v>44</v>
      </c>
      <c r="L59" s="379" t="s">
        <v>320</v>
      </c>
      <c r="M59" s="1424"/>
      <c r="N59" s="320" t="s">
        <v>879</v>
      </c>
      <c r="O59" s="1359"/>
      <c r="P59" s="327"/>
    </row>
    <row r="60" spans="1:16" ht="30" customHeight="1">
      <c r="A60" s="1350" t="s">
        <v>3115</v>
      </c>
      <c r="B60" s="326" t="s">
        <v>1006</v>
      </c>
      <c r="C60" s="1352">
        <v>15</v>
      </c>
      <c r="D60" s="1354" t="s">
        <v>4154</v>
      </c>
      <c r="E60" s="305" t="s">
        <v>3105</v>
      </c>
      <c r="F60" s="1455">
        <v>3</v>
      </c>
      <c r="G60" s="1354" t="s">
        <v>4154</v>
      </c>
      <c r="H60" s="1513" t="str">
        <f>E60</f>
        <v>110/7/31</v>
      </c>
      <c r="I60" s="1514"/>
      <c r="J60" s="1506" t="s">
        <v>3095</v>
      </c>
      <c r="K60" s="319">
        <f>K58+F60</f>
        <v>67</v>
      </c>
      <c r="L60" s="379" t="s">
        <v>4183</v>
      </c>
      <c r="M60" s="1424" t="s">
        <v>444</v>
      </c>
      <c r="N60" s="320" t="s">
        <v>714</v>
      </c>
      <c r="O60" s="1359" t="s">
        <v>3106</v>
      </c>
      <c r="P60" s="327"/>
    </row>
    <row r="61" spans="1:16" ht="30" customHeight="1">
      <c r="A61" s="1350"/>
      <c r="B61" s="326" t="s">
        <v>993</v>
      </c>
      <c r="C61" s="1353"/>
      <c r="D61" s="1355"/>
      <c r="E61" s="305" t="str">
        <f>E60</f>
        <v>110/7/31</v>
      </c>
      <c r="F61" s="1512"/>
      <c r="G61" s="1355"/>
      <c r="H61" s="319">
        <v>2</v>
      </c>
      <c r="I61" s="379" t="s">
        <v>443</v>
      </c>
      <c r="J61" s="1507"/>
      <c r="K61" s="319">
        <f>K59+H61</f>
        <v>46</v>
      </c>
      <c r="L61" s="379" t="s">
        <v>320</v>
      </c>
      <c r="M61" s="1424"/>
      <c r="N61" s="320" t="s">
        <v>879</v>
      </c>
      <c r="O61" s="1359"/>
      <c r="P61" s="327"/>
    </row>
    <row r="62" spans="1:16" ht="30" customHeight="1">
      <c r="A62" s="1350" t="s">
        <v>3116</v>
      </c>
      <c r="B62" s="326" t="s">
        <v>1006</v>
      </c>
      <c r="C62" s="1352">
        <v>15</v>
      </c>
      <c r="D62" s="1354" t="s">
        <v>4154</v>
      </c>
      <c r="E62" s="305" t="s">
        <v>3107</v>
      </c>
      <c r="F62" s="1455">
        <v>3</v>
      </c>
      <c r="G62" s="1354" t="s">
        <v>4154</v>
      </c>
      <c r="H62" s="1513" t="str">
        <f>E62</f>
        <v>110/8/4</v>
      </c>
      <c r="I62" s="1514"/>
      <c r="J62" s="1506" t="s">
        <v>3095</v>
      </c>
      <c r="K62" s="319">
        <f>K60+F62</f>
        <v>70</v>
      </c>
      <c r="L62" s="379" t="s">
        <v>4183</v>
      </c>
      <c r="M62" s="1424" t="s">
        <v>444</v>
      </c>
      <c r="N62" s="320" t="s">
        <v>714</v>
      </c>
      <c r="O62" s="1359" t="s">
        <v>3109</v>
      </c>
      <c r="P62" s="327"/>
    </row>
    <row r="63" spans="1:16" ht="30" customHeight="1">
      <c r="A63" s="1350"/>
      <c r="B63" s="326" t="s">
        <v>993</v>
      </c>
      <c r="C63" s="1353"/>
      <c r="D63" s="1355"/>
      <c r="E63" s="305" t="str">
        <f>E62</f>
        <v>110/8/4</v>
      </c>
      <c r="F63" s="1512"/>
      <c r="G63" s="1355"/>
      <c r="H63" s="319">
        <v>2</v>
      </c>
      <c r="I63" s="379" t="s">
        <v>443</v>
      </c>
      <c r="J63" s="1507"/>
      <c r="K63" s="319">
        <f>K61+H63</f>
        <v>48</v>
      </c>
      <c r="L63" s="379" t="s">
        <v>320</v>
      </c>
      <c r="M63" s="1424"/>
      <c r="N63" s="320" t="s">
        <v>879</v>
      </c>
      <c r="O63" s="1359"/>
      <c r="P63" s="327"/>
    </row>
    <row r="64" spans="1:16" ht="30" customHeight="1">
      <c r="A64" s="1350" t="s">
        <v>3117</v>
      </c>
      <c r="B64" s="326" t="s">
        <v>1006</v>
      </c>
      <c r="C64" s="1352">
        <v>15</v>
      </c>
      <c r="D64" s="1354" t="s">
        <v>4154</v>
      </c>
      <c r="E64" s="305" t="s">
        <v>3108</v>
      </c>
      <c r="F64" s="1455">
        <v>3</v>
      </c>
      <c r="G64" s="1354" t="s">
        <v>4154</v>
      </c>
      <c r="H64" s="1513" t="str">
        <f>E64</f>
        <v>110/8/7</v>
      </c>
      <c r="I64" s="1514"/>
      <c r="J64" s="1506" t="s">
        <v>3095</v>
      </c>
      <c r="K64" s="319">
        <f>K62+F64</f>
        <v>73</v>
      </c>
      <c r="L64" s="379" t="s">
        <v>4183</v>
      </c>
      <c r="M64" s="1424" t="s">
        <v>444</v>
      </c>
      <c r="N64" s="320" t="s">
        <v>714</v>
      </c>
      <c r="O64" s="1359" t="s">
        <v>3110</v>
      </c>
      <c r="P64" s="327"/>
    </row>
    <row r="65" spans="1:16" ht="30" customHeight="1">
      <c r="A65" s="1350"/>
      <c r="B65" s="326" t="s">
        <v>993</v>
      </c>
      <c r="C65" s="1353"/>
      <c r="D65" s="1355"/>
      <c r="E65" s="305" t="str">
        <f>E64</f>
        <v>110/8/7</v>
      </c>
      <c r="F65" s="1512"/>
      <c r="G65" s="1355"/>
      <c r="H65" s="319">
        <v>2</v>
      </c>
      <c r="I65" s="379" t="s">
        <v>443</v>
      </c>
      <c r="J65" s="1507"/>
      <c r="K65" s="319">
        <f>K63+H65</f>
        <v>50</v>
      </c>
      <c r="L65" s="379" t="s">
        <v>320</v>
      </c>
      <c r="M65" s="1424"/>
      <c r="N65" s="320" t="s">
        <v>879</v>
      </c>
      <c r="O65" s="1359"/>
      <c r="P65" s="327"/>
    </row>
    <row r="66" spans="1:16" ht="30" customHeight="1">
      <c r="A66" s="1350" t="s">
        <v>3152</v>
      </c>
      <c r="B66" s="326" t="s">
        <v>1006</v>
      </c>
      <c r="C66" s="1352">
        <v>15</v>
      </c>
      <c r="D66" s="1354" t="s">
        <v>4154</v>
      </c>
      <c r="E66" s="305" t="s">
        <v>3153</v>
      </c>
      <c r="F66" s="1455">
        <v>2</v>
      </c>
      <c r="G66" s="1354" t="s">
        <v>4154</v>
      </c>
      <c r="H66" s="1513" t="str">
        <f>E66</f>
        <v>110/8/26</v>
      </c>
      <c r="I66" s="1514"/>
      <c r="J66" s="1506" t="s">
        <v>3095</v>
      </c>
      <c r="K66" s="319">
        <f>K64+F66</f>
        <v>75</v>
      </c>
      <c r="L66" s="379" t="s">
        <v>4183</v>
      </c>
      <c r="M66" s="1424" t="s">
        <v>444</v>
      </c>
      <c r="N66" s="320" t="s">
        <v>714</v>
      </c>
      <c r="O66" s="1359" t="s">
        <v>3154</v>
      </c>
      <c r="P66" s="327"/>
    </row>
    <row r="67" spans="1:16" ht="30" customHeight="1">
      <c r="A67" s="1350"/>
      <c r="B67" s="326" t="s">
        <v>993</v>
      </c>
      <c r="C67" s="1353"/>
      <c r="D67" s="1355"/>
      <c r="E67" s="305" t="str">
        <f>E66</f>
        <v>110/8/26</v>
      </c>
      <c r="F67" s="1512"/>
      <c r="G67" s="1355"/>
      <c r="H67" s="319">
        <v>2</v>
      </c>
      <c r="I67" s="379" t="s">
        <v>443</v>
      </c>
      <c r="J67" s="1507"/>
      <c r="K67" s="319">
        <f>K65+H67</f>
        <v>52</v>
      </c>
      <c r="L67" s="379" t="s">
        <v>320</v>
      </c>
      <c r="M67" s="1424"/>
      <c r="N67" s="320" t="s">
        <v>879</v>
      </c>
      <c r="O67" s="1359"/>
      <c r="P67" s="327"/>
    </row>
    <row r="68" spans="1:16" ht="30" customHeight="1">
      <c r="A68" s="1350" t="s">
        <v>3284</v>
      </c>
      <c r="B68" s="326" t="s">
        <v>1006</v>
      </c>
      <c r="C68" s="1352">
        <v>15</v>
      </c>
      <c r="D68" s="1354" t="s">
        <v>4154</v>
      </c>
      <c r="E68" s="305" t="s">
        <v>3285</v>
      </c>
      <c r="F68" s="1455">
        <v>2</v>
      </c>
      <c r="G68" s="1354" t="s">
        <v>4154</v>
      </c>
      <c r="H68" s="1513" t="str">
        <f>E68</f>
        <v>110/9/1</v>
      </c>
      <c r="I68" s="1514"/>
      <c r="J68" s="1506" t="s">
        <v>3095</v>
      </c>
      <c r="K68" s="319">
        <f>K66+F68</f>
        <v>77</v>
      </c>
      <c r="L68" s="379" t="s">
        <v>4183</v>
      </c>
      <c r="M68" s="1424" t="s">
        <v>444</v>
      </c>
      <c r="N68" s="320" t="s">
        <v>2555</v>
      </c>
      <c r="O68" s="1359" t="s">
        <v>3286</v>
      </c>
      <c r="P68" s="327"/>
    </row>
    <row r="69" spans="1:16" ht="30" customHeight="1">
      <c r="A69" s="1350"/>
      <c r="B69" s="326" t="s">
        <v>993</v>
      </c>
      <c r="C69" s="1353"/>
      <c r="D69" s="1355"/>
      <c r="E69" s="305" t="str">
        <f>E68</f>
        <v>110/9/1</v>
      </c>
      <c r="F69" s="1512"/>
      <c r="G69" s="1355"/>
      <c r="H69" s="319">
        <v>2</v>
      </c>
      <c r="I69" s="379" t="s">
        <v>443</v>
      </c>
      <c r="J69" s="1507"/>
      <c r="K69" s="319">
        <f>K67+H69</f>
        <v>54</v>
      </c>
      <c r="L69" s="379" t="s">
        <v>320</v>
      </c>
      <c r="M69" s="1424"/>
      <c r="N69" s="320" t="s">
        <v>1995</v>
      </c>
      <c r="O69" s="1359"/>
      <c r="P69" s="327"/>
    </row>
    <row r="70" spans="1:16" ht="30" customHeight="1">
      <c r="A70" s="1350" t="s">
        <v>3287</v>
      </c>
      <c r="B70" s="326" t="s">
        <v>1006</v>
      </c>
      <c r="C70" s="1352">
        <v>15</v>
      </c>
      <c r="D70" s="1354" t="s">
        <v>4154</v>
      </c>
      <c r="E70" s="305" t="s">
        <v>3288</v>
      </c>
      <c r="F70" s="1455">
        <v>2</v>
      </c>
      <c r="G70" s="1354" t="s">
        <v>4154</v>
      </c>
      <c r="H70" s="1513" t="str">
        <f>E70</f>
        <v>110/9/3</v>
      </c>
      <c r="I70" s="1514"/>
      <c r="J70" s="1506" t="s">
        <v>3095</v>
      </c>
      <c r="K70" s="319">
        <f>K68+F70</f>
        <v>79</v>
      </c>
      <c r="L70" s="379" t="s">
        <v>4183</v>
      </c>
      <c r="M70" s="1424" t="s">
        <v>444</v>
      </c>
      <c r="N70" s="320" t="s">
        <v>2616</v>
      </c>
      <c r="O70" s="1359" t="s">
        <v>3289</v>
      </c>
      <c r="P70" s="327"/>
    </row>
    <row r="71" spans="1:16" ht="30" customHeight="1">
      <c r="A71" s="1350"/>
      <c r="B71" s="326" t="s">
        <v>993</v>
      </c>
      <c r="C71" s="1353"/>
      <c r="D71" s="1355"/>
      <c r="E71" s="305" t="str">
        <f>E70</f>
        <v>110/9/3</v>
      </c>
      <c r="F71" s="1512"/>
      <c r="G71" s="1355"/>
      <c r="H71" s="319">
        <v>2</v>
      </c>
      <c r="I71" s="379" t="s">
        <v>443</v>
      </c>
      <c r="J71" s="1507"/>
      <c r="K71" s="319">
        <f>K69+H71</f>
        <v>56</v>
      </c>
      <c r="L71" s="379" t="s">
        <v>320</v>
      </c>
      <c r="M71" s="1424"/>
      <c r="N71" s="320" t="s">
        <v>1995</v>
      </c>
      <c r="O71" s="1359"/>
      <c r="P71" s="327"/>
    </row>
    <row r="72" spans="1:16" ht="30" customHeight="1">
      <c r="A72" s="1410" t="s">
        <v>3291</v>
      </c>
      <c r="B72" s="326" t="s">
        <v>1006</v>
      </c>
      <c r="C72" s="1352">
        <v>15</v>
      </c>
      <c r="D72" s="1354" t="s">
        <v>4154</v>
      </c>
      <c r="E72" s="305" t="s">
        <v>3292</v>
      </c>
      <c r="F72" s="1504">
        <v>2</v>
      </c>
      <c r="G72" s="1354" t="s">
        <v>4154</v>
      </c>
      <c r="H72" s="1400" t="str">
        <f>E72</f>
        <v>110/9/6</v>
      </c>
      <c r="I72" s="1401"/>
      <c r="J72" s="1506" t="s">
        <v>3290</v>
      </c>
      <c r="K72" s="319">
        <f>K70+F72</f>
        <v>81</v>
      </c>
      <c r="L72" s="379" t="s">
        <v>4183</v>
      </c>
      <c r="M72" s="1420" t="s">
        <v>444</v>
      </c>
      <c r="N72" s="320" t="s">
        <v>2544</v>
      </c>
      <c r="O72" s="1422" t="s">
        <v>3293</v>
      </c>
      <c r="P72" s="327"/>
    </row>
    <row r="73" spans="1:16" ht="30" customHeight="1">
      <c r="A73" s="1411"/>
      <c r="B73" s="326" t="s">
        <v>993</v>
      </c>
      <c r="C73" s="1353"/>
      <c r="D73" s="1355"/>
      <c r="E73" s="305" t="str">
        <f>E72</f>
        <v>110/9/6</v>
      </c>
      <c r="F73" s="1505"/>
      <c r="G73" s="1355"/>
      <c r="H73" s="319">
        <v>2</v>
      </c>
      <c r="I73" s="379" t="s">
        <v>443</v>
      </c>
      <c r="J73" s="1507"/>
      <c r="K73" s="319">
        <f>K71+H73</f>
        <v>58</v>
      </c>
      <c r="L73" s="379" t="s">
        <v>320</v>
      </c>
      <c r="M73" s="1421"/>
      <c r="N73" s="320" t="s">
        <v>2545</v>
      </c>
      <c r="O73" s="1423"/>
      <c r="P73" s="327"/>
    </row>
    <row r="74" spans="1:16" ht="30" customHeight="1">
      <c r="A74" s="1410" t="s">
        <v>3294</v>
      </c>
      <c r="B74" s="326" t="s">
        <v>1006</v>
      </c>
      <c r="C74" s="1352">
        <v>15</v>
      </c>
      <c r="D74" s="1354" t="s">
        <v>4154</v>
      </c>
      <c r="E74" s="305" t="s">
        <v>3295</v>
      </c>
      <c r="F74" s="1504">
        <v>2</v>
      </c>
      <c r="G74" s="1354" t="s">
        <v>4154</v>
      </c>
      <c r="H74" s="1400" t="str">
        <f>E74</f>
        <v>110/9/7</v>
      </c>
      <c r="I74" s="1401"/>
      <c r="J74" s="1506" t="s">
        <v>3290</v>
      </c>
      <c r="K74" s="319">
        <f>K72+F74</f>
        <v>83</v>
      </c>
      <c r="L74" s="379" t="s">
        <v>4183</v>
      </c>
      <c r="M74" s="1420" t="s">
        <v>444</v>
      </c>
      <c r="N74" s="320" t="s">
        <v>2555</v>
      </c>
      <c r="O74" s="1422" t="s">
        <v>3296</v>
      </c>
      <c r="P74" s="327"/>
    </row>
    <row r="75" spans="1:16" ht="30" customHeight="1">
      <c r="A75" s="1411"/>
      <c r="B75" s="326" t="s">
        <v>993</v>
      </c>
      <c r="C75" s="1353"/>
      <c r="D75" s="1355"/>
      <c r="E75" s="305" t="str">
        <f>E74</f>
        <v>110/9/7</v>
      </c>
      <c r="F75" s="1505"/>
      <c r="G75" s="1355"/>
      <c r="H75" s="319">
        <v>2</v>
      </c>
      <c r="I75" s="379" t="s">
        <v>443</v>
      </c>
      <c r="J75" s="1507"/>
      <c r="K75" s="319">
        <f>K73+H75</f>
        <v>60</v>
      </c>
      <c r="L75" s="379" t="s">
        <v>320</v>
      </c>
      <c r="M75" s="1421"/>
      <c r="N75" s="320" t="s">
        <v>1995</v>
      </c>
      <c r="O75" s="1423"/>
      <c r="P75" s="327"/>
    </row>
    <row r="76" spans="1:16" ht="30" customHeight="1">
      <c r="A76" s="1410" t="s">
        <v>3297</v>
      </c>
      <c r="B76" s="326" t="s">
        <v>1006</v>
      </c>
      <c r="C76" s="1352">
        <v>15</v>
      </c>
      <c r="D76" s="1354" t="s">
        <v>4154</v>
      </c>
      <c r="E76" s="305" t="s">
        <v>3298</v>
      </c>
      <c r="F76" s="1504">
        <v>2</v>
      </c>
      <c r="G76" s="1354" t="s">
        <v>4154</v>
      </c>
      <c r="H76" s="1400" t="str">
        <f>E76</f>
        <v>110/9/10</v>
      </c>
      <c r="I76" s="1401"/>
      <c r="J76" s="1506" t="s">
        <v>3290</v>
      </c>
      <c r="K76" s="319">
        <f>K74+F76</f>
        <v>85</v>
      </c>
      <c r="L76" s="379" t="s">
        <v>4183</v>
      </c>
      <c r="M76" s="1420" t="s">
        <v>444</v>
      </c>
      <c r="N76" s="320" t="s">
        <v>714</v>
      </c>
      <c r="O76" s="1422" t="s">
        <v>3303</v>
      </c>
      <c r="P76" s="327"/>
    </row>
    <row r="77" spans="1:16" ht="30" customHeight="1">
      <c r="A77" s="1411"/>
      <c r="B77" s="326" t="s">
        <v>993</v>
      </c>
      <c r="C77" s="1353"/>
      <c r="D77" s="1355"/>
      <c r="E77" s="305" t="str">
        <f>E76</f>
        <v>110/9/10</v>
      </c>
      <c r="F77" s="1505"/>
      <c r="G77" s="1355"/>
      <c r="H77" s="319">
        <v>2</v>
      </c>
      <c r="I77" s="379" t="s">
        <v>443</v>
      </c>
      <c r="J77" s="1507"/>
      <c r="K77" s="319">
        <f>K75+H77</f>
        <v>62</v>
      </c>
      <c r="L77" s="379" t="s">
        <v>320</v>
      </c>
      <c r="M77" s="1421"/>
      <c r="N77" s="320" t="s">
        <v>879</v>
      </c>
      <c r="O77" s="1423"/>
      <c r="P77" s="327"/>
    </row>
    <row r="78" spans="1:16" ht="30" customHeight="1">
      <c r="A78" s="1410" t="s">
        <v>3299</v>
      </c>
      <c r="B78" s="326" t="s">
        <v>1006</v>
      </c>
      <c r="C78" s="1352">
        <v>15</v>
      </c>
      <c r="D78" s="1354" t="s">
        <v>4154</v>
      </c>
      <c r="E78" s="305" t="s">
        <v>3298</v>
      </c>
      <c r="F78" s="1504">
        <v>3</v>
      </c>
      <c r="G78" s="1354" t="s">
        <v>4154</v>
      </c>
      <c r="H78" s="1400" t="str">
        <f>E78</f>
        <v>110/9/10</v>
      </c>
      <c r="I78" s="1401"/>
      <c r="J78" s="1506" t="s">
        <v>3290</v>
      </c>
      <c r="K78" s="319">
        <f>K76+F78</f>
        <v>88</v>
      </c>
      <c r="L78" s="379" t="s">
        <v>4183</v>
      </c>
      <c r="M78" s="1420" t="s">
        <v>444</v>
      </c>
      <c r="N78" s="320" t="s">
        <v>3185</v>
      </c>
      <c r="O78" s="1422" t="s">
        <v>3300</v>
      </c>
      <c r="P78" s="327"/>
    </row>
    <row r="79" spans="1:16" ht="30" customHeight="1">
      <c r="A79" s="1411"/>
      <c r="B79" s="326" t="s">
        <v>993</v>
      </c>
      <c r="C79" s="1353"/>
      <c r="D79" s="1355"/>
      <c r="E79" s="305" t="str">
        <f>E78</f>
        <v>110/9/10</v>
      </c>
      <c r="F79" s="1505"/>
      <c r="G79" s="1355"/>
      <c r="H79" s="319">
        <v>2</v>
      </c>
      <c r="I79" s="379" t="s">
        <v>443</v>
      </c>
      <c r="J79" s="1507"/>
      <c r="K79" s="319">
        <f>K77+H79</f>
        <v>64</v>
      </c>
      <c r="L79" s="379" t="s">
        <v>320</v>
      </c>
      <c r="M79" s="1421"/>
      <c r="N79" s="320" t="s">
        <v>3160</v>
      </c>
      <c r="O79" s="1423"/>
      <c r="P79" s="327"/>
    </row>
    <row r="80" spans="1:16" ht="30" customHeight="1">
      <c r="A80" s="1410" t="s">
        <v>3301</v>
      </c>
      <c r="B80" s="326" t="s">
        <v>1006</v>
      </c>
      <c r="C80" s="1352">
        <v>15</v>
      </c>
      <c r="D80" s="1354" t="s">
        <v>4154</v>
      </c>
      <c r="E80" s="305" t="s">
        <v>3302</v>
      </c>
      <c r="F80" s="1504">
        <v>2</v>
      </c>
      <c r="G80" s="1354" t="s">
        <v>4154</v>
      </c>
      <c r="H80" s="1400" t="str">
        <f>E80</f>
        <v>110/9/13</v>
      </c>
      <c r="I80" s="1401"/>
      <c r="J80" s="1506" t="s">
        <v>3290</v>
      </c>
      <c r="K80" s="319">
        <f>K78+F80</f>
        <v>90</v>
      </c>
      <c r="L80" s="379" t="s">
        <v>4183</v>
      </c>
      <c r="M80" s="1420" t="s">
        <v>444</v>
      </c>
      <c r="N80" s="320" t="s">
        <v>714</v>
      </c>
      <c r="O80" s="1422" t="s">
        <v>3304</v>
      </c>
      <c r="P80" s="327"/>
    </row>
    <row r="81" spans="1:16" ht="30" customHeight="1">
      <c r="A81" s="1411"/>
      <c r="B81" s="326" t="s">
        <v>993</v>
      </c>
      <c r="C81" s="1353"/>
      <c r="D81" s="1355"/>
      <c r="E81" s="305" t="str">
        <f>E80</f>
        <v>110/9/13</v>
      </c>
      <c r="F81" s="1505"/>
      <c r="G81" s="1355"/>
      <c r="H81" s="319">
        <v>2</v>
      </c>
      <c r="I81" s="379" t="s">
        <v>443</v>
      </c>
      <c r="J81" s="1507"/>
      <c r="K81" s="319">
        <f>K79+H81</f>
        <v>66</v>
      </c>
      <c r="L81" s="379" t="s">
        <v>320</v>
      </c>
      <c r="M81" s="1421"/>
      <c r="N81" s="320" t="s">
        <v>879</v>
      </c>
      <c r="O81" s="1423"/>
      <c r="P81" s="327"/>
    </row>
    <row r="82" spans="1:16" ht="30" customHeight="1">
      <c r="A82" s="1410" t="s">
        <v>3305</v>
      </c>
      <c r="B82" s="326" t="s">
        <v>1006</v>
      </c>
      <c r="C82" s="1352">
        <v>15</v>
      </c>
      <c r="D82" s="1354" t="s">
        <v>4154</v>
      </c>
      <c r="E82" s="305" t="s">
        <v>3306</v>
      </c>
      <c r="F82" s="1504">
        <v>2</v>
      </c>
      <c r="G82" s="1354" t="s">
        <v>4154</v>
      </c>
      <c r="H82" s="1400" t="str">
        <f>E82</f>
        <v>110/9/14</v>
      </c>
      <c r="I82" s="1401"/>
      <c r="J82" s="1506" t="s">
        <v>3290</v>
      </c>
      <c r="K82" s="319">
        <f>K80+F82</f>
        <v>92</v>
      </c>
      <c r="L82" s="379" t="s">
        <v>4183</v>
      </c>
      <c r="M82" s="1420" t="s">
        <v>444</v>
      </c>
      <c r="N82" s="320" t="s">
        <v>714</v>
      </c>
      <c r="O82" s="1422" t="s">
        <v>3312</v>
      </c>
      <c r="P82" s="327"/>
    </row>
    <row r="83" spans="1:16" ht="30" customHeight="1">
      <c r="A83" s="1411"/>
      <c r="B83" s="326" t="s">
        <v>993</v>
      </c>
      <c r="C83" s="1353"/>
      <c r="D83" s="1355"/>
      <c r="E83" s="305" t="str">
        <f>E82</f>
        <v>110/9/14</v>
      </c>
      <c r="F83" s="1505"/>
      <c r="G83" s="1355"/>
      <c r="H83" s="319">
        <v>2</v>
      </c>
      <c r="I83" s="379" t="s">
        <v>443</v>
      </c>
      <c r="J83" s="1507"/>
      <c r="K83" s="319">
        <f>K81+H83</f>
        <v>68</v>
      </c>
      <c r="L83" s="379" t="s">
        <v>320</v>
      </c>
      <c r="M83" s="1421"/>
      <c r="N83" s="320" t="s">
        <v>879</v>
      </c>
      <c r="O83" s="1423"/>
      <c r="P83" s="327"/>
    </row>
    <row r="84" spans="1:16" ht="30" customHeight="1">
      <c r="A84" s="1410" t="s">
        <v>3307</v>
      </c>
      <c r="B84" s="326" t="s">
        <v>1006</v>
      </c>
      <c r="C84" s="1352">
        <v>15</v>
      </c>
      <c r="D84" s="1354" t="s">
        <v>4154</v>
      </c>
      <c r="E84" s="305" t="s">
        <v>3308</v>
      </c>
      <c r="F84" s="1455">
        <v>3</v>
      </c>
      <c r="G84" s="1354" t="s">
        <v>4154</v>
      </c>
      <c r="H84" s="1400" t="str">
        <f>E84</f>
        <v>110/9/16</v>
      </c>
      <c r="I84" s="1401"/>
      <c r="J84" s="1506" t="s">
        <v>3290</v>
      </c>
      <c r="K84" s="319">
        <f>K82+F84</f>
        <v>95</v>
      </c>
      <c r="L84" s="379" t="s">
        <v>4183</v>
      </c>
      <c r="M84" s="1420" t="s">
        <v>444</v>
      </c>
      <c r="N84" s="320" t="s">
        <v>714</v>
      </c>
      <c r="O84" s="1422" t="s">
        <v>3309</v>
      </c>
      <c r="P84" s="327"/>
    </row>
    <row r="85" spans="1:16" ht="30" customHeight="1">
      <c r="A85" s="1411"/>
      <c r="B85" s="326" t="s">
        <v>993</v>
      </c>
      <c r="C85" s="1353"/>
      <c r="D85" s="1355"/>
      <c r="E85" s="305" t="str">
        <f>E84</f>
        <v>110/9/16</v>
      </c>
      <c r="F85" s="1512"/>
      <c r="G85" s="1355"/>
      <c r="H85" s="319">
        <v>2</v>
      </c>
      <c r="I85" s="379" t="s">
        <v>443</v>
      </c>
      <c r="J85" s="1507"/>
      <c r="K85" s="319">
        <f>K83+H85</f>
        <v>70</v>
      </c>
      <c r="L85" s="379" t="s">
        <v>320</v>
      </c>
      <c r="M85" s="1421"/>
      <c r="N85" s="320" t="s">
        <v>2545</v>
      </c>
      <c r="O85" s="1423"/>
      <c r="P85" s="327"/>
    </row>
    <row r="86" spans="1:16" ht="30" customHeight="1">
      <c r="A86" s="1410" t="s">
        <v>3310</v>
      </c>
      <c r="B86" s="326" t="s">
        <v>1006</v>
      </c>
      <c r="C86" s="1352">
        <v>15</v>
      </c>
      <c r="D86" s="1354" t="s">
        <v>4154</v>
      </c>
      <c r="E86" s="305" t="s">
        <v>3311</v>
      </c>
      <c r="F86" s="1455">
        <v>2</v>
      </c>
      <c r="G86" s="1354" t="s">
        <v>4154</v>
      </c>
      <c r="H86" s="1400" t="str">
        <f>E86</f>
        <v>110/9/17</v>
      </c>
      <c r="I86" s="1401"/>
      <c r="J86" s="1506" t="s">
        <v>3290</v>
      </c>
      <c r="K86" s="319">
        <f>K84+F86</f>
        <v>97</v>
      </c>
      <c r="L86" s="379" t="s">
        <v>4183</v>
      </c>
      <c r="M86" s="1420" t="s">
        <v>444</v>
      </c>
      <c r="N86" s="320" t="s">
        <v>714</v>
      </c>
      <c r="O86" s="1422" t="s">
        <v>3317</v>
      </c>
      <c r="P86" s="327"/>
    </row>
    <row r="87" spans="1:16" ht="30" customHeight="1">
      <c r="A87" s="1411"/>
      <c r="B87" s="326" t="s">
        <v>993</v>
      </c>
      <c r="C87" s="1353"/>
      <c r="D87" s="1355"/>
      <c r="E87" s="305" t="str">
        <f>E86</f>
        <v>110/9/17</v>
      </c>
      <c r="F87" s="1512"/>
      <c r="G87" s="1355"/>
      <c r="H87" s="319">
        <v>2</v>
      </c>
      <c r="I87" s="379" t="s">
        <v>443</v>
      </c>
      <c r="J87" s="1507"/>
      <c r="K87" s="319">
        <f>K85+H87</f>
        <v>72</v>
      </c>
      <c r="L87" s="379" t="s">
        <v>320</v>
      </c>
      <c r="M87" s="1421"/>
      <c r="N87" s="320" t="s">
        <v>879</v>
      </c>
      <c r="O87" s="1423"/>
      <c r="P87" s="327"/>
    </row>
    <row r="88" spans="1:16" ht="30" customHeight="1">
      <c r="A88" s="1410" t="s">
        <v>3313</v>
      </c>
      <c r="B88" s="326" t="s">
        <v>1006</v>
      </c>
      <c r="C88" s="1352">
        <v>15</v>
      </c>
      <c r="D88" s="1354" t="s">
        <v>4154</v>
      </c>
      <c r="E88" s="305" t="s">
        <v>3311</v>
      </c>
      <c r="F88" s="1504">
        <v>4</v>
      </c>
      <c r="G88" s="1354" t="s">
        <v>4154</v>
      </c>
      <c r="H88" s="1400" t="str">
        <f>E88</f>
        <v>110/9/17</v>
      </c>
      <c r="I88" s="1401"/>
      <c r="J88" s="1506" t="s">
        <v>3290</v>
      </c>
      <c r="K88" s="319">
        <f>K86+F88</f>
        <v>101</v>
      </c>
      <c r="L88" s="379" t="s">
        <v>4183</v>
      </c>
      <c r="M88" s="1420" t="s">
        <v>444</v>
      </c>
      <c r="N88" s="320" t="s">
        <v>2544</v>
      </c>
      <c r="O88" s="1422" t="s">
        <v>3314</v>
      </c>
      <c r="P88" s="327"/>
    </row>
    <row r="89" spans="1:16" ht="30" customHeight="1">
      <c r="A89" s="1411"/>
      <c r="B89" s="326" t="s">
        <v>993</v>
      </c>
      <c r="C89" s="1353"/>
      <c r="D89" s="1355"/>
      <c r="E89" s="305" t="str">
        <f>E88</f>
        <v>110/9/17</v>
      </c>
      <c r="F89" s="1505"/>
      <c r="G89" s="1355"/>
      <c r="H89" s="319">
        <v>2</v>
      </c>
      <c r="I89" s="379" t="s">
        <v>443</v>
      </c>
      <c r="J89" s="1507"/>
      <c r="K89" s="319">
        <f>K87+H89</f>
        <v>74</v>
      </c>
      <c r="L89" s="379" t="s">
        <v>320</v>
      </c>
      <c r="M89" s="1421"/>
      <c r="N89" s="320" t="s">
        <v>2545</v>
      </c>
      <c r="O89" s="1423"/>
      <c r="P89" s="327"/>
    </row>
    <row r="90" spans="1:16" ht="30" customHeight="1">
      <c r="A90" s="1410" t="s">
        <v>3315</v>
      </c>
      <c r="B90" s="326" t="s">
        <v>1006</v>
      </c>
      <c r="C90" s="1352">
        <v>15</v>
      </c>
      <c r="D90" s="1354" t="s">
        <v>4154</v>
      </c>
      <c r="E90" s="305" t="s">
        <v>3316</v>
      </c>
      <c r="F90" s="1504">
        <v>2</v>
      </c>
      <c r="G90" s="1354" t="s">
        <v>4154</v>
      </c>
      <c r="H90" s="1400" t="str">
        <f>E90</f>
        <v>110/9/20</v>
      </c>
      <c r="I90" s="1401"/>
      <c r="J90" s="1506" t="s">
        <v>3290</v>
      </c>
      <c r="K90" s="319">
        <f>K88+F90</f>
        <v>103</v>
      </c>
      <c r="L90" s="379" t="s">
        <v>4183</v>
      </c>
      <c r="M90" s="1420" t="s">
        <v>444</v>
      </c>
      <c r="N90" s="320" t="s">
        <v>714</v>
      </c>
      <c r="O90" s="1422" t="s">
        <v>3318</v>
      </c>
      <c r="P90" s="327"/>
    </row>
    <row r="91" spans="1:16" ht="30" customHeight="1">
      <c r="A91" s="1411"/>
      <c r="B91" s="326" t="s">
        <v>993</v>
      </c>
      <c r="C91" s="1353"/>
      <c r="D91" s="1355"/>
      <c r="E91" s="305" t="str">
        <f>E90</f>
        <v>110/9/20</v>
      </c>
      <c r="F91" s="1505"/>
      <c r="G91" s="1355"/>
      <c r="H91" s="319">
        <v>2</v>
      </c>
      <c r="I91" s="379" t="s">
        <v>443</v>
      </c>
      <c r="J91" s="1507"/>
      <c r="K91" s="319">
        <f>K89+H91</f>
        <v>76</v>
      </c>
      <c r="L91" s="379" t="s">
        <v>320</v>
      </c>
      <c r="M91" s="1421"/>
      <c r="N91" s="320" t="s">
        <v>879</v>
      </c>
      <c r="O91" s="1423"/>
      <c r="P91" s="327"/>
    </row>
    <row r="92" spans="1:16" ht="30" customHeight="1">
      <c r="A92" s="1410" t="s">
        <v>3319</v>
      </c>
      <c r="B92" s="326" t="s">
        <v>1006</v>
      </c>
      <c r="C92" s="1352">
        <v>15</v>
      </c>
      <c r="D92" s="1354" t="s">
        <v>4154</v>
      </c>
      <c r="E92" s="305" t="s">
        <v>3320</v>
      </c>
      <c r="F92" s="1504">
        <v>2</v>
      </c>
      <c r="G92" s="1354" t="s">
        <v>4154</v>
      </c>
      <c r="H92" s="1400" t="str">
        <f>E92</f>
        <v>110/9/22</v>
      </c>
      <c r="I92" s="1401"/>
      <c r="J92" s="1506" t="s">
        <v>3290</v>
      </c>
      <c r="K92" s="319">
        <f>K90+F92</f>
        <v>105</v>
      </c>
      <c r="L92" s="379" t="s">
        <v>4183</v>
      </c>
      <c r="M92" s="1420" t="s">
        <v>444</v>
      </c>
      <c r="N92" s="320" t="s">
        <v>714</v>
      </c>
      <c r="O92" s="1422" t="s">
        <v>3329</v>
      </c>
      <c r="P92" s="327"/>
    </row>
    <row r="93" spans="1:16" ht="30" customHeight="1">
      <c r="A93" s="1411"/>
      <c r="B93" s="326" t="s">
        <v>993</v>
      </c>
      <c r="C93" s="1353"/>
      <c r="D93" s="1355"/>
      <c r="E93" s="305" t="str">
        <f>E92</f>
        <v>110/9/22</v>
      </c>
      <c r="F93" s="1505"/>
      <c r="G93" s="1355"/>
      <c r="H93" s="319">
        <v>2</v>
      </c>
      <c r="I93" s="379" t="s">
        <v>443</v>
      </c>
      <c r="J93" s="1507"/>
      <c r="K93" s="319">
        <f>K91+H93</f>
        <v>78</v>
      </c>
      <c r="L93" s="379" t="s">
        <v>320</v>
      </c>
      <c r="M93" s="1421"/>
      <c r="N93" s="320" t="s">
        <v>879</v>
      </c>
      <c r="O93" s="1423"/>
      <c r="P93" s="327"/>
    </row>
    <row r="94" spans="1:16" ht="30" customHeight="1">
      <c r="A94" s="1410" t="s">
        <v>3321</v>
      </c>
      <c r="B94" s="326" t="s">
        <v>1006</v>
      </c>
      <c r="C94" s="1352">
        <v>15</v>
      </c>
      <c r="D94" s="1354" t="s">
        <v>4154</v>
      </c>
      <c r="E94" s="305" t="s">
        <v>3320</v>
      </c>
      <c r="F94" s="1504">
        <v>3</v>
      </c>
      <c r="G94" s="1354" t="s">
        <v>4154</v>
      </c>
      <c r="H94" s="1400" t="str">
        <f>E94</f>
        <v>110/9/22</v>
      </c>
      <c r="I94" s="1401"/>
      <c r="J94" s="1506" t="s">
        <v>3290</v>
      </c>
      <c r="K94" s="319">
        <f>K92+F94</f>
        <v>108</v>
      </c>
      <c r="L94" s="379" t="s">
        <v>4183</v>
      </c>
      <c r="M94" s="1420" t="s">
        <v>444</v>
      </c>
      <c r="N94" s="320" t="s">
        <v>714</v>
      </c>
      <c r="O94" s="1422" t="s">
        <v>3322</v>
      </c>
      <c r="P94" s="327"/>
    </row>
    <row r="95" spans="1:16" ht="30" customHeight="1">
      <c r="A95" s="1411"/>
      <c r="B95" s="326" t="s">
        <v>993</v>
      </c>
      <c r="C95" s="1353"/>
      <c r="D95" s="1355"/>
      <c r="E95" s="305" t="str">
        <f>E94</f>
        <v>110/9/22</v>
      </c>
      <c r="F95" s="1505"/>
      <c r="G95" s="1355"/>
      <c r="H95" s="319">
        <v>2</v>
      </c>
      <c r="I95" s="379" t="s">
        <v>443</v>
      </c>
      <c r="J95" s="1507"/>
      <c r="K95" s="319">
        <f>K93+H95</f>
        <v>80</v>
      </c>
      <c r="L95" s="379" t="s">
        <v>320</v>
      </c>
      <c r="M95" s="1421"/>
      <c r="N95" s="320" t="s">
        <v>879</v>
      </c>
      <c r="O95" s="1423"/>
      <c r="P95" s="327"/>
    </row>
    <row r="96" spans="1:16" ht="30" customHeight="1">
      <c r="A96" s="1410" t="s">
        <v>3323</v>
      </c>
      <c r="B96" s="326" t="s">
        <v>1006</v>
      </c>
      <c r="C96" s="1352">
        <v>15</v>
      </c>
      <c r="D96" s="1354" t="s">
        <v>4154</v>
      </c>
      <c r="E96" s="305" t="s">
        <v>3324</v>
      </c>
      <c r="F96" s="1504">
        <v>3</v>
      </c>
      <c r="G96" s="1354" t="s">
        <v>4154</v>
      </c>
      <c r="H96" s="1400" t="str">
        <f>E96</f>
        <v>110/9/23</v>
      </c>
      <c r="I96" s="1401"/>
      <c r="J96" s="1506" t="s">
        <v>3290</v>
      </c>
      <c r="K96" s="319">
        <f>K94+F96</f>
        <v>111</v>
      </c>
      <c r="L96" s="379" t="s">
        <v>4183</v>
      </c>
      <c r="M96" s="1420" t="s">
        <v>444</v>
      </c>
      <c r="N96" s="320" t="s">
        <v>714</v>
      </c>
      <c r="O96" s="1422" t="s">
        <v>3325</v>
      </c>
      <c r="P96" s="327"/>
    </row>
    <row r="97" spans="1:16" ht="30" customHeight="1">
      <c r="A97" s="1411"/>
      <c r="B97" s="326" t="s">
        <v>993</v>
      </c>
      <c r="C97" s="1353"/>
      <c r="D97" s="1355"/>
      <c r="E97" s="305" t="str">
        <f>E96</f>
        <v>110/9/23</v>
      </c>
      <c r="F97" s="1505"/>
      <c r="G97" s="1355"/>
      <c r="H97" s="319">
        <v>2</v>
      </c>
      <c r="I97" s="379" t="s">
        <v>443</v>
      </c>
      <c r="J97" s="1507"/>
      <c r="K97" s="319">
        <f>K95+H97</f>
        <v>82</v>
      </c>
      <c r="L97" s="379" t="s">
        <v>320</v>
      </c>
      <c r="M97" s="1421"/>
      <c r="N97" s="320" t="s">
        <v>879</v>
      </c>
      <c r="O97" s="1423"/>
      <c r="P97" s="327"/>
    </row>
    <row r="98" spans="1:16" ht="30" customHeight="1">
      <c r="A98" s="1410" t="s">
        <v>3326</v>
      </c>
      <c r="B98" s="326" t="s">
        <v>1006</v>
      </c>
      <c r="C98" s="1352">
        <v>15</v>
      </c>
      <c r="D98" s="1354" t="s">
        <v>4154</v>
      </c>
      <c r="E98" s="305" t="s">
        <v>3324</v>
      </c>
      <c r="F98" s="1504">
        <v>3</v>
      </c>
      <c r="G98" s="1354" t="s">
        <v>4154</v>
      </c>
      <c r="H98" s="1400" t="str">
        <f>E98</f>
        <v>110/9/23</v>
      </c>
      <c r="I98" s="1401"/>
      <c r="J98" s="1506" t="s">
        <v>3290</v>
      </c>
      <c r="K98" s="319">
        <f>K96+F98</f>
        <v>114</v>
      </c>
      <c r="L98" s="379" t="s">
        <v>4183</v>
      </c>
      <c r="M98" s="1420" t="s">
        <v>444</v>
      </c>
      <c r="N98" s="320" t="s">
        <v>714</v>
      </c>
      <c r="O98" s="1422" t="s">
        <v>3328</v>
      </c>
      <c r="P98" s="327"/>
    </row>
    <row r="99" spans="1:16" ht="30" customHeight="1">
      <c r="A99" s="1411"/>
      <c r="B99" s="326" t="s">
        <v>993</v>
      </c>
      <c r="C99" s="1353"/>
      <c r="D99" s="1355"/>
      <c r="E99" s="305" t="str">
        <f>E98</f>
        <v>110/9/23</v>
      </c>
      <c r="F99" s="1505"/>
      <c r="G99" s="1355"/>
      <c r="H99" s="319">
        <v>2</v>
      </c>
      <c r="I99" s="379" t="s">
        <v>443</v>
      </c>
      <c r="J99" s="1507"/>
      <c r="K99" s="319">
        <f>K97+H99</f>
        <v>84</v>
      </c>
      <c r="L99" s="379" t="s">
        <v>320</v>
      </c>
      <c r="M99" s="1421"/>
      <c r="N99" s="320" t="s">
        <v>879</v>
      </c>
      <c r="O99" s="1423"/>
      <c r="P99" s="327"/>
    </row>
    <row r="100" spans="1:16" ht="30" customHeight="1">
      <c r="A100" s="1410" t="s">
        <v>3331</v>
      </c>
      <c r="B100" s="326" t="s">
        <v>1006</v>
      </c>
      <c r="C100" s="1352">
        <v>15</v>
      </c>
      <c r="D100" s="1354" t="s">
        <v>4154</v>
      </c>
      <c r="E100" s="305" t="s">
        <v>3327</v>
      </c>
      <c r="F100" s="1504">
        <v>2</v>
      </c>
      <c r="G100" s="1354" t="s">
        <v>4154</v>
      </c>
      <c r="H100" s="1400" t="str">
        <f>E100</f>
        <v>110/9/24</v>
      </c>
      <c r="I100" s="1401"/>
      <c r="J100" s="1506" t="s">
        <v>3290</v>
      </c>
      <c r="K100" s="319">
        <f>K98+F100</f>
        <v>116</v>
      </c>
      <c r="L100" s="379" t="s">
        <v>4183</v>
      </c>
      <c r="M100" s="1420" t="s">
        <v>444</v>
      </c>
      <c r="N100" s="320" t="s">
        <v>714</v>
      </c>
      <c r="O100" s="1422" t="s">
        <v>3330</v>
      </c>
      <c r="P100" s="327"/>
    </row>
    <row r="101" spans="1:16" ht="30" customHeight="1">
      <c r="A101" s="1411"/>
      <c r="B101" s="326" t="s">
        <v>993</v>
      </c>
      <c r="C101" s="1353"/>
      <c r="D101" s="1355"/>
      <c r="E101" s="305" t="str">
        <f>E100</f>
        <v>110/9/24</v>
      </c>
      <c r="F101" s="1505"/>
      <c r="G101" s="1355"/>
      <c r="H101" s="319">
        <v>2</v>
      </c>
      <c r="I101" s="379" t="s">
        <v>443</v>
      </c>
      <c r="J101" s="1507"/>
      <c r="K101" s="319">
        <f>K99+H101</f>
        <v>86</v>
      </c>
      <c r="L101" s="379" t="s">
        <v>320</v>
      </c>
      <c r="M101" s="1421"/>
      <c r="N101" s="320" t="s">
        <v>879</v>
      </c>
      <c r="O101" s="1423"/>
      <c r="P101" s="327"/>
    </row>
    <row r="102" spans="1:16" ht="30" customHeight="1">
      <c r="A102" s="1410" t="s">
        <v>3332</v>
      </c>
      <c r="B102" s="326" t="s">
        <v>1006</v>
      </c>
      <c r="C102" s="1352">
        <v>15</v>
      </c>
      <c r="D102" s="1354" t="s">
        <v>4154</v>
      </c>
      <c r="E102" s="305" t="s">
        <v>3333</v>
      </c>
      <c r="F102" s="1504">
        <v>2</v>
      </c>
      <c r="G102" s="1354" t="s">
        <v>4154</v>
      </c>
      <c r="H102" s="1400" t="str">
        <f>E102</f>
        <v>110/9/25</v>
      </c>
      <c r="I102" s="1401"/>
      <c r="J102" s="1506" t="s">
        <v>3290</v>
      </c>
      <c r="K102" s="319">
        <f>K100+F102</f>
        <v>118</v>
      </c>
      <c r="L102" s="379" t="s">
        <v>4183</v>
      </c>
      <c r="M102" s="1420" t="s">
        <v>444</v>
      </c>
      <c r="N102" s="320" t="s">
        <v>714</v>
      </c>
      <c r="O102" s="1422" t="s">
        <v>3334</v>
      </c>
      <c r="P102" s="327"/>
    </row>
    <row r="103" spans="1:16" ht="30" customHeight="1">
      <c r="A103" s="1411"/>
      <c r="B103" s="326" t="s">
        <v>993</v>
      </c>
      <c r="C103" s="1353"/>
      <c r="D103" s="1355"/>
      <c r="E103" s="305" t="str">
        <f>E102</f>
        <v>110/9/25</v>
      </c>
      <c r="F103" s="1505"/>
      <c r="G103" s="1355"/>
      <c r="H103" s="319">
        <v>2</v>
      </c>
      <c r="I103" s="379" t="s">
        <v>443</v>
      </c>
      <c r="J103" s="1507"/>
      <c r="K103" s="319">
        <f>K101+H103</f>
        <v>88</v>
      </c>
      <c r="L103" s="379" t="s">
        <v>320</v>
      </c>
      <c r="M103" s="1421"/>
      <c r="N103" s="320" t="s">
        <v>879</v>
      </c>
      <c r="O103" s="1423"/>
      <c r="P103" s="327"/>
    </row>
    <row r="104" spans="1:16" ht="30" customHeight="1">
      <c r="A104" s="1410" t="s">
        <v>3335</v>
      </c>
      <c r="B104" s="320" t="s">
        <v>1006</v>
      </c>
      <c r="C104" s="1352">
        <v>15</v>
      </c>
      <c r="D104" s="1354" t="s">
        <v>4154</v>
      </c>
      <c r="E104" s="305" t="s">
        <v>3336</v>
      </c>
      <c r="F104" s="1504">
        <v>1</v>
      </c>
      <c r="G104" s="1354" t="s">
        <v>4154</v>
      </c>
      <c r="H104" s="1400" t="str">
        <f>E104</f>
        <v>110/10/01</v>
      </c>
      <c r="I104" s="1401"/>
      <c r="J104" s="1506" t="s">
        <v>3290</v>
      </c>
      <c r="K104" s="319">
        <f>K102+F104</f>
        <v>119</v>
      </c>
      <c r="L104" s="379" t="s">
        <v>4183</v>
      </c>
      <c r="M104" s="1420" t="s">
        <v>444</v>
      </c>
      <c r="N104" s="320" t="s">
        <v>3426</v>
      </c>
      <c r="O104" s="1422" t="s">
        <v>3337</v>
      </c>
      <c r="P104" s="327"/>
    </row>
    <row r="105" spans="1:16" ht="30" customHeight="1">
      <c r="A105" s="1411"/>
      <c r="B105" s="320" t="s">
        <v>993</v>
      </c>
      <c r="C105" s="1353"/>
      <c r="D105" s="1355"/>
      <c r="E105" s="305" t="str">
        <f>E104</f>
        <v>110/10/01</v>
      </c>
      <c r="F105" s="1505"/>
      <c r="G105" s="1355"/>
      <c r="H105" s="319">
        <v>2</v>
      </c>
      <c r="I105" s="379" t="s">
        <v>443</v>
      </c>
      <c r="J105" s="1507"/>
      <c r="K105" s="319">
        <f>K103+H105</f>
        <v>90</v>
      </c>
      <c r="L105" s="379" t="s">
        <v>320</v>
      </c>
      <c r="M105" s="1421"/>
      <c r="N105" s="320" t="s">
        <v>3427</v>
      </c>
      <c r="O105" s="1423"/>
      <c r="P105" s="327"/>
    </row>
    <row r="106" spans="1:16" ht="30" customHeight="1">
      <c r="A106" s="1410" t="s">
        <v>3338</v>
      </c>
      <c r="B106" s="320" t="s">
        <v>1006</v>
      </c>
      <c r="C106" s="1352">
        <v>15</v>
      </c>
      <c r="D106" s="1354" t="s">
        <v>4154</v>
      </c>
      <c r="E106" s="305" t="s">
        <v>3339</v>
      </c>
      <c r="F106" s="1504">
        <v>1</v>
      </c>
      <c r="G106" s="1354" t="s">
        <v>4154</v>
      </c>
      <c r="H106" s="1400" t="str">
        <f>E106</f>
        <v>110/10/02</v>
      </c>
      <c r="I106" s="1401"/>
      <c r="J106" s="1506" t="s">
        <v>3290</v>
      </c>
      <c r="K106" s="319">
        <f>K104+F106</f>
        <v>120</v>
      </c>
      <c r="L106" s="379" t="s">
        <v>4183</v>
      </c>
      <c r="M106" s="1420" t="s">
        <v>444</v>
      </c>
      <c r="N106" s="320" t="s">
        <v>3426</v>
      </c>
      <c r="O106" s="1422" t="s">
        <v>3340</v>
      </c>
      <c r="P106" s="327"/>
    </row>
    <row r="107" spans="1:16" ht="30" customHeight="1">
      <c r="A107" s="1411"/>
      <c r="B107" s="320" t="s">
        <v>993</v>
      </c>
      <c r="C107" s="1353"/>
      <c r="D107" s="1355"/>
      <c r="E107" s="305" t="str">
        <f>E106</f>
        <v>110/10/02</v>
      </c>
      <c r="F107" s="1505"/>
      <c r="G107" s="1355"/>
      <c r="H107" s="319">
        <v>2</v>
      </c>
      <c r="I107" s="379" t="s">
        <v>443</v>
      </c>
      <c r="J107" s="1507"/>
      <c r="K107" s="319">
        <f>K105+H107</f>
        <v>92</v>
      </c>
      <c r="L107" s="379" t="s">
        <v>320</v>
      </c>
      <c r="M107" s="1421"/>
      <c r="N107" s="320" t="s">
        <v>3427</v>
      </c>
      <c r="O107" s="1423"/>
      <c r="P107" s="327"/>
    </row>
    <row r="108" spans="1:16" ht="30" customHeight="1">
      <c r="A108" s="1410" t="s">
        <v>3341</v>
      </c>
      <c r="B108" s="320" t="s">
        <v>1006</v>
      </c>
      <c r="C108" s="1352">
        <v>15</v>
      </c>
      <c r="D108" s="1354" t="s">
        <v>4154</v>
      </c>
      <c r="E108" s="305" t="s">
        <v>3342</v>
      </c>
      <c r="F108" s="1504">
        <v>1</v>
      </c>
      <c r="G108" s="1354" t="s">
        <v>4154</v>
      </c>
      <c r="H108" s="1400" t="str">
        <f>E108</f>
        <v>110/10/03</v>
      </c>
      <c r="I108" s="1401"/>
      <c r="J108" s="1506" t="s">
        <v>3290</v>
      </c>
      <c r="K108" s="319">
        <f>K106+F108</f>
        <v>121</v>
      </c>
      <c r="L108" s="379" t="s">
        <v>4183</v>
      </c>
      <c r="M108" s="1420" t="s">
        <v>444</v>
      </c>
      <c r="N108" s="320" t="s">
        <v>3426</v>
      </c>
      <c r="O108" s="1422" t="s">
        <v>3343</v>
      </c>
      <c r="P108" s="327"/>
    </row>
    <row r="109" spans="1:16" ht="30" customHeight="1">
      <c r="A109" s="1411"/>
      <c r="B109" s="320" t="s">
        <v>993</v>
      </c>
      <c r="C109" s="1353"/>
      <c r="D109" s="1355"/>
      <c r="E109" s="305" t="str">
        <f>E108</f>
        <v>110/10/03</v>
      </c>
      <c r="F109" s="1505"/>
      <c r="G109" s="1355"/>
      <c r="H109" s="319">
        <v>2</v>
      </c>
      <c r="I109" s="379" t="s">
        <v>443</v>
      </c>
      <c r="J109" s="1507"/>
      <c r="K109" s="319">
        <f>K107+H109</f>
        <v>94</v>
      </c>
      <c r="L109" s="379" t="s">
        <v>320</v>
      </c>
      <c r="M109" s="1421"/>
      <c r="N109" s="320" t="s">
        <v>3427</v>
      </c>
      <c r="O109" s="1423"/>
      <c r="P109" s="327"/>
    </row>
    <row r="110" spans="1:16" ht="30" customHeight="1">
      <c r="A110" s="1410" t="s">
        <v>3561</v>
      </c>
      <c r="B110" s="320" t="s">
        <v>1006</v>
      </c>
      <c r="C110" s="1352">
        <v>15</v>
      </c>
      <c r="D110" s="1354" t="s">
        <v>4154</v>
      </c>
      <c r="E110" s="305" t="s">
        <v>3562</v>
      </c>
      <c r="F110" s="1504">
        <v>2</v>
      </c>
      <c r="G110" s="1354" t="s">
        <v>4154</v>
      </c>
      <c r="H110" s="1400" t="str">
        <f>E110</f>
        <v>110/10/08</v>
      </c>
      <c r="I110" s="1401"/>
      <c r="J110" s="1506" t="s">
        <v>3290</v>
      </c>
      <c r="K110" s="319">
        <f>K108+F110</f>
        <v>123</v>
      </c>
      <c r="L110" s="379" t="s">
        <v>4183</v>
      </c>
      <c r="M110" s="1420" t="s">
        <v>444</v>
      </c>
      <c r="N110" s="320" t="s">
        <v>3426</v>
      </c>
      <c r="O110" s="1422" t="s">
        <v>3563</v>
      </c>
      <c r="P110" s="327"/>
    </row>
    <row r="111" spans="1:16" ht="30" customHeight="1">
      <c r="A111" s="1411"/>
      <c r="B111" s="320" t="s">
        <v>993</v>
      </c>
      <c r="C111" s="1353"/>
      <c r="D111" s="1355"/>
      <c r="E111" s="305" t="str">
        <f>E110</f>
        <v>110/10/08</v>
      </c>
      <c r="F111" s="1505"/>
      <c r="G111" s="1355"/>
      <c r="H111" s="319">
        <v>2</v>
      </c>
      <c r="I111" s="379" t="s">
        <v>443</v>
      </c>
      <c r="J111" s="1507"/>
      <c r="K111" s="319">
        <f>K109+H111</f>
        <v>96</v>
      </c>
      <c r="L111" s="379" t="s">
        <v>320</v>
      </c>
      <c r="M111" s="1421"/>
      <c r="N111" s="320" t="s">
        <v>3427</v>
      </c>
      <c r="O111" s="1423"/>
      <c r="P111" s="327"/>
    </row>
    <row r="112" spans="1:16" ht="30" customHeight="1">
      <c r="A112" s="1410" t="s">
        <v>3564</v>
      </c>
      <c r="B112" s="320" t="s">
        <v>1006</v>
      </c>
      <c r="C112" s="1352">
        <v>15</v>
      </c>
      <c r="D112" s="1354" t="s">
        <v>4154</v>
      </c>
      <c r="E112" s="305" t="s">
        <v>3565</v>
      </c>
      <c r="F112" s="1504">
        <v>2</v>
      </c>
      <c r="G112" s="1354" t="s">
        <v>4154</v>
      </c>
      <c r="H112" s="1400" t="str">
        <f>E112</f>
        <v>110/10/10</v>
      </c>
      <c r="I112" s="1401"/>
      <c r="J112" s="1506" t="s">
        <v>3290</v>
      </c>
      <c r="K112" s="319">
        <f>K110+F112</f>
        <v>125</v>
      </c>
      <c r="L112" s="379" t="s">
        <v>4183</v>
      </c>
      <c r="M112" s="1420" t="s">
        <v>444</v>
      </c>
      <c r="N112" s="320" t="s">
        <v>3426</v>
      </c>
      <c r="O112" s="1422" t="s">
        <v>3566</v>
      </c>
      <c r="P112" s="327"/>
    </row>
    <row r="113" spans="1:16" ht="30" customHeight="1">
      <c r="A113" s="1411"/>
      <c r="B113" s="320" t="s">
        <v>993</v>
      </c>
      <c r="C113" s="1353"/>
      <c r="D113" s="1355"/>
      <c r="E113" s="305" t="str">
        <f>E112</f>
        <v>110/10/10</v>
      </c>
      <c r="F113" s="1505"/>
      <c r="G113" s="1355"/>
      <c r="H113" s="319">
        <v>2</v>
      </c>
      <c r="I113" s="379" t="s">
        <v>443</v>
      </c>
      <c r="J113" s="1507"/>
      <c r="K113" s="319">
        <f>K111+H113</f>
        <v>98</v>
      </c>
      <c r="L113" s="379" t="s">
        <v>320</v>
      </c>
      <c r="M113" s="1421"/>
      <c r="N113" s="320" t="s">
        <v>3427</v>
      </c>
      <c r="O113" s="1423"/>
      <c r="P113" s="327"/>
    </row>
    <row r="114" spans="1:16" ht="30" customHeight="1">
      <c r="A114" s="1410" t="s">
        <v>3567</v>
      </c>
      <c r="B114" s="320" t="s">
        <v>1006</v>
      </c>
      <c r="C114" s="1352">
        <v>15</v>
      </c>
      <c r="D114" s="1354" t="s">
        <v>4154</v>
      </c>
      <c r="E114" s="305" t="s">
        <v>3565</v>
      </c>
      <c r="F114" s="1504">
        <v>2</v>
      </c>
      <c r="G114" s="1354" t="s">
        <v>4154</v>
      </c>
      <c r="H114" s="1400" t="str">
        <f>E114</f>
        <v>110/10/10</v>
      </c>
      <c r="I114" s="1401"/>
      <c r="J114" s="1506" t="s">
        <v>3290</v>
      </c>
      <c r="K114" s="319">
        <f>K112+F114</f>
        <v>127</v>
      </c>
      <c r="L114" s="379" t="s">
        <v>4183</v>
      </c>
      <c r="M114" s="1420" t="s">
        <v>444</v>
      </c>
      <c r="N114" s="320" t="s">
        <v>714</v>
      </c>
      <c r="O114" s="1422" t="s">
        <v>3568</v>
      </c>
      <c r="P114" s="327"/>
    </row>
    <row r="115" spans="1:16" ht="30" customHeight="1">
      <c r="A115" s="1411"/>
      <c r="B115" s="320" t="s">
        <v>993</v>
      </c>
      <c r="C115" s="1353"/>
      <c r="D115" s="1355"/>
      <c r="E115" s="305" t="str">
        <f>E114</f>
        <v>110/10/10</v>
      </c>
      <c r="F115" s="1505"/>
      <c r="G115" s="1355"/>
      <c r="H115" s="319">
        <v>2</v>
      </c>
      <c r="I115" s="379" t="s">
        <v>443</v>
      </c>
      <c r="J115" s="1507"/>
      <c r="K115" s="319">
        <f>K113+H115</f>
        <v>100</v>
      </c>
      <c r="L115" s="379" t="s">
        <v>320</v>
      </c>
      <c r="M115" s="1421"/>
      <c r="N115" s="320" t="s">
        <v>879</v>
      </c>
      <c r="O115" s="1423"/>
      <c r="P115" s="327"/>
    </row>
    <row r="116" spans="1:16" ht="30" customHeight="1">
      <c r="A116" s="1410" t="s">
        <v>3569</v>
      </c>
      <c r="B116" s="320" t="s">
        <v>1006</v>
      </c>
      <c r="C116" s="1352">
        <v>15</v>
      </c>
      <c r="D116" s="1354" t="s">
        <v>4154</v>
      </c>
      <c r="E116" s="305" t="s">
        <v>3565</v>
      </c>
      <c r="F116" s="1504">
        <v>2</v>
      </c>
      <c r="G116" s="1354" t="s">
        <v>4154</v>
      </c>
      <c r="H116" s="1400" t="str">
        <f>E116</f>
        <v>110/10/10</v>
      </c>
      <c r="I116" s="1401"/>
      <c r="J116" s="1506" t="s">
        <v>3290</v>
      </c>
      <c r="K116" s="319">
        <f>K114+F116</f>
        <v>129</v>
      </c>
      <c r="L116" s="379" t="s">
        <v>4183</v>
      </c>
      <c r="M116" s="1420" t="s">
        <v>444</v>
      </c>
      <c r="N116" s="320" t="s">
        <v>714</v>
      </c>
      <c r="O116" s="1422" t="s">
        <v>3570</v>
      </c>
      <c r="P116" s="327"/>
    </row>
    <row r="117" spans="1:16" ht="30" customHeight="1">
      <c r="A117" s="1411"/>
      <c r="B117" s="320" t="s">
        <v>993</v>
      </c>
      <c r="C117" s="1353"/>
      <c r="D117" s="1355"/>
      <c r="E117" s="305" t="str">
        <f>E116</f>
        <v>110/10/10</v>
      </c>
      <c r="F117" s="1505"/>
      <c r="G117" s="1355"/>
      <c r="H117" s="319">
        <v>2</v>
      </c>
      <c r="I117" s="379" t="s">
        <v>443</v>
      </c>
      <c r="J117" s="1507"/>
      <c r="K117" s="319">
        <f>K115+H117</f>
        <v>102</v>
      </c>
      <c r="L117" s="379" t="s">
        <v>320</v>
      </c>
      <c r="M117" s="1421"/>
      <c r="N117" s="320" t="s">
        <v>879</v>
      </c>
      <c r="O117" s="1423"/>
      <c r="P117" s="327"/>
    </row>
    <row r="118" spans="1:16" ht="30" customHeight="1">
      <c r="A118" s="1410" t="s">
        <v>3571</v>
      </c>
      <c r="B118" s="320" t="s">
        <v>1006</v>
      </c>
      <c r="C118" s="1352">
        <v>15</v>
      </c>
      <c r="D118" s="1354" t="s">
        <v>4154</v>
      </c>
      <c r="E118" s="305" t="s">
        <v>3572</v>
      </c>
      <c r="F118" s="1504">
        <v>2</v>
      </c>
      <c r="G118" s="1354" t="s">
        <v>4154</v>
      </c>
      <c r="H118" s="1400" t="str">
        <f>E118</f>
        <v>110/10/7</v>
      </c>
      <c r="I118" s="1401"/>
      <c r="J118" s="1506" t="s">
        <v>3290</v>
      </c>
      <c r="K118" s="319">
        <f>K116+F118</f>
        <v>131</v>
      </c>
      <c r="L118" s="379" t="s">
        <v>4183</v>
      </c>
      <c r="M118" s="1420" t="s">
        <v>444</v>
      </c>
      <c r="N118" s="320" t="s">
        <v>714</v>
      </c>
      <c r="O118" s="1422" t="s">
        <v>3573</v>
      </c>
      <c r="P118" s="327"/>
    </row>
    <row r="119" spans="1:16" ht="30" customHeight="1">
      <c r="A119" s="1411"/>
      <c r="B119" s="320" t="s">
        <v>993</v>
      </c>
      <c r="C119" s="1353"/>
      <c r="D119" s="1355"/>
      <c r="E119" s="305" t="str">
        <f>E118</f>
        <v>110/10/7</v>
      </c>
      <c r="F119" s="1505"/>
      <c r="G119" s="1355"/>
      <c r="H119" s="319">
        <v>2</v>
      </c>
      <c r="I119" s="379" t="s">
        <v>443</v>
      </c>
      <c r="J119" s="1507"/>
      <c r="K119" s="319">
        <f>K117+H119</f>
        <v>104</v>
      </c>
      <c r="L119" s="379" t="s">
        <v>320</v>
      </c>
      <c r="M119" s="1421"/>
      <c r="N119" s="320" t="s">
        <v>879</v>
      </c>
      <c r="O119" s="1423"/>
      <c r="P119" s="327"/>
    </row>
    <row r="120" spans="1:16" ht="30" customHeight="1">
      <c r="A120" s="1410" t="s">
        <v>3574</v>
      </c>
      <c r="B120" s="320" t="s">
        <v>1006</v>
      </c>
      <c r="C120" s="1352">
        <v>15</v>
      </c>
      <c r="D120" s="1354" t="s">
        <v>4154</v>
      </c>
      <c r="E120" s="305" t="s">
        <v>3575</v>
      </c>
      <c r="F120" s="1504">
        <v>2</v>
      </c>
      <c r="G120" s="1354" t="s">
        <v>4154</v>
      </c>
      <c r="H120" s="1400" t="str">
        <f>E120</f>
        <v>110/10/21</v>
      </c>
      <c r="I120" s="1401"/>
      <c r="J120" s="1506" t="s">
        <v>3290</v>
      </c>
      <c r="K120" s="319">
        <f>K118+F120</f>
        <v>133</v>
      </c>
      <c r="L120" s="379" t="s">
        <v>4183</v>
      </c>
      <c r="M120" s="1420" t="s">
        <v>444</v>
      </c>
      <c r="N120" s="320" t="s">
        <v>714</v>
      </c>
      <c r="O120" s="1422" t="s">
        <v>3579</v>
      </c>
      <c r="P120" s="327"/>
    </row>
    <row r="121" spans="1:16" ht="30" customHeight="1">
      <c r="A121" s="1411"/>
      <c r="B121" s="320" t="s">
        <v>993</v>
      </c>
      <c r="C121" s="1353"/>
      <c r="D121" s="1355"/>
      <c r="E121" s="305" t="str">
        <f>E120</f>
        <v>110/10/21</v>
      </c>
      <c r="F121" s="1505"/>
      <c r="G121" s="1355"/>
      <c r="H121" s="319">
        <v>2</v>
      </c>
      <c r="I121" s="379" t="s">
        <v>443</v>
      </c>
      <c r="J121" s="1507"/>
      <c r="K121" s="319">
        <f>K119+H121</f>
        <v>106</v>
      </c>
      <c r="L121" s="379" t="s">
        <v>320</v>
      </c>
      <c r="M121" s="1421"/>
      <c r="N121" s="320" t="s">
        <v>879</v>
      </c>
      <c r="O121" s="1423"/>
      <c r="P121" s="327"/>
    </row>
    <row r="122" spans="1:16" ht="30" customHeight="1">
      <c r="A122" s="1410" t="s">
        <v>3576</v>
      </c>
      <c r="B122" s="320" t="s">
        <v>1006</v>
      </c>
      <c r="C122" s="1352">
        <v>15</v>
      </c>
      <c r="D122" s="1354" t="s">
        <v>4154</v>
      </c>
      <c r="E122" s="305" t="s">
        <v>3577</v>
      </c>
      <c r="F122" s="1504">
        <v>2</v>
      </c>
      <c r="G122" s="1354" t="s">
        <v>4154</v>
      </c>
      <c r="H122" s="1400" t="str">
        <f>E122</f>
        <v>110/10/22</v>
      </c>
      <c r="I122" s="1401"/>
      <c r="J122" s="1506" t="s">
        <v>3290</v>
      </c>
      <c r="K122" s="319">
        <f>K120+F122</f>
        <v>135</v>
      </c>
      <c r="L122" s="379" t="s">
        <v>4183</v>
      </c>
      <c r="M122" s="1420" t="s">
        <v>444</v>
      </c>
      <c r="N122" s="320" t="s">
        <v>714</v>
      </c>
      <c r="O122" s="1422" t="s">
        <v>3580</v>
      </c>
      <c r="P122" s="327"/>
    </row>
    <row r="123" spans="1:16" ht="30" customHeight="1">
      <c r="A123" s="1411"/>
      <c r="B123" s="320" t="s">
        <v>993</v>
      </c>
      <c r="C123" s="1353"/>
      <c r="D123" s="1355"/>
      <c r="E123" s="305" t="str">
        <f>E122</f>
        <v>110/10/22</v>
      </c>
      <c r="F123" s="1505"/>
      <c r="G123" s="1355"/>
      <c r="H123" s="319">
        <v>2</v>
      </c>
      <c r="I123" s="379" t="s">
        <v>443</v>
      </c>
      <c r="J123" s="1507"/>
      <c r="K123" s="319">
        <f>K121+H123</f>
        <v>108</v>
      </c>
      <c r="L123" s="379" t="s">
        <v>320</v>
      </c>
      <c r="M123" s="1421"/>
      <c r="N123" s="320" t="s">
        <v>879</v>
      </c>
      <c r="O123" s="1423"/>
      <c r="P123" s="327"/>
    </row>
    <row r="124" spans="1:16" ht="30" customHeight="1">
      <c r="A124" s="1410" t="s">
        <v>3578</v>
      </c>
      <c r="B124" s="320" t="s">
        <v>1006</v>
      </c>
      <c r="C124" s="1352">
        <v>15</v>
      </c>
      <c r="D124" s="1354" t="s">
        <v>4154</v>
      </c>
      <c r="E124" s="305" t="s">
        <v>3533</v>
      </c>
      <c r="F124" s="1504">
        <v>2</v>
      </c>
      <c r="G124" s="1354" t="s">
        <v>4154</v>
      </c>
      <c r="H124" s="1400" t="str">
        <f>E124</f>
        <v>110/10/25</v>
      </c>
      <c r="I124" s="1401"/>
      <c r="J124" s="1506" t="s">
        <v>3290</v>
      </c>
      <c r="K124" s="319">
        <f>K122+F124</f>
        <v>137</v>
      </c>
      <c r="L124" s="379" t="s">
        <v>4183</v>
      </c>
      <c r="M124" s="1420" t="s">
        <v>444</v>
      </c>
      <c r="N124" s="320" t="s">
        <v>714</v>
      </c>
      <c r="O124" s="1422" t="s">
        <v>3581</v>
      </c>
      <c r="P124" s="327"/>
    </row>
    <row r="125" spans="1:16" ht="30" customHeight="1">
      <c r="A125" s="1411"/>
      <c r="B125" s="320" t="s">
        <v>993</v>
      </c>
      <c r="C125" s="1353"/>
      <c r="D125" s="1355"/>
      <c r="E125" s="305" t="str">
        <f>E124</f>
        <v>110/10/25</v>
      </c>
      <c r="F125" s="1505"/>
      <c r="G125" s="1355"/>
      <c r="H125" s="319">
        <v>2</v>
      </c>
      <c r="I125" s="379" t="s">
        <v>443</v>
      </c>
      <c r="J125" s="1507"/>
      <c r="K125" s="319">
        <f>K123+H125</f>
        <v>110</v>
      </c>
      <c r="L125" s="379" t="s">
        <v>320</v>
      </c>
      <c r="M125" s="1421"/>
      <c r="N125" s="320" t="s">
        <v>879</v>
      </c>
      <c r="O125" s="1423"/>
      <c r="P125" s="327"/>
    </row>
    <row r="126" spans="1:16" ht="30" customHeight="1">
      <c r="A126" s="1410" t="s">
        <v>3582</v>
      </c>
      <c r="B126" s="320" t="s">
        <v>1006</v>
      </c>
      <c r="C126" s="1352">
        <v>15</v>
      </c>
      <c r="D126" s="1354" t="s">
        <v>4154</v>
      </c>
      <c r="E126" s="305" t="s">
        <v>3583</v>
      </c>
      <c r="F126" s="1504">
        <v>2</v>
      </c>
      <c r="G126" s="1354" t="s">
        <v>4154</v>
      </c>
      <c r="H126" s="1400" t="str">
        <f>E126</f>
        <v>110/10/26</v>
      </c>
      <c r="I126" s="1401"/>
      <c r="J126" s="1506" t="s">
        <v>3290</v>
      </c>
      <c r="K126" s="319">
        <f>K124+F126</f>
        <v>139</v>
      </c>
      <c r="L126" s="379" t="s">
        <v>4183</v>
      </c>
      <c r="M126" s="1420" t="s">
        <v>444</v>
      </c>
      <c r="N126" s="320" t="s">
        <v>714</v>
      </c>
      <c r="O126" s="1422" t="s">
        <v>3584</v>
      </c>
      <c r="P126" s="327"/>
    </row>
    <row r="127" spans="1:16" ht="30" customHeight="1">
      <c r="A127" s="1411"/>
      <c r="B127" s="320" t="s">
        <v>993</v>
      </c>
      <c r="C127" s="1353"/>
      <c r="D127" s="1355"/>
      <c r="E127" s="305" t="str">
        <f>E126</f>
        <v>110/10/26</v>
      </c>
      <c r="F127" s="1505"/>
      <c r="G127" s="1355"/>
      <c r="H127" s="319">
        <v>2</v>
      </c>
      <c r="I127" s="379" t="s">
        <v>443</v>
      </c>
      <c r="J127" s="1507"/>
      <c r="K127" s="319">
        <f>K125+H127</f>
        <v>112</v>
      </c>
      <c r="L127" s="379" t="s">
        <v>320</v>
      </c>
      <c r="M127" s="1421"/>
      <c r="N127" s="320" t="s">
        <v>879</v>
      </c>
      <c r="O127" s="1423"/>
      <c r="P127" s="327"/>
    </row>
    <row r="128" spans="1:16" ht="30" customHeight="1">
      <c r="A128" s="1410" t="s">
        <v>3585</v>
      </c>
      <c r="B128" s="320" t="s">
        <v>1006</v>
      </c>
      <c r="C128" s="1352">
        <v>15</v>
      </c>
      <c r="D128" s="1354" t="s">
        <v>4154</v>
      </c>
      <c r="E128" s="305" t="s">
        <v>3586</v>
      </c>
      <c r="F128" s="1504">
        <v>2</v>
      </c>
      <c r="G128" s="1354" t="s">
        <v>4154</v>
      </c>
      <c r="H128" s="1400" t="str">
        <f>E128</f>
        <v>110/10/29</v>
      </c>
      <c r="I128" s="1401"/>
      <c r="J128" s="1506" t="s">
        <v>3290</v>
      </c>
      <c r="K128" s="319">
        <f>K126+F128</f>
        <v>141</v>
      </c>
      <c r="L128" s="379" t="s">
        <v>4183</v>
      </c>
      <c r="M128" s="1420" t="s">
        <v>444</v>
      </c>
      <c r="N128" s="320" t="s">
        <v>714</v>
      </c>
      <c r="O128" s="1422" t="s">
        <v>3587</v>
      </c>
      <c r="P128" s="327"/>
    </row>
    <row r="129" spans="1:16" ht="30" customHeight="1">
      <c r="A129" s="1411"/>
      <c r="B129" s="320" t="s">
        <v>993</v>
      </c>
      <c r="C129" s="1353"/>
      <c r="D129" s="1355"/>
      <c r="E129" s="305" t="str">
        <f>E128</f>
        <v>110/10/29</v>
      </c>
      <c r="F129" s="1505"/>
      <c r="G129" s="1355"/>
      <c r="H129" s="319">
        <v>2</v>
      </c>
      <c r="I129" s="379" t="s">
        <v>443</v>
      </c>
      <c r="J129" s="1507"/>
      <c r="K129" s="319">
        <f>K127+H129</f>
        <v>114</v>
      </c>
      <c r="L129" s="379" t="s">
        <v>320</v>
      </c>
      <c r="M129" s="1421"/>
      <c r="N129" s="320" t="s">
        <v>879</v>
      </c>
      <c r="O129" s="1423"/>
      <c r="P129" s="327"/>
    </row>
    <row r="130" spans="1:16" ht="30" customHeight="1">
      <c r="A130" s="1410" t="s">
        <v>3588</v>
      </c>
      <c r="B130" s="320" t="s">
        <v>1006</v>
      </c>
      <c r="C130" s="1352">
        <v>15</v>
      </c>
      <c r="D130" s="1354" t="s">
        <v>4154</v>
      </c>
      <c r="E130" s="305" t="s">
        <v>3589</v>
      </c>
      <c r="F130" s="1504">
        <v>2</v>
      </c>
      <c r="G130" s="1354" t="s">
        <v>4154</v>
      </c>
      <c r="H130" s="1400" t="str">
        <f>E130</f>
        <v>110/10/30</v>
      </c>
      <c r="I130" s="1401"/>
      <c r="J130" s="1506" t="s">
        <v>3290</v>
      </c>
      <c r="K130" s="319">
        <f>K128+F130</f>
        <v>143</v>
      </c>
      <c r="L130" s="379" t="s">
        <v>4183</v>
      </c>
      <c r="M130" s="1420" t="s">
        <v>444</v>
      </c>
      <c r="N130" s="320" t="s">
        <v>714</v>
      </c>
      <c r="O130" s="1422" t="s">
        <v>3590</v>
      </c>
      <c r="P130" s="327"/>
    </row>
    <row r="131" spans="1:16" ht="30" customHeight="1">
      <c r="A131" s="1411"/>
      <c r="B131" s="320" t="s">
        <v>993</v>
      </c>
      <c r="C131" s="1353"/>
      <c r="D131" s="1355"/>
      <c r="E131" s="305" t="str">
        <f>E130</f>
        <v>110/10/30</v>
      </c>
      <c r="F131" s="1505"/>
      <c r="G131" s="1355"/>
      <c r="H131" s="319">
        <v>2</v>
      </c>
      <c r="I131" s="379" t="s">
        <v>443</v>
      </c>
      <c r="J131" s="1507"/>
      <c r="K131" s="319">
        <f>K129+H131</f>
        <v>116</v>
      </c>
      <c r="L131" s="379" t="s">
        <v>320</v>
      </c>
      <c r="M131" s="1421"/>
      <c r="N131" s="320" t="s">
        <v>879</v>
      </c>
      <c r="O131" s="1423"/>
      <c r="P131" s="327"/>
    </row>
    <row r="132" spans="1:16" ht="30" customHeight="1">
      <c r="A132" s="1410" t="s">
        <v>3591</v>
      </c>
      <c r="B132" s="320" t="s">
        <v>1006</v>
      </c>
      <c r="C132" s="1352">
        <v>15</v>
      </c>
      <c r="D132" s="1354" t="s">
        <v>4154</v>
      </c>
      <c r="E132" s="305" t="s">
        <v>3592</v>
      </c>
      <c r="F132" s="1504">
        <v>2</v>
      </c>
      <c r="G132" s="1354" t="s">
        <v>4154</v>
      </c>
      <c r="H132" s="1400" t="str">
        <f>E132</f>
        <v>110/11/02</v>
      </c>
      <c r="I132" s="1401"/>
      <c r="J132" s="1506" t="s">
        <v>3290</v>
      </c>
      <c r="K132" s="319">
        <f>K130+F132</f>
        <v>145</v>
      </c>
      <c r="L132" s="379" t="s">
        <v>4183</v>
      </c>
      <c r="M132" s="1420" t="s">
        <v>444</v>
      </c>
      <c r="N132" s="320" t="s">
        <v>714</v>
      </c>
      <c r="O132" s="1422" t="s">
        <v>3593</v>
      </c>
      <c r="P132" s="327"/>
    </row>
    <row r="133" spans="1:16" ht="30" customHeight="1">
      <c r="A133" s="1411"/>
      <c r="B133" s="320" t="s">
        <v>993</v>
      </c>
      <c r="C133" s="1353"/>
      <c r="D133" s="1355"/>
      <c r="E133" s="305" t="str">
        <f>E132</f>
        <v>110/11/02</v>
      </c>
      <c r="F133" s="1505"/>
      <c r="G133" s="1355"/>
      <c r="H133" s="319">
        <v>2</v>
      </c>
      <c r="I133" s="379" t="s">
        <v>443</v>
      </c>
      <c r="J133" s="1507"/>
      <c r="K133" s="319">
        <f>K131+H133</f>
        <v>118</v>
      </c>
      <c r="L133" s="379" t="s">
        <v>320</v>
      </c>
      <c r="M133" s="1421"/>
      <c r="N133" s="320" t="s">
        <v>879</v>
      </c>
      <c r="O133" s="1423"/>
      <c r="P133" s="327"/>
    </row>
    <row r="134" spans="1:16" ht="30" customHeight="1">
      <c r="A134" s="1410" t="s">
        <v>3594</v>
      </c>
      <c r="B134" s="320" t="s">
        <v>1006</v>
      </c>
      <c r="C134" s="1352">
        <v>15</v>
      </c>
      <c r="D134" s="1354" t="s">
        <v>4154</v>
      </c>
      <c r="E134" s="305" t="s">
        <v>3592</v>
      </c>
      <c r="F134" s="1504">
        <v>2</v>
      </c>
      <c r="G134" s="1354" t="s">
        <v>4154</v>
      </c>
      <c r="H134" s="1400" t="str">
        <f>E134</f>
        <v>110/11/02</v>
      </c>
      <c r="I134" s="1401"/>
      <c r="J134" s="1506" t="s">
        <v>3290</v>
      </c>
      <c r="K134" s="319">
        <f>K132+F134</f>
        <v>147</v>
      </c>
      <c r="L134" s="379" t="s">
        <v>4183</v>
      </c>
      <c r="M134" s="1420" t="s">
        <v>444</v>
      </c>
      <c r="N134" s="320" t="s">
        <v>714</v>
      </c>
      <c r="O134" s="1422" t="s">
        <v>3595</v>
      </c>
      <c r="P134" s="327"/>
    </row>
    <row r="135" spans="1:16" ht="30" customHeight="1">
      <c r="A135" s="1411"/>
      <c r="B135" s="320" t="s">
        <v>993</v>
      </c>
      <c r="C135" s="1353"/>
      <c r="D135" s="1355"/>
      <c r="E135" s="305" t="str">
        <f>E134</f>
        <v>110/11/02</v>
      </c>
      <c r="F135" s="1505"/>
      <c r="G135" s="1355"/>
      <c r="H135" s="319">
        <v>2</v>
      </c>
      <c r="I135" s="379" t="s">
        <v>443</v>
      </c>
      <c r="J135" s="1507"/>
      <c r="K135" s="319">
        <f>K133+H135</f>
        <v>120</v>
      </c>
      <c r="L135" s="379" t="s">
        <v>320</v>
      </c>
      <c r="M135" s="1421"/>
      <c r="N135" s="320" t="s">
        <v>879</v>
      </c>
      <c r="O135" s="1423"/>
      <c r="P135" s="327"/>
    </row>
    <row r="136" spans="1:16" ht="30" customHeight="1">
      <c r="A136" s="1410" t="s">
        <v>3596</v>
      </c>
      <c r="B136" s="320" t="s">
        <v>1006</v>
      </c>
      <c r="C136" s="1352">
        <v>15</v>
      </c>
      <c r="D136" s="1354" t="s">
        <v>4154</v>
      </c>
      <c r="E136" s="305" t="s">
        <v>3597</v>
      </c>
      <c r="F136" s="1504">
        <v>2</v>
      </c>
      <c r="G136" s="1354" t="s">
        <v>4154</v>
      </c>
      <c r="H136" s="1400" t="str">
        <f>E136</f>
        <v>110/11/05</v>
      </c>
      <c r="I136" s="1401"/>
      <c r="J136" s="1506" t="s">
        <v>3290</v>
      </c>
      <c r="K136" s="319">
        <f>K134+F136</f>
        <v>149</v>
      </c>
      <c r="L136" s="379" t="s">
        <v>4183</v>
      </c>
      <c r="M136" s="1420" t="s">
        <v>444</v>
      </c>
      <c r="N136" s="320" t="s">
        <v>714</v>
      </c>
      <c r="O136" s="1422" t="s">
        <v>3598</v>
      </c>
      <c r="P136" s="327"/>
    </row>
    <row r="137" spans="1:16" ht="30" customHeight="1">
      <c r="A137" s="1411"/>
      <c r="B137" s="320" t="s">
        <v>993</v>
      </c>
      <c r="C137" s="1353"/>
      <c r="D137" s="1355"/>
      <c r="E137" s="305" t="str">
        <f>E136</f>
        <v>110/11/05</v>
      </c>
      <c r="F137" s="1505"/>
      <c r="G137" s="1355"/>
      <c r="H137" s="319">
        <v>2</v>
      </c>
      <c r="I137" s="379" t="s">
        <v>443</v>
      </c>
      <c r="J137" s="1507"/>
      <c r="K137" s="319">
        <f>K135+H137</f>
        <v>122</v>
      </c>
      <c r="L137" s="379" t="s">
        <v>320</v>
      </c>
      <c r="M137" s="1421"/>
      <c r="N137" s="320" t="s">
        <v>879</v>
      </c>
      <c r="O137" s="1423"/>
      <c r="P137" s="327"/>
    </row>
    <row r="138" spans="1:16" ht="30" customHeight="1">
      <c r="A138" s="1410" t="s">
        <v>3599</v>
      </c>
      <c r="B138" s="320" t="s">
        <v>1006</v>
      </c>
      <c r="C138" s="1352">
        <v>15</v>
      </c>
      <c r="D138" s="1354" t="s">
        <v>4154</v>
      </c>
      <c r="E138" s="305" t="s">
        <v>3597</v>
      </c>
      <c r="F138" s="1504">
        <v>2</v>
      </c>
      <c r="G138" s="1354" t="s">
        <v>4154</v>
      </c>
      <c r="H138" s="1400" t="str">
        <f>E138</f>
        <v>110/11/05</v>
      </c>
      <c r="I138" s="1401"/>
      <c r="J138" s="1506" t="s">
        <v>3290</v>
      </c>
      <c r="K138" s="319">
        <f>K136+F138</f>
        <v>151</v>
      </c>
      <c r="L138" s="379" t="s">
        <v>4183</v>
      </c>
      <c r="M138" s="1420" t="s">
        <v>444</v>
      </c>
      <c r="N138" s="320" t="s">
        <v>714</v>
      </c>
      <c r="O138" s="1422" t="s">
        <v>3600</v>
      </c>
      <c r="P138" s="327"/>
    </row>
    <row r="139" spans="1:16" ht="30" customHeight="1">
      <c r="A139" s="1411"/>
      <c r="B139" s="320" t="s">
        <v>993</v>
      </c>
      <c r="C139" s="1353"/>
      <c r="D139" s="1355"/>
      <c r="E139" s="305" t="str">
        <f>E138</f>
        <v>110/11/05</v>
      </c>
      <c r="F139" s="1505"/>
      <c r="G139" s="1355"/>
      <c r="H139" s="319">
        <v>2</v>
      </c>
      <c r="I139" s="379" t="s">
        <v>443</v>
      </c>
      <c r="J139" s="1507"/>
      <c r="K139" s="319">
        <f>K137+H139</f>
        <v>124</v>
      </c>
      <c r="L139" s="379" t="s">
        <v>320</v>
      </c>
      <c r="M139" s="1421"/>
      <c r="N139" s="320" t="s">
        <v>879</v>
      </c>
      <c r="O139" s="1423"/>
      <c r="P139" s="327"/>
    </row>
    <row r="140" spans="1:16" ht="30" customHeight="1">
      <c r="A140" s="1410" t="s">
        <v>3768</v>
      </c>
      <c r="B140" s="320" t="s">
        <v>1006</v>
      </c>
      <c r="C140" s="1352">
        <v>15</v>
      </c>
      <c r="D140" s="1354" t="s">
        <v>4154</v>
      </c>
      <c r="E140" s="305" t="s">
        <v>3769</v>
      </c>
      <c r="F140" s="1504">
        <v>2</v>
      </c>
      <c r="G140" s="1354" t="s">
        <v>4154</v>
      </c>
      <c r="H140" s="1400" t="str">
        <f>E140</f>
        <v>110/11/10</v>
      </c>
      <c r="I140" s="1401"/>
      <c r="J140" s="1506" t="s">
        <v>3290</v>
      </c>
      <c r="K140" s="319">
        <f>K138+F140</f>
        <v>153</v>
      </c>
      <c r="L140" s="379" t="s">
        <v>4183</v>
      </c>
      <c r="M140" s="1420" t="s">
        <v>444</v>
      </c>
      <c r="N140" s="320" t="s">
        <v>714</v>
      </c>
      <c r="O140" s="1422" t="s">
        <v>3770</v>
      </c>
      <c r="P140" s="327"/>
    </row>
    <row r="141" spans="1:16" ht="30" customHeight="1">
      <c r="A141" s="1411"/>
      <c r="B141" s="320" t="s">
        <v>993</v>
      </c>
      <c r="C141" s="1353"/>
      <c r="D141" s="1355"/>
      <c r="E141" s="305" t="str">
        <f>E140</f>
        <v>110/11/10</v>
      </c>
      <c r="F141" s="1505"/>
      <c r="G141" s="1355"/>
      <c r="H141" s="319">
        <v>2</v>
      </c>
      <c r="I141" s="379" t="s">
        <v>443</v>
      </c>
      <c r="J141" s="1507"/>
      <c r="K141" s="319">
        <f>K139+H141</f>
        <v>126</v>
      </c>
      <c r="L141" s="379" t="s">
        <v>320</v>
      </c>
      <c r="M141" s="1421"/>
      <c r="N141" s="320" t="s">
        <v>879</v>
      </c>
      <c r="O141" s="1423"/>
      <c r="P141" s="327"/>
    </row>
    <row r="142" spans="1:16" ht="30" customHeight="1">
      <c r="A142" s="1410" t="s">
        <v>3771</v>
      </c>
      <c r="B142" s="320" t="s">
        <v>1006</v>
      </c>
      <c r="C142" s="1352">
        <v>15</v>
      </c>
      <c r="D142" s="1354" t="s">
        <v>4154</v>
      </c>
      <c r="E142" s="305" t="s">
        <v>3772</v>
      </c>
      <c r="F142" s="1504">
        <v>2</v>
      </c>
      <c r="G142" s="1354" t="s">
        <v>4154</v>
      </c>
      <c r="H142" s="1400" t="str">
        <f>E142</f>
        <v>110/11/16</v>
      </c>
      <c r="I142" s="1401"/>
      <c r="J142" s="1506" t="s">
        <v>3290</v>
      </c>
      <c r="K142" s="319">
        <f>K140+F142</f>
        <v>155</v>
      </c>
      <c r="L142" s="379" t="s">
        <v>4183</v>
      </c>
      <c r="M142" s="1420" t="s">
        <v>444</v>
      </c>
      <c r="N142" s="320" t="s">
        <v>714</v>
      </c>
      <c r="O142" s="1422" t="s">
        <v>3773</v>
      </c>
      <c r="P142" s="327"/>
    </row>
    <row r="143" spans="1:16" ht="30" customHeight="1">
      <c r="A143" s="1411"/>
      <c r="B143" s="320" t="s">
        <v>993</v>
      </c>
      <c r="C143" s="1353"/>
      <c r="D143" s="1355"/>
      <c r="E143" s="305" t="str">
        <f>E142</f>
        <v>110/11/16</v>
      </c>
      <c r="F143" s="1505"/>
      <c r="G143" s="1355"/>
      <c r="H143" s="319">
        <v>2</v>
      </c>
      <c r="I143" s="379" t="s">
        <v>443</v>
      </c>
      <c r="J143" s="1507"/>
      <c r="K143" s="319">
        <f>K141+H143</f>
        <v>128</v>
      </c>
      <c r="L143" s="379" t="s">
        <v>320</v>
      </c>
      <c r="M143" s="1421"/>
      <c r="N143" s="320" t="s">
        <v>879</v>
      </c>
      <c r="O143" s="1423"/>
      <c r="P143" s="327"/>
    </row>
    <row r="144" spans="1:16" ht="30" customHeight="1">
      <c r="A144" s="1410" t="s">
        <v>3774</v>
      </c>
      <c r="B144" s="320" t="s">
        <v>1006</v>
      </c>
      <c r="C144" s="1352">
        <v>15</v>
      </c>
      <c r="D144" s="1354" t="s">
        <v>4154</v>
      </c>
      <c r="E144" s="305" t="s">
        <v>3772</v>
      </c>
      <c r="F144" s="1504">
        <v>2</v>
      </c>
      <c r="G144" s="1354" t="s">
        <v>4154</v>
      </c>
      <c r="H144" s="1400" t="str">
        <f>E144</f>
        <v>110/11/16</v>
      </c>
      <c r="I144" s="1401"/>
      <c r="J144" s="1506" t="s">
        <v>3290</v>
      </c>
      <c r="K144" s="319">
        <f>K142+F144</f>
        <v>157</v>
      </c>
      <c r="L144" s="379" t="s">
        <v>4183</v>
      </c>
      <c r="M144" s="1420" t="s">
        <v>444</v>
      </c>
      <c r="N144" s="320" t="s">
        <v>3185</v>
      </c>
      <c r="O144" s="1422" t="s">
        <v>3775</v>
      </c>
      <c r="P144" s="327"/>
    </row>
    <row r="145" spans="1:16" ht="30" customHeight="1">
      <c r="A145" s="1411"/>
      <c r="B145" s="320" t="s">
        <v>993</v>
      </c>
      <c r="C145" s="1353"/>
      <c r="D145" s="1355"/>
      <c r="E145" s="305" t="str">
        <f>E144</f>
        <v>110/11/16</v>
      </c>
      <c r="F145" s="1505"/>
      <c r="G145" s="1355"/>
      <c r="H145" s="319">
        <v>2</v>
      </c>
      <c r="I145" s="379" t="s">
        <v>443</v>
      </c>
      <c r="J145" s="1507"/>
      <c r="K145" s="319">
        <f>K143+H145</f>
        <v>130</v>
      </c>
      <c r="L145" s="379" t="s">
        <v>320</v>
      </c>
      <c r="M145" s="1421"/>
      <c r="N145" s="320" t="s">
        <v>879</v>
      </c>
      <c r="O145" s="1423"/>
      <c r="P145" s="327"/>
    </row>
    <row r="146" spans="1:16" ht="30" customHeight="1">
      <c r="A146" s="1410" t="s">
        <v>3776</v>
      </c>
      <c r="B146" s="320" t="s">
        <v>1006</v>
      </c>
      <c r="C146" s="1352">
        <v>15</v>
      </c>
      <c r="D146" s="1354" t="s">
        <v>4154</v>
      </c>
      <c r="E146" s="305" t="s">
        <v>3778</v>
      </c>
      <c r="F146" s="1504">
        <v>2</v>
      </c>
      <c r="G146" s="1354" t="s">
        <v>4154</v>
      </c>
      <c r="H146" s="1400" t="str">
        <f>E146</f>
        <v>110/11/19</v>
      </c>
      <c r="I146" s="1401"/>
      <c r="J146" s="1506" t="s">
        <v>3290</v>
      </c>
      <c r="K146" s="319">
        <f>K144+F146</f>
        <v>159</v>
      </c>
      <c r="L146" s="379" t="s">
        <v>4183</v>
      </c>
      <c r="M146" s="1420" t="s">
        <v>444</v>
      </c>
      <c r="N146" s="320" t="s">
        <v>714</v>
      </c>
      <c r="O146" s="1422" t="s">
        <v>3779</v>
      </c>
      <c r="P146" s="327"/>
    </row>
    <row r="147" spans="1:16" ht="30" customHeight="1">
      <c r="A147" s="1411"/>
      <c r="B147" s="320" t="s">
        <v>993</v>
      </c>
      <c r="C147" s="1353"/>
      <c r="D147" s="1355"/>
      <c r="E147" s="305" t="str">
        <f>E146</f>
        <v>110/11/19</v>
      </c>
      <c r="F147" s="1505"/>
      <c r="G147" s="1355"/>
      <c r="H147" s="319">
        <v>2</v>
      </c>
      <c r="I147" s="379" t="s">
        <v>443</v>
      </c>
      <c r="J147" s="1507"/>
      <c r="K147" s="319">
        <f>K145+H147</f>
        <v>132</v>
      </c>
      <c r="L147" s="379" t="s">
        <v>320</v>
      </c>
      <c r="M147" s="1421"/>
      <c r="N147" s="320" t="s">
        <v>879</v>
      </c>
      <c r="O147" s="1423"/>
      <c r="P147" s="327"/>
    </row>
    <row r="148" spans="1:16" ht="30" customHeight="1">
      <c r="A148" s="1410" t="s">
        <v>3780</v>
      </c>
      <c r="B148" s="320" t="s">
        <v>1006</v>
      </c>
      <c r="C148" s="1352">
        <v>15</v>
      </c>
      <c r="D148" s="1354" t="s">
        <v>4154</v>
      </c>
      <c r="E148" s="305" t="s">
        <v>3778</v>
      </c>
      <c r="F148" s="1504">
        <v>2</v>
      </c>
      <c r="G148" s="1354" t="s">
        <v>4154</v>
      </c>
      <c r="H148" s="1400" t="str">
        <f>E148</f>
        <v>110/11/19</v>
      </c>
      <c r="I148" s="1401"/>
      <c r="J148" s="1506" t="s">
        <v>3290</v>
      </c>
      <c r="K148" s="319">
        <f>K146+F148</f>
        <v>161</v>
      </c>
      <c r="L148" s="379" t="s">
        <v>4183</v>
      </c>
      <c r="M148" s="1420" t="s">
        <v>444</v>
      </c>
      <c r="N148" s="320" t="s">
        <v>714</v>
      </c>
      <c r="O148" s="1422" t="s">
        <v>3782</v>
      </c>
      <c r="P148" s="327"/>
    </row>
    <row r="149" spans="1:16" ht="30" customHeight="1">
      <c r="A149" s="1411"/>
      <c r="B149" s="320" t="s">
        <v>993</v>
      </c>
      <c r="C149" s="1353"/>
      <c r="D149" s="1355"/>
      <c r="E149" s="305" t="str">
        <f>E148</f>
        <v>110/11/19</v>
      </c>
      <c r="F149" s="1505"/>
      <c r="G149" s="1355"/>
      <c r="H149" s="319">
        <v>2</v>
      </c>
      <c r="I149" s="379" t="s">
        <v>443</v>
      </c>
      <c r="J149" s="1507"/>
      <c r="K149" s="319">
        <f>K147+H149</f>
        <v>134</v>
      </c>
      <c r="L149" s="379" t="s">
        <v>320</v>
      </c>
      <c r="M149" s="1421"/>
      <c r="N149" s="320" t="s">
        <v>2545</v>
      </c>
      <c r="O149" s="1423"/>
      <c r="P149" s="327"/>
    </row>
    <row r="150" spans="1:16" ht="30" customHeight="1">
      <c r="A150" s="1410" t="s">
        <v>3781</v>
      </c>
      <c r="B150" s="320" t="s">
        <v>1006</v>
      </c>
      <c r="C150" s="1352">
        <v>15</v>
      </c>
      <c r="D150" s="1354" t="s">
        <v>4154</v>
      </c>
      <c r="E150" s="305" t="s">
        <v>3699</v>
      </c>
      <c r="F150" s="1504">
        <v>2</v>
      </c>
      <c r="G150" s="1354" t="s">
        <v>4154</v>
      </c>
      <c r="H150" s="1400" t="str">
        <f>E150</f>
        <v>110/11/22</v>
      </c>
      <c r="I150" s="1401"/>
      <c r="J150" s="1506" t="s">
        <v>3290</v>
      </c>
      <c r="K150" s="319">
        <f>K148+F150</f>
        <v>163</v>
      </c>
      <c r="L150" s="379" t="s">
        <v>4183</v>
      </c>
      <c r="M150" s="1420" t="s">
        <v>444</v>
      </c>
      <c r="N150" s="320" t="s">
        <v>3185</v>
      </c>
      <c r="O150" s="1422" t="s">
        <v>3783</v>
      </c>
      <c r="P150" s="327"/>
    </row>
    <row r="151" spans="1:16" ht="30" customHeight="1">
      <c r="A151" s="1411"/>
      <c r="B151" s="320" t="s">
        <v>993</v>
      </c>
      <c r="C151" s="1353"/>
      <c r="D151" s="1355"/>
      <c r="E151" s="305" t="str">
        <f>E150</f>
        <v>110/11/22</v>
      </c>
      <c r="F151" s="1505"/>
      <c r="G151" s="1355"/>
      <c r="H151" s="319">
        <v>2</v>
      </c>
      <c r="I151" s="379" t="s">
        <v>443</v>
      </c>
      <c r="J151" s="1507"/>
      <c r="K151" s="319">
        <f>K149+H151</f>
        <v>136</v>
      </c>
      <c r="L151" s="379" t="s">
        <v>320</v>
      </c>
      <c r="M151" s="1421"/>
      <c r="N151" s="320" t="s">
        <v>2545</v>
      </c>
      <c r="O151" s="1423"/>
      <c r="P151" s="327"/>
    </row>
    <row r="152" spans="1:16" ht="30" customHeight="1">
      <c r="A152" s="1410" t="s">
        <v>3784</v>
      </c>
      <c r="B152" s="320" t="s">
        <v>1006</v>
      </c>
      <c r="C152" s="1352">
        <v>15</v>
      </c>
      <c r="D152" s="1354" t="s">
        <v>4154</v>
      </c>
      <c r="E152" s="305" t="s">
        <v>3785</v>
      </c>
      <c r="F152" s="1504">
        <v>2</v>
      </c>
      <c r="G152" s="1354" t="s">
        <v>4154</v>
      </c>
      <c r="H152" s="1400" t="str">
        <f>E152</f>
        <v>110/11/25</v>
      </c>
      <c r="I152" s="1401"/>
      <c r="J152" s="1506" t="s">
        <v>3290</v>
      </c>
      <c r="K152" s="319">
        <f>K150+F152</f>
        <v>165</v>
      </c>
      <c r="L152" s="379" t="s">
        <v>4183</v>
      </c>
      <c r="M152" s="1420" t="s">
        <v>444</v>
      </c>
      <c r="N152" s="320" t="s">
        <v>3185</v>
      </c>
      <c r="O152" s="1422" t="s">
        <v>3786</v>
      </c>
      <c r="P152" s="327"/>
    </row>
    <row r="153" spans="1:16" ht="30" customHeight="1">
      <c r="A153" s="1411"/>
      <c r="B153" s="320" t="s">
        <v>993</v>
      </c>
      <c r="C153" s="1353"/>
      <c r="D153" s="1355"/>
      <c r="E153" s="305" t="str">
        <f>E152</f>
        <v>110/11/25</v>
      </c>
      <c r="F153" s="1505"/>
      <c r="G153" s="1355"/>
      <c r="H153" s="319">
        <v>2</v>
      </c>
      <c r="I153" s="379" t="s">
        <v>443</v>
      </c>
      <c r="J153" s="1507"/>
      <c r="K153" s="319">
        <f>K151+H153</f>
        <v>138</v>
      </c>
      <c r="L153" s="379" t="s">
        <v>320</v>
      </c>
      <c r="M153" s="1421"/>
      <c r="N153" s="320" t="s">
        <v>2545</v>
      </c>
      <c r="O153" s="1423"/>
      <c r="P153" s="327"/>
    </row>
    <row r="154" spans="1:16" ht="30" customHeight="1">
      <c r="A154" s="1410" t="s">
        <v>3787</v>
      </c>
      <c r="B154" s="320" t="s">
        <v>1006</v>
      </c>
      <c r="C154" s="1352">
        <v>15</v>
      </c>
      <c r="D154" s="1354" t="s">
        <v>4154</v>
      </c>
      <c r="E154" s="305" t="s">
        <v>3785</v>
      </c>
      <c r="F154" s="1504">
        <v>2</v>
      </c>
      <c r="G154" s="1354" t="s">
        <v>4154</v>
      </c>
      <c r="H154" s="1400" t="str">
        <f>E154</f>
        <v>110/11/25</v>
      </c>
      <c r="I154" s="1401"/>
      <c r="J154" s="1506" t="s">
        <v>3290</v>
      </c>
      <c r="K154" s="319">
        <f>K152+F154</f>
        <v>167</v>
      </c>
      <c r="L154" s="379" t="s">
        <v>4183</v>
      </c>
      <c r="M154" s="1420" t="s">
        <v>444</v>
      </c>
      <c r="N154" s="320" t="s">
        <v>714</v>
      </c>
      <c r="O154" s="1422" t="s">
        <v>3788</v>
      </c>
      <c r="P154" s="327"/>
    </row>
    <row r="155" spans="1:16" ht="30" customHeight="1">
      <c r="A155" s="1411"/>
      <c r="B155" s="320" t="s">
        <v>993</v>
      </c>
      <c r="C155" s="1353"/>
      <c r="D155" s="1355"/>
      <c r="E155" s="305" t="str">
        <f>E154</f>
        <v>110/11/25</v>
      </c>
      <c r="F155" s="1505"/>
      <c r="G155" s="1355"/>
      <c r="H155" s="319">
        <v>2</v>
      </c>
      <c r="I155" s="379" t="s">
        <v>443</v>
      </c>
      <c r="J155" s="1507"/>
      <c r="K155" s="319">
        <f>K153+H155</f>
        <v>140</v>
      </c>
      <c r="L155" s="379" t="s">
        <v>320</v>
      </c>
      <c r="M155" s="1421"/>
      <c r="N155" s="320" t="s">
        <v>879</v>
      </c>
      <c r="O155" s="1423"/>
      <c r="P155" s="327"/>
    </row>
    <row r="156" spans="1:16" ht="30" customHeight="1">
      <c r="A156" s="1410" t="s">
        <v>3789</v>
      </c>
      <c r="B156" s="320" t="s">
        <v>1006</v>
      </c>
      <c r="C156" s="1352">
        <v>15</v>
      </c>
      <c r="D156" s="1354" t="s">
        <v>4154</v>
      </c>
      <c r="E156" s="305" t="s">
        <v>3724</v>
      </c>
      <c r="F156" s="1504">
        <v>2</v>
      </c>
      <c r="G156" s="1354" t="s">
        <v>4154</v>
      </c>
      <c r="H156" s="1400" t="str">
        <f>E156</f>
        <v>110/11/29</v>
      </c>
      <c r="I156" s="1401"/>
      <c r="J156" s="1506" t="s">
        <v>3290</v>
      </c>
      <c r="K156" s="319">
        <f>K154+F156</f>
        <v>169</v>
      </c>
      <c r="L156" s="379" t="s">
        <v>4183</v>
      </c>
      <c r="M156" s="1420" t="s">
        <v>444</v>
      </c>
      <c r="N156" s="320" t="s">
        <v>714</v>
      </c>
      <c r="O156" s="1422" t="s">
        <v>3790</v>
      </c>
      <c r="P156" s="327"/>
    </row>
    <row r="157" spans="1:16" ht="30" customHeight="1">
      <c r="A157" s="1411"/>
      <c r="B157" s="320" t="s">
        <v>993</v>
      </c>
      <c r="C157" s="1353"/>
      <c r="D157" s="1355"/>
      <c r="E157" s="305" t="str">
        <f>E156</f>
        <v>110/11/29</v>
      </c>
      <c r="F157" s="1505"/>
      <c r="G157" s="1355"/>
      <c r="H157" s="319">
        <v>2</v>
      </c>
      <c r="I157" s="379" t="s">
        <v>443</v>
      </c>
      <c r="J157" s="1507"/>
      <c r="K157" s="319">
        <f>K155+H157</f>
        <v>142</v>
      </c>
      <c r="L157" s="379" t="s">
        <v>320</v>
      </c>
      <c r="M157" s="1421"/>
      <c r="N157" s="320" t="s">
        <v>2545</v>
      </c>
      <c r="O157" s="1423"/>
      <c r="P157" s="327"/>
    </row>
    <row r="158" spans="1:16" ht="30" customHeight="1">
      <c r="A158" s="1410" t="s">
        <v>3791</v>
      </c>
      <c r="B158" s="320" t="s">
        <v>1006</v>
      </c>
      <c r="C158" s="1352">
        <v>15</v>
      </c>
      <c r="D158" s="1354" t="s">
        <v>4154</v>
      </c>
      <c r="E158" s="305" t="s">
        <v>3724</v>
      </c>
      <c r="F158" s="1504">
        <v>2</v>
      </c>
      <c r="G158" s="1354" t="s">
        <v>4154</v>
      </c>
      <c r="H158" s="1400" t="str">
        <f>E158</f>
        <v>110/11/29</v>
      </c>
      <c r="I158" s="1401"/>
      <c r="J158" s="1506" t="s">
        <v>3290</v>
      </c>
      <c r="K158" s="319">
        <f>K156+F158</f>
        <v>171</v>
      </c>
      <c r="L158" s="379" t="s">
        <v>4183</v>
      </c>
      <c r="M158" s="1420" t="s">
        <v>444</v>
      </c>
      <c r="N158" s="320" t="s">
        <v>3185</v>
      </c>
      <c r="O158" s="1422" t="s">
        <v>3792</v>
      </c>
      <c r="P158" s="327"/>
    </row>
    <row r="159" spans="1:16" ht="30" customHeight="1">
      <c r="A159" s="1411"/>
      <c r="B159" s="320" t="s">
        <v>993</v>
      </c>
      <c r="C159" s="1353"/>
      <c r="D159" s="1355"/>
      <c r="E159" s="305" t="str">
        <f>E158</f>
        <v>110/11/29</v>
      </c>
      <c r="F159" s="1505"/>
      <c r="G159" s="1355"/>
      <c r="H159" s="319">
        <v>2</v>
      </c>
      <c r="I159" s="379" t="s">
        <v>443</v>
      </c>
      <c r="J159" s="1507"/>
      <c r="K159" s="319">
        <f>K157+H159</f>
        <v>144</v>
      </c>
      <c r="L159" s="379" t="s">
        <v>320</v>
      </c>
      <c r="M159" s="1421"/>
      <c r="N159" s="320" t="s">
        <v>2545</v>
      </c>
      <c r="O159" s="1423"/>
      <c r="P159" s="327"/>
    </row>
    <row r="160" spans="1:16" ht="30" customHeight="1">
      <c r="A160" s="1410" t="s">
        <v>4016</v>
      </c>
      <c r="B160" s="320" t="s">
        <v>1006</v>
      </c>
      <c r="C160" s="1352">
        <v>15</v>
      </c>
      <c r="D160" s="1354" t="s">
        <v>4154</v>
      </c>
      <c r="E160" s="305" t="s">
        <v>4017</v>
      </c>
      <c r="F160" s="1504">
        <v>3</v>
      </c>
      <c r="G160" s="1354" t="s">
        <v>4154</v>
      </c>
      <c r="H160" s="1400" t="str">
        <f>E160</f>
        <v>110/12/03</v>
      </c>
      <c r="I160" s="1401"/>
      <c r="J160" s="1506" t="s">
        <v>3290</v>
      </c>
      <c r="K160" s="319">
        <f>K158+F160</f>
        <v>174</v>
      </c>
      <c r="L160" s="379" t="s">
        <v>4183</v>
      </c>
      <c r="M160" s="1420" t="s">
        <v>444</v>
      </c>
      <c r="N160" s="320" t="s">
        <v>714</v>
      </c>
      <c r="O160" s="1422" t="s">
        <v>4018</v>
      </c>
      <c r="P160" s="327"/>
    </row>
    <row r="161" spans="1:16" ht="30" customHeight="1">
      <c r="A161" s="1411"/>
      <c r="B161" s="320" t="s">
        <v>993</v>
      </c>
      <c r="C161" s="1353"/>
      <c r="D161" s="1355"/>
      <c r="E161" s="305" t="str">
        <f>E160</f>
        <v>110/12/03</v>
      </c>
      <c r="F161" s="1505"/>
      <c r="G161" s="1355"/>
      <c r="H161" s="319">
        <v>2</v>
      </c>
      <c r="I161" s="379" t="s">
        <v>443</v>
      </c>
      <c r="J161" s="1507"/>
      <c r="K161" s="319">
        <f>K159+H161</f>
        <v>146</v>
      </c>
      <c r="L161" s="379" t="s">
        <v>320</v>
      </c>
      <c r="M161" s="1421"/>
      <c r="N161" s="320" t="s">
        <v>879</v>
      </c>
      <c r="O161" s="1423"/>
      <c r="P161" s="327"/>
    </row>
    <row r="162" spans="1:16" ht="30" customHeight="1">
      <c r="A162" s="1410" t="s">
        <v>4019</v>
      </c>
      <c r="B162" s="320" t="s">
        <v>1006</v>
      </c>
      <c r="C162" s="1352">
        <v>15</v>
      </c>
      <c r="D162" s="1354" t="s">
        <v>4154</v>
      </c>
      <c r="E162" s="305" t="s">
        <v>4020</v>
      </c>
      <c r="F162" s="1504">
        <v>3</v>
      </c>
      <c r="G162" s="1354" t="s">
        <v>4154</v>
      </c>
      <c r="H162" s="1400" t="str">
        <f>E162</f>
        <v>110/12/15</v>
      </c>
      <c r="I162" s="1401"/>
      <c r="J162" s="1506" t="s">
        <v>3290</v>
      </c>
      <c r="K162" s="319">
        <f>K160+F162</f>
        <v>177</v>
      </c>
      <c r="L162" s="379" t="s">
        <v>4183</v>
      </c>
      <c r="M162" s="1420" t="s">
        <v>444</v>
      </c>
      <c r="N162" s="320" t="s">
        <v>714</v>
      </c>
      <c r="O162" s="1422" t="s">
        <v>4021</v>
      </c>
      <c r="P162" s="327"/>
    </row>
    <row r="163" spans="1:16" ht="30" customHeight="1">
      <c r="A163" s="1411"/>
      <c r="B163" s="320" t="s">
        <v>993</v>
      </c>
      <c r="C163" s="1353"/>
      <c r="D163" s="1355"/>
      <c r="E163" s="305" t="str">
        <f>E162</f>
        <v>110/12/15</v>
      </c>
      <c r="F163" s="1505"/>
      <c r="G163" s="1355"/>
      <c r="H163" s="319">
        <v>2</v>
      </c>
      <c r="I163" s="379" t="s">
        <v>443</v>
      </c>
      <c r="J163" s="1507"/>
      <c r="K163" s="319">
        <f>K161+H163</f>
        <v>148</v>
      </c>
      <c r="L163" s="379" t="s">
        <v>320</v>
      </c>
      <c r="M163" s="1421"/>
      <c r="N163" s="320" t="s">
        <v>879</v>
      </c>
      <c r="O163" s="1423"/>
      <c r="P163" s="327"/>
    </row>
    <row r="164" spans="1:16" ht="30" customHeight="1">
      <c r="A164" s="1410" t="s">
        <v>4388</v>
      </c>
      <c r="B164" s="320" t="s">
        <v>1006</v>
      </c>
      <c r="C164" s="1352">
        <v>15</v>
      </c>
      <c r="D164" s="1354" t="s">
        <v>4154</v>
      </c>
      <c r="E164" s="305" t="s">
        <v>4389</v>
      </c>
      <c r="F164" s="1504">
        <v>3</v>
      </c>
      <c r="G164" s="1354" t="s">
        <v>4154</v>
      </c>
      <c r="H164" s="1400" t="str">
        <f>E164</f>
        <v>110/12/16</v>
      </c>
      <c r="I164" s="1401"/>
      <c r="J164" s="1506" t="s">
        <v>3290</v>
      </c>
      <c r="K164" s="319">
        <f>K162+F164</f>
        <v>180</v>
      </c>
      <c r="L164" s="379" t="s">
        <v>4154</v>
      </c>
      <c r="M164" s="1420" t="s">
        <v>444</v>
      </c>
      <c r="N164" s="320" t="s">
        <v>714</v>
      </c>
      <c r="O164" s="1422" t="s">
        <v>4390</v>
      </c>
      <c r="P164" s="327"/>
    </row>
    <row r="165" spans="1:16" ht="30" customHeight="1">
      <c r="A165" s="1411"/>
      <c r="B165" s="320" t="s">
        <v>993</v>
      </c>
      <c r="C165" s="1353"/>
      <c r="D165" s="1355"/>
      <c r="E165" s="305" t="str">
        <f>E164</f>
        <v>110/12/16</v>
      </c>
      <c r="F165" s="1505"/>
      <c r="G165" s="1355"/>
      <c r="H165" s="319">
        <v>2</v>
      </c>
      <c r="I165" s="379" t="s">
        <v>443</v>
      </c>
      <c r="J165" s="1507"/>
      <c r="K165" s="319">
        <f>K163+H165</f>
        <v>150</v>
      </c>
      <c r="L165" s="379" t="s">
        <v>320</v>
      </c>
      <c r="M165" s="1421"/>
      <c r="N165" s="320" t="s">
        <v>879</v>
      </c>
      <c r="O165" s="1423"/>
      <c r="P165" s="327"/>
    </row>
    <row r="166" spans="1:16" ht="30" customHeight="1">
      <c r="A166" s="1410" t="s">
        <v>4391</v>
      </c>
      <c r="B166" s="320" t="s">
        <v>1006</v>
      </c>
      <c r="C166" s="1352">
        <v>15</v>
      </c>
      <c r="D166" s="1354" t="s">
        <v>4154</v>
      </c>
      <c r="E166" s="305" t="s">
        <v>3925</v>
      </c>
      <c r="F166" s="1504">
        <v>3</v>
      </c>
      <c r="G166" s="1354" t="s">
        <v>4154</v>
      </c>
      <c r="H166" s="1400" t="str">
        <f>E166</f>
        <v>110/12/17</v>
      </c>
      <c r="I166" s="1401"/>
      <c r="J166" s="1506" t="s">
        <v>3290</v>
      </c>
      <c r="K166" s="319">
        <f>K164+F166</f>
        <v>183</v>
      </c>
      <c r="L166" s="379" t="s">
        <v>4154</v>
      </c>
      <c r="M166" s="1420" t="s">
        <v>444</v>
      </c>
      <c r="N166" s="320" t="s">
        <v>714</v>
      </c>
      <c r="O166" s="1422" t="s">
        <v>4392</v>
      </c>
      <c r="P166" s="327"/>
    </row>
    <row r="167" spans="1:16" ht="30" customHeight="1">
      <c r="A167" s="1411"/>
      <c r="B167" s="320" t="s">
        <v>993</v>
      </c>
      <c r="C167" s="1353"/>
      <c r="D167" s="1355"/>
      <c r="E167" s="305" t="str">
        <f>E166</f>
        <v>110/12/17</v>
      </c>
      <c r="F167" s="1505"/>
      <c r="G167" s="1355"/>
      <c r="H167" s="319">
        <v>2</v>
      </c>
      <c r="I167" s="379" t="s">
        <v>443</v>
      </c>
      <c r="J167" s="1507"/>
      <c r="K167" s="319">
        <f>K165+H167</f>
        <v>152</v>
      </c>
      <c r="L167" s="379" t="s">
        <v>320</v>
      </c>
      <c r="M167" s="1421"/>
      <c r="N167" s="320" t="s">
        <v>879</v>
      </c>
      <c r="O167" s="1423"/>
      <c r="P167" s="327"/>
    </row>
    <row r="168" spans="1:16" ht="30" customHeight="1">
      <c r="A168" s="1410" t="s">
        <v>4393</v>
      </c>
      <c r="B168" s="320" t="s">
        <v>1006</v>
      </c>
      <c r="C168" s="1352">
        <v>15</v>
      </c>
      <c r="D168" s="1354" t="s">
        <v>4154</v>
      </c>
      <c r="E168" s="305" t="s">
        <v>4244</v>
      </c>
      <c r="F168" s="1504">
        <v>3</v>
      </c>
      <c r="G168" s="1354" t="s">
        <v>4154</v>
      </c>
      <c r="H168" s="1400" t="str">
        <f>E168</f>
        <v>110/12/20</v>
      </c>
      <c r="I168" s="1401"/>
      <c r="J168" s="1506" t="s">
        <v>3290</v>
      </c>
      <c r="K168" s="319">
        <f>K166+F168</f>
        <v>186</v>
      </c>
      <c r="L168" s="379" t="s">
        <v>4154</v>
      </c>
      <c r="M168" s="1420" t="s">
        <v>444</v>
      </c>
      <c r="N168" s="320" t="s">
        <v>714</v>
      </c>
      <c r="O168" s="1422" t="s">
        <v>4394</v>
      </c>
      <c r="P168" s="327"/>
    </row>
    <row r="169" spans="1:16" ht="30" customHeight="1">
      <c r="A169" s="1411"/>
      <c r="B169" s="320" t="s">
        <v>993</v>
      </c>
      <c r="C169" s="1353"/>
      <c r="D169" s="1355"/>
      <c r="E169" s="305" t="str">
        <f>E168</f>
        <v>110/12/20</v>
      </c>
      <c r="F169" s="1505"/>
      <c r="G169" s="1355"/>
      <c r="H169" s="319">
        <v>2</v>
      </c>
      <c r="I169" s="379" t="s">
        <v>443</v>
      </c>
      <c r="J169" s="1507"/>
      <c r="K169" s="319">
        <f>K167+H169</f>
        <v>154</v>
      </c>
      <c r="L169" s="379" t="s">
        <v>320</v>
      </c>
      <c r="M169" s="1421"/>
      <c r="N169" s="320" t="s">
        <v>879</v>
      </c>
      <c r="O169" s="1423"/>
      <c r="P169" s="327"/>
    </row>
    <row r="170" spans="1:16" ht="30" customHeight="1">
      <c r="A170" s="1410" t="s">
        <v>4395</v>
      </c>
      <c r="B170" s="320" t="s">
        <v>1006</v>
      </c>
      <c r="C170" s="1352">
        <v>15</v>
      </c>
      <c r="D170" s="1354" t="s">
        <v>4154</v>
      </c>
      <c r="E170" s="305" t="s">
        <v>4396</v>
      </c>
      <c r="F170" s="1504">
        <v>3</v>
      </c>
      <c r="G170" s="1354" t="s">
        <v>4154</v>
      </c>
      <c r="H170" s="1400" t="str">
        <f>E170</f>
        <v>110/12/21</v>
      </c>
      <c r="I170" s="1401"/>
      <c r="J170" s="1506" t="s">
        <v>3290</v>
      </c>
      <c r="K170" s="319">
        <f>K168+F170</f>
        <v>189</v>
      </c>
      <c r="L170" s="379" t="s">
        <v>4154</v>
      </c>
      <c r="M170" s="1420" t="s">
        <v>444</v>
      </c>
      <c r="N170" s="320" t="s">
        <v>3426</v>
      </c>
      <c r="O170" s="1422" t="s">
        <v>4397</v>
      </c>
      <c r="P170" s="327"/>
    </row>
    <row r="171" spans="1:16" ht="30" customHeight="1">
      <c r="A171" s="1411"/>
      <c r="B171" s="320" t="s">
        <v>993</v>
      </c>
      <c r="C171" s="1353"/>
      <c r="D171" s="1355"/>
      <c r="E171" s="305" t="str">
        <f>E170</f>
        <v>110/12/21</v>
      </c>
      <c r="F171" s="1505"/>
      <c r="G171" s="1355"/>
      <c r="H171" s="319">
        <v>2</v>
      </c>
      <c r="I171" s="379" t="s">
        <v>443</v>
      </c>
      <c r="J171" s="1507"/>
      <c r="K171" s="319">
        <f>K169+H171</f>
        <v>156</v>
      </c>
      <c r="L171" s="379" t="s">
        <v>320</v>
      </c>
      <c r="M171" s="1421"/>
      <c r="N171" s="320" t="s">
        <v>3427</v>
      </c>
      <c r="O171" s="1423"/>
      <c r="P171" s="327"/>
    </row>
    <row r="172" spans="1:16" ht="30" customHeight="1">
      <c r="A172" s="1410" t="s">
        <v>4398</v>
      </c>
      <c r="B172" s="320" t="s">
        <v>1006</v>
      </c>
      <c r="C172" s="1352">
        <v>15</v>
      </c>
      <c r="D172" s="1354" t="s">
        <v>4154</v>
      </c>
      <c r="E172" s="305" t="s">
        <v>4330</v>
      </c>
      <c r="F172" s="1504">
        <v>3</v>
      </c>
      <c r="G172" s="1354" t="s">
        <v>4154</v>
      </c>
      <c r="H172" s="1400" t="str">
        <f>E172</f>
        <v>110/12/22</v>
      </c>
      <c r="I172" s="1401"/>
      <c r="J172" s="1506" t="s">
        <v>3290</v>
      </c>
      <c r="K172" s="319">
        <f>K170+F172</f>
        <v>192</v>
      </c>
      <c r="L172" s="379" t="s">
        <v>4154</v>
      </c>
      <c r="M172" s="1420" t="s">
        <v>444</v>
      </c>
      <c r="N172" s="320" t="s">
        <v>3426</v>
      </c>
      <c r="O172" s="1422" t="s">
        <v>4399</v>
      </c>
      <c r="P172" s="327"/>
    </row>
    <row r="173" spans="1:16" ht="30" customHeight="1">
      <c r="A173" s="1411"/>
      <c r="B173" s="320" t="s">
        <v>993</v>
      </c>
      <c r="C173" s="1353"/>
      <c r="D173" s="1355"/>
      <c r="E173" s="305" t="str">
        <f>E172</f>
        <v>110/12/22</v>
      </c>
      <c r="F173" s="1505"/>
      <c r="G173" s="1355"/>
      <c r="H173" s="319">
        <v>2</v>
      </c>
      <c r="I173" s="379" t="s">
        <v>443</v>
      </c>
      <c r="J173" s="1507"/>
      <c r="K173" s="319">
        <f>K171+H173</f>
        <v>158</v>
      </c>
      <c r="L173" s="379" t="s">
        <v>320</v>
      </c>
      <c r="M173" s="1421"/>
      <c r="N173" s="320" t="s">
        <v>3427</v>
      </c>
      <c r="O173" s="1423"/>
      <c r="P173" s="327"/>
    </row>
    <row r="174" spans="1:16" ht="30" customHeight="1">
      <c r="A174" s="1410" t="s">
        <v>4400</v>
      </c>
      <c r="B174" s="320" t="s">
        <v>1006</v>
      </c>
      <c r="C174" s="1352">
        <v>15</v>
      </c>
      <c r="D174" s="1354" t="s">
        <v>4154</v>
      </c>
      <c r="E174" s="305" t="s">
        <v>4330</v>
      </c>
      <c r="F174" s="1504">
        <v>3</v>
      </c>
      <c r="G174" s="1354" t="s">
        <v>4154</v>
      </c>
      <c r="H174" s="1400" t="str">
        <f>E174</f>
        <v>110/12/22</v>
      </c>
      <c r="I174" s="1401"/>
      <c r="J174" s="1506" t="s">
        <v>3290</v>
      </c>
      <c r="K174" s="319">
        <f>K172+F174</f>
        <v>195</v>
      </c>
      <c r="L174" s="379" t="s">
        <v>4154</v>
      </c>
      <c r="M174" s="1420" t="s">
        <v>444</v>
      </c>
      <c r="N174" s="320" t="s">
        <v>714</v>
      </c>
      <c r="O174" s="1422" t="s">
        <v>4401</v>
      </c>
      <c r="P174" s="327"/>
    </row>
    <row r="175" spans="1:16" ht="30" customHeight="1">
      <c r="A175" s="1411"/>
      <c r="B175" s="320" t="s">
        <v>993</v>
      </c>
      <c r="C175" s="1353"/>
      <c r="D175" s="1355"/>
      <c r="E175" s="305" t="str">
        <f>E174</f>
        <v>110/12/22</v>
      </c>
      <c r="F175" s="1505"/>
      <c r="G175" s="1355"/>
      <c r="H175" s="319">
        <v>2</v>
      </c>
      <c r="I175" s="379" t="s">
        <v>443</v>
      </c>
      <c r="J175" s="1507"/>
      <c r="K175" s="319">
        <f>K173+H175</f>
        <v>160</v>
      </c>
      <c r="L175" s="379" t="s">
        <v>320</v>
      </c>
      <c r="M175" s="1421"/>
      <c r="N175" s="320" t="s">
        <v>879</v>
      </c>
      <c r="O175" s="1423"/>
      <c r="P175" s="327"/>
    </row>
    <row r="176" spans="1:16" ht="30" customHeight="1">
      <c r="A176" s="1410" t="s">
        <v>4402</v>
      </c>
      <c r="B176" s="320" t="s">
        <v>1006</v>
      </c>
      <c r="C176" s="1352">
        <v>15</v>
      </c>
      <c r="D176" s="1354" t="s">
        <v>4154</v>
      </c>
      <c r="E176" s="305" t="s">
        <v>4403</v>
      </c>
      <c r="F176" s="1504">
        <v>3</v>
      </c>
      <c r="G176" s="1354" t="s">
        <v>4154</v>
      </c>
      <c r="H176" s="1400" t="str">
        <f>E176</f>
        <v>110/12/25</v>
      </c>
      <c r="I176" s="1401"/>
      <c r="J176" s="1506" t="s">
        <v>3290</v>
      </c>
      <c r="K176" s="319">
        <f>K174+F176</f>
        <v>198</v>
      </c>
      <c r="L176" s="379" t="s">
        <v>4154</v>
      </c>
      <c r="M176" s="1420" t="s">
        <v>444</v>
      </c>
      <c r="N176" s="320" t="s">
        <v>3426</v>
      </c>
      <c r="O176" s="1422" t="s">
        <v>4404</v>
      </c>
      <c r="P176" s="327"/>
    </row>
    <row r="177" spans="1:16" ht="30" customHeight="1">
      <c r="A177" s="1411"/>
      <c r="B177" s="320" t="s">
        <v>993</v>
      </c>
      <c r="C177" s="1353"/>
      <c r="D177" s="1355"/>
      <c r="E177" s="305" t="str">
        <f>E176</f>
        <v>110/12/25</v>
      </c>
      <c r="F177" s="1505"/>
      <c r="G177" s="1355"/>
      <c r="H177" s="319">
        <v>2</v>
      </c>
      <c r="I177" s="379" t="s">
        <v>443</v>
      </c>
      <c r="J177" s="1507"/>
      <c r="K177" s="319">
        <f>K175+H177</f>
        <v>162</v>
      </c>
      <c r="L177" s="379" t="s">
        <v>320</v>
      </c>
      <c r="M177" s="1421"/>
      <c r="N177" s="320" t="s">
        <v>3427</v>
      </c>
      <c r="O177" s="1423"/>
      <c r="P177" s="327"/>
    </row>
    <row r="178" spans="1:16" ht="30" customHeight="1">
      <c r="A178" s="1410" t="s">
        <v>4405</v>
      </c>
      <c r="B178" s="320" t="s">
        <v>1006</v>
      </c>
      <c r="C178" s="1352">
        <v>15</v>
      </c>
      <c r="D178" s="1354" t="s">
        <v>4154</v>
      </c>
      <c r="E178" s="305" t="s">
        <v>4403</v>
      </c>
      <c r="F178" s="1504">
        <v>3</v>
      </c>
      <c r="G178" s="1354" t="s">
        <v>4154</v>
      </c>
      <c r="H178" s="1400" t="str">
        <f>E178</f>
        <v>110/12/25</v>
      </c>
      <c r="I178" s="1401"/>
      <c r="J178" s="1506" t="s">
        <v>3290</v>
      </c>
      <c r="K178" s="319">
        <f>K176+F178</f>
        <v>201</v>
      </c>
      <c r="L178" s="379" t="s">
        <v>4154</v>
      </c>
      <c r="M178" s="1420" t="s">
        <v>444</v>
      </c>
      <c r="N178" s="320" t="s">
        <v>3426</v>
      </c>
      <c r="O178" s="1422" t="s">
        <v>4406</v>
      </c>
      <c r="P178" s="327"/>
    </row>
    <row r="179" spans="1:16" ht="30" customHeight="1">
      <c r="A179" s="1411"/>
      <c r="B179" s="320" t="s">
        <v>993</v>
      </c>
      <c r="C179" s="1353"/>
      <c r="D179" s="1355"/>
      <c r="E179" s="305" t="str">
        <f>E178</f>
        <v>110/12/25</v>
      </c>
      <c r="F179" s="1505"/>
      <c r="G179" s="1355"/>
      <c r="H179" s="319">
        <v>2</v>
      </c>
      <c r="I179" s="379" t="s">
        <v>443</v>
      </c>
      <c r="J179" s="1507"/>
      <c r="K179" s="319">
        <f>K177+H179</f>
        <v>164</v>
      </c>
      <c r="L179" s="379" t="s">
        <v>320</v>
      </c>
      <c r="M179" s="1421"/>
      <c r="N179" s="320" t="s">
        <v>3427</v>
      </c>
      <c r="O179" s="1423"/>
      <c r="P179" s="327"/>
    </row>
    <row r="180" spans="1:16" ht="30" customHeight="1">
      <c r="A180" s="1410" t="s">
        <v>4407</v>
      </c>
      <c r="B180" s="320" t="s">
        <v>1006</v>
      </c>
      <c r="C180" s="1352">
        <v>15</v>
      </c>
      <c r="D180" s="1354" t="s">
        <v>4154</v>
      </c>
      <c r="E180" s="305" t="s">
        <v>4408</v>
      </c>
      <c r="F180" s="1504">
        <v>3</v>
      </c>
      <c r="G180" s="1354" t="s">
        <v>4154</v>
      </c>
      <c r="H180" s="1400" t="str">
        <f>E180</f>
        <v>110/12/26</v>
      </c>
      <c r="I180" s="1401"/>
      <c r="J180" s="1506" t="s">
        <v>3290</v>
      </c>
      <c r="K180" s="319">
        <f>K178+F180</f>
        <v>204</v>
      </c>
      <c r="L180" s="379" t="s">
        <v>4154</v>
      </c>
      <c r="M180" s="1420" t="s">
        <v>444</v>
      </c>
      <c r="N180" s="320" t="s">
        <v>3426</v>
      </c>
      <c r="O180" s="1422" t="s">
        <v>4409</v>
      </c>
      <c r="P180" s="327"/>
    </row>
    <row r="181" spans="1:16" ht="30" customHeight="1">
      <c r="A181" s="1411"/>
      <c r="B181" s="320" t="s">
        <v>993</v>
      </c>
      <c r="C181" s="1353"/>
      <c r="D181" s="1355"/>
      <c r="E181" s="305" t="str">
        <f>E180</f>
        <v>110/12/26</v>
      </c>
      <c r="F181" s="1505"/>
      <c r="G181" s="1355"/>
      <c r="H181" s="319">
        <v>2</v>
      </c>
      <c r="I181" s="379" t="s">
        <v>443</v>
      </c>
      <c r="J181" s="1507"/>
      <c r="K181" s="319">
        <f>K179+H181</f>
        <v>166</v>
      </c>
      <c r="L181" s="379" t="s">
        <v>320</v>
      </c>
      <c r="M181" s="1421"/>
      <c r="N181" s="320" t="s">
        <v>3427</v>
      </c>
      <c r="O181" s="1423"/>
      <c r="P181" s="327"/>
    </row>
    <row r="182" spans="1:16" ht="30" customHeight="1">
      <c r="A182" s="1410" t="s">
        <v>4410</v>
      </c>
      <c r="B182" s="320" t="s">
        <v>1006</v>
      </c>
      <c r="C182" s="1352">
        <v>15</v>
      </c>
      <c r="D182" s="1354" t="s">
        <v>4154</v>
      </c>
      <c r="E182" s="305" t="s">
        <v>4411</v>
      </c>
      <c r="F182" s="1504">
        <v>3</v>
      </c>
      <c r="G182" s="1354" t="s">
        <v>4154</v>
      </c>
      <c r="H182" s="1400" t="str">
        <f>E182</f>
        <v>110/12/27</v>
      </c>
      <c r="I182" s="1401"/>
      <c r="J182" s="1506" t="s">
        <v>3290</v>
      </c>
      <c r="K182" s="319">
        <f>K180+F182</f>
        <v>207</v>
      </c>
      <c r="L182" s="379" t="s">
        <v>4154</v>
      </c>
      <c r="M182" s="1420" t="s">
        <v>444</v>
      </c>
      <c r="N182" s="320" t="s">
        <v>3426</v>
      </c>
      <c r="O182" s="1422" t="s">
        <v>4412</v>
      </c>
      <c r="P182" s="327"/>
    </row>
    <row r="183" spans="1:16" ht="30" customHeight="1">
      <c r="A183" s="1411"/>
      <c r="B183" s="320" t="s">
        <v>993</v>
      </c>
      <c r="C183" s="1353"/>
      <c r="D183" s="1355"/>
      <c r="E183" s="305" t="str">
        <f>E182</f>
        <v>110/12/27</v>
      </c>
      <c r="F183" s="1505"/>
      <c r="G183" s="1355"/>
      <c r="H183" s="319">
        <v>2</v>
      </c>
      <c r="I183" s="379" t="s">
        <v>443</v>
      </c>
      <c r="J183" s="1507"/>
      <c r="K183" s="319">
        <f>K181+H183</f>
        <v>168</v>
      </c>
      <c r="L183" s="379" t="s">
        <v>320</v>
      </c>
      <c r="M183" s="1421"/>
      <c r="N183" s="320" t="s">
        <v>3427</v>
      </c>
      <c r="O183" s="1423"/>
      <c r="P183" s="327"/>
    </row>
    <row r="184" spans="1:16" ht="30" customHeight="1">
      <c r="A184" s="1410" t="s">
        <v>4413</v>
      </c>
      <c r="B184" s="320" t="s">
        <v>1006</v>
      </c>
      <c r="C184" s="1352">
        <v>15</v>
      </c>
      <c r="D184" s="1354" t="s">
        <v>4154</v>
      </c>
      <c r="E184" s="305" t="s">
        <v>4411</v>
      </c>
      <c r="F184" s="1504">
        <v>3</v>
      </c>
      <c r="G184" s="1354" t="s">
        <v>4154</v>
      </c>
      <c r="H184" s="1400" t="str">
        <f>E184</f>
        <v>110/12/27</v>
      </c>
      <c r="I184" s="1401"/>
      <c r="J184" s="1506" t="s">
        <v>3290</v>
      </c>
      <c r="K184" s="319">
        <f>K182+F184</f>
        <v>210</v>
      </c>
      <c r="L184" s="379" t="s">
        <v>4154</v>
      </c>
      <c r="M184" s="1420" t="s">
        <v>444</v>
      </c>
      <c r="N184" s="320" t="s">
        <v>3426</v>
      </c>
      <c r="O184" s="1422" t="s">
        <v>4414</v>
      </c>
      <c r="P184" s="327"/>
    </row>
    <row r="185" spans="1:16" ht="30" customHeight="1">
      <c r="A185" s="1411"/>
      <c r="B185" s="320" t="s">
        <v>993</v>
      </c>
      <c r="C185" s="1353"/>
      <c r="D185" s="1355"/>
      <c r="E185" s="305" t="str">
        <f>E184</f>
        <v>110/12/27</v>
      </c>
      <c r="F185" s="1505"/>
      <c r="G185" s="1355"/>
      <c r="H185" s="319">
        <v>2</v>
      </c>
      <c r="I185" s="379" t="s">
        <v>443</v>
      </c>
      <c r="J185" s="1507"/>
      <c r="K185" s="319">
        <f>K183+H185</f>
        <v>170</v>
      </c>
      <c r="L185" s="379" t="s">
        <v>320</v>
      </c>
      <c r="M185" s="1421"/>
      <c r="N185" s="320" t="s">
        <v>3427</v>
      </c>
      <c r="O185" s="1423"/>
      <c r="P185" s="327"/>
    </row>
    <row r="186" spans="1:16" ht="30" customHeight="1">
      <c r="A186" s="1410" t="s">
        <v>4415</v>
      </c>
      <c r="B186" s="320" t="s">
        <v>1006</v>
      </c>
      <c r="C186" s="1352">
        <v>15</v>
      </c>
      <c r="D186" s="1354" t="s">
        <v>4154</v>
      </c>
      <c r="E186" s="305" t="s">
        <v>4416</v>
      </c>
      <c r="F186" s="1504">
        <v>3</v>
      </c>
      <c r="G186" s="1354" t="s">
        <v>4154</v>
      </c>
      <c r="H186" s="1400" t="str">
        <f>E186</f>
        <v>110/12/28</v>
      </c>
      <c r="I186" s="1401"/>
      <c r="J186" s="1506" t="s">
        <v>3290</v>
      </c>
      <c r="K186" s="319">
        <f>K184+F186</f>
        <v>213</v>
      </c>
      <c r="L186" s="379" t="s">
        <v>4154</v>
      </c>
      <c r="M186" s="1420" t="s">
        <v>444</v>
      </c>
      <c r="N186" s="320" t="s">
        <v>3426</v>
      </c>
      <c r="O186" s="1422" t="s">
        <v>4417</v>
      </c>
      <c r="P186" s="327"/>
    </row>
    <row r="187" spans="1:16" ht="30" customHeight="1">
      <c r="A187" s="1411"/>
      <c r="B187" s="320" t="s">
        <v>993</v>
      </c>
      <c r="C187" s="1353"/>
      <c r="D187" s="1355"/>
      <c r="E187" s="305" t="str">
        <f>E186</f>
        <v>110/12/28</v>
      </c>
      <c r="F187" s="1505"/>
      <c r="G187" s="1355"/>
      <c r="H187" s="319">
        <v>2</v>
      </c>
      <c r="I187" s="379" t="s">
        <v>443</v>
      </c>
      <c r="J187" s="1507"/>
      <c r="K187" s="319">
        <f>K185+H187</f>
        <v>172</v>
      </c>
      <c r="L187" s="379" t="s">
        <v>320</v>
      </c>
      <c r="M187" s="1421"/>
      <c r="N187" s="320" t="s">
        <v>3427</v>
      </c>
      <c r="O187" s="1423"/>
      <c r="P187" s="327"/>
    </row>
    <row r="188" spans="1:16" ht="30" customHeight="1">
      <c r="A188" s="1410" t="s">
        <v>4418</v>
      </c>
      <c r="B188" s="320" t="s">
        <v>1006</v>
      </c>
      <c r="C188" s="1352">
        <v>15</v>
      </c>
      <c r="D188" s="1354" t="s">
        <v>4154</v>
      </c>
      <c r="E188" s="305" t="s">
        <v>4419</v>
      </c>
      <c r="F188" s="1504">
        <v>3</v>
      </c>
      <c r="G188" s="1354" t="s">
        <v>4154</v>
      </c>
      <c r="H188" s="1400" t="str">
        <f>E188</f>
        <v>110/12/29</v>
      </c>
      <c r="I188" s="1401"/>
      <c r="J188" s="1506" t="s">
        <v>3290</v>
      </c>
      <c r="K188" s="319">
        <f>K186+F188</f>
        <v>216</v>
      </c>
      <c r="L188" s="379" t="s">
        <v>4154</v>
      </c>
      <c r="M188" s="1420" t="s">
        <v>444</v>
      </c>
      <c r="N188" s="320" t="s">
        <v>3426</v>
      </c>
      <c r="O188" s="1422" t="s">
        <v>4420</v>
      </c>
      <c r="P188" s="327"/>
    </row>
    <row r="189" spans="1:16" ht="30" customHeight="1">
      <c r="A189" s="1411"/>
      <c r="B189" s="320" t="s">
        <v>993</v>
      </c>
      <c r="C189" s="1353"/>
      <c r="D189" s="1355"/>
      <c r="E189" s="305" t="str">
        <f>E188</f>
        <v>110/12/29</v>
      </c>
      <c r="F189" s="1505"/>
      <c r="G189" s="1355"/>
      <c r="H189" s="319">
        <v>2</v>
      </c>
      <c r="I189" s="379" t="s">
        <v>443</v>
      </c>
      <c r="J189" s="1507"/>
      <c r="K189" s="319">
        <f>K187+H189</f>
        <v>174</v>
      </c>
      <c r="L189" s="379" t="s">
        <v>320</v>
      </c>
      <c r="M189" s="1421"/>
      <c r="N189" s="320" t="s">
        <v>3427</v>
      </c>
      <c r="O189" s="1423"/>
      <c r="P189" s="327"/>
    </row>
    <row r="190" spans="1:16" ht="30" customHeight="1">
      <c r="A190" s="1410" t="s">
        <v>4421</v>
      </c>
      <c r="B190" s="82" t="s">
        <v>1006</v>
      </c>
      <c r="C190" s="1378">
        <v>15</v>
      </c>
      <c r="D190" s="1380" t="s">
        <v>4154</v>
      </c>
      <c r="E190" s="80" t="s">
        <v>4419</v>
      </c>
      <c r="F190" s="1508">
        <v>3</v>
      </c>
      <c r="G190" s="1380" t="s">
        <v>4154</v>
      </c>
      <c r="H190" s="1398" t="str">
        <f>E190</f>
        <v>110/12/29</v>
      </c>
      <c r="I190" s="1399"/>
      <c r="J190" s="1510" t="s">
        <v>3290</v>
      </c>
      <c r="K190" s="81">
        <f>K188+F190</f>
        <v>219</v>
      </c>
      <c r="L190" s="94" t="s">
        <v>4154</v>
      </c>
      <c r="M190" s="1437" t="s">
        <v>444</v>
      </c>
      <c r="N190" s="82" t="s">
        <v>3426</v>
      </c>
      <c r="O190" s="1439" t="s">
        <v>4422</v>
      </c>
      <c r="P190" s="327"/>
    </row>
    <row r="191" spans="1:16" ht="30" customHeight="1">
      <c r="A191" s="1411"/>
      <c r="B191" s="82" t="s">
        <v>993</v>
      </c>
      <c r="C191" s="1379"/>
      <c r="D191" s="1381"/>
      <c r="E191" s="80" t="str">
        <f>E190</f>
        <v>110/12/29</v>
      </c>
      <c r="F191" s="1509"/>
      <c r="G191" s="1381"/>
      <c r="H191" s="81">
        <v>2</v>
      </c>
      <c r="I191" s="94" t="s">
        <v>443</v>
      </c>
      <c r="J191" s="1511"/>
      <c r="K191" s="81">
        <f>K189+H191</f>
        <v>176</v>
      </c>
      <c r="L191" s="94" t="s">
        <v>320</v>
      </c>
      <c r="M191" s="1438"/>
      <c r="N191" s="82" t="s">
        <v>3427</v>
      </c>
      <c r="O191" s="1440"/>
      <c r="P191" s="327"/>
    </row>
    <row r="192" spans="1:16" ht="30" customHeight="1">
      <c r="A192" s="1410" t="s">
        <v>4423</v>
      </c>
      <c r="B192" s="320" t="s">
        <v>1006</v>
      </c>
      <c r="C192" s="1352">
        <v>15</v>
      </c>
      <c r="D192" s="1354" t="s">
        <v>4154</v>
      </c>
      <c r="E192" s="305" t="s">
        <v>4424</v>
      </c>
      <c r="F192" s="1504">
        <v>3</v>
      </c>
      <c r="G192" s="1354" t="s">
        <v>4154</v>
      </c>
      <c r="H192" s="1400" t="str">
        <f>E192</f>
        <v>111/01/03</v>
      </c>
      <c r="I192" s="1401"/>
      <c r="J192" s="1506" t="s">
        <v>3290</v>
      </c>
      <c r="K192" s="319">
        <f>K190+F192</f>
        <v>222</v>
      </c>
      <c r="L192" s="379" t="s">
        <v>4154</v>
      </c>
      <c r="M192" s="1420" t="s">
        <v>444</v>
      </c>
      <c r="N192" s="320" t="s">
        <v>3426</v>
      </c>
      <c r="O192" s="1422" t="s">
        <v>4425</v>
      </c>
      <c r="P192" s="327"/>
    </row>
    <row r="193" spans="1:16" ht="30" customHeight="1">
      <c r="A193" s="1411"/>
      <c r="B193" s="320" t="s">
        <v>993</v>
      </c>
      <c r="C193" s="1353"/>
      <c r="D193" s="1355"/>
      <c r="E193" s="305" t="str">
        <f>E192</f>
        <v>111/01/03</v>
      </c>
      <c r="F193" s="1505"/>
      <c r="G193" s="1355"/>
      <c r="H193" s="319">
        <v>2</v>
      </c>
      <c r="I193" s="379" t="s">
        <v>443</v>
      </c>
      <c r="J193" s="1507"/>
      <c r="K193" s="319">
        <f>K191+H193</f>
        <v>178</v>
      </c>
      <c r="L193" s="379" t="s">
        <v>320</v>
      </c>
      <c r="M193" s="1421"/>
      <c r="N193" s="320" t="s">
        <v>3427</v>
      </c>
      <c r="O193" s="1423"/>
      <c r="P193" s="327"/>
    </row>
    <row r="194" spans="1:16" ht="30" customHeight="1">
      <c r="A194" s="1410" t="s">
        <v>4426</v>
      </c>
      <c r="B194" s="320" t="s">
        <v>1006</v>
      </c>
      <c r="C194" s="1352">
        <v>15</v>
      </c>
      <c r="D194" s="1354" t="s">
        <v>4154</v>
      </c>
      <c r="E194" s="305" t="s">
        <v>4428</v>
      </c>
      <c r="F194" s="1504">
        <v>3</v>
      </c>
      <c r="G194" s="1354" t="s">
        <v>4154</v>
      </c>
      <c r="H194" s="1400" t="str">
        <f>E194</f>
        <v>111/01/05</v>
      </c>
      <c r="I194" s="1401"/>
      <c r="J194" s="1506" t="s">
        <v>3290</v>
      </c>
      <c r="K194" s="319">
        <f>K192+F194</f>
        <v>225</v>
      </c>
      <c r="L194" s="379" t="s">
        <v>4154</v>
      </c>
      <c r="M194" s="1420" t="s">
        <v>444</v>
      </c>
      <c r="N194" s="320" t="s">
        <v>3426</v>
      </c>
      <c r="O194" s="1422" t="s">
        <v>4434</v>
      </c>
      <c r="P194" s="327"/>
    </row>
    <row r="195" spans="1:16" ht="30" customHeight="1">
      <c r="A195" s="1411"/>
      <c r="B195" s="320" t="s">
        <v>993</v>
      </c>
      <c r="C195" s="1353"/>
      <c r="D195" s="1355"/>
      <c r="E195" s="305" t="str">
        <f>E194</f>
        <v>111/01/05</v>
      </c>
      <c r="F195" s="1505"/>
      <c r="G195" s="1355"/>
      <c r="H195" s="319">
        <v>2</v>
      </c>
      <c r="I195" s="379" t="s">
        <v>443</v>
      </c>
      <c r="J195" s="1507"/>
      <c r="K195" s="319">
        <f>K193+H195</f>
        <v>180</v>
      </c>
      <c r="L195" s="379" t="s">
        <v>320</v>
      </c>
      <c r="M195" s="1421"/>
      <c r="N195" s="320" t="s">
        <v>3427</v>
      </c>
      <c r="O195" s="1423"/>
      <c r="P195" s="327"/>
    </row>
    <row r="196" spans="1:16" ht="30" customHeight="1">
      <c r="A196" s="1410" t="s">
        <v>4427</v>
      </c>
      <c r="B196" s="320" t="s">
        <v>1006</v>
      </c>
      <c r="C196" s="1352">
        <v>15</v>
      </c>
      <c r="D196" s="1354" t="s">
        <v>4154</v>
      </c>
      <c r="E196" s="305" t="s">
        <v>4428</v>
      </c>
      <c r="F196" s="1504">
        <v>3</v>
      </c>
      <c r="G196" s="1354" t="s">
        <v>4154</v>
      </c>
      <c r="H196" s="1400" t="str">
        <f>E196</f>
        <v>111/01/05</v>
      </c>
      <c r="I196" s="1401"/>
      <c r="J196" s="1506" t="s">
        <v>3290</v>
      </c>
      <c r="K196" s="319">
        <f>K194+F196</f>
        <v>228</v>
      </c>
      <c r="L196" s="379" t="s">
        <v>4154</v>
      </c>
      <c r="M196" s="1420" t="s">
        <v>444</v>
      </c>
      <c r="N196" s="320" t="s">
        <v>3426</v>
      </c>
      <c r="O196" s="1422" t="s">
        <v>4429</v>
      </c>
      <c r="P196" s="327"/>
    </row>
    <row r="197" spans="1:16" ht="30" customHeight="1">
      <c r="A197" s="1411"/>
      <c r="B197" s="320" t="s">
        <v>993</v>
      </c>
      <c r="C197" s="1353"/>
      <c r="D197" s="1355"/>
      <c r="E197" s="305" t="str">
        <f>E196</f>
        <v>111/01/05</v>
      </c>
      <c r="F197" s="1505"/>
      <c r="G197" s="1355"/>
      <c r="H197" s="319">
        <v>2</v>
      </c>
      <c r="I197" s="379" t="s">
        <v>443</v>
      </c>
      <c r="J197" s="1507"/>
      <c r="K197" s="319">
        <f>K195+H197</f>
        <v>182</v>
      </c>
      <c r="L197" s="379" t="s">
        <v>320</v>
      </c>
      <c r="M197" s="1421"/>
      <c r="N197" s="320" t="s">
        <v>3427</v>
      </c>
      <c r="O197" s="1423"/>
      <c r="P197" s="327"/>
    </row>
    <row r="198" spans="1:16" ht="30" customHeight="1">
      <c r="A198" s="1410" t="s">
        <v>4430</v>
      </c>
      <c r="B198" s="320" t="s">
        <v>1006</v>
      </c>
      <c r="C198" s="1352">
        <v>15</v>
      </c>
      <c r="D198" s="1354" t="s">
        <v>4154</v>
      </c>
      <c r="E198" s="305" t="s">
        <v>4290</v>
      </c>
      <c r="F198" s="1504">
        <v>3</v>
      </c>
      <c r="G198" s="1354" t="s">
        <v>4154</v>
      </c>
      <c r="H198" s="1400" t="str">
        <f>E198</f>
        <v>111/01/06</v>
      </c>
      <c r="I198" s="1401"/>
      <c r="J198" s="1506" t="s">
        <v>3290</v>
      </c>
      <c r="K198" s="319">
        <f>K196+F198</f>
        <v>231</v>
      </c>
      <c r="L198" s="379" t="s">
        <v>4154</v>
      </c>
      <c r="M198" s="1420" t="s">
        <v>444</v>
      </c>
      <c r="N198" s="320" t="s">
        <v>3426</v>
      </c>
      <c r="O198" s="1422" t="s">
        <v>4431</v>
      </c>
      <c r="P198" s="327"/>
    </row>
    <row r="199" spans="1:16" ht="30" customHeight="1">
      <c r="A199" s="1411"/>
      <c r="B199" s="320" t="s">
        <v>993</v>
      </c>
      <c r="C199" s="1353"/>
      <c r="D199" s="1355"/>
      <c r="E199" s="305" t="str">
        <f>E198</f>
        <v>111/01/06</v>
      </c>
      <c r="F199" s="1505"/>
      <c r="G199" s="1355"/>
      <c r="H199" s="319">
        <v>2</v>
      </c>
      <c r="I199" s="379" t="s">
        <v>443</v>
      </c>
      <c r="J199" s="1507"/>
      <c r="K199" s="319">
        <f>K197+H199</f>
        <v>184</v>
      </c>
      <c r="L199" s="379" t="s">
        <v>320</v>
      </c>
      <c r="M199" s="1421"/>
      <c r="N199" s="320" t="s">
        <v>3427</v>
      </c>
      <c r="O199" s="1423"/>
      <c r="P199" s="327"/>
    </row>
    <row r="200" spans="1:16" ht="30" customHeight="1">
      <c r="A200" s="1410" t="s">
        <v>4432</v>
      </c>
      <c r="B200" s="320" t="s">
        <v>1006</v>
      </c>
      <c r="C200" s="1352">
        <v>15</v>
      </c>
      <c r="D200" s="1354" t="s">
        <v>4154</v>
      </c>
      <c r="E200" s="305" t="s">
        <v>4433</v>
      </c>
      <c r="F200" s="1504">
        <v>3</v>
      </c>
      <c r="G200" s="1354" t="s">
        <v>4154</v>
      </c>
      <c r="H200" s="1400" t="str">
        <f>E200</f>
        <v>111/01/07</v>
      </c>
      <c r="I200" s="1401"/>
      <c r="J200" s="1506" t="s">
        <v>3290</v>
      </c>
      <c r="K200" s="319">
        <f>K198+F200</f>
        <v>234</v>
      </c>
      <c r="L200" s="379" t="s">
        <v>4154</v>
      </c>
      <c r="M200" s="1420" t="s">
        <v>444</v>
      </c>
      <c r="N200" s="320" t="s">
        <v>3426</v>
      </c>
      <c r="O200" s="1422" t="s">
        <v>4435</v>
      </c>
      <c r="P200" s="327"/>
    </row>
    <row r="201" spans="1:16" ht="30" customHeight="1">
      <c r="A201" s="1411"/>
      <c r="B201" s="320" t="s">
        <v>993</v>
      </c>
      <c r="C201" s="1353"/>
      <c r="D201" s="1355"/>
      <c r="E201" s="305" t="str">
        <f>E200</f>
        <v>111/01/07</v>
      </c>
      <c r="F201" s="1505"/>
      <c r="G201" s="1355"/>
      <c r="H201" s="319">
        <v>2</v>
      </c>
      <c r="I201" s="379" t="s">
        <v>443</v>
      </c>
      <c r="J201" s="1507"/>
      <c r="K201" s="319">
        <f>K199+H201</f>
        <v>186</v>
      </c>
      <c r="L201" s="379" t="s">
        <v>320</v>
      </c>
      <c r="M201" s="1421"/>
      <c r="N201" s="320" t="s">
        <v>3427</v>
      </c>
      <c r="O201" s="1423"/>
      <c r="P201" s="327"/>
    </row>
    <row r="202" spans="1:16" ht="30" customHeight="1">
      <c r="A202" s="1410" t="s">
        <v>4436</v>
      </c>
      <c r="B202" s="320" t="s">
        <v>1006</v>
      </c>
      <c r="C202" s="1352">
        <v>15</v>
      </c>
      <c r="D202" s="1354" t="s">
        <v>4154</v>
      </c>
      <c r="E202" s="305" t="s">
        <v>4354</v>
      </c>
      <c r="F202" s="1504">
        <v>3</v>
      </c>
      <c r="G202" s="1354" t="s">
        <v>4154</v>
      </c>
      <c r="H202" s="1400" t="str">
        <f>E202</f>
        <v>111/01/10</v>
      </c>
      <c r="I202" s="1401"/>
      <c r="J202" s="1506" t="s">
        <v>3290</v>
      </c>
      <c r="K202" s="319">
        <f>K200+F202</f>
        <v>237</v>
      </c>
      <c r="L202" s="379" t="s">
        <v>4154</v>
      </c>
      <c r="M202" s="1420" t="s">
        <v>444</v>
      </c>
      <c r="N202" s="320" t="s">
        <v>3426</v>
      </c>
      <c r="O202" s="1422" t="s">
        <v>4437</v>
      </c>
      <c r="P202" s="327"/>
    </row>
    <row r="203" spans="1:16" ht="30" customHeight="1">
      <c r="A203" s="1411"/>
      <c r="B203" s="320" t="s">
        <v>993</v>
      </c>
      <c r="C203" s="1353"/>
      <c r="D203" s="1355"/>
      <c r="E203" s="305" t="str">
        <f>E202</f>
        <v>111/01/10</v>
      </c>
      <c r="F203" s="1505"/>
      <c r="G203" s="1355"/>
      <c r="H203" s="319">
        <v>2</v>
      </c>
      <c r="I203" s="379" t="s">
        <v>443</v>
      </c>
      <c r="J203" s="1507"/>
      <c r="K203" s="319">
        <f>K201+H203</f>
        <v>188</v>
      </c>
      <c r="L203" s="379" t="s">
        <v>320</v>
      </c>
      <c r="M203" s="1421"/>
      <c r="N203" s="320" t="s">
        <v>3427</v>
      </c>
      <c r="O203" s="1423"/>
      <c r="P203" s="327"/>
    </row>
    <row r="204" spans="1:16" ht="30" customHeight="1">
      <c r="A204" s="1410" t="s">
        <v>4438</v>
      </c>
      <c r="B204" s="320" t="s">
        <v>1006</v>
      </c>
      <c r="C204" s="1352">
        <v>15</v>
      </c>
      <c r="D204" s="1354" t="s">
        <v>4154</v>
      </c>
      <c r="E204" s="305" t="s">
        <v>4354</v>
      </c>
      <c r="F204" s="1504">
        <v>3</v>
      </c>
      <c r="G204" s="1354" t="s">
        <v>4154</v>
      </c>
      <c r="H204" s="1400" t="str">
        <f>E204</f>
        <v>111/01/10</v>
      </c>
      <c r="I204" s="1401"/>
      <c r="J204" s="1506" t="s">
        <v>3290</v>
      </c>
      <c r="K204" s="319">
        <f>K202+F204</f>
        <v>240</v>
      </c>
      <c r="L204" s="379" t="s">
        <v>4154</v>
      </c>
      <c r="M204" s="1420" t="s">
        <v>444</v>
      </c>
      <c r="N204" s="320" t="s">
        <v>3426</v>
      </c>
      <c r="O204" s="1422" t="s">
        <v>4439</v>
      </c>
      <c r="P204" s="327"/>
    </row>
    <row r="205" spans="1:16" ht="30" customHeight="1">
      <c r="A205" s="1411"/>
      <c r="B205" s="320" t="s">
        <v>993</v>
      </c>
      <c r="C205" s="1353"/>
      <c r="D205" s="1355"/>
      <c r="E205" s="305" t="str">
        <f>E204</f>
        <v>111/01/10</v>
      </c>
      <c r="F205" s="1505"/>
      <c r="G205" s="1355"/>
      <c r="H205" s="319">
        <v>2</v>
      </c>
      <c r="I205" s="379" t="s">
        <v>443</v>
      </c>
      <c r="J205" s="1507"/>
      <c r="K205" s="319">
        <f>K203+H205</f>
        <v>190</v>
      </c>
      <c r="L205" s="379" t="s">
        <v>320</v>
      </c>
      <c r="M205" s="1421"/>
      <c r="N205" s="320" t="s">
        <v>3427</v>
      </c>
      <c r="O205" s="1423"/>
      <c r="P205" s="327"/>
    </row>
    <row r="206" spans="1:16" ht="30" customHeight="1">
      <c r="A206" s="1410" t="s">
        <v>4552</v>
      </c>
      <c r="B206" s="320" t="s">
        <v>1006</v>
      </c>
      <c r="C206" s="1352">
        <v>15</v>
      </c>
      <c r="D206" s="1354" t="s">
        <v>460</v>
      </c>
      <c r="E206" s="305" t="s">
        <v>4553</v>
      </c>
      <c r="F206" s="1504">
        <v>3</v>
      </c>
      <c r="G206" s="1354" t="s">
        <v>460</v>
      </c>
      <c r="H206" s="1400" t="str">
        <f>E206</f>
        <v>111/01/11</v>
      </c>
      <c r="I206" s="1401"/>
      <c r="J206" s="1506" t="s">
        <v>3290</v>
      </c>
      <c r="K206" s="319">
        <f>K204+F206</f>
        <v>243</v>
      </c>
      <c r="L206" s="379" t="s">
        <v>460</v>
      </c>
      <c r="M206" s="1420" t="s">
        <v>444</v>
      </c>
      <c r="N206" s="320" t="s">
        <v>3426</v>
      </c>
      <c r="O206" s="1422" t="s">
        <v>4554</v>
      </c>
      <c r="P206" s="327"/>
    </row>
    <row r="207" spans="1:16" ht="30" customHeight="1">
      <c r="A207" s="1411"/>
      <c r="B207" s="320" t="s">
        <v>993</v>
      </c>
      <c r="C207" s="1353"/>
      <c r="D207" s="1355"/>
      <c r="E207" s="305" t="str">
        <f>E206</f>
        <v>111/01/11</v>
      </c>
      <c r="F207" s="1505"/>
      <c r="G207" s="1355"/>
      <c r="H207" s="319">
        <v>2</v>
      </c>
      <c r="I207" s="379" t="s">
        <v>443</v>
      </c>
      <c r="J207" s="1507"/>
      <c r="K207" s="319">
        <f>K205+H207</f>
        <v>192</v>
      </c>
      <c r="L207" s="379" t="s">
        <v>320</v>
      </c>
      <c r="M207" s="1421"/>
      <c r="N207" s="320" t="s">
        <v>3427</v>
      </c>
      <c r="O207" s="1423"/>
      <c r="P207" s="327"/>
    </row>
    <row r="208" spans="1:16" ht="30" customHeight="1">
      <c r="A208" s="1410" t="s">
        <v>4555</v>
      </c>
      <c r="B208" s="320" t="s">
        <v>1006</v>
      </c>
      <c r="C208" s="1352">
        <v>15</v>
      </c>
      <c r="D208" s="1354" t="s">
        <v>460</v>
      </c>
      <c r="E208" s="305" t="s">
        <v>4556</v>
      </c>
      <c r="F208" s="1504">
        <v>3</v>
      </c>
      <c r="G208" s="1354" t="s">
        <v>460</v>
      </c>
      <c r="H208" s="1400" t="str">
        <f>E208</f>
        <v>111/01/12</v>
      </c>
      <c r="I208" s="1401"/>
      <c r="J208" s="1506" t="s">
        <v>3290</v>
      </c>
      <c r="K208" s="319">
        <f>K206+F208</f>
        <v>246</v>
      </c>
      <c r="L208" s="379" t="s">
        <v>460</v>
      </c>
      <c r="M208" s="1420" t="s">
        <v>444</v>
      </c>
      <c r="N208" s="320" t="s">
        <v>3426</v>
      </c>
      <c r="O208" s="1422" t="s">
        <v>4557</v>
      </c>
      <c r="P208" s="327"/>
    </row>
    <row r="209" spans="1:16" ht="30" customHeight="1">
      <c r="A209" s="1411"/>
      <c r="B209" s="320" t="s">
        <v>993</v>
      </c>
      <c r="C209" s="1353"/>
      <c r="D209" s="1355"/>
      <c r="E209" s="305" t="str">
        <f>E208</f>
        <v>111/01/12</v>
      </c>
      <c r="F209" s="1505"/>
      <c r="G209" s="1355"/>
      <c r="H209" s="319">
        <v>2</v>
      </c>
      <c r="I209" s="379" t="s">
        <v>443</v>
      </c>
      <c r="J209" s="1507"/>
      <c r="K209" s="319">
        <f>K207+H209</f>
        <v>194</v>
      </c>
      <c r="L209" s="379" t="s">
        <v>320</v>
      </c>
      <c r="M209" s="1421"/>
      <c r="N209" s="320" t="s">
        <v>3427</v>
      </c>
      <c r="O209" s="1423"/>
      <c r="P209" s="327"/>
    </row>
    <row r="210" spans="1:16" ht="30" customHeight="1">
      <c r="A210" s="1410" t="s">
        <v>4558</v>
      </c>
      <c r="B210" s="320" t="s">
        <v>1006</v>
      </c>
      <c r="C210" s="1352">
        <v>15</v>
      </c>
      <c r="D210" s="1354" t="s">
        <v>460</v>
      </c>
      <c r="E210" s="305" t="s">
        <v>4556</v>
      </c>
      <c r="F210" s="1504">
        <v>3</v>
      </c>
      <c r="G210" s="1354" t="s">
        <v>460</v>
      </c>
      <c r="H210" s="1400" t="str">
        <f>E210</f>
        <v>111/01/12</v>
      </c>
      <c r="I210" s="1401"/>
      <c r="J210" s="1506" t="s">
        <v>3290</v>
      </c>
      <c r="K210" s="319">
        <f>K208+F210</f>
        <v>249</v>
      </c>
      <c r="L210" s="379" t="s">
        <v>460</v>
      </c>
      <c r="M210" s="1420" t="s">
        <v>444</v>
      </c>
      <c r="N210" s="320" t="s">
        <v>3426</v>
      </c>
      <c r="O210" s="1422" t="s">
        <v>4559</v>
      </c>
      <c r="P210" s="327"/>
    </row>
    <row r="211" spans="1:16" ht="30" customHeight="1">
      <c r="A211" s="1411"/>
      <c r="B211" s="320" t="s">
        <v>993</v>
      </c>
      <c r="C211" s="1353"/>
      <c r="D211" s="1355"/>
      <c r="E211" s="305" t="str">
        <f>E210</f>
        <v>111/01/12</v>
      </c>
      <c r="F211" s="1505"/>
      <c r="G211" s="1355"/>
      <c r="H211" s="319">
        <v>2</v>
      </c>
      <c r="I211" s="379" t="s">
        <v>443</v>
      </c>
      <c r="J211" s="1507"/>
      <c r="K211" s="319">
        <f>K209+H211</f>
        <v>196</v>
      </c>
      <c r="L211" s="379" t="s">
        <v>320</v>
      </c>
      <c r="M211" s="1421"/>
      <c r="N211" s="320" t="s">
        <v>3427</v>
      </c>
      <c r="O211" s="1423"/>
      <c r="P211" s="327"/>
    </row>
    <row r="212" spans="1:16" ht="30" customHeight="1">
      <c r="A212" s="1410" t="s">
        <v>4560</v>
      </c>
      <c r="B212" s="320" t="s">
        <v>1006</v>
      </c>
      <c r="C212" s="1352">
        <v>15</v>
      </c>
      <c r="D212" s="1354" t="s">
        <v>460</v>
      </c>
      <c r="E212" s="305" t="s">
        <v>4561</v>
      </c>
      <c r="F212" s="1504">
        <v>3</v>
      </c>
      <c r="G212" s="1354" t="s">
        <v>460</v>
      </c>
      <c r="H212" s="1400" t="str">
        <f>E212</f>
        <v>111/01/13</v>
      </c>
      <c r="I212" s="1401"/>
      <c r="J212" s="1506" t="s">
        <v>3290</v>
      </c>
      <c r="K212" s="319">
        <f>K210+F212</f>
        <v>252</v>
      </c>
      <c r="L212" s="379" t="s">
        <v>460</v>
      </c>
      <c r="M212" s="1420" t="s">
        <v>444</v>
      </c>
      <c r="N212" s="320" t="s">
        <v>3426</v>
      </c>
      <c r="O212" s="1422" t="s">
        <v>4562</v>
      </c>
      <c r="P212" s="327"/>
    </row>
    <row r="213" spans="1:16" ht="30" customHeight="1">
      <c r="A213" s="1411"/>
      <c r="B213" s="320" t="s">
        <v>993</v>
      </c>
      <c r="C213" s="1353"/>
      <c r="D213" s="1355"/>
      <c r="E213" s="305" t="str">
        <f>E212</f>
        <v>111/01/13</v>
      </c>
      <c r="F213" s="1505"/>
      <c r="G213" s="1355"/>
      <c r="H213" s="319">
        <v>2</v>
      </c>
      <c r="I213" s="379" t="s">
        <v>443</v>
      </c>
      <c r="J213" s="1507"/>
      <c r="K213" s="319">
        <f>K211+H213</f>
        <v>198</v>
      </c>
      <c r="L213" s="379" t="s">
        <v>320</v>
      </c>
      <c r="M213" s="1421"/>
      <c r="N213" s="320" t="s">
        <v>3427</v>
      </c>
      <c r="O213" s="1423"/>
      <c r="P213" s="327"/>
    </row>
    <row r="214" spans="1:16" ht="30" customHeight="1">
      <c r="A214" s="1410" t="s">
        <v>4563</v>
      </c>
      <c r="B214" s="320" t="s">
        <v>1006</v>
      </c>
      <c r="C214" s="1352">
        <v>15</v>
      </c>
      <c r="D214" s="1354" t="s">
        <v>460</v>
      </c>
      <c r="E214" s="305" t="s">
        <v>4564</v>
      </c>
      <c r="F214" s="1504">
        <v>3</v>
      </c>
      <c r="G214" s="1354" t="s">
        <v>460</v>
      </c>
      <c r="H214" s="1400" t="str">
        <f>E214</f>
        <v>111/01/14</v>
      </c>
      <c r="I214" s="1401"/>
      <c r="J214" s="1506" t="s">
        <v>3290</v>
      </c>
      <c r="K214" s="319">
        <f>K212+F214</f>
        <v>255</v>
      </c>
      <c r="L214" s="379" t="s">
        <v>460</v>
      </c>
      <c r="M214" s="1420" t="s">
        <v>444</v>
      </c>
      <c r="N214" s="320" t="s">
        <v>3426</v>
      </c>
      <c r="O214" s="1422" t="s">
        <v>4565</v>
      </c>
      <c r="P214" s="327"/>
    </row>
    <row r="215" spans="1:16" ht="30" customHeight="1">
      <c r="A215" s="1411"/>
      <c r="B215" s="320" t="s">
        <v>993</v>
      </c>
      <c r="C215" s="1353"/>
      <c r="D215" s="1355"/>
      <c r="E215" s="305" t="str">
        <f>E214</f>
        <v>111/01/14</v>
      </c>
      <c r="F215" s="1505"/>
      <c r="G215" s="1355"/>
      <c r="H215" s="319">
        <v>2</v>
      </c>
      <c r="I215" s="379" t="s">
        <v>443</v>
      </c>
      <c r="J215" s="1507"/>
      <c r="K215" s="319">
        <f>K213+H215</f>
        <v>200</v>
      </c>
      <c r="L215" s="379" t="s">
        <v>320</v>
      </c>
      <c r="M215" s="1421"/>
      <c r="N215" s="320" t="s">
        <v>3427</v>
      </c>
      <c r="O215" s="1423"/>
      <c r="P215" s="327"/>
    </row>
    <row r="216" spans="1:16" ht="30" customHeight="1">
      <c r="A216" s="1410" t="s">
        <v>4566</v>
      </c>
      <c r="B216" s="320" t="s">
        <v>1006</v>
      </c>
      <c r="C216" s="1352">
        <v>15</v>
      </c>
      <c r="D216" s="1354" t="s">
        <v>460</v>
      </c>
      <c r="E216" s="305" t="s">
        <v>4564</v>
      </c>
      <c r="F216" s="1504">
        <v>3</v>
      </c>
      <c r="G216" s="1354" t="s">
        <v>460</v>
      </c>
      <c r="H216" s="1400" t="str">
        <f>E216</f>
        <v>111/01/14</v>
      </c>
      <c r="I216" s="1401"/>
      <c r="J216" s="1506" t="s">
        <v>3290</v>
      </c>
      <c r="K216" s="319">
        <f>K214+F216</f>
        <v>258</v>
      </c>
      <c r="L216" s="379" t="s">
        <v>460</v>
      </c>
      <c r="M216" s="1420" t="s">
        <v>444</v>
      </c>
      <c r="N216" s="320" t="s">
        <v>3426</v>
      </c>
      <c r="O216" s="1422" t="s">
        <v>4567</v>
      </c>
      <c r="P216" s="327"/>
    </row>
    <row r="217" spans="1:16" ht="30" customHeight="1">
      <c r="A217" s="1411"/>
      <c r="B217" s="320" t="s">
        <v>993</v>
      </c>
      <c r="C217" s="1353"/>
      <c r="D217" s="1355"/>
      <c r="E217" s="305" t="str">
        <f>E216</f>
        <v>111/01/14</v>
      </c>
      <c r="F217" s="1505"/>
      <c r="G217" s="1355"/>
      <c r="H217" s="319">
        <v>2</v>
      </c>
      <c r="I217" s="379" t="s">
        <v>443</v>
      </c>
      <c r="J217" s="1507"/>
      <c r="K217" s="319">
        <f>K215+H217</f>
        <v>202</v>
      </c>
      <c r="L217" s="379" t="s">
        <v>320</v>
      </c>
      <c r="M217" s="1421"/>
      <c r="N217" s="320" t="s">
        <v>3427</v>
      </c>
      <c r="O217" s="1423"/>
      <c r="P217" s="327"/>
    </row>
    <row r="218" spans="1:16" ht="30" customHeight="1">
      <c r="A218" s="1410" t="s">
        <v>4568</v>
      </c>
      <c r="B218" s="320" t="s">
        <v>1006</v>
      </c>
      <c r="C218" s="1352">
        <v>15</v>
      </c>
      <c r="D218" s="1354" t="s">
        <v>460</v>
      </c>
      <c r="E218" s="305" t="s">
        <v>4569</v>
      </c>
      <c r="F218" s="1504">
        <v>3</v>
      </c>
      <c r="G218" s="1354" t="s">
        <v>460</v>
      </c>
      <c r="H218" s="1400" t="str">
        <f>E218</f>
        <v>111/01/17</v>
      </c>
      <c r="I218" s="1401"/>
      <c r="J218" s="1506" t="s">
        <v>3290</v>
      </c>
      <c r="K218" s="319">
        <f>K216+F218</f>
        <v>261</v>
      </c>
      <c r="L218" s="379" t="s">
        <v>460</v>
      </c>
      <c r="M218" s="1420" t="s">
        <v>444</v>
      </c>
      <c r="N218" s="320" t="s">
        <v>3426</v>
      </c>
      <c r="O218" s="1422" t="s">
        <v>4570</v>
      </c>
      <c r="P218" s="327"/>
    </row>
    <row r="219" spans="1:16" ht="30" customHeight="1">
      <c r="A219" s="1411"/>
      <c r="B219" s="320" t="s">
        <v>993</v>
      </c>
      <c r="C219" s="1353"/>
      <c r="D219" s="1355"/>
      <c r="E219" s="305" t="str">
        <f>E218</f>
        <v>111/01/17</v>
      </c>
      <c r="F219" s="1505"/>
      <c r="G219" s="1355"/>
      <c r="H219" s="319">
        <v>2</v>
      </c>
      <c r="I219" s="379" t="s">
        <v>443</v>
      </c>
      <c r="J219" s="1507"/>
      <c r="K219" s="319">
        <f>K217+H219</f>
        <v>204</v>
      </c>
      <c r="L219" s="379" t="s">
        <v>320</v>
      </c>
      <c r="M219" s="1421"/>
      <c r="N219" s="320" t="s">
        <v>3427</v>
      </c>
      <c r="O219" s="1423"/>
      <c r="P219" s="327"/>
    </row>
    <row r="220" spans="1:16" ht="30" customHeight="1">
      <c r="A220" s="1410" t="s">
        <v>4571</v>
      </c>
      <c r="B220" s="320" t="s">
        <v>1006</v>
      </c>
      <c r="C220" s="1352">
        <v>15</v>
      </c>
      <c r="D220" s="1354" t="s">
        <v>460</v>
      </c>
      <c r="E220" s="305" t="s">
        <v>4569</v>
      </c>
      <c r="F220" s="1504">
        <v>3</v>
      </c>
      <c r="G220" s="1354" t="s">
        <v>460</v>
      </c>
      <c r="H220" s="1400" t="str">
        <f>E220</f>
        <v>111/01/17</v>
      </c>
      <c r="I220" s="1401"/>
      <c r="J220" s="1506" t="s">
        <v>3290</v>
      </c>
      <c r="K220" s="319">
        <f>K218+F220</f>
        <v>264</v>
      </c>
      <c r="L220" s="379" t="s">
        <v>460</v>
      </c>
      <c r="M220" s="1420" t="s">
        <v>444</v>
      </c>
      <c r="N220" s="320" t="s">
        <v>3426</v>
      </c>
      <c r="O220" s="1422" t="s">
        <v>4572</v>
      </c>
      <c r="P220" s="327"/>
    </row>
    <row r="221" spans="1:16" ht="30" customHeight="1">
      <c r="A221" s="1411"/>
      <c r="B221" s="320" t="s">
        <v>993</v>
      </c>
      <c r="C221" s="1353"/>
      <c r="D221" s="1355"/>
      <c r="E221" s="305" t="str">
        <f>E220</f>
        <v>111/01/17</v>
      </c>
      <c r="F221" s="1505"/>
      <c r="G221" s="1355"/>
      <c r="H221" s="319">
        <v>2</v>
      </c>
      <c r="I221" s="379" t="s">
        <v>443</v>
      </c>
      <c r="J221" s="1507"/>
      <c r="K221" s="319">
        <f>K219+H221</f>
        <v>206</v>
      </c>
      <c r="L221" s="379" t="s">
        <v>320</v>
      </c>
      <c r="M221" s="1421"/>
      <c r="N221" s="320" t="s">
        <v>3427</v>
      </c>
      <c r="O221" s="1423"/>
      <c r="P221" s="327"/>
    </row>
    <row r="222" spans="1:16" ht="30" customHeight="1">
      <c r="A222" s="1410" t="s">
        <v>4573</v>
      </c>
      <c r="B222" s="320" t="s">
        <v>1006</v>
      </c>
      <c r="C222" s="1352">
        <v>15</v>
      </c>
      <c r="D222" s="1354" t="s">
        <v>460</v>
      </c>
      <c r="E222" s="305" t="s">
        <v>4574</v>
      </c>
      <c r="F222" s="1504">
        <v>3</v>
      </c>
      <c r="G222" s="1354" t="s">
        <v>460</v>
      </c>
      <c r="H222" s="1400" t="str">
        <f>E222</f>
        <v>111/01/19</v>
      </c>
      <c r="I222" s="1401"/>
      <c r="J222" s="1506" t="s">
        <v>3290</v>
      </c>
      <c r="K222" s="319">
        <f>K220+F222</f>
        <v>267</v>
      </c>
      <c r="L222" s="379" t="s">
        <v>460</v>
      </c>
      <c r="M222" s="1420" t="s">
        <v>444</v>
      </c>
      <c r="N222" s="320" t="s">
        <v>3426</v>
      </c>
      <c r="O222" s="1422" t="s">
        <v>4575</v>
      </c>
      <c r="P222" s="327"/>
    </row>
    <row r="223" spans="1:16" ht="30" customHeight="1">
      <c r="A223" s="1411"/>
      <c r="B223" s="320" t="s">
        <v>993</v>
      </c>
      <c r="C223" s="1353"/>
      <c r="D223" s="1355"/>
      <c r="E223" s="305" t="str">
        <f>E222</f>
        <v>111/01/19</v>
      </c>
      <c r="F223" s="1505"/>
      <c r="G223" s="1355"/>
      <c r="H223" s="319">
        <v>2</v>
      </c>
      <c r="I223" s="379" t="s">
        <v>443</v>
      </c>
      <c r="J223" s="1507"/>
      <c r="K223" s="319">
        <f>K221+H223</f>
        <v>208</v>
      </c>
      <c r="L223" s="379" t="s">
        <v>320</v>
      </c>
      <c r="M223" s="1421"/>
      <c r="N223" s="320" t="s">
        <v>3427</v>
      </c>
      <c r="O223" s="1423"/>
      <c r="P223" s="327"/>
    </row>
    <row r="224" spans="1:16" ht="30" customHeight="1">
      <c r="A224" s="1410" t="s">
        <v>4576</v>
      </c>
      <c r="B224" s="320" t="s">
        <v>1006</v>
      </c>
      <c r="C224" s="1352">
        <v>15</v>
      </c>
      <c r="D224" s="1354" t="s">
        <v>460</v>
      </c>
      <c r="E224" s="305" t="s">
        <v>4574</v>
      </c>
      <c r="F224" s="1504">
        <v>3</v>
      </c>
      <c r="G224" s="1354" t="s">
        <v>460</v>
      </c>
      <c r="H224" s="1400" t="str">
        <f>E224</f>
        <v>111/01/19</v>
      </c>
      <c r="I224" s="1401"/>
      <c r="J224" s="1506" t="s">
        <v>3290</v>
      </c>
      <c r="K224" s="319">
        <f>K222+F224</f>
        <v>270</v>
      </c>
      <c r="L224" s="379" t="s">
        <v>460</v>
      </c>
      <c r="M224" s="1420" t="s">
        <v>444</v>
      </c>
      <c r="N224" s="320" t="s">
        <v>3426</v>
      </c>
      <c r="O224" s="1422" t="s">
        <v>4577</v>
      </c>
      <c r="P224" s="327"/>
    </row>
    <row r="225" spans="1:16" ht="30" customHeight="1">
      <c r="A225" s="1411"/>
      <c r="B225" s="320" t="s">
        <v>993</v>
      </c>
      <c r="C225" s="1353"/>
      <c r="D225" s="1355"/>
      <c r="E225" s="305" t="str">
        <f>E224</f>
        <v>111/01/19</v>
      </c>
      <c r="F225" s="1505"/>
      <c r="G225" s="1355"/>
      <c r="H225" s="319">
        <v>2</v>
      </c>
      <c r="I225" s="379" t="s">
        <v>443</v>
      </c>
      <c r="J225" s="1507"/>
      <c r="K225" s="319">
        <f>K223+H225</f>
        <v>210</v>
      </c>
      <c r="L225" s="379" t="s">
        <v>320</v>
      </c>
      <c r="M225" s="1421"/>
      <c r="N225" s="320" t="s">
        <v>3427</v>
      </c>
      <c r="O225" s="1423"/>
      <c r="P225" s="327"/>
    </row>
    <row r="226" spans="1:16" ht="30" customHeight="1">
      <c r="A226" s="1410" t="s">
        <v>4578</v>
      </c>
      <c r="B226" s="320" t="s">
        <v>1006</v>
      </c>
      <c r="C226" s="1352">
        <v>15</v>
      </c>
      <c r="D226" s="1354" t="s">
        <v>460</v>
      </c>
      <c r="E226" s="305" t="s">
        <v>4579</v>
      </c>
      <c r="F226" s="1504">
        <v>3</v>
      </c>
      <c r="G226" s="1354" t="s">
        <v>460</v>
      </c>
      <c r="H226" s="1400" t="str">
        <f>E226</f>
        <v>111/01/21</v>
      </c>
      <c r="I226" s="1401"/>
      <c r="J226" s="1506" t="s">
        <v>3290</v>
      </c>
      <c r="K226" s="319">
        <f>K224+F226</f>
        <v>273</v>
      </c>
      <c r="L226" s="379" t="s">
        <v>460</v>
      </c>
      <c r="M226" s="1420" t="s">
        <v>444</v>
      </c>
      <c r="N226" s="320" t="s">
        <v>3426</v>
      </c>
      <c r="O226" s="1422" t="s">
        <v>4580</v>
      </c>
      <c r="P226" s="327"/>
    </row>
    <row r="227" spans="1:16" ht="30" customHeight="1">
      <c r="A227" s="1411"/>
      <c r="B227" s="320" t="s">
        <v>993</v>
      </c>
      <c r="C227" s="1353"/>
      <c r="D227" s="1355"/>
      <c r="E227" s="305" t="str">
        <f>E226</f>
        <v>111/01/21</v>
      </c>
      <c r="F227" s="1505"/>
      <c r="G227" s="1355"/>
      <c r="H227" s="319">
        <v>2</v>
      </c>
      <c r="I227" s="379" t="s">
        <v>443</v>
      </c>
      <c r="J227" s="1507"/>
      <c r="K227" s="319">
        <f>K225+H227</f>
        <v>212</v>
      </c>
      <c r="L227" s="379" t="s">
        <v>320</v>
      </c>
      <c r="M227" s="1421"/>
      <c r="N227" s="320" t="s">
        <v>3427</v>
      </c>
      <c r="O227" s="1423"/>
      <c r="P227" s="327"/>
    </row>
    <row r="228" spans="1:16" ht="30" customHeight="1">
      <c r="A228" s="1410" t="s">
        <v>4581</v>
      </c>
      <c r="B228" s="320" t="s">
        <v>1006</v>
      </c>
      <c r="C228" s="1352">
        <v>15</v>
      </c>
      <c r="D228" s="1354" t="s">
        <v>460</v>
      </c>
      <c r="E228" s="305" t="s">
        <v>4582</v>
      </c>
      <c r="F228" s="1504">
        <v>3</v>
      </c>
      <c r="G228" s="1354" t="s">
        <v>460</v>
      </c>
      <c r="H228" s="1400" t="str">
        <f>E228</f>
        <v>111/01/24</v>
      </c>
      <c r="I228" s="1401"/>
      <c r="J228" s="1506" t="s">
        <v>3290</v>
      </c>
      <c r="K228" s="319">
        <f>K226+F228</f>
        <v>276</v>
      </c>
      <c r="L228" s="379" t="s">
        <v>460</v>
      </c>
      <c r="M228" s="1420" t="s">
        <v>444</v>
      </c>
      <c r="N228" s="320" t="s">
        <v>3426</v>
      </c>
      <c r="O228" s="1422" t="s">
        <v>4583</v>
      </c>
      <c r="P228" s="327"/>
    </row>
    <row r="229" spans="1:16" ht="30" customHeight="1">
      <c r="A229" s="1411"/>
      <c r="B229" s="320" t="s">
        <v>993</v>
      </c>
      <c r="C229" s="1353"/>
      <c r="D229" s="1355"/>
      <c r="E229" s="305" t="str">
        <f>E228</f>
        <v>111/01/24</v>
      </c>
      <c r="F229" s="1505"/>
      <c r="G229" s="1355"/>
      <c r="H229" s="319">
        <v>2</v>
      </c>
      <c r="I229" s="379" t="s">
        <v>443</v>
      </c>
      <c r="J229" s="1507"/>
      <c r="K229" s="319">
        <f>K227+H229</f>
        <v>214</v>
      </c>
      <c r="L229" s="379" t="s">
        <v>320</v>
      </c>
      <c r="M229" s="1421"/>
      <c r="N229" s="320" t="s">
        <v>3427</v>
      </c>
      <c r="O229" s="1423"/>
      <c r="P229" s="327"/>
    </row>
    <row r="230" spans="1:16" ht="30" customHeight="1">
      <c r="A230" s="1410" t="s">
        <v>4801</v>
      </c>
      <c r="B230" s="320" t="s">
        <v>1006</v>
      </c>
      <c r="C230" s="1352">
        <v>15</v>
      </c>
      <c r="D230" s="1354" t="s">
        <v>460</v>
      </c>
      <c r="E230" s="305" t="s">
        <v>4802</v>
      </c>
      <c r="F230" s="1504">
        <v>3</v>
      </c>
      <c r="G230" s="1354" t="s">
        <v>460</v>
      </c>
      <c r="H230" s="1400" t="str">
        <f>E230</f>
        <v>111/01/25</v>
      </c>
      <c r="I230" s="1401"/>
      <c r="J230" s="1506" t="s">
        <v>3290</v>
      </c>
      <c r="K230" s="319">
        <f>K228+F230</f>
        <v>279</v>
      </c>
      <c r="L230" s="379" t="s">
        <v>460</v>
      </c>
      <c r="M230" s="1420" t="s">
        <v>444</v>
      </c>
      <c r="N230" s="320" t="s">
        <v>3426</v>
      </c>
      <c r="O230" s="1422" t="s">
        <v>4803</v>
      </c>
      <c r="P230" s="327"/>
    </row>
    <row r="231" spans="1:16" ht="30" customHeight="1">
      <c r="A231" s="1411"/>
      <c r="B231" s="320" t="s">
        <v>993</v>
      </c>
      <c r="C231" s="1353"/>
      <c r="D231" s="1355"/>
      <c r="E231" s="305" t="str">
        <f>E230</f>
        <v>111/01/25</v>
      </c>
      <c r="F231" s="1505"/>
      <c r="G231" s="1355"/>
      <c r="H231" s="319">
        <v>2</v>
      </c>
      <c r="I231" s="379" t="s">
        <v>443</v>
      </c>
      <c r="J231" s="1507"/>
      <c r="K231" s="319">
        <f>K229+H231</f>
        <v>216</v>
      </c>
      <c r="L231" s="379" t="s">
        <v>320</v>
      </c>
      <c r="M231" s="1421"/>
      <c r="N231" s="320" t="s">
        <v>3427</v>
      </c>
      <c r="O231" s="1423"/>
      <c r="P231" s="327"/>
    </row>
    <row r="232" spans="1:16" ht="30" customHeight="1">
      <c r="A232" s="1410" t="s">
        <v>4804</v>
      </c>
      <c r="B232" s="320" t="s">
        <v>1006</v>
      </c>
      <c r="C232" s="1352">
        <v>15</v>
      </c>
      <c r="D232" s="1354" t="s">
        <v>460</v>
      </c>
      <c r="E232" s="305" t="s">
        <v>4805</v>
      </c>
      <c r="F232" s="1504">
        <v>3</v>
      </c>
      <c r="G232" s="1354" t="s">
        <v>460</v>
      </c>
      <c r="H232" s="1400" t="str">
        <f>E232</f>
        <v>111/01/27</v>
      </c>
      <c r="I232" s="1401"/>
      <c r="J232" s="1506" t="s">
        <v>3290</v>
      </c>
      <c r="K232" s="319">
        <f>K230+F232</f>
        <v>282</v>
      </c>
      <c r="L232" s="379" t="s">
        <v>460</v>
      </c>
      <c r="M232" s="1420" t="s">
        <v>444</v>
      </c>
      <c r="N232" s="320" t="s">
        <v>3426</v>
      </c>
      <c r="O232" s="1422" t="s">
        <v>4806</v>
      </c>
      <c r="P232" s="327"/>
    </row>
    <row r="233" spans="1:16" ht="30" customHeight="1">
      <c r="A233" s="1411"/>
      <c r="B233" s="320" t="s">
        <v>993</v>
      </c>
      <c r="C233" s="1353"/>
      <c r="D233" s="1355"/>
      <c r="E233" s="305" t="str">
        <f>E232</f>
        <v>111/01/27</v>
      </c>
      <c r="F233" s="1505"/>
      <c r="G233" s="1355"/>
      <c r="H233" s="319">
        <v>2</v>
      </c>
      <c r="I233" s="379" t="s">
        <v>443</v>
      </c>
      <c r="J233" s="1507"/>
      <c r="K233" s="319">
        <f>K231+H233</f>
        <v>218</v>
      </c>
      <c r="L233" s="379" t="s">
        <v>320</v>
      </c>
      <c r="M233" s="1421"/>
      <c r="N233" s="320" t="s">
        <v>3427</v>
      </c>
      <c r="O233" s="1423"/>
      <c r="P233" s="327"/>
    </row>
    <row r="234" spans="1:16" ht="30" customHeight="1">
      <c r="A234" s="1410" t="s">
        <v>4807</v>
      </c>
      <c r="B234" s="320" t="s">
        <v>1006</v>
      </c>
      <c r="C234" s="1352">
        <v>15</v>
      </c>
      <c r="D234" s="1354" t="s">
        <v>460</v>
      </c>
      <c r="E234" s="305" t="s">
        <v>4808</v>
      </c>
      <c r="F234" s="1504">
        <v>3</v>
      </c>
      <c r="G234" s="1354" t="s">
        <v>460</v>
      </c>
      <c r="H234" s="1400" t="str">
        <f>E234</f>
        <v>111/02/08</v>
      </c>
      <c r="I234" s="1401"/>
      <c r="J234" s="1506" t="s">
        <v>3290</v>
      </c>
      <c r="K234" s="319">
        <f>K232+F234</f>
        <v>285</v>
      </c>
      <c r="L234" s="379" t="s">
        <v>460</v>
      </c>
      <c r="M234" s="1420" t="s">
        <v>444</v>
      </c>
      <c r="N234" s="320" t="s">
        <v>3426</v>
      </c>
      <c r="O234" s="1422" t="s">
        <v>4809</v>
      </c>
      <c r="P234" s="327"/>
    </row>
    <row r="235" spans="1:16" ht="30" customHeight="1">
      <c r="A235" s="1411"/>
      <c r="B235" s="320" t="s">
        <v>993</v>
      </c>
      <c r="C235" s="1353"/>
      <c r="D235" s="1355"/>
      <c r="E235" s="305" t="str">
        <f>E234</f>
        <v>111/02/08</v>
      </c>
      <c r="F235" s="1505"/>
      <c r="G235" s="1355"/>
      <c r="H235" s="319">
        <v>2</v>
      </c>
      <c r="I235" s="379" t="s">
        <v>443</v>
      </c>
      <c r="J235" s="1507"/>
      <c r="K235" s="319">
        <f>K233+H235</f>
        <v>220</v>
      </c>
      <c r="L235" s="379" t="s">
        <v>320</v>
      </c>
      <c r="M235" s="1421"/>
      <c r="N235" s="320" t="s">
        <v>3427</v>
      </c>
      <c r="O235" s="1423"/>
      <c r="P235" s="327"/>
    </row>
    <row r="236" spans="1:16" ht="30" customHeight="1">
      <c r="A236" s="1410" t="s">
        <v>4810</v>
      </c>
      <c r="B236" s="320" t="s">
        <v>1006</v>
      </c>
      <c r="C236" s="1352">
        <v>15</v>
      </c>
      <c r="D236" s="1354" t="s">
        <v>460</v>
      </c>
      <c r="E236" s="305" t="s">
        <v>4808</v>
      </c>
      <c r="F236" s="1504">
        <v>3</v>
      </c>
      <c r="G236" s="1354" t="s">
        <v>460</v>
      </c>
      <c r="H236" s="1400" t="str">
        <f>E236</f>
        <v>111/02/08</v>
      </c>
      <c r="I236" s="1401"/>
      <c r="J236" s="1506" t="s">
        <v>3290</v>
      </c>
      <c r="K236" s="319">
        <f>K234+F236</f>
        <v>288</v>
      </c>
      <c r="L236" s="379" t="s">
        <v>460</v>
      </c>
      <c r="M236" s="1420" t="s">
        <v>444</v>
      </c>
      <c r="N236" s="320" t="s">
        <v>3426</v>
      </c>
      <c r="O236" s="1422" t="s">
        <v>4811</v>
      </c>
      <c r="P236" s="327"/>
    </row>
    <row r="237" spans="1:16" ht="30" customHeight="1">
      <c r="A237" s="1411"/>
      <c r="B237" s="320" t="s">
        <v>993</v>
      </c>
      <c r="C237" s="1353"/>
      <c r="D237" s="1355"/>
      <c r="E237" s="305" t="str">
        <f>E236</f>
        <v>111/02/08</v>
      </c>
      <c r="F237" s="1505"/>
      <c r="G237" s="1355"/>
      <c r="H237" s="319">
        <v>2</v>
      </c>
      <c r="I237" s="379" t="s">
        <v>443</v>
      </c>
      <c r="J237" s="1507"/>
      <c r="K237" s="319">
        <f>K235+H237</f>
        <v>222</v>
      </c>
      <c r="L237" s="379" t="s">
        <v>320</v>
      </c>
      <c r="M237" s="1421"/>
      <c r="N237" s="320" t="s">
        <v>3427</v>
      </c>
      <c r="O237" s="1423"/>
      <c r="P237" s="327"/>
    </row>
    <row r="238" spans="1:16" ht="30" customHeight="1">
      <c r="A238" s="1410" t="s">
        <v>4812</v>
      </c>
      <c r="B238" s="320" t="s">
        <v>1006</v>
      </c>
      <c r="C238" s="1352">
        <v>15</v>
      </c>
      <c r="D238" s="1354" t="s">
        <v>460</v>
      </c>
      <c r="E238" s="305" t="s">
        <v>4813</v>
      </c>
      <c r="F238" s="1504">
        <v>3</v>
      </c>
      <c r="G238" s="1354" t="s">
        <v>460</v>
      </c>
      <c r="H238" s="1400" t="str">
        <f>E238</f>
        <v>111/02/14</v>
      </c>
      <c r="I238" s="1401"/>
      <c r="J238" s="1506" t="s">
        <v>3290</v>
      </c>
      <c r="K238" s="319">
        <f>K236+F238</f>
        <v>291</v>
      </c>
      <c r="L238" s="379" t="s">
        <v>460</v>
      </c>
      <c r="M238" s="1420" t="s">
        <v>444</v>
      </c>
      <c r="N238" s="320" t="s">
        <v>3426</v>
      </c>
      <c r="O238" s="1422" t="s">
        <v>4814</v>
      </c>
      <c r="P238" s="327"/>
    </row>
    <row r="239" spans="1:16" ht="30" customHeight="1">
      <c r="A239" s="1411"/>
      <c r="B239" s="320" t="s">
        <v>993</v>
      </c>
      <c r="C239" s="1353"/>
      <c r="D239" s="1355"/>
      <c r="E239" s="305" t="str">
        <f>E238</f>
        <v>111/02/14</v>
      </c>
      <c r="F239" s="1505"/>
      <c r="G239" s="1355"/>
      <c r="H239" s="319">
        <v>2</v>
      </c>
      <c r="I239" s="379" t="s">
        <v>443</v>
      </c>
      <c r="J239" s="1507"/>
      <c r="K239" s="319">
        <f>K237+H239</f>
        <v>224</v>
      </c>
      <c r="L239" s="379" t="s">
        <v>320</v>
      </c>
      <c r="M239" s="1421"/>
      <c r="N239" s="320" t="s">
        <v>3427</v>
      </c>
      <c r="O239" s="1423"/>
      <c r="P239" s="327"/>
    </row>
    <row r="240" spans="1:16" ht="30" customHeight="1">
      <c r="A240" s="1410" t="s">
        <v>4815</v>
      </c>
      <c r="B240" s="320" t="s">
        <v>1006</v>
      </c>
      <c r="C240" s="1352">
        <v>15</v>
      </c>
      <c r="D240" s="1354" t="s">
        <v>460</v>
      </c>
      <c r="E240" s="305" t="s">
        <v>4816</v>
      </c>
      <c r="F240" s="1504">
        <v>3</v>
      </c>
      <c r="G240" s="1354" t="s">
        <v>460</v>
      </c>
      <c r="H240" s="1400" t="str">
        <f>E240</f>
        <v>111/02/15</v>
      </c>
      <c r="I240" s="1401"/>
      <c r="J240" s="1506" t="s">
        <v>3290</v>
      </c>
      <c r="K240" s="319">
        <f>K238+F240</f>
        <v>294</v>
      </c>
      <c r="L240" s="379" t="s">
        <v>460</v>
      </c>
      <c r="M240" s="1420" t="s">
        <v>444</v>
      </c>
      <c r="N240" s="320" t="s">
        <v>3426</v>
      </c>
      <c r="O240" s="1422" t="s">
        <v>4817</v>
      </c>
      <c r="P240" s="327"/>
    </row>
    <row r="241" spans="1:16" ht="30" customHeight="1">
      <c r="A241" s="1411"/>
      <c r="B241" s="320" t="s">
        <v>993</v>
      </c>
      <c r="C241" s="1353"/>
      <c r="D241" s="1355"/>
      <c r="E241" s="305" t="str">
        <f>E240</f>
        <v>111/02/15</v>
      </c>
      <c r="F241" s="1505"/>
      <c r="G241" s="1355"/>
      <c r="H241" s="319">
        <v>2</v>
      </c>
      <c r="I241" s="379" t="s">
        <v>443</v>
      </c>
      <c r="J241" s="1507"/>
      <c r="K241" s="319">
        <f>K239+H241</f>
        <v>226</v>
      </c>
      <c r="L241" s="379" t="s">
        <v>320</v>
      </c>
      <c r="M241" s="1421"/>
      <c r="N241" s="320" t="s">
        <v>3427</v>
      </c>
      <c r="O241" s="1423"/>
      <c r="P241" s="327"/>
    </row>
    <row r="242" spans="1:16" ht="30" customHeight="1">
      <c r="A242" s="1410" t="s">
        <v>4818</v>
      </c>
      <c r="B242" s="320" t="s">
        <v>1006</v>
      </c>
      <c r="C242" s="1352">
        <v>15</v>
      </c>
      <c r="D242" s="1354" t="s">
        <v>460</v>
      </c>
      <c r="E242" s="305" t="s">
        <v>4819</v>
      </c>
      <c r="F242" s="1504">
        <v>3</v>
      </c>
      <c r="G242" s="1354" t="s">
        <v>460</v>
      </c>
      <c r="H242" s="1400" t="str">
        <f>E242</f>
        <v>111/02/25</v>
      </c>
      <c r="I242" s="1401"/>
      <c r="J242" s="1506" t="s">
        <v>3290</v>
      </c>
      <c r="K242" s="319">
        <f>K240+F242</f>
        <v>297</v>
      </c>
      <c r="L242" s="379" t="s">
        <v>460</v>
      </c>
      <c r="M242" s="1420" t="s">
        <v>444</v>
      </c>
      <c r="N242" s="320" t="s">
        <v>3426</v>
      </c>
      <c r="O242" s="1422" t="s">
        <v>4820</v>
      </c>
      <c r="P242" s="327"/>
    </row>
    <row r="243" spans="1:16" ht="30" customHeight="1">
      <c r="A243" s="1411"/>
      <c r="B243" s="320" t="s">
        <v>993</v>
      </c>
      <c r="C243" s="1353"/>
      <c r="D243" s="1355"/>
      <c r="E243" s="305" t="str">
        <f>E242</f>
        <v>111/02/25</v>
      </c>
      <c r="F243" s="1505"/>
      <c r="G243" s="1355"/>
      <c r="H243" s="319">
        <v>2</v>
      </c>
      <c r="I243" s="379" t="s">
        <v>443</v>
      </c>
      <c r="J243" s="1507"/>
      <c r="K243" s="319">
        <f>K241+H243</f>
        <v>228</v>
      </c>
      <c r="L243" s="379" t="s">
        <v>320</v>
      </c>
      <c r="M243" s="1421"/>
      <c r="N243" s="320" t="s">
        <v>3427</v>
      </c>
      <c r="O243" s="1423"/>
      <c r="P243" s="327"/>
    </row>
    <row r="244" spans="1:16" ht="30" customHeight="1">
      <c r="A244" s="1410" t="s">
        <v>4821</v>
      </c>
      <c r="B244" s="320" t="s">
        <v>1006</v>
      </c>
      <c r="C244" s="1352">
        <v>15</v>
      </c>
      <c r="D244" s="1354" t="s">
        <v>460</v>
      </c>
      <c r="E244" s="305" t="s">
        <v>4822</v>
      </c>
      <c r="F244" s="1504">
        <v>3</v>
      </c>
      <c r="G244" s="1354" t="s">
        <v>460</v>
      </c>
      <c r="H244" s="1400" t="str">
        <f>E244</f>
        <v>111/02/27</v>
      </c>
      <c r="I244" s="1401"/>
      <c r="J244" s="1506" t="s">
        <v>3290</v>
      </c>
      <c r="K244" s="319">
        <f>K242+F244</f>
        <v>300</v>
      </c>
      <c r="L244" s="379" t="s">
        <v>460</v>
      </c>
      <c r="M244" s="1420" t="s">
        <v>444</v>
      </c>
      <c r="N244" s="320" t="s">
        <v>3426</v>
      </c>
      <c r="O244" s="1422" t="s">
        <v>4823</v>
      </c>
      <c r="P244" s="327"/>
    </row>
    <row r="245" spans="1:16" ht="30" customHeight="1">
      <c r="A245" s="1411"/>
      <c r="B245" s="320" t="s">
        <v>993</v>
      </c>
      <c r="C245" s="1353"/>
      <c r="D245" s="1355"/>
      <c r="E245" s="305" t="str">
        <f>E244</f>
        <v>111/02/27</v>
      </c>
      <c r="F245" s="1505"/>
      <c r="G245" s="1355"/>
      <c r="H245" s="319">
        <v>2</v>
      </c>
      <c r="I245" s="379" t="s">
        <v>443</v>
      </c>
      <c r="J245" s="1507"/>
      <c r="K245" s="319">
        <f>K243+H245</f>
        <v>230</v>
      </c>
      <c r="L245" s="379" t="s">
        <v>320</v>
      </c>
      <c r="M245" s="1421"/>
      <c r="N245" s="320" t="s">
        <v>3427</v>
      </c>
      <c r="O245" s="1423"/>
      <c r="P245" s="327"/>
    </row>
    <row r="246" spans="1:16" ht="30" customHeight="1">
      <c r="A246" s="1410" t="s">
        <v>4824</v>
      </c>
      <c r="B246" s="320" t="s">
        <v>1006</v>
      </c>
      <c r="C246" s="1352">
        <v>15</v>
      </c>
      <c r="D246" s="1354" t="s">
        <v>460</v>
      </c>
      <c r="E246" s="305" t="s">
        <v>4825</v>
      </c>
      <c r="F246" s="1504">
        <v>3</v>
      </c>
      <c r="G246" s="1354" t="s">
        <v>460</v>
      </c>
      <c r="H246" s="1400" t="str">
        <f>E246</f>
        <v>111/02/28</v>
      </c>
      <c r="I246" s="1401"/>
      <c r="J246" s="1506" t="s">
        <v>3290</v>
      </c>
      <c r="K246" s="319">
        <f>K244+F246</f>
        <v>303</v>
      </c>
      <c r="L246" s="379" t="s">
        <v>460</v>
      </c>
      <c r="M246" s="1420" t="s">
        <v>444</v>
      </c>
      <c r="N246" s="320" t="s">
        <v>3426</v>
      </c>
      <c r="O246" s="1422" t="s">
        <v>4826</v>
      </c>
      <c r="P246" s="327"/>
    </row>
    <row r="247" spans="1:16" ht="30" customHeight="1">
      <c r="A247" s="1411"/>
      <c r="B247" s="320" t="s">
        <v>993</v>
      </c>
      <c r="C247" s="1353"/>
      <c r="D247" s="1355"/>
      <c r="E247" s="305" t="str">
        <f>E246</f>
        <v>111/02/28</v>
      </c>
      <c r="F247" s="1505"/>
      <c r="G247" s="1355"/>
      <c r="H247" s="319">
        <v>2</v>
      </c>
      <c r="I247" s="379" t="s">
        <v>443</v>
      </c>
      <c r="J247" s="1507"/>
      <c r="K247" s="319">
        <f>K245+H247</f>
        <v>232</v>
      </c>
      <c r="L247" s="379" t="s">
        <v>320</v>
      </c>
      <c r="M247" s="1421"/>
      <c r="N247" s="320" t="s">
        <v>3427</v>
      </c>
      <c r="O247" s="1423"/>
      <c r="P247" s="327"/>
    </row>
    <row r="248" spans="1:16" ht="30" customHeight="1">
      <c r="A248" s="1410" t="s">
        <v>4827</v>
      </c>
      <c r="B248" s="320" t="s">
        <v>1006</v>
      </c>
      <c r="C248" s="1352">
        <v>15</v>
      </c>
      <c r="D248" s="1354" t="s">
        <v>460</v>
      </c>
      <c r="E248" s="305" t="s">
        <v>4825</v>
      </c>
      <c r="F248" s="1504">
        <v>3</v>
      </c>
      <c r="G248" s="1354" t="s">
        <v>460</v>
      </c>
      <c r="H248" s="1400" t="str">
        <f>E248</f>
        <v>111/02/28</v>
      </c>
      <c r="I248" s="1401"/>
      <c r="J248" s="1506" t="s">
        <v>3290</v>
      </c>
      <c r="K248" s="319">
        <f>K246+F248</f>
        <v>306</v>
      </c>
      <c r="L248" s="379" t="s">
        <v>460</v>
      </c>
      <c r="M248" s="1420" t="s">
        <v>444</v>
      </c>
      <c r="N248" s="320" t="s">
        <v>3426</v>
      </c>
      <c r="O248" s="1422" t="s">
        <v>4828</v>
      </c>
      <c r="P248" s="327"/>
    </row>
    <row r="249" spans="1:16" ht="30" customHeight="1">
      <c r="A249" s="1411"/>
      <c r="B249" s="320" t="s">
        <v>993</v>
      </c>
      <c r="C249" s="1353"/>
      <c r="D249" s="1355"/>
      <c r="E249" s="305" t="str">
        <f>E248</f>
        <v>111/02/28</v>
      </c>
      <c r="F249" s="1505"/>
      <c r="G249" s="1355"/>
      <c r="H249" s="319">
        <v>2</v>
      </c>
      <c r="I249" s="379" t="s">
        <v>443</v>
      </c>
      <c r="J249" s="1507"/>
      <c r="K249" s="319">
        <f>K247+H249</f>
        <v>234</v>
      </c>
      <c r="L249" s="379" t="s">
        <v>320</v>
      </c>
      <c r="M249" s="1421"/>
      <c r="N249" s="320" t="s">
        <v>3427</v>
      </c>
      <c r="O249" s="1423"/>
      <c r="P249" s="327"/>
    </row>
    <row r="250" spans="1:16" ht="30" customHeight="1">
      <c r="A250" s="1410" t="s">
        <v>4890</v>
      </c>
      <c r="B250" s="320" t="s">
        <v>1006</v>
      </c>
      <c r="C250" s="1352">
        <v>15</v>
      </c>
      <c r="D250" s="1354" t="s">
        <v>460</v>
      </c>
      <c r="E250" s="305" t="s">
        <v>4891</v>
      </c>
      <c r="F250" s="1504">
        <v>3</v>
      </c>
      <c r="G250" s="1354" t="s">
        <v>460</v>
      </c>
      <c r="H250" s="1400" t="str">
        <f>E250</f>
        <v>111/03/02</v>
      </c>
      <c r="I250" s="1401"/>
      <c r="J250" s="1506" t="s">
        <v>3290</v>
      </c>
      <c r="K250" s="319">
        <f>K248+F250</f>
        <v>309</v>
      </c>
      <c r="L250" s="379" t="s">
        <v>460</v>
      </c>
      <c r="M250" s="1420" t="s">
        <v>444</v>
      </c>
      <c r="N250" s="320" t="s">
        <v>4892</v>
      </c>
      <c r="O250" s="1422" t="s">
        <v>4899</v>
      </c>
      <c r="P250" s="327"/>
    </row>
    <row r="251" spans="1:16" ht="30" customHeight="1">
      <c r="A251" s="1411"/>
      <c r="B251" s="320" t="s">
        <v>993</v>
      </c>
      <c r="C251" s="1353"/>
      <c r="D251" s="1355"/>
      <c r="E251" s="305" t="str">
        <f>E250</f>
        <v>111/03/02</v>
      </c>
      <c r="F251" s="1505"/>
      <c r="G251" s="1355"/>
      <c r="H251" s="319">
        <v>2</v>
      </c>
      <c r="I251" s="379" t="s">
        <v>443</v>
      </c>
      <c r="J251" s="1507"/>
      <c r="K251" s="319">
        <f>K249+H251</f>
        <v>236</v>
      </c>
      <c r="L251" s="379" t="s">
        <v>320</v>
      </c>
      <c r="M251" s="1421"/>
      <c r="N251" s="320" t="s">
        <v>4893</v>
      </c>
      <c r="O251" s="1423"/>
      <c r="P251" s="327"/>
    </row>
    <row r="252" spans="1:16" ht="30" customHeight="1">
      <c r="A252" s="1410" t="s">
        <v>4894</v>
      </c>
      <c r="B252" s="320" t="s">
        <v>1006</v>
      </c>
      <c r="C252" s="1352">
        <v>15</v>
      </c>
      <c r="D252" s="1354" t="s">
        <v>460</v>
      </c>
      <c r="E252" s="305" t="s">
        <v>4897</v>
      </c>
      <c r="F252" s="1504">
        <v>3</v>
      </c>
      <c r="G252" s="1354" t="s">
        <v>460</v>
      </c>
      <c r="H252" s="1400" t="str">
        <f>E252</f>
        <v>111/03/04</v>
      </c>
      <c r="I252" s="1401"/>
      <c r="J252" s="1506" t="s">
        <v>3290</v>
      </c>
      <c r="K252" s="319">
        <f>K250+F252</f>
        <v>312</v>
      </c>
      <c r="L252" s="379" t="s">
        <v>460</v>
      </c>
      <c r="M252" s="1420" t="s">
        <v>444</v>
      </c>
      <c r="N252" s="320" t="s">
        <v>4892</v>
      </c>
      <c r="O252" s="1422" t="s">
        <v>4895</v>
      </c>
      <c r="P252" s="327"/>
    </row>
    <row r="253" spans="1:16" ht="30" customHeight="1">
      <c r="A253" s="1411"/>
      <c r="B253" s="320" t="s">
        <v>993</v>
      </c>
      <c r="C253" s="1353"/>
      <c r="D253" s="1355"/>
      <c r="E253" s="305" t="str">
        <f>E252</f>
        <v>111/03/04</v>
      </c>
      <c r="F253" s="1505"/>
      <c r="G253" s="1355"/>
      <c r="H253" s="319">
        <v>2</v>
      </c>
      <c r="I253" s="379" t="s">
        <v>443</v>
      </c>
      <c r="J253" s="1507"/>
      <c r="K253" s="319">
        <f>K251+H253</f>
        <v>238</v>
      </c>
      <c r="L253" s="379" t="s">
        <v>320</v>
      </c>
      <c r="M253" s="1421"/>
      <c r="N253" s="320" t="s">
        <v>4893</v>
      </c>
      <c r="O253" s="1423"/>
      <c r="P253" s="327"/>
    </row>
    <row r="254" spans="1:16" ht="30" customHeight="1">
      <c r="A254" s="1410" t="s">
        <v>4896</v>
      </c>
      <c r="B254" s="320" t="s">
        <v>1006</v>
      </c>
      <c r="C254" s="1352">
        <v>15</v>
      </c>
      <c r="D254" s="1354" t="s">
        <v>460</v>
      </c>
      <c r="E254" s="305" t="s">
        <v>4898</v>
      </c>
      <c r="F254" s="1504">
        <v>3</v>
      </c>
      <c r="G254" s="1354" t="s">
        <v>460</v>
      </c>
      <c r="H254" s="1400" t="str">
        <f>E254</f>
        <v>111/03/04</v>
      </c>
      <c r="I254" s="1401"/>
      <c r="J254" s="1506" t="s">
        <v>3290</v>
      </c>
      <c r="K254" s="319">
        <f>K252+F254</f>
        <v>315</v>
      </c>
      <c r="L254" s="379" t="s">
        <v>460</v>
      </c>
      <c r="M254" s="1420" t="s">
        <v>444</v>
      </c>
      <c r="N254" s="320" t="s">
        <v>4892</v>
      </c>
      <c r="O254" s="1422" t="s">
        <v>4900</v>
      </c>
      <c r="P254" s="327"/>
    </row>
    <row r="255" spans="1:16" ht="30" customHeight="1">
      <c r="A255" s="1411"/>
      <c r="B255" s="320" t="s">
        <v>993</v>
      </c>
      <c r="C255" s="1353"/>
      <c r="D255" s="1355"/>
      <c r="E255" s="305" t="str">
        <f>E254</f>
        <v>111/03/04</v>
      </c>
      <c r="F255" s="1505"/>
      <c r="G255" s="1355"/>
      <c r="H255" s="319">
        <v>2</v>
      </c>
      <c r="I255" s="379" t="s">
        <v>443</v>
      </c>
      <c r="J255" s="1507"/>
      <c r="K255" s="319">
        <f>K253+H255</f>
        <v>240</v>
      </c>
      <c r="L255" s="379" t="s">
        <v>320</v>
      </c>
      <c r="M255" s="1421"/>
      <c r="N255" s="320" t="s">
        <v>4893</v>
      </c>
      <c r="O255" s="1423"/>
      <c r="P255" s="327"/>
    </row>
    <row r="256" spans="1:16" ht="30" customHeight="1">
      <c r="A256" s="1410" t="s">
        <v>4997</v>
      </c>
      <c r="B256" s="320" t="s">
        <v>1006</v>
      </c>
      <c r="C256" s="1352">
        <v>15</v>
      </c>
      <c r="D256" s="1354" t="s">
        <v>460</v>
      </c>
      <c r="E256" s="305" t="s">
        <v>4998</v>
      </c>
      <c r="F256" s="1504">
        <v>3</v>
      </c>
      <c r="G256" s="1354" t="s">
        <v>460</v>
      </c>
      <c r="H256" s="1400" t="str">
        <f>E256</f>
        <v>111/03/07</v>
      </c>
      <c r="I256" s="1401"/>
      <c r="J256" s="1506" t="s">
        <v>3290</v>
      </c>
      <c r="K256" s="319">
        <f>K254+F256</f>
        <v>318</v>
      </c>
      <c r="L256" s="379" t="s">
        <v>460</v>
      </c>
      <c r="M256" s="1420" t="s">
        <v>444</v>
      </c>
      <c r="N256" s="320" t="s">
        <v>714</v>
      </c>
      <c r="O256" s="1422" t="s">
        <v>4999</v>
      </c>
      <c r="P256" s="327"/>
    </row>
    <row r="257" spans="1:16" ht="30" customHeight="1">
      <c r="A257" s="1411"/>
      <c r="B257" s="320" t="s">
        <v>993</v>
      </c>
      <c r="C257" s="1353"/>
      <c r="D257" s="1355"/>
      <c r="E257" s="305" t="str">
        <f>E256</f>
        <v>111/03/07</v>
      </c>
      <c r="F257" s="1505"/>
      <c r="G257" s="1355"/>
      <c r="H257" s="319">
        <v>2</v>
      </c>
      <c r="I257" s="379" t="s">
        <v>443</v>
      </c>
      <c r="J257" s="1507"/>
      <c r="K257" s="319">
        <f>K255+H257</f>
        <v>242</v>
      </c>
      <c r="L257" s="379" t="s">
        <v>320</v>
      </c>
      <c r="M257" s="1421"/>
      <c r="N257" s="320" t="s">
        <v>2540</v>
      </c>
      <c r="O257" s="1423"/>
      <c r="P257" s="327"/>
    </row>
    <row r="258" spans="1:16" ht="30" customHeight="1">
      <c r="A258" s="1410" t="s">
        <v>5000</v>
      </c>
      <c r="B258" s="320" t="s">
        <v>1006</v>
      </c>
      <c r="C258" s="1352">
        <v>15</v>
      </c>
      <c r="D258" s="1354" t="s">
        <v>460</v>
      </c>
      <c r="E258" s="305" t="s">
        <v>5001</v>
      </c>
      <c r="F258" s="1504">
        <v>3</v>
      </c>
      <c r="G258" s="1354" t="s">
        <v>460</v>
      </c>
      <c r="H258" s="1400" t="str">
        <f>E258</f>
        <v>111/03/09</v>
      </c>
      <c r="I258" s="1401"/>
      <c r="J258" s="1506" t="s">
        <v>3290</v>
      </c>
      <c r="K258" s="319">
        <f>K256+F258</f>
        <v>321</v>
      </c>
      <c r="L258" s="379" t="s">
        <v>460</v>
      </c>
      <c r="M258" s="1420" t="s">
        <v>444</v>
      </c>
      <c r="N258" s="320" t="s">
        <v>714</v>
      </c>
      <c r="O258" s="1422" t="s">
        <v>5256</v>
      </c>
      <c r="P258" s="327"/>
    </row>
    <row r="259" spans="1:16" ht="30" customHeight="1">
      <c r="A259" s="1411"/>
      <c r="B259" s="320" t="s">
        <v>993</v>
      </c>
      <c r="C259" s="1353"/>
      <c r="D259" s="1355"/>
      <c r="E259" s="305" t="str">
        <f>E258</f>
        <v>111/03/09</v>
      </c>
      <c r="F259" s="1505"/>
      <c r="G259" s="1355"/>
      <c r="H259" s="319">
        <v>2</v>
      </c>
      <c r="I259" s="379" t="s">
        <v>443</v>
      </c>
      <c r="J259" s="1507"/>
      <c r="K259" s="319">
        <f>K257+H259</f>
        <v>244</v>
      </c>
      <c r="L259" s="379" t="s">
        <v>320</v>
      </c>
      <c r="M259" s="1421"/>
      <c r="N259" s="320" t="s">
        <v>2540</v>
      </c>
      <c r="O259" s="1423"/>
      <c r="P259" s="327"/>
    </row>
    <row r="260" spans="1:16" ht="30" customHeight="1">
      <c r="A260" s="1410" t="s">
        <v>5257</v>
      </c>
      <c r="B260" s="320" t="s">
        <v>1006</v>
      </c>
      <c r="C260" s="1352">
        <v>15</v>
      </c>
      <c r="D260" s="1354" t="s">
        <v>460</v>
      </c>
      <c r="E260" s="305" t="s">
        <v>5258</v>
      </c>
      <c r="F260" s="1504">
        <v>3</v>
      </c>
      <c r="G260" s="1354" t="s">
        <v>460</v>
      </c>
      <c r="H260" s="1400" t="str">
        <f>E260</f>
        <v>111/03/12</v>
      </c>
      <c r="I260" s="1401"/>
      <c r="J260" s="1506" t="s">
        <v>3290</v>
      </c>
      <c r="K260" s="319">
        <f>K258+F260</f>
        <v>324</v>
      </c>
      <c r="L260" s="379" t="s">
        <v>460</v>
      </c>
      <c r="M260" s="1420" t="s">
        <v>444</v>
      </c>
      <c r="N260" s="320" t="s">
        <v>714</v>
      </c>
      <c r="O260" s="1422" t="s">
        <v>5259</v>
      </c>
      <c r="P260" s="327"/>
    </row>
    <row r="261" spans="1:16" ht="30" customHeight="1">
      <c r="A261" s="1411"/>
      <c r="B261" s="320" t="s">
        <v>993</v>
      </c>
      <c r="C261" s="1353"/>
      <c r="D261" s="1355"/>
      <c r="E261" s="305" t="str">
        <f>E260</f>
        <v>111/03/12</v>
      </c>
      <c r="F261" s="1505"/>
      <c r="G261" s="1355"/>
      <c r="H261" s="319">
        <v>2</v>
      </c>
      <c r="I261" s="379" t="s">
        <v>443</v>
      </c>
      <c r="J261" s="1507"/>
      <c r="K261" s="319">
        <f>K259+H261</f>
        <v>246</v>
      </c>
      <c r="L261" s="379" t="s">
        <v>320</v>
      </c>
      <c r="M261" s="1421"/>
      <c r="N261" s="320" t="s">
        <v>2540</v>
      </c>
      <c r="O261" s="1423"/>
      <c r="P261" s="327"/>
    </row>
    <row r="262" spans="1:16" ht="30" customHeight="1">
      <c r="A262" s="1410" t="s">
        <v>5260</v>
      </c>
      <c r="B262" s="320" t="s">
        <v>1006</v>
      </c>
      <c r="C262" s="1352">
        <v>15</v>
      </c>
      <c r="D262" s="1354" t="s">
        <v>460</v>
      </c>
      <c r="E262" s="305" t="s">
        <v>5261</v>
      </c>
      <c r="F262" s="1504">
        <v>3</v>
      </c>
      <c r="G262" s="1354" t="s">
        <v>460</v>
      </c>
      <c r="H262" s="1400" t="str">
        <f>E262</f>
        <v>111/03/15</v>
      </c>
      <c r="I262" s="1401"/>
      <c r="J262" s="1506" t="s">
        <v>3290</v>
      </c>
      <c r="K262" s="319">
        <f>K260+F262</f>
        <v>327</v>
      </c>
      <c r="L262" s="379" t="s">
        <v>460</v>
      </c>
      <c r="M262" s="1420" t="s">
        <v>444</v>
      </c>
      <c r="N262" s="320" t="s">
        <v>714</v>
      </c>
      <c r="O262" s="1422" t="s">
        <v>5262</v>
      </c>
      <c r="P262" s="327"/>
    </row>
    <row r="263" spans="1:16" ht="30" customHeight="1">
      <c r="A263" s="1411"/>
      <c r="B263" s="320" t="s">
        <v>993</v>
      </c>
      <c r="C263" s="1353"/>
      <c r="D263" s="1355"/>
      <c r="E263" s="305" t="str">
        <f>E262</f>
        <v>111/03/15</v>
      </c>
      <c r="F263" s="1505"/>
      <c r="G263" s="1355"/>
      <c r="H263" s="319">
        <v>2</v>
      </c>
      <c r="I263" s="379" t="s">
        <v>443</v>
      </c>
      <c r="J263" s="1507"/>
      <c r="K263" s="319">
        <f>K261+H263</f>
        <v>248</v>
      </c>
      <c r="L263" s="379" t="s">
        <v>320</v>
      </c>
      <c r="M263" s="1421"/>
      <c r="N263" s="320" t="s">
        <v>2540</v>
      </c>
      <c r="O263" s="1423"/>
      <c r="P263" s="327"/>
    </row>
    <row r="264" spans="1:16" ht="30" customHeight="1">
      <c r="A264" s="1410" t="s">
        <v>5263</v>
      </c>
      <c r="B264" s="320" t="s">
        <v>1006</v>
      </c>
      <c r="C264" s="1352">
        <v>15</v>
      </c>
      <c r="D264" s="1354" t="s">
        <v>460</v>
      </c>
      <c r="E264" s="305" t="s">
        <v>5078</v>
      </c>
      <c r="F264" s="1504">
        <v>3</v>
      </c>
      <c r="G264" s="1354" t="s">
        <v>460</v>
      </c>
      <c r="H264" s="1400" t="str">
        <f>E264</f>
        <v>111/03/17</v>
      </c>
      <c r="I264" s="1401"/>
      <c r="J264" s="1506" t="s">
        <v>3290</v>
      </c>
      <c r="K264" s="319">
        <f>K262+F264</f>
        <v>330</v>
      </c>
      <c r="L264" s="379" t="s">
        <v>460</v>
      </c>
      <c r="M264" s="1420" t="s">
        <v>444</v>
      </c>
      <c r="N264" s="320" t="s">
        <v>714</v>
      </c>
      <c r="O264" s="1422" t="s">
        <v>5269</v>
      </c>
      <c r="P264" s="327"/>
    </row>
    <row r="265" spans="1:16" ht="30" customHeight="1">
      <c r="A265" s="1411"/>
      <c r="B265" s="320" t="s">
        <v>993</v>
      </c>
      <c r="C265" s="1353"/>
      <c r="D265" s="1355"/>
      <c r="E265" s="305" t="str">
        <f>E264</f>
        <v>111/03/17</v>
      </c>
      <c r="F265" s="1505"/>
      <c r="G265" s="1355"/>
      <c r="H265" s="319">
        <v>2</v>
      </c>
      <c r="I265" s="379" t="s">
        <v>443</v>
      </c>
      <c r="J265" s="1507"/>
      <c r="K265" s="319">
        <f>K263+H265</f>
        <v>250</v>
      </c>
      <c r="L265" s="379" t="s">
        <v>320</v>
      </c>
      <c r="M265" s="1421"/>
      <c r="N265" s="320" t="s">
        <v>2540</v>
      </c>
      <c r="O265" s="1423"/>
      <c r="P265" s="327"/>
    </row>
    <row r="266" spans="1:16" ht="30" customHeight="1">
      <c r="A266" s="1410" t="s">
        <v>5264</v>
      </c>
      <c r="B266" s="320" t="s">
        <v>1006</v>
      </c>
      <c r="C266" s="1352">
        <v>15</v>
      </c>
      <c r="D266" s="1354" t="s">
        <v>460</v>
      </c>
      <c r="E266" s="305" t="s">
        <v>5265</v>
      </c>
      <c r="F266" s="1504">
        <v>3</v>
      </c>
      <c r="G266" s="1354" t="s">
        <v>460</v>
      </c>
      <c r="H266" s="1400" t="str">
        <f>E266</f>
        <v>111/03/23</v>
      </c>
      <c r="I266" s="1401"/>
      <c r="J266" s="1506" t="s">
        <v>3290</v>
      </c>
      <c r="K266" s="319">
        <f>K264+F266</f>
        <v>333</v>
      </c>
      <c r="L266" s="379" t="s">
        <v>460</v>
      </c>
      <c r="M266" s="1420" t="s">
        <v>444</v>
      </c>
      <c r="N266" s="320" t="s">
        <v>714</v>
      </c>
      <c r="O266" s="1422" t="s">
        <v>5270</v>
      </c>
      <c r="P266" s="327"/>
    </row>
    <row r="267" spans="1:16" ht="30" customHeight="1">
      <c r="A267" s="1411"/>
      <c r="B267" s="320" t="s">
        <v>993</v>
      </c>
      <c r="C267" s="1353"/>
      <c r="D267" s="1355"/>
      <c r="E267" s="305" t="str">
        <f>E266</f>
        <v>111/03/23</v>
      </c>
      <c r="F267" s="1505"/>
      <c r="G267" s="1355"/>
      <c r="H267" s="319">
        <v>2</v>
      </c>
      <c r="I267" s="379" t="s">
        <v>443</v>
      </c>
      <c r="J267" s="1507"/>
      <c r="K267" s="319">
        <f>K265+H267</f>
        <v>252</v>
      </c>
      <c r="L267" s="379" t="s">
        <v>320</v>
      </c>
      <c r="M267" s="1421"/>
      <c r="N267" s="320" t="s">
        <v>2540</v>
      </c>
      <c r="O267" s="1423"/>
      <c r="P267" s="327"/>
    </row>
    <row r="268" spans="1:16" ht="30" customHeight="1">
      <c r="A268" s="1410" t="s">
        <v>5266</v>
      </c>
      <c r="B268" s="320" t="s">
        <v>1006</v>
      </c>
      <c r="C268" s="1352">
        <v>15</v>
      </c>
      <c r="D268" s="1354" t="s">
        <v>460</v>
      </c>
      <c r="E268" s="305" t="s">
        <v>5268</v>
      </c>
      <c r="F268" s="1504">
        <v>3</v>
      </c>
      <c r="G268" s="1354" t="s">
        <v>460</v>
      </c>
      <c r="H268" s="1400" t="str">
        <f>E268</f>
        <v>111/03/20</v>
      </c>
      <c r="I268" s="1401"/>
      <c r="J268" s="1506" t="s">
        <v>3290</v>
      </c>
      <c r="K268" s="319">
        <f>K266+F268</f>
        <v>336</v>
      </c>
      <c r="L268" s="379" t="s">
        <v>460</v>
      </c>
      <c r="M268" s="1420" t="s">
        <v>444</v>
      </c>
      <c r="N268" s="320" t="s">
        <v>714</v>
      </c>
      <c r="O268" s="1422" t="s">
        <v>5271</v>
      </c>
      <c r="P268" s="327"/>
    </row>
    <row r="269" spans="1:16" ht="30" customHeight="1">
      <c r="A269" s="1411"/>
      <c r="B269" s="320" t="s">
        <v>993</v>
      </c>
      <c r="C269" s="1353"/>
      <c r="D269" s="1355"/>
      <c r="E269" s="305" t="str">
        <f>E268</f>
        <v>111/03/20</v>
      </c>
      <c r="F269" s="1505"/>
      <c r="G269" s="1355"/>
      <c r="H269" s="319">
        <v>2</v>
      </c>
      <c r="I269" s="379" t="s">
        <v>443</v>
      </c>
      <c r="J269" s="1507"/>
      <c r="K269" s="319">
        <f>K267+H269</f>
        <v>254</v>
      </c>
      <c r="L269" s="379" t="s">
        <v>320</v>
      </c>
      <c r="M269" s="1421"/>
      <c r="N269" s="320" t="s">
        <v>2540</v>
      </c>
      <c r="O269" s="1423"/>
      <c r="P269" s="327"/>
    </row>
    <row r="270" spans="1:16" ht="30" customHeight="1">
      <c r="A270" s="1410" t="s">
        <v>5267</v>
      </c>
      <c r="B270" s="320" t="s">
        <v>1006</v>
      </c>
      <c r="C270" s="1352">
        <v>15</v>
      </c>
      <c r="D270" s="1354" t="s">
        <v>460</v>
      </c>
      <c r="E270" s="305" t="s">
        <v>5062</v>
      </c>
      <c r="F270" s="1504">
        <v>3</v>
      </c>
      <c r="G270" s="1354" t="s">
        <v>460</v>
      </c>
      <c r="H270" s="1400" t="str">
        <f>E270</f>
        <v>111/03/28</v>
      </c>
      <c r="I270" s="1401"/>
      <c r="J270" s="1506" t="s">
        <v>3290</v>
      </c>
      <c r="K270" s="319">
        <f>K268+F270</f>
        <v>339</v>
      </c>
      <c r="L270" s="379" t="s">
        <v>460</v>
      </c>
      <c r="M270" s="1420" t="s">
        <v>444</v>
      </c>
      <c r="N270" s="320" t="s">
        <v>714</v>
      </c>
      <c r="O270" s="1422" t="s">
        <v>5272</v>
      </c>
      <c r="P270" s="327"/>
    </row>
    <row r="271" spans="1:16" ht="30" customHeight="1">
      <c r="A271" s="1411"/>
      <c r="B271" s="320" t="s">
        <v>993</v>
      </c>
      <c r="C271" s="1353"/>
      <c r="D271" s="1355"/>
      <c r="E271" s="305" t="str">
        <f>E270</f>
        <v>111/03/28</v>
      </c>
      <c r="F271" s="1505"/>
      <c r="G271" s="1355"/>
      <c r="H271" s="319">
        <v>2</v>
      </c>
      <c r="I271" s="379" t="s">
        <v>443</v>
      </c>
      <c r="J271" s="1507"/>
      <c r="K271" s="319">
        <f>K269+H271</f>
        <v>256</v>
      </c>
      <c r="L271" s="379" t="s">
        <v>320</v>
      </c>
      <c r="M271" s="1421"/>
      <c r="N271" s="320" t="s">
        <v>2540</v>
      </c>
      <c r="O271" s="1423"/>
      <c r="P271" s="327"/>
    </row>
    <row r="272" spans="1:16" ht="30" customHeight="1">
      <c r="A272" s="1410" t="s">
        <v>5273</v>
      </c>
      <c r="B272" s="320" t="s">
        <v>1006</v>
      </c>
      <c r="C272" s="1352">
        <v>15</v>
      </c>
      <c r="D272" s="1354" t="s">
        <v>460</v>
      </c>
      <c r="E272" s="305" t="s">
        <v>5062</v>
      </c>
      <c r="F272" s="1504">
        <v>3</v>
      </c>
      <c r="G272" s="1354" t="s">
        <v>460</v>
      </c>
      <c r="H272" s="1400" t="str">
        <f>E272</f>
        <v>111/03/28</v>
      </c>
      <c r="I272" s="1401"/>
      <c r="J272" s="1506" t="s">
        <v>3290</v>
      </c>
      <c r="K272" s="319">
        <f>K270+F272</f>
        <v>342</v>
      </c>
      <c r="L272" s="379" t="s">
        <v>460</v>
      </c>
      <c r="M272" s="1420" t="s">
        <v>444</v>
      </c>
      <c r="N272" s="320" t="s">
        <v>714</v>
      </c>
      <c r="O272" s="1422" t="s">
        <v>5274</v>
      </c>
      <c r="P272" s="327"/>
    </row>
    <row r="273" spans="1:16" ht="30" customHeight="1">
      <c r="A273" s="1411"/>
      <c r="B273" s="320" t="s">
        <v>993</v>
      </c>
      <c r="C273" s="1353"/>
      <c r="D273" s="1355"/>
      <c r="E273" s="305" t="str">
        <f>E272</f>
        <v>111/03/28</v>
      </c>
      <c r="F273" s="1505"/>
      <c r="G273" s="1355"/>
      <c r="H273" s="319">
        <v>2</v>
      </c>
      <c r="I273" s="379" t="s">
        <v>443</v>
      </c>
      <c r="J273" s="1507"/>
      <c r="K273" s="319">
        <f>K271+H273</f>
        <v>258</v>
      </c>
      <c r="L273" s="379" t="s">
        <v>320</v>
      </c>
      <c r="M273" s="1421"/>
      <c r="N273" s="320" t="s">
        <v>2540</v>
      </c>
      <c r="O273" s="1423"/>
      <c r="P273" s="327"/>
    </row>
    <row r="274" spans="1:16" ht="30" customHeight="1">
      <c r="A274" s="1410" t="s">
        <v>5275</v>
      </c>
      <c r="B274" s="320" t="s">
        <v>1006</v>
      </c>
      <c r="C274" s="1352">
        <v>15</v>
      </c>
      <c r="D274" s="1354" t="s">
        <v>460</v>
      </c>
      <c r="E274" s="305" t="s">
        <v>5176</v>
      </c>
      <c r="F274" s="1504">
        <v>3</v>
      </c>
      <c r="G274" s="1354" t="s">
        <v>460</v>
      </c>
      <c r="H274" s="1400" t="str">
        <f>E274</f>
        <v>111/03/29</v>
      </c>
      <c r="I274" s="1401"/>
      <c r="J274" s="1506" t="s">
        <v>3290</v>
      </c>
      <c r="K274" s="319">
        <f>K272+F274</f>
        <v>345</v>
      </c>
      <c r="L274" s="379" t="s">
        <v>460</v>
      </c>
      <c r="M274" s="1420" t="s">
        <v>444</v>
      </c>
      <c r="N274" s="320" t="s">
        <v>714</v>
      </c>
      <c r="O274" s="1422" t="s">
        <v>5276</v>
      </c>
      <c r="P274" s="327"/>
    </row>
    <row r="275" spans="1:16" ht="30" customHeight="1">
      <c r="A275" s="1411"/>
      <c r="B275" s="320" t="s">
        <v>993</v>
      </c>
      <c r="C275" s="1353"/>
      <c r="D275" s="1355"/>
      <c r="E275" s="305" t="str">
        <f>E274</f>
        <v>111/03/29</v>
      </c>
      <c r="F275" s="1505"/>
      <c r="G275" s="1355"/>
      <c r="H275" s="319">
        <v>2</v>
      </c>
      <c r="I275" s="379" t="s">
        <v>443</v>
      </c>
      <c r="J275" s="1507"/>
      <c r="K275" s="319">
        <f>K273+H275</f>
        <v>260</v>
      </c>
      <c r="L275" s="379" t="s">
        <v>320</v>
      </c>
      <c r="M275" s="1421"/>
      <c r="N275" s="320" t="s">
        <v>2540</v>
      </c>
      <c r="O275" s="1423"/>
      <c r="P275" s="327"/>
    </row>
    <row r="276" spans="1:16" ht="30" customHeight="1">
      <c r="A276" s="1410" t="s">
        <v>5277</v>
      </c>
      <c r="B276" s="320" t="s">
        <v>1006</v>
      </c>
      <c r="C276" s="1352">
        <v>15</v>
      </c>
      <c r="D276" s="1354" t="s">
        <v>460</v>
      </c>
      <c r="E276" s="305" t="s">
        <v>5278</v>
      </c>
      <c r="F276" s="1504">
        <v>3</v>
      </c>
      <c r="G276" s="1354" t="s">
        <v>460</v>
      </c>
      <c r="H276" s="1400" t="str">
        <f>E276</f>
        <v>111/03/30</v>
      </c>
      <c r="I276" s="1401"/>
      <c r="J276" s="1506" t="s">
        <v>3290</v>
      </c>
      <c r="K276" s="319">
        <f>K274+F276</f>
        <v>348</v>
      </c>
      <c r="L276" s="379" t="s">
        <v>460</v>
      </c>
      <c r="M276" s="1420" t="s">
        <v>444</v>
      </c>
      <c r="N276" s="320" t="s">
        <v>714</v>
      </c>
      <c r="O276" s="1422" t="s">
        <v>5279</v>
      </c>
      <c r="P276" s="327"/>
    </row>
    <row r="277" spans="1:16" ht="30" customHeight="1">
      <c r="A277" s="1411"/>
      <c r="B277" s="320" t="s">
        <v>993</v>
      </c>
      <c r="C277" s="1353"/>
      <c r="D277" s="1355"/>
      <c r="E277" s="305" t="str">
        <f>E276</f>
        <v>111/03/30</v>
      </c>
      <c r="F277" s="1505"/>
      <c r="G277" s="1355"/>
      <c r="H277" s="319">
        <v>2</v>
      </c>
      <c r="I277" s="379" t="s">
        <v>443</v>
      </c>
      <c r="J277" s="1507"/>
      <c r="K277" s="319">
        <f>K275+H277</f>
        <v>262</v>
      </c>
      <c r="L277" s="379" t="s">
        <v>320</v>
      </c>
      <c r="M277" s="1421"/>
      <c r="N277" s="320" t="s">
        <v>2540</v>
      </c>
      <c r="O277" s="1423"/>
      <c r="P277" s="327"/>
    </row>
    <row r="278" spans="1:16" ht="30" customHeight="1">
      <c r="A278" s="1410" t="s">
        <v>5280</v>
      </c>
      <c r="B278" s="320" t="s">
        <v>1006</v>
      </c>
      <c r="C278" s="1352">
        <v>15</v>
      </c>
      <c r="D278" s="1354" t="s">
        <v>460</v>
      </c>
      <c r="E278" s="305" t="s">
        <v>5281</v>
      </c>
      <c r="F278" s="1504">
        <v>3</v>
      </c>
      <c r="G278" s="1354" t="s">
        <v>460</v>
      </c>
      <c r="H278" s="1400" t="str">
        <f>E278</f>
        <v>111/04/02</v>
      </c>
      <c r="I278" s="1401"/>
      <c r="J278" s="1506" t="s">
        <v>3290</v>
      </c>
      <c r="K278" s="319">
        <f>K276+F278</f>
        <v>351</v>
      </c>
      <c r="L278" s="379" t="s">
        <v>460</v>
      </c>
      <c r="M278" s="1420" t="s">
        <v>444</v>
      </c>
      <c r="N278" s="320" t="s">
        <v>714</v>
      </c>
      <c r="O278" s="1422" t="s">
        <v>5282</v>
      </c>
      <c r="P278" s="327"/>
    </row>
    <row r="279" spans="1:16" ht="30" customHeight="1">
      <c r="A279" s="1411"/>
      <c r="B279" s="320" t="s">
        <v>993</v>
      </c>
      <c r="C279" s="1353"/>
      <c r="D279" s="1355"/>
      <c r="E279" s="305" t="str">
        <f>E278</f>
        <v>111/04/02</v>
      </c>
      <c r="F279" s="1505"/>
      <c r="G279" s="1355"/>
      <c r="H279" s="319">
        <v>2</v>
      </c>
      <c r="I279" s="379" t="s">
        <v>443</v>
      </c>
      <c r="J279" s="1507"/>
      <c r="K279" s="319">
        <f>K277+H279</f>
        <v>264</v>
      </c>
      <c r="L279" s="379" t="s">
        <v>320</v>
      </c>
      <c r="M279" s="1421"/>
      <c r="N279" s="320" t="s">
        <v>2540</v>
      </c>
      <c r="O279" s="1423"/>
      <c r="P279" s="327"/>
    </row>
    <row r="280" spans="1:16" ht="30" customHeight="1">
      <c r="A280" s="1410" t="s">
        <v>5283</v>
      </c>
      <c r="B280" s="320" t="s">
        <v>1006</v>
      </c>
      <c r="C280" s="1352">
        <v>15</v>
      </c>
      <c r="D280" s="1354" t="s">
        <v>460</v>
      </c>
      <c r="E280" s="305" t="s">
        <v>5284</v>
      </c>
      <c r="F280" s="1504">
        <v>3</v>
      </c>
      <c r="G280" s="1354" t="s">
        <v>460</v>
      </c>
      <c r="H280" s="1400" t="str">
        <f>E280</f>
        <v>111/04/05</v>
      </c>
      <c r="I280" s="1401"/>
      <c r="J280" s="1506" t="s">
        <v>3290</v>
      </c>
      <c r="K280" s="319">
        <f>K278+F280</f>
        <v>354</v>
      </c>
      <c r="L280" s="379" t="s">
        <v>460</v>
      </c>
      <c r="M280" s="1420" t="s">
        <v>444</v>
      </c>
      <c r="N280" s="320" t="s">
        <v>714</v>
      </c>
      <c r="O280" s="1422" t="s">
        <v>5285</v>
      </c>
      <c r="P280" s="327"/>
    </row>
    <row r="281" spans="1:16" ht="30" customHeight="1">
      <c r="A281" s="1411"/>
      <c r="B281" s="320" t="s">
        <v>993</v>
      </c>
      <c r="C281" s="1353"/>
      <c r="D281" s="1355"/>
      <c r="E281" s="305" t="str">
        <f>E280</f>
        <v>111/04/05</v>
      </c>
      <c r="F281" s="1505"/>
      <c r="G281" s="1355"/>
      <c r="H281" s="319">
        <v>2</v>
      </c>
      <c r="I281" s="379" t="s">
        <v>443</v>
      </c>
      <c r="J281" s="1507"/>
      <c r="K281" s="319">
        <f>K279+H281</f>
        <v>266</v>
      </c>
      <c r="L281" s="379" t="s">
        <v>320</v>
      </c>
      <c r="M281" s="1421"/>
      <c r="N281" s="320" t="s">
        <v>2540</v>
      </c>
      <c r="O281" s="1423"/>
      <c r="P281" s="327"/>
    </row>
    <row r="282" spans="1:16" ht="30" customHeight="1">
      <c r="A282" s="1410" t="s">
        <v>5286</v>
      </c>
      <c r="B282" s="320" t="s">
        <v>1006</v>
      </c>
      <c r="C282" s="1352">
        <v>15</v>
      </c>
      <c r="D282" s="1354" t="s">
        <v>460</v>
      </c>
      <c r="E282" s="305" t="s">
        <v>5287</v>
      </c>
      <c r="F282" s="1504">
        <v>3</v>
      </c>
      <c r="G282" s="1354" t="s">
        <v>460</v>
      </c>
      <c r="H282" s="1400" t="str">
        <f>E282</f>
        <v>111/04/07</v>
      </c>
      <c r="I282" s="1401"/>
      <c r="J282" s="1506" t="s">
        <v>3290</v>
      </c>
      <c r="K282" s="319">
        <f>K280+F282</f>
        <v>357</v>
      </c>
      <c r="L282" s="379" t="s">
        <v>460</v>
      </c>
      <c r="M282" s="1420" t="s">
        <v>444</v>
      </c>
      <c r="N282" s="320" t="s">
        <v>714</v>
      </c>
      <c r="O282" s="1422" t="s">
        <v>5288</v>
      </c>
      <c r="P282" s="327"/>
    </row>
    <row r="283" spans="1:16" ht="30" customHeight="1">
      <c r="A283" s="1411"/>
      <c r="B283" s="320" t="s">
        <v>993</v>
      </c>
      <c r="C283" s="1353"/>
      <c r="D283" s="1355"/>
      <c r="E283" s="305" t="str">
        <f>E282</f>
        <v>111/04/07</v>
      </c>
      <c r="F283" s="1505"/>
      <c r="G283" s="1355"/>
      <c r="H283" s="319">
        <v>2</v>
      </c>
      <c r="I283" s="379" t="s">
        <v>443</v>
      </c>
      <c r="J283" s="1507"/>
      <c r="K283" s="319">
        <f>K281+H283</f>
        <v>268</v>
      </c>
      <c r="L283" s="379" t="s">
        <v>320</v>
      </c>
      <c r="M283" s="1421"/>
      <c r="N283" s="320" t="s">
        <v>2540</v>
      </c>
      <c r="O283" s="1423"/>
      <c r="P283" s="327"/>
    </row>
    <row r="284" spans="1:16" ht="30" customHeight="1">
      <c r="A284" s="1410" t="s">
        <v>5289</v>
      </c>
      <c r="B284" s="320" t="s">
        <v>1006</v>
      </c>
      <c r="C284" s="1352">
        <v>15</v>
      </c>
      <c r="D284" s="1354" t="s">
        <v>460</v>
      </c>
      <c r="E284" s="305" t="s">
        <v>5290</v>
      </c>
      <c r="F284" s="1504">
        <v>3</v>
      </c>
      <c r="G284" s="1354" t="s">
        <v>460</v>
      </c>
      <c r="H284" s="1400" t="str">
        <f>E284</f>
        <v>111/04/07</v>
      </c>
      <c r="I284" s="1401"/>
      <c r="J284" s="1506" t="s">
        <v>3290</v>
      </c>
      <c r="K284" s="319">
        <f>K282+F284</f>
        <v>360</v>
      </c>
      <c r="L284" s="379" t="s">
        <v>460</v>
      </c>
      <c r="M284" s="1420" t="s">
        <v>444</v>
      </c>
      <c r="N284" s="320" t="s">
        <v>714</v>
      </c>
      <c r="O284" s="1422" t="s">
        <v>5421</v>
      </c>
      <c r="P284" s="327"/>
    </row>
    <row r="285" spans="1:16" ht="30" customHeight="1">
      <c r="A285" s="1411"/>
      <c r="B285" s="320" t="s">
        <v>993</v>
      </c>
      <c r="C285" s="1353"/>
      <c r="D285" s="1355"/>
      <c r="E285" s="305" t="str">
        <f>E284</f>
        <v>111/04/07</v>
      </c>
      <c r="F285" s="1505"/>
      <c r="G285" s="1355"/>
      <c r="H285" s="319">
        <v>2</v>
      </c>
      <c r="I285" s="379" t="s">
        <v>443</v>
      </c>
      <c r="J285" s="1507"/>
      <c r="K285" s="319">
        <f>K283+H285</f>
        <v>270</v>
      </c>
      <c r="L285" s="379" t="s">
        <v>320</v>
      </c>
      <c r="M285" s="1421"/>
      <c r="N285" s="320" t="s">
        <v>2540</v>
      </c>
      <c r="O285" s="1423"/>
      <c r="P285" s="327"/>
    </row>
    <row r="286" spans="1:16" ht="30" customHeight="1">
      <c r="A286" s="1410" t="s">
        <v>5419</v>
      </c>
      <c r="B286" s="320" t="s">
        <v>1006</v>
      </c>
      <c r="C286" s="1352">
        <v>15</v>
      </c>
      <c r="D286" s="1354" t="s">
        <v>460</v>
      </c>
      <c r="E286" s="305" t="s">
        <v>5420</v>
      </c>
      <c r="F286" s="1504">
        <v>3</v>
      </c>
      <c r="G286" s="1354" t="s">
        <v>460</v>
      </c>
      <c r="H286" s="1400" t="str">
        <f>E286</f>
        <v>111/04/22</v>
      </c>
      <c r="I286" s="1401"/>
      <c r="J286" s="1506" t="s">
        <v>3290</v>
      </c>
      <c r="K286" s="319">
        <f>K284+F286</f>
        <v>363</v>
      </c>
      <c r="L286" s="379" t="s">
        <v>460</v>
      </c>
      <c r="M286" s="1420" t="s">
        <v>444</v>
      </c>
      <c r="N286" s="320" t="s">
        <v>714</v>
      </c>
      <c r="O286" s="1422" t="s">
        <v>5422</v>
      </c>
      <c r="P286" s="327"/>
    </row>
    <row r="287" spans="1:16" ht="30" customHeight="1">
      <c r="A287" s="1411"/>
      <c r="B287" s="320" t="s">
        <v>993</v>
      </c>
      <c r="C287" s="1353"/>
      <c r="D287" s="1355"/>
      <c r="E287" s="305" t="str">
        <f>E286</f>
        <v>111/04/22</v>
      </c>
      <c r="F287" s="1505"/>
      <c r="G287" s="1355"/>
      <c r="H287" s="319">
        <v>2</v>
      </c>
      <c r="I287" s="379" t="s">
        <v>443</v>
      </c>
      <c r="J287" s="1507"/>
      <c r="K287" s="319">
        <f>K285+H287</f>
        <v>272</v>
      </c>
      <c r="L287" s="379" t="s">
        <v>320</v>
      </c>
      <c r="M287" s="1421"/>
      <c r="N287" s="320" t="s">
        <v>2540</v>
      </c>
      <c r="O287" s="1423"/>
      <c r="P287" s="327"/>
    </row>
    <row r="288" spans="1:16" ht="30" customHeight="1">
      <c r="A288" s="1410" t="s">
        <v>5423</v>
      </c>
      <c r="B288" s="320" t="s">
        <v>1006</v>
      </c>
      <c r="C288" s="1352">
        <v>15</v>
      </c>
      <c r="D288" s="1354" t="s">
        <v>460</v>
      </c>
      <c r="E288" s="305" t="s">
        <v>5420</v>
      </c>
      <c r="F288" s="1504">
        <v>3</v>
      </c>
      <c r="G288" s="1354" t="s">
        <v>460</v>
      </c>
      <c r="H288" s="1400" t="str">
        <f>E288</f>
        <v>111/04/22</v>
      </c>
      <c r="I288" s="1401"/>
      <c r="J288" s="1506" t="s">
        <v>3290</v>
      </c>
      <c r="K288" s="319">
        <f>K286+F288</f>
        <v>366</v>
      </c>
      <c r="L288" s="379" t="s">
        <v>460</v>
      </c>
      <c r="M288" s="1420" t="s">
        <v>444</v>
      </c>
      <c r="N288" s="320" t="s">
        <v>714</v>
      </c>
      <c r="O288" s="1422" t="s">
        <v>5424</v>
      </c>
      <c r="P288" s="327"/>
    </row>
    <row r="289" spans="1:16" ht="30" customHeight="1">
      <c r="A289" s="1411"/>
      <c r="B289" s="320" t="s">
        <v>993</v>
      </c>
      <c r="C289" s="1353"/>
      <c r="D289" s="1355"/>
      <c r="E289" s="305" t="str">
        <f>E288</f>
        <v>111/04/22</v>
      </c>
      <c r="F289" s="1505"/>
      <c r="G289" s="1355"/>
      <c r="H289" s="319">
        <v>2</v>
      </c>
      <c r="I289" s="379" t="s">
        <v>443</v>
      </c>
      <c r="J289" s="1507"/>
      <c r="K289" s="319">
        <f>K287+H289</f>
        <v>274</v>
      </c>
      <c r="L289" s="379" t="s">
        <v>320</v>
      </c>
      <c r="M289" s="1421"/>
      <c r="N289" s="320" t="s">
        <v>2540</v>
      </c>
      <c r="O289" s="1423"/>
      <c r="P289" s="327"/>
    </row>
    <row r="290" spans="1:16" ht="30" customHeight="1">
      <c r="A290" s="1410" t="s">
        <v>5425</v>
      </c>
      <c r="B290" s="320" t="s">
        <v>1006</v>
      </c>
      <c r="C290" s="1352">
        <v>15</v>
      </c>
      <c r="D290" s="1354" t="s">
        <v>460</v>
      </c>
      <c r="E290" s="305" t="s">
        <v>5420</v>
      </c>
      <c r="F290" s="1504">
        <v>3</v>
      </c>
      <c r="G290" s="1354" t="s">
        <v>460</v>
      </c>
      <c r="H290" s="1400" t="str">
        <f>E290</f>
        <v>111/04/22</v>
      </c>
      <c r="I290" s="1401"/>
      <c r="J290" s="1506" t="s">
        <v>3290</v>
      </c>
      <c r="K290" s="319">
        <f>K288+F290</f>
        <v>369</v>
      </c>
      <c r="L290" s="379" t="s">
        <v>460</v>
      </c>
      <c r="M290" s="1420" t="s">
        <v>444</v>
      </c>
      <c r="N290" s="320" t="s">
        <v>714</v>
      </c>
      <c r="O290" s="1422" t="s">
        <v>5426</v>
      </c>
      <c r="P290" s="327"/>
    </row>
    <row r="291" spans="1:16" ht="30" customHeight="1">
      <c r="A291" s="1411"/>
      <c r="B291" s="320" t="s">
        <v>993</v>
      </c>
      <c r="C291" s="1353"/>
      <c r="D291" s="1355"/>
      <c r="E291" s="305" t="str">
        <f>E290</f>
        <v>111/04/22</v>
      </c>
      <c r="F291" s="1505"/>
      <c r="G291" s="1355"/>
      <c r="H291" s="319">
        <v>2</v>
      </c>
      <c r="I291" s="379" t="s">
        <v>443</v>
      </c>
      <c r="J291" s="1507"/>
      <c r="K291" s="319">
        <f>K289+H291</f>
        <v>276</v>
      </c>
      <c r="L291" s="379" t="s">
        <v>320</v>
      </c>
      <c r="M291" s="1421"/>
      <c r="N291" s="320" t="s">
        <v>2540</v>
      </c>
      <c r="O291" s="1423"/>
      <c r="P291" s="327"/>
    </row>
    <row r="292" spans="1:16" ht="30" customHeight="1">
      <c r="A292" s="1410" t="s">
        <v>5427</v>
      </c>
      <c r="B292" s="320" t="s">
        <v>1006</v>
      </c>
      <c r="C292" s="1352">
        <v>15</v>
      </c>
      <c r="D292" s="1354" t="s">
        <v>460</v>
      </c>
      <c r="E292" s="305" t="s">
        <v>5428</v>
      </c>
      <c r="F292" s="1504">
        <v>3</v>
      </c>
      <c r="G292" s="1354" t="s">
        <v>460</v>
      </c>
      <c r="H292" s="1400" t="str">
        <f>E292</f>
        <v>111/04/26</v>
      </c>
      <c r="I292" s="1401"/>
      <c r="J292" s="1506" t="s">
        <v>3290</v>
      </c>
      <c r="K292" s="319">
        <f>K290+F292</f>
        <v>372</v>
      </c>
      <c r="L292" s="379" t="s">
        <v>460</v>
      </c>
      <c r="M292" s="1420" t="s">
        <v>444</v>
      </c>
      <c r="N292" s="320" t="s">
        <v>714</v>
      </c>
      <c r="O292" s="1422" t="s">
        <v>5429</v>
      </c>
      <c r="P292" s="327"/>
    </row>
    <row r="293" spans="1:16" ht="30" customHeight="1">
      <c r="A293" s="1411"/>
      <c r="B293" s="320" t="s">
        <v>993</v>
      </c>
      <c r="C293" s="1353"/>
      <c r="D293" s="1355"/>
      <c r="E293" s="305" t="str">
        <f>E292</f>
        <v>111/04/26</v>
      </c>
      <c r="F293" s="1505"/>
      <c r="G293" s="1355"/>
      <c r="H293" s="319">
        <v>2</v>
      </c>
      <c r="I293" s="379" t="s">
        <v>443</v>
      </c>
      <c r="J293" s="1507"/>
      <c r="K293" s="319">
        <f>K291+H293</f>
        <v>278</v>
      </c>
      <c r="L293" s="379" t="s">
        <v>320</v>
      </c>
      <c r="M293" s="1421"/>
      <c r="N293" s="320" t="s">
        <v>2540</v>
      </c>
      <c r="O293" s="1423"/>
      <c r="P293" s="327"/>
    </row>
    <row r="294" spans="1:16" ht="30" customHeight="1">
      <c r="A294" s="1410" t="s">
        <v>5430</v>
      </c>
      <c r="B294" s="320" t="s">
        <v>1006</v>
      </c>
      <c r="C294" s="1352">
        <v>15</v>
      </c>
      <c r="D294" s="1354" t="s">
        <v>460</v>
      </c>
      <c r="E294" s="305" t="s">
        <v>5434</v>
      </c>
      <c r="F294" s="1504">
        <v>3</v>
      </c>
      <c r="G294" s="1354" t="s">
        <v>460</v>
      </c>
      <c r="H294" s="1400" t="str">
        <f>E294</f>
        <v>111/04/28</v>
      </c>
      <c r="I294" s="1401"/>
      <c r="J294" s="1506" t="s">
        <v>3290</v>
      </c>
      <c r="K294" s="319">
        <f>K292+F294</f>
        <v>375</v>
      </c>
      <c r="L294" s="379" t="s">
        <v>460</v>
      </c>
      <c r="M294" s="1420" t="s">
        <v>444</v>
      </c>
      <c r="N294" s="320" t="s">
        <v>714</v>
      </c>
      <c r="O294" s="1422" t="s">
        <v>5431</v>
      </c>
      <c r="P294" s="327"/>
    </row>
    <row r="295" spans="1:16" ht="30" customHeight="1">
      <c r="A295" s="1411"/>
      <c r="B295" s="320" t="s">
        <v>993</v>
      </c>
      <c r="C295" s="1353"/>
      <c r="D295" s="1355"/>
      <c r="E295" s="305" t="str">
        <f>E294</f>
        <v>111/04/28</v>
      </c>
      <c r="F295" s="1505"/>
      <c r="G295" s="1355"/>
      <c r="H295" s="319">
        <v>2</v>
      </c>
      <c r="I295" s="379" t="s">
        <v>443</v>
      </c>
      <c r="J295" s="1507"/>
      <c r="K295" s="319">
        <f>K293+H295</f>
        <v>280</v>
      </c>
      <c r="L295" s="379" t="s">
        <v>320</v>
      </c>
      <c r="M295" s="1421"/>
      <c r="N295" s="320" t="s">
        <v>2540</v>
      </c>
      <c r="O295" s="1423"/>
      <c r="P295" s="327"/>
    </row>
    <row r="296" spans="1:16" ht="30" customHeight="1">
      <c r="A296" s="1410" t="s">
        <v>5432</v>
      </c>
      <c r="B296" s="320" t="s">
        <v>1006</v>
      </c>
      <c r="C296" s="1352">
        <v>15</v>
      </c>
      <c r="D296" s="1354" t="s">
        <v>460</v>
      </c>
      <c r="E296" s="305" t="s">
        <v>5433</v>
      </c>
      <c r="F296" s="1504">
        <v>3</v>
      </c>
      <c r="G296" s="1354" t="s">
        <v>460</v>
      </c>
      <c r="H296" s="1400" t="str">
        <f>E296</f>
        <v>111/04/30</v>
      </c>
      <c r="I296" s="1401"/>
      <c r="J296" s="1506" t="s">
        <v>3290</v>
      </c>
      <c r="K296" s="319">
        <f>K294+F296</f>
        <v>378</v>
      </c>
      <c r="L296" s="379" t="s">
        <v>460</v>
      </c>
      <c r="M296" s="1420" t="s">
        <v>444</v>
      </c>
      <c r="N296" s="320" t="s">
        <v>714</v>
      </c>
      <c r="O296" s="1422" t="s">
        <v>5435</v>
      </c>
      <c r="P296" s="327"/>
    </row>
    <row r="297" spans="1:16" ht="30" customHeight="1">
      <c r="A297" s="1411"/>
      <c r="B297" s="320" t="s">
        <v>993</v>
      </c>
      <c r="C297" s="1353"/>
      <c r="D297" s="1355"/>
      <c r="E297" s="305" t="str">
        <f>E296</f>
        <v>111/04/30</v>
      </c>
      <c r="F297" s="1505"/>
      <c r="G297" s="1355"/>
      <c r="H297" s="319">
        <v>2</v>
      </c>
      <c r="I297" s="379" t="s">
        <v>443</v>
      </c>
      <c r="J297" s="1507"/>
      <c r="K297" s="319">
        <f>K295+H297</f>
        <v>282</v>
      </c>
      <c r="L297" s="379" t="s">
        <v>320</v>
      </c>
      <c r="M297" s="1421"/>
      <c r="N297" s="320" t="s">
        <v>2540</v>
      </c>
      <c r="O297" s="1423"/>
      <c r="P297" s="327"/>
    </row>
    <row r="298" spans="1:16" ht="30" customHeight="1">
      <c r="A298" s="1410" t="s">
        <v>5436</v>
      </c>
      <c r="B298" s="320" t="s">
        <v>1006</v>
      </c>
      <c r="C298" s="1352">
        <v>15</v>
      </c>
      <c r="D298" s="1354" t="s">
        <v>460</v>
      </c>
      <c r="E298" s="305" t="s">
        <v>5433</v>
      </c>
      <c r="F298" s="1504">
        <v>3</v>
      </c>
      <c r="G298" s="1354" t="s">
        <v>460</v>
      </c>
      <c r="H298" s="1400" t="str">
        <f>E298</f>
        <v>111/04/30</v>
      </c>
      <c r="I298" s="1401"/>
      <c r="J298" s="1506" t="s">
        <v>3290</v>
      </c>
      <c r="K298" s="319">
        <f>K296+F298</f>
        <v>381</v>
      </c>
      <c r="L298" s="379" t="s">
        <v>460</v>
      </c>
      <c r="M298" s="1420" t="s">
        <v>444</v>
      </c>
      <c r="N298" s="320" t="s">
        <v>714</v>
      </c>
      <c r="O298" s="1422" t="s">
        <v>5437</v>
      </c>
      <c r="P298" s="327"/>
    </row>
    <row r="299" spans="1:16" ht="30" customHeight="1">
      <c r="A299" s="1411"/>
      <c r="B299" s="320" t="s">
        <v>993</v>
      </c>
      <c r="C299" s="1353"/>
      <c r="D299" s="1355"/>
      <c r="E299" s="305" t="str">
        <f>E298</f>
        <v>111/04/30</v>
      </c>
      <c r="F299" s="1505"/>
      <c r="G299" s="1355"/>
      <c r="H299" s="319">
        <v>2</v>
      </c>
      <c r="I299" s="379" t="s">
        <v>443</v>
      </c>
      <c r="J299" s="1507"/>
      <c r="K299" s="319">
        <f>K297+H299</f>
        <v>284</v>
      </c>
      <c r="L299" s="379" t="s">
        <v>320</v>
      </c>
      <c r="M299" s="1421"/>
      <c r="N299" s="320" t="s">
        <v>2540</v>
      </c>
      <c r="O299" s="1423"/>
      <c r="P299" s="327"/>
    </row>
    <row r="300" spans="1:16" ht="30" customHeight="1">
      <c r="A300" s="1410" t="s">
        <v>5438</v>
      </c>
      <c r="B300" s="320" t="s">
        <v>1006</v>
      </c>
      <c r="C300" s="1352">
        <v>15</v>
      </c>
      <c r="D300" s="1354" t="s">
        <v>460</v>
      </c>
      <c r="E300" s="305" t="s">
        <v>5439</v>
      </c>
      <c r="F300" s="1504">
        <v>3</v>
      </c>
      <c r="G300" s="1354" t="s">
        <v>460</v>
      </c>
      <c r="H300" s="1400" t="str">
        <f>E300</f>
        <v>111/05/04</v>
      </c>
      <c r="I300" s="1401"/>
      <c r="J300" s="1506" t="s">
        <v>3290</v>
      </c>
      <c r="K300" s="319">
        <f>K298+F300</f>
        <v>384</v>
      </c>
      <c r="L300" s="379" t="s">
        <v>460</v>
      </c>
      <c r="M300" s="1420" t="s">
        <v>444</v>
      </c>
      <c r="N300" s="320" t="s">
        <v>714</v>
      </c>
      <c r="O300" s="1422" t="s">
        <v>5440</v>
      </c>
      <c r="P300" s="327"/>
    </row>
    <row r="301" spans="1:16" ht="30" customHeight="1">
      <c r="A301" s="1411"/>
      <c r="B301" s="320" t="s">
        <v>993</v>
      </c>
      <c r="C301" s="1353"/>
      <c r="D301" s="1355"/>
      <c r="E301" s="305" t="str">
        <f>E300</f>
        <v>111/05/04</v>
      </c>
      <c r="F301" s="1505"/>
      <c r="G301" s="1355"/>
      <c r="H301" s="319">
        <v>2</v>
      </c>
      <c r="I301" s="379" t="s">
        <v>443</v>
      </c>
      <c r="J301" s="1507"/>
      <c r="K301" s="319">
        <f>K299+H301</f>
        <v>286</v>
      </c>
      <c r="L301" s="379" t="s">
        <v>320</v>
      </c>
      <c r="M301" s="1421"/>
      <c r="N301" s="320" t="s">
        <v>2540</v>
      </c>
      <c r="O301" s="1423"/>
      <c r="P301" s="327"/>
    </row>
    <row r="302" spans="1:16" ht="30" customHeight="1">
      <c r="A302" s="1410" t="s">
        <v>5441</v>
      </c>
      <c r="B302" s="320" t="s">
        <v>1006</v>
      </c>
      <c r="C302" s="1352">
        <v>15</v>
      </c>
      <c r="D302" s="1354" t="s">
        <v>460</v>
      </c>
      <c r="E302" s="305" t="s">
        <v>5442</v>
      </c>
      <c r="F302" s="1504">
        <v>3</v>
      </c>
      <c r="G302" s="1354" t="s">
        <v>460</v>
      </c>
      <c r="H302" s="1400" t="str">
        <f>E302</f>
        <v>111/05/05</v>
      </c>
      <c r="I302" s="1401"/>
      <c r="J302" s="1506" t="s">
        <v>3290</v>
      </c>
      <c r="K302" s="319">
        <f>K300+F302</f>
        <v>387</v>
      </c>
      <c r="L302" s="379" t="s">
        <v>460</v>
      </c>
      <c r="M302" s="1420" t="s">
        <v>444</v>
      </c>
      <c r="N302" s="320" t="s">
        <v>714</v>
      </c>
      <c r="O302" s="1422" t="s">
        <v>5443</v>
      </c>
      <c r="P302" s="327"/>
    </row>
    <row r="303" spans="1:16" ht="30" customHeight="1">
      <c r="A303" s="1411"/>
      <c r="B303" s="320" t="s">
        <v>993</v>
      </c>
      <c r="C303" s="1353"/>
      <c r="D303" s="1355"/>
      <c r="E303" s="305" t="str">
        <f>E302</f>
        <v>111/05/05</v>
      </c>
      <c r="F303" s="1505"/>
      <c r="G303" s="1355"/>
      <c r="H303" s="319">
        <v>2</v>
      </c>
      <c r="I303" s="379" t="s">
        <v>443</v>
      </c>
      <c r="J303" s="1507"/>
      <c r="K303" s="319">
        <f>K301+H303</f>
        <v>288</v>
      </c>
      <c r="L303" s="379" t="s">
        <v>320</v>
      </c>
      <c r="M303" s="1421"/>
      <c r="N303" s="320" t="s">
        <v>2540</v>
      </c>
      <c r="O303" s="1423"/>
      <c r="P303" s="327"/>
    </row>
    <row r="304" spans="1:16" ht="30" customHeight="1">
      <c r="A304" s="1410" t="s">
        <v>5499</v>
      </c>
      <c r="B304" s="320" t="s">
        <v>1006</v>
      </c>
      <c r="C304" s="1352">
        <v>15</v>
      </c>
      <c r="D304" s="1354" t="s">
        <v>460</v>
      </c>
      <c r="E304" s="305" t="s">
        <v>5500</v>
      </c>
      <c r="F304" s="1504">
        <v>3</v>
      </c>
      <c r="G304" s="1354" t="s">
        <v>460</v>
      </c>
      <c r="H304" s="1400" t="str">
        <f>E304</f>
        <v>111/05/07</v>
      </c>
      <c r="I304" s="1401"/>
      <c r="J304" s="1506" t="s">
        <v>3290</v>
      </c>
      <c r="K304" s="319">
        <f>K302+F304</f>
        <v>390</v>
      </c>
      <c r="L304" s="379" t="s">
        <v>460</v>
      </c>
      <c r="M304" s="1420" t="s">
        <v>444</v>
      </c>
      <c r="N304" s="320" t="s">
        <v>714</v>
      </c>
      <c r="O304" s="1422" t="s">
        <v>5501</v>
      </c>
      <c r="P304" s="327"/>
    </row>
    <row r="305" spans="1:16" ht="30" customHeight="1">
      <c r="A305" s="1411"/>
      <c r="B305" s="320" t="s">
        <v>993</v>
      </c>
      <c r="C305" s="1353"/>
      <c r="D305" s="1355"/>
      <c r="E305" s="305" t="str">
        <f>E304</f>
        <v>111/05/07</v>
      </c>
      <c r="F305" s="1505"/>
      <c r="G305" s="1355"/>
      <c r="H305" s="319">
        <v>2</v>
      </c>
      <c r="I305" s="379" t="s">
        <v>443</v>
      </c>
      <c r="J305" s="1507"/>
      <c r="K305" s="319">
        <f>K303+H305</f>
        <v>290</v>
      </c>
      <c r="L305" s="379" t="s">
        <v>320</v>
      </c>
      <c r="M305" s="1421"/>
      <c r="N305" s="320" t="s">
        <v>2540</v>
      </c>
      <c r="O305" s="1423"/>
      <c r="P305" s="327"/>
    </row>
    <row r="306" spans="1:16" ht="30" customHeight="1">
      <c r="A306" s="1410" t="s">
        <v>5502</v>
      </c>
      <c r="B306" s="320" t="s">
        <v>1006</v>
      </c>
      <c r="C306" s="1352">
        <v>15</v>
      </c>
      <c r="D306" s="1354" t="s">
        <v>460</v>
      </c>
      <c r="E306" s="305" t="s">
        <v>5503</v>
      </c>
      <c r="F306" s="1504">
        <v>3</v>
      </c>
      <c r="G306" s="1354" t="s">
        <v>460</v>
      </c>
      <c r="H306" s="1400" t="str">
        <f>E306</f>
        <v>111/05/09</v>
      </c>
      <c r="I306" s="1401"/>
      <c r="J306" s="1506" t="s">
        <v>3290</v>
      </c>
      <c r="K306" s="319">
        <f>K304+F306</f>
        <v>393</v>
      </c>
      <c r="L306" s="379" t="s">
        <v>460</v>
      </c>
      <c r="M306" s="1420" t="s">
        <v>444</v>
      </c>
      <c r="N306" s="320" t="s">
        <v>714</v>
      </c>
      <c r="O306" s="1422" t="s">
        <v>5504</v>
      </c>
      <c r="P306" s="327"/>
    </row>
    <row r="307" spans="1:16" ht="30" customHeight="1">
      <c r="A307" s="1411"/>
      <c r="B307" s="320" t="s">
        <v>993</v>
      </c>
      <c r="C307" s="1353"/>
      <c r="D307" s="1355"/>
      <c r="E307" s="305" t="str">
        <f>E306</f>
        <v>111/05/09</v>
      </c>
      <c r="F307" s="1505"/>
      <c r="G307" s="1355"/>
      <c r="H307" s="319">
        <v>2</v>
      </c>
      <c r="I307" s="379" t="s">
        <v>443</v>
      </c>
      <c r="J307" s="1507"/>
      <c r="K307" s="319">
        <f>K305+H307</f>
        <v>292</v>
      </c>
      <c r="L307" s="379" t="s">
        <v>320</v>
      </c>
      <c r="M307" s="1421"/>
      <c r="N307" s="320" t="s">
        <v>2540</v>
      </c>
      <c r="O307" s="1423"/>
      <c r="P307" s="327"/>
    </row>
    <row r="308" spans="1:16" ht="30" customHeight="1">
      <c r="A308" s="1410" t="s">
        <v>5505</v>
      </c>
      <c r="B308" s="320" t="s">
        <v>1006</v>
      </c>
      <c r="C308" s="1352">
        <v>15</v>
      </c>
      <c r="D308" s="1354" t="s">
        <v>460</v>
      </c>
      <c r="E308" s="305" t="s">
        <v>5506</v>
      </c>
      <c r="F308" s="1504">
        <v>3</v>
      </c>
      <c r="G308" s="1354" t="s">
        <v>460</v>
      </c>
      <c r="H308" s="1400" t="str">
        <f>E308</f>
        <v>111/05/10</v>
      </c>
      <c r="I308" s="1401"/>
      <c r="J308" s="1506" t="s">
        <v>3290</v>
      </c>
      <c r="K308" s="319">
        <f>K306+F308</f>
        <v>396</v>
      </c>
      <c r="L308" s="379" t="s">
        <v>460</v>
      </c>
      <c r="M308" s="1420" t="s">
        <v>444</v>
      </c>
      <c r="N308" s="320" t="s">
        <v>714</v>
      </c>
      <c r="O308" s="1422" t="s">
        <v>5507</v>
      </c>
      <c r="P308" s="327"/>
    </row>
    <row r="309" spans="1:16" ht="30" customHeight="1">
      <c r="A309" s="1411"/>
      <c r="B309" s="320" t="s">
        <v>993</v>
      </c>
      <c r="C309" s="1353"/>
      <c r="D309" s="1355"/>
      <c r="E309" s="305" t="str">
        <f>E308</f>
        <v>111/05/10</v>
      </c>
      <c r="F309" s="1505"/>
      <c r="G309" s="1355"/>
      <c r="H309" s="319">
        <v>2</v>
      </c>
      <c r="I309" s="379" t="s">
        <v>443</v>
      </c>
      <c r="J309" s="1507"/>
      <c r="K309" s="319">
        <f>K307+H309</f>
        <v>294</v>
      </c>
      <c r="L309" s="379" t="s">
        <v>320</v>
      </c>
      <c r="M309" s="1421"/>
      <c r="N309" s="320" t="s">
        <v>2540</v>
      </c>
      <c r="O309" s="1423"/>
      <c r="P309" s="327"/>
    </row>
    <row r="310" spans="1:16" ht="30" customHeight="1">
      <c r="A310" s="1410" t="s">
        <v>5508</v>
      </c>
      <c r="B310" s="320" t="s">
        <v>1006</v>
      </c>
      <c r="C310" s="1352">
        <v>15</v>
      </c>
      <c r="D310" s="1354" t="s">
        <v>460</v>
      </c>
      <c r="E310" s="305" t="s">
        <v>5506</v>
      </c>
      <c r="F310" s="1504">
        <v>3</v>
      </c>
      <c r="G310" s="1354" t="s">
        <v>460</v>
      </c>
      <c r="H310" s="1400" t="str">
        <f>E310</f>
        <v>111/05/10</v>
      </c>
      <c r="I310" s="1401"/>
      <c r="J310" s="1506" t="s">
        <v>3290</v>
      </c>
      <c r="K310" s="319">
        <f>K308+F310</f>
        <v>399</v>
      </c>
      <c r="L310" s="379" t="s">
        <v>460</v>
      </c>
      <c r="M310" s="1420" t="s">
        <v>444</v>
      </c>
      <c r="N310" s="320" t="s">
        <v>714</v>
      </c>
      <c r="O310" s="1422" t="s">
        <v>5509</v>
      </c>
      <c r="P310" s="327"/>
    </row>
    <row r="311" spans="1:16" ht="30" customHeight="1">
      <c r="A311" s="1411"/>
      <c r="B311" s="320" t="s">
        <v>993</v>
      </c>
      <c r="C311" s="1353"/>
      <c r="D311" s="1355"/>
      <c r="E311" s="305" t="str">
        <f>E310</f>
        <v>111/05/10</v>
      </c>
      <c r="F311" s="1505"/>
      <c r="G311" s="1355"/>
      <c r="H311" s="319">
        <v>2</v>
      </c>
      <c r="I311" s="379" t="s">
        <v>443</v>
      </c>
      <c r="J311" s="1507"/>
      <c r="K311" s="319">
        <f>K309+H311</f>
        <v>296</v>
      </c>
      <c r="L311" s="379" t="s">
        <v>320</v>
      </c>
      <c r="M311" s="1421"/>
      <c r="N311" s="320" t="s">
        <v>2540</v>
      </c>
      <c r="O311" s="1423"/>
      <c r="P311" s="327"/>
    </row>
    <row r="312" spans="1:16" ht="30" customHeight="1">
      <c r="A312" s="1410" t="s">
        <v>5510</v>
      </c>
      <c r="B312" s="320" t="s">
        <v>1006</v>
      </c>
      <c r="C312" s="1352">
        <v>15</v>
      </c>
      <c r="D312" s="1354" t="s">
        <v>460</v>
      </c>
      <c r="E312" s="305" t="s">
        <v>5511</v>
      </c>
      <c r="F312" s="1504">
        <v>3</v>
      </c>
      <c r="G312" s="1354" t="s">
        <v>460</v>
      </c>
      <c r="H312" s="1400" t="str">
        <f>E312</f>
        <v>111/05/11</v>
      </c>
      <c r="I312" s="1401"/>
      <c r="J312" s="1506" t="s">
        <v>3290</v>
      </c>
      <c r="K312" s="319">
        <f>K310+F312</f>
        <v>402</v>
      </c>
      <c r="L312" s="379" t="s">
        <v>460</v>
      </c>
      <c r="M312" s="1420" t="s">
        <v>444</v>
      </c>
      <c r="N312" s="320" t="s">
        <v>714</v>
      </c>
      <c r="O312" s="1422" t="s">
        <v>5512</v>
      </c>
      <c r="P312" s="327"/>
    </row>
    <row r="313" spans="1:16" ht="30" customHeight="1">
      <c r="A313" s="1411"/>
      <c r="B313" s="320" t="s">
        <v>993</v>
      </c>
      <c r="C313" s="1353"/>
      <c r="D313" s="1355"/>
      <c r="E313" s="305" t="str">
        <f>E312</f>
        <v>111/05/11</v>
      </c>
      <c r="F313" s="1505"/>
      <c r="G313" s="1355"/>
      <c r="H313" s="319">
        <v>2</v>
      </c>
      <c r="I313" s="379" t="s">
        <v>443</v>
      </c>
      <c r="J313" s="1507"/>
      <c r="K313" s="319">
        <f>K311+H313</f>
        <v>298</v>
      </c>
      <c r="L313" s="379" t="s">
        <v>320</v>
      </c>
      <c r="M313" s="1421"/>
      <c r="N313" s="320" t="s">
        <v>2540</v>
      </c>
      <c r="O313" s="1423"/>
      <c r="P313" s="327"/>
    </row>
    <row r="314" spans="1:16" ht="30" customHeight="1">
      <c r="A314" s="1410" t="s">
        <v>5513</v>
      </c>
      <c r="B314" s="320" t="s">
        <v>1006</v>
      </c>
      <c r="C314" s="1352">
        <v>15</v>
      </c>
      <c r="D314" s="1354" t="s">
        <v>460</v>
      </c>
      <c r="E314" s="305" t="s">
        <v>5514</v>
      </c>
      <c r="F314" s="1504">
        <v>3</v>
      </c>
      <c r="G314" s="1354" t="s">
        <v>460</v>
      </c>
      <c r="H314" s="1400" t="str">
        <f>E314</f>
        <v>111/05/13</v>
      </c>
      <c r="I314" s="1401"/>
      <c r="J314" s="1506" t="s">
        <v>3290</v>
      </c>
      <c r="K314" s="319">
        <f>K312+F314</f>
        <v>405</v>
      </c>
      <c r="L314" s="379" t="s">
        <v>460</v>
      </c>
      <c r="M314" s="1420" t="s">
        <v>444</v>
      </c>
      <c r="N314" s="320" t="s">
        <v>714</v>
      </c>
      <c r="O314" s="1422" t="s">
        <v>5515</v>
      </c>
      <c r="P314" s="327"/>
    </row>
    <row r="315" spans="1:16" ht="30" customHeight="1">
      <c r="A315" s="1411"/>
      <c r="B315" s="320" t="s">
        <v>993</v>
      </c>
      <c r="C315" s="1353"/>
      <c r="D315" s="1355"/>
      <c r="E315" s="305" t="str">
        <f>E314</f>
        <v>111/05/13</v>
      </c>
      <c r="F315" s="1505"/>
      <c r="G315" s="1355"/>
      <c r="H315" s="319">
        <v>2</v>
      </c>
      <c r="I315" s="379" t="s">
        <v>443</v>
      </c>
      <c r="J315" s="1507"/>
      <c r="K315" s="319">
        <f>K313+H315</f>
        <v>300</v>
      </c>
      <c r="L315" s="379" t="s">
        <v>320</v>
      </c>
      <c r="M315" s="1421"/>
      <c r="N315" s="320" t="s">
        <v>2540</v>
      </c>
      <c r="O315" s="1423"/>
      <c r="P315" s="327"/>
    </row>
    <row r="316" spans="1:16" ht="30" customHeight="1">
      <c r="A316" s="1410" t="s">
        <v>5516</v>
      </c>
      <c r="B316" s="320" t="s">
        <v>1006</v>
      </c>
      <c r="C316" s="1352">
        <v>15</v>
      </c>
      <c r="D316" s="1354" t="s">
        <v>460</v>
      </c>
      <c r="E316" s="305" t="s">
        <v>5517</v>
      </c>
      <c r="F316" s="1504">
        <v>3</v>
      </c>
      <c r="G316" s="1354" t="s">
        <v>460</v>
      </c>
      <c r="H316" s="1400" t="str">
        <f>E316</f>
        <v>111/05/14</v>
      </c>
      <c r="I316" s="1401"/>
      <c r="J316" s="1506" t="s">
        <v>3290</v>
      </c>
      <c r="K316" s="319">
        <f>K314+F316</f>
        <v>408</v>
      </c>
      <c r="L316" s="379" t="s">
        <v>460</v>
      </c>
      <c r="M316" s="1420" t="s">
        <v>444</v>
      </c>
      <c r="N316" s="320" t="s">
        <v>714</v>
      </c>
      <c r="O316" s="1422" t="s">
        <v>5518</v>
      </c>
      <c r="P316" s="327"/>
    </row>
    <row r="317" spans="1:16" ht="30" customHeight="1">
      <c r="A317" s="1411"/>
      <c r="B317" s="320" t="s">
        <v>993</v>
      </c>
      <c r="C317" s="1353"/>
      <c r="D317" s="1355"/>
      <c r="E317" s="305" t="str">
        <f>E316</f>
        <v>111/05/14</v>
      </c>
      <c r="F317" s="1505"/>
      <c r="G317" s="1355"/>
      <c r="H317" s="319">
        <v>2</v>
      </c>
      <c r="I317" s="379" t="s">
        <v>443</v>
      </c>
      <c r="J317" s="1507"/>
      <c r="K317" s="319">
        <f>K315+H317</f>
        <v>302</v>
      </c>
      <c r="L317" s="379" t="s">
        <v>320</v>
      </c>
      <c r="M317" s="1421"/>
      <c r="N317" s="320" t="s">
        <v>2540</v>
      </c>
      <c r="O317" s="1423"/>
      <c r="P317" s="327"/>
    </row>
    <row r="318" spans="1:16" ht="30" customHeight="1">
      <c r="A318" s="1410" t="s">
        <v>5519</v>
      </c>
      <c r="B318" s="320" t="s">
        <v>1006</v>
      </c>
      <c r="C318" s="1352">
        <v>15</v>
      </c>
      <c r="D318" s="1354" t="s">
        <v>460</v>
      </c>
      <c r="E318" s="305" t="s">
        <v>5517</v>
      </c>
      <c r="F318" s="1504">
        <v>3</v>
      </c>
      <c r="G318" s="1354" t="s">
        <v>460</v>
      </c>
      <c r="H318" s="1400" t="str">
        <f>E318</f>
        <v>111/05/14</v>
      </c>
      <c r="I318" s="1401"/>
      <c r="J318" s="1506" t="s">
        <v>3290</v>
      </c>
      <c r="K318" s="319">
        <f>K316+F318</f>
        <v>411</v>
      </c>
      <c r="L318" s="379" t="s">
        <v>460</v>
      </c>
      <c r="M318" s="1420" t="s">
        <v>444</v>
      </c>
      <c r="N318" s="320" t="s">
        <v>714</v>
      </c>
      <c r="O318" s="1422" t="s">
        <v>5520</v>
      </c>
      <c r="P318" s="327"/>
    </row>
    <row r="319" spans="1:16" ht="30" customHeight="1">
      <c r="A319" s="1411"/>
      <c r="B319" s="320" t="s">
        <v>993</v>
      </c>
      <c r="C319" s="1353"/>
      <c r="D319" s="1355"/>
      <c r="E319" s="305" t="str">
        <f>E318</f>
        <v>111/05/14</v>
      </c>
      <c r="F319" s="1505"/>
      <c r="G319" s="1355"/>
      <c r="H319" s="319">
        <v>2</v>
      </c>
      <c r="I319" s="379" t="s">
        <v>443</v>
      </c>
      <c r="J319" s="1507"/>
      <c r="K319" s="319">
        <f>K317+H319</f>
        <v>304</v>
      </c>
      <c r="L319" s="379" t="s">
        <v>320</v>
      </c>
      <c r="M319" s="1421"/>
      <c r="N319" s="320" t="s">
        <v>2540</v>
      </c>
      <c r="O319" s="1423"/>
      <c r="P319" s="327"/>
    </row>
    <row r="320" spans="1:16" ht="30" customHeight="1">
      <c r="A320" s="1410" t="s">
        <v>5521</v>
      </c>
      <c r="B320" s="320" t="s">
        <v>1006</v>
      </c>
      <c r="C320" s="1352">
        <v>15</v>
      </c>
      <c r="D320" s="1354" t="s">
        <v>460</v>
      </c>
      <c r="E320" s="305" t="s">
        <v>5522</v>
      </c>
      <c r="F320" s="1504">
        <v>3</v>
      </c>
      <c r="G320" s="1354" t="s">
        <v>460</v>
      </c>
      <c r="H320" s="1400" t="str">
        <f>E320</f>
        <v>111/05/17</v>
      </c>
      <c r="I320" s="1401"/>
      <c r="J320" s="1506" t="s">
        <v>3290</v>
      </c>
      <c r="K320" s="319">
        <f>K318+F320</f>
        <v>414</v>
      </c>
      <c r="L320" s="379" t="s">
        <v>460</v>
      </c>
      <c r="M320" s="1420" t="s">
        <v>444</v>
      </c>
      <c r="N320" s="320" t="s">
        <v>714</v>
      </c>
      <c r="O320" s="1422" t="s">
        <v>5525</v>
      </c>
      <c r="P320" s="327"/>
    </row>
    <row r="321" spans="1:16" ht="30" customHeight="1">
      <c r="A321" s="1411"/>
      <c r="B321" s="320" t="s">
        <v>993</v>
      </c>
      <c r="C321" s="1353"/>
      <c r="D321" s="1355"/>
      <c r="E321" s="305" t="str">
        <f>E320</f>
        <v>111/05/17</v>
      </c>
      <c r="F321" s="1505"/>
      <c r="G321" s="1355"/>
      <c r="H321" s="319">
        <v>2</v>
      </c>
      <c r="I321" s="379" t="s">
        <v>443</v>
      </c>
      <c r="J321" s="1507"/>
      <c r="K321" s="319">
        <f>K319+H321</f>
        <v>306</v>
      </c>
      <c r="L321" s="379" t="s">
        <v>320</v>
      </c>
      <c r="M321" s="1421"/>
      <c r="N321" s="320" t="s">
        <v>2540</v>
      </c>
      <c r="O321" s="1423"/>
      <c r="P321" s="327"/>
    </row>
    <row r="322" spans="1:16" ht="30" customHeight="1">
      <c r="A322" s="1410" t="s">
        <v>5523</v>
      </c>
      <c r="B322" s="320" t="s">
        <v>1006</v>
      </c>
      <c r="C322" s="1352">
        <v>15</v>
      </c>
      <c r="D322" s="1354" t="s">
        <v>460</v>
      </c>
      <c r="E322" s="305" t="s">
        <v>5524</v>
      </c>
      <c r="F322" s="1504">
        <v>3</v>
      </c>
      <c r="G322" s="1354" t="s">
        <v>460</v>
      </c>
      <c r="H322" s="1400" t="str">
        <f>E322</f>
        <v>111/05/19</v>
      </c>
      <c r="I322" s="1401"/>
      <c r="J322" s="1506" t="s">
        <v>3290</v>
      </c>
      <c r="K322" s="319">
        <f>K320+F322</f>
        <v>417</v>
      </c>
      <c r="L322" s="379" t="s">
        <v>460</v>
      </c>
      <c r="M322" s="1420" t="s">
        <v>444</v>
      </c>
      <c r="N322" s="320" t="s">
        <v>714</v>
      </c>
      <c r="O322" s="1422" t="s">
        <v>5526</v>
      </c>
      <c r="P322" s="327"/>
    </row>
    <row r="323" spans="1:16" ht="30" customHeight="1">
      <c r="A323" s="1411"/>
      <c r="B323" s="320" t="s">
        <v>993</v>
      </c>
      <c r="C323" s="1353"/>
      <c r="D323" s="1355"/>
      <c r="E323" s="305" t="str">
        <f>E322</f>
        <v>111/05/19</v>
      </c>
      <c r="F323" s="1505"/>
      <c r="G323" s="1355"/>
      <c r="H323" s="319">
        <v>2</v>
      </c>
      <c r="I323" s="379" t="s">
        <v>443</v>
      </c>
      <c r="J323" s="1507"/>
      <c r="K323" s="319">
        <f>K321+H323</f>
        <v>308</v>
      </c>
      <c r="L323" s="379" t="s">
        <v>320</v>
      </c>
      <c r="M323" s="1421"/>
      <c r="N323" s="320" t="s">
        <v>2540</v>
      </c>
      <c r="O323" s="1423"/>
      <c r="P323" s="327"/>
    </row>
    <row r="324" spans="1:16" ht="30" customHeight="1">
      <c r="A324" s="1410" t="s">
        <v>5527</v>
      </c>
      <c r="B324" s="320" t="s">
        <v>1006</v>
      </c>
      <c r="C324" s="1352">
        <v>15</v>
      </c>
      <c r="D324" s="1354" t="s">
        <v>460</v>
      </c>
      <c r="E324" s="305" t="s">
        <v>5528</v>
      </c>
      <c r="F324" s="1504">
        <v>3</v>
      </c>
      <c r="G324" s="1354" t="s">
        <v>460</v>
      </c>
      <c r="H324" s="1400" t="str">
        <f>E324</f>
        <v>111/05/20</v>
      </c>
      <c r="I324" s="1401"/>
      <c r="J324" s="1506" t="s">
        <v>3290</v>
      </c>
      <c r="K324" s="319">
        <f>K322+F324</f>
        <v>420</v>
      </c>
      <c r="L324" s="379" t="s">
        <v>460</v>
      </c>
      <c r="M324" s="1420" t="s">
        <v>444</v>
      </c>
      <c r="N324" s="320" t="s">
        <v>714</v>
      </c>
      <c r="O324" s="1422" t="s">
        <v>5529</v>
      </c>
      <c r="P324" s="327"/>
    </row>
    <row r="325" spans="1:16" ht="30" customHeight="1">
      <c r="A325" s="1411"/>
      <c r="B325" s="320" t="s">
        <v>993</v>
      </c>
      <c r="C325" s="1353"/>
      <c r="D325" s="1355"/>
      <c r="E325" s="305" t="str">
        <f>E324</f>
        <v>111/05/20</v>
      </c>
      <c r="F325" s="1505"/>
      <c r="G325" s="1355"/>
      <c r="H325" s="319">
        <v>2</v>
      </c>
      <c r="I325" s="379" t="s">
        <v>443</v>
      </c>
      <c r="J325" s="1507"/>
      <c r="K325" s="319">
        <f>K323+H325</f>
        <v>310</v>
      </c>
      <c r="L325" s="379" t="s">
        <v>320</v>
      </c>
      <c r="M325" s="1421"/>
      <c r="N325" s="320" t="s">
        <v>2540</v>
      </c>
      <c r="O325" s="1423"/>
      <c r="P325" s="327"/>
    </row>
    <row r="326" spans="1:16" ht="30" customHeight="1">
      <c r="A326" s="1410" t="s">
        <v>5622</v>
      </c>
      <c r="B326" s="320" t="s">
        <v>1006</v>
      </c>
      <c r="C326" s="1352">
        <v>15</v>
      </c>
      <c r="D326" s="1354" t="s">
        <v>460</v>
      </c>
      <c r="E326" s="305" t="s">
        <v>5623</v>
      </c>
      <c r="F326" s="1504">
        <v>3</v>
      </c>
      <c r="G326" s="1354" t="s">
        <v>460</v>
      </c>
      <c r="H326" s="1400" t="str">
        <f>E326</f>
        <v>111/05/23</v>
      </c>
      <c r="I326" s="1401"/>
      <c r="J326" s="1506" t="s">
        <v>3290</v>
      </c>
      <c r="K326" s="319">
        <f>K324+F326</f>
        <v>423</v>
      </c>
      <c r="L326" s="379" t="s">
        <v>460</v>
      </c>
      <c r="M326" s="1420" t="s">
        <v>444</v>
      </c>
      <c r="N326" s="320" t="s">
        <v>714</v>
      </c>
      <c r="O326" s="1422" t="s">
        <v>5624</v>
      </c>
      <c r="P326" s="327"/>
    </row>
    <row r="327" spans="1:16" ht="30" customHeight="1">
      <c r="A327" s="1411"/>
      <c r="B327" s="320" t="s">
        <v>993</v>
      </c>
      <c r="C327" s="1353"/>
      <c r="D327" s="1355"/>
      <c r="E327" s="305" t="str">
        <f>E326</f>
        <v>111/05/23</v>
      </c>
      <c r="F327" s="1505"/>
      <c r="G327" s="1355"/>
      <c r="H327" s="319">
        <v>2</v>
      </c>
      <c r="I327" s="379" t="s">
        <v>443</v>
      </c>
      <c r="J327" s="1507"/>
      <c r="K327" s="319">
        <f>K325+H327</f>
        <v>312</v>
      </c>
      <c r="L327" s="379" t="s">
        <v>320</v>
      </c>
      <c r="M327" s="1421"/>
      <c r="N327" s="320" t="s">
        <v>2540</v>
      </c>
      <c r="O327" s="1423"/>
      <c r="P327" s="327"/>
    </row>
    <row r="328" spans="1:16" ht="30" customHeight="1">
      <c r="A328" s="1410" t="s">
        <v>5625</v>
      </c>
      <c r="B328" s="320" t="s">
        <v>1006</v>
      </c>
      <c r="C328" s="1352">
        <v>15</v>
      </c>
      <c r="D328" s="1354" t="s">
        <v>460</v>
      </c>
      <c r="E328" s="305" t="s">
        <v>5592</v>
      </c>
      <c r="F328" s="1504">
        <v>3</v>
      </c>
      <c r="G328" s="1354" t="s">
        <v>460</v>
      </c>
      <c r="H328" s="1400" t="str">
        <f>E328</f>
        <v>111/05/27</v>
      </c>
      <c r="I328" s="1401"/>
      <c r="J328" s="1506" t="s">
        <v>3290</v>
      </c>
      <c r="K328" s="319">
        <f>K326+F328</f>
        <v>426</v>
      </c>
      <c r="L328" s="379" t="s">
        <v>460</v>
      </c>
      <c r="M328" s="1420" t="s">
        <v>444</v>
      </c>
      <c r="N328" s="320" t="s">
        <v>714</v>
      </c>
      <c r="O328" s="1422" t="s">
        <v>5626</v>
      </c>
      <c r="P328" s="327"/>
    </row>
    <row r="329" spans="1:16" ht="30" customHeight="1">
      <c r="A329" s="1411"/>
      <c r="B329" s="320" t="s">
        <v>993</v>
      </c>
      <c r="C329" s="1353"/>
      <c r="D329" s="1355"/>
      <c r="E329" s="305" t="str">
        <f>E328</f>
        <v>111/05/27</v>
      </c>
      <c r="F329" s="1505"/>
      <c r="G329" s="1355"/>
      <c r="H329" s="319">
        <v>2</v>
      </c>
      <c r="I329" s="379" t="s">
        <v>443</v>
      </c>
      <c r="J329" s="1507"/>
      <c r="K329" s="319">
        <f>K327+H329</f>
        <v>314</v>
      </c>
      <c r="L329" s="379" t="s">
        <v>320</v>
      </c>
      <c r="M329" s="1421"/>
      <c r="N329" s="320" t="s">
        <v>2540</v>
      </c>
      <c r="O329" s="1423"/>
      <c r="P329" s="327"/>
    </row>
    <row r="330" spans="1:16" ht="30" customHeight="1">
      <c r="A330" s="1410" t="s">
        <v>5627</v>
      </c>
      <c r="B330" s="320" t="s">
        <v>1006</v>
      </c>
      <c r="C330" s="1352">
        <v>15</v>
      </c>
      <c r="D330" s="1354" t="s">
        <v>460</v>
      </c>
      <c r="E330" s="305" t="s">
        <v>5628</v>
      </c>
      <c r="F330" s="1504">
        <v>3</v>
      </c>
      <c r="G330" s="1354" t="s">
        <v>460</v>
      </c>
      <c r="H330" s="1400" t="str">
        <f>E330</f>
        <v>111/05/30</v>
      </c>
      <c r="I330" s="1401"/>
      <c r="J330" s="1506" t="s">
        <v>3290</v>
      </c>
      <c r="K330" s="319">
        <f>K328+F330</f>
        <v>429</v>
      </c>
      <c r="L330" s="379" t="s">
        <v>460</v>
      </c>
      <c r="M330" s="1420" t="s">
        <v>444</v>
      </c>
      <c r="N330" s="320" t="s">
        <v>714</v>
      </c>
      <c r="O330" s="1422" t="s">
        <v>5629</v>
      </c>
      <c r="P330" s="327"/>
    </row>
    <row r="331" spans="1:16" ht="30" customHeight="1">
      <c r="A331" s="1411"/>
      <c r="B331" s="320" t="s">
        <v>993</v>
      </c>
      <c r="C331" s="1353"/>
      <c r="D331" s="1355"/>
      <c r="E331" s="305" t="str">
        <f>E330</f>
        <v>111/05/30</v>
      </c>
      <c r="F331" s="1505"/>
      <c r="G331" s="1355"/>
      <c r="H331" s="319">
        <v>2</v>
      </c>
      <c r="I331" s="379" t="s">
        <v>443</v>
      </c>
      <c r="J331" s="1507"/>
      <c r="K331" s="319">
        <f>K329+H331</f>
        <v>316</v>
      </c>
      <c r="L331" s="379" t="s">
        <v>320</v>
      </c>
      <c r="M331" s="1421"/>
      <c r="N331" s="320" t="s">
        <v>2540</v>
      </c>
      <c r="O331" s="1423"/>
      <c r="P331" s="327"/>
    </row>
    <row r="332" spans="1:16" ht="30" customHeight="1">
      <c r="A332" s="1410" t="s">
        <v>5630</v>
      </c>
      <c r="B332" s="320" t="s">
        <v>1006</v>
      </c>
      <c r="C332" s="1412">
        <v>15</v>
      </c>
      <c r="D332" s="1414" t="s">
        <v>460</v>
      </c>
      <c r="E332" s="305" t="s">
        <v>5575</v>
      </c>
      <c r="F332" s="1504">
        <v>3</v>
      </c>
      <c r="G332" s="1414" t="s">
        <v>460</v>
      </c>
      <c r="H332" s="1400" t="str">
        <f>E332</f>
        <v>111/05/31</v>
      </c>
      <c r="I332" s="1401"/>
      <c r="J332" s="1506" t="s">
        <v>3290</v>
      </c>
      <c r="K332" s="319">
        <f>K330+F332</f>
        <v>432</v>
      </c>
      <c r="L332" s="379" t="s">
        <v>460</v>
      </c>
      <c r="M332" s="1420" t="s">
        <v>444</v>
      </c>
      <c r="N332" s="320" t="s">
        <v>714</v>
      </c>
      <c r="O332" s="1422" t="s">
        <v>5631</v>
      </c>
      <c r="P332" s="327"/>
    </row>
    <row r="333" spans="1:16" ht="30" customHeight="1">
      <c r="A333" s="1411"/>
      <c r="B333" s="320" t="s">
        <v>993</v>
      </c>
      <c r="C333" s="1413"/>
      <c r="D333" s="1415"/>
      <c r="E333" s="305" t="str">
        <f>E332</f>
        <v>111/05/31</v>
      </c>
      <c r="F333" s="1505"/>
      <c r="G333" s="1415"/>
      <c r="H333" s="319">
        <v>2</v>
      </c>
      <c r="I333" s="379" t="s">
        <v>443</v>
      </c>
      <c r="J333" s="1507"/>
      <c r="K333" s="319">
        <f>K331+H333</f>
        <v>318</v>
      </c>
      <c r="L333" s="379" t="s">
        <v>320</v>
      </c>
      <c r="M333" s="1421"/>
      <c r="N333" s="320" t="s">
        <v>2540</v>
      </c>
      <c r="O333" s="1423"/>
      <c r="P333" s="327"/>
    </row>
    <row r="334" spans="1:16" ht="30" customHeight="1">
      <c r="A334" s="1410" t="s">
        <v>5729</v>
      </c>
      <c r="B334" s="320" t="s">
        <v>1006</v>
      </c>
      <c r="C334" s="1412">
        <v>15</v>
      </c>
      <c r="D334" s="1414" t="s">
        <v>460</v>
      </c>
      <c r="E334" s="305" t="s">
        <v>5730</v>
      </c>
      <c r="F334" s="1504">
        <v>3</v>
      </c>
      <c r="G334" s="1414" t="s">
        <v>460</v>
      </c>
      <c r="H334" s="1400" t="str">
        <f>E334</f>
        <v>111/06/02</v>
      </c>
      <c r="I334" s="1401"/>
      <c r="J334" s="1506" t="s">
        <v>3290</v>
      </c>
      <c r="K334" s="319">
        <f>K332+F334</f>
        <v>435</v>
      </c>
      <c r="L334" s="379" t="s">
        <v>460</v>
      </c>
      <c r="M334" s="1420" t="s">
        <v>444</v>
      </c>
      <c r="N334" s="320" t="s">
        <v>714</v>
      </c>
      <c r="O334" s="1422" t="s">
        <v>5731</v>
      </c>
      <c r="P334" s="327"/>
    </row>
    <row r="335" spans="1:16" ht="30" customHeight="1">
      <c r="A335" s="1411"/>
      <c r="B335" s="320" t="s">
        <v>993</v>
      </c>
      <c r="C335" s="1413"/>
      <c r="D335" s="1415"/>
      <c r="E335" s="305" t="str">
        <f>E334</f>
        <v>111/06/02</v>
      </c>
      <c r="F335" s="1505"/>
      <c r="G335" s="1415"/>
      <c r="H335" s="319">
        <v>2</v>
      </c>
      <c r="I335" s="379" t="s">
        <v>443</v>
      </c>
      <c r="J335" s="1507"/>
      <c r="K335" s="319">
        <f>K333+H335</f>
        <v>320</v>
      </c>
      <c r="L335" s="379" t="s">
        <v>320</v>
      </c>
      <c r="M335" s="1421"/>
      <c r="N335" s="320" t="s">
        <v>2540</v>
      </c>
      <c r="O335" s="1423"/>
      <c r="P335" s="327"/>
    </row>
    <row r="336" spans="1:16" ht="30" customHeight="1">
      <c r="A336" s="1410" t="s">
        <v>5732</v>
      </c>
      <c r="B336" s="320" t="s">
        <v>1006</v>
      </c>
      <c r="C336" s="1412">
        <v>15</v>
      </c>
      <c r="D336" s="1414" t="s">
        <v>460</v>
      </c>
      <c r="E336" s="305" t="s">
        <v>5733</v>
      </c>
      <c r="F336" s="1504">
        <v>3</v>
      </c>
      <c r="G336" s="1414" t="s">
        <v>460</v>
      </c>
      <c r="H336" s="1400" t="str">
        <f>E336</f>
        <v>111/06/06</v>
      </c>
      <c r="I336" s="1401"/>
      <c r="J336" s="1506" t="s">
        <v>3290</v>
      </c>
      <c r="K336" s="319">
        <f>K334+F336</f>
        <v>438</v>
      </c>
      <c r="L336" s="379" t="s">
        <v>460</v>
      </c>
      <c r="M336" s="1420" t="s">
        <v>444</v>
      </c>
      <c r="N336" s="320" t="s">
        <v>714</v>
      </c>
      <c r="O336" s="1422" t="s">
        <v>5734</v>
      </c>
      <c r="P336" s="327"/>
    </row>
    <row r="337" spans="1:16" ht="30" customHeight="1">
      <c r="A337" s="1411"/>
      <c r="B337" s="320" t="s">
        <v>993</v>
      </c>
      <c r="C337" s="1413"/>
      <c r="D337" s="1415"/>
      <c r="E337" s="305" t="str">
        <f>E336</f>
        <v>111/06/06</v>
      </c>
      <c r="F337" s="1505"/>
      <c r="G337" s="1415"/>
      <c r="H337" s="319">
        <v>2</v>
      </c>
      <c r="I337" s="379" t="s">
        <v>443</v>
      </c>
      <c r="J337" s="1507"/>
      <c r="K337" s="319">
        <f>K335+H337</f>
        <v>322</v>
      </c>
      <c r="L337" s="379" t="s">
        <v>320</v>
      </c>
      <c r="M337" s="1421"/>
      <c r="N337" s="320" t="s">
        <v>2540</v>
      </c>
      <c r="O337" s="1423"/>
      <c r="P337" s="327"/>
    </row>
    <row r="338" spans="1:16" ht="30" customHeight="1">
      <c r="A338" s="1410" t="s">
        <v>5735</v>
      </c>
      <c r="B338" s="320" t="s">
        <v>1006</v>
      </c>
      <c r="C338" s="1412">
        <v>15</v>
      </c>
      <c r="D338" s="1414" t="s">
        <v>460</v>
      </c>
      <c r="E338" s="305" t="s">
        <v>5733</v>
      </c>
      <c r="F338" s="1504">
        <v>3</v>
      </c>
      <c r="G338" s="1414" t="s">
        <v>460</v>
      </c>
      <c r="H338" s="1400" t="str">
        <f>E338</f>
        <v>111/06/06</v>
      </c>
      <c r="I338" s="1401"/>
      <c r="J338" s="1506" t="s">
        <v>3290</v>
      </c>
      <c r="K338" s="319">
        <f>K336+F338</f>
        <v>441</v>
      </c>
      <c r="L338" s="379" t="s">
        <v>460</v>
      </c>
      <c r="M338" s="1420" t="s">
        <v>444</v>
      </c>
      <c r="N338" s="320" t="s">
        <v>714</v>
      </c>
      <c r="O338" s="1422" t="s">
        <v>5736</v>
      </c>
      <c r="P338" s="327"/>
    </row>
    <row r="339" spans="1:16" ht="30" customHeight="1">
      <c r="A339" s="1411"/>
      <c r="B339" s="320" t="s">
        <v>993</v>
      </c>
      <c r="C339" s="1413"/>
      <c r="D339" s="1415"/>
      <c r="E339" s="305" t="str">
        <f>E338</f>
        <v>111/06/06</v>
      </c>
      <c r="F339" s="1505"/>
      <c r="G339" s="1415"/>
      <c r="H339" s="319">
        <v>2</v>
      </c>
      <c r="I339" s="379" t="s">
        <v>443</v>
      </c>
      <c r="J339" s="1507"/>
      <c r="K339" s="319">
        <f>K337+H339</f>
        <v>324</v>
      </c>
      <c r="L339" s="379" t="s">
        <v>320</v>
      </c>
      <c r="M339" s="1421"/>
      <c r="N339" s="320" t="s">
        <v>2540</v>
      </c>
      <c r="O339" s="1423"/>
      <c r="P339" s="327"/>
    </row>
    <row r="340" spans="1:16" ht="30" customHeight="1">
      <c r="A340" s="1410" t="s">
        <v>5737</v>
      </c>
      <c r="B340" s="320" t="s">
        <v>1006</v>
      </c>
      <c r="C340" s="1412">
        <v>15</v>
      </c>
      <c r="D340" s="1414" t="s">
        <v>460</v>
      </c>
      <c r="E340" s="305" t="s">
        <v>5651</v>
      </c>
      <c r="F340" s="1504">
        <v>3</v>
      </c>
      <c r="G340" s="1414" t="s">
        <v>460</v>
      </c>
      <c r="H340" s="1400" t="str">
        <f>E340</f>
        <v>111/06/08</v>
      </c>
      <c r="I340" s="1401"/>
      <c r="J340" s="1506" t="s">
        <v>3290</v>
      </c>
      <c r="K340" s="319">
        <f>K338+F340</f>
        <v>444</v>
      </c>
      <c r="L340" s="379" t="s">
        <v>460</v>
      </c>
      <c r="M340" s="1420" t="s">
        <v>444</v>
      </c>
      <c r="N340" s="320" t="s">
        <v>714</v>
      </c>
      <c r="O340" s="1422" t="s">
        <v>5740</v>
      </c>
      <c r="P340" s="327"/>
    </row>
    <row r="341" spans="1:16" ht="30" customHeight="1">
      <c r="A341" s="1411"/>
      <c r="B341" s="320" t="s">
        <v>993</v>
      </c>
      <c r="C341" s="1413"/>
      <c r="D341" s="1415"/>
      <c r="E341" s="305" t="str">
        <f>E340</f>
        <v>111/06/08</v>
      </c>
      <c r="F341" s="1505"/>
      <c r="G341" s="1415"/>
      <c r="H341" s="319">
        <v>2</v>
      </c>
      <c r="I341" s="379" t="s">
        <v>443</v>
      </c>
      <c r="J341" s="1507"/>
      <c r="K341" s="319">
        <f>K339+H341</f>
        <v>326</v>
      </c>
      <c r="L341" s="379" t="s">
        <v>320</v>
      </c>
      <c r="M341" s="1421"/>
      <c r="N341" s="320" t="s">
        <v>2540</v>
      </c>
      <c r="O341" s="1423"/>
      <c r="P341" s="327"/>
    </row>
    <row r="342" spans="1:16" ht="30" customHeight="1">
      <c r="A342" s="1410" t="s">
        <v>5739</v>
      </c>
      <c r="B342" s="320" t="s">
        <v>1006</v>
      </c>
      <c r="C342" s="1412">
        <v>15</v>
      </c>
      <c r="D342" s="1414" t="s">
        <v>460</v>
      </c>
      <c r="E342" s="305" t="s">
        <v>5738</v>
      </c>
      <c r="F342" s="1504">
        <v>3</v>
      </c>
      <c r="G342" s="1414" t="s">
        <v>460</v>
      </c>
      <c r="H342" s="1400" t="str">
        <f>E342</f>
        <v>111/06/11</v>
      </c>
      <c r="I342" s="1401"/>
      <c r="J342" s="1506" t="s">
        <v>3290</v>
      </c>
      <c r="K342" s="319">
        <f>K340+F342</f>
        <v>447</v>
      </c>
      <c r="L342" s="379" t="s">
        <v>460</v>
      </c>
      <c r="M342" s="1420" t="s">
        <v>444</v>
      </c>
      <c r="N342" s="320" t="s">
        <v>714</v>
      </c>
      <c r="O342" s="1422" t="s">
        <v>5741</v>
      </c>
      <c r="P342" s="327"/>
    </row>
    <row r="343" spans="1:16" ht="30" customHeight="1">
      <c r="A343" s="1411"/>
      <c r="B343" s="320" t="s">
        <v>993</v>
      </c>
      <c r="C343" s="1413"/>
      <c r="D343" s="1415"/>
      <c r="E343" s="305" t="str">
        <f>E342</f>
        <v>111/06/11</v>
      </c>
      <c r="F343" s="1505"/>
      <c r="G343" s="1415"/>
      <c r="H343" s="319">
        <v>2</v>
      </c>
      <c r="I343" s="379" t="s">
        <v>443</v>
      </c>
      <c r="J343" s="1507"/>
      <c r="K343" s="319">
        <f>K341+H343</f>
        <v>328</v>
      </c>
      <c r="L343" s="379" t="s">
        <v>320</v>
      </c>
      <c r="M343" s="1421"/>
      <c r="N343" s="320" t="s">
        <v>2540</v>
      </c>
      <c r="O343" s="1423"/>
      <c r="P343" s="327"/>
    </row>
    <row r="344" spans="1:16" ht="30" customHeight="1">
      <c r="A344" s="1410" t="s">
        <v>5742</v>
      </c>
      <c r="B344" s="320" t="s">
        <v>1006</v>
      </c>
      <c r="C344" s="1412">
        <v>15</v>
      </c>
      <c r="D344" s="1414" t="s">
        <v>460</v>
      </c>
      <c r="E344" s="305" t="s">
        <v>5738</v>
      </c>
      <c r="F344" s="1504">
        <v>3</v>
      </c>
      <c r="G344" s="1414" t="s">
        <v>460</v>
      </c>
      <c r="H344" s="1400" t="str">
        <f>E344</f>
        <v>111/06/11</v>
      </c>
      <c r="I344" s="1401"/>
      <c r="J344" s="1506" t="s">
        <v>3290</v>
      </c>
      <c r="K344" s="319">
        <f>K342+F344</f>
        <v>450</v>
      </c>
      <c r="L344" s="379" t="s">
        <v>460</v>
      </c>
      <c r="M344" s="1420" t="s">
        <v>444</v>
      </c>
      <c r="N344" s="320" t="s">
        <v>714</v>
      </c>
      <c r="O344" s="1422" t="s">
        <v>5743</v>
      </c>
      <c r="P344" s="327"/>
    </row>
    <row r="345" spans="1:16" ht="30" customHeight="1">
      <c r="A345" s="1411"/>
      <c r="B345" s="320" t="s">
        <v>993</v>
      </c>
      <c r="C345" s="1413"/>
      <c r="D345" s="1415"/>
      <c r="E345" s="305" t="str">
        <f>E344</f>
        <v>111/06/11</v>
      </c>
      <c r="F345" s="1505"/>
      <c r="G345" s="1415"/>
      <c r="H345" s="319">
        <v>2</v>
      </c>
      <c r="I345" s="379" t="s">
        <v>443</v>
      </c>
      <c r="J345" s="1507"/>
      <c r="K345" s="319">
        <f>K343+H345</f>
        <v>330</v>
      </c>
      <c r="L345" s="379" t="s">
        <v>320</v>
      </c>
      <c r="M345" s="1421"/>
      <c r="N345" s="320" t="s">
        <v>2540</v>
      </c>
      <c r="O345" s="1423"/>
      <c r="P345" s="327"/>
    </row>
    <row r="346" spans="1:16" ht="30" customHeight="1">
      <c r="A346" s="1410" t="s">
        <v>5744</v>
      </c>
      <c r="B346" s="320" t="s">
        <v>1006</v>
      </c>
      <c r="C346" s="1412">
        <v>15</v>
      </c>
      <c r="D346" s="1414" t="s">
        <v>460</v>
      </c>
      <c r="E346" s="305" t="s">
        <v>5745</v>
      </c>
      <c r="F346" s="1504">
        <v>3</v>
      </c>
      <c r="G346" s="1414" t="s">
        <v>460</v>
      </c>
      <c r="H346" s="1400" t="str">
        <f>E346</f>
        <v>111/06/14</v>
      </c>
      <c r="I346" s="1401"/>
      <c r="J346" s="1506" t="s">
        <v>3290</v>
      </c>
      <c r="K346" s="319">
        <f>K344+F346</f>
        <v>453</v>
      </c>
      <c r="L346" s="379" t="s">
        <v>460</v>
      </c>
      <c r="M346" s="1420" t="s">
        <v>444</v>
      </c>
      <c r="N346" s="320" t="s">
        <v>714</v>
      </c>
      <c r="O346" s="1422" t="s">
        <v>5746</v>
      </c>
      <c r="P346" s="327"/>
    </row>
    <row r="347" spans="1:16" ht="30" customHeight="1">
      <c r="A347" s="1411"/>
      <c r="B347" s="320" t="s">
        <v>993</v>
      </c>
      <c r="C347" s="1413"/>
      <c r="D347" s="1415"/>
      <c r="E347" s="305" t="str">
        <f>E346</f>
        <v>111/06/14</v>
      </c>
      <c r="F347" s="1505"/>
      <c r="G347" s="1415"/>
      <c r="H347" s="319">
        <v>2</v>
      </c>
      <c r="I347" s="379" t="s">
        <v>443</v>
      </c>
      <c r="J347" s="1507"/>
      <c r="K347" s="319">
        <f>K345+H347</f>
        <v>332</v>
      </c>
      <c r="L347" s="379" t="s">
        <v>320</v>
      </c>
      <c r="M347" s="1421"/>
      <c r="N347" s="320" t="s">
        <v>2540</v>
      </c>
      <c r="O347" s="1423"/>
      <c r="P347" s="327"/>
    </row>
    <row r="348" spans="1:16" ht="30" customHeight="1">
      <c r="A348" s="1410" t="s">
        <v>5747</v>
      </c>
      <c r="B348" s="320" t="s">
        <v>1006</v>
      </c>
      <c r="C348" s="1412">
        <v>15</v>
      </c>
      <c r="D348" s="1414" t="s">
        <v>460</v>
      </c>
      <c r="E348" s="305" t="s">
        <v>5757</v>
      </c>
      <c r="F348" s="1504">
        <v>3</v>
      </c>
      <c r="G348" s="1414" t="s">
        <v>460</v>
      </c>
      <c r="H348" s="1400" t="str">
        <f>E348</f>
        <v>111/06/16</v>
      </c>
      <c r="I348" s="1401"/>
      <c r="J348" s="1506" t="s">
        <v>3290</v>
      </c>
      <c r="K348" s="319">
        <f>K346+F348</f>
        <v>456</v>
      </c>
      <c r="L348" s="379" t="s">
        <v>460</v>
      </c>
      <c r="M348" s="1420" t="s">
        <v>444</v>
      </c>
      <c r="N348" s="320" t="s">
        <v>714</v>
      </c>
      <c r="O348" s="1422" t="s">
        <v>5748</v>
      </c>
      <c r="P348" s="327"/>
    </row>
    <row r="349" spans="1:16" ht="30" customHeight="1">
      <c r="A349" s="1411"/>
      <c r="B349" s="320" t="s">
        <v>993</v>
      </c>
      <c r="C349" s="1413"/>
      <c r="D349" s="1415"/>
      <c r="E349" s="305" t="str">
        <f>E348</f>
        <v>111/06/16</v>
      </c>
      <c r="F349" s="1505"/>
      <c r="G349" s="1415"/>
      <c r="H349" s="319">
        <v>2</v>
      </c>
      <c r="I349" s="379" t="s">
        <v>443</v>
      </c>
      <c r="J349" s="1507"/>
      <c r="K349" s="319">
        <f>K347+H349</f>
        <v>334</v>
      </c>
      <c r="L349" s="379" t="s">
        <v>320</v>
      </c>
      <c r="M349" s="1421"/>
      <c r="N349" s="320" t="s">
        <v>2540</v>
      </c>
      <c r="O349" s="1423"/>
      <c r="P349" s="327"/>
    </row>
    <row r="350" spans="1:16" ht="30" customHeight="1">
      <c r="A350" s="1410" t="s">
        <v>5749</v>
      </c>
      <c r="B350" s="320" t="s">
        <v>1006</v>
      </c>
      <c r="C350" s="1412">
        <v>15</v>
      </c>
      <c r="D350" s="1414" t="s">
        <v>460</v>
      </c>
      <c r="E350" s="305" t="s">
        <v>5756</v>
      </c>
      <c r="F350" s="1504">
        <v>3</v>
      </c>
      <c r="G350" s="1414" t="s">
        <v>460</v>
      </c>
      <c r="H350" s="1400" t="str">
        <f>E350</f>
        <v>111/06/18</v>
      </c>
      <c r="I350" s="1401"/>
      <c r="J350" s="1506" t="s">
        <v>3290</v>
      </c>
      <c r="K350" s="319">
        <f>K348+F350</f>
        <v>459</v>
      </c>
      <c r="L350" s="379" t="s">
        <v>460</v>
      </c>
      <c r="M350" s="1420" t="s">
        <v>444</v>
      </c>
      <c r="N350" s="320" t="s">
        <v>714</v>
      </c>
      <c r="O350" s="1422" t="s">
        <v>5750</v>
      </c>
      <c r="P350" s="327"/>
    </row>
    <row r="351" spans="1:16" ht="30" customHeight="1">
      <c r="A351" s="1411"/>
      <c r="B351" s="320" t="s">
        <v>993</v>
      </c>
      <c r="C351" s="1413"/>
      <c r="D351" s="1415"/>
      <c r="E351" s="305" t="str">
        <f>E350</f>
        <v>111/06/18</v>
      </c>
      <c r="F351" s="1505"/>
      <c r="G351" s="1415"/>
      <c r="H351" s="319">
        <v>2</v>
      </c>
      <c r="I351" s="379" t="s">
        <v>443</v>
      </c>
      <c r="J351" s="1507"/>
      <c r="K351" s="319">
        <f>K349+H351</f>
        <v>336</v>
      </c>
      <c r="L351" s="379" t="s">
        <v>320</v>
      </c>
      <c r="M351" s="1421"/>
      <c r="N351" s="320" t="s">
        <v>2540</v>
      </c>
      <c r="O351" s="1423"/>
      <c r="P351" s="327"/>
    </row>
    <row r="352" spans="1:16" ht="30" customHeight="1">
      <c r="A352" s="1410" t="s">
        <v>5751</v>
      </c>
      <c r="B352" s="320" t="s">
        <v>1006</v>
      </c>
      <c r="C352" s="1412">
        <v>15</v>
      </c>
      <c r="D352" s="1414" t="s">
        <v>460</v>
      </c>
      <c r="E352" s="305" t="s">
        <v>5676</v>
      </c>
      <c r="F352" s="1504">
        <v>3</v>
      </c>
      <c r="G352" s="1414" t="s">
        <v>460</v>
      </c>
      <c r="H352" s="1400" t="str">
        <f>E352</f>
        <v>111/06/22</v>
      </c>
      <c r="I352" s="1401"/>
      <c r="J352" s="1506" t="s">
        <v>3290</v>
      </c>
      <c r="K352" s="319">
        <f>K350+F352</f>
        <v>462</v>
      </c>
      <c r="L352" s="379" t="s">
        <v>460</v>
      </c>
      <c r="M352" s="1420" t="s">
        <v>444</v>
      </c>
      <c r="N352" s="320" t="s">
        <v>714</v>
      </c>
      <c r="O352" s="1422" t="s">
        <v>5752</v>
      </c>
      <c r="P352" s="327"/>
    </row>
    <row r="353" spans="1:16" ht="30" customHeight="1">
      <c r="A353" s="1411"/>
      <c r="B353" s="320" t="s">
        <v>993</v>
      </c>
      <c r="C353" s="1413"/>
      <c r="D353" s="1415"/>
      <c r="E353" s="305" t="str">
        <f>E352</f>
        <v>111/06/22</v>
      </c>
      <c r="F353" s="1505"/>
      <c r="G353" s="1415"/>
      <c r="H353" s="319">
        <v>2</v>
      </c>
      <c r="I353" s="379" t="s">
        <v>443</v>
      </c>
      <c r="J353" s="1507"/>
      <c r="K353" s="319">
        <f>K351+H353</f>
        <v>338</v>
      </c>
      <c r="L353" s="379" t="s">
        <v>320</v>
      </c>
      <c r="M353" s="1421"/>
      <c r="N353" s="320" t="s">
        <v>2540</v>
      </c>
      <c r="O353" s="1423"/>
      <c r="P353" s="327"/>
    </row>
    <row r="354" spans="1:16" ht="30" customHeight="1">
      <c r="A354" s="1410" t="s">
        <v>5753</v>
      </c>
      <c r="B354" s="320" t="s">
        <v>1006</v>
      </c>
      <c r="C354" s="1412">
        <v>15</v>
      </c>
      <c r="D354" s="1414" t="s">
        <v>460</v>
      </c>
      <c r="E354" s="305" t="s">
        <v>5755</v>
      </c>
      <c r="F354" s="1504">
        <v>3</v>
      </c>
      <c r="G354" s="1414" t="s">
        <v>460</v>
      </c>
      <c r="H354" s="1400" t="str">
        <f>E354</f>
        <v>111/06/22</v>
      </c>
      <c r="I354" s="1401"/>
      <c r="J354" s="1506" t="s">
        <v>3290</v>
      </c>
      <c r="K354" s="319">
        <f>K352+F354</f>
        <v>465</v>
      </c>
      <c r="L354" s="379" t="s">
        <v>460</v>
      </c>
      <c r="M354" s="1420" t="s">
        <v>444</v>
      </c>
      <c r="N354" s="320" t="s">
        <v>714</v>
      </c>
      <c r="O354" s="1422" t="s">
        <v>5754</v>
      </c>
      <c r="P354" s="327"/>
    </row>
    <row r="355" spans="1:16" ht="30" customHeight="1">
      <c r="A355" s="1411"/>
      <c r="B355" s="320" t="s">
        <v>993</v>
      </c>
      <c r="C355" s="1413"/>
      <c r="D355" s="1415"/>
      <c r="E355" s="305" t="str">
        <f>E354</f>
        <v>111/06/22</v>
      </c>
      <c r="F355" s="1505"/>
      <c r="G355" s="1415"/>
      <c r="H355" s="319">
        <v>2</v>
      </c>
      <c r="I355" s="379" t="s">
        <v>443</v>
      </c>
      <c r="J355" s="1507"/>
      <c r="K355" s="319">
        <f>K353+H355</f>
        <v>340</v>
      </c>
      <c r="L355" s="379" t="s">
        <v>320</v>
      </c>
      <c r="M355" s="1421"/>
      <c r="N355" s="320" t="s">
        <v>2540</v>
      </c>
      <c r="O355" s="1423"/>
      <c r="P355" s="327"/>
    </row>
    <row r="356" spans="1:16" ht="30" customHeight="1">
      <c r="A356" s="1410" t="s">
        <v>5911</v>
      </c>
      <c r="B356" s="320" t="s">
        <v>1006</v>
      </c>
      <c r="C356" s="1412">
        <v>15</v>
      </c>
      <c r="D356" s="1414" t="s">
        <v>460</v>
      </c>
      <c r="E356" s="305" t="s">
        <v>5912</v>
      </c>
      <c r="F356" s="1504">
        <v>3</v>
      </c>
      <c r="G356" s="1414" t="s">
        <v>460</v>
      </c>
      <c r="H356" s="1400" t="str">
        <f>E356</f>
        <v>111/06/28</v>
      </c>
      <c r="I356" s="1401"/>
      <c r="J356" s="1506" t="s">
        <v>1003</v>
      </c>
      <c r="K356" s="319">
        <f>K354+F356</f>
        <v>468</v>
      </c>
      <c r="L356" s="379" t="s">
        <v>460</v>
      </c>
      <c r="M356" s="1420" t="s">
        <v>444</v>
      </c>
      <c r="N356" s="320" t="s">
        <v>714</v>
      </c>
      <c r="O356" s="1422" t="s">
        <v>5913</v>
      </c>
      <c r="P356" s="327"/>
    </row>
    <row r="357" spans="1:16" ht="30" customHeight="1">
      <c r="A357" s="1411"/>
      <c r="B357" s="320" t="s">
        <v>993</v>
      </c>
      <c r="C357" s="1413"/>
      <c r="D357" s="1415"/>
      <c r="E357" s="305" t="str">
        <f>E356</f>
        <v>111/06/28</v>
      </c>
      <c r="F357" s="1505"/>
      <c r="G357" s="1415"/>
      <c r="H357" s="319">
        <v>2</v>
      </c>
      <c r="I357" s="379" t="s">
        <v>443</v>
      </c>
      <c r="J357" s="1507"/>
      <c r="K357" s="319">
        <f>K355+H357</f>
        <v>342</v>
      </c>
      <c r="L357" s="379" t="s">
        <v>320</v>
      </c>
      <c r="M357" s="1421"/>
      <c r="N357" s="320" t="s">
        <v>1994</v>
      </c>
      <c r="O357" s="1423"/>
      <c r="P357" s="327"/>
    </row>
    <row r="358" spans="1:16" ht="30" customHeight="1">
      <c r="A358" s="1410" t="s">
        <v>5914</v>
      </c>
      <c r="B358" s="320" t="s">
        <v>1006</v>
      </c>
      <c r="C358" s="1412">
        <v>15</v>
      </c>
      <c r="D358" s="1414" t="s">
        <v>460</v>
      </c>
      <c r="E358" s="305" t="s">
        <v>5915</v>
      </c>
      <c r="F358" s="1504">
        <v>3</v>
      </c>
      <c r="G358" s="1414" t="s">
        <v>460</v>
      </c>
      <c r="H358" s="1400" t="str">
        <f>E358</f>
        <v>111/07/02</v>
      </c>
      <c r="I358" s="1401"/>
      <c r="J358" s="1506" t="s">
        <v>1003</v>
      </c>
      <c r="K358" s="319">
        <f>K356+F358</f>
        <v>471</v>
      </c>
      <c r="L358" s="379" t="s">
        <v>460</v>
      </c>
      <c r="M358" s="1420" t="s">
        <v>444</v>
      </c>
      <c r="N358" s="320" t="s">
        <v>714</v>
      </c>
      <c r="O358" s="1422" t="s">
        <v>5916</v>
      </c>
      <c r="P358" s="327"/>
    </row>
    <row r="359" spans="1:16" ht="30" customHeight="1">
      <c r="A359" s="1411"/>
      <c r="B359" s="320" t="s">
        <v>993</v>
      </c>
      <c r="C359" s="1413"/>
      <c r="D359" s="1415"/>
      <c r="E359" s="305" t="str">
        <f>E358</f>
        <v>111/07/02</v>
      </c>
      <c r="F359" s="1505"/>
      <c r="G359" s="1415"/>
      <c r="H359" s="319">
        <v>2</v>
      </c>
      <c r="I359" s="379" t="s">
        <v>443</v>
      </c>
      <c r="J359" s="1507"/>
      <c r="K359" s="319">
        <f>K357+H359</f>
        <v>344</v>
      </c>
      <c r="L359" s="379" t="s">
        <v>320</v>
      </c>
      <c r="M359" s="1421"/>
      <c r="N359" s="320" t="s">
        <v>1994</v>
      </c>
      <c r="O359" s="1423"/>
      <c r="P359" s="327"/>
    </row>
    <row r="360" spans="1:16" ht="30" customHeight="1">
      <c r="A360" s="1410" t="s">
        <v>5917</v>
      </c>
      <c r="B360" s="320" t="s">
        <v>1006</v>
      </c>
      <c r="C360" s="1412">
        <v>15</v>
      </c>
      <c r="D360" s="1414" t="s">
        <v>460</v>
      </c>
      <c r="E360" s="305" t="s">
        <v>5918</v>
      </c>
      <c r="F360" s="1504">
        <v>3</v>
      </c>
      <c r="G360" s="1414" t="s">
        <v>460</v>
      </c>
      <c r="H360" s="1400" t="str">
        <f>E360</f>
        <v>111/07/04</v>
      </c>
      <c r="I360" s="1401"/>
      <c r="J360" s="1506" t="s">
        <v>1003</v>
      </c>
      <c r="K360" s="319">
        <f>K358+F360</f>
        <v>474</v>
      </c>
      <c r="L360" s="379" t="s">
        <v>460</v>
      </c>
      <c r="M360" s="1420" t="s">
        <v>444</v>
      </c>
      <c r="N360" s="320" t="s">
        <v>714</v>
      </c>
      <c r="O360" s="1422" t="s">
        <v>5919</v>
      </c>
      <c r="P360" s="327"/>
    </row>
    <row r="361" spans="1:16" ht="30" customHeight="1">
      <c r="A361" s="1411"/>
      <c r="B361" s="320" t="s">
        <v>993</v>
      </c>
      <c r="C361" s="1413"/>
      <c r="D361" s="1415"/>
      <c r="E361" s="305" t="str">
        <f>E360</f>
        <v>111/07/04</v>
      </c>
      <c r="F361" s="1505"/>
      <c r="G361" s="1415"/>
      <c r="H361" s="319">
        <v>2</v>
      </c>
      <c r="I361" s="379" t="s">
        <v>443</v>
      </c>
      <c r="J361" s="1507"/>
      <c r="K361" s="319">
        <f>K359+H361</f>
        <v>346</v>
      </c>
      <c r="L361" s="379" t="s">
        <v>320</v>
      </c>
      <c r="M361" s="1421"/>
      <c r="N361" s="320" t="s">
        <v>1994</v>
      </c>
      <c r="O361" s="1423"/>
      <c r="P361" s="327"/>
    </row>
    <row r="362" spans="1:16" ht="30" customHeight="1">
      <c r="A362" s="1410" t="s">
        <v>5922</v>
      </c>
      <c r="B362" s="320" t="s">
        <v>1006</v>
      </c>
      <c r="C362" s="1412">
        <v>15</v>
      </c>
      <c r="D362" s="1414" t="s">
        <v>460</v>
      </c>
      <c r="E362" s="305" t="s">
        <v>5920</v>
      </c>
      <c r="F362" s="1504">
        <v>3</v>
      </c>
      <c r="G362" s="1414" t="s">
        <v>460</v>
      </c>
      <c r="H362" s="1400" t="str">
        <f>E362</f>
        <v>111/07/06</v>
      </c>
      <c r="I362" s="1401"/>
      <c r="J362" s="1506" t="s">
        <v>1003</v>
      </c>
      <c r="K362" s="319">
        <f>K360+F362</f>
        <v>477</v>
      </c>
      <c r="L362" s="379" t="s">
        <v>460</v>
      </c>
      <c r="M362" s="1420" t="s">
        <v>444</v>
      </c>
      <c r="N362" s="320" t="s">
        <v>714</v>
      </c>
      <c r="O362" s="1422" t="s">
        <v>5921</v>
      </c>
      <c r="P362" s="327"/>
    </row>
    <row r="363" spans="1:16" ht="30" customHeight="1">
      <c r="A363" s="1411"/>
      <c r="B363" s="320" t="s">
        <v>993</v>
      </c>
      <c r="C363" s="1413"/>
      <c r="D363" s="1415"/>
      <c r="E363" s="305" t="str">
        <f>E362</f>
        <v>111/07/06</v>
      </c>
      <c r="F363" s="1505"/>
      <c r="G363" s="1415"/>
      <c r="H363" s="319">
        <v>2</v>
      </c>
      <c r="I363" s="379" t="s">
        <v>443</v>
      </c>
      <c r="J363" s="1507"/>
      <c r="K363" s="319">
        <f>K361+H363</f>
        <v>348</v>
      </c>
      <c r="L363" s="379" t="s">
        <v>320</v>
      </c>
      <c r="M363" s="1421"/>
      <c r="N363" s="320" t="s">
        <v>1994</v>
      </c>
      <c r="O363" s="1423"/>
      <c r="P363" s="327"/>
    </row>
    <row r="364" spans="1:16" ht="30" customHeight="1">
      <c r="A364" s="1410" t="s">
        <v>5923</v>
      </c>
      <c r="B364" s="320" t="s">
        <v>1006</v>
      </c>
      <c r="C364" s="1412">
        <v>15</v>
      </c>
      <c r="D364" s="1414" t="s">
        <v>460</v>
      </c>
      <c r="E364" s="305" t="s">
        <v>5924</v>
      </c>
      <c r="F364" s="1504">
        <v>3</v>
      </c>
      <c r="G364" s="1414" t="s">
        <v>460</v>
      </c>
      <c r="H364" s="1400" t="str">
        <f>E364</f>
        <v>111/07/18</v>
      </c>
      <c r="I364" s="1401"/>
      <c r="J364" s="1506" t="s">
        <v>1003</v>
      </c>
      <c r="K364" s="319">
        <f>K362+F364</f>
        <v>480</v>
      </c>
      <c r="L364" s="379" t="s">
        <v>460</v>
      </c>
      <c r="M364" s="1420" t="s">
        <v>444</v>
      </c>
      <c r="N364" s="320" t="s">
        <v>714</v>
      </c>
      <c r="O364" s="1422" t="s">
        <v>5925</v>
      </c>
      <c r="P364" s="327"/>
    </row>
    <row r="365" spans="1:16" ht="30" customHeight="1">
      <c r="A365" s="1411"/>
      <c r="B365" s="320" t="s">
        <v>993</v>
      </c>
      <c r="C365" s="1413"/>
      <c r="D365" s="1415"/>
      <c r="E365" s="305" t="str">
        <f>E364</f>
        <v>111/07/18</v>
      </c>
      <c r="F365" s="1505"/>
      <c r="G365" s="1415"/>
      <c r="H365" s="319">
        <v>2</v>
      </c>
      <c r="I365" s="379" t="s">
        <v>443</v>
      </c>
      <c r="J365" s="1507"/>
      <c r="K365" s="319">
        <f>K363+H365</f>
        <v>350</v>
      </c>
      <c r="L365" s="379" t="s">
        <v>320</v>
      </c>
      <c r="M365" s="1421"/>
      <c r="N365" s="320" t="s">
        <v>1994</v>
      </c>
      <c r="O365" s="1423"/>
      <c r="P365" s="327"/>
    </row>
    <row r="366" spans="1:16" ht="30" customHeight="1">
      <c r="A366" s="1410" t="s">
        <v>5926</v>
      </c>
      <c r="B366" s="320" t="s">
        <v>1006</v>
      </c>
      <c r="C366" s="1412">
        <v>15</v>
      </c>
      <c r="D366" s="1414" t="s">
        <v>460</v>
      </c>
      <c r="E366" s="305" t="s">
        <v>5924</v>
      </c>
      <c r="F366" s="1504">
        <v>3</v>
      </c>
      <c r="G366" s="1414" t="s">
        <v>460</v>
      </c>
      <c r="H366" s="1400" t="str">
        <f>E366</f>
        <v>111/07/18</v>
      </c>
      <c r="I366" s="1401"/>
      <c r="J366" s="1506" t="s">
        <v>1003</v>
      </c>
      <c r="K366" s="319">
        <f>K364+F366</f>
        <v>483</v>
      </c>
      <c r="L366" s="379" t="s">
        <v>460</v>
      </c>
      <c r="M366" s="1420" t="s">
        <v>444</v>
      </c>
      <c r="N366" s="320" t="s">
        <v>714</v>
      </c>
      <c r="O366" s="1422" t="s">
        <v>5927</v>
      </c>
      <c r="P366" s="327"/>
    </row>
    <row r="367" spans="1:16" ht="30" customHeight="1">
      <c r="A367" s="1411"/>
      <c r="B367" s="320" t="s">
        <v>993</v>
      </c>
      <c r="C367" s="1413"/>
      <c r="D367" s="1415"/>
      <c r="E367" s="305" t="str">
        <f>E366</f>
        <v>111/07/18</v>
      </c>
      <c r="F367" s="1505"/>
      <c r="G367" s="1415"/>
      <c r="H367" s="319">
        <v>2</v>
      </c>
      <c r="I367" s="379" t="s">
        <v>443</v>
      </c>
      <c r="J367" s="1507"/>
      <c r="K367" s="319">
        <f>K365+H367</f>
        <v>352</v>
      </c>
      <c r="L367" s="379" t="s">
        <v>320</v>
      </c>
      <c r="M367" s="1421"/>
      <c r="N367" s="320" t="s">
        <v>1994</v>
      </c>
      <c r="O367" s="1423"/>
      <c r="P367" s="327"/>
    </row>
    <row r="368" spans="1:16" ht="30" customHeight="1">
      <c r="A368" s="1410" t="s">
        <v>5928</v>
      </c>
      <c r="B368" s="320" t="s">
        <v>1006</v>
      </c>
      <c r="C368" s="1412">
        <v>15</v>
      </c>
      <c r="D368" s="1414" t="s">
        <v>460</v>
      </c>
      <c r="E368" s="305" t="s">
        <v>5929</v>
      </c>
      <c r="F368" s="1504">
        <v>3</v>
      </c>
      <c r="G368" s="1414" t="s">
        <v>460</v>
      </c>
      <c r="H368" s="1400" t="str">
        <f>E368</f>
        <v>111/07/26</v>
      </c>
      <c r="I368" s="1401"/>
      <c r="J368" s="1506" t="s">
        <v>1003</v>
      </c>
      <c r="K368" s="319">
        <f>K366+F368</f>
        <v>486</v>
      </c>
      <c r="L368" s="379" t="s">
        <v>460</v>
      </c>
      <c r="M368" s="1420" t="s">
        <v>444</v>
      </c>
      <c r="N368" s="320" t="s">
        <v>714</v>
      </c>
      <c r="O368" s="1422" t="s">
        <v>5930</v>
      </c>
      <c r="P368" s="327"/>
    </row>
    <row r="369" spans="1:16" ht="30" customHeight="1">
      <c r="A369" s="1411"/>
      <c r="B369" s="320" t="s">
        <v>993</v>
      </c>
      <c r="C369" s="1413"/>
      <c r="D369" s="1415"/>
      <c r="E369" s="305" t="str">
        <f>E368</f>
        <v>111/07/26</v>
      </c>
      <c r="F369" s="1505"/>
      <c r="G369" s="1415"/>
      <c r="H369" s="319">
        <v>2</v>
      </c>
      <c r="I369" s="379" t="s">
        <v>443</v>
      </c>
      <c r="J369" s="1507"/>
      <c r="K369" s="319">
        <f>K367+H369</f>
        <v>354</v>
      </c>
      <c r="L369" s="379" t="s">
        <v>320</v>
      </c>
      <c r="M369" s="1421"/>
      <c r="N369" s="320" t="s">
        <v>1994</v>
      </c>
      <c r="O369" s="1423"/>
      <c r="P369" s="327"/>
    </row>
    <row r="370" spans="1:16" ht="30" customHeight="1">
      <c r="A370" s="1410" t="s">
        <v>5931</v>
      </c>
      <c r="B370" s="320" t="s">
        <v>1006</v>
      </c>
      <c r="C370" s="1412">
        <v>15</v>
      </c>
      <c r="D370" s="1414" t="s">
        <v>460</v>
      </c>
      <c r="E370" s="305" t="s">
        <v>5929</v>
      </c>
      <c r="F370" s="1504">
        <v>3</v>
      </c>
      <c r="G370" s="1414" t="s">
        <v>460</v>
      </c>
      <c r="H370" s="1400" t="str">
        <f>E370</f>
        <v>111/07/26</v>
      </c>
      <c r="I370" s="1401"/>
      <c r="J370" s="1506" t="s">
        <v>1003</v>
      </c>
      <c r="K370" s="319">
        <f>K368+F370</f>
        <v>489</v>
      </c>
      <c r="L370" s="379" t="s">
        <v>460</v>
      </c>
      <c r="M370" s="1420" t="s">
        <v>444</v>
      </c>
      <c r="N370" s="320" t="s">
        <v>714</v>
      </c>
      <c r="O370" s="1422" t="s">
        <v>5933</v>
      </c>
      <c r="P370" s="327"/>
    </row>
    <row r="371" spans="1:16" ht="30" customHeight="1">
      <c r="A371" s="1411"/>
      <c r="B371" s="320" t="s">
        <v>993</v>
      </c>
      <c r="C371" s="1413"/>
      <c r="D371" s="1415"/>
      <c r="E371" s="305" t="str">
        <f>E370</f>
        <v>111/07/26</v>
      </c>
      <c r="F371" s="1505"/>
      <c r="G371" s="1415"/>
      <c r="H371" s="319">
        <v>2</v>
      </c>
      <c r="I371" s="379" t="s">
        <v>443</v>
      </c>
      <c r="J371" s="1507"/>
      <c r="K371" s="319">
        <f>K369+H371</f>
        <v>356</v>
      </c>
      <c r="L371" s="379" t="s">
        <v>320</v>
      </c>
      <c r="M371" s="1421"/>
      <c r="N371" s="320" t="s">
        <v>1994</v>
      </c>
      <c r="O371" s="1423"/>
      <c r="P371" s="327"/>
    </row>
    <row r="372" spans="1:16" ht="30" customHeight="1">
      <c r="A372" s="1410" t="s">
        <v>5932</v>
      </c>
      <c r="B372" s="320" t="s">
        <v>1006</v>
      </c>
      <c r="C372" s="1412">
        <v>15</v>
      </c>
      <c r="D372" s="1414" t="s">
        <v>460</v>
      </c>
      <c r="E372" s="305" t="s">
        <v>5840</v>
      </c>
      <c r="F372" s="1504">
        <v>3</v>
      </c>
      <c r="G372" s="1414" t="s">
        <v>460</v>
      </c>
      <c r="H372" s="1400" t="str">
        <f>E372</f>
        <v>111/07/28</v>
      </c>
      <c r="I372" s="1401"/>
      <c r="J372" s="1506" t="s">
        <v>1003</v>
      </c>
      <c r="K372" s="319">
        <f>K370+F372</f>
        <v>492</v>
      </c>
      <c r="L372" s="379" t="s">
        <v>460</v>
      </c>
      <c r="M372" s="1420" t="s">
        <v>444</v>
      </c>
      <c r="N372" s="320" t="s">
        <v>714</v>
      </c>
      <c r="O372" s="1422" t="s">
        <v>5934</v>
      </c>
      <c r="P372" s="327"/>
    </row>
    <row r="373" spans="1:16" ht="30" customHeight="1">
      <c r="A373" s="1411"/>
      <c r="B373" s="320" t="s">
        <v>993</v>
      </c>
      <c r="C373" s="1413"/>
      <c r="D373" s="1415"/>
      <c r="E373" s="305" t="str">
        <f>E372</f>
        <v>111/07/28</v>
      </c>
      <c r="F373" s="1505"/>
      <c r="G373" s="1415"/>
      <c r="H373" s="319">
        <v>2</v>
      </c>
      <c r="I373" s="379" t="s">
        <v>443</v>
      </c>
      <c r="J373" s="1507"/>
      <c r="K373" s="319">
        <f>K371+H373</f>
        <v>358</v>
      </c>
      <c r="L373" s="379" t="s">
        <v>320</v>
      </c>
      <c r="M373" s="1421"/>
      <c r="N373" s="320" t="s">
        <v>1994</v>
      </c>
      <c r="O373" s="1423"/>
      <c r="P373" s="327"/>
    </row>
    <row r="374" spans="1:16" ht="30" customHeight="1">
      <c r="A374" s="1410" t="s">
        <v>6007</v>
      </c>
      <c r="B374" s="320" t="s">
        <v>1006</v>
      </c>
      <c r="C374" s="1412">
        <v>15</v>
      </c>
      <c r="D374" s="1414" t="s">
        <v>460</v>
      </c>
      <c r="E374" s="305" t="s">
        <v>6008</v>
      </c>
      <c r="F374" s="1504">
        <v>3</v>
      </c>
      <c r="G374" s="1414" t="s">
        <v>460</v>
      </c>
      <c r="H374" s="1400" t="str">
        <f>E374</f>
        <v>111/08/12</v>
      </c>
      <c r="I374" s="1401"/>
      <c r="J374" s="1506" t="s">
        <v>1003</v>
      </c>
      <c r="K374" s="319">
        <f>K372+F374</f>
        <v>495</v>
      </c>
      <c r="L374" s="379" t="s">
        <v>460</v>
      </c>
      <c r="M374" s="1420" t="s">
        <v>444</v>
      </c>
      <c r="N374" s="320" t="s">
        <v>714</v>
      </c>
      <c r="O374" s="1422" t="s">
        <v>6009</v>
      </c>
      <c r="P374" s="327"/>
    </row>
    <row r="375" spans="1:16" ht="30" customHeight="1">
      <c r="A375" s="1411"/>
      <c r="B375" s="320" t="s">
        <v>993</v>
      </c>
      <c r="C375" s="1413"/>
      <c r="D375" s="1415"/>
      <c r="E375" s="305" t="str">
        <f>E374</f>
        <v>111/08/12</v>
      </c>
      <c r="F375" s="1505"/>
      <c r="G375" s="1415"/>
      <c r="H375" s="319">
        <v>2</v>
      </c>
      <c r="I375" s="379" t="s">
        <v>443</v>
      </c>
      <c r="J375" s="1507"/>
      <c r="K375" s="319">
        <f>K373+H375</f>
        <v>360</v>
      </c>
      <c r="L375" s="379" t="s">
        <v>320</v>
      </c>
      <c r="M375" s="1421"/>
      <c r="N375" s="320" t="s">
        <v>1994</v>
      </c>
      <c r="O375" s="1423"/>
      <c r="P375" s="327"/>
    </row>
    <row r="376" spans="1:16" ht="30" customHeight="1">
      <c r="A376" s="1410" t="s">
        <v>6010</v>
      </c>
      <c r="B376" s="320" t="s">
        <v>1006</v>
      </c>
      <c r="C376" s="1412">
        <v>15</v>
      </c>
      <c r="D376" s="1414" t="s">
        <v>460</v>
      </c>
      <c r="E376" s="305" t="s">
        <v>6011</v>
      </c>
      <c r="F376" s="1504">
        <v>3</v>
      </c>
      <c r="G376" s="1414" t="s">
        <v>460</v>
      </c>
      <c r="H376" s="1400" t="str">
        <f>E376</f>
        <v>111/08/16</v>
      </c>
      <c r="I376" s="1401"/>
      <c r="J376" s="1506" t="s">
        <v>6120</v>
      </c>
      <c r="K376" s="319">
        <f>K374+F376</f>
        <v>498</v>
      </c>
      <c r="L376" s="379" t="s">
        <v>460</v>
      </c>
      <c r="M376" s="1420" t="s">
        <v>444</v>
      </c>
      <c r="N376" s="320" t="s">
        <v>714</v>
      </c>
      <c r="O376" s="1422" t="s">
        <v>6012</v>
      </c>
      <c r="P376" s="327"/>
    </row>
    <row r="377" spans="1:16" ht="30" customHeight="1">
      <c r="A377" s="1411"/>
      <c r="B377" s="320" t="s">
        <v>993</v>
      </c>
      <c r="C377" s="1413"/>
      <c r="D377" s="1415"/>
      <c r="E377" s="305" t="str">
        <f>E376</f>
        <v>111/08/16</v>
      </c>
      <c r="F377" s="1505"/>
      <c r="G377" s="1415"/>
      <c r="H377" s="319">
        <v>2</v>
      </c>
      <c r="I377" s="379" t="s">
        <v>443</v>
      </c>
      <c r="J377" s="1507"/>
      <c r="K377" s="319">
        <f>K375+H377</f>
        <v>362</v>
      </c>
      <c r="L377" s="379" t="s">
        <v>320</v>
      </c>
      <c r="M377" s="1421"/>
      <c r="N377" s="320" t="s">
        <v>1994</v>
      </c>
      <c r="O377" s="1423"/>
      <c r="P377" s="327"/>
    </row>
    <row r="378" spans="1:16" ht="30" customHeight="1">
      <c r="A378" s="1410" t="s">
        <v>6121</v>
      </c>
      <c r="B378" s="320" t="s">
        <v>1006</v>
      </c>
      <c r="C378" s="1412">
        <v>15</v>
      </c>
      <c r="D378" s="1414" t="s">
        <v>460</v>
      </c>
      <c r="E378" s="305" t="s">
        <v>6122</v>
      </c>
      <c r="F378" s="1504">
        <v>3</v>
      </c>
      <c r="G378" s="1414" t="s">
        <v>460</v>
      </c>
      <c r="H378" s="1400" t="str">
        <f>E378</f>
        <v>111/08/24</v>
      </c>
      <c r="I378" s="1401"/>
      <c r="J378" s="1506" t="s">
        <v>6120</v>
      </c>
      <c r="K378" s="319">
        <f>K376+F378</f>
        <v>501</v>
      </c>
      <c r="L378" s="379" t="s">
        <v>460</v>
      </c>
      <c r="M378" s="1420" t="s">
        <v>444</v>
      </c>
      <c r="N378" s="320" t="s">
        <v>714</v>
      </c>
      <c r="O378" s="1422" t="s">
        <v>6123</v>
      </c>
      <c r="P378" s="327"/>
    </row>
    <row r="379" spans="1:16" ht="30" customHeight="1">
      <c r="A379" s="1411"/>
      <c r="B379" s="320" t="s">
        <v>993</v>
      </c>
      <c r="C379" s="1413"/>
      <c r="D379" s="1415"/>
      <c r="E379" s="305" t="str">
        <f>E378</f>
        <v>111/08/24</v>
      </c>
      <c r="F379" s="1505"/>
      <c r="G379" s="1415"/>
      <c r="H379" s="319">
        <v>2</v>
      </c>
      <c r="I379" s="379" t="s">
        <v>443</v>
      </c>
      <c r="J379" s="1507"/>
      <c r="K379" s="319">
        <f>K377+H379</f>
        <v>364</v>
      </c>
      <c r="L379" s="379" t="s">
        <v>320</v>
      </c>
      <c r="M379" s="1421"/>
      <c r="N379" s="320" t="s">
        <v>1994</v>
      </c>
      <c r="O379" s="1423"/>
      <c r="P379" s="327"/>
    </row>
    <row r="380" spans="1:16" ht="30" customHeight="1">
      <c r="A380" s="1410" t="s">
        <v>6124</v>
      </c>
      <c r="B380" s="320" t="s">
        <v>1006</v>
      </c>
      <c r="C380" s="1412">
        <v>15</v>
      </c>
      <c r="D380" s="1414" t="s">
        <v>460</v>
      </c>
      <c r="E380" s="305" t="s">
        <v>6122</v>
      </c>
      <c r="F380" s="1504">
        <v>3</v>
      </c>
      <c r="G380" s="1414" t="s">
        <v>460</v>
      </c>
      <c r="H380" s="1400" t="str">
        <f>E380</f>
        <v>111/08/24</v>
      </c>
      <c r="I380" s="1401"/>
      <c r="J380" s="1506" t="s">
        <v>6120</v>
      </c>
      <c r="K380" s="319">
        <f>K378+F380</f>
        <v>504</v>
      </c>
      <c r="L380" s="379" t="s">
        <v>460</v>
      </c>
      <c r="M380" s="1420" t="s">
        <v>444</v>
      </c>
      <c r="N380" s="320" t="s">
        <v>714</v>
      </c>
      <c r="O380" s="1422" t="s">
        <v>6125</v>
      </c>
      <c r="P380" s="327"/>
    </row>
    <row r="381" spans="1:16" ht="30" customHeight="1">
      <c r="A381" s="1411"/>
      <c r="B381" s="320" t="s">
        <v>993</v>
      </c>
      <c r="C381" s="1413"/>
      <c r="D381" s="1415"/>
      <c r="E381" s="305" t="str">
        <f>E380</f>
        <v>111/08/24</v>
      </c>
      <c r="F381" s="1505"/>
      <c r="G381" s="1415"/>
      <c r="H381" s="319">
        <v>2</v>
      </c>
      <c r="I381" s="379" t="s">
        <v>443</v>
      </c>
      <c r="J381" s="1507"/>
      <c r="K381" s="319">
        <f>K379+H381</f>
        <v>366</v>
      </c>
      <c r="L381" s="379" t="s">
        <v>320</v>
      </c>
      <c r="M381" s="1421"/>
      <c r="N381" s="320" t="s">
        <v>1994</v>
      </c>
      <c r="O381" s="1423"/>
      <c r="P381" s="327"/>
    </row>
    <row r="382" spans="1:16" ht="30" customHeight="1">
      <c r="A382" s="1410" t="s">
        <v>6126</v>
      </c>
      <c r="B382" s="320" t="s">
        <v>1006</v>
      </c>
      <c r="C382" s="1412">
        <v>15</v>
      </c>
      <c r="D382" s="1414" t="s">
        <v>460</v>
      </c>
      <c r="E382" s="305" t="s">
        <v>6122</v>
      </c>
      <c r="F382" s="1504">
        <v>3</v>
      </c>
      <c r="G382" s="1414" t="s">
        <v>460</v>
      </c>
      <c r="H382" s="1400" t="str">
        <f>E382</f>
        <v>111/08/24</v>
      </c>
      <c r="I382" s="1401"/>
      <c r="J382" s="1506" t="s">
        <v>6120</v>
      </c>
      <c r="K382" s="319">
        <f>K380+F382</f>
        <v>507</v>
      </c>
      <c r="L382" s="379" t="s">
        <v>460</v>
      </c>
      <c r="M382" s="1420" t="s">
        <v>444</v>
      </c>
      <c r="N382" s="320" t="s">
        <v>714</v>
      </c>
      <c r="O382" s="1422" t="s">
        <v>6127</v>
      </c>
      <c r="P382" s="327"/>
    </row>
    <row r="383" spans="1:16" ht="30" customHeight="1">
      <c r="A383" s="1411"/>
      <c r="B383" s="320" t="s">
        <v>993</v>
      </c>
      <c r="C383" s="1413"/>
      <c r="D383" s="1415"/>
      <c r="E383" s="305" t="str">
        <f>E382</f>
        <v>111/08/24</v>
      </c>
      <c r="F383" s="1505"/>
      <c r="G383" s="1415"/>
      <c r="H383" s="319">
        <v>2</v>
      </c>
      <c r="I383" s="379" t="s">
        <v>443</v>
      </c>
      <c r="J383" s="1507"/>
      <c r="K383" s="319">
        <f>K381+H383</f>
        <v>368</v>
      </c>
      <c r="L383" s="379" t="s">
        <v>320</v>
      </c>
      <c r="M383" s="1421"/>
      <c r="N383" s="320" t="s">
        <v>1994</v>
      </c>
      <c r="O383" s="1423"/>
      <c r="P383" s="327"/>
    </row>
    <row r="384" spans="1:16" ht="30" customHeight="1">
      <c r="A384" s="1410" t="s">
        <v>6128</v>
      </c>
      <c r="B384" s="320" t="s">
        <v>1006</v>
      </c>
      <c r="C384" s="1412">
        <v>15</v>
      </c>
      <c r="D384" s="1414" t="s">
        <v>460</v>
      </c>
      <c r="E384" s="305" t="s">
        <v>6129</v>
      </c>
      <c r="F384" s="1504">
        <v>3</v>
      </c>
      <c r="G384" s="1414" t="s">
        <v>460</v>
      </c>
      <c r="H384" s="1400" t="str">
        <f>E384</f>
        <v>111/08/25</v>
      </c>
      <c r="I384" s="1401"/>
      <c r="J384" s="1506" t="s">
        <v>6120</v>
      </c>
      <c r="K384" s="319">
        <f>K382+F384</f>
        <v>510</v>
      </c>
      <c r="L384" s="379" t="s">
        <v>460</v>
      </c>
      <c r="M384" s="1420" t="s">
        <v>444</v>
      </c>
      <c r="N384" s="320" t="s">
        <v>714</v>
      </c>
      <c r="O384" s="1422" t="s">
        <v>6130</v>
      </c>
      <c r="P384" s="327"/>
    </row>
    <row r="385" spans="1:16" ht="30" customHeight="1">
      <c r="A385" s="1411"/>
      <c r="B385" s="320" t="s">
        <v>993</v>
      </c>
      <c r="C385" s="1413"/>
      <c r="D385" s="1415"/>
      <c r="E385" s="305" t="str">
        <f>E384</f>
        <v>111/08/25</v>
      </c>
      <c r="F385" s="1505"/>
      <c r="G385" s="1415"/>
      <c r="H385" s="319">
        <v>2</v>
      </c>
      <c r="I385" s="379" t="s">
        <v>443</v>
      </c>
      <c r="J385" s="1507"/>
      <c r="K385" s="319">
        <f>K383+H385</f>
        <v>370</v>
      </c>
      <c r="L385" s="379" t="s">
        <v>320</v>
      </c>
      <c r="M385" s="1421"/>
      <c r="N385" s="320" t="s">
        <v>1994</v>
      </c>
      <c r="O385" s="1423"/>
      <c r="P385" s="327"/>
    </row>
    <row r="386" spans="1:16" ht="30" customHeight="1">
      <c r="A386" s="1410" t="s">
        <v>6131</v>
      </c>
      <c r="B386" s="320" t="s">
        <v>1006</v>
      </c>
      <c r="C386" s="1412">
        <v>15</v>
      </c>
      <c r="D386" s="1414" t="s">
        <v>460</v>
      </c>
      <c r="E386" s="305" t="s">
        <v>6132</v>
      </c>
      <c r="F386" s="1504">
        <v>3</v>
      </c>
      <c r="G386" s="1414" t="s">
        <v>460</v>
      </c>
      <c r="H386" s="1400" t="str">
        <f>E386</f>
        <v>111/08/27</v>
      </c>
      <c r="I386" s="1401"/>
      <c r="J386" s="1506" t="s">
        <v>6120</v>
      </c>
      <c r="K386" s="319">
        <f>K384+F386</f>
        <v>513</v>
      </c>
      <c r="L386" s="379" t="s">
        <v>460</v>
      </c>
      <c r="M386" s="1420" t="s">
        <v>444</v>
      </c>
      <c r="N386" s="320" t="s">
        <v>714</v>
      </c>
      <c r="O386" s="1422" t="s">
        <v>6133</v>
      </c>
      <c r="P386" s="327"/>
    </row>
    <row r="387" spans="1:16" ht="30" customHeight="1">
      <c r="A387" s="1411"/>
      <c r="B387" s="320" t="s">
        <v>993</v>
      </c>
      <c r="C387" s="1413"/>
      <c r="D387" s="1415"/>
      <c r="E387" s="305" t="str">
        <f>E386</f>
        <v>111/08/27</v>
      </c>
      <c r="F387" s="1505"/>
      <c r="G387" s="1415"/>
      <c r="H387" s="319">
        <v>2</v>
      </c>
      <c r="I387" s="379" t="s">
        <v>443</v>
      </c>
      <c r="J387" s="1507"/>
      <c r="K387" s="319">
        <f>K385+H387</f>
        <v>372</v>
      </c>
      <c r="L387" s="379" t="s">
        <v>320</v>
      </c>
      <c r="M387" s="1421"/>
      <c r="N387" s="320" t="s">
        <v>1994</v>
      </c>
      <c r="O387" s="1423"/>
      <c r="P387" s="327"/>
    </row>
    <row r="388" spans="1:16" ht="30" customHeight="1">
      <c r="A388" s="1410" t="s">
        <v>6134</v>
      </c>
      <c r="B388" s="320" t="s">
        <v>1006</v>
      </c>
      <c r="C388" s="1412">
        <v>15</v>
      </c>
      <c r="D388" s="1414" t="s">
        <v>460</v>
      </c>
      <c r="E388" s="305" t="s">
        <v>6135</v>
      </c>
      <c r="F388" s="1504">
        <v>3</v>
      </c>
      <c r="G388" s="1414" t="s">
        <v>460</v>
      </c>
      <c r="H388" s="1400" t="str">
        <f>E388</f>
        <v>111/08/30</v>
      </c>
      <c r="I388" s="1401"/>
      <c r="J388" s="1506" t="s">
        <v>6120</v>
      </c>
      <c r="K388" s="319">
        <f>K386+F388</f>
        <v>516</v>
      </c>
      <c r="L388" s="379" t="s">
        <v>460</v>
      </c>
      <c r="M388" s="1420" t="s">
        <v>444</v>
      </c>
      <c r="N388" s="320" t="s">
        <v>714</v>
      </c>
      <c r="O388" s="1422" t="s">
        <v>6136</v>
      </c>
      <c r="P388" s="327"/>
    </row>
    <row r="389" spans="1:16" ht="30" customHeight="1">
      <c r="A389" s="1411"/>
      <c r="B389" s="320" t="s">
        <v>993</v>
      </c>
      <c r="C389" s="1413"/>
      <c r="D389" s="1415"/>
      <c r="E389" s="305" t="str">
        <f>E388</f>
        <v>111/08/30</v>
      </c>
      <c r="F389" s="1505"/>
      <c r="G389" s="1415"/>
      <c r="H389" s="319">
        <v>2</v>
      </c>
      <c r="I389" s="379" t="s">
        <v>443</v>
      </c>
      <c r="J389" s="1507"/>
      <c r="K389" s="319">
        <f>K387+H389</f>
        <v>374</v>
      </c>
      <c r="L389" s="379" t="s">
        <v>320</v>
      </c>
      <c r="M389" s="1421"/>
      <c r="N389" s="320" t="s">
        <v>1994</v>
      </c>
      <c r="O389" s="1423"/>
      <c r="P389" s="327"/>
    </row>
    <row r="390" spans="1:16" ht="30" customHeight="1">
      <c r="A390" s="1410" t="s">
        <v>6320</v>
      </c>
      <c r="B390" s="320" t="s">
        <v>1006</v>
      </c>
      <c r="C390" s="1412">
        <v>15</v>
      </c>
      <c r="D390" s="1414" t="s">
        <v>460</v>
      </c>
      <c r="E390" s="305" t="s">
        <v>6321</v>
      </c>
      <c r="F390" s="1504">
        <v>3</v>
      </c>
      <c r="G390" s="1414" t="s">
        <v>460</v>
      </c>
      <c r="H390" s="1400" t="str">
        <f>E390</f>
        <v>111/09/01</v>
      </c>
      <c r="I390" s="1401"/>
      <c r="J390" s="1506" t="s">
        <v>3290</v>
      </c>
      <c r="K390" s="319">
        <f>K388+F390</f>
        <v>519</v>
      </c>
      <c r="L390" s="379" t="s">
        <v>460</v>
      </c>
      <c r="M390" s="1420" t="s">
        <v>444</v>
      </c>
      <c r="N390" s="320" t="s">
        <v>714</v>
      </c>
      <c r="O390" s="1422" t="s">
        <v>6322</v>
      </c>
      <c r="P390" s="327"/>
    </row>
    <row r="391" spans="1:16" ht="30" customHeight="1">
      <c r="A391" s="1411"/>
      <c r="B391" s="320" t="s">
        <v>993</v>
      </c>
      <c r="C391" s="1413"/>
      <c r="D391" s="1415"/>
      <c r="E391" s="305" t="str">
        <f>E390</f>
        <v>111/09/01</v>
      </c>
      <c r="F391" s="1505"/>
      <c r="G391" s="1415"/>
      <c r="H391" s="319">
        <v>2</v>
      </c>
      <c r="I391" s="379" t="s">
        <v>443</v>
      </c>
      <c r="J391" s="1507"/>
      <c r="K391" s="319">
        <f>K389+H391</f>
        <v>376</v>
      </c>
      <c r="L391" s="379" t="s">
        <v>320</v>
      </c>
      <c r="M391" s="1421"/>
      <c r="N391" s="320" t="s">
        <v>1994</v>
      </c>
      <c r="O391" s="1423"/>
      <c r="P391" s="327"/>
    </row>
    <row r="392" spans="1:16" ht="30" customHeight="1">
      <c r="A392" s="1410" t="s">
        <v>6323</v>
      </c>
      <c r="B392" s="320" t="s">
        <v>1006</v>
      </c>
      <c r="C392" s="1412">
        <v>15</v>
      </c>
      <c r="D392" s="1414" t="s">
        <v>460</v>
      </c>
      <c r="E392" s="305" t="s">
        <v>6324</v>
      </c>
      <c r="F392" s="1504">
        <v>3</v>
      </c>
      <c r="G392" s="1414" t="s">
        <v>460</v>
      </c>
      <c r="H392" s="1400" t="str">
        <f>E392</f>
        <v>111/09/02</v>
      </c>
      <c r="I392" s="1401"/>
      <c r="J392" s="1506" t="s">
        <v>3290</v>
      </c>
      <c r="K392" s="319">
        <f>K390+F392</f>
        <v>522</v>
      </c>
      <c r="L392" s="379" t="s">
        <v>460</v>
      </c>
      <c r="M392" s="1420" t="s">
        <v>444</v>
      </c>
      <c r="N392" s="320" t="s">
        <v>714</v>
      </c>
      <c r="O392" s="1422" t="s">
        <v>6325</v>
      </c>
      <c r="P392" s="327"/>
    </row>
    <row r="393" spans="1:16" ht="30" customHeight="1">
      <c r="A393" s="1411"/>
      <c r="B393" s="320" t="s">
        <v>993</v>
      </c>
      <c r="C393" s="1413"/>
      <c r="D393" s="1415"/>
      <c r="E393" s="305" t="str">
        <f>E392</f>
        <v>111/09/02</v>
      </c>
      <c r="F393" s="1505"/>
      <c r="G393" s="1415"/>
      <c r="H393" s="319">
        <v>2</v>
      </c>
      <c r="I393" s="379" t="s">
        <v>443</v>
      </c>
      <c r="J393" s="1507"/>
      <c r="K393" s="319">
        <f>K391+H393</f>
        <v>378</v>
      </c>
      <c r="L393" s="379" t="s">
        <v>320</v>
      </c>
      <c r="M393" s="1421"/>
      <c r="N393" s="320" t="s">
        <v>1994</v>
      </c>
      <c r="O393" s="1423"/>
      <c r="P393" s="327"/>
    </row>
    <row r="394" spans="1:16" ht="30" customHeight="1">
      <c r="A394" s="1410" t="s">
        <v>6326</v>
      </c>
      <c r="B394" s="320" t="s">
        <v>1006</v>
      </c>
      <c r="C394" s="1412">
        <v>15</v>
      </c>
      <c r="D394" s="1414" t="s">
        <v>460</v>
      </c>
      <c r="E394" s="305" t="s">
        <v>6327</v>
      </c>
      <c r="F394" s="1504">
        <v>3</v>
      </c>
      <c r="G394" s="1414" t="s">
        <v>460</v>
      </c>
      <c r="H394" s="1400" t="str">
        <f>E394</f>
        <v>111/09/05</v>
      </c>
      <c r="I394" s="1401"/>
      <c r="J394" s="1506" t="s">
        <v>3290</v>
      </c>
      <c r="K394" s="319">
        <f>K392+F394</f>
        <v>525</v>
      </c>
      <c r="L394" s="379" t="s">
        <v>460</v>
      </c>
      <c r="M394" s="1420" t="s">
        <v>444</v>
      </c>
      <c r="N394" s="320" t="s">
        <v>714</v>
      </c>
      <c r="O394" s="1422" t="s">
        <v>6328</v>
      </c>
      <c r="P394" s="327"/>
    </row>
    <row r="395" spans="1:16" ht="30" customHeight="1">
      <c r="A395" s="1411"/>
      <c r="B395" s="320" t="s">
        <v>993</v>
      </c>
      <c r="C395" s="1413"/>
      <c r="D395" s="1415"/>
      <c r="E395" s="305" t="str">
        <f>E394</f>
        <v>111/09/05</v>
      </c>
      <c r="F395" s="1505"/>
      <c r="G395" s="1415"/>
      <c r="H395" s="319">
        <v>2</v>
      </c>
      <c r="I395" s="379" t="s">
        <v>443</v>
      </c>
      <c r="J395" s="1507"/>
      <c r="K395" s="319">
        <f>K393+H395</f>
        <v>380</v>
      </c>
      <c r="L395" s="379" t="s">
        <v>320</v>
      </c>
      <c r="M395" s="1421"/>
      <c r="N395" s="320" t="s">
        <v>1994</v>
      </c>
      <c r="O395" s="1423"/>
      <c r="P395" s="327"/>
    </row>
    <row r="396" spans="1:16" ht="30" customHeight="1">
      <c r="A396" s="1410" t="s">
        <v>6329</v>
      </c>
      <c r="B396" s="320" t="s">
        <v>1006</v>
      </c>
      <c r="C396" s="1412">
        <v>15</v>
      </c>
      <c r="D396" s="1414" t="s">
        <v>460</v>
      </c>
      <c r="E396" s="305" t="s">
        <v>6213</v>
      </c>
      <c r="F396" s="1504">
        <v>3</v>
      </c>
      <c r="G396" s="1414" t="s">
        <v>460</v>
      </c>
      <c r="H396" s="1400" t="str">
        <f>E396</f>
        <v>111/09/05</v>
      </c>
      <c r="I396" s="1401"/>
      <c r="J396" s="1506" t="s">
        <v>3290</v>
      </c>
      <c r="K396" s="319">
        <f>K394+F396</f>
        <v>528</v>
      </c>
      <c r="L396" s="379" t="s">
        <v>460</v>
      </c>
      <c r="M396" s="1420" t="s">
        <v>444</v>
      </c>
      <c r="N396" s="320" t="s">
        <v>714</v>
      </c>
      <c r="O396" s="1422" t="s">
        <v>6330</v>
      </c>
      <c r="P396" s="327"/>
    </row>
    <row r="397" spans="1:16" ht="30" customHeight="1">
      <c r="A397" s="1411"/>
      <c r="B397" s="320" t="s">
        <v>993</v>
      </c>
      <c r="C397" s="1413"/>
      <c r="D397" s="1415"/>
      <c r="E397" s="305" t="str">
        <f>E396</f>
        <v>111/09/05</v>
      </c>
      <c r="F397" s="1505"/>
      <c r="G397" s="1415"/>
      <c r="H397" s="319">
        <v>2</v>
      </c>
      <c r="I397" s="379" t="s">
        <v>443</v>
      </c>
      <c r="J397" s="1507"/>
      <c r="K397" s="319">
        <f>K395+H397</f>
        <v>382</v>
      </c>
      <c r="L397" s="379" t="s">
        <v>320</v>
      </c>
      <c r="M397" s="1421"/>
      <c r="N397" s="320" t="s">
        <v>1994</v>
      </c>
      <c r="O397" s="1423"/>
      <c r="P397" s="327"/>
    </row>
    <row r="398" spans="1:16" ht="30" customHeight="1">
      <c r="A398" s="1410" t="s">
        <v>6331</v>
      </c>
      <c r="B398" s="320" t="s">
        <v>1006</v>
      </c>
      <c r="C398" s="1412">
        <v>15</v>
      </c>
      <c r="D398" s="1414" t="s">
        <v>460</v>
      </c>
      <c r="E398" s="305" t="s">
        <v>6332</v>
      </c>
      <c r="F398" s="1504">
        <v>3</v>
      </c>
      <c r="G398" s="1414" t="s">
        <v>460</v>
      </c>
      <c r="H398" s="1400" t="str">
        <f>E398</f>
        <v>111/09/06</v>
      </c>
      <c r="I398" s="1401"/>
      <c r="J398" s="1506" t="s">
        <v>3290</v>
      </c>
      <c r="K398" s="319">
        <f>K396+F398</f>
        <v>531</v>
      </c>
      <c r="L398" s="379" t="s">
        <v>460</v>
      </c>
      <c r="M398" s="1420" t="s">
        <v>444</v>
      </c>
      <c r="N398" s="320" t="s">
        <v>714</v>
      </c>
      <c r="O398" s="1422" t="s">
        <v>6333</v>
      </c>
      <c r="P398" s="327"/>
    </row>
    <row r="399" spans="1:16" ht="30" customHeight="1">
      <c r="A399" s="1411"/>
      <c r="B399" s="320" t="s">
        <v>993</v>
      </c>
      <c r="C399" s="1413"/>
      <c r="D399" s="1415"/>
      <c r="E399" s="305" t="str">
        <f>E398</f>
        <v>111/09/06</v>
      </c>
      <c r="F399" s="1505"/>
      <c r="G399" s="1415"/>
      <c r="H399" s="319">
        <v>2</v>
      </c>
      <c r="I399" s="379" t="s">
        <v>443</v>
      </c>
      <c r="J399" s="1507"/>
      <c r="K399" s="319">
        <f>K397+H399</f>
        <v>384</v>
      </c>
      <c r="L399" s="379" t="s">
        <v>320</v>
      </c>
      <c r="M399" s="1421"/>
      <c r="N399" s="320" t="s">
        <v>1994</v>
      </c>
      <c r="O399" s="1423"/>
      <c r="P399" s="327"/>
    </row>
    <row r="400" spans="1:16" ht="30" customHeight="1">
      <c r="A400" s="1410" t="s">
        <v>6334</v>
      </c>
      <c r="B400" s="320" t="s">
        <v>1006</v>
      </c>
      <c r="C400" s="1412">
        <v>15</v>
      </c>
      <c r="D400" s="1414" t="s">
        <v>460</v>
      </c>
      <c r="E400" s="305" t="s">
        <v>6192</v>
      </c>
      <c r="F400" s="1504">
        <v>3</v>
      </c>
      <c r="G400" s="1414" t="s">
        <v>460</v>
      </c>
      <c r="H400" s="1400" t="str">
        <f>E400</f>
        <v>111/09/08</v>
      </c>
      <c r="I400" s="1401"/>
      <c r="J400" s="1506" t="s">
        <v>3290</v>
      </c>
      <c r="K400" s="319">
        <f>K398+F400</f>
        <v>534</v>
      </c>
      <c r="L400" s="379" t="s">
        <v>460</v>
      </c>
      <c r="M400" s="1420" t="s">
        <v>444</v>
      </c>
      <c r="N400" s="320" t="s">
        <v>714</v>
      </c>
      <c r="O400" s="1422" t="s">
        <v>6335</v>
      </c>
      <c r="P400" s="327"/>
    </row>
    <row r="401" spans="1:16" ht="30" customHeight="1">
      <c r="A401" s="1411"/>
      <c r="B401" s="320" t="s">
        <v>993</v>
      </c>
      <c r="C401" s="1413"/>
      <c r="D401" s="1415"/>
      <c r="E401" s="305" t="str">
        <f>E400</f>
        <v>111/09/08</v>
      </c>
      <c r="F401" s="1505"/>
      <c r="G401" s="1415"/>
      <c r="H401" s="319">
        <v>2</v>
      </c>
      <c r="I401" s="379" t="s">
        <v>443</v>
      </c>
      <c r="J401" s="1507"/>
      <c r="K401" s="319">
        <f>K399+H401</f>
        <v>386</v>
      </c>
      <c r="L401" s="379" t="s">
        <v>320</v>
      </c>
      <c r="M401" s="1421"/>
      <c r="N401" s="320" t="s">
        <v>1994</v>
      </c>
      <c r="O401" s="1423"/>
      <c r="P401" s="327"/>
    </row>
    <row r="402" spans="1:16" ht="30" customHeight="1">
      <c r="A402" s="1410" t="s">
        <v>6336</v>
      </c>
      <c r="B402" s="320" t="s">
        <v>1006</v>
      </c>
      <c r="C402" s="1412">
        <v>15</v>
      </c>
      <c r="D402" s="1414" t="s">
        <v>460</v>
      </c>
      <c r="E402" s="305" t="s">
        <v>6192</v>
      </c>
      <c r="F402" s="1504">
        <v>3</v>
      </c>
      <c r="G402" s="1414" t="s">
        <v>460</v>
      </c>
      <c r="H402" s="1400" t="str">
        <f>E402</f>
        <v>111/09/08</v>
      </c>
      <c r="I402" s="1401"/>
      <c r="J402" s="1506" t="s">
        <v>3290</v>
      </c>
      <c r="K402" s="319">
        <f>K400+F402</f>
        <v>537</v>
      </c>
      <c r="L402" s="379" t="s">
        <v>460</v>
      </c>
      <c r="M402" s="1420" t="s">
        <v>444</v>
      </c>
      <c r="N402" s="320" t="s">
        <v>714</v>
      </c>
      <c r="O402" s="1422" t="s">
        <v>6337</v>
      </c>
      <c r="P402" s="327"/>
    </row>
    <row r="403" spans="1:16" ht="30" customHeight="1">
      <c r="A403" s="1411"/>
      <c r="B403" s="320" t="s">
        <v>993</v>
      </c>
      <c r="C403" s="1413"/>
      <c r="D403" s="1415"/>
      <c r="E403" s="305" t="str">
        <f>E402</f>
        <v>111/09/08</v>
      </c>
      <c r="F403" s="1505"/>
      <c r="G403" s="1415"/>
      <c r="H403" s="319">
        <v>2</v>
      </c>
      <c r="I403" s="379" t="s">
        <v>443</v>
      </c>
      <c r="J403" s="1507"/>
      <c r="K403" s="319">
        <f>K401+H403</f>
        <v>388</v>
      </c>
      <c r="L403" s="379" t="s">
        <v>320</v>
      </c>
      <c r="M403" s="1421"/>
      <c r="N403" s="320" t="s">
        <v>1994</v>
      </c>
      <c r="O403" s="1423"/>
      <c r="P403" s="327"/>
    </row>
    <row r="404" spans="1:16" ht="30" customHeight="1">
      <c r="A404" s="1410" t="s">
        <v>6338</v>
      </c>
      <c r="B404" s="320" t="s">
        <v>1006</v>
      </c>
      <c r="C404" s="1412">
        <v>15</v>
      </c>
      <c r="D404" s="1414" t="s">
        <v>460</v>
      </c>
      <c r="E404" s="305" t="s">
        <v>6344</v>
      </c>
      <c r="F404" s="1504">
        <v>3</v>
      </c>
      <c r="G404" s="1414" t="s">
        <v>460</v>
      </c>
      <c r="H404" s="1400" t="str">
        <f>E404</f>
        <v>111/09/11</v>
      </c>
      <c r="I404" s="1401"/>
      <c r="J404" s="1506" t="s">
        <v>3290</v>
      </c>
      <c r="K404" s="319">
        <f>K402+F404</f>
        <v>540</v>
      </c>
      <c r="L404" s="379" t="s">
        <v>460</v>
      </c>
      <c r="M404" s="1420" t="s">
        <v>444</v>
      </c>
      <c r="N404" s="320" t="s">
        <v>714</v>
      </c>
      <c r="O404" s="1422" t="s">
        <v>6339</v>
      </c>
      <c r="P404" s="327"/>
    </row>
    <row r="405" spans="1:16" ht="30" customHeight="1">
      <c r="A405" s="1411"/>
      <c r="B405" s="320" t="s">
        <v>993</v>
      </c>
      <c r="C405" s="1413"/>
      <c r="D405" s="1415"/>
      <c r="E405" s="305" t="str">
        <f>E404</f>
        <v>111/09/11</v>
      </c>
      <c r="F405" s="1505"/>
      <c r="G405" s="1415"/>
      <c r="H405" s="319">
        <v>2</v>
      </c>
      <c r="I405" s="379" t="s">
        <v>443</v>
      </c>
      <c r="J405" s="1507"/>
      <c r="K405" s="319">
        <f>K403+H405</f>
        <v>390</v>
      </c>
      <c r="L405" s="379" t="s">
        <v>320</v>
      </c>
      <c r="M405" s="1421"/>
      <c r="N405" s="320" t="s">
        <v>1994</v>
      </c>
      <c r="O405" s="1423"/>
      <c r="P405" s="327"/>
    </row>
    <row r="406" spans="1:16" ht="30" customHeight="1">
      <c r="A406" s="1410" t="s">
        <v>6340</v>
      </c>
      <c r="B406" s="320" t="s">
        <v>1006</v>
      </c>
      <c r="C406" s="1412">
        <v>15</v>
      </c>
      <c r="D406" s="1414" t="s">
        <v>460</v>
      </c>
      <c r="E406" s="305" t="s">
        <v>6345</v>
      </c>
      <c r="F406" s="1504">
        <v>3</v>
      </c>
      <c r="G406" s="1414" t="s">
        <v>460</v>
      </c>
      <c r="H406" s="1400" t="str">
        <f>E406</f>
        <v>111/09/13</v>
      </c>
      <c r="I406" s="1401"/>
      <c r="J406" s="1506" t="s">
        <v>3290</v>
      </c>
      <c r="K406" s="319">
        <f>K404+F406</f>
        <v>543</v>
      </c>
      <c r="L406" s="379" t="s">
        <v>460</v>
      </c>
      <c r="M406" s="1420" t="s">
        <v>444</v>
      </c>
      <c r="N406" s="320" t="s">
        <v>714</v>
      </c>
      <c r="O406" s="1422" t="s">
        <v>6341</v>
      </c>
      <c r="P406" s="327"/>
    </row>
    <row r="407" spans="1:16" ht="30" customHeight="1">
      <c r="A407" s="1411"/>
      <c r="B407" s="320" t="s">
        <v>993</v>
      </c>
      <c r="C407" s="1413"/>
      <c r="D407" s="1415"/>
      <c r="E407" s="305" t="str">
        <f>E406</f>
        <v>111/09/13</v>
      </c>
      <c r="F407" s="1505"/>
      <c r="G407" s="1415"/>
      <c r="H407" s="319">
        <v>2</v>
      </c>
      <c r="I407" s="379" t="s">
        <v>443</v>
      </c>
      <c r="J407" s="1507"/>
      <c r="K407" s="319">
        <f>K405+H407</f>
        <v>392</v>
      </c>
      <c r="L407" s="379" t="s">
        <v>320</v>
      </c>
      <c r="M407" s="1421"/>
      <c r="N407" s="320" t="s">
        <v>1994</v>
      </c>
      <c r="O407" s="1423"/>
      <c r="P407" s="327"/>
    </row>
    <row r="408" spans="1:16" ht="30" customHeight="1">
      <c r="A408" s="1410" t="s">
        <v>6342</v>
      </c>
      <c r="B408" s="320" t="s">
        <v>1006</v>
      </c>
      <c r="C408" s="1412">
        <v>15</v>
      </c>
      <c r="D408" s="1414" t="s">
        <v>460</v>
      </c>
      <c r="E408" s="305" t="s">
        <v>6346</v>
      </c>
      <c r="F408" s="1504">
        <v>3</v>
      </c>
      <c r="G408" s="1414" t="s">
        <v>460</v>
      </c>
      <c r="H408" s="1400" t="str">
        <f>E408</f>
        <v>111/09/15</v>
      </c>
      <c r="I408" s="1401"/>
      <c r="J408" s="1506" t="s">
        <v>3290</v>
      </c>
      <c r="K408" s="319">
        <f>K406+F408</f>
        <v>546</v>
      </c>
      <c r="L408" s="379" t="s">
        <v>460</v>
      </c>
      <c r="M408" s="1420" t="s">
        <v>444</v>
      </c>
      <c r="N408" s="320" t="s">
        <v>714</v>
      </c>
      <c r="O408" s="1422" t="s">
        <v>6343</v>
      </c>
      <c r="P408" s="327"/>
    </row>
    <row r="409" spans="1:16" ht="30" customHeight="1">
      <c r="A409" s="1411"/>
      <c r="B409" s="320" t="s">
        <v>993</v>
      </c>
      <c r="C409" s="1413"/>
      <c r="D409" s="1415"/>
      <c r="E409" s="305" t="str">
        <f>E408</f>
        <v>111/09/15</v>
      </c>
      <c r="F409" s="1505"/>
      <c r="G409" s="1415"/>
      <c r="H409" s="319">
        <v>2</v>
      </c>
      <c r="I409" s="379" t="s">
        <v>443</v>
      </c>
      <c r="J409" s="1507"/>
      <c r="K409" s="319">
        <f>K407+H409</f>
        <v>394</v>
      </c>
      <c r="L409" s="379" t="s">
        <v>320</v>
      </c>
      <c r="M409" s="1421"/>
      <c r="N409" s="320" t="s">
        <v>1994</v>
      </c>
      <c r="O409" s="1423"/>
      <c r="P409" s="327"/>
    </row>
    <row r="410" spans="1:16" ht="30" customHeight="1">
      <c r="A410" s="1410" t="s">
        <v>6347</v>
      </c>
      <c r="B410" s="320" t="s">
        <v>1006</v>
      </c>
      <c r="C410" s="1412">
        <v>15</v>
      </c>
      <c r="D410" s="1414" t="s">
        <v>460</v>
      </c>
      <c r="E410" s="305" t="s">
        <v>6348</v>
      </c>
      <c r="F410" s="1504">
        <v>3</v>
      </c>
      <c r="G410" s="1414" t="s">
        <v>460</v>
      </c>
      <c r="H410" s="1400" t="str">
        <f>E410</f>
        <v>111/09/16</v>
      </c>
      <c r="I410" s="1401"/>
      <c r="J410" s="1506" t="s">
        <v>3290</v>
      </c>
      <c r="K410" s="319">
        <f>K408+F410</f>
        <v>549</v>
      </c>
      <c r="L410" s="379" t="s">
        <v>460</v>
      </c>
      <c r="M410" s="1420" t="s">
        <v>444</v>
      </c>
      <c r="N410" s="320" t="s">
        <v>714</v>
      </c>
      <c r="O410" s="1422" t="s">
        <v>6352</v>
      </c>
      <c r="P410" s="327"/>
    </row>
    <row r="411" spans="1:16" ht="30" customHeight="1">
      <c r="A411" s="1411"/>
      <c r="B411" s="320" t="s">
        <v>993</v>
      </c>
      <c r="C411" s="1413"/>
      <c r="D411" s="1415"/>
      <c r="E411" s="305" t="str">
        <f>E410</f>
        <v>111/09/16</v>
      </c>
      <c r="F411" s="1505"/>
      <c r="G411" s="1415"/>
      <c r="H411" s="319">
        <v>2</v>
      </c>
      <c r="I411" s="379" t="s">
        <v>443</v>
      </c>
      <c r="J411" s="1507"/>
      <c r="K411" s="319">
        <f>K409+H411</f>
        <v>396</v>
      </c>
      <c r="L411" s="379" t="s">
        <v>320</v>
      </c>
      <c r="M411" s="1421"/>
      <c r="N411" s="320" t="s">
        <v>1994</v>
      </c>
      <c r="O411" s="1423"/>
      <c r="P411" s="327"/>
    </row>
    <row r="412" spans="1:16" ht="30" customHeight="1">
      <c r="A412" s="1410" t="s">
        <v>6349</v>
      </c>
      <c r="B412" s="320" t="s">
        <v>1006</v>
      </c>
      <c r="C412" s="1412">
        <v>15</v>
      </c>
      <c r="D412" s="1414" t="s">
        <v>460</v>
      </c>
      <c r="E412" s="305" t="s">
        <v>6348</v>
      </c>
      <c r="F412" s="1504">
        <v>3</v>
      </c>
      <c r="G412" s="1414" t="s">
        <v>460</v>
      </c>
      <c r="H412" s="1400" t="str">
        <f>E412</f>
        <v>111/09/16</v>
      </c>
      <c r="I412" s="1401"/>
      <c r="J412" s="1506" t="s">
        <v>3290</v>
      </c>
      <c r="K412" s="319">
        <f>K410+F412</f>
        <v>552</v>
      </c>
      <c r="L412" s="379" t="s">
        <v>460</v>
      </c>
      <c r="M412" s="1420" t="s">
        <v>444</v>
      </c>
      <c r="N412" s="320" t="s">
        <v>714</v>
      </c>
      <c r="O412" s="1422" t="s">
        <v>6350</v>
      </c>
      <c r="P412" s="327"/>
    </row>
    <row r="413" spans="1:16" ht="30" customHeight="1">
      <c r="A413" s="1411"/>
      <c r="B413" s="320" t="s">
        <v>993</v>
      </c>
      <c r="C413" s="1413"/>
      <c r="D413" s="1415"/>
      <c r="E413" s="305" t="str">
        <f>E412</f>
        <v>111/09/16</v>
      </c>
      <c r="F413" s="1505"/>
      <c r="G413" s="1415"/>
      <c r="H413" s="319">
        <v>2</v>
      </c>
      <c r="I413" s="379" t="s">
        <v>443</v>
      </c>
      <c r="J413" s="1507"/>
      <c r="K413" s="319">
        <f>K411+H413</f>
        <v>398</v>
      </c>
      <c r="L413" s="379" t="s">
        <v>320</v>
      </c>
      <c r="M413" s="1421"/>
      <c r="N413" s="320" t="s">
        <v>1994</v>
      </c>
      <c r="O413" s="1423"/>
      <c r="P413" s="327"/>
    </row>
    <row r="414" spans="1:16" ht="30" customHeight="1">
      <c r="A414" s="1410" t="s">
        <v>6354</v>
      </c>
      <c r="B414" s="320" t="s">
        <v>1006</v>
      </c>
      <c r="C414" s="1412">
        <v>15</v>
      </c>
      <c r="D414" s="1414" t="s">
        <v>460</v>
      </c>
      <c r="E414" s="305" t="s">
        <v>6351</v>
      </c>
      <c r="F414" s="1504">
        <v>3</v>
      </c>
      <c r="G414" s="1414" t="s">
        <v>460</v>
      </c>
      <c r="H414" s="1400" t="str">
        <f>E414</f>
        <v>111/09/17</v>
      </c>
      <c r="I414" s="1401"/>
      <c r="J414" s="1506" t="s">
        <v>3290</v>
      </c>
      <c r="K414" s="319">
        <f>K412+F414</f>
        <v>555</v>
      </c>
      <c r="L414" s="379" t="s">
        <v>460</v>
      </c>
      <c r="M414" s="1420" t="s">
        <v>444</v>
      </c>
      <c r="N414" s="320" t="s">
        <v>714</v>
      </c>
      <c r="O414" s="1422" t="s">
        <v>6353</v>
      </c>
      <c r="P414" s="327"/>
    </row>
    <row r="415" spans="1:16" ht="30" customHeight="1">
      <c r="A415" s="1411"/>
      <c r="B415" s="320" t="s">
        <v>993</v>
      </c>
      <c r="C415" s="1413"/>
      <c r="D415" s="1415"/>
      <c r="E415" s="305" t="str">
        <f>E414</f>
        <v>111/09/17</v>
      </c>
      <c r="F415" s="1505"/>
      <c r="G415" s="1415"/>
      <c r="H415" s="319">
        <v>2</v>
      </c>
      <c r="I415" s="379" t="s">
        <v>443</v>
      </c>
      <c r="J415" s="1507"/>
      <c r="K415" s="319">
        <f>K413+H415</f>
        <v>400</v>
      </c>
      <c r="L415" s="379" t="s">
        <v>320</v>
      </c>
      <c r="M415" s="1421"/>
      <c r="N415" s="320" t="s">
        <v>1994</v>
      </c>
      <c r="O415" s="1423"/>
      <c r="P415" s="327"/>
    </row>
    <row r="416" spans="1:16" ht="30" customHeight="1">
      <c r="A416" s="1410" t="s">
        <v>6355</v>
      </c>
      <c r="B416" s="320" t="s">
        <v>1006</v>
      </c>
      <c r="C416" s="1412">
        <v>15</v>
      </c>
      <c r="D416" s="1414" t="s">
        <v>460</v>
      </c>
      <c r="E416" s="305" t="s">
        <v>6351</v>
      </c>
      <c r="F416" s="1504">
        <v>3</v>
      </c>
      <c r="G416" s="1414" t="s">
        <v>460</v>
      </c>
      <c r="H416" s="1400" t="str">
        <f>E416</f>
        <v>111/09/17</v>
      </c>
      <c r="I416" s="1401"/>
      <c r="J416" s="1506" t="s">
        <v>3290</v>
      </c>
      <c r="K416" s="319">
        <f>K414+F416</f>
        <v>558</v>
      </c>
      <c r="L416" s="379" t="s">
        <v>460</v>
      </c>
      <c r="M416" s="1420" t="s">
        <v>444</v>
      </c>
      <c r="N416" s="320" t="s">
        <v>714</v>
      </c>
      <c r="O416" s="1422" t="s">
        <v>6356</v>
      </c>
      <c r="P416" s="327"/>
    </row>
    <row r="417" spans="1:16" ht="30" customHeight="1">
      <c r="A417" s="1411"/>
      <c r="B417" s="320" t="s">
        <v>993</v>
      </c>
      <c r="C417" s="1413"/>
      <c r="D417" s="1415"/>
      <c r="E417" s="305" t="str">
        <f>E416</f>
        <v>111/09/17</v>
      </c>
      <c r="F417" s="1505"/>
      <c r="G417" s="1415"/>
      <c r="H417" s="319">
        <v>2</v>
      </c>
      <c r="I417" s="379" t="s">
        <v>443</v>
      </c>
      <c r="J417" s="1507"/>
      <c r="K417" s="319">
        <f>K415+H417</f>
        <v>402</v>
      </c>
      <c r="L417" s="379" t="s">
        <v>320</v>
      </c>
      <c r="M417" s="1421"/>
      <c r="N417" s="320" t="s">
        <v>1994</v>
      </c>
      <c r="O417" s="1423"/>
      <c r="P417" s="327"/>
    </row>
    <row r="418" spans="1:16" ht="30" customHeight="1">
      <c r="A418" s="1410" t="s">
        <v>6357</v>
      </c>
      <c r="B418" s="320" t="s">
        <v>1006</v>
      </c>
      <c r="C418" s="1412">
        <v>15</v>
      </c>
      <c r="D418" s="1414" t="s">
        <v>460</v>
      </c>
      <c r="E418" s="305" t="s">
        <v>6258</v>
      </c>
      <c r="F418" s="1504">
        <v>3</v>
      </c>
      <c r="G418" s="1414" t="s">
        <v>460</v>
      </c>
      <c r="H418" s="1400" t="str">
        <f>E418</f>
        <v>111/09/19</v>
      </c>
      <c r="I418" s="1401"/>
      <c r="J418" s="1506" t="s">
        <v>3290</v>
      </c>
      <c r="K418" s="319">
        <f>K416+F418</f>
        <v>561</v>
      </c>
      <c r="L418" s="379" t="s">
        <v>460</v>
      </c>
      <c r="M418" s="1420" t="s">
        <v>444</v>
      </c>
      <c r="N418" s="320" t="s">
        <v>714</v>
      </c>
      <c r="O418" s="1422" t="s">
        <v>6358</v>
      </c>
      <c r="P418" s="327"/>
    </row>
    <row r="419" spans="1:16" ht="30" customHeight="1">
      <c r="A419" s="1411"/>
      <c r="B419" s="320" t="s">
        <v>993</v>
      </c>
      <c r="C419" s="1413"/>
      <c r="D419" s="1415"/>
      <c r="E419" s="305" t="str">
        <f>E418</f>
        <v>111/09/19</v>
      </c>
      <c r="F419" s="1505"/>
      <c r="G419" s="1415"/>
      <c r="H419" s="319">
        <v>2</v>
      </c>
      <c r="I419" s="379" t="s">
        <v>443</v>
      </c>
      <c r="J419" s="1507"/>
      <c r="K419" s="319">
        <f>K417+H419</f>
        <v>404</v>
      </c>
      <c r="L419" s="379" t="s">
        <v>320</v>
      </c>
      <c r="M419" s="1421"/>
      <c r="N419" s="320" t="s">
        <v>1994</v>
      </c>
      <c r="O419" s="1423"/>
      <c r="P419" s="327"/>
    </row>
    <row r="420" spans="1:16" ht="30" customHeight="1">
      <c r="A420" s="1410" t="s">
        <v>6359</v>
      </c>
      <c r="B420" s="320" t="s">
        <v>1006</v>
      </c>
      <c r="C420" s="1412">
        <v>15</v>
      </c>
      <c r="D420" s="1414" t="s">
        <v>460</v>
      </c>
      <c r="E420" s="305" t="s">
        <v>6258</v>
      </c>
      <c r="F420" s="1504">
        <v>3</v>
      </c>
      <c r="G420" s="1414" t="s">
        <v>460</v>
      </c>
      <c r="H420" s="1400" t="str">
        <f>E420</f>
        <v>111/09/19</v>
      </c>
      <c r="I420" s="1401"/>
      <c r="J420" s="1506" t="s">
        <v>3290</v>
      </c>
      <c r="K420" s="319">
        <f>K418+F420</f>
        <v>564</v>
      </c>
      <c r="L420" s="379" t="s">
        <v>460</v>
      </c>
      <c r="M420" s="1420" t="s">
        <v>444</v>
      </c>
      <c r="N420" s="320" t="s">
        <v>714</v>
      </c>
      <c r="O420" s="1422" t="s">
        <v>6360</v>
      </c>
      <c r="P420" s="327"/>
    </row>
    <row r="421" spans="1:16" ht="30" customHeight="1">
      <c r="A421" s="1411"/>
      <c r="B421" s="320" t="s">
        <v>993</v>
      </c>
      <c r="C421" s="1413"/>
      <c r="D421" s="1415"/>
      <c r="E421" s="305" t="str">
        <f>E420</f>
        <v>111/09/19</v>
      </c>
      <c r="F421" s="1505"/>
      <c r="G421" s="1415"/>
      <c r="H421" s="319">
        <v>2</v>
      </c>
      <c r="I421" s="379" t="s">
        <v>443</v>
      </c>
      <c r="J421" s="1507"/>
      <c r="K421" s="319">
        <f>K419+H421</f>
        <v>406</v>
      </c>
      <c r="L421" s="379" t="s">
        <v>320</v>
      </c>
      <c r="M421" s="1421"/>
      <c r="N421" s="320" t="s">
        <v>1994</v>
      </c>
      <c r="O421" s="1423"/>
      <c r="P421" s="327"/>
    </row>
    <row r="422" spans="1:16" ht="30" customHeight="1">
      <c r="A422" s="1410" t="s">
        <v>6361</v>
      </c>
      <c r="B422" s="320" t="s">
        <v>1006</v>
      </c>
      <c r="C422" s="1412">
        <v>15</v>
      </c>
      <c r="D422" s="1414" t="s">
        <v>460</v>
      </c>
      <c r="E422" s="305" t="s">
        <v>6258</v>
      </c>
      <c r="F422" s="1504">
        <v>3</v>
      </c>
      <c r="G422" s="1414" t="s">
        <v>460</v>
      </c>
      <c r="H422" s="1400" t="str">
        <f>E422</f>
        <v>111/09/19</v>
      </c>
      <c r="I422" s="1401"/>
      <c r="J422" s="1506" t="s">
        <v>3290</v>
      </c>
      <c r="K422" s="319">
        <f>K420+F422</f>
        <v>567</v>
      </c>
      <c r="L422" s="379" t="s">
        <v>460</v>
      </c>
      <c r="M422" s="1420" t="s">
        <v>444</v>
      </c>
      <c r="N422" s="320" t="s">
        <v>714</v>
      </c>
      <c r="O422" s="1422" t="s">
        <v>6362</v>
      </c>
      <c r="P422" s="327"/>
    </row>
    <row r="423" spans="1:16" ht="30" customHeight="1">
      <c r="A423" s="1411"/>
      <c r="B423" s="320" t="s">
        <v>993</v>
      </c>
      <c r="C423" s="1413"/>
      <c r="D423" s="1415"/>
      <c r="E423" s="305" t="str">
        <f>E422</f>
        <v>111/09/19</v>
      </c>
      <c r="F423" s="1505"/>
      <c r="G423" s="1415"/>
      <c r="H423" s="319">
        <v>2</v>
      </c>
      <c r="I423" s="379" t="s">
        <v>443</v>
      </c>
      <c r="J423" s="1507"/>
      <c r="K423" s="319">
        <f>K421+H423</f>
        <v>408</v>
      </c>
      <c r="L423" s="379" t="s">
        <v>320</v>
      </c>
      <c r="M423" s="1421"/>
      <c r="N423" s="320" t="s">
        <v>1994</v>
      </c>
      <c r="O423" s="1423"/>
      <c r="P423" s="327"/>
    </row>
    <row r="424" spans="1:16" ht="30" customHeight="1">
      <c r="A424" s="1410" t="s">
        <v>6363</v>
      </c>
      <c r="B424" s="320" t="s">
        <v>1006</v>
      </c>
      <c r="C424" s="1412">
        <v>15</v>
      </c>
      <c r="D424" s="1414" t="s">
        <v>460</v>
      </c>
      <c r="E424" s="305" t="s">
        <v>6364</v>
      </c>
      <c r="F424" s="1504">
        <v>3</v>
      </c>
      <c r="G424" s="1414" t="s">
        <v>460</v>
      </c>
      <c r="H424" s="1400" t="str">
        <f>E424</f>
        <v>111/09/20</v>
      </c>
      <c r="I424" s="1401"/>
      <c r="J424" s="1506" t="s">
        <v>3290</v>
      </c>
      <c r="K424" s="319">
        <f>K422+F424</f>
        <v>570</v>
      </c>
      <c r="L424" s="379" t="s">
        <v>460</v>
      </c>
      <c r="M424" s="1420" t="s">
        <v>444</v>
      </c>
      <c r="N424" s="320" t="s">
        <v>714</v>
      </c>
      <c r="O424" s="1422" t="s">
        <v>6365</v>
      </c>
      <c r="P424" s="327"/>
    </row>
    <row r="425" spans="1:16" ht="30" customHeight="1">
      <c r="A425" s="1411"/>
      <c r="B425" s="320" t="s">
        <v>993</v>
      </c>
      <c r="C425" s="1413"/>
      <c r="D425" s="1415"/>
      <c r="E425" s="305" t="str">
        <f>E424</f>
        <v>111/09/20</v>
      </c>
      <c r="F425" s="1505"/>
      <c r="G425" s="1415"/>
      <c r="H425" s="319">
        <v>2</v>
      </c>
      <c r="I425" s="379" t="s">
        <v>443</v>
      </c>
      <c r="J425" s="1507"/>
      <c r="K425" s="319">
        <f>K423+H425</f>
        <v>410</v>
      </c>
      <c r="L425" s="379" t="s">
        <v>320</v>
      </c>
      <c r="M425" s="1421"/>
      <c r="N425" s="320" t="s">
        <v>1994</v>
      </c>
      <c r="O425" s="1423"/>
      <c r="P425" s="327"/>
    </row>
    <row r="426" spans="1:16" ht="30" customHeight="1">
      <c r="A426" s="1410" t="s">
        <v>6366</v>
      </c>
      <c r="B426" s="320" t="s">
        <v>1006</v>
      </c>
      <c r="C426" s="1412">
        <v>15</v>
      </c>
      <c r="D426" s="1414" t="s">
        <v>460</v>
      </c>
      <c r="E426" s="305" t="s">
        <v>6367</v>
      </c>
      <c r="F426" s="1504">
        <v>3</v>
      </c>
      <c r="G426" s="1414" t="s">
        <v>460</v>
      </c>
      <c r="H426" s="1400" t="str">
        <f>E426</f>
        <v>111/09/22</v>
      </c>
      <c r="I426" s="1401"/>
      <c r="J426" s="1506" t="s">
        <v>3290</v>
      </c>
      <c r="K426" s="319">
        <f>K424+F426</f>
        <v>573</v>
      </c>
      <c r="L426" s="379" t="s">
        <v>460</v>
      </c>
      <c r="M426" s="1420" t="s">
        <v>444</v>
      </c>
      <c r="N426" s="320" t="s">
        <v>714</v>
      </c>
      <c r="O426" s="1422" t="s">
        <v>6368</v>
      </c>
      <c r="P426" s="327"/>
    </row>
    <row r="427" spans="1:16" ht="30" customHeight="1">
      <c r="A427" s="1411"/>
      <c r="B427" s="320" t="s">
        <v>993</v>
      </c>
      <c r="C427" s="1413"/>
      <c r="D427" s="1415"/>
      <c r="E427" s="305" t="str">
        <f>E426</f>
        <v>111/09/22</v>
      </c>
      <c r="F427" s="1505"/>
      <c r="G427" s="1415"/>
      <c r="H427" s="319">
        <v>2</v>
      </c>
      <c r="I427" s="379" t="s">
        <v>443</v>
      </c>
      <c r="J427" s="1507"/>
      <c r="K427" s="319">
        <f>K425+H427</f>
        <v>412</v>
      </c>
      <c r="L427" s="379" t="s">
        <v>320</v>
      </c>
      <c r="M427" s="1421"/>
      <c r="N427" s="320" t="s">
        <v>1994</v>
      </c>
      <c r="O427" s="1423"/>
      <c r="P427" s="327"/>
    </row>
    <row r="428" spans="1:16" ht="30" customHeight="1">
      <c r="A428" s="1410" t="s">
        <v>6369</v>
      </c>
      <c r="B428" s="320" t="s">
        <v>1006</v>
      </c>
      <c r="C428" s="1412">
        <v>15</v>
      </c>
      <c r="D428" s="1414" t="s">
        <v>460</v>
      </c>
      <c r="E428" s="305" t="s">
        <v>6367</v>
      </c>
      <c r="F428" s="1504">
        <v>3</v>
      </c>
      <c r="G428" s="1414" t="s">
        <v>460</v>
      </c>
      <c r="H428" s="1400" t="str">
        <f>E428</f>
        <v>111/09/22</v>
      </c>
      <c r="I428" s="1401"/>
      <c r="J428" s="1506" t="s">
        <v>3290</v>
      </c>
      <c r="K428" s="319">
        <f>K426+F428</f>
        <v>576</v>
      </c>
      <c r="L428" s="379" t="s">
        <v>460</v>
      </c>
      <c r="M428" s="1420" t="s">
        <v>444</v>
      </c>
      <c r="N428" s="320" t="s">
        <v>474</v>
      </c>
      <c r="O428" s="1422" t="s">
        <v>6370</v>
      </c>
      <c r="P428" s="327"/>
    </row>
    <row r="429" spans="1:16" ht="30" customHeight="1">
      <c r="A429" s="1411"/>
      <c r="B429" s="320" t="s">
        <v>993</v>
      </c>
      <c r="C429" s="1413"/>
      <c r="D429" s="1415"/>
      <c r="E429" s="305" t="str">
        <f>E428</f>
        <v>111/09/22</v>
      </c>
      <c r="F429" s="1505"/>
      <c r="G429" s="1415"/>
      <c r="H429" s="319">
        <v>2</v>
      </c>
      <c r="I429" s="379" t="s">
        <v>443</v>
      </c>
      <c r="J429" s="1507"/>
      <c r="K429" s="319">
        <f>K427+H429</f>
        <v>414</v>
      </c>
      <c r="L429" s="379" t="s">
        <v>320</v>
      </c>
      <c r="M429" s="1421"/>
      <c r="N429" s="320" t="s">
        <v>1820</v>
      </c>
      <c r="O429" s="1423"/>
      <c r="P429" s="327"/>
    </row>
    <row r="430" spans="1:16" ht="30" customHeight="1">
      <c r="A430" s="1410" t="s">
        <v>6371</v>
      </c>
      <c r="B430" s="320" t="s">
        <v>1006</v>
      </c>
      <c r="C430" s="1412">
        <v>15</v>
      </c>
      <c r="D430" s="1414" t="s">
        <v>460</v>
      </c>
      <c r="E430" s="305" t="s">
        <v>6372</v>
      </c>
      <c r="F430" s="1504">
        <v>3</v>
      </c>
      <c r="G430" s="1414" t="s">
        <v>460</v>
      </c>
      <c r="H430" s="1400" t="str">
        <f>E430</f>
        <v>111/09/24</v>
      </c>
      <c r="I430" s="1401"/>
      <c r="J430" s="1506" t="s">
        <v>3290</v>
      </c>
      <c r="K430" s="319">
        <f>K428+F430</f>
        <v>579</v>
      </c>
      <c r="L430" s="379" t="s">
        <v>460</v>
      </c>
      <c r="M430" s="1420" t="s">
        <v>444</v>
      </c>
      <c r="N430" s="320" t="s">
        <v>714</v>
      </c>
      <c r="O430" s="1422" t="s">
        <v>6373</v>
      </c>
      <c r="P430" s="327"/>
    </row>
    <row r="431" spans="1:16" ht="30" customHeight="1">
      <c r="A431" s="1411"/>
      <c r="B431" s="320" t="s">
        <v>993</v>
      </c>
      <c r="C431" s="1413"/>
      <c r="D431" s="1415"/>
      <c r="E431" s="305" t="str">
        <f>E430</f>
        <v>111/09/24</v>
      </c>
      <c r="F431" s="1505"/>
      <c r="G431" s="1415"/>
      <c r="H431" s="319">
        <v>2</v>
      </c>
      <c r="I431" s="379" t="s">
        <v>443</v>
      </c>
      <c r="J431" s="1507"/>
      <c r="K431" s="319">
        <f>K429+H431</f>
        <v>416</v>
      </c>
      <c r="L431" s="379" t="s">
        <v>320</v>
      </c>
      <c r="M431" s="1421"/>
      <c r="N431" s="320" t="s">
        <v>1994</v>
      </c>
      <c r="O431" s="1423"/>
      <c r="P431" s="327"/>
    </row>
    <row r="432" spans="1:16" ht="30" customHeight="1">
      <c r="A432" s="1410" t="s">
        <v>6374</v>
      </c>
      <c r="B432" s="320" t="s">
        <v>1006</v>
      </c>
      <c r="C432" s="1412">
        <v>15</v>
      </c>
      <c r="D432" s="1414" t="s">
        <v>460</v>
      </c>
      <c r="E432" s="305" t="s">
        <v>6246</v>
      </c>
      <c r="F432" s="1504">
        <v>3</v>
      </c>
      <c r="G432" s="1414" t="s">
        <v>460</v>
      </c>
      <c r="H432" s="1400" t="str">
        <f>E432</f>
        <v>111/09/26</v>
      </c>
      <c r="I432" s="1401"/>
      <c r="J432" s="1506" t="s">
        <v>3290</v>
      </c>
      <c r="K432" s="319">
        <f>K430+F432</f>
        <v>582</v>
      </c>
      <c r="L432" s="379" t="s">
        <v>460</v>
      </c>
      <c r="M432" s="1420" t="s">
        <v>444</v>
      </c>
      <c r="N432" s="320" t="s">
        <v>714</v>
      </c>
      <c r="O432" s="1422" t="s">
        <v>6375</v>
      </c>
      <c r="P432" s="327"/>
    </row>
    <row r="433" spans="1:16" ht="30" customHeight="1">
      <c r="A433" s="1411"/>
      <c r="B433" s="320" t="s">
        <v>993</v>
      </c>
      <c r="C433" s="1413"/>
      <c r="D433" s="1415"/>
      <c r="E433" s="305" t="str">
        <f>E432</f>
        <v>111/09/26</v>
      </c>
      <c r="F433" s="1505"/>
      <c r="G433" s="1415"/>
      <c r="H433" s="319">
        <v>2</v>
      </c>
      <c r="I433" s="379" t="s">
        <v>443</v>
      </c>
      <c r="J433" s="1507"/>
      <c r="K433" s="319">
        <f>K431+H433</f>
        <v>418</v>
      </c>
      <c r="L433" s="379" t="s">
        <v>320</v>
      </c>
      <c r="M433" s="1421"/>
      <c r="N433" s="320" t="s">
        <v>1994</v>
      </c>
      <c r="O433" s="1423"/>
      <c r="P433" s="327"/>
    </row>
    <row r="434" spans="1:16" ht="30" customHeight="1">
      <c r="A434" s="1410" t="s">
        <v>6376</v>
      </c>
      <c r="B434" s="320" t="s">
        <v>1006</v>
      </c>
      <c r="C434" s="1412">
        <v>15</v>
      </c>
      <c r="D434" s="1414" t="s">
        <v>460</v>
      </c>
      <c r="E434" s="305" t="s">
        <v>6377</v>
      </c>
      <c r="F434" s="1504">
        <v>3</v>
      </c>
      <c r="G434" s="1414" t="s">
        <v>460</v>
      </c>
      <c r="H434" s="1400" t="str">
        <f>E434</f>
        <v>111/09/30</v>
      </c>
      <c r="I434" s="1401"/>
      <c r="J434" s="1506" t="s">
        <v>3290</v>
      </c>
      <c r="K434" s="319">
        <f>K432+F434</f>
        <v>585</v>
      </c>
      <c r="L434" s="379" t="s">
        <v>460</v>
      </c>
      <c r="M434" s="1420" t="s">
        <v>444</v>
      </c>
      <c r="N434" s="320" t="s">
        <v>5027</v>
      </c>
      <c r="O434" s="1422" t="s">
        <v>6378</v>
      </c>
      <c r="P434" s="327"/>
    </row>
    <row r="435" spans="1:16" ht="30" customHeight="1">
      <c r="A435" s="1411"/>
      <c r="B435" s="320" t="s">
        <v>993</v>
      </c>
      <c r="C435" s="1413"/>
      <c r="D435" s="1415"/>
      <c r="E435" s="305" t="str">
        <f>E434</f>
        <v>111/09/30</v>
      </c>
      <c r="F435" s="1505"/>
      <c r="G435" s="1415"/>
      <c r="H435" s="319">
        <v>2</v>
      </c>
      <c r="I435" s="379" t="s">
        <v>443</v>
      </c>
      <c r="J435" s="1507"/>
      <c r="K435" s="319">
        <f>K433+H435</f>
        <v>420</v>
      </c>
      <c r="L435" s="379" t="s">
        <v>320</v>
      </c>
      <c r="M435" s="1421"/>
      <c r="N435" s="320" t="s">
        <v>3437</v>
      </c>
      <c r="O435" s="1423"/>
      <c r="P435" s="327"/>
    </row>
    <row r="436" spans="1:16" ht="30" customHeight="1">
      <c r="A436" s="1410" t="s">
        <v>6673</v>
      </c>
      <c r="B436" s="320" t="s">
        <v>1006</v>
      </c>
      <c r="C436" s="1412">
        <v>15</v>
      </c>
      <c r="D436" s="1414" t="s">
        <v>460</v>
      </c>
      <c r="E436" s="305" t="s">
        <v>6434</v>
      </c>
      <c r="F436" s="1504">
        <v>3</v>
      </c>
      <c r="G436" s="1414" t="s">
        <v>460</v>
      </c>
      <c r="H436" s="1400" t="str">
        <f>E436</f>
        <v>111/10/04</v>
      </c>
      <c r="I436" s="1401"/>
      <c r="J436" s="1506" t="s">
        <v>3290</v>
      </c>
      <c r="K436" s="319">
        <f>K434+F436</f>
        <v>588</v>
      </c>
      <c r="L436" s="379" t="s">
        <v>460</v>
      </c>
      <c r="M436" s="1420" t="s">
        <v>444</v>
      </c>
      <c r="N436" s="320" t="s">
        <v>714</v>
      </c>
      <c r="O436" s="1422" t="s">
        <v>6674</v>
      </c>
      <c r="P436" s="327"/>
    </row>
    <row r="437" spans="1:16" ht="30" customHeight="1">
      <c r="A437" s="1411"/>
      <c r="B437" s="320" t="s">
        <v>993</v>
      </c>
      <c r="C437" s="1413"/>
      <c r="D437" s="1415"/>
      <c r="E437" s="305" t="str">
        <f>E436</f>
        <v>111/10/04</v>
      </c>
      <c r="F437" s="1505"/>
      <c r="G437" s="1415"/>
      <c r="H437" s="319">
        <v>2</v>
      </c>
      <c r="I437" s="379" t="s">
        <v>443</v>
      </c>
      <c r="J437" s="1507"/>
      <c r="K437" s="319">
        <f>K435+H437</f>
        <v>422</v>
      </c>
      <c r="L437" s="379" t="s">
        <v>320</v>
      </c>
      <c r="M437" s="1421"/>
      <c r="N437" s="320" t="s">
        <v>557</v>
      </c>
      <c r="O437" s="1423"/>
      <c r="P437" s="327"/>
    </row>
    <row r="438" spans="1:16" ht="30" customHeight="1">
      <c r="A438" s="1410" t="s">
        <v>6675</v>
      </c>
      <c r="B438" s="320" t="s">
        <v>1006</v>
      </c>
      <c r="C438" s="1412">
        <v>15</v>
      </c>
      <c r="D438" s="1414" t="s">
        <v>460</v>
      </c>
      <c r="E438" s="305" t="s">
        <v>6434</v>
      </c>
      <c r="F438" s="1504">
        <v>3</v>
      </c>
      <c r="G438" s="1414" t="s">
        <v>460</v>
      </c>
      <c r="H438" s="1400" t="str">
        <f>E438</f>
        <v>111/10/04</v>
      </c>
      <c r="I438" s="1401"/>
      <c r="J438" s="1506" t="s">
        <v>3290</v>
      </c>
      <c r="K438" s="319">
        <f>K436+F438</f>
        <v>591</v>
      </c>
      <c r="L438" s="379" t="s">
        <v>460</v>
      </c>
      <c r="M438" s="1420" t="s">
        <v>444</v>
      </c>
      <c r="N438" s="320" t="s">
        <v>714</v>
      </c>
      <c r="O438" s="1422" t="s">
        <v>6676</v>
      </c>
      <c r="P438" s="327"/>
    </row>
    <row r="439" spans="1:16" ht="30" customHeight="1">
      <c r="A439" s="1411"/>
      <c r="B439" s="320" t="s">
        <v>993</v>
      </c>
      <c r="C439" s="1413"/>
      <c r="D439" s="1415"/>
      <c r="E439" s="305" t="str">
        <f>E438</f>
        <v>111/10/04</v>
      </c>
      <c r="F439" s="1505"/>
      <c r="G439" s="1415"/>
      <c r="H439" s="319">
        <v>2</v>
      </c>
      <c r="I439" s="379" t="s">
        <v>443</v>
      </c>
      <c r="J439" s="1507"/>
      <c r="K439" s="319">
        <f>K437+H439</f>
        <v>424</v>
      </c>
      <c r="L439" s="379" t="s">
        <v>320</v>
      </c>
      <c r="M439" s="1421"/>
      <c r="N439" s="320" t="s">
        <v>1994</v>
      </c>
      <c r="O439" s="1423"/>
      <c r="P439" s="327"/>
    </row>
    <row r="440" spans="1:16" ht="30" customHeight="1">
      <c r="A440" s="1410" t="s">
        <v>6677</v>
      </c>
      <c r="B440" s="320" t="s">
        <v>1006</v>
      </c>
      <c r="C440" s="1412">
        <v>15</v>
      </c>
      <c r="D440" s="1414" t="s">
        <v>460</v>
      </c>
      <c r="E440" s="305" t="s">
        <v>6678</v>
      </c>
      <c r="F440" s="1504">
        <v>3</v>
      </c>
      <c r="G440" s="1414" t="s">
        <v>460</v>
      </c>
      <c r="H440" s="1400" t="str">
        <f>E440</f>
        <v>111/10/07</v>
      </c>
      <c r="I440" s="1401"/>
      <c r="J440" s="1506" t="s">
        <v>3290</v>
      </c>
      <c r="K440" s="319">
        <f>K438+F440</f>
        <v>594</v>
      </c>
      <c r="L440" s="379" t="s">
        <v>460</v>
      </c>
      <c r="M440" s="1420" t="s">
        <v>444</v>
      </c>
      <c r="N440" s="320" t="s">
        <v>676</v>
      </c>
      <c r="O440" s="1422" t="s">
        <v>6679</v>
      </c>
      <c r="P440" s="327"/>
    </row>
    <row r="441" spans="1:16" ht="30" customHeight="1">
      <c r="A441" s="1411"/>
      <c r="B441" s="320" t="s">
        <v>993</v>
      </c>
      <c r="C441" s="1413"/>
      <c r="D441" s="1415"/>
      <c r="E441" s="305" t="str">
        <f>E440</f>
        <v>111/10/07</v>
      </c>
      <c r="F441" s="1505"/>
      <c r="G441" s="1415"/>
      <c r="H441" s="319">
        <v>2</v>
      </c>
      <c r="I441" s="379" t="s">
        <v>443</v>
      </c>
      <c r="J441" s="1507"/>
      <c r="K441" s="319">
        <f>K439+H441</f>
        <v>426</v>
      </c>
      <c r="L441" s="379" t="s">
        <v>320</v>
      </c>
      <c r="M441" s="1421"/>
      <c r="N441" s="320" t="s">
        <v>2575</v>
      </c>
      <c r="O441" s="1423"/>
      <c r="P441" s="327"/>
    </row>
    <row r="442" spans="1:16" ht="30" customHeight="1">
      <c r="A442" s="1410" t="s">
        <v>6680</v>
      </c>
      <c r="B442" s="320" t="s">
        <v>1006</v>
      </c>
      <c r="C442" s="1412">
        <v>15</v>
      </c>
      <c r="D442" s="1414" t="s">
        <v>460</v>
      </c>
      <c r="E442" s="305" t="s">
        <v>6681</v>
      </c>
      <c r="F442" s="1504">
        <v>3</v>
      </c>
      <c r="G442" s="1414" t="s">
        <v>460</v>
      </c>
      <c r="H442" s="1400" t="str">
        <f>E442</f>
        <v>111/10/08</v>
      </c>
      <c r="I442" s="1401"/>
      <c r="J442" s="1506" t="s">
        <v>3290</v>
      </c>
      <c r="K442" s="319">
        <f>K440+F442</f>
        <v>597</v>
      </c>
      <c r="L442" s="379" t="s">
        <v>460</v>
      </c>
      <c r="M442" s="1420" t="s">
        <v>444</v>
      </c>
      <c r="N442" s="320" t="s">
        <v>714</v>
      </c>
      <c r="O442" s="1422" t="s">
        <v>6682</v>
      </c>
      <c r="P442" s="327"/>
    </row>
    <row r="443" spans="1:16" ht="30" customHeight="1">
      <c r="A443" s="1411"/>
      <c r="B443" s="320" t="s">
        <v>993</v>
      </c>
      <c r="C443" s="1413"/>
      <c r="D443" s="1415"/>
      <c r="E443" s="305" t="str">
        <f>E442</f>
        <v>111/10/08</v>
      </c>
      <c r="F443" s="1505"/>
      <c r="G443" s="1415"/>
      <c r="H443" s="319">
        <v>2</v>
      </c>
      <c r="I443" s="379" t="s">
        <v>443</v>
      </c>
      <c r="J443" s="1507"/>
      <c r="K443" s="319">
        <f>K441+H443</f>
        <v>428</v>
      </c>
      <c r="L443" s="379" t="s">
        <v>320</v>
      </c>
      <c r="M443" s="1421"/>
      <c r="N443" s="320" t="s">
        <v>1994</v>
      </c>
      <c r="O443" s="1423"/>
      <c r="P443" s="327"/>
    </row>
    <row r="444" spans="1:16" ht="30" customHeight="1">
      <c r="A444" s="1410" t="s">
        <v>6683</v>
      </c>
      <c r="B444" s="320" t="s">
        <v>1006</v>
      </c>
      <c r="C444" s="1412">
        <v>15</v>
      </c>
      <c r="D444" s="1414" t="s">
        <v>460</v>
      </c>
      <c r="E444" s="305" t="s">
        <v>6681</v>
      </c>
      <c r="F444" s="1504">
        <v>3</v>
      </c>
      <c r="G444" s="1414" t="s">
        <v>460</v>
      </c>
      <c r="H444" s="1400" t="str">
        <f>E444</f>
        <v>111/10/08</v>
      </c>
      <c r="I444" s="1401"/>
      <c r="J444" s="1506" t="s">
        <v>3290</v>
      </c>
      <c r="K444" s="319">
        <f>K442+F444</f>
        <v>600</v>
      </c>
      <c r="L444" s="379" t="s">
        <v>460</v>
      </c>
      <c r="M444" s="1420" t="s">
        <v>444</v>
      </c>
      <c r="N444" s="320" t="s">
        <v>676</v>
      </c>
      <c r="O444" s="1422" t="s">
        <v>6684</v>
      </c>
      <c r="P444" s="327"/>
    </row>
    <row r="445" spans="1:16" ht="30" customHeight="1">
      <c r="A445" s="1411"/>
      <c r="B445" s="320" t="s">
        <v>993</v>
      </c>
      <c r="C445" s="1413"/>
      <c r="D445" s="1415"/>
      <c r="E445" s="305" t="str">
        <f>E444</f>
        <v>111/10/08</v>
      </c>
      <c r="F445" s="1505"/>
      <c r="G445" s="1415"/>
      <c r="H445" s="319">
        <v>2</v>
      </c>
      <c r="I445" s="379" t="s">
        <v>443</v>
      </c>
      <c r="J445" s="1507"/>
      <c r="K445" s="319">
        <f>K443+H445</f>
        <v>430</v>
      </c>
      <c r="L445" s="379" t="s">
        <v>320</v>
      </c>
      <c r="M445" s="1421"/>
      <c r="N445" s="320" t="s">
        <v>1994</v>
      </c>
      <c r="O445" s="1423"/>
      <c r="P445" s="327"/>
    </row>
    <row r="446" spans="1:16" ht="30" customHeight="1">
      <c r="A446" s="1410" t="s">
        <v>6685</v>
      </c>
      <c r="B446" s="320" t="s">
        <v>1006</v>
      </c>
      <c r="C446" s="1412">
        <v>15</v>
      </c>
      <c r="D446" s="1414" t="s">
        <v>460</v>
      </c>
      <c r="E446" s="305" t="s">
        <v>6686</v>
      </c>
      <c r="F446" s="1504">
        <v>3</v>
      </c>
      <c r="G446" s="1414" t="s">
        <v>460</v>
      </c>
      <c r="H446" s="1400" t="str">
        <f>E446</f>
        <v>111/10/12</v>
      </c>
      <c r="I446" s="1401"/>
      <c r="J446" s="1506" t="s">
        <v>3290</v>
      </c>
      <c r="K446" s="319">
        <f>K444+F446</f>
        <v>603</v>
      </c>
      <c r="L446" s="379" t="s">
        <v>460</v>
      </c>
      <c r="M446" s="1420" t="s">
        <v>444</v>
      </c>
      <c r="N446" s="320" t="s">
        <v>5027</v>
      </c>
      <c r="O446" s="1422" t="s">
        <v>6687</v>
      </c>
      <c r="P446" s="327"/>
    </row>
    <row r="447" spans="1:16" ht="30" customHeight="1">
      <c r="A447" s="1411"/>
      <c r="B447" s="320" t="s">
        <v>993</v>
      </c>
      <c r="C447" s="1413"/>
      <c r="D447" s="1415"/>
      <c r="E447" s="305" t="str">
        <f>E446</f>
        <v>111/10/12</v>
      </c>
      <c r="F447" s="1505"/>
      <c r="G447" s="1415"/>
      <c r="H447" s="319">
        <v>2</v>
      </c>
      <c r="I447" s="379" t="s">
        <v>443</v>
      </c>
      <c r="J447" s="1507"/>
      <c r="K447" s="319">
        <f>K445+H447</f>
        <v>432</v>
      </c>
      <c r="L447" s="379" t="s">
        <v>320</v>
      </c>
      <c r="M447" s="1421"/>
      <c r="N447" s="320" t="s">
        <v>3437</v>
      </c>
      <c r="O447" s="1423"/>
      <c r="P447" s="327"/>
    </row>
    <row r="448" spans="1:16" ht="30" customHeight="1">
      <c r="A448" s="1410" t="s">
        <v>6688</v>
      </c>
      <c r="B448" s="320" t="s">
        <v>1006</v>
      </c>
      <c r="C448" s="1412">
        <v>15</v>
      </c>
      <c r="D448" s="1414" t="s">
        <v>460</v>
      </c>
      <c r="E448" s="305" t="s">
        <v>6689</v>
      </c>
      <c r="F448" s="1504">
        <v>3</v>
      </c>
      <c r="G448" s="1414" t="s">
        <v>460</v>
      </c>
      <c r="H448" s="1400" t="str">
        <f>E448</f>
        <v>111/10/13</v>
      </c>
      <c r="I448" s="1401"/>
      <c r="J448" s="1506" t="s">
        <v>3290</v>
      </c>
      <c r="K448" s="319">
        <f>K446+F448</f>
        <v>606</v>
      </c>
      <c r="L448" s="379" t="s">
        <v>460</v>
      </c>
      <c r="M448" s="1420" t="s">
        <v>444</v>
      </c>
      <c r="N448" s="320" t="s">
        <v>714</v>
      </c>
      <c r="O448" s="1422" t="s">
        <v>6690</v>
      </c>
      <c r="P448" s="327"/>
    </row>
    <row r="449" spans="1:16" ht="30" customHeight="1">
      <c r="A449" s="1411"/>
      <c r="B449" s="320" t="s">
        <v>993</v>
      </c>
      <c r="C449" s="1413"/>
      <c r="D449" s="1415"/>
      <c r="E449" s="305" t="str">
        <f>E448</f>
        <v>111/10/13</v>
      </c>
      <c r="F449" s="1505"/>
      <c r="G449" s="1415"/>
      <c r="H449" s="319">
        <v>2</v>
      </c>
      <c r="I449" s="379" t="s">
        <v>443</v>
      </c>
      <c r="J449" s="1507"/>
      <c r="K449" s="319">
        <f>K447+H449</f>
        <v>434</v>
      </c>
      <c r="L449" s="379" t="s">
        <v>320</v>
      </c>
      <c r="M449" s="1421"/>
      <c r="N449" s="320" t="s">
        <v>1994</v>
      </c>
      <c r="O449" s="1423"/>
      <c r="P449" s="327"/>
    </row>
    <row r="450" spans="1:16" ht="30" customHeight="1">
      <c r="A450" s="1410" t="s">
        <v>6691</v>
      </c>
      <c r="B450" s="320" t="s">
        <v>1006</v>
      </c>
      <c r="C450" s="1412">
        <v>15</v>
      </c>
      <c r="D450" s="1414" t="s">
        <v>460</v>
      </c>
      <c r="E450" s="305" t="s">
        <v>6689</v>
      </c>
      <c r="F450" s="1504">
        <v>3</v>
      </c>
      <c r="G450" s="1414" t="s">
        <v>460</v>
      </c>
      <c r="H450" s="1400" t="str">
        <f>E450</f>
        <v>111/10/13</v>
      </c>
      <c r="I450" s="1401"/>
      <c r="J450" s="1506" t="s">
        <v>3290</v>
      </c>
      <c r="K450" s="319">
        <f>K448+F450</f>
        <v>609</v>
      </c>
      <c r="L450" s="379" t="s">
        <v>460</v>
      </c>
      <c r="M450" s="1420" t="s">
        <v>444</v>
      </c>
      <c r="N450" s="320" t="s">
        <v>714</v>
      </c>
      <c r="O450" s="1422" t="s">
        <v>6692</v>
      </c>
      <c r="P450" s="327"/>
    </row>
    <row r="451" spans="1:16" ht="30" customHeight="1">
      <c r="A451" s="1411"/>
      <c r="B451" s="320" t="s">
        <v>993</v>
      </c>
      <c r="C451" s="1413"/>
      <c r="D451" s="1415"/>
      <c r="E451" s="305" t="str">
        <f>E450</f>
        <v>111/10/13</v>
      </c>
      <c r="F451" s="1505"/>
      <c r="G451" s="1415"/>
      <c r="H451" s="319">
        <v>2</v>
      </c>
      <c r="I451" s="379" t="s">
        <v>443</v>
      </c>
      <c r="J451" s="1507"/>
      <c r="K451" s="319">
        <f>K449+H451</f>
        <v>436</v>
      </c>
      <c r="L451" s="379" t="s">
        <v>320</v>
      </c>
      <c r="M451" s="1421"/>
      <c r="N451" s="320" t="s">
        <v>1994</v>
      </c>
      <c r="O451" s="1423"/>
      <c r="P451" s="327"/>
    </row>
    <row r="452" spans="1:16" ht="30" customHeight="1">
      <c r="A452" s="1410" t="s">
        <v>6693</v>
      </c>
      <c r="B452" s="320" t="s">
        <v>1006</v>
      </c>
      <c r="C452" s="1412">
        <v>15</v>
      </c>
      <c r="D452" s="1414" t="s">
        <v>460</v>
      </c>
      <c r="E452" s="305" t="s">
        <v>6689</v>
      </c>
      <c r="F452" s="1504">
        <v>3</v>
      </c>
      <c r="G452" s="1414" t="s">
        <v>460</v>
      </c>
      <c r="H452" s="1400" t="str">
        <f>E452</f>
        <v>111/10/13</v>
      </c>
      <c r="I452" s="1401"/>
      <c r="J452" s="1506" t="s">
        <v>3290</v>
      </c>
      <c r="K452" s="319">
        <f>K450+F452</f>
        <v>612</v>
      </c>
      <c r="L452" s="379" t="s">
        <v>460</v>
      </c>
      <c r="M452" s="1420" t="s">
        <v>444</v>
      </c>
      <c r="N452" s="320" t="s">
        <v>714</v>
      </c>
      <c r="O452" s="1422" t="s">
        <v>6694</v>
      </c>
      <c r="P452" s="327"/>
    </row>
    <row r="453" spans="1:16" ht="30" customHeight="1">
      <c r="A453" s="1411"/>
      <c r="B453" s="320" t="s">
        <v>993</v>
      </c>
      <c r="C453" s="1413"/>
      <c r="D453" s="1415"/>
      <c r="E453" s="305" t="str">
        <f>E452</f>
        <v>111/10/13</v>
      </c>
      <c r="F453" s="1505"/>
      <c r="G453" s="1415"/>
      <c r="H453" s="319">
        <v>2</v>
      </c>
      <c r="I453" s="379" t="s">
        <v>443</v>
      </c>
      <c r="J453" s="1507"/>
      <c r="K453" s="319">
        <f>K451+H453</f>
        <v>438</v>
      </c>
      <c r="L453" s="379" t="s">
        <v>320</v>
      </c>
      <c r="M453" s="1421"/>
      <c r="N453" s="320" t="s">
        <v>1994</v>
      </c>
      <c r="O453" s="1423"/>
      <c r="P453" s="327"/>
    </row>
    <row r="454" spans="1:16" ht="30" customHeight="1">
      <c r="A454" s="1410" t="s">
        <v>6695</v>
      </c>
      <c r="B454" s="320" t="s">
        <v>1006</v>
      </c>
      <c r="C454" s="1412">
        <v>15</v>
      </c>
      <c r="D454" s="1414" t="s">
        <v>460</v>
      </c>
      <c r="E454" s="305" t="s">
        <v>6696</v>
      </c>
      <c r="F454" s="1504">
        <v>3</v>
      </c>
      <c r="G454" s="1414" t="s">
        <v>460</v>
      </c>
      <c r="H454" s="1400" t="str">
        <f>E454</f>
        <v>111/10/17</v>
      </c>
      <c r="I454" s="1401"/>
      <c r="J454" s="1506" t="s">
        <v>3290</v>
      </c>
      <c r="K454" s="319">
        <f>K452+F454</f>
        <v>615</v>
      </c>
      <c r="L454" s="379" t="s">
        <v>460</v>
      </c>
      <c r="M454" s="1420" t="s">
        <v>444</v>
      </c>
      <c r="N454" s="320" t="s">
        <v>714</v>
      </c>
      <c r="O454" s="1422" t="s">
        <v>6697</v>
      </c>
      <c r="P454" s="327"/>
    </row>
    <row r="455" spans="1:16" ht="30" customHeight="1">
      <c r="A455" s="1411"/>
      <c r="B455" s="320" t="s">
        <v>993</v>
      </c>
      <c r="C455" s="1413"/>
      <c r="D455" s="1415"/>
      <c r="E455" s="305" t="str">
        <f>E454</f>
        <v>111/10/17</v>
      </c>
      <c r="F455" s="1505"/>
      <c r="G455" s="1415"/>
      <c r="H455" s="319">
        <v>2</v>
      </c>
      <c r="I455" s="379" t="s">
        <v>443</v>
      </c>
      <c r="J455" s="1507"/>
      <c r="K455" s="319">
        <f>K453+H455</f>
        <v>440</v>
      </c>
      <c r="L455" s="379" t="s">
        <v>320</v>
      </c>
      <c r="M455" s="1421"/>
      <c r="N455" s="320" t="s">
        <v>1994</v>
      </c>
      <c r="O455" s="1423"/>
      <c r="P455" s="327"/>
    </row>
    <row r="456" spans="1:16" ht="30" customHeight="1">
      <c r="A456" s="1410" t="s">
        <v>6698</v>
      </c>
      <c r="B456" s="320" t="s">
        <v>1006</v>
      </c>
      <c r="C456" s="1412">
        <v>15</v>
      </c>
      <c r="D456" s="1414" t="s">
        <v>460</v>
      </c>
      <c r="E456" s="305" t="s">
        <v>6696</v>
      </c>
      <c r="F456" s="1504">
        <v>3</v>
      </c>
      <c r="G456" s="1414" t="s">
        <v>460</v>
      </c>
      <c r="H456" s="1400" t="str">
        <f>E456</f>
        <v>111/10/17</v>
      </c>
      <c r="I456" s="1401"/>
      <c r="J456" s="1506" t="s">
        <v>3290</v>
      </c>
      <c r="K456" s="319">
        <f>K454+F456</f>
        <v>618</v>
      </c>
      <c r="L456" s="379" t="s">
        <v>460</v>
      </c>
      <c r="M456" s="1420" t="s">
        <v>444</v>
      </c>
      <c r="N456" s="320" t="s">
        <v>714</v>
      </c>
      <c r="O456" s="1422" t="s">
        <v>6699</v>
      </c>
      <c r="P456" s="327"/>
    </row>
    <row r="457" spans="1:16" ht="30" customHeight="1">
      <c r="A457" s="1411"/>
      <c r="B457" s="320" t="s">
        <v>993</v>
      </c>
      <c r="C457" s="1413"/>
      <c r="D457" s="1415"/>
      <c r="E457" s="305" t="str">
        <f>E456</f>
        <v>111/10/17</v>
      </c>
      <c r="F457" s="1505"/>
      <c r="G457" s="1415"/>
      <c r="H457" s="319">
        <v>2</v>
      </c>
      <c r="I457" s="379" t="s">
        <v>443</v>
      </c>
      <c r="J457" s="1507"/>
      <c r="K457" s="319">
        <f>K455+H457</f>
        <v>442</v>
      </c>
      <c r="L457" s="379" t="s">
        <v>320</v>
      </c>
      <c r="M457" s="1421"/>
      <c r="N457" s="320" t="s">
        <v>1994</v>
      </c>
      <c r="O457" s="1423"/>
      <c r="P457" s="327"/>
    </row>
    <row r="458" spans="1:16" ht="30" customHeight="1">
      <c r="A458" s="1410" t="s">
        <v>6700</v>
      </c>
      <c r="B458" s="320" t="s">
        <v>1006</v>
      </c>
      <c r="C458" s="1412">
        <v>15</v>
      </c>
      <c r="D458" s="1414" t="s">
        <v>460</v>
      </c>
      <c r="E458" s="305" t="s">
        <v>6696</v>
      </c>
      <c r="F458" s="1504">
        <v>3</v>
      </c>
      <c r="G458" s="1414" t="s">
        <v>460</v>
      </c>
      <c r="H458" s="1400" t="str">
        <f>E458</f>
        <v>111/10/17</v>
      </c>
      <c r="I458" s="1401"/>
      <c r="J458" s="1506" t="s">
        <v>3290</v>
      </c>
      <c r="K458" s="319">
        <f>K456+F458</f>
        <v>621</v>
      </c>
      <c r="L458" s="379" t="s">
        <v>460</v>
      </c>
      <c r="M458" s="1420" t="s">
        <v>444</v>
      </c>
      <c r="N458" s="320" t="s">
        <v>714</v>
      </c>
      <c r="O458" s="1422" t="s">
        <v>6701</v>
      </c>
      <c r="P458" s="327"/>
    </row>
    <row r="459" spans="1:16" ht="30" customHeight="1">
      <c r="A459" s="1411"/>
      <c r="B459" s="320" t="s">
        <v>993</v>
      </c>
      <c r="C459" s="1413"/>
      <c r="D459" s="1415"/>
      <c r="E459" s="305" t="str">
        <f>E458</f>
        <v>111/10/17</v>
      </c>
      <c r="F459" s="1505"/>
      <c r="G459" s="1415"/>
      <c r="H459" s="319">
        <v>2</v>
      </c>
      <c r="I459" s="379" t="s">
        <v>443</v>
      </c>
      <c r="J459" s="1507"/>
      <c r="K459" s="319">
        <f>K457+H459</f>
        <v>444</v>
      </c>
      <c r="L459" s="379" t="s">
        <v>320</v>
      </c>
      <c r="M459" s="1421"/>
      <c r="N459" s="320" t="s">
        <v>1994</v>
      </c>
      <c r="O459" s="1423"/>
      <c r="P459" s="327"/>
    </row>
    <row r="460" spans="1:16" ht="30" customHeight="1">
      <c r="A460" s="1410" t="s">
        <v>6702</v>
      </c>
      <c r="B460" s="320" t="s">
        <v>1006</v>
      </c>
      <c r="C460" s="1412">
        <v>15</v>
      </c>
      <c r="D460" s="1414" t="s">
        <v>460</v>
      </c>
      <c r="E460" s="305" t="s">
        <v>6703</v>
      </c>
      <c r="F460" s="1504">
        <v>3</v>
      </c>
      <c r="G460" s="1414" t="s">
        <v>460</v>
      </c>
      <c r="H460" s="1400" t="str">
        <f>E460</f>
        <v>111/10/18</v>
      </c>
      <c r="I460" s="1401"/>
      <c r="J460" s="1506" t="s">
        <v>3290</v>
      </c>
      <c r="K460" s="319">
        <f>K458+F460</f>
        <v>624</v>
      </c>
      <c r="L460" s="379" t="s">
        <v>460</v>
      </c>
      <c r="M460" s="1420" t="s">
        <v>444</v>
      </c>
      <c r="N460" s="320" t="s">
        <v>714</v>
      </c>
      <c r="O460" s="1422" t="s">
        <v>6704</v>
      </c>
      <c r="P460" s="327"/>
    </row>
    <row r="461" spans="1:16" ht="30" customHeight="1">
      <c r="A461" s="1411"/>
      <c r="B461" s="320" t="s">
        <v>993</v>
      </c>
      <c r="C461" s="1413"/>
      <c r="D461" s="1415"/>
      <c r="E461" s="305" t="str">
        <f>E460</f>
        <v>111/10/18</v>
      </c>
      <c r="F461" s="1505"/>
      <c r="G461" s="1415"/>
      <c r="H461" s="319">
        <v>2</v>
      </c>
      <c r="I461" s="379" t="s">
        <v>443</v>
      </c>
      <c r="J461" s="1507"/>
      <c r="K461" s="319">
        <f>K459+H461</f>
        <v>446</v>
      </c>
      <c r="L461" s="379" t="s">
        <v>320</v>
      </c>
      <c r="M461" s="1421"/>
      <c r="N461" s="320" t="s">
        <v>1994</v>
      </c>
      <c r="O461" s="1423"/>
      <c r="P461" s="327"/>
    </row>
    <row r="462" spans="1:16" ht="30" customHeight="1">
      <c r="A462" s="1410" t="s">
        <v>6705</v>
      </c>
      <c r="B462" s="320" t="s">
        <v>1006</v>
      </c>
      <c r="C462" s="1412">
        <v>15</v>
      </c>
      <c r="D462" s="1414" t="s">
        <v>460</v>
      </c>
      <c r="E462" s="305" t="s">
        <v>6708</v>
      </c>
      <c r="F462" s="1504">
        <v>3</v>
      </c>
      <c r="G462" s="1414" t="s">
        <v>460</v>
      </c>
      <c r="H462" s="1400" t="str">
        <f>E462</f>
        <v>111/10/19</v>
      </c>
      <c r="I462" s="1401"/>
      <c r="J462" s="1506" t="s">
        <v>3290</v>
      </c>
      <c r="K462" s="319">
        <f>K460+F462</f>
        <v>627</v>
      </c>
      <c r="L462" s="379" t="s">
        <v>460</v>
      </c>
      <c r="M462" s="1420" t="s">
        <v>444</v>
      </c>
      <c r="N462" s="320" t="s">
        <v>714</v>
      </c>
      <c r="O462" s="1422" t="s">
        <v>6706</v>
      </c>
      <c r="P462" s="327"/>
    </row>
    <row r="463" spans="1:16" ht="30" customHeight="1">
      <c r="A463" s="1411"/>
      <c r="B463" s="320" t="s">
        <v>993</v>
      </c>
      <c r="C463" s="1413"/>
      <c r="D463" s="1415"/>
      <c r="E463" s="305" t="str">
        <f>E462</f>
        <v>111/10/19</v>
      </c>
      <c r="F463" s="1505"/>
      <c r="G463" s="1415"/>
      <c r="H463" s="319">
        <v>2</v>
      </c>
      <c r="I463" s="379" t="s">
        <v>443</v>
      </c>
      <c r="J463" s="1507"/>
      <c r="K463" s="319">
        <f>K461+H463</f>
        <v>448</v>
      </c>
      <c r="L463" s="379" t="s">
        <v>320</v>
      </c>
      <c r="M463" s="1421"/>
      <c r="N463" s="320" t="s">
        <v>1994</v>
      </c>
      <c r="O463" s="1423"/>
      <c r="P463" s="327"/>
    </row>
    <row r="464" spans="1:16" ht="30" customHeight="1">
      <c r="A464" s="1410" t="s">
        <v>6707</v>
      </c>
      <c r="B464" s="320" t="s">
        <v>1006</v>
      </c>
      <c r="C464" s="1412">
        <v>15</v>
      </c>
      <c r="D464" s="1414" t="s">
        <v>460</v>
      </c>
      <c r="E464" s="305" t="s">
        <v>6709</v>
      </c>
      <c r="F464" s="1504">
        <v>3</v>
      </c>
      <c r="G464" s="1414" t="s">
        <v>460</v>
      </c>
      <c r="H464" s="1400" t="str">
        <f>E464</f>
        <v>111/10/24</v>
      </c>
      <c r="I464" s="1401"/>
      <c r="J464" s="1506" t="s">
        <v>3290</v>
      </c>
      <c r="K464" s="319">
        <f>K462+F464</f>
        <v>630</v>
      </c>
      <c r="L464" s="379" t="s">
        <v>460</v>
      </c>
      <c r="M464" s="1420" t="s">
        <v>444</v>
      </c>
      <c r="N464" s="320" t="s">
        <v>714</v>
      </c>
      <c r="O464" s="1422" t="s">
        <v>6710</v>
      </c>
      <c r="P464" s="327"/>
    </row>
    <row r="465" spans="1:16" ht="30" customHeight="1">
      <c r="A465" s="1411"/>
      <c r="B465" s="320" t="s">
        <v>993</v>
      </c>
      <c r="C465" s="1413"/>
      <c r="D465" s="1415"/>
      <c r="E465" s="305" t="str">
        <f>E464</f>
        <v>111/10/24</v>
      </c>
      <c r="F465" s="1505"/>
      <c r="G465" s="1415"/>
      <c r="H465" s="319">
        <v>2</v>
      </c>
      <c r="I465" s="379" t="s">
        <v>443</v>
      </c>
      <c r="J465" s="1507"/>
      <c r="K465" s="319">
        <f>K463+H465</f>
        <v>450</v>
      </c>
      <c r="L465" s="379" t="s">
        <v>320</v>
      </c>
      <c r="M465" s="1421"/>
      <c r="N465" s="320" t="s">
        <v>1994</v>
      </c>
      <c r="O465" s="1423"/>
      <c r="P465" s="327"/>
    </row>
    <row r="466" spans="1:16" ht="30" customHeight="1">
      <c r="A466" s="1410" t="s">
        <v>6711</v>
      </c>
      <c r="B466" s="320" t="s">
        <v>1006</v>
      </c>
      <c r="C466" s="1412">
        <v>15</v>
      </c>
      <c r="D466" s="1414" t="s">
        <v>460</v>
      </c>
      <c r="E466" s="305" t="s">
        <v>6712</v>
      </c>
      <c r="F466" s="1504">
        <v>3</v>
      </c>
      <c r="G466" s="1414" t="s">
        <v>460</v>
      </c>
      <c r="H466" s="1400" t="str">
        <f>E466</f>
        <v>111/10/26</v>
      </c>
      <c r="I466" s="1401"/>
      <c r="J466" s="1506" t="s">
        <v>3290</v>
      </c>
      <c r="K466" s="319">
        <f>K464+F466</f>
        <v>633</v>
      </c>
      <c r="L466" s="379" t="s">
        <v>460</v>
      </c>
      <c r="M466" s="1420" t="s">
        <v>444</v>
      </c>
      <c r="N466" s="320" t="s">
        <v>714</v>
      </c>
      <c r="O466" s="1422" t="s">
        <v>6713</v>
      </c>
      <c r="P466" s="327"/>
    </row>
    <row r="467" spans="1:16" ht="30" customHeight="1">
      <c r="A467" s="1411"/>
      <c r="B467" s="320" t="s">
        <v>993</v>
      </c>
      <c r="C467" s="1413"/>
      <c r="D467" s="1415"/>
      <c r="E467" s="305" t="str">
        <f>E466</f>
        <v>111/10/26</v>
      </c>
      <c r="F467" s="1505"/>
      <c r="G467" s="1415"/>
      <c r="H467" s="319">
        <v>2</v>
      </c>
      <c r="I467" s="379" t="s">
        <v>443</v>
      </c>
      <c r="J467" s="1507"/>
      <c r="K467" s="319">
        <f>K465+H467</f>
        <v>452</v>
      </c>
      <c r="L467" s="379" t="s">
        <v>320</v>
      </c>
      <c r="M467" s="1421"/>
      <c r="N467" s="320" t="s">
        <v>1994</v>
      </c>
      <c r="O467" s="1423"/>
      <c r="P467" s="327"/>
    </row>
    <row r="468" spans="1:16" ht="30" customHeight="1">
      <c r="A468" s="1410" t="s">
        <v>6714</v>
      </c>
      <c r="B468" s="320" t="s">
        <v>1006</v>
      </c>
      <c r="C468" s="1412">
        <v>15</v>
      </c>
      <c r="D468" s="1414" t="s">
        <v>460</v>
      </c>
      <c r="E468" s="305" t="s">
        <v>6715</v>
      </c>
      <c r="F468" s="1504">
        <v>3</v>
      </c>
      <c r="G468" s="1414" t="s">
        <v>460</v>
      </c>
      <c r="H468" s="1400" t="str">
        <f>E468</f>
        <v>111/10/25</v>
      </c>
      <c r="I468" s="1401"/>
      <c r="J468" s="1506" t="s">
        <v>3290</v>
      </c>
      <c r="K468" s="319">
        <f>K466+F468</f>
        <v>636</v>
      </c>
      <c r="L468" s="379" t="s">
        <v>460</v>
      </c>
      <c r="M468" s="1420" t="s">
        <v>444</v>
      </c>
      <c r="N468" s="320" t="s">
        <v>5027</v>
      </c>
      <c r="O468" s="1422" t="s">
        <v>6718</v>
      </c>
      <c r="P468" s="327"/>
    </row>
    <row r="469" spans="1:16" ht="30" customHeight="1">
      <c r="A469" s="1411"/>
      <c r="B469" s="320" t="s">
        <v>993</v>
      </c>
      <c r="C469" s="1413"/>
      <c r="D469" s="1415"/>
      <c r="E469" s="305" t="str">
        <f>E468</f>
        <v>111/10/25</v>
      </c>
      <c r="F469" s="1505"/>
      <c r="G469" s="1415"/>
      <c r="H469" s="319">
        <v>2</v>
      </c>
      <c r="I469" s="379" t="s">
        <v>443</v>
      </c>
      <c r="J469" s="1507"/>
      <c r="K469" s="319">
        <f>K467+H469</f>
        <v>454</v>
      </c>
      <c r="L469" s="379" t="s">
        <v>320</v>
      </c>
      <c r="M469" s="1421"/>
      <c r="N469" s="320" t="s">
        <v>3437</v>
      </c>
      <c r="O469" s="1423"/>
      <c r="P469" s="327"/>
    </row>
    <row r="470" spans="1:16" ht="30" customHeight="1">
      <c r="A470" s="1410" t="s">
        <v>6716</v>
      </c>
      <c r="B470" s="320" t="s">
        <v>1006</v>
      </c>
      <c r="C470" s="1412">
        <v>15</v>
      </c>
      <c r="D470" s="1414" t="s">
        <v>460</v>
      </c>
      <c r="E470" s="305" t="s">
        <v>6717</v>
      </c>
      <c r="F470" s="1504">
        <v>3</v>
      </c>
      <c r="G470" s="1414" t="s">
        <v>460</v>
      </c>
      <c r="H470" s="1400" t="str">
        <f>E470</f>
        <v>111/10/28</v>
      </c>
      <c r="I470" s="1401"/>
      <c r="J470" s="1506" t="s">
        <v>3290</v>
      </c>
      <c r="K470" s="319">
        <f>K468+F470</f>
        <v>639</v>
      </c>
      <c r="L470" s="379" t="s">
        <v>460</v>
      </c>
      <c r="M470" s="1420" t="s">
        <v>444</v>
      </c>
      <c r="N470" s="320" t="s">
        <v>714</v>
      </c>
      <c r="O470" s="1422" t="s">
        <v>6719</v>
      </c>
      <c r="P470" s="327"/>
    </row>
    <row r="471" spans="1:16" ht="30" customHeight="1">
      <c r="A471" s="1411"/>
      <c r="B471" s="320" t="s">
        <v>993</v>
      </c>
      <c r="C471" s="1413"/>
      <c r="D471" s="1415"/>
      <c r="E471" s="305" t="str">
        <f>E470</f>
        <v>111/10/28</v>
      </c>
      <c r="F471" s="1505"/>
      <c r="G471" s="1415"/>
      <c r="H471" s="319">
        <v>2</v>
      </c>
      <c r="I471" s="379" t="s">
        <v>443</v>
      </c>
      <c r="J471" s="1507"/>
      <c r="K471" s="319">
        <f>K469+H471</f>
        <v>456</v>
      </c>
      <c r="L471" s="379" t="s">
        <v>320</v>
      </c>
      <c r="M471" s="1421"/>
      <c r="N471" s="320" t="s">
        <v>1994</v>
      </c>
      <c r="O471" s="1423"/>
      <c r="P471" s="327"/>
    </row>
    <row r="472" spans="1:16" ht="30" customHeight="1">
      <c r="A472" s="1410" t="s">
        <v>6720</v>
      </c>
      <c r="B472" s="320" t="s">
        <v>1006</v>
      </c>
      <c r="C472" s="1412">
        <v>15</v>
      </c>
      <c r="D472" s="1414" t="s">
        <v>460</v>
      </c>
      <c r="E472" s="305" t="s">
        <v>6721</v>
      </c>
      <c r="F472" s="1504">
        <v>3</v>
      </c>
      <c r="G472" s="1414" t="s">
        <v>460</v>
      </c>
      <c r="H472" s="1400" t="str">
        <f>E472</f>
        <v>111/10/29</v>
      </c>
      <c r="I472" s="1401"/>
      <c r="J472" s="1506" t="s">
        <v>3290</v>
      </c>
      <c r="K472" s="319">
        <f>K470+F472</f>
        <v>642</v>
      </c>
      <c r="L472" s="379" t="s">
        <v>460</v>
      </c>
      <c r="M472" s="1420" t="s">
        <v>444</v>
      </c>
      <c r="N472" s="320" t="s">
        <v>714</v>
      </c>
      <c r="O472" s="1422" t="s">
        <v>6722</v>
      </c>
      <c r="P472" s="327"/>
    </row>
    <row r="473" spans="1:16" ht="30" customHeight="1">
      <c r="A473" s="1411"/>
      <c r="B473" s="320" t="s">
        <v>993</v>
      </c>
      <c r="C473" s="1413"/>
      <c r="D473" s="1415"/>
      <c r="E473" s="305" t="str">
        <f>E472</f>
        <v>111/10/29</v>
      </c>
      <c r="F473" s="1505"/>
      <c r="G473" s="1415"/>
      <c r="H473" s="319">
        <v>2</v>
      </c>
      <c r="I473" s="379" t="s">
        <v>443</v>
      </c>
      <c r="J473" s="1507"/>
      <c r="K473" s="319">
        <f>K471+H473</f>
        <v>458</v>
      </c>
      <c r="L473" s="379" t="s">
        <v>320</v>
      </c>
      <c r="M473" s="1421"/>
      <c r="N473" s="320" t="s">
        <v>1994</v>
      </c>
      <c r="O473" s="1423"/>
      <c r="P473" s="327"/>
    </row>
    <row r="474" spans="1:16" ht="30" customHeight="1">
      <c r="A474" s="1410" t="s">
        <v>6723</v>
      </c>
      <c r="B474" s="320" t="s">
        <v>1006</v>
      </c>
      <c r="C474" s="1412">
        <v>15</v>
      </c>
      <c r="D474" s="1414" t="s">
        <v>460</v>
      </c>
      <c r="E474" s="305" t="s">
        <v>920</v>
      </c>
      <c r="F474" s="1504">
        <v>3</v>
      </c>
      <c r="G474" s="1414" t="s">
        <v>460</v>
      </c>
      <c r="H474" s="1400" t="str">
        <f>E474</f>
        <v>111/10/31</v>
      </c>
      <c r="I474" s="1401"/>
      <c r="J474" s="1506" t="s">
        <v>3290</v>
      </c>
      <c r="K474" s="319">
        <f>K472+F474</f>
        <v>645</v>
      </c>
      <c r="L474" s="379" t="s">
        <v>460</v>
      </c>
      <c r="M474" s="1420" t="s">
        <v>444</v>
      </c>
      <c r="N474" s="320" t="s">
        <v>714</v>
      </c>
      <c r="O474" s="1422" t="s">
        <v>6724</v>
      </c>
      <c r="P474" s="327"/>
    </row>
    <row r="475" spans="1:16" ht="30" customHeight="1">
      <c r="A475" s="1411"/>
      <c r="B475" s="320" t="s">
        <v>993</v>
      </c>
      <c r="C475" s="1413"/>
      <c r="D475" s="1415"/>
      <c r="E475" s="305" t="str">
        <f>E474</f>
        <v>111/10/31</v>
      </c>
      <c r="F475" s="1505"/>
      <c r="G475" s="1415"/>
      <c r="H475" s="319">
        <v>2</v>
      </c>
      <c r="I475" s="379" t="s">
        <v>443</v>
      </c>
      <c r="J475" s="1507"/>
      <c r="K475" s="319">
        <f>K473+H475</f>
        <v>460</v>
      </c>
      <c r="L475" s="379" t="s">
        <v>320</v>
      </c>
      <c r="M475" s="1421"/>
      <c r="N475" s="320" t="s">
        <v>1994</v>
      </c>
      <c r="O475" s="1423"/>
      <c r="P475" s="327"/>
    </row>
    <row r="476" spans="1:16" ht="30" customHeight="1">
      <c r="A476" s="1410" t="s">
        <v>6725</v>
      </c>
      <c r="B476" s="320" t="s">
        <v>1006</v>
      </c>
      <c r="C476" s="1412">
        <v>15</v>
      </c>
      <c r="D476" s="1414" t="s">
        <v>460</v>
      </c>
      <c r="E476" s="305" t="s">
        <v>920</v>
      </c>
      <c r="F476" s="1504">
        <v>3</v>
      </c>
      <c r="G476" s="1414" t="s">
        <v>460</v>
      </c>
      <c r="H476" s="1400" t="str">
        <f>E476</f>
        <v>111/10/31</v>
      </c>
      <c r="I476" s="1401"/>
      <c r="J476" s="1506" t="s">
        <v>3290</v>
      </c>
      <c r="K476" s="319">
        <f>K474+F476</f>
        <v>648</v>
      </c>
      <c r="L476" s="379" t="s">
        <v>460</v>
      </c>
      <c r="M476" s="1420" t="s">
        <v>444</v>
      </c>
      <c r="N476" s="320" t="s">
        <v>714</v>
      </c>
      <c r="O476" s="1422" t="s">
        <v>6726</v>
      </c>
      <c r="P476" s="327"/>
    </row>
    <row r="477" spans="1:16" ht="30" customHeight="1">
      <c r="A477" s="1411"/>
      <c r="B477" s="320" t="s">
        <v>993</v>
      </c>
      <c r="C477" s="1413"/>
      <c r="D477" s="1415"/>
      <c r="E477" s="305" t="str">
        <f>E476</f>
        <v>111/10/31</v>
      </c>
      <c r="F477" s="1505"/>
      <c r="G477" s="1415"/>
      <c r="H477" s="319">
        <v>2</v>
      </c>
      <c r="I477" s="379" t="s">
        <v>443</v>
      </c>
      <c r="J477" s="1507"/>
      <c r="K477" s="319">
        <f>K475+H477</f>
        <v>462</v>
      </c>
      <c r="L477" s="379" t="s">
        <v>320</v>
      </c>
      <c r="M477" s="1421"/>
      <c r="N477" s="320" t="s">
        <v>1994</v>
      </c>
      <c r="O477" s="1423"/>
      <c r="P477" s="327"/>
    </row>
    <row r="478" spans="1:16" ht="30" customHeight="1">
      <c r="A478" s="1410" t="s">
        <v>6727</v>
      </c>
      <c r="B478" s="320" t="s">
        <v>1006</v>
      </c>
      <c r="C478" s="1412">
        <v>15</v>
      </c>
      <c r="D478" s="1414" t="s">
        <v>460</v>
      </c>
      <c r="E478" s="305" t="s">
        <v>920</v>
      </c>
      <c r="F478" s="1504">
        <v>3</v>
      </c>
      <c r="G478" s="1414" t="s">
        <v>460</v>
      </c>
      <c r="H478" s="1400" t="str">
        <f>E478</f>
        <v>111/10/31</v>
      </c>
      <c r="I478" s="1401"/>
      <c r="J478" s="1506" t="s">
        <v>3290</v>
      </c>
      <c r="K478" s="319">
        <f>K476+F478</f>
        <v>651</v>
      </c>
      <c r="L478" s="379" t="s">
        <v>460</v>
      </c>
      <c r="M478" s="1420" t="s">
        <v>444</v>
      </c>
      <c r="N478" s="320" t="s">
        <v>714</v>
      </c>
      <c r="O478" s="1422" t="s">
        <v>6728</v>
      </c>
      <c r="P478" s="327"/>
    </row>
    <row r="479" spans="1:16" ht="30" customHeight="1">
      <c r="A479" s="1411"/>
      <c r="B479" s="320" t="s">
        <v>993</v>
      </c>
      <c r="C479" s="1413"/>
      <c r="D479" s="1415"/>
      <c r="E479" s="305" t="str">
        <f>E478</f>
        <v>111/10/31</v>
      </c>
      <c r="F479" s="1505"/>
      <c r="G479" s="1415"/>
      <c r="H479" s="319">
        <v>2</v>
      </c>
      <c r="I479" s="379" t="s">
        <v>443</v>
      </c>
      <c r="J479" s="1507"/>
      <c r="K479" s="319">
        <f>K477+H479</f>
        <v>464</v>
      </c>
      <c r="L479" s="379" t="s">
        <v>320</v>
      </c>
      <c r="M479" s="1421"/>
      <c r="N479" s="320" t="s">
        <v>1994</v>
      </c>
      <c r="O479" s="1423"/>
      <c r="P479" s="327"/>
    </row>
    <row r="480" spans="1:16" ht="30" customHeight="1">
      <c r="A480" s="1410" t="s">
        <v>7344</v>
      </c>
      <c r="B480" s="320" t="s">
        <v>1006</v>
      </c>
      <c r="C480" s="1412">
        <v>15</v>
      </c>
      <c r="D480" s="1414" t="s">
        <v>460</v>
      </c>
      <c r="E480" s="305" t="s">
        <v>7345</v>
      </c>
      <c r="F480" s="1504">
        <v>3</v>
      </c>
      <c r="G480" s="1414" t="s">
        <v>460</v>
      </c>
      <c r="H480" s="1400" t="str">
        <f>E480</f>
        <v>111/11/2</v>
      </c>
      <c r="I480" s="1401"/>
      <c r="J480" s="1506" t="s">
        <v>3290</v>
      </c>
      <c r="K480" s="319">
        <f>K478+F480</f>
        <v>654</v>
      </c>
      <c r="L480" s="379" t="s">
        <v>460</v>
      </c>
      <c r="M480" s="1420" t="s">
        <v>444</v>
      </c>
      <c r="N480" s="320" t="s">
        <v>714</v>
      </c>
      <c r="O480" s="1422" t="s">
        <v>7346</v>
      </c>
      <c r="P480" s="327"/>
    </row>
    <row r="481" spans="1:16" ht="30" customHeight="1">
      <c r="A481" s="1411"/>
      <c r="B481" s="320" t="s">
        <v>993</v>
      </c>
      <c r="C481" s="1413"/>
      <c r="D481" s="1415"/>
      <c r="E481" s="305" t="str">
        <f>E480</f>
        <v>111/11/2</v>
      </c>
      <c r="F481" s="1505"/>
      <c r="G481" s="1415"/>
      <c r="H481" s="319">
        <v>2</v>
      </c>
      <c r="I481" s="379" t="s">
        <v>443</v>
      </c>
      <c r="J481" s="1507"/>
      <c r="K481" s="319">
        <f>K479+H481</f>
        <v>466</v>
      </c>
      <c r="L481" s="379" t="s">
        <v>320</v>
      </c>
      <c r="M481" s="1421"/>
      <c r="N481" s="320" t="s">
        <v>1994</v>
      </c>
      <c r="O481" s="1423"/>
      <c r="P481" s="327"/>
    </row>
    <row r="482" spans="1:16" ht="30" customHeight="1">
      <c r="A482" s="1410" t="s">
        <v>7347</v>
      </c>
      <c r="B482" s="320" t="s">
        <v>1006</v>
      </c>
      <c r="C482" s="1412">
        <v>15</v>
      </c>
      <c r="D482" s="1414" t="s">
        <v>460</v>
      </c>
      <c r="E482" s="305" t="s">
        <v>7349</v>
      </c>
      <c r="F482" s="1504">
        <v>3</v>
      </c>
      <c r="G482" s="1414" t="s">
        <v>460</v>
      </c>
      <c r="H482" s="1400" t="str">
        <f>E482</f>
        <v>111/11/4</v>
      </c>
      <c r="I482" s="1401"/>
      <c r="J482" s="1506" t="s">
        <v>1003</v>
      </c>
      <c r="K482" s="319">
        <f>K480+F482</f>
        <v>657</v>
      </c>
      <c r="L482" s="379" t="s">
        <v>460</v>
      </c>
      <c r="M482" s="1420" t="s">
        <v>444</v>
      </c>
      <c r="N482" s="320" t="s">
        <v>714</v>
      </c>
      <c r="O482" s="1422" t="s">
        <v>7348</v>
      </c>
      <c r="P482" s="327"/>
    </row>
    <row r="483" spans="1:16" ht="30" customHeight="1">
      <c r="A483" s="1411"/>
      <c r="B483" s="320" t="s">
        <v>993</v>
      </c>
      <c r="C483" s="1413"/>
      <c r="D483" s="1415"/>
      <c r="E483" s="305" t="str">
        <f>E482</f>
        <v>111/11/4</v>
      </c>
      <c r="F483" s="1505"/>
      <c r="G483" s="1415"/>
      <c r="H483" s="319">
        <v>2</v>
      </c>
      <c r="I483" s="379" t="s">
        <v>443</v>
      </c>
      <c r="J483" s="1507"/>
      <c r="K483" s="319">
        <f>K481+H483</f>
        <v>468</v>
      </c>
      <c r="L483" s="379" t="s">
        <v>320</v>
      </c>
      <c r="M483" s="1421"/>
      <c r="N483" s="320" t="s">
        <v>879</v>
      </c>
      <c r="O483" s="1423"/>
      <c r="P483" s="327"/>
    </row>
    <row r="484" spans="1:16" ht="30" customHeight="1">
      <c r="A484" s="1410" t="s">
        <v>7350</v>
      </c>
      <c r="B484" s="320" t="s">
        <v>1006</v>
      </c>
      <c r="C484" s="1412">
        <v>15</v>
      </c>
      <c r="D484" s="1414" t="s">
        <v>460</v>
      </c>
      <c r="E484" s="305" t="s">
        <v>6778</v>
      </c>
      <c r="F484" s="1504">
        <v>3</v>
      </c>
      <c r="G484" s="1414" t="s">
        <v>460</v>
      </c>
      <c r="H484" s="1400" t="str">
        <f>E484</f>
        <v>111/11/8</v>
      </c>
      <c r="I484" s="1401"/>
      <c r="J484" s="1506" t="s">
        <v>1003</v>
      </c>
      <c r="K484" s="319">
        <f>K482+F484</f>
        <v>660</v>
      </c>
      <c r="L484" s="379" t="s">
        <v>460</v>
      </c>
      <c r="M484" s="1420" t="s">
        <v>444</v>
      </c>
      <c r="N484" s="320" t="s">
        <v>5027</v>
      </c>
      <c r="O484" s="1422" t="s">
        <v>7351</v>
      </c>
      <c r="P484" s="327"/>
    </row>
    <row r="485" spans="1:16" ht="30" customHeight="1">
      <c r="A485" s="1411"/>
      <c r="B485" s="320" t="s">
        <v>993</v>
      </c>
      <c r="C485" s="1413"/>
      <c r="D485" s="1415"/>
      <c r="E485" s="305" t="str">
        <f>E484</f>
        <v>111/11/8</v>
      </c>
      <c r="F485" s="1505"/>
      <c r="G485" s="1415"/>
      <c r="H485" s="319">
        <v>2</v>
      </c>
      <c r="I485" s="379" t="s">
        <v>443</v>
      </c>
      <c r="J485" s="1507"/>
      <c r="K485" s="319">
        <f>K483+H485</f>
        <v>470</v>
      </c>
      <c r="L485" s="379" t="s">
        <v>320</v>
      </c>
      <c r="M485" s="1421"/>
      <c r="N485" s="320" t="s">
        <v>3437</v>
      </c>
      <c r="O485" s="1423"/>
      <c r="P485" s="327"/>
    </row>
    <row r="486" spans="1:16" ht="30" customHeight="1">
      <c r="A486" s="1410" t="s">
        <v>7352</v>
      </c>
      <c r="B486" s="320" t="s">
        <v>1006</v>
      </c>
      <c r="C486" s="1412">
        <v>15</v>
      </c>
      <c r="D486" s="1414" t="s">
        <v>460</v>
      </c>
      <c r="E486" s="305" t="s">
        <v>6787</v>
      </c>
      <c r="F486" s="1504">
        <v>3</v>
      </c>
      <c r="G486" s="1414" t="s">
        <v>460</v>
      </c>
      <c r="H486" s="1400" t="str">
        <f>E486</f>
        <v>111/11/9</v>
      </c>
      <c r="I486" s="1401"/>
      <c r="J486" s="1506" t="s">
        <v>1003</v>
      </c>
      <c r="K486" s="319">
        <f>K484+F486</f>
        <v>663</v>
      </c>
      <c r="L486" s="379" t="s">
        <v>460</v>
      </c>
      <c r="M486" s="1420" t="s">
        <v>444</v>
      </c>
      <c r="N486" s="320" t="s">
        <v>714</v>
      </c>
      <c r="O486" s="1422" t="s">
        <v>7353</v>
      </c>
      <c r="P486" s="327"/>
    </row>
    <row r="487" spans="1:16" ht="30" customHeight="1">
      <c r="A487" s="1411"/>
      <c r="B487" s="320" t="s">
        <v>993</v>
      </c>
      <c r="C487" s="1413"/>
      <c r="D487" s="1415"/>
      <c r="E487" s="305" t="str">
        <f>E486</f>
        <v>111/11/9</v>
      </c>
      <c r="F487" s="1505"/>
      <c r="G487" s="1415"/>
      <c r="H487" s="319">
        <v>2</v>
      </c>
      <c r="I487" s="379" t="s">
        <v>443</v>
      </c>
      <c r="J487" s="1507"/>
      <c r="K487" s="319">
        <f>K485+H487</f>
        <v>472</v>
      </c>
      <c r="L487" s="379" t="s">
        <v>320</v>
      </c>
      <c r="M487" s="1421"/>
      <c r="N487" s="320" t="s">
        <v>879</v>
      </c>
      <c r="O487" s="1423"/>
      <c r="P487" s="327"/>
    </row>
    <row r="488" spans="1:16" ht="30" customHeight="1">
      <c r="A488" s="1410" t="s">
        <v>7354</v>
      </c>
      <c r="B488" s="320" t="s">
        <v>1006</v>
      </c>
      <c r="C488" s="1412">
        <v>15</v>
      </c>
      <c r="D488" s="1414" t="s">
        <v>460</v>
      </c>
      <c r="E488" s="305" t="s">
        <v>6831</v>
      </c>
      <c r="F488" s="1504">
        <v>3</v>
      </c>
      <c r="G488" s="1414" t="s">
        <v>460</v>
      </c>
      <c r="H488" s="1400" t="str">
        <f>E488</f>
        <v>111/11/14</v>
      </c>
      <c r="I488" s="1401"/>
      <c r="J488" s="1506" t="s">
        <v>1003</v>
      </c>
      <c r="K488" s="319">
        <f>K486+F488</f>
        <v>666</v>
      </c>
      <c r="L488" s="379" t="s">
        <v>460</v>
      </c>
      <c r="M488" s="1420" t="s">
        <v>444</v>
      </c>
      <c r="N488" s="320" t="s">
        <v>5027</v>
      </c>
      <c r="O488" s="1422" t="s">
        <v>7355</v>
      </c>
      <c r="P488" s="327"/>
    </row>
    <row r="489" spans="1:16" ht="30" customHeight="1">
      <c r="A489" s="1411"/>
      <c r="B489" s="320" t="s">
        <v>993</v>
      </c>
      <c r="C489" s="1413"/>
      <c r="D489" s="1415"/>
      <c r="E489" s="305" t="str">
        <f>E488</f>
        <v>111/11/14</v>
      </c>
      <c r="F489" s="1505"/>
      <c r="G489" s="1415"/>
      <c r="H489" s="319">
        <v>2</v>
      </c>
      <c r="I489" s="379" t="s">
        <v>443</v>
      </c>
      <c r="J489" s="1507"/>
      <c r="K489" s="319">
        <f>K487+H489</f>
        <v>474</v>
      </c>
      <c r="L489" s="379" t="s">
        <v>320</v>
      </c>
      <c r="M489" s="1421"/>
      <c r="N489" s="320" t="s">
        <v>2575</v>
      </c>
      <c r="O489" s="1423"/>
      <c r="P489" s="327"/>
    </row>
    <row r="490" spans="1:16" ht="30" customHeight="1">
      <c r="A490" s="1410" t="s">
        <v>7356</v>
      </c>
      <c r="B490" s="320" t="s">
        <v>1006</v>
      </c>
      <c r="C490" s="1412">
        <v>15</v>
      </c>
      <c r="D490" s="1414" t="s">
        <v>460</v>
      </c>
      <c r="E490" s="305" t="s">
        <v>7357</v>
      </c>
      <c r="F490" s="1504">
        <v>3</v>
      </c>
      <c r="G490" s="1414" t="s">
        <v>460</v>
      </c>
      <c r="H490" s="1400" t="str">
        <f>E490</f>
        <v>111/11/19</v>
      </c>
      <c r="I490" s="1401"/>
      <c r="J490" s="1506" t="s">
        <v>1003</v>
      </c>
      <c r="K490" s="319">
        <f>K488+F490</f>
        <v>669</v>
      </c>
      <c r="L490" s="379" t="s">
        <v>460</v>
      </c>
      <c r="M490" s="1420" t="s">
        <v>444</v>
      </c>
      <c r="N490" s="320" t="s">
        <v>714</v>
      </c>
      <c r="O490" s="1422" t="s">
        <v>7358</v>
      </c>
      <c r="P490" s="327"/>
    </row>
    <row r="491" spans="1:16" ht="30" customHeight="1">
      <c r="A491" s="1411"/>
      <c r="B491" s="320" t="s">
        <v>993</v>
      </c>
      <c r="C491" s="1413"/>
      <c r="D491" s="1415"/>
      <c r="E491" s="305" t="str">
        <f>E490</f>
        <v>111/11/19</v>
      </c>
      <c r="F491" s="1505"/>
      <c r="G491" s="1415"/>
      <c r="H491" s="319">
        <v>2</v>
      </c>
      <c r="I491" s="379" t="s">
        <v>443</v>
      </c>
      <c r="J491" s="1507"/>
      <c r="K491" s="319">
        <f>K489+H491</f>
        <v>476</v>
      </c>
      <c r="L491" s="379" t="s">
        <v>320</v>
      </c>
      <c r="M491" s="1421"/>
      <c r="N491" s="320" t="s">
        <v>879</v>
      </c>
      <c r="O491" s="1423"/>
      <c r="P491" s="327"/>
    </row>
    <row r="492" spans="1:16" ht="30" customHeight="1">
      <c r="A492" s="1410" t="s">
        <v>7359</v>
      </c>
      <c r="B492" s="320" t="s">
        <v>1006</v>
      </c>
      <c r="C492" s="1412">
        <v>15</v>
      </c>
      <c r="D492" s="1414" t="s">
        <v>460</v>
      </c>
      <c r="E492" s="305" t="s">
        <v>6843</v>
      </c>
      <c r="F492" s="1504">
        <v>3</v>
      </c>
      <c r="G492" s="1414" t="s">
        <v>460</v>
      </c>
      <c r="H492" s="1400" t="str">
        <f>E492</f>
        <v>111/11/21</v>
      </c>
      <c r="I492" s="1401"/>
      <c r="J492" s="1506" t="s">
        <v>1003</v>
      </c>
      <c r="K492" s="319">
        <f>K490+F492</f>
        <v>672</v>
      </c>
      <c r="L492" s="379" t="s">
        <v>460</v>
      </c>
      <c r="M492" s="1420" t="s">
        <v>444</v>
      </c>
      <c r="N492" s="320" t="s">
        <v>714</v>
      </c>
      <c r="O492" s="1422" t="s">
        <v>7360</v>
      </c>
      <c r="P492" s="327"/>
    </row>
    <row r="493" spans="1:16" ht="30" customHeight="1">
      <c r="A493" s="1411"/>
      <c r="B493" s="320" t="s">
        <v>993</v>
      </c>
      <c r="C493" s="1413"/>
      <c r="D493" s="1415"/>
      <c r="E493" s="305" t="str">
        <f>E492</f>
        <v>111/11/21</v>
      </c>
      <c r="F493" s="1505"/>
      <c r="G493" s="1415"/>
      <c r="H493" s="319">
        <v>2</v>
      </c>
      <c r="I493" s="379" t="s">
        <v>443</v>
      </c>
      <c r="J493" s="1507"/>
      <c r="K493" s="319">
        <f>K491+H493</f>
        <v>478</v>
      </c>
      <c r="L493" s="379" t="s">
        <v>320</v>
      </c>
      <c r="M493" s="1421"/>
      <c r="N493" s="320" t="s">
        <v>879</v>
      </c>
      <c r="O493" s="1423"/>
      <c r="P493" s="327"/>
    </row>
    <row r="494" spans="1:16" ht="30" customHeight="1">
      <c r="A494" s="1410" t="s">
        <v>7361</v>
      </c>
      <c r="B494" s="320" t="s">
        <v>1006</v>
      </c>
      <c r="C494" s="1412">
        <v>15</v>
      </c>
      <c r="D494" s="1414" t="s">
        <v>460</v>
      </c>
      <c r="E494" s="305" t="s">
        <v>6805</v>
      </c>
      <c r="F494" s="1504">
        <v>3</v>
      </c>
      <c r="G494" s="1414" t="s">
        <v>460</v>
      </c>
      <c r="H494" s="1400" t="str">
        <f>E494</f>
        <v>111/11/23</v>
      </c>
      <c r="I494" s="1401"/>
      <c r="J494" s="1506" t="s">
        <v>1003</v>
      </c>
      <c r="K494" s="319">
        <f>K492+F494</f>
        <v>675</v>
      </c>
      <c r="L494" s="379" t="s">
        <v>460</v>
      </c>
      <c r="M494" s="1420" t="s">
        <v>444</v>
      </c>
      <c r="N494" s="320" t="s">
        <v>714</v>
      </c>
      <c r="O494" s="1422" t="s">
        <v>7362</v>
      </c>
      <c r="P494" s="327"/>
    </row>
    <row r="495" spans="1:16" ht="30" customHeight="1">
      <c r="A495" s="1411"/>
      <c r="B495" s="320" t="s">
        <v>993</v>
      </c>
      <c r="C495" s="1413"/>
      <c r="D495" s="1415"/>
      <c r="E495" s="305" t="str">
        <f>E494</f>
        <v>111/11/23</v>
      </c>
      <c r="F495" s="1505"/>
      <c r="G495" s="1415"/>
      <c r="H495" s="319">
        <v>2</v>
      </c>
      <c r="I495" s="379" t="s">
        <v>443</v>
      </c>
      <c r="J495" s="1507"/>
      <c r="K495" s="319">
        <f>K493+H495</f>
        <v>480</v>
      </c>
      <c r="L495" s="379" t="s">
        <v>320</v>
      </c>
      <c r="M495" s="1421"/>
      <c r="N495" s="320" t="s">
        <v>879</v>
      </c>
      <c r="O495" s="1423"/>
      <c r="P495" s="327"/>
    </row>
    <row r="496" spans="1:16" ht="30" customHeight="1">
      <c r="A496" s="1410" t="s">
        <v>7363</v>
      </c>
      <c r="B496" s="320" t="s">
        <v>1006</v>
      </c>
      <c r="C496" s="1412">
        <v>15</v>
      </c>
      <c r="D496" s="1414" t="s">
        <v>460</v>
      </c>
      <c r="E496" s="305" t="s">
        <v>6850</v>
      </c>
      <c r="F496" s="1504">
        <v>3</v>
      </c>
      <c r="G496" s="1414" t="s">
        <v>460</v>
      </c>
      <c r="H496" s="1400" t="str">
        <f>E496</f>
        <v>111/11/28</v>
      </c>
      <c r="I496" s="1401"/>
      <c r="J496" s="1506" t="s">
        <v>1003</v>
      </c>
      <c r="K496" s="319">
        <f>K494+F496</f>
        <v>678</v>
      </c>
      <c r="L496" s="379" t="s">
        <v>460</v>
      </c>
      <c r="M496" s="1420" t="s">
        <v>444</v>
      </c>
      <c r="N496" s="320" t="s">
        <v>714</v>
      </c>
      <c r="O496" s="1422" t="s">
        <v>7375</v>
      </c>
      <c r="P496" s="327"/>
    </row>
    <row r="497" spans="1:16" ht="30" customHeight="1">
      <c r="A497" s="1411"/>
      <c r="B497" s="320" t="s">
        <v>993</v>
      </c>
      <c r="C497" s="1413"/>
      <c r="D497" s="1415"/>
      <c r="E497" s="305" t="str">
        <f>E496</f>
        <v>111/11/28</v>
      </c>
      <c r="F497" s="1505"/>
      <c r="G497" s="1415"/>
      <c r="H497" s="319">
        <v>2</v>
      </c>
      <c r="I497" s="379" t="s">
        <v>443</v>
      </c>
      <c r="J497" s="1507"/>
      <c r="K497" s="319">
        <f>K495+H497</f>
        <v>482</v>
      </c>
      <c r="L497" s="379" t="s">
        <v>320</v>
      </c>
      <c r="M497" s="1421"/>
      <c r="N497" s="320" t="s">
        <v>879</v>
      </c>
      <c r="O497" s="1423"/>
      <c r="P497" s="327"/>
    </row>
    <row r="498" spans="1:16" ht="30" customHeight="1">
      <c r="A498" s="1410" t="s">
        <v>7364</v>
      </c>
      <c r="B498" s="320" t="s">
        <v>1006</v>
      </c>
      <c r="C498" s="1412">
        <v>15</v>
      </c>
      <c r="D498" s="1414" t="s">
        <v>460</v>
      </c>
      <c r="E498" s="305" t="s">
        <v>925</v>
      </c>
      <c r="F498" s="1504">
        <v>3</v>
      </c>
      <c r="G498" s="1414" t="s">
        <v>460</v>
      </c>
      <c r="H498" s="1400" t="str">
        <f>E498</f>
        <v>111/11/30</v>
      </c>
      <c r="I498" s="1401"/>
      <c r="J498" s="1506" t="s">
        <v>1003</v>
      </c>
      <c r="K498" s="319">
        <f>K496+F498</f>
        <v>681</v>
      </c>
      <c r="L498" s="379" t="s">
        <v>460</v>
      </c>
      <c r="M498" s="1420" t="s">
        <v>444</v>
      </c>
      <c r="N498" s="320" t="s">
        <v>714</v>
      </c>
      <c r="O498" s="1422" t="s">
        <v>7376</v>
      </c>
      <c r="P498" s="327"/>
    </row>
    <row r="499" spans="1:16" ht="30" customHeight="1">
      <c r="A499" s="1411"/>
      <c r="B499" s="320" t="s">
        <v>993</v>
      </c>
      <c r="C499" s="1413"/>
      <c r="D499" s="1415"/>
      <c r="E499" s="305" t="str">
        <f>E498</f>
        <v>111/11/30</v>
      </c>
      <c r="F499" s="1505"/>
      <c r="G499" s="1415"/>
      <c r="H499" s="319">
        <v>2</v>
      </c>
      <c r="I499" s="379" t="s">
        <v>443</v>
      </c>
      <c r="J499" s="1507"/>
      <c r="K499" s="319">
        <f>K497+H499</f>
        <v>484</v>
      </c>
      <c r="L499" s="379" t="s">
        <v>320</v>
      </c>
      <c r="M499" s="1421"/>
      <c r="N499" s="320" t="s">
        <v>879</v>
      </c>
      <c r="O499" s="1423"/>
      <c r="P499" s="327"/>
    </row>
    <row r="500" spans="1:16" ht="30" customHeight="1">
      <c r="A500" s="1410" t="s">
        <v>7365</v>
      </c>
      <c r="B500" s="320" t="s">
        <v>1006</v>
      </c>
      <c r="C500" s="1412">
        <v>15</v>
      </c>
      <c r="D500" s="1414" t="s">
        <v>460</v>
      </c>
      <c r="E500" s="305" t="s">
        <v>925</v>
      </c>
      <c r="F500" s="1504">
        <v>3</v>
      </c>
      <c r="G500" s="1414" t="s">
        <v>460</v>
      </c>
      <c r="H500" s="1400" t="str">
        <f>E500</f>
        <v>111/11/30</v>
      </c>
      <c r="I500" s="1401"/>
      <c r="J500" s="1506" t="s">
        <v>1003</v>
      </c>
      <c r="K500" s="319">
        <f>K498+F500</f>
        <v>684</v>
      </c>
      <c r="L500" s="379" t="s">
        <v>460</v>
      </c>
      <c r="M500" s="1420" t="s">
        <v>444</v>
      </c>
      <c r="N500" s="320" t="s">
        <v>5027</v>
      </c>
      <c r="O500" s="1422" t="s">
        <v>7366</v>
      </c>
      <c r="P500" s="327"/>
    </row>
    <row r="501" spans="1:16" ht="30" customHeight="1">
      <c r="A501" s="1411"/>
      <c r="B501" s="320" t="s">
        <v>993</v>
      </c>
      <c r="C501" s="1413"/>
      <c r="D501" s="1415"/>
      <c r="E501" s="305" t="str">
        <f>E500</f>
        <v>111/11/30</v>
      </c>
      <c r="F501" s="1505"/>
      <c r="G501" s="1415"/>
      <c r="H501" s="319">
        <v>2</v>
      </c>
      <c r="I501" s="379" t="s">
        <v>443</v>
      </c>
      <c r="J501" s="1507"/>
      <c r="K501" s="319">
        <f>K499+H501</f>
        <v>486</v>
      </c>
      <c r="L501" s="379" t="s">
        <v>320</v>
      </c>
      <c r="M501" s="1421"/>
      <c r="N501" s="320" t="s">
        <v>3437</v>
      </c>
      <c r="O501" s="1423"/>
      <c r="P501" s="327"/>
    </row>
    <row r="502" spans="1:16" ht="30" customHeight="1">
      <c r="A502" s="1410" t="s">
        <v>7367</v>
      </c>
      <c r="B502" s="320" t="s">
        <v>1006</v>
      </c>
      <c r="C502" s="1412">
        <v>15</v>
      </c>
      <c r="D502" s="1414" t="s">
        <v>460</v>
      </c>
      <c r="E502" s="305" t="s">
        <v>925</v>
      </c>
      <c r="F502" s="1504">
        <v>3</v>
      </c>
      <c r="G502" s="1414" t="s">
        <v>460</v>
      </c>
      <c r="H502" s="1400" t="str">
        <f>E502</f>
        <v>111/11/30</v>
      </c>
      <c r="I502" s="1401"/>
      <c r="J502" s="1506" t="s">
        <v>1003</v>
      </c>
      <c r="K502" s="319">
        <f>K500+F502</f>
        <v>687</v>
      </c>
      <c r="L502" s="379" t="s">
        <v>460</v>
      </c>
      <c r="M502" s="1420" t="s">
        <v>444</v>
      </c>
      <c r="N502" s="320" t="s">
        <v>714</v>
      </c>
      <c r="O502" s="1422" t="s">
        <v>7368</v>
      </c>
      <c r="P502" s="327"/>
    </row>
    <row r="503" spans="1:16" ht="30" customHeight="1">
      <c r="A503" s="1411"/>
      <c r="B503" s="320" t="s">
        <v>993</v>
      </c>
      <c r="C503" s="1413"/>
      <c r="D503" s="1415"/>
      <c r="E503" s="305" t="str">
        <f>E502</f>
        <v>111/11/30</v>
      </c>
      <c r="F503" s="1505"/>
      <c r="G503" s="1415"/>
      <c r="H503" s="319">
        <v>2</v>
      </c>
      <c r="I503" s="379" t="s">
        <v>443</v>
      </c>
      <c r="J503" s="1507"/>
      <c r="K503" s="319">
        <f>K501+H503</f>
        <v>488</v>
      </c>
      <c r="L503" s="379" t="s">
        <v>320</v>
      </c>
      <c r="M503" s="1421"/>
      <c r="N503" s="320" t="s">
        <v>879</v>
      </c>
      <c r="O503" s="1423"/>
      <c r="P503" s="327"/>
    </row>
    <row r="504" spans="1:16" ht="30" customHeight="1">
      <c r="A504" s="1410" t="s">
        <v>7369</v>
      </c>
      <c r="B504" s="320" t="s">
        <v>1006</v>
      </c>
      <c r="C504" s="1412">
        <v>15</v>
      </c>
      <c r="D504" s="1414" t="s">
        <v>460</v>
      </c>
      <c r="E504" s="305" t="s">
        <v>925</v>
      </c>
      <c r="F504" s="1504">
        <v>3</v>
      </c>
      <c r="G504" s="1414" t="s">
        <v>460</v>
      </c>
      <c r="H504" s="1400" t="str">
        <f>E504</f>
        <v>111/11/30</v>
      </c>
      <c r="I504" s="1401"/>
      <c r="J504" s="1506" t="s">
        <v>1003</v>
      </c>
      <c r="K504" s="319">
        <f>K502+F504</f>
        <v>690</v>
      </c>
      <c r="L504" s="379" t="s">
        <v>460</v>
      </c>
      <c r="M504" s="1420" t="s">
        <v>444</v>
      </c>
      <c r="N504" s="320" t="s">
        <v>714</v>
      </c>
      <c r="O504" s="1422" t="s">
        <v>7370</v>
      </c>
      <c r="P504" s="327"/>
    </row>
    <row r="505" spans="1:16" ht="30" customHeight="1">
      <c r="A505" s="1411"/>
      <c r="B505" s="320" t="s">
        <v>993</v>
      </c>
      <c r="C505" s="1413"/>
      <c r="D505" s="1415"/>
      <c r="E505" s="305" t="str">
        <f>E504</f>
        <v>111/11/30</v>
      </c>
      <c r="F505" s="1505"/>
      <c r="G505" s="1415"/>
      <c r="H505" s="319">
        <v>2</v>
      </c>
      <c r="I505" s="379" t="s">
        <v>443</v>
      </c>
      <c r="J505" s="1507"/>
      <c r="K505" s="319">
        <f>K503+H505</f>
        <v>490</v>
      </c>
      <c r="L505" s="379" t="s">
        <v>320</v>
      </c>
      <c r="M505" s="1421"/>
      <c r="N505" s="320" t="s">
        <v>879</v>
      </c>
      <c r="O505" s="1423"/>
      <c r="P505" s="327"/>
    </row>
    <row r="506" spans="1:16" ht="30" customHeight="1">
      <c r="A506" s="1410" t="s">
        <v>7371</v>
      </c>
      <c r="B506" s="320" t="s">
        <v>1006</v>
      </c>
      <c r="C506" s="1412">
        <v>15</v>
      </c>
      <c r="D506" s="1414" t="s">
        <v>460</v>
      </c>
      <c r="E506" s="305" t="s">
        <v>925</v>
      </c>
      <c r="F506" s="1504">
        <v>3</v>
      </c>
      <c r="G506" s="1414" t="s">
        <v>460</v>
      </c>
      <c r="H506" s="1400" t="str">
        <f>E506</f>
        <v>111/11/30</v>
      </c>
      <c r="I506" s="1401"/>
      <c r="J506" s="1506" t="s">
        <v>1003</v>
      </c>
      <c r="K506" s="319">
        <f>K504+F506</f>
        <v>693</v>
      </c>
      <c r="L506" s="379" t="s">
        <v>460</v>
      </c>
      <c r="M506" s="1420" t="s">
        <v>444</v>
      </c>
      <c r="N506" s="320" t="s">
        <v>714</v>
      </c>
      <c r="O506" s="1422" t="s">
        <v>7372</v>
      </c>
      <c r="P506" s="327"/>
    </row>
    <row r="507" spans="1:16" ht="30" customHeight="1">
      <c r="A507" s="1411"/>
      <c r="B507" s="320" t="s">
        <v>993</v>
      </c>
      <c r="C507" s="1413"/>
      <c r="D507" s="1415"/>
      <c r="E507" s="305" t="str">
        <f>E506</f>
        <v>111/11/30</v>
      </c>
      <c r="F507" s="1505"/>
      <c r="G507" s="1415"/>
      <c r="H507" s="319">
        <v>2</v>
      </c>
      <c r="I507" s="379" t="s">
        <v>443</v>
      </c>
      <c r="J507" s="1507"/>
      <c r="K507" s="319">
        <f>K505+H507</f>
        <v>492</v>
      </c>
      <c r="L507" s="379" t="s">
        <v>320</v>
      </c>
      <c r="M507" s="1421"/>
      <c r="N507" s="320" t="s">
        <v>879</v>
      </c>
      <c r="O507" s="1423"/>
      <c r="P507" s="327"/>
    </row>
    <row r="508" spans="1:16" ht="30" customHeight="1">
      <c r="A508" s="1410" t="s">
        <v>7373</v>
      </c>
      <c r="B508" s="320" t="s">
        <v>1006</v>
      </c>
      <c r="C508" s="1412">
        <v>15</v>
      </c>
      <c r="D508" s="1414" t="s">
        <v>460</v>
      </c>
      <c r="E508" s="305" t="s">
        <v>7374</v>
      </c>
      <c r="F508" s="1504">
        <v>3</v>
      </c>
      <c r="G508" s="1414" t="s">
        <v>460</v>
      </c>
      <c r="H508" s="1400" t="str">
        <f>E508</f>
        <v>111/12/1</v>
      </c>
      <c r="I508" s="1401"/>
      <c r="J508" s="1506" t="s">
        <v>1003</v>
      </c>
      <c r="K508" s="319">
        <f>K506+F508</f>
        <v>696</v>
      </c>
      <c r="L508" s="379" t="s">
        <v>460</v>
      </c>
      <c r="M508" s="1420" t="s">
        <v>444</v>
      </c>
      <c r="N508" s="320" t="s">
        <v>714</v>
      </c>
      <c r="O508" s="1422" t="s">
        <v>7377</v>
      </c>
      <c r="P508" s="327"/>
    </row>
    <row r="509" spans="1:16" ht="30" customHeight="1">
      <c r="A509" s="1411"/>
      <c r="B509" s="320" t="s">
        <v>993</v>
      </c>
      <c r="C509" s="1413"/>
      <c r="D509" s="1415"/>
      <c r="E509" s="305" t="str">
        <f>E508</f>
        <v>111/12/1</v>
      </c>
      <c r="F509" s="1505"/>
      <c r="G509" s="1415"/>
      <c r="H509" s="319">
        <v>2</v>
      </c>
      <c r="I509" s="379" t="s">
        <v>443</v>
      </c>
      <c r="J509" s="1507"/>
      <c r="K509" s="319">
        <f>K507+H509</f>
        <v>494</v>
      </c>
      <c r="L509" s="379" t="s">
        <v>320</v>
      </c>
      <c r="M509" s="1421"/>
      <c r="N509" s="320" t="s">
        <v>879</v>
      </c>
      <c r="O509" s="1423"/>
      <c r="P509" s="327"/>
    </row>
    <row r="510" spans="1:16" ht="30" customHeight="1">
      <c r="A510" s="1410" t="s">
        <v>7378</v>
      </c>
      <c r="B510" s="320" t="s">
        <v>1006</v>
      </c>
      <c r="C510" s="1412">
        <v>15</v>
      </c>
      <c r="D510" s="1414" t="s">
        <v>460</v>
      </c>
      <c r="E510" s="305" t="s">
        <v>6958</v>
      </c>
      <c r="F510" s="1504">
        <v>3</v>
      </c>
      <c r="G510" s="1414" t="s">
        <v>460</v>
      </c>
      <c r="H510" s="1400" t="str">
        <f>E510</f>
        <v>111/12/2</v>
      </c>
      <c r="I510" s="1401"/>
      <c r="J510" s="1506" t="s">
        <v>1003</v>
      </c>
      <c r="K510" s="319">
        <f>K508+F510</f>
        <v>699</v>
      </c>
      <c r="L510" s="379" t="s">
        <v>460</v>
      </c>
      <c r="M510" s="1420" t="s">
        <v>444</v>
      </c>
      <c r="N510" s="320" t="s">
        <v>714</v>
      </c>
      <c r="O510" s="1422" t="s">
        <v>7379</v>
      </c>
      <c r="P510" s="327"/>
    </row>
    <row r="511" spans="1:16" ht="30" customHeight="1">
      <c r="A511" s="1411"/>
      <c r="B511" s="320" t="s">
        <v>993</v>
      </c>
      <c r="C511" s="1413"/>
      <c r="D511" s="1415"/>
      <c r="E511" s="305" t="str">
        <f>E510</f>
        <v>111/12/2</v>
      </c>
      <c r="F511" s="1505"/>
      <c r="G511" s="1415"/>
      <c r="H511" s="319">
        <v>2</v>
      </c>
      <c r="I511" s="379" t="s">
        <v>443</v>
      </c>
      <c r="J511" s="1507"/>
      <c r="K511" s="319">
        <f>K509+H511</f>
        <v>496</v>
      </c>
      <c r="L511" s="379" t="s">
        <v>320</v>
      </c>
      <c r="M511" s="1421"/>
      <c r="N511" s="320" t="s">
        <v>879</v>
      </c>
      <c r="O511" s="1423"/>
      <c r="P511" s="327"/>
    </row>
    <row r="512" spans="1:16" ht="30" customHeight="1">
      <c r="A512" s="1410" t="s">
        <v>7380</v>
      </c>
      <c r="B512" s="320" t="s">
        <v>1006</v>
      </c>
      <c r="C512" s="1412">
        <v>15</v>
      </c>
      <c r="D512" s="1414" t="s">
        <v>460</v>
      </c>
      <c r="E512" s="305" t="s">
        <v>6870</v>
      </c>
      <c r="F512" s="1504">
        <v>3</v>
      </c>
      <c r="G512" s="1414" t="s">
        <v>460</v>
      </c>
      <c r="H512" s="1400" t="str">
        <f>E512</f>
        <v>111/12/3</v>
      </c>
      <c r="I512" s="1401"/>
      <c r="J512" s="1506" t="s">
        <v>1003</v>
      </c>
      <c r="K512" s="319">
        <f>K510+F512</f>
        <v>702</v>
      </c>
      <c r="L512" s="379" t="s">
        <v>460</v>
      </c>
      <c r="M512" s="1420" t="s">
        <v>444</v>
      </c>
      <c r="N512" s="320" t="s">
        <v>714</v>
      </c>
      <c r="O512" s="1422" t="s">
        <v>7381</v>
      </c>
      <c r="P512" s="327"/>
    </row>
    <row r="513" spans="1:16" ht="30" customHeight="1">
      <c r="A513" s="1411"/>
      <c r="B513" s="320" t="s">
        <v>993</v>
      </c>
      <c r="C513" s="1413"/>
      <c r="D513" s="1415"/>
      <c r="E513" s="305" t="str">
        <f>E512</f>
        <v>111/12/3</v>
      </c>
      <c r="F513" s="1505"/>
      <c r="G513" s="1415"/>
      <c r="H513" s="319">
        <v>2</v>
      </c>
      <c r="I513" s="379" t="s">
        <v>443</v>
      </c>
      <c r="J513" s="1507"/>
      <c r="K513" s="319">
        <f>K511+H513</f>
        <v>498</v>
      </c>
      <c r="L513" s="379" t="s">
        <v>320</v>
      </c>
      <c r="M513" s="1421"/>
      <c r="N513" s="320" t="s">
        <v>879</v>
      </c>
      <c r="O513" s="1423"/>
      <c r="P513" s="327"/>
    </row>
    <row r="514" spans="1:16" ht="30" customHeight="1">
      <c r="A514" s="1410" t="s">
        <v>7382</v>
      </c>
      <c r="B514" s="320" t="s">
        <v>1006</v>
      </c>
      <c r="C514" s="1412">
        <v>15</v>
      </c>
      <c r="D514" s="1414" t="s">
        <v>460</v>
      </c>
      <c r="E514" s="305" t="s">
        <v>7383</v>
      </c>
      <c r="F514" s="1504">
        <v>3</v>
      </c>
      <c r="G514" s="1414" t="s">
        <v>460</v>
      </c>
      <c r="H514" s="1400" t="str">
        <f>E514</f>
        <v>111/12/5</v>
      </c>
      <c r="I514" s="1401"/>
      <c r="J514" s="1506" t="s">
        <v>1003</v>
      </c>
      <c r="K514" s="319">
        <f>K512+F514</f>
        <v>705</v>
      </c>
      <c r="L514" s="379" t="s">
        <v>460</v>
      </c>
      <c r="M514" s="1420" t="s">
        <v>444</v>
      </c>
      <c r="N514" s="320" t="s">
        <v>714</v>
      </c>
      <c r="O514" s="1422" t="s">
        <v>7384</v>
      </c>
      <c r="P514" s="327"/>
    </row>
    <row r="515" spans="1:16" ht="30" customHeight="1">
      <c r="A515" s="1411"/>
      <c r="B515" s="320" t="s">
        <v>993</v>
      </c>
      <c r="C515" s="1413"/>
      <c r="D515" s="1415"/>
      <c r="E515" s="305" t="str">
        <f>E514</f>
        <v>111/12/5</v>
      </c>
      <c r="F515" s="1505"/>
      <c r="G515" s="1415"/>
      <c r="H515" s="319">
        <v>2</v>
      </c>
      <c r="I515" s="379" t="s">
        <v>443</v>
      </c>
      <c r="J515" s="1507"/>
      <c r="K515" s="319">
        <f>K513+H515</f>
        <v>500</v>
      </c>
      <c r="L515" s="379" t="s">
        <v>320</v>
      </c>
      <c r="M515" s="1421"/>
      <c r="N515" s="320" t="s">
        <v>879</v>
      </c>
      <c r="O515" s="1423"/>
      <c r="P515" s="327"/>
    </row>
    <row r="516" spans="1:16" ht="30" customHeight="1">
      <c r="A516" s="1410" t="s">
        <v>7385</v>
      </c>
      <c r="B516" s="320" t="s">
        <v>1006</v>
      </c>
      <c r="C516" s="1412">
        <v>15</v>
      </c>
      <c r="D516" s="1414" t="s">
        <v>460</v>
      </c>
      <c r="E516" s="305" t="s">
        <v>7383</v>
      </c>
      <c r="F516" s="1504">
        <v>3</v>
      </c>
      <c r="G516" s="1414" t="s">
        <v>460</v>
      </c>
      <c r="H516" s="1400" t="str">
        <f>E516</f>
        <v>111/12/5</v>
      </c>
      <c r="I516" s="1401"/>
      <c r="J516" s="1506" t="s">
        <v>1003</v>
      </c>
      <c r="K516" s="319">
        <f>K514+F516</f>
        <v>708</v>
      </c>
      <c r="L516" s="379" t="s">
        <v>460</v>
      </c>
      <c r="M516" s="1420" t="s">
        <v>444</v>
      </c>
      <c r="N516" s="320" t="s">
        <v>676</v>
      </c>
      <c r="O516" s="1422" t="s">
        <v>7386</v>
      </c>
      <c r="P516" s="327"/>
    </row>
    <row r="517" spans="1:16" ht="30" customHeight="1">
      <c r="A517" s="1411"/>
      <c r="B517" s="320" t="s">
        <v>993</v>
      </c>
      <c r="C517" s="1413"/>
      <c r="D517" s="1415"/>
      <c r="E517" s="305" t="str">
        <f>E516</f>
        <v>111/12/5</v>
      </c>
      <c r="F517" s="1505"/>
      <c r="G517" s="1415"/>
      <c r="H517" s="319">
        <v>2</v>
      </c>
      <c r="I517" s="379" t="s">
        <v>443</v>
      </c>
      <c r="J517" s="1507"/>
      <c r="K517" s="319">
        <f>K515+H517</f>
        <v>502</v>
      </c>
      <c r="L517" s="379" t="s">
        <v>320</v>
      </c>
      <c r="M517" s="1421"/>
      <c r="N517" s="320" t="s">
        <v>6877</v>
      </c>
      <c r="O517" s="1423"/>
      <c r="P517" s="327"/>
    </row>
    <row r="518" spans="1:16" ht="30" customHeight="1">
      <c r="A518" s="1410" t="s">
        <v>7387</v>
      </c>
      <c r="B518" s="320" t="s">
        <v>1006</v>
      </c>
      <c r="C518" s="1412">
        <v>15</v>
      </c>
      <c r="D518" s="1414" t="s">
        <v>460</v>
      </c>
      <c r="E518" s="305" t="s">
        <v>6896</v>
      </c>
      <c r="F518" s="1504"/>
      <c r="G518" s="1414" t="s">
        <v>460</v>
      </c>
      <c r="H518" s="1400" t="str">
        <f>E518</f>
        <v>111/12/6</v>
      </c>
      <c r="I518" s="1401"/>
      <c r="J518" s="1506" t="s">
        <v>1003</v>
      </c>
      <c r="K518" s="319">
        <f>K516+F518</f>
        <v>708</v>
      </c>
      <c r="L518" s="379" t="s">
        <v>460</v>
      </c>
      <c r="M518" s="1420" t="s">
        <v>444</v>
      </c>
      <c r="N518" s="320" t="s">
        <v>714</v>
      </c>
      <c r="O518" s="1422" t="s">
        <v>7388</v>
      </c>
      <c r="P518" s="327"/>
    </row>
    <row r="519" spans="1:16" ht="30" customHeight="1">
      <c r="A519" s="1411"/>
      <c r="B519" s="320" t="s">
        <v>993</v>
      </c>
      <c r="C519" s="1413"/>
      <c r="D519" s="1415"/>
      <c r="E519" s="305" t="str">
        <f>E518</f>
        <v>111/12/6</v>
      </c>
      <c r="F519" s="1505"/>
      <c r="G519" s="1415"/>
      <c r="H519" s="319">
        <v>2</v>
      </c>
      <c r="I519" s="379" t="s">
        <v>443</v>
      </c>
      <c r="J519" s="1507"/>
      <c r="K519" s="319">
        <f>K517+H519</f>
        <v>504</v>
      </c>
      <c r="L519" s="379" t="s">
        <v>320</v>
      </c>
      <c r="M519" s="1421"/>
      <c r="N519" s="320" t="s">
        <v>879</v>
      </c>
      <c r="O519" s="1423"/>
      <c r="P519" s="327"/>
    </row>
    <row r="520" spans="1:16" ht="30" customHeight="1">
      <c r="A520" s="1410" t="s">
        <v>7389</v>
      </c>
      <c r="B520" s="320" t="s">
        <v>1006</v>
      </c>
      <c r="C520" s="1412">
        <v>15</v>
      </c>
      <c r="D520" s="1414" t="s">
        <v>460</v>
      </c>
      <c r="E520" s="305" t="s">
        <v>7390</v>
      </c>
      <c r="F520" s="1504">
        <v>3</v>
      </c>
      <c r="G520" s="1414" t="s">
        <v>460</v>
      </c>
      <c r="H520" s="1400" t="str">
        <f>E520</f>
        <v>111/12/8</v>
      </c>
      <c r="I520" s="1401"/>
      <c r="J520" s="1506" t="s">
        <v>1003</v>
      </c>
      <c r="K520" s="319">
        <f>K518+F520</f>
        <v>711</v>
      </c>
      <c r="L520" s="379" t="s">
        <v>460</v>
      </c>
      <c r="M520" s="1420" t="s">
        <v>444</v>
      </c>
      <c r="N520" s="320" t="s">
        <v>714</v>
      </c>
      <c r="O520" s="1422" t="s">
        <v>7391</v>
      </c>
      <c r="P520" s="327"/>
    </row>
    <row r="521" spans="1:16" ht="30" customHeight="1">
      <c r="A521" s="1411"/>
      <c r="B521" s="320" t="s">
        <v>993</v>
      </c>
      <c r="C521" s="1413"/>
      <c r="D521" s="1415"/>
      <c r="E521" s="305" t="str">
        <f>E520</f>
        <v>111/12/8</v>
      </c>
      <c r="F521" s="1505"/>
      <c r="G521" s="1415"/>
      <c r="H521" s="319">
        <v>2</v>
      </c>
      <c r="I521" s="379" t="s">
        <v>443</v>
      </c>
      <c r="J521" s="1507"/>
      <c r="K521" s="319">
        <f>K519+H521</f>
        <v>506</v>
      </c>
      <c r="L521" s="379" t="s">
        <v>320</v>
      </c>
      <c r="M521" s="1421"/>
      <c r="N521" s="320" t="s">
        <v>879</v>
      </c>
      <c r="O521" s="1423"/>
      <c r="P521" s="327"/>
    </row>
    <row r="522" spans="1:16" ht="30" customHeight="1">
      <c r="A522" s="1410" t="s">
        <v>7392</v>
      </c>
      <c r="B522" s="320" t="s">
        <v>1006</v>
      </c>
      <c r="C522" s="1412">
        <v>15</v>
      </c>
      <c r="D522" s="1414" t="s">
        <v>460</v>
      </c>
      <c r="E522" s="305" t="s">
        <v>6876</v>
      </c>
      <c r="F522" s="1504">
        <v>3</v>
      </c>
      <c r="G522" s="1414" t="s">
        <v>460</v>
      </c>
      <c r="H522" s="1400" t="str">
        <f>E522</f>
        <v>111/12/9</v>
      </c>
      <c r="I522" s="1401"/>
      <c r="J522" s="1506" t="s">
        <v>1003</v>
      </c>
      <c r="K522" s="319">
        <f>K520+F522</f>
        <v>714</v>
      </c>
      <c r="L522" s="379" t="s">
        <v>460</v>
      </c>
      <c r="M522" s="1420" t="s">
        <v>444</v>
      </c>
      <c r="N522" s="320" t="s">
        <v>714</v>
      </c>
      <c r="O522" s="1422" t="s">
        <v>7393</v>
      </c>
      <c r="P522" s="327"/>
    </row>
    <row r="523" spans="1:16" ht="30" customHeight="1">
      <c r="A523" s="1411"/>
      <c r="B523" s="320" t="s">
        <v>993</v>
      </c>
      <c r="C523" s="1413"/>
      <c r="D523" s="1415"/>
      <c r="E523" s="305" t="str">
        <f>E522</f>
        <v>111/12/9</v>
      </c>
      <c r="F523" s="1505"/>
      <c r="G523" s="1415"/>
      <c r="H523" s="319">
        <v>2</v>
      </c>
      <c r="I523" s="379" t="s">
        <v>443</v>
      </c>
      <c r="J523" s="1507"/>
      <c r="K523" s="319">
        <f>K521+H523</f>
        <v>508</v>
      </c>
      <c r="L523" s="379" t="s">
        <v>320</v>
      </c>
      <c r="M523" s="1421"/>
      <c r="N523" s="320" t="s">
        <v>879</v>
      </c>
      <c r="O523" s="1423"/>
      <c r="P523" s="327"/>
    </row>
    <row r="524" spans="1:16" ht="30" customHeight="1">
      <c r="A524" s="1410" t="s">
        <v>7394</v>
      </c>
      <c r="B524" s="320" t="s">
        <v>1006</v>
      </c>
      <c r="C524" s="1412">
        <v>15</v>
      </c>
      <c r="D524" s="1414" t="s">
        <v>460</v>
      </c>
      <c r="E524" s="305" t="s">
        <v>6899</v>
      </c>
      <c r="F524" s="1504">
        <v>3</v>
      </c>
      <c r="G524" s="1414" t="s">
        <v>460</v>
      </c>
      <c r="H524" s="1400" t="str">
        <f>E524</f>
        <v>111/12/10</v>
      </c>
      <c r="I524" s="1401"/>
      <c r="J524" s="1506" t="s">
        <v>1003</v>
      </c>
      <c r="K524" s="319">
        <f>K522+F524</f>
        <v>717</v>
      </c>
      <c r="L524" s="379" t="s">
        <v>460</v>
      </c>
      <c r="M524" s="1420" t="s">
        <v>444</v>
      </c>
      <c r="N524" s="320" t="s">
        <v>1691</v>
      </c>
      <c r="O524" s="1422" t="s">
        <v>7395</v>
      </c>
      <c r="P524" s="327"/>
    </row>
    <row r="525" spans="1:16" ht="30" customHeight="1">
      <c r="A525" s="1411"/>
      <c r="B525" s="320" t="s">
        <v>993</v>
      </c>
      <c r="C525" s="1413"/>
      <c r="D525" s="1415"/>
      <c r="E525" s="305" t="str">
        <f>E524</f>
        <v>111/12/10</v>
      </c>
      <c r="F525" s="1505"/>
      <c r="G525" s="1415"/>
      <c r="H525" s="319">
        <v>2</v>
      </c>
      <c r="I525" s="379" t="s">
        <v>443</v>
      </c>
      <c r="J525" s="1507"/>
      <c r="K525" s="319">
        <f>K523+H525</f>
        <v>510</v>
      </c>
      <c r="L525" s="379" t="s">
        <v>320</v>
      </c>
      <c r="M525" s="1421"/>
      <c r="N525" s="320" t="s">
        <v>879</v>
      </c>
      <c r="O525" s="1423"/>
      <c r="P525" s="327"/>
    </row>
    <row r="526" spans="1:16" ht="30" customHeight="1">
      <c r="A526" s="1410" t="s">
        <v>7396</v>
      </c>
      <c r="B526" s="320" t="s">
        <v>1006</v>
      </c>
      <c r="C526" s="1412">
        <v>15</v>
      </c>
      <c r="D526" s="1414" t="s">
        <v>460</v>
      </c>
      <c r="E526" s="305" t="s">
        <v>6901</v>
      </c>
      <c r="F526" s="1504">
        <v>3</v>
      </c>
      <c r="G526" s="1414" t="s">
        <v>460</v>
      </c>
      <c r="H526" s="1400" t="str">
        <f>E526</f>
        <v>111/12/12</v>
      </c>
      <c r="I526" s="1401"/>
      <c r="J526" s="1506" t="s">
        <v>1003</v>
      </c>
      <c r="K526" s="319">
        <f>K524+F526</f>
        <v>720</v>
      </c>
      <c r="L526" s="379" t="s">
        <v>460</v>
      </c>
      <c r="M526" s="1420" t="s">
        <v>444</v>
      </c>
      <c r="N526" s="320" t="s">
        <v>714</v>
      </c>
      <c r="O526" s="1422" t="s">
        <v>7397</v>
      </c>
      <c r="P526" s="327"/>
    </row>
    <row r="527" spans="1:16" ht="30" customHeight="1">
      <c r="A527" s="1411"/>
      <c r="B527" s="320" t="s">
        <v>993</v>
      </c>
      <c r="C527" s="1413"/>
      <c r="D527" s="1415"/>
      <c r="E527" s="305" t="str">
        <f>E526</f>
        <v>111/12/12</v>
      </c>
      <c r="F527" s="1505"/>
      <c r="G527" s="1415"/>
      <c r="H527" s="319">
        <v>2</v>
      </c>
      <c r="I527" s="379" t="s">
        <v>443</v>
      </c>
      <c r="J527" s="1507"/>
      <c r="K527" s="319">
        <f>K525+H527</f>
        <v>512</v>
      </c>
      <c r="L527" s="379" t="s">
        <v>320</v>
      </c>
      <c r="M527" s="1421"/>
      <c r="N527" s="320" t="s">
        <v>879</v>
      </c>
      <c r="O527" s="1423"/>
      <c r="P527" s="327"/>
    </row>
    <row r="528" spans="1:16" ht="30" customHeight="1">
      <c r="A528" s="1410" t="s">
        <v>7398</v>
      </c>
      <c r="B528" s="320" t="s">
        <v>1006</v>
      </c>
      <c r="C528" s="1412">
        <v>15</v>
      </c>
      <c r="D528" s="1414" t="s">
        <v>460</v>
      </c>
      <c r="E528" s="305" t="s">
        <v>6901</v>
      </c>
      <c r="F528" s="1504">
        <v>3</v>
      </c>
      <c r="G528" s="1414" t="s">
        <v>460</v>
      </c>
      <c r="H528" s="1400" t="str">
        <f>E528</f>
        <v>111/12/12</v>
      </c>
      <c r="I528" s="1401"/>
      <c r="J528" s="1506" t="s">
        <v>1003</v>
      </c>
      <c r="K528" s="319">
        <f>K526+F528</f>
        <v>723</v>
      </c>
      <c r="L528" s="379" t="s">
        <v>460</v>
      </c>
      <c r="M528" s="1420" t="s">
        <v>444</v>
      </c>
      <c r="N528" s="320" t="s">
        <v>676</v>
      </c>
      <c r="O528" s="1422" t="s">
        <v>7399</v>
      </c>
      <c r="P528" s="327"/>
    </row>
    <row r="529" spans="1:16" ht="30" customHeight="1">
      <c r="A529" s="1411"/>
      <c r="B529" s="320" t="s">
        <v>993</v>
      </c>
      <c r="C529" s="1413"/>
      <c r="D529" s="1415"/>
      <c r="E529" s="305" t="str">
        <f>E528</f>
        <v>111/12/12</v>
      </c>
      <c r="F529" s="1505"/>
      <c r="G529" s="1415"/>
      <c r="H529" s="319">
        <v>2</v>
      </c>
      <c r="I529" s="379" t="s">
        <v>443</v>
      </c>
      <c r="J529" s="1507"/>
      <c r="K529" s="319">
        <f>K527+H529</f>
        <v>514</v>
      </c>
      <c r="L529" s="379" t="s">
        <v>320</v>
      </c>
      <c r="M529" s="1421"/>
      <c r="N529" s="320" t="s">
        <v>2575</v>
      </c>
      <c r="O529" s="1423"/>
      <c r="P529" s="327"/>
    </row>
    <row r="530" spans="1:16" ht="30" customHeight="1">
      <c r="A530" s="1410" t="s">
        <v>7400</v>
      </c>
      <c r="B530" s="320" t="s">
        <v>1006</v>
      </c>
      <c r="C530" s="1412">
        <v>15</v>
      </c>
      <c r="D530" s="1414" t="s">
        <v>460</v>
      </c>
      <c r="E530" s="305" t="s">
        <v>6885</v>
      </c>
      <c r="F530" s="1504">
        <v>3</v>
      </c>
      <c r="G530" s="1414" t="s">
        <v>460</v>
      </c>
      <c r="H530" s="1400" t="str">
        <f>E530</f>
        <v>111/12/14</v>
      </c>
      <c r="I530" s="1401"/>
      <c r="J530" s="1506" t="s">
        <v>1003</v>
      </c>
      <c r="K530" s="319">
        <f>K528+F530</f>
        <v>726</v>
      </c>
      <c r="L530" s="379" t="s">
        <v>460</v>
      </c>
      <c r="M530" s="1420" t="s">
        <v>444</v>
      </c>
      <c r="N530" s="320" t="s">
        <v>4366</v>
      </c>
      <c r="O530" s="1422" t="s">
        <v>7401</v>
      </c>
      <c r="P530" s="327"/>
    </row>
    <row r="531" spans="1:16" ht="30" customHeight="1">
      <c r="A531" s="1411"/>
      <c r="B531" s="320" t="s">
        <v>993</v>
      </c>
      <c r="C531" s="1413"/>
      <c r="D531" s="1415"/>
      <c r="E531" s="305" t="str">
        <f>E530</f>
        <v>111/12/14</v>
      </c>
      <c r="F531" s="1505"/>
      <c r="G531" s="1415"/>
      <c r="H531" s="319">
        <v>2</v>
      </c>
      <c r="I531" s="379" t="s">
        <v>443</v>
      </c>
      <c r="J531" s="1507"/>
      <c r="K531" s="319">
        <f>K529+H531</f>
        <v>516</v>
      </c>
      <c r="L531" s="379" t="s">
        <v>320</v>
      </c>
      <c r="M531" s="1421"/>
      <c r="N531" s="320" t="s">
        <v>3437</v>
      </c>
      <c r="O531" s="1423"/>
      <c r="P531" s="327"/>
    </row>
    <row r="532" spans="1:16" ht="30" customHeight="1">
      <c r="A532" s="1410" t="s">
        <v>7402</v>
      </c>
      <c r="B532" s="320" t="s">
        <v>1006</v>
      </c>
      <c r="C532" s="1412">
        <v>15</v>
      </c>
      <c r="D532" s="1414" t="s">
        <v>460</v>
      </c>
      <c r="E532" s="305" t="s">
        <v>6885</v>
      </c>
      <c r="F532" s="1504">
        <v>3</v>
      </c>
      <c r="G532" s="1414" t="s">
        <v>460</v>
      </c>
      <c r="H532" s="1400" t="str">
        <f>E532</f>
        <v>111/12/14</v>
      </c>
      <c r="I532" s="1401"/>
      <c r="J532" s="1506" t="s">
        <v>1003</v>
      </c>
      <c r="K532" s="319">
        <f>K530+F532</f>
        <v>729</v>
      </c>
      <c r="L532" s="379" t="s">
        <v>460</v>
      </c>
      <c r="M532" s="1420" t="s">
        <v>444</v>
      </c>
      <c r="N532" s="320" t="s">
        <v>714</v>
      </c>
      <c r="O532" s="1422" t="s">
        <v>7403</v>
      </c>
      <c r="P532" s="327"/>
    </row>
    <row r="533" spans="1:16" ht="30" customHeight="1">
      <c r="A533" s="1411"/>
      <c r="B533" s="320" t="s">
        <v>993</v>
      </c>
      <c r="C533" s="1413"/>
      <c r="D533" s="1415"/>
      <c r="E533" s="305" t="str">
        <f>E532</f>
        <v>111/12/14</v>
      </c>
      <c r="F533" s="1505"/>
      <c r="G533" s="1415"/>
      <c r="H533" s="319">
        <v>2</v>
      </c>
      <c r="I533" s="379" t="s">
        <v>443</v>
      </c>
      <c r="J533" s="1507"/>
      <c r="K533" s="319">
        <f>K531+H533</f>
        <v>518</v>
      </c>
      <c r="L533" s="379" t="s">
        <v>320</v>
      </c>
      <c r="M533" s="1421"/>
      <c r="N533" s="320" t="s">
        <v>879</v>
      </c>
      <c r="O533" s="1423"/>
      <c r="P533" s="327"/>
    </row>
    <row r="534" spans="1:16" ht="30" customHeight="1">
      <c r="A534" s="1410" t="s">
        <v>7404</v>
      </c>
      <c r="B534" s="320" t="s">
        <v>1006</v>
      </c>
      <c r="C534" s="1412">
        <v>15</v>
      </c>
      <c r="D534" s="1414" t="s">
        <v>460</v>
      </c>
      <c r="E534" s="305" t="s">
        <v>2008</v>
      </c>
      <c r="F534" s="1504">
        <v>3</v>
      </c>
      <c r="G534" s="1414" t="s">
        <v>460</v>
      </c>
      <c r="H534" s="1400" t="str">
        <f>E534</f>
        <v>111/12/15</v>
      </c>
      <c r="I534" s="1401"/>
      <c r="J534" s="1506" t="s">
        <v>1003</v>
      </c>
      <c r="K534" s="319">
        <f>K532+F534</f>
        <v>732</v>
      </c>
      <c r="L534" s="379" t="s">
        <v>460</v>
      </c>
      <c r="M534" s="1420" t="s">
        <v>444</v>
      </c>
      <c r="N534" s="320" t="s">
        <v>714</v>
      </c>
      <c r="O534" s="1422" t="s">
        <v>7405</v>
      </c>
      <c r="P534" s="327"/>
    </row>
    <row r="535" spans="1:16" ht="30" customHeight="1">
      <c r="A535" s="1411"/>
      <c r="B535" s="320" t="s">
        <v>993</v>
      </c>
      <c r="C535" s="1413"/>
      <c r="D535" s="1415"/>
      <c r="E535" s="305" t="str">
        <f>E534</f>
        <v>111/12/15</v>
      </c>
      <c r="F535" s="1505"/>
      <c r="G535" s="1415"/>
      <c r="H535" s="319">
        <v>2</v>
      </c>
      <c r="I535" s="379" t="s">
        <v>443</v>
      </c>
      <c r="J535" s="1507"/>
      <c r="K535" s="319">
        <f>K533+H535</f>
        <v>520</v>
      </c>
      <c r="L535" s="379" t="s">
        <v>320</v>
      </c>
      <c r="M535" s="1421"/>
      <c r="N535" s="320" t="s">
        <v>879</v>
      </c>
      <c r="O535" s="1423"/>
      <c r="P535" s="327"/>
    </row>
    <row r="536" spans="1:16" ht="30" customHeight="1">
      <c r="A536" s="1410" t="s">
        <v>7406</v>
      </c>
      <c r="B536" s="320" t="s">
        <v>1006</v>
      </c>
      <c r="C536" s="1412">
        <v>15</v>
      </c>
      <c r="D536" s="1414" t="s">
        <v>460</v>
      </c>
      <c r="E536" s="305" t="s">
        <v>6857</v>
      </c>
      <c r="F536" s="1504">
        <v>3</v>
      </c>
      <c r="G536" s="1414" t="s">
        <v>460</v>
      </c>
      <c r="H536" s="1400" t="str">
        <f>E536</f>
        <v>111/12/19</v>
      </c>
      <c r="I536" s="1401"/>
      <c r="J536" s="1506" t="s">
        <v>1003</v>
      </c>
      <c r="K536" s="319">
        <f>K534+F536</f>
        <v>735</v>
      </c>
      <c r="L536" s="379" t="s">
        <v>460</v>
      </c>
      <c r="M536" s="1420" t="s">
        <v>444</v>
      </c>
      <c r="N536" s="320" t="s">
        <v>676</v>
      </c>
      <c r="O536" s="1422" t="s">
        <v>7407</v>
      </c>
      <c r="P536" s="327"/>
    </row>
    <row r="537" spans="1:16" ht="30" customHeight="1">
      <c r="A537" s="1411"/>
      <c r="B537" s="320" t="s">
        <v>993</v>
      </c>
      <c r="C537" s="1413"/>
      <c r="D537" s="1415"/>
      <c r="E537" s="305" t="str">
        <f>E536</f>
        <v>111/12/19</v>
      </c>
      <c r="F537" s="1505"/>
      <c r="G537" s="1415"/>
      <c r="H537" s="319">
        <v>2</v>
      </c>
      <c r="I537" s="379" t="s">
        <v>443</v>
      </c>
      <c r="J537" s="1507"/>
      <c r="K537" s="319">
        <f>K535+H537</f>
        <v>522</v>
      </c>
      <c r="L537" s="379" t="s">
        <v>320</v>
      </c>
      <c r="M537" s="1421"/>
      <c r="N537" s="320" t="s">
        <v>879</v>
      </c>
      <c r="O537" s="1423"/>
      <c r="P537" s="327"/>
    </row>
    <row r="538" spans="1:16" ht="30" customHeight="1">
      <c r="A538" s="1410" t="s">
        <v>7408</v>
      </c>
      <c r="B538" s="320" t="s">
        <v>1006</v>
      </c>
      <c r="C538" s="1412">
        <v>15</v>
      </c>
      <c r="D538" s="1414" t="s">
        <v>460</v>
      </c>
      <c r="E538" s="305" t="s">
        <v>7006</v>
      </c>
      <c r="F538" s="1504">
        <v>3</v>
      </c>
      <c r="G538" s="1414" t="s">
        <v>460</v>
      </c>
      <c r="H538" s="1400" t="str">
        <f>E538</f>
        <v>111/12/21</v>
      </c>
      <c r="I538" s="1401"/>
      <c r="J538" s="1506" t="s">
        <v>1003</v>
      </c>
      <c r="K538" s="319">
        <f>K536+F538</f>
        <v>738</v>
      </c>
      <c r="L538" s="379" t="s">
        <v>460</v>
      </c>
      <c r="M538" s="1420" t="s">
        <v>444</v>
      </c>
      <c r="N538" s="320" t="s">
        <v>714</v>
      </c>
      <c r="O538" s="1422" t="s">
        <v>7409</v>
      </c>
      <c r="P538" s="327"/>
    </row>
    <row r="539" spans="1:16" ht="30" customHeight="1">
      <c r="A539" s="1411"/>
      <c r="B539" s="320" t="s">
        <v>993</v>
      </c>
      <c r="C539" s="1413"/>
      <c r="D539" s="1415"/>
      <c r="E539" s="305" t="str">
        <f>E538</f>
        <v>111/12/21</v>
      </c>
      <c r="F539" s="1505"/>
      <c r="G539" s="1415"/>
      <c r="H539" s="319">
        <v>2</v>
      </c>
      <c r="I539" s="379" t="s">
        <v>443</v>
      </c>
      <c r="J539" s="1507"/>
      <c r="K539" s="319">
        <f>K537+H539</f>
        <v>524</v>
      </c>
      <c r="L539" s="379" t="s">
        <v>320</v>
      </c>
      <c r="M539" s="1421"/>
      <c r="N539" s="320" t="s">
        <v>879</v>
      </c>
      <c r="O539" s="1423"/>
      <c r="P539" s="327"/>
    </row>
    <row r="540" spans="1:16" ht="30" customHeight="1">
      <c r="A540" s="1410" t="s">
        <v>7410</v>
      </c>
      <c r="B540" s="320" t="s">
        <v>1006</v>
      </c>
      <c r="C540" s="1412">
        <v>15</v>
      </c>
      <c r="D540" s="1414" t="s">
        <v>460</v>
      </c>
      <c r="E540" s="305" t="s">
        <v>6906</v>
      </c>
      <c r="F540" s="1504">
        <v>3</v>
      </c>
      <c r="G540" s="1414" t="s">
        <v>460</v>
      </c>
      <c r="H540" s="1400" t="str">
        <f>E540</f>
        <v>111/12/28</v>
      </c>
      <c r="I540" s="1401"/>
      <c r="J540" s="1506" t="s">
        <v>1003</v>
      </c>
      <c r="K540" s="319">
        <f>K538+F540</f>
        <v>741</v>
      </c>
      <c r="L540" s="379" t="s">
        <v>460</v>
      </c>
      <c r="M540" s="1420" t="s">
        <v>444</v>
      </c>
      <c r="N540" s="320" t="s">
        <v>676</v>
      </c>
      <c r="O540" s="1422" t="s">
        <v>7411</v>
      </c>
      <c r="P540" s="327"/>
    </row>
    <row r="541" spans="1:16" ht="30" customHeight="1">
      <c r="A541" s="1411"/>
      <c r="B541" s="320" t="s">
        <v>993</v>
      </c>
      <c r="C541" s="1413"/>
      <c r="D541" s="1415"/>
      <c r="E541" s="305" t="str">
        <f>E540</f>
        <v>111/12/28</v>
      </c>
      <c r="F541" s="1505"/>
      <c r="G541" s="1415"/>
      <c r="H541" s="319">
        <v>2</v>
      </c>
      <c r="I541" s="379" t="s">
        <v>443</v>
      </c>
      <c r="J541" s="1507"/>
      <c r="K541" s="319">
        <f>K539+H541</f>
        <v>526</v>
      </c>
      <c r="L541" s="379" t="s">
        <v>320</v>
      </c>
      <c r="M541" s="1421"/>
      <c r="N541" s="320" t="s">
        <v>2575</v>
      </c>
      <c r="O541" s="1423"/>
      <c r="P541" s="327"/>
    </row>
    <row r="542" spans="1:16" ht="30" customHeight="1">
      <c r="A542" s="1410" t="s">
        <v>7412</v>
      </c>
      <c r="B542" s="320" t="s">
        <v>1006</v>
      </c>
      <c r="C542" s="1412">
        <v>15</v>
      </c>
      <c r="D542" s="1414" t="s">
        <v>460</v>
      </c>
      <c r="E542" s="305" t="s">
        <v>7153</v>
      </c>
      <c r="F542" s="1504">
        <v>3</v>
      </c>
      <c r="G542" s="1414" t="s">
        <v>460</v>
      </c>
      <c r="H542" s="1400" t="str">
        <f>E542</f>
        <v>112/1/3</v>
      </c>
      <c r="I542" s="1401"/>
      <c r="J542" s="1506" t="s">
        <v>1003</v>
      </c>
      <c r="K542" s="319">
        <f>K540+F542</f>
        <v>744</v>
      </c>
      <c r="L542" s="379" t="s">
        <v>460</v>
      </c>
      <c r="M542" s="1420" t="s">
        <v>444</v>
      </c>
      <c r="N542" s="320" t="s">
        <v>676</v>
      </c>
      <c r="O542" s="1422" t="s">
        <v>7413</v>
      </c>
      <c r="P542" s="327"/>
    </row>
    <row r="543" spans="1:16" ht="30" customHeight="1">
      <c r="A543" s="1411"/>
      <c r="B543" s="320" t="s">
        <v>993</v>
      </c>
      <c r="C543" s="1413"/>
      <c r="D543" s="1415"/>
      <c r="E543" s="305" t="str">
        <f>E542</f>
        <v>112/1/3</v>
      </c>
      <c r="F543" s="1505"/>
      <c r="G543" s="1415"/>
      <c r="H543" s="319">
        <v>2</v>
      </c>
      <c r="I543" s="379" t="s">
        <v>443</v>
      </c>
      <c r="J543" s="1507"/>
      <c r="K543" s="319">
        <f>K541+H543</f>
        <v>528</v>
      </c>
      <c r="L543" s="379" t="s">
        <v>320</v>
      </c>
      <c r="M543" s="1421"/>
      <c r="N543" s="320" t="s">
        <v>5634</v>
      </c>
      <c r="O543" s="1423"/>
      <c r="P543" s="327"/>
    </row>
    <row r="544" spans="1:16" ht="30" customHeight="1">
      <c r="A544" s="1410" t="s">
        <v>7414</v>
      </c>
      <c r="B544" s="320" t="s">
        <v>1006</v>
      </c>
      <c r="C544" s="1412">
        <v>15</v>
      </c>
      <c r="D544" s="1414" t="s">
        <v>460</v>
      </c>
      <c r="E544" s="305" t="s">
        <v>7118</v>
      </c>
      <c r="F544" s="1504">
        <v>3</v>
      </c>
      <c r="G544" s="1414" t="s">
        <v>460</v>
      </c>
      <c r="H544" s="1400" t="str">
        <f>E544</f>
        <v>112/1/10</v>
      </c>
      <c r="I544" s="1401"/>
      <c r="J544" s="1506" t="s">
        <v>1003</v>
      </c>
      <c r="K544" s="319">
        <f>K542+F544</f>
        <v>747</v>
      </c>
      <c r="L544" s="379" t="s">
        <v>460</v>
      </c>
      <c r="M544" s="1420" t="s">
        <v>444</v>
      </c>
      <c r="N544" s="320" t="s">
        <v>676</v>
      </c>
      <c r="O544" s="1422" t="s">
        <v>7415</v>
      </c>
      <c r="P544" s="327"/>
    </row>
    <row r="545" spans="1:16" ht="30" customHeight="1">
      <c r="A545" s="1411"/>
      <c r="B545" s="320" t="s">
        <v>993</v>
      </c>
      <c r="C545" s="1413"/>
      <c r="D545" s="1415"/>
      <c r="E545" s="305" t="str">
        <f>E544</f>
        <v>112/1/10</v>
      </c>
      <c r="F545" s="1505"/>
      <c r="G545" s="1415"/>
      <c r="H545" s="319">
        <v>2</v>
      </c>
      <c r="I545" s="379" t="s">
        <v>443</v>
      </c>
      <c r="J545" s="1507"/>
      <c r="K545" s="319">
        <f>K543+H545</f>
        <v>530</v>
      </c>
      <c r="L545" s="379" t="s">
        <v>320</v>
      </c>
      <c r="M545" s="1421"/>
      <c r="N545" s="320" t="s">
        <v>2838</v>
      </c>
      <c r="O545" s="1423"/>
      <c r="P545" s="327"/>
    </row>
    <row r="546" spans="1:16" ht="30" customHeight="1">
      <c r="A546" s="1410" t="s">
        <v>7416</v>
      </c>
      <c r="B546" s="320" t="s">
        <v>1006</v>
      </c>
      <c r="C546" s="1412">
        <v>15</v>
      </c>
      <c r="D546" s="1414" t="s">
        <v>460</v>
      </c>
      <c r="E546" s="305" t="s">
        <v>7267</v>
      </c>
      <c r="F546" s="1504">
        <v>3</v>
      </c>
      <c r="G546" s="1414" t="s">
        <v>460</v>
      </c>
      <c r="H546" s="1400" t="str">
        <f>E546</f>
        <v>112/1/11</v>
      </c>
      <c r="I546" s="1401"/>
      <c r="J546" s="1506" t="s">
        <v>1003</v>
      </c>
      <c r="K546" s="319">
        <f>K544+F546</f>
        <v>750</v>
      </c>
      <c r="L546" s="379" t="s">
        <v>460</v>
      </c>
      <c r="M546" s="1420" t="s">
        <v>444</v>
      </c>
      <c r="N546" s="320" t="s">
        <v>676</v>
      </c>
      <c r="O546" s="1422" t="s">
        <v>7417</v>
      </c>
      <c r="P546" s="327"/>
    </row>
    <row r="547" spans="1:16" ht="30" customHeight="1">
      <c r="A547" s="1411"/>
      <c r="B547" s="320" t="s">
        <v>993</v>
      </c>
      <c r="C547" s="1413"/>
      <c r="D547" s="1415"/>
      <c r="E547" s="305" t="str">
        <f>E546</f>
        <v>112/1/11</v>
      </c>
      <c r="F547" s="1505"/>
      <c r="G547" s="1415"/>
      <c r="H547" s="319">
        <v>2</v>
      </c>
      <c r="I547" s="379" t="s">
        <v>443</v>
      </c>
      <c r="J547" s="1507"/>
      <c r="K547" s="319">
        <f>K545+H547</f>
        <v>532</v>
      </c>
      <c r="L547" s="379" t="s">
        <v>320</v>
      </c>
      <c r="M547" s="1421"/>
      <c r="N547" s="320" t="s">
        <v>1820</v>
      </c>
      <c r="O547" s="1423"/>
      <c r="P547" s="327"/>
    </row>
    <row r="548" spans="1:16" ht="30" customHeight="1">
      <c r="A548" s="1410" t="s">
        <v>7418</v>
      </c>
      <c r="B548" s="320" t="s">
        <v>1006</v>
      </c>
      <c r="C548" s="1412">
        <v>15</v>
      </c>
      <c r="D548" s="1414" t="s">
        <v>460</v>
      </c>
      <c r="E548" s="305" t="s">
        <v>7184</v>
      </c>
      <c r="F548" s="1504">
        <v>3</v>
      </c>
      <c r="G548" s="1414" t="s">
        <v>460</v>
      </c>
      <c r="H548" s="1400" t="str">
        <f>E548</f>
        <v>112/1/12</v>
      </c>
      <c r="I548" s="1401"/>
      <c r="J548" s="1506" t="s">
        <v>1003</v>
      </c>
      <c r="K548" s="319">
        <f>K546+F548</f>
        <v>753</v>
      </c>
      <c r="L548" s="379" t="s">
        <v>460</v>
      </c>
      <c r="M548" s="1420" t="s">
        <v>444</v>
      </c>
      <c r="N548" s="320" t="s">
        <v>676</v>
      </c>
      <c r="O548" s="1422" t="s">
        <v>7419</v>
      </c>
      <c r="P548" s="327"/>
    </row>
    <row r="549" spans="1:16" ht="30" customHeight="1">
      <c r="A549" s="1411"/>
      <c r="B549" s="320" t="s">
        <v>993</v>
      </c>
      <c r="C549" s="1413"/>
      <c r="D549" s="1415"/>
      <c r="E549" s="305" t="str">
        <f>E548</f>
        <v>112/1/12</v>
      </c>
      <c r="F549" s="1505"/>
      <c r="G549" s="1415"/>
      <c r="H549" s="319">
        <v>2</v>
      </c>
      <c r="I549" s="379" t="s">
        <v>443</v>
      </c>
      <c r="J549" s="1507"/>
      <c r="K549" s="319">
        <f>K547+H549</f>
        <v>534</v>
      </c>
      <c r="L549" s="379" t="s">
        <v>320</v>
      </c>
      <c r="M549" s="1421"/>
      <c r="N549" s="320" t="s">
        <v>2575</v>
      </c>
      <c r="O549" s="1423"/>
      <c r="P549" s="327"/>
    </row>
    <row r="550" spans="1:16" ht="30" customHeight="1">
      <c r="A550" s="1410" t="s">
        <v>7420</v>
      </c>
      <c r="B550" s="320" t="s">
        <v>1006</v>
      </c>
      <c r="C550" s="1412">
        <v>15</v>
      </c>
      <c r="D550" s="1414" t="s">
        <v>460</v>
      </c>
      <c r="E550" s="305" t="s">
        <v>7184</v>
      </c>
      <c r="F550" s="1504">
        <v>3</v>
      </c>
      <c r="G550" s="1414" t="s">
        <v>460</v>
      </c>
      <c r="H550" s="1400" t="str">
        <f>E550</f>
        <v>112/1/12</v>
      </c>
      <c r="I550" s="1401"/>
      <c r="J550" s="1506" t="s">
        <v>1003</v>
      </c>
      <c r="K550" s="319">
        <f>K548+F550</f>
        <v>756</v>
      </c>
      <c r="L550" s="379" t="s">
        <v>460</v>
      </c>
      <c r="M550" s="1420" t="s">
        <v>444</v>
      </c>
      <c r="N550" s="320" t="s">
        <v>676</v>
      </c>
      <c r="O550" s="1422" t="s">
        <v>7421</v>
      </c>
      <c r="P550" s="327"/>
    </row>
    <row r="551" spans="1:16" ht="30" customHeight="1">
      <c r="A551" s="1411"/>
      <c r="B551" s="320" t="s">
        <v>993</v>
      </c>
      <c r="C551" s="1413"/>
      <c r="D551" s="1415"/>
      <c r="E551" s="305" t="str">
        <f>E550</f>
        <v>112/1/12</v>
      </c>
      <c r="F551" s="1505"/>
      <c r="G551" s="1415"/>
      <c r="H551" s="319">
        <v>2</v>
      </c>
      <c r="I551" s="379" t="s">
        <v>443</v>
      </c>
      <c r="J551" s="1507"/>
      <c r="K551" s="319">
        <f>K549+H551</f>
        <v>536</v>
      </c>
      <c r="L551" s="379" t="s">
        <v>320</v>
      </c>
      <c r="M551" s="1421"/>
      <c r="N551" s="320" t="s">
        <v>2838</v>
      </c>
      <c r="O551" s="1423"/>
      <c r="P551" s="327"/>
    </row>
    <row r="552" spans="1:16" ht="30" customHeight="1">
      <c r="A552" s="1410" t="s">
        <v>7422</v>
      </c>
      <c r="B552" s="320" t="s">
        <v>1006</v>
      </c>
      <c r="C552" s="1412">
        <v>15</v>
      </c>
      <c r="D552" s="1414" t="s">
        <v>460</v>
      </c>
      <c r="E552" s="305" t="s">
        <v>7313</v>
      </c>
      <c r="F552" s="1504">
        <v>3</v>
      </c>
      <c r="G552" s="1414" t="s">
        <v>460</v>
      </c>
      <c r="H552" s="1400" t="str">
        <f>E552</f>
        <v>112/1/13</v>
      </c>
      <c r="I552" s="1401"/>
      <c r="J552" s="1506" t="s">
        <v>1003</v>
      </c>
      <c r="K552" s="319">
        <f>K550+F552</f>
        <v>759</v>
      </c>
      <c r="L552" s="379" t="s">
        <v>460</v>
      </c>
      <c r="M552" s="1420" t="s">
        <v>444</v>
      </c>
      <c r="N552" s="320" t="s">
        <v>676</v>
      </c>
      <c r="O552" s="1422" t="s">
        <v>7423</v>
      </c>
      <c r="P552" s="327"/>
    </row>
    <row r="553" spans="1:16" ht="30" customHeight="1">
      <c r="A553" s="1411"/>
      <c r="B553" s="320" t="s">
        <v>993</v>
      </c>
      <c r="C553" s="1413"/>
      <c r="D553" s="1415"/>
      <c r="E553" s="305" t="str">
        <f>E552</f>
        <v>112/1/13</v>
      </c>
      <c r="F553" s="1505"/>
      <c r="G553" s="1415"/>
      <c r="H553" s="319">
        <v>2</v>
      </c>
      <c r="I553" s="379" t="s">
        <v>443</v>
      </c>
      <c r="J553" s="1507"/>
      <c r="K553" s="319">
        <f>K551+H553</f>
        <v>538</v>
      </c>
      <c r="L553" s="379" t="s">
        <v>320</v>
      </c>
      <c r="M553" s="1421"/>
      <c r="N553" s="320" t="s">
        <v>2838</v>
      </c>
      <c r="O553" s="1423"/>
      <c r="P553" s="327"/>
    </row>
    <row r="554" spans="1:16" ht="30" customHeight="1">
      <c r="A554" s="1410" t="s">
        <v>7424</v>
      </c>
      <c r="B554" s="320" t="s">
        <v>1006</v>
      </c>
      <c r="C554" s="1412">
        <v>15</v>
      </c>
      <c r="D554" s="1414" t="s">
        <v>460</v>
      </c>
      <c r="E554" s="305" t="s">
        <v>7295</v>
      </c>
      <c r="F554" s="1504">
        <v>3</v>
      </c>
      <c r="G554" s="1414" t="s">
        <v>460</v>
      </c>
      <c r="H554" s="1400" t="str">
        <f>E554</f>
        <v>112/1/14</v>
      </c>
      <c r="I554" s="1401"/>
      <c r="J554" s="1506" t="s">
        <v>1003</v>
      </c>
      <c r="K554" s="319">
        <f>K552+F554</f>
        <v>762</v>
      </c>
      <c r="L554" s="379" t="s">
        <v>460</v>
      </c>
      <c r="M554" s="1420" t="s">
        <v>444</v>
      </c>
      <c r="N554" s="320" t="s">
        <v>676</v>
      </c>
      <c r="O554" s="1422" t="s">
        <v>7425</v>
      </c>
      <c r="P554" s="327"/>
    </row>
    <row r="555" spans="1:16" ht="30" customHeight="1">
      <c r="A555" s="1411"/>
      <c r="B555" s="320" t="s">
        <v>993</v>
      </c>
      <c r="C555" s="1413"/>
      <c r="D555" s="1415"/>
      <c r="E555" s="305" t="str">
        <f>E554</f>
        <v>112/1/14</v>
      </c>
      <c r="F555" s="1505"/>
      <c r="G555" s="1415"/>
      <c r="H555" s="319">
        <v>2</v>
      </c>
      <c r="I555" s="379" t="s">
        <v>443</v>
      </c>
      <c r="J555" s="1507"/>
      <c r="K555" s="319">
        <f>K553+H555</f>
        <v>540</v>
      </c>
      <c r="L555" s="379" t="s">
        <v>320</v>
      </c>
      <c r="M555" s="1421"/>
      <c r="N555" s="320" t="s">
        <v>2838</v>
      </c>
      <c r="O555" s="1423"/>
      <c r="P555" s="327"/>
    </row>
    <row r="556" spans="1:16" ht="30" customHeight="1">
      <c r="A556" s="1410" t="s">
        <v>7426</v>
      </c>
      <c r="B556" s="320" t="s">
        <v>1006</v>
      </c>
      <c r="C556" s="1412">
        <v>15</v>
      </c>
      <c r="D556" s="1414" t="s">
        <v>460</v>
      </c>
      <c r="E556" s="305" t="s">
        <v>7427</v>
      </c>
      <c r="F556" s="1504">
        <v>3</v>
      </c>
      <c r="G556" s="1414" t="s">
        <v>460</v>
      </c>
      <c r="H556" s="1400" t="str">
        <f>E556</f>
        <v>112/1/15</v>
      </c>
      <c r="I556" s="1401"/>
      <c r="J556" s="1506" t="s">
        <v>1003</v>
      </c>
      <c r="K556" s="319">
        <f>K554+F556</f>
        <v>765</v>
      </c>
      <c r="L556" s="379" t="s">
        <v>460</v>
      </c>
      <c r="M556" s="1420" t="s">
        <v>444</v>
      </c>
      <c r="N556" s="320" t="s">
        <v>676</v>
      </c>
      <c r="O556" s="1422" t="s">
        <v>7428</v>
      </c>
      <c r="P556" s="327"/>
    </row>
    <row r="557" spans="1:16" ht="30" customHeight="1">
      <c r="A557" s="1411"/>
      <c r="B557" s="320" t="s">
        <v>993</v>
      </c>
      <c r="C557" s="1413"/>
      <c r="D557" s="1415"/>
      <c r="E557" s="305" t="str">
        <f>E556</f>
        <v>112/1/15</v>
      </c>
      <c r="F557" s="1505"/>
      <c r="G557" s="1415"/>
      <c r="H557" s="319">
        <v>2</v>
      </c>
      <c r="I557" s="379" t="s">
        <v>443</v>
      </c>
      <c r="J557" s="1507"/>
      <c r="K557" s="319">
        <f>K555+H557</f>
        <v>542</v>
      </c>
      <c r="L557" s="379" t="s">
        <v>320</v>
      </c>
      <c r="M557" s="1421"/>
      <c r="N557" s="320" t="s">
        <v>2838</v>
      </c>
      <c r="O557" s="1423"/>
      <c r="P557" s="327"/>
    </row>
    <row r="558" spans="1:16" ht="30" customHeight="1">
      <c r="A558" s="1410" t="s">
        <v>7429</v>
      </c>
      <c r="B558" s="320" t="s">
        <v>1006</v>
      </c>
      <c r="C558" s="1412">
        <v>15</v>
      </c>
      <c r="D558" s="1414" t="s">
        <v>460</v>
      </c>
      <c r="E558" s="305" t="s">
        <v>7304</v>
      </c>
      <c r="F558" s="1504">
        <v>3</v>
      </c>
      <c r="G558" s="1414" t="s">
        <v>460</v>
      </c>
      <c r="H558" s="1400" t="str">
        <f>E558</f>
        <v>112/1/16</v>
      </c>
      <c r="I558" s="1401"/>
      <c r="J558" s="1506" t="s">
        <v>1003</v>
      </c>
      <c r="K558" s="319">
        <f>K556+F558</f>
        <v>768</v>
      </c>
      <c r="L558" s="379" t="s">
        <v>460</v>
      </c>
      <c r="M558" s="1420" t="s">
        <v>444</v>
      </c>
      <c r="N558" s="320" t="s">
        <v>676</v>
      </c>
      <c r="O558" s="1422" t="s">
        <v>7430</v>
      </c>
      <c r="P558" s="327"/>
    </row>
    <row r="559" spans="1:16" ht="30" customHeight="1">
      <c r="A559" s="1411"/>
      <c r="B559" s="320" t="s">
        <v>993</v>
      </c>
      <c r="C559" s="1413"/>
      <c r="D559" s="1415"/>
      <c r="E559" s="305" t="str">
        <f>E558</f>
        <v>112/1/16</v>
      </c>
      <c r="F559" s="1505"/>
      <c r="G559" s="1415"/>
      <c r="H559" s="319">
        <v>2</v>
      </c>
      <c r="I559" s="379" t="s">
        <v>443</v>
      </c>
      <c r="J559" s="1507"/>
      <c r="K559" s="319">
        <f>K557+H559</f>
        <v>544</v>
      </c>
      <c r="L559" s="379" t="s">
        <v>320</v>
      </c>
      <c r="M559" s="1421"/>
      <c r="N559" s="320" t="s">
        <v>2838</v>
      </c>
      <c r="O559" s="1423"/>
      <c r="P559" s="327"/>
    </row>
    <row r="560" spans="1:16" ht="30" customHeight="1">
      <c r="A560" s="1410" t="s">
        <v>7431</v>
      </c>
      <c r="B560" s="320" t="s">
        <v>1006</v>
      </c>
      <c r="C560" s="1412">
        <v>15</v>
      </c>
      <c r="D560" s="1414" t="s">
        <v>460</v>
      </c>
      <c r="E560" s="305" t="s">
        <v>7432</v>
      </c>
      <c r="F560" s="1504">
        <v>3</v>
      </c>
      <c r="G560" s="1414" t="s">
        <v>460</v>
      </c>
      <c r="H560" s="1400" t="str">
        <f>E560</f>
        <v>112/1/17</v>
      </c>
      <c r="I560" s="1401"/>
      <c r="J560" s="1506" t="s">
        <v>1003</v>
      </c>
      <c r="K560" s="319">
        <f>K558+F560</f>
        <v>771</v>
      </c>
      <c r="L560" s="379" t="s">
        <v>460</v>
      </c>
      <c r="M560" s="1420" t="s">
        <v>444</v>
      </c>
      <c r="N560" s="320" t="s">
        <v>676</v>
      </c>
      <c r="O560" s="1422" t="s">
        <v>7433</v>
      </c>
      <c r="P560" s="327"/>
    </row>
    <row r="561" spans="1:16" ht="30" customHeight="1">
      <c r="A561" s="1411"/>
      <c r="B561" s="320" t="s">
        <v>993</v>
      </c>
      <c r="C561" s="1413"/>
      <c r="D561" s="1415"/>
      <c r="E561" s="305" t="str">
        <f>E560</f>
        <v>112/1/17</v>
      </c>
      <c r="F561" s="1505"/>
      <c r="G561" s="1415"/>
      <c r="H561" s="319">
        <v>2</v>
      </c>
      <c r="I561" s="379" t="s">
        <v>443</v>
      </c>
      <c r="J561" s="1507"/>
      <c r="K561" s="319">
        <f>K559+H561</f>
        <v>546</v>
      </c>
      <c r="L561" s="379" t="s">
        <v>320</v>
      </c>
      <c r="M561" s="1421"/>
      <c r="N561" s="320" t="s">
        <v>2838</v>
      </c>
      <c r="O561" s="1423"/>
      <c r="P561" s="327"/>
    </row>
    <row r="562" spans="1:16" ht="30" customHeight="1">
      <c r="A562" s="1410" t="s">
        <v>7434</v>
      </c>
      <c r="B562" s="320" t="s">
        <v>1006</v>
      </c>
      <c r="C562" s="1412">
        <v>15</v>
      </c>
      <c r="D562" s="1414" t="s">
        <v>460</v>
      </c>
      <c r="E562" s="305" t="s">
        <v>7435</v>
      </c>
      <c r="F562" s="1504">
        <v>3</v>
      </c>
      <c r="G562" s="1414" t="s">
        <v>460</v>
      </c>
      <c r="H562" s="1400" t="str">
        <f>E562</f>
        <v>112/1/28</v>
      </c>
      <c r="I562" s="1401"/>
      <c r="J562" s="1506" t="s">
        <v>1003</v>
      </c>
      <c r="K562" s="319">
        <f>K560+F562</f>
        <v>774</v>
      </c>
      <c r="L562" s="379" t="s">
        <v>460</v>
      </c>
      <c r="M562" s="1420" t="s">
        <v>444</v>
      </c>
      <c r="N562" s="320" t="s">
        <v>714</v>
      </c>
      <c r="O562" s="1422" t="s">
        <v>7436</v>
      </c>
      <c r="P562" s="327"/>
    </row>
    <row r="563" spans="1:16" ht="30" customHeight="1">
      <c r="A563" s="1411"/>
      <c r="B563" s="320" t="s">
        <v>993</v>
      </c>
      <c r="C563" s="1413"/>
      <c r="D563" s="1415"/>
      <c r="E563" s="305" t="str">
        <f>E562</f>
        <v>112/1/28</v>
      </c>
      <c r="F563" s="1505"/>
      <c r="G563" s="1415"/>
      <c r="H563" s="319">
        <v>2</v>
      </c>
      <c r="I563" s="379" t="s">
        <v>443</v>
      </c>
      <c r="J563" s="1507"/>
      <c r="K563" s="319">
        <f>K561+H563</f>
        <v>548</v>
      </c>
      <c r="L563" s="379" t="s">
        <v>320</v>
      </c>
      <c r="M563" s="1421"/>
      <c r="N563" s="320" t="s">
        <v>879</v>
      </c>
      <c r="O563" s="1423"/>
      <c r="P563" s="327"/>
    </row>
    <row r="564" spans="1:16" ht="30" customHeight="1">
      <c r="A564" s="1410" t="s">
        <v>7437</v>
      </c>
      <c r="B564" s="320" t="s">
        <v>1006</v>
      </c>
      <c r="C564" s="1412">
        <v>15</v>
      </c>
      <c r="D564" s="1414" t="s">
        <v>460</v>
      </c>
      <c r="E564" s="305" t="s">
        <v>7438</v>
      </c>
      <c r="F564" s="1504">
        <v>3</v>
      </c>
      <c r="G564" s="1414" t="s">
        <v>460</v>
      </c>
      <c r="H564" s="1400" t="str">
        <f>E564</f>
        <v>112/1/30</v>
      </c>
      <c r="I564" s="1401"/>
      <c r="J564" s="1506" t="s">
        <v>1003</v>
      </c>
      <c r="K564" s="319">
        <f>K562+F564</f>
        <v>777</v>
      </c>
      <c r="L564" s="379" t="s">
        <v>460</v>
      </c>
      <c r="M564" s="1420" t="s">
        <v>444</v>
      </c>
      <c r="N564" s="320" t="s">
        <v>676</v>
      </c>
      <c r="O564" s="1422" t="s">
        <v>7439</v>
      </c>
      <c r="P564" s="327"/>
    </row>
    <row r="565" spans="1:16" ht="30" customHeight="1">
      <c r="A565" s="1411"/>
      <c r="B565" s="320" t="s">
        <v>993</v>
      </c>
      <c r="C565" s="1413"/>
      <c r="D565" s="1415"/>
      <c r="E565" s="305" t="str">
        <f>E564</f>
        <v>112/1/30</v>
      </c>
      <c r="F565" s="1505"/>
      <c r="G565" s="1415"/>
      <c r="H565" s="319">
        <v>2</v>
      </c>
      <c r="I565" s="379" t="s">
        <v>443</v>
      </c>
      <c r="J565" s="1507"/>
      <c r="K565" s="319">
        <f>K563+H565</f>
        <v>550</v>
      </c>
      <c r="L565" s="379" t="s">
        <v>320</v>
      </c>
      <c r="M565" s="1421"/>
      <c r="N565" s="320" t="s">
        <v>2838</v>
      </c>
      <c r="O565" s="1423"/>
      <c r="P565" s="327"/>
    </row>
    <row r="566" spans="1:16" ht="30" customHeight="1">
      <c r="A566" s="1410" t="s">
        <v>7440</v>
      </c>
      <c r="B566" s="320" t="s">
        <v>1006</v>
      </c>
      <c r="C566" s="1412">
        <v>15</v>
      </c>
      <c r="D566" s="1414" t="s">
        <v>460</v>
      </c>
      <c r="E566" s="305" t="s">
        <v>7438</v>
      </c>
      <c r="F566" s="1504">
        <v>3</v>
      </c>
      <c r="G566" s="1414" t="s">
        <v>460</v>
      </c>
      <c r="H566" s="1400" t="str">
        <f>E566</f>
        <v>112/1/30</v>
      </c>
      <c r="I566" s="1401"/>
      <c r="J566" s="1506" t="s">
        <v>1003</v>
      </c>
      <c r="K566" s="319">
        <f>K564+F566</f>
        <v>780</v>
      </c>
      <c r="L566" s="379" t="s">
        <v>460</v>
      </c>
      <c r="M566" s="1420" t="s">
        <v>444</v>
      </c>
      <c r="N566" s="320" t="s">
        <v>4366</v>
      </c>
      <c r="O566" s="1422" t="s">
        <v>7441</v>
      </c>
      <c r="P566" s="327"/>
    </row>
    <row r="567" spans="1:16" ht="30" customHeight="1">
      <c r="A567" s="1411"/>
      <c r="B567" s="320" t="s">
        <v>993</v>
      </c>
      <c r="C567" s="1413"/>
      <c r="D567" s="1415"/>
      <c r="E567" s="305" t="str">
        <f>E566</f>
        <v>112/1/30</v>
      </c>
      <c r="F567" s="1505"/>
      <c r="G567" s="1415"/>
      <c r="H567" s="319">
        <v>2</v>
      </c>
      <c r="I567" s="379" t="s">
        <v>443</v>
      </c>
      <c r="J567" s="1507"/>
      <c r="K567" s="319">
        <f>K565+H567</f>
        <v>552</v>
      </c>
      <c r="L567" s="379" t="s">
        <v>320</v>
      </c>
      <c r="M567" s="1421"/>
      <c r="N567" s="320" t="s">
        <v>3437</v>
      </c>
      <c r="O567" s="1423"/>
      <c r="P567" s="327"/>
    </row>
    <row r="568" spans="1:16" ht="30" customHeight="1">
      <c r="A568" s="1410" t="s">
        <v>7442</v>
      </c>
      <c r="B568" s="320" t="s">
        <v>1006</v>
      </c>
      <c r="C568" s="1412">
        <v>15</v>
      </c>
      <c r="D568" s="1414" t="s">
        <v>460</v>
      </c>
      <c r="E568" s="305" t="s">
        <v>7443</v>
      </c>
      <c r="F568" s="1504">
        <v>3</v>
      </c>
      <c r="G568" s="1414" t="s">
        <v>460</v>
      </c>
      <c r="H568" s="1400" t="str">
        <f>E568</f>
        <v>112/1/31</v>
      </c>
      <c r="I568" s="1401"/>
      <c r="J568" s="1506" t="s">
        <v>1003</v>
      </c>
      <c r="K568" s="319">
        <f>K566+F568</f>
        <v>783</v>
      </c>
      <c r="L568" s="379" t="s">
        <v>460</v>
      </c>
      <c r="M568" s="1420" t="s">
        <v>444</v>
      </c>
      <c r="N568" s="320" t="s">
        <v>676</v>
      </c>
      <c r="O568" s="1422" t="s">
        <v>7444</v>
      </c>
      <c r="P568" s="327"/>
    </row>
    <row r="569" spans="1:16" ht="30" customHeight="1">
      <c r="A569" s="1411"/>
      <c r="B569" s="320" t="s">
        <v>993</v>
      </c>
      <c r="C569" s="1413"/>
      <c r="D569" s="1415"/>
      <c r="E569" s="305" t="str">
        <f>E568</f>
        <v>112/1/31</v>
      </c>
      <c r="F569" s="1505"/>
      <c r="G569" s="1415"/>
      <c r="H569" s="319">
        <v>2</v>
      </c>
      <c r="I569" s="379" t="s">
        <v>443</v>
      </c>
      <c r="J569" s="1507"/>
      <c r="K569" s="319">
        <f>K567+H569</f>
        <v>554</v>
      </c>
      <c r="L569" s="379" t="s">
        <v>320</v>
      </c>
      <c r="M569" s="1421"/>
      <c r="N569" s="320" t="s">
        <v>2838</v>
      </c>
      <c r="O569" s="1423"/>
      <c r="P569" s="327"/>
    </row>
    <row r="570" spans="1:16" ht="30" customHeight="1">
      <c r="A570" s="1410"/>
      <c r="B570" s="320"/>
      <c r="C570" s="1412"/>
      <c r="D570" s="1414"/>
      <c r="E570" s="305"/>
      <c r="F570" s="1504"/>
      <c r="G570" s="1414"/>
      <c r="H570" s="1400"/>
      <c r="I570" s="1401"/>
      <c r="J570" s="1506"/>
      <c r="K570" s="319"/>
      <c r="L570" s="379"/>
      <c r="M570" s="1420"/>
      <c r="N570" s="320"/>
      <c r="O570" s="1422"/>
      <c r="P570" s="327"/>
    </row>
    <row r="571" spans="1:16" ht="30" customHeight="1">
      <c r="A571" s="1411"/>
      <c r="B571" s="320"/>
      <c r="C571" s="1413"/>
      <c r="D571" s="1415"/>
      <c r="E571" s="305"/>
      <c r="F571" s="1505"/>
      <c r="G571" s="1415"/>
      <c r="H571" s="319"/>
      <c r="I571" s="379"/>
      <c r="J571" s="1507"/>
      <c r="K571" s="319"/>
      <c r="L571" s="379"/>
      <c r="M571" s="1421"/>
      <c r="N571" s="320"/>
      <c r="O571" s="1423"/>
      <c r="P571" s="327"/>
    </row>
    <row r="572" spans="1:16" ht="30" customHeight="1">
      <c r="A572" s="1410"/>
      <c r="B572" s="320"/>
      <c r="C572" s="1412"/>
      <c r="D572" s="1414"/>
      <c r="E572" s="305"/>
      <c r="F572" s="1504"/>
      <c r="G572" s="1414"/>
      <c r="H572" s="1400"/>
      <c r="I572" s="1401"/>
      <c r="J572" s="1506"/>
      <c r="K572" s="319"/>
      <c r="L572" s="379"/>
      <c r="M572" s="1420"/>
      <c r="N572" s="320"/>
      <c r="O572" s="1422"/>
      <c r="P572" s="327"/>
    </row>
    <row r="573" spans="1:16" ht="30" customHeight="1">
      <c r="A573" s="1411"/>
      <c r="B573" s="320"/>
      <c r="C573" s="1413"/>
      <c r="D573" s="1415"/>
      <c r="E573" s="305"/>
      <c r="F573" s="1505"/>
      <c r="G573" s="1415"/>
      <c r="H573" s="319"/>
      <c r="I573" s="379"/>
      <c r="J573" s="1507"/>
      <c r="K573" s="319"/>
      <c r="L573" s="379"/>
      <c r="M573" s="1421"/>
      <c r="N573" s="320"/>
      <c r="O573" s="1423"/>
      <c r="P573" s="327"/>
    </row>
    <row r="574" spans="1:16" ht="30" customHeight="1">
      <c r="A574" s="1410"/>
      <c r="B574" s="320"/>
      <c r="C574" s="1412"/>
      <c r="D574" s="1414"/>
      <c r="E574" s="305"/>
      <c r="F574" s="1504"/>
      <c r="G574" s="1414"/>
      <c r="H574" s="1400"/>
      <c r="I574" s="1401"/>
      <c r="J574" s="1506"/>
      <c r="K574" s="319"/>
      <c r="L574" s="379"/>
      <c r="M574" s="1420"/>
      <c r="N574" s="320"/>
      <c r="O574" s="1422"/>
      <c r="P574" s="327"/>
    </row>
    <row r="575" spans="1:16" ht="30" customHeight="1">
      <c r="A575" s="1411"/>
      <c r="B575" s="320"/>
      <c r="C575" s="1413"/>
      <c r="D575" s="1415"/>
      <c r="E575" s="305"/>
      <c r="F575" s="1505"/>
      <c r="G575" s="1415"/>
      <c r="H575" s="319"/>
      <c r="I575" s="379"/>
      <c r="J575" s="1507"/>
      <c r="K575" s="319"/>
      <c r="L575" s="379"/>
      <c r="M575" s="1421"/>
      <c r="N575" s="320"/>
      <c r="O575" s="1423"/>
      <c r="P575" s="327"/>
    </row>
    <row r="576" spans="1:16" ht="30" customHeight="1">
      <c r="A576" s="1410"/>
      <c r="B576" s="320"/>
      <c r="C576" s="1412"/>
      <c r="D576" s="1414"/>
      <c r="E576" s="305"/>
      <c r="F576" s="1504"/>
      <c r="G576" s="1414"/>
      <c r="H576" s="1400"/>
      <c r="I576" s="1401"/>
      <c r="J576" s="1506"/>
      <c r="K576" s="319"/>
      <c r="L576" s="379"/>
      <c r="M576" s="1420"/>
      <c r="N576" s="320"/>
      <c r="O576" s="1422"/>
      <c r="P576" s="327"/>
    </row>
    <row r="577" spans="1:16" ht="30" customHeight="1">
      <c r="A577" s="1411"/>
      <c r="B577" s="320"/>
      <c r="C577" s="1413"/>
      <c r="D577" s="1415"/>
      <c r="E577" s="305"/>
      <c r="F577" s="1505"/>
      <c r="G577" s="1415"/>
      <c r="H577" s="319"/>
      <c r="I577" s="379"/>
      <c r="J577" s="1507"/>
      <c r="K577" s="319"/>
      <c r="L577" s="379"/>
      <c r="M577" s="1421"/>
      <c r="N577" s="320"/>
      <c r="O577" s="1423"/>
      <c r="P577" s="327"/>
    </row>
    <row r="578" spans="1:16" ht="30" customHeight="1">
      <c r="A578" s="1410"/>
      <c r="B578" s="320"/>
      <c r="C578" s="1412"/>
      <c r="D578" s="1414"/>
      <c r="E578" s="305"/>
      <c r="F578" s="1504"/>
      <c r="G578" s="1414"/>
      <c r="H578" s="1400"/>
      <c r="I578" s="1401"/>
      <c r="J578" s="1506"/>
      <c r="K578" s="319"/>
      <c r="L578" s="379"/>
      <c r="M578" s="1420"/>
      <c r="N578" s="320"/>
      <c r="O578" s="1422"/>
      <c r="P578" s="327"/>
    </row>
    <row r="579" spans="1:16" ht="30" customHeight="1">
      <c r="A579" s="1411"/>
      <c r="B579" s="320"/>
      <c r="C579" s="1413"/>
      <c r="D579" s="1415"/>
      <c r="E579" s="305"/>
      <c r="F579" s="1505"/>
      <c r="G579" s="1415"/>
      <c r="H579" s="319"/>
      <c r="I579" s="379"/>
      <c r="J579" s="1507"/>
      <c r="K579" s="319"/>
      <c r="L579" s="379"/>
      <c r="M579" s="1421"/>
      <c r="N579" s="320"/>
      <c r="O579" s="1423"/>
      <c r="P579" s="327"/>
    </row>
    <row r="580" spans="1:16" ht="30" customHeight="1">
      <c r="A580" s="441"/>
      <c r="B580" s="320"/>
      <c r="C580" s="442"/>
      <c r="D580" s="443"/>
      <c r="E580" s="305"/>
      <c r="F580" s="446"/>
      <c r="G580" s="443"/>
      <c r="H580" s="1400"/>
      <c r="I580" s="1401"/>
      <c r="J580" s="447"/>
      <c r="K580" s="319"/>
      <c r="L580" s="379"/>
      <c r="M580" s="444"/>
      <c r="N580" s="320"/>
      <c r="O580" s="445"/>
      <c r="P580" s="327"/>
    </row>
  </sheetData>
  <mergeCells count="2598">
    <mergeCell ref="A578:A579"/>
    <mergeCell ref="C578:C579"/>
    <mergeCell ref="D578:D579"/>
    <mergeCell ref="F578:F579"/>
    <mergeCell ref="G578:G579"/>
    <mergeCell ref="H578:I578"/>
    <mergeCell ref="J578:J579"/>
    <mergeCell ref="M578:M579"/>
    <mergeCell ref="O578:O579"/>
    <mergeCell ref="H580:I580"/>
    <mergeCell ref="A574:A575"/>
    <mergeCell ref="C574:C575"/>
    <mergeCell ref="D574:D575"/>
    <mergeCell ref="F574:F575"/>
    <mergeCell ref="G574:G575"/>
    <mergeCell ref="H574:I574"/>
    <mergeCell ref="J574:J575"/>
    <mergeCell ref="M574:M575"/>
    <mergeCell ref="O574:O575"/>
    <mergeCell ref="A576:A577"/>
    <mergeCell ref="C576:C577"/>
    <mergeCell ref="D576:D577"/>
    <mergeCell ref="F576:F577"/>
    <mergeCell ref="G576:G577"/>
    <mergeCell ref="H576:I576"/>
    <mergeCell ref="J576:J577"/>
    <mergeCell ref="M576:M577"/>
    <mergeCell ref="O576:O577"/>
    <mergeCell ref="A570:A571"/>
    <mergeCell ref="C570:C571"/>
    <mergeCell ref="D570:D571"/>
    <mergeCell ref="F570:F571"/>
    <mergeCell ref="G570:G571"/>
    <mergeCell ref="H570:I570"/>
    <mergeCell ref="J570:J571"/>
    <mergeCell ref="M570:M571"/>
    <mergeCell ref="O570:O571"/>
    <mergeCell ref="A572:A573"/>
    <mergeCell ref="C572:C573"/>
    <mergeCell ref="D572:D573"/>
    <mergeCell ref="F572:F573"/>
    <mergeCell ref="G572:G573"/>
    <mergeCell ref="H572:I572"/>
    <mergeCell ref="J572:J573"/>
    <mergeCell ref="M572:M573"/>
    <mergeCell ref="O572:O573"/>
    <mergeCell ref="A568:A569"/>
    <mergeCell ref="C568:C569"/>
    <mergeCell ref="D568:D569"/>
    <mergeCell ref="F568:F569"/>
    <mergeCell ref="G568:G569"/>
    <mergeCell ref="H568:I568"/>
    <mergeCell ref="J568:J569"/>
    <mergeCell ref="M568:M569"/>
    <mergeCell ref="O568:O569"/>
    <mergeCell ref="A564:A565"/>
    <mergeCell ref="C564:C565"/>
    <mergeCell ref="D564:D565"/>
    <mergeCell ref="F564:F565"/>
    <mergeCell ref="G564:G565"/>
    <mergeCell ref="H564:I564"/>
    <mergeCell ref="J564:J565"/>
    <mergeCell ref="M564:M565"/>
    <mergeCell ref="O564:O565"/>
    <mergeCell ref="A566:A567"/>
    <mergeCell ref="C566:C567"/>
    <mergeCell ref="D566:D567"/>
    <mergeCell ref="F566:F567"/>
    <mergeCell ref="G566:G567"/>
    <mergeCell ref="H566:I566"/>
    <mergeCell ref="J566:J567"/>
    <mergeCell ref="M566:M567"/>
    <mergeCell ref="O566:O567"/>
    <mergeCell ref="A560:A561"/>
    <mergeCell ref="C560:C561"/>
    <mergeCell ref="D560:D561"/>
    <mergeCell ref="F560:F561"/>
    <mergeCell ref="G560:G561"/>
    <mergeCell ref="H560:I560"/>
    <mergeCell ref="J560:J561"/>
    <mergeCell ref="M560:M561"/>
    <mergeCell ref="O560:O561"/>
    <mergeCell ref="A562:A563"/>
    <mergeCell ref="C562:C563"/>
    <mergeCell ref="D562:D563"/>
    <mergeCell ref="F562:F563"/>
    <mergeCell ref="G562:G563"/>
    <mergeCell ref="H562:I562"/>
    <mergeCell ref="J562:J563"/>
    <mergeCell ref="M562:M563"/>
    <mergeCell ref="O562:O563"/>
    <mergeCell ref="A556:A557"/>
    <mergeCell ref="C556:C557"/>
    <mergeCell ref="D556:D557"/>
    <mergeCell ref="F556:F557"/>
    <mergeCell ref="G556:G557"/>
    <mergeCell ref="H556:I556"/>
    <mergeCell ref="J556:J557"/>
    <mergeCell ref="M556:M557"/>
    <mergeCell ref="O556:O557"/>
    <mergeCell ref="A558:A559"/>
    <mergeCell ref="C558:C559"/>
    <mergeCell ref="D558:D559"/>
    <mergeCell ref="F558:F559"/>
    <mergeCell ref="G558:G559"/>
    <mergeCell ref="H558:I558"/>
    <mergeCell ref="J558:J559"/>
    <mergeCell ref="M558:M559"/>
    <mergeCell ref="O558:O559"/>
    <mergeCell ref="A552:A553"/>
    <mergeCell ref="C552:C553"/>
    <mergeCell ref="D552:D553"/>
    <mergeCell ref="F552:F553"/>
    <mergeCell ref="G552:G553"/>
    <mergeCell ref="H552:I552"/>
    <mergeCell ref="J552:J553"/>
    <mergeCell ref="M552:M553"/>
    <mergeCell ref="O552:O553"/>
    <mergeCell ref="A554:A555"/>
    <mergeCell ref="C554:C555"/>
    <mergeCell ref="D554:D555"/>
    <mergeCell ref="F554:F555"/>
    <mergeCell ref="G554:G555"/>
    <mergeCell ref="H554:I554"/>
    <mergeCell ref="J554:J555"/>
    <mergeCell ref="M554:M555"/>
    <mergeCell ref="O554:O555"/>
    <mergeCell ref="A548:A549"/>
    <mergeCell ref="C548:C549"/>
    <mergeCell ref="D548:D549"/>
    <mergeCell ref="F548:F549"/>
    <mergeCell ref="G548:G549"/>
    <mergeCell ref="H548:I548"/>
    <mergeCell ref="J548:J549"/>
    <mergeCell ref="M548:M549"/>
    <mergeCell ref="O548:O549"/>
    <mergeCell ref="A550:A551"/>
    <mergeCell ref="C550:C551"/>
    <mergeCell ref="D550:D551"/>
    <mergeCell ref="F550:F551"/>
    <mergeCell ref="G550:G551"/>
    <mergeCell ref="H550:I550"/>
    <mergeCell ref="J550:J551"/>
    <mergeCell ref="M550:M551"/>
    <mergeCell ref="O550:O551"/>
    <mergeCell ref="A544:A545"/>
    <mergeCell ref="C544:C545"/>
    <mergeCell ref="D544:D545"/>
    <mergeCell ref="F544:F545"/>
    <mergeCell ref="G544:G545"/>
    <mergeCell ref="H544:I544"/>
    <mergeCell ref="J544:J545"/>
    <mergeCell ref="M544:M545"/>
    <mergeCell ref="O544:O545"/>
    <mergeCell ref="A546:A547"/>
    <mergeCell ref="C546:C547"/>
    <mergeCell ref="D546:D547"/>
    <mergeCell ref="F546:F547"/>
    <mergeCell ref="G546:G547"/>
    <mergeCell ref="H546:I546"/>
    <mergeCell ref="J546:J547"/>
    <mergeCell ref="M546:M547"/>
    <mergeCell ref="O546:O547"/>
    <mergeCell ref="A540:A541"/>
    <mergeCell ref="C540:C541"/>
    <mergeCell ref="D540:D541"/>
    <mergeCell ref="F540:F541"/>
    <mergeCell ref="G540:G541"/>
    <mergeCell ref="H540:I540"/>
    <mergeCell ref="J540:J541"/>
    <mergeCell ref="M540:M541"/>
    <mergeCell ref="O540:O541"/>
    <mergeCell ref="A542:A543"/>
    <mergeCell ref="C542:C543"/>
    <mergeCell ref="D542:D543"/>
    <mergeCell ref="F542:F543"/>
    <mergeCell ref="G542:G543"/>
    <mergeCell ref="H542:I542"/>
    <mergeCell ref="J542:J543"/>
    <mergeCell ref="M542:M543"/>
    <mergeCell ref="O542:O543"/>
    <mergeCell ref="A478:A479"/>
    <mergeCell ref="C478:C479"/>
    <mergeCell ref="D478:D479"/>
    <mergeCell ref="F478:F479"/>
    <mergeCell ref="G478:G479"/>
    <mergeCell ref="H478:I478"/>
    <mergeCell ref="J478:J479"/>
    <mergeCell ref="M478:M479"/>
    <mergeCell ref="O478:O479"/>
    <mergeCell ref="A474:A475"/>
    <mergeCell ref="C474:C475"/>
    <mergeCell ref="D474:D475"/>
    <mergeCell ref="F474:F475"/>
    <mergeCell ref="G474:G475"/>
    <mergeCell ref="H474:I474"/>
    <mergeCell ref="J474:J475"/>
    <mergeCell ref="M474:M475"/>
    <mergeCell ref="O474:O475"/>
    <mergeCell ref="A476:A477"/>
    <mergeCell ref="C476:C477"/>
    <mergeCell ref="D476:D477"/>
    <mergeCell ref="F476:F477"/>
    <mergeCell ref="G476:G477"/>
    <mergeCell ref="H476:I476"/>
    <mergeCell ref="J476:J477"/>
    <mergeCell ref="M476:M477"/>
    <mergeCell ref="O476:O477"/>
    <mergeCell ref="A470:A471"/>
    <mergeCell ref="C470:C471"/>
    <mergeCell ref="D470:D471"/>
    <mergeCell ref="F470:F471"/>
    <mergeCell ref="G470:G471"/>
    <mergeCell ref="H470:I470"/>
    <mergeCell ref="J470:J471"/>
    <mergeCell ref="M470:M471"/>
    <mergeCell ref="O470:O471"/>
    <mergeCell ref="A472:A473"/>
    <mergeCell ref="C472:C473"/>
    <mergeCell ref="D472:D473"/>
    <mergeCell ref="F472:F473"/>
    <mergeCell ref="G472:G473"/>
    <mergeCell ref="H472:I472"/>
    <mergeCell ref="J472:J473"/>
    <mergeCell ref="M472:M473"/>
    <mergeCell ref="O472:O473"/>
    <mergeCell ref="A466:A467"/>
    <mergeCell ref="C466:C467"/>
    <mergeCell ref="D466:D467"/>
    <mergeCell ref="F466:F467"/>
    <mergeCell ref="G466:G467"/>
    <mergeCell ref="H466:I466"/>
    <mergeCell ref="J466:J467"/>
    <mergeCell ref="M466:M467"/>
    <mergeCell ref="O466:O467"/>
    <mergeCell ref="A468:A469"/>
    <mergeCell ref="C468:C469"/>
    <mergeCell ref="D468:D469"/>
    <mergeCell ref="F468:F469"/>
    <mergeCell ref="G468:G469"/>
    <mergeCell ref="H468:I468"/>
    <mergeCell ref="J468:J469"/>
    <mergeCell ref="M468:M469"/>
    <mergeCell ref="O468:O469"/>
    <mergeCell ref="A462:A463"/>
    <mergeCell ref="C462:C463"/>
    <mergeCell ref="D462:D463"/>
    <mergeCell ref="F462:F463"/>
    <mergeCell ref="G462:G463"/>
    <mergeCell ref="H462:I462"/>
    <mergeCell ref="J462:J463"/>
    <mergeCell ref="M462:M463"/>
    <mergeCell ref="O462:O463"/>
    <mergeCell ref="A464:A465"/>
    <mergeCell ref="C464:C465"/>
    <mergeCell ref="D464:D465"/>
    <mergeCell ref="F464:F465"/>
    <mergeCell ref="G464:G465"/>
    <mergeCell ref="H464:I464"/>
    <mergeCell ref="J464:J465"/>
    <mergeCell ref="M464:M465"/>
    <mergeCell ref="O464:O465"/>
    <mergeCell ref="A458:A459"/>
    <mergeCell ref="C458:C459"/>
    <mergeCell ref="D458:D459"/>
    <mergeCell ref="F458:F459"/>
    <mergeCell ref="G458:G459"/>
    <mergeCell ref="H458:I458"/>
    <mergeCell ref="J458:J459"/>
    <mergeCell ref="M458:M459"/>
    <mergeCell ref="O458:O459"/>
    <mergeCell ref="A460:A461"/>
    <mergeCell ref="C460:C461"/>
    <mergeCell ref="D460:D461"/>
    <mergeCell ref="F460:F461"/>
    <mergeCell ref="G460:G461"/>
    <mergeCell ref="H460:I460"/>
    <mergeCell ref="J460:J461"/>
    <mergeCell ref="M460:M461"/>
    <mergeCell ref="O460:O461"/>
    <mergeCell ref="A454:A455"/>
    <mergeCell ref="C454:C455"/>
    <mergeCell ref="D454:D455"/>
    <mergeCell ref="F454:F455"/>
    <mergeCell ref="G454:G455"/>
    <mergeCell ref="H454:I454"/>
    <mergeCell ref="J454:J455"/>
    <mergeCell ref="M454:M455"/>
    <mergeCell ref="O454:O455"/>
    <mergeCell ref="A456:A457"/>
    <mergeCell ref="C456:C457"/>
    <mergeCell ref="D456:D457"/>
    <mergeCell ref="F456:F457"/>
    <mergeCell ref="G456:G457"/>
    <mergeCell ref="H456:I456"/>
    <mergeCell ref="J456:J457"/>
    <mergeCell ref="M456:M457"/>
    <mergeCell ref="O456:O457"/>
    <mergeCell ref="A450:A451"/>
    <mergeCell ref="C450:C451"/>
    <mergeCell ref="D450:D451"/>
    <mergeCell ref="F450:F451"/>
    <mergeCell ref="G450:G451"/>
    <mergeCell ref="H450:I450"/>
    <mergeCell ref="J450:J451"/>
    <mergeCell ref="M450:M451"/>
    <mergeCell ref="O450:O451"/>
    <mergeCell ref="A452:A453"/>
    <mergeCell ref="C452:C453"/>
    <mergeCell ref="D452:D453"/>
    <mergeCell ref="F452:F453"/>
    <mergeCell ref="G452:G453"/>
    <mergeCell ref="H452:I452"/>
    <mergeCell ref="J452:J453"/>
    <mergeCell ref="M452:M453"/>
    <mergeCell ref="O452:O453"/>
    <mergeCell ref="A446:A447"/>
    <mergeCell ref="C446:C447"/>
    <mergeCell ref="D446:D447"/>
    <mergeCell ref="F446:F447"/>
    <mergeCell ref="G446:G447"/>
    <mergeCell ref="H446:I446"/>
    <mergeCell ref="J446:J447"/>
    <mergeCell ref="M446:M447"/>
    <mergeCell ref="O446:O447"/>
    <mergeCell ref="A448:A449"/>
    <mergeCell ref="C448:C449"/>
    <mergeCell ref="D448:D449"/>
    <mergeCell ref="F448:F449"/>
    <mergeCell ref="G448:G449"/>
    <mergeCell ref="H448:I448"/>
    <mergeCell ref="J448:J449"/>
    <mergeCell ref="M448:M449"/>
    <mergeCell ref="O448:O449"/>
    <mergeCell ref="A442:A443"/>
    <mergeCell ref="C442:C443"/>
    <mergeCell ref="D442:D443"/>
    <mergeCell ref="F442:F443"/>
    <mergeCell ref="G442:G443"/>
    <mergeCell ref="H442:I442"/>
    <mergeCell ref="J442:J443"/>
    <mergeCell ref="M442:M443"/>
    <mergeCell ref="O442:O443"/>
    <mergeCell ref="A444:A445"/>
    <mergeCell ref="C444:C445"/>
    <mergeCell ref="D444:D445"/>
    <mergeCell ref="F444:F445"/>
    <mergeCell ref="G444:G445"/>
    <mergeCell ref="H444:I444"/>
    <mergeCell ref="J444:J445"/>
    <mergeCell ref="M444:M445"/>
    <mergeCell ref="O444:O445"/>
    <mergeCell ref="H436:I436"/>
    <mergeCell ref="J436:J437"/>
    <mergeCell ref="M436:M437"/>
    <mergeCell ref="O436:O437"/>
    <mergeCell ref="A438:A439"/>
    <mergeCell ref="C438:C439"/>
    <mergeCell ref="D438:D439"/>
    <mergeCell ref="F438:F439"/>
    <mergeCell ref="G438:G439"/>
    <mergeCell ref="H438:I438"/>
    <mergeCell ref="J438:J439"/>
    <mergeCell ref="M438:M439"/>
    <mergeCell ref="O438:O439"/>
    <mergeCell ref="A440:A441"/>
    <mergeCell ref="C440:C441"/>
    <mergeCell ref="D440:D441"/>
    <mergeCell ref="F440:F441"/>
    <mergeCell ref="G440:G441"/>
    <mergeCell ref="H440:I440"/>
    <mergeCell ref="J440:J441"/>
    <mergeCell ref="M440:M441"/>
    <mergeCell ref="O440:O441"/>
    <mergeCell ref="A394:A395"/>
    <mergeCell ref="C394:C395"/>
    <mergeCell ref="D394:D395"/>
    <mergeCell ref="F394:F395"/>
    <mergeCell ref="G394:G395"/>
    <mergeCell ref="H394:I394"/>
    <mergeCell ref="J394:J395"/>
    <mergeCell ref="M394:M395"/>
    <mergeCell ref="O394:O395"/>
    <mergeCell ref="A390:A391"/>
    <mergeCell ref="C390:C391"/>
    <mergeCell ref="D390:D391"/>
    <mergeCell ref="F390:F391"/>
    <mergeCell ref="G390:G391"/>
    <mergeCell ref="H390:I390"/>
    <mergeCell ref="J390:J391"/>
    <mergeCell ref="M390:M391"/>
    <mergeCell ref="O390:O391"/>
    <mergeCell ref="A392:A393"/>
    <mergeCell ref="C392:C393"/>
    <mergeCell ref="D392:D393"/>
    <mergeCell ref="F392:F393"/>
    <mergeCell ref="G392:G393"/>
    <mergeCell ref="H392:I392"/>
    <mergeCell ref="J392:J393"/>
    <mergeCell ref="M392:M393"/>
    <mergeCell ref="O392:O393"/>
    <mergeCell ref="A386:A387"/>
    <mergeCell ref="C386:C387"/>
    <mergeCell ref="D386:D387"/>
    <mergeCell ref="F386:F387"/>
    <mergeCell ref="G386:G387"/>
    <mergeCell ref="H386:I386"/>
    <mergeCell ref="J386:J387"/>
    <mergeCell ref="M386:M387"/>
    <mergeCell ref="O386:O387"/>
    <mergeCell ref="A388:A389"/>
    <mergeCell ref="C388:C389"/>
    <mergeCell ref="D388:D389"/>
    <mergeCell ref="F388:F389"/>
    <mergeCell ref="G388:G389"/>
    <mergeCell ref="H388:I388"/>
    <mergeCell ref="J388:J389"/>
    <mergeCell ref="M388:M389"/>
    <mergeCell ref="O388:O389"/>
    <mergeCell ref="A382:A383"/>
    <mergeCell ref="C382:C383"/>
    <mergeCell ref="D382:D383"/>
    <mergeCell ref="F382:F383"/>
    <mergeCell ref="G382:G383"/>
    <mergeCell ref="H382:I382"/>
    <mergeCell ref="J382:J383"/>
    <mergeCell ref="M382:M383"/>
    <mergeCell ref="O382:O383"/>
    <mergeCell ref="A384:A385"/>
    <mergeCell ref="C384:C385"/>
    <mergeCell ref="D384:D385"/>
    <mergeCell ref="F384:F385"/>
    <mergeCell ref="G384:G385"/>
    <mergeCell ref="H384:I384"/>
    <mergeCell ref="J384:J385"/>
    <mergeCell ref="M384:M385"/>
    <mergeCell ref="O384:O385"/>
    <mergeCell ref="A378:A379"/>
    <mergeCell ref="C378:C379"/>
    <mergeCell ref="D378:D379"/>
    <mergeCell ref="F378:F379"/>
    <mergeCell ref="G378:G379"/>
    <mergeCell ref="H378:I378"/>
    <mergeCell ref="J378:J379"/>
    <mergeCell ref="M378:M379"/>
    <mergeCell ref="O378:O379"/>
    <mergeCell ref="A380:A381"/>
    <mergeCell ref="C380:C381"/>
    <mergeCell ref="D380:D381"/>
    <mergeCell ref="F380:F381"/>
    <mergeCell ref="G380:G381"/>
    <mergeCell ref="H380:I380"/>
    <mergeCell ref="J380:J381"/>
    <mergeCell ref="M380:M381"/>
    <mergeCell ref="O380:O381"/>
    <mergeCell ref="A284:A285"/>
    <mergeCell ref="C284:C285"/>
    <mergeCell ref="D284:D285"/>
    <mergeCell ref="F284:F285"/>
    <mergeCell ref="G284:G285"/>
    <mergeCell ref="H284:I284"/>
    <mergeCell ref="J284:J285"/>
    <mergeCell ref="M284:M285"/>
    <mergeCell ref="O284:O285"/>
    <mergeCell ref="A280:A281"/>
    <mergeCell ref="C280:C281"/>
    <mergeCell ref="D280:D281"/>
    <mergeCell ref="F280:F281"/>
    <mergeCell ref="G280:G281"/>
    <mergeCell ref="H280:I280"/>
    <mergeCell ref="J280:J281"/>
    <mergeCell ref="M280:M281"/>
    <mergeCell ref="O280:O281"/>
    <mergeCell ref="A282:A283"/>
    <mergeCell ref="C282:C283"/>
    <mergeCell ref="D282:D283"/>
    <mergeCell ref="F282:F283"/>
    <mergeCell ref="G282:G283"/>
    <mergeCell ref="H282:I282"/>
    <mergeCell ref="J282:J283"/>
    <mergeCell ref="M282:M283"/>
    <mergeCell ref="O282:O283"/>
    <mergeCell ref="A276:A277"/>
    <mergeCell ref="C276:C277"/>
    <mergeCell ref="D276:D277"/>
    <mergeCell ref="F276:F277"/>
    <mergeCell ref="G276:G277"/>
    <mergeCell ref="H276:I276"/>
    <mergeCell ref="J276:J277"/>
    <mergeCell ref="M276:M277"/>
    <mergeCell ref="O276:O277"/>
    <mergeCell ref="A278:A279"/>
    <mergeCell ref="C278:C279"/>
    <mergeCell ref="D278:D279"/>
    <mergeCell ref="F278:F279"/>
    <mergeCell ref="G278:G279"/>
    <mergeCell ref="H278:I278"/>
    <mergeCell ref="J278:J279"/>
    <mergeCell ref="M278:M279"/>
    <mergeCell ref="O278:O279"/>
    <mergeCell ref="A272:A273"/>
    <mergeCell ref="C272:C273"/>
    <mergeCell ref="D272:D273"/>
    <mergeCell ref="F272:F273"/>
    <mergeCell ref="G272:G273"/>
    <mergeCell ref="H272:I272"/>
    <mergeCell ref="J272:J273"/>
    <mergeCell ref="M272:M273"/>
    <mergeCell ref="O272:O273"/>
    <mergeCell ref="A274:A275"/>
    <mergeCell ref="C274:C275"/>
    <mergeCell ref="D274:D275"/>
    <mergeCell ref="F274:F275"/>
    <mergeCell ref="G274:G275"/>
    <mergeCell ref="H274:I274"/>
    <mergeCell ref="J274:J275"/>
    <mergeCell ref="M274:M275"/>
    <mergeCell ref="O274:O275"/>
    <mergeCell ref="A268:A269"/>
    <mergeCell ref="C268:C269"/>
    <mergeCell ref="D268:D269"/>
    <mergeCell ref="F268:F269"/>
    <mergeCell ref="G268:G269"/>
    <mergeCell ref="H268:I268"/>
    <mergeCell ref="J268:J269"/>
    <mergeCell ref="M268:M269"/>
    <mergeCell ref="O268:O269"/>
    <mergeCell ref="A270:A271"/>
    <mergeCell ref="C270:C271"/>
    <mergeCell ref="D270:D271"/>
    <mergeCell ref="F270:F271"/>
    <mergeCell ref="G270:G271"/>
    <mergeCell ref="H270:I270"/>
    <mergeCell ref="J270:J271"/>
    <mergeCell ref="M270:M271"/>
    <mergeCell ref="O270:O271"/>
    <mergeCell ref="A264:A265"/>
    <mergeCell ref="C264:C265"/>
    <mergeCell ref="D264:D265"/>
    <mergeCell ref="F264:F265"/>
    <mergeCell ref="G264:G265"/>
    <mergeCell ref="H264:I264"/>
    <mergeCell ref="J264:J265"/>
    <mergeCell ref="M264:M265"/>
    <mergeCell ref="O264:O265"/>
    <mergeCell ref="A266:A267"/>
    <mergeCell ref="C266:C267"/>
    <mergeCell ref="D266:D267"/>
    <mergeCell ref="F266:F267"/>
    <mergeCell ref="G266:G267"/>
    <mergeCell ref="H266:I266"/>
    <mergeCell ref="J266:J267"/>
    <mergeCell ref="M266:M267"/>
    <mergeCell ref="O266:O267"/>
    <mergeCell ref="A260:A261"/>
    <mergeCell ref="C260:C261"/>
    <mergeCell ref="D260:D261"/>
    <mergeCell ref="F260:F261"/>
    <mergeCell ref="G260:G261"/>
    <mergeCell ref="H260:I260"/>
    <mergeCell ref="J260:J261"/>
    <mergeCell ref="M260:M261"/>
    <mergeCell ref="O260:O261"/>
    <mergeCell ref="A262:A263"/>
    <mergeCell ref="C262:C263"/>
    <mergeCell ref="D262:D263"/>
    <mergeCell ref="F262:F263"/>
    <mergeCell ref="G262:G263"/>
    <mergeCell ref="H262:I262"/>
    <mergeCell ref="J262:J263"/>
    <mergeCell ref="M262:M263"/>
    <mergeCell ref="O262:O263"/>
    <mergeCell ref="A256:A257"/>
    <mergeCell ref="C256:C257"/>
    <mergeCell ref="D256:D257"/>
    <mergeCell ref="F256:F257"/>
    <mergeCell ref="G256:G257"/>
    <mergeCell ref="H256:I256"/>
    <mergeCell ref="J256:J257"/>
    <mergeCell ref="M256:M257"/>
    <mergeCell ref="O256:O257"/>
    <mergeCell ref="A258:A259"/>
    <mergeCell ref="C258:C259"/>
    <mergeCell ref="D258:D259"/>
    <mergeCell ref="F258:F259"/>
    <mergeCell ref="G258:G259"/>
    <mergeCell ref="H258:I258"/>
    <mergeCell ref="J258:J259"/>
    <mergeCell ref="M258:M259"/>
    <mergeCell ref="O258:O259"/>
    <mergeCell ref="O138:O139"/>
    <mergeCell ref="A136:A137"/>
    <mergeCell ref="C136:C137"/>
    <mergeCell ref="D136:D137"/>
    <mergeCell ref="F136:F137"/>
    <mergeCell ref="G136:G137"/>
    <mergeCell ref="H136:I136"/>
    <mergeCell ref="J136:J137"/>
    <mergeCell ref="M136:M137"/>
    <mergeCell ref="O136:O137"/>
    <mergeCell ref="A138:A139"/>
    <mergeCell ref="C138:C139"/>
    <mergeCell ref="D138:D139"/>
    <mergeCell ref="F138:F139"/>
    <mergeCell ref="G138:G139"/>
    <mergeCell ref="H138:I138"/>
    <mergeCell ref="J138:J139"/>
    <mergeCell ref="M138:M139"/>
    <mergeCell ref="A132:A133"/>
    <mergeCell ref="C132:C133"/>
    <mergeCell ref="D132:D133"/>
    <mergeCell ref="F132:F133"/>
    <mergeCell ref="G132:G133"/>
    <mergeCell ref="H132:I132"/>
    <mergeCell ref="J132:J133"/>
    <mergeCell ref="M132:M133"/>
    <mergeCell ref="O132:O133"/>
    <mergeCell ref="A134:A135"/>
    <mergeCell ref="C134:C135"/>
    <mergeCell ref="D134:D135"/>
    <mergeCell ref="F134:F135"/>
    <mergeCell ref="G134:G135"/>
    <mergeCell ref="H134:I134"/>
    <mergeCell ref="J134:J135"/>
    <mergeCell ref="M134:M135"/>
    <mergeCell ref="O134:O135"/>
    <mergeCell ref="A128:A129"/>
    <mergeCell ref="C128:C129"/>
    <mergeCell ref="D128:D129"/>
    <mergeCell ref="F128:F129"/>
    <mergeCell ref="G128:G129"/>
    <mergeCell ref="H128:I128"/>
    <mergeCell ref="J128:J129"/>
    <mergeCell ref="M128:M129"/>
    <mergeCell ref="O128:O129"/>
    <mergeCell ref="A130:A131"/>
    <mergeCell ref="C130:C131"/>
    <mergeCell ref="D130:D131"/>
    <mergeCell ref="F130:F131"/>
    <mergeCell ref="G130:G131"/>
    <mergeCell ref="H130:I130"/>
    <mergeCell ref="J130:J131"/>
    <mergeCell ref="M130:M131"/>
    <mergeCell ref="O130:O131"/>
    <mergeCell ref="A124:A125"/>
    <mergeCell ref="C124:C125"/>
    <mergeCell ref="D124:D125"/>
    <mergeCell ref="F124:F125"/>
    <mergeCell ref="G124:G125"/>
    <mergeCell ref="H124:I124"/>
    <mergeCell ref="J124:J125"/>
    <mergeCell ref="M124:M125"/>
    <mergeCell ref="O124:O125"/>
    <mergeCell ref="A126:A127"/>
    <mergeCell ref="C126:C127"/>
    <mergeCell ref="D126:D127"/>
    <mergeCell ref="F126:F127"/>
    <mergeCell ref="G126:G127"/>
    <mergeCell ref="H126:I126"/>
    <mergeCell ref="J126:J127"/>
    <mergeCell ref="M126:M127"/>
    <mergeCell ref="O126:O127"/>
    <mergeCell ref="A120:A121"/>
    <mergeCell ref="C120:C121"/>
    <mergeCell ref="D120:D121"/>
    <mergeCell ref="F120:F121"/>
    <mergeCell ref="G120:G121"/>
    <mergeCell ref="H120:I120"/>
    <mergeCell ref="J120:J121"/>
    <mergeCell ref="M120:M121"/>
    <mergeCell ref="O120:O121"/>
    <mergeCell ref="A122:A123"/>
    <mergeCell ref="C122:C123"/>
    <mergeCell ref="D122:D123"/>
    <mergeCell ref="F122:F123"/>
    <mergeCell ref="G122:G123"/>
    <mergeCell ref="H122:I122"/>
    <mergeCell ref="J122:J123"/>
    <mergeCell ref="M122:M123"/>
    <mergeCell ref="O122:O123"/>
    <mergeCell ref="A116:A117"/>
    <mergeCell ref="C116:C117"/>
    <mergeCell ref="D116:D117"/>
    <mergeCell ref="F116:F117"/>
    <mergeCell ref="G116:G117"/>
    <mergeCell ref="H116:I116"/>
    <mergeCell ref="J116:J117"/>
    <mergeCell ref="M116:M117"/>
    <mergeCell ref="O116:O117"/>
    <mergeCell ref="A118:A119"/>
    <mergeCell ref="C118:C119"/>
    <mergeCell ref="D118:D119"/>
    <mergeCell ref="F118:F119"/>
    <mergeCell ref="G118:G119"/>
    <mergeCell ref="H118:I118"/>
    <mergeCell ref="J118:J119"/>
    <mergeCell ref="M118:M119"/>
    <mergeCell ref="O118:O119"/>
    <mergeCell ref="A112:A113"/>
    <mergeCell ref="C112:C113"/>
    <mergeCell ref="D112:D113"/>
    <mergeCell ref="F112:F113"/>
    <mergeCell ref="G112:G113"/>
    <mergeCell ref="H112:I112"/>
    <mergeCell ref="J112:J113"/>
    <mergeCell ref="M112:M113"/>
    <mergeCell ref="O112:O113"/>
    <mergeCell ref="A114:A115"/>
    <mergeCell ref="C114:C115"/>
    <mergeCell ref="D114:D115"/>
    <mergeCell ref="F114:F115"/>
    <mergeCell ref="G114:G115"/>
    <mergeCell ref="H114:I114"/>
    <mergeCell ref="J114:J115"/>
    <mergeCell ref="M114:M115"/>
    <mergeCell ref="O114:O115"/>
    <mergeCell ref="A66:A67"/>
    <mergeCell ref="C66:C67"/>
    <mergeCell ref="D66:D67"/>
    <mergeCell ref="F66:F67"/>
    <mergeCell ref="G66:G67"/>
    <mergeCell ref="H66:I66"/>
    <mergeCell ref="J66:J67"/>
    <mergeCell ref="M66:M67"/>
    <mergeCell ref="O66:O67"/>
    <mergeCell ref="A110:A111"/>
    <mergeCell ref="C110:C111"/>
    <mergeCell ref="D110:D111"/>
    <mergeCell ref="F110:F111"/>
    <mergeCell ref="G110:G111"/>
    <mergeCell ref="H110:I110"/>
    <mergeCell ref="J110:J111"/>
    <mergeCell ref="M110:M111"/>
    <mergeCell ref="O110:O111"/>
    <mergeCell ref="A68:A69"/>
    <mergeCell ref="C68:C69"/>
    <mergeCell ref="D68:D69"/>
    <mergeCell ref="F68:F69"/>
    <mergeCell ref="G68:G69"/>
    <mergeCell ref="H68:I68"/>
    <mergeCell ref="J68:J69"/>
    <mergeCell ref="M68:M69"/>
    <mergeCell ref="O68:O69"/>
    <mergeCell ref="A72:A73"/>
    <mergeCell ref="C72:C73"/>
    <mergeCell ref="D72:D73"/>
    <mergeCell ref="F72:F73"/>
    <mergeCell ref="G72:G73"/>
    <mergeCell ref="A62:A63"/>
    <mergeCell ref="C62:C63"/>
    <mergeCell ref="D62:D63"/>
    <mergeCell ref="F62:F63"/>
    <mergeCell ref="G62:G63"/>
    <mergeCell ref="H62:I62"/>
    <mergeCell ref="J62:J63"/>
    <mergeCell ref="M62:M63"/>
    <mergeCell ref="O62:O63"/>
    <mergeCell ref="A64:A65"/>
    <mergeCell ref="C64:C65"/>
    <mergeCell ref="D64:D65"/>
    <mergeCell ref="F64:F65"/>
    <mergeCell ref="G64:G65"/>
    <mergeCell ref="H64:I64"/>
    <mergeCell ref="J64:J65"/>
    <mergeCell ref="M64:M65"/>
    <mergeCell ref="O64:O65"/>
    <mergeCell ref="H56:I56"/>
    <mergeCell ref="J56:J57"/>
    <mergeCell ref="M56:M57"/>
    <mergeCell ref="O56:O57"/>
    <mergeCell ref="A58:A59"/>
    <mergeCell ref="C58:C59"/>
    <mergeCell ref="D58:D59"/>
    <mergeCell ref="F58:F59"/>
    <mergeCell ref="G58:G59"/>
    <mergeCell ref="H58:I58"/>
    <mergeCell ref="J58:J59"/>
    <mergeCell ref="M58:M59"/>
    <mergeCell ref="O58:O59"/>
    <mergeCell ref="A60:A61"/>
    <mergeCell ref="C60:C61"/>
    <mergeCell ref="D60:D61"/>
    <mergeCell ref="F60:F61"/>
    <mergeCell ref="G60:G61"/>
    <mergeCell ref="H60:I60"/>
    <mergeCell ref="J60:J61"/>
    <mergeCell ref="M60:M61"/>
    <mergeCell ref="O60:O61"/>
    <mergeCell ref="A56:A57"/>
    <mergeCell ref="C56:C57"/>
    <mergeCell ref="D56:D57"/>
    <mergeCell ref="F56:F57"/>
    <mergeCell ref="G56:G57"/>
    <mergeCell ref="H22:I22"/>
    <mergeCell ref="J22:J23"/>
    <mergeCell ref="M22:M23"/>
    <mergeCell ref="O22:O23"/>
    <mergeCell ref="A22:A23"/>
    <mergeCell ref="C22:C23"/>
    <mergeCell ref="D22:D23"/>
    <mergeCell ref="F22:F23"/>
    <mergeCell ref="G22:G23"/>
    <mergeCell ref="A52:A53"/>
    <mergeCell ref="C52:C53"/>
    <mergeCell ref="D52:D53"/>
    <mergeCell ref="F52:F53"/>
    <mergeCell ref="G52:G53"/>
    <mergeCell ref="H52:I52"/>
    <mergeCell ref="J52:J53"/>
    <mergeCell ref="M52:M53"/>
    <mergeCell ref="O52:O53"/>
    <mergeCell ref="H24:I24"/>
    <mergeCell ref="J24:J25"/>
    <mergeCell ref="M24:M25"/>
    <mergeCell ref="O24:O25"/>
    <mergeCell ref="A26:A27"/>
    <mergeCell ref="C26:C27"/>
    <mergeCell ref="D26:D27"/>
    <mergeCell ref="F26:F27"/>
    <mergeCell ref="G26:G27"/>
    <mergeCell ref="H26:I26"/>
    <mergeCell ref="J26:J27"/>
    <mergeCell ref="M26:M27"/>
    <mergeCell ref="O26:O27"/>
    <mergeCell ref="A24:A25"/>
    <mergeCell ref="J16:J17"/>
    <mergeCell ref="M16:M17"/>
    <mergeCell ref="O16:O17"/>
    <mergeCell ref="M14:M15"/>
    <mergeCell ref="O14:O15"/>
    <mergeCell ref="J14:J15"/>
    <mergeCell ref="A16:A17"/>
    <mergeCell ref="C16:C17"/>
    <mergeCell ref="D16:D17"/>
    <mergeCell ref="F16:F17"/>
    <mergeCell ref="G16:G17"/>
    <mergeCell ref="H16:I16"/>
    <mergeCell ref="M18:M19"/>
    <mergeCell ref="O18:O19"/>
    <mergeCell ref="A20:A21"/>
    <mergeCell ref="C20:C21"/>
    <mergeCell ref="D20:D21"/>
    <mergeCell ref="F20:F21"/>
    <mergeCell ref="G20:G21"/>
    <mergeCell ref="J20:J21"/>
    <mergeCell ref="M20:M21"/>
    <mergeCell ref="O20:O21"/>
    <mergeCell ref="A18:A19"/>
    <mergeCell ref="C18:C19"/>
    <mergeCell ref="D18:D19"/>
    <mergeCell ref="F18:F19"/>
    <mergeCell ref="G18:G19"/>
    <mergeCell ref="J18:J19"/>
    <mergeCell ref="H18:I18"/>
    <mergeCell ref="H20:I20"/>
    <mergeCell ref="A12:A13"/>
    <mergeCell ref="C12:C13"/>
    <mergeCell ref="D12:D13"/>
    <mergeCell ref="F12:F13"/>
    <mergeCell ref="G12:G13"/>
    <mergeCell ref="J12:J13"/>
    <mergeCell ref="M12:M13"/>
    <mergeCell ref="O12:O13"/>
    <mergeCell ref="A10:A11"/>
    <mergeCell ref="C10:C11"/>
    <mergeCell ref="D10:D11"/>
    <mergeCell ref="F10:F11"/>
    <mergeCell ref="G10:G11"/>
    <mergeCell ref="J10:J11"/>
    <mergeCell ref="A14:A15"/>
    <mergeCell ref="C14:C15"/>
    <mergeCell ref="D14:D15"/>
    <mergeCell ref="F14:F15"/>
    <mergeCell ref="G14:G15"/>
    <mergeCell ref="M6:M7"/>
    <mergeCell ref="O6:O7"/>
    <mergeCell ref="A8:A9"/>
    <mergeCell ref="C8:C9"/>
    <mergeCell ref="D8:D9"/>
    <mergeCell ref="F8:F9"/>
    <mergeCell ref="G8:G9"/>
    <mergeCell ref="J8:J9"/>
    <mergeCell ref="M8:M9"/>
    <mergeCell ref="O8:O9"/>
    <mergeCell ref="A6:A7"/>
    <mergeCell ref="C6:C7"/>
    <mergeCell ref="D6:D7"/>
    <mergeCell ref="F6:F7"/>
    <mergeCell ref="G6:G7"/>
    <mergeCell ref="J6:J7"/>
    <mergeCell ref="M10:M11"/>
    <mergeCell ref="O10:O11"/>
    <mergeCell ref="J4:J5"/>
    <mergeCell ref="M4:M5"/>
    <mergeCell ref="O4:O5"/>
    <mergeCell ref="A1:O1"/>
    <mergeCell ref="A2:A3"/>
    <mergeCell ref="C2:D3"/>
    <mergeCell ref="F2:G3"/>
    <mergeCell ref="J2:J3"/>
    <mergeCell ref="K2:L2"/>
    <mergeCell ref="M2:M3"/>
    <mergeCell ref="N2:N3"/>
    <mergeCell ref="K3:L3"/>
    <mergeCell ref="A4:A5"/>
    <mergeCell ref="C4:C5"/>
    <mergeCell ref="D4:D5"/>
    <mergeCell ref="F4:F5"/>
    <mergeCell ref="G4:G5"/>
    <mergeCell ref="H2:I2"/>
    <mergeCell ref="H3:I3"/>
    <mergeCell ref="C24:C25"/>
    <mergeCell ref="D24:D25"/>
    <mergeCell ref="F24:F25"/>
    <mergeCell ref="G24:G25"/>
    <mergeCell ref="H32:I32"/>
    <mergeCell ref="J32:J33"/>
    <mergeCell ref="M32:M33"/>
    <mergeCell ref="O32:O33"/>
    <mergeCell ref="A32:A33"/>
    <mergeCell ref="C32:C33"/>
    <mergeCell ref="D32:D33"/>
    <mergeCell ref="F32:F33"/>
    <mergeCell ref="G32:G33"/>
    <mergeCell ref="H28:I28"/>
    <mergeCell ref="J28:J29"/>
    <mergeCell ref="M28:M29"/>
    <mergeCell ref="O28:O29"/>
    <mergeCell ref="A30:A31"/>
    <mergeCell ref="C30:C31"/>
    <mergeCell ref="D30:D31"/>
    <mergeCell ref="F30:F31"/>
    <mergeCell ref="G30:G31"/>
    <mergeCell ref="H30:I30"/>
    <mergeCell ref="J30:J31"/>
    <mergeCell ref="M30:M31"/>
    <mergeCell ref="O30:O31"/>
    <mergeCell ref="A28:A29"/>
    <mergeCell ref="C28:C29"/>
    <mergeCell ref="D28:D29"/>
    <mergeCell ref="F28:F29"/>
    <mergeCell ref="G28:G29"/>
    <mergeCell ref="A36:A37"/>
    <mergeCell ref="C36:C37"/>
    <mergeCell ref="D36:D37"/>
    <mergeCell ref="F36:F37"/>
    <mergeCell ref="G36:G37"/>
    <mergeCell ref="H36:I36"/>
    <mergeCell ref="J36:J37"/>
    <mergeCell ref="M36:M37"/>
    <mergeCell ref="O36:O37"/>
    <mergeCell ref="A34:A35"/>
    <mergeCell ref="C34:C35"/>
    <mergeCell ref="D34:D35"/>
    <mergeCell ref="F34:F35"/>
    <mergeCell ref="G34:G35"/>
    <mergeCell ref="H34:I34"/>
    <mergeCell ref="J34:J35"/>
    <mergeCell ref="M34:M35"/>
    <mergeCell ref="O34:O35"/>
    <mergeCell ref="A40:A41"/>
    <mergeCell ref="C40:C41"/>
    <mergeCell ref="D40:D41"/>
    <mergeCell ref="F40:F41"/>
    <mergeCell ref="G40:G41"/>
    <mergeCell ref="H40:I40"/>
    <mergeCell ref="J40:J41"/>
    <mergeCell ref="M40:M41"/>
    <mergeCell ref="O40:O41"/>
    <mergeCell ref="A38:A39"/>
    <mergeCell ref="C38:C39"/>
    <mergeCell ref="D38:D39"/>
    <mergeCell ref="F38:F39"/>
    <mergeCell ref="G38:G39"/>
    <mergeCell ref="H38:I38"/>
    <mergeCell ref="J38:J39"/>
    <mergeCell ref="M38:M39"/>
    <mergeCell ref="O38:O39"/>
    <mergeCell ref="A44:A45"/>
    <mergeCell ref="C44:C45"/>
    <mergeCell ref="D44:D45"/>
    <mergeCell ref="F44:F45"/>
    <mergeCell ref="G44:G45"/>
    <mergeCell ref="H44:I44"/>
    <mergeCell ref="J44:J45"/>
    <mergeCell ref="M44:M45"/>
    <mergeCell ref="O44:O45"/>
    <mergeCell ref="A42:A43"/>
    <mergeCell ref="C42:C43"/>
    <mergeCell ref="D42:D43"/>
    <mergeCell ref="F42:F43"/>
    <mergeCell ref="G42:G43"/>
    <mergeCell ref="H42:I42"/>
    <mergeCell ref="J42:J43"/>
    <mergeCell ref="M42:M43"/>
    <mergeCell ref="O42:O43"/>
    <mergeCell ref="A48:A49"/>
    <mergeCell ref="C48:C49"/>
    <mergeCell ref="D48:D49"/>
    <mergeCell ref="F48:F49"/>
    <mergeCell ref="G48:G49"/>
    <mergeCell ref="H48:I48"/>
    <mergeCell ref="J48:J49"/>
    <mergeCell ref="M48:M49"/>
    <mergeCell ref="O48:O49"/>
    <mergeCell ref="A46:A47"/>
    <mergeCell ref="C46:C47"/>
    <mergeCell ref="D46:D47"/>
    <mergeCell ref="F46:F47"/>
    <mergeCell ref="G46:G47"/>
    <mergeCell ref="H46:I46"/>
    <mergeCell ref="J46:J47"/>
    <mergeCell ref="M46:M47"/>
    <mergeCell ref="O46:O47"/>
    <mergeCell ref="A50:A51"/>
    <mergeCell ref="C50:C51"/>
    <mergeCell ref="D50:D51"/>
    <mergeCell ref="F50:F51"/>
    <mergeCell ref="G50:G51"/>
    <mergeCell ref="H50:I50"/>
    <mergeCell ref="J50:J51"/>
    <mergeCell ref="M50:M51"/>
    <mergeCell ref="O50:O51"/>
    <mergeCell ref="A54:A55"/>
    <mergeCell ref="C54:C55"/>
    <mergeCell ref="D54:D55"/>
    <mergeCell ref="F54:F55"/>
    <mergeCell ref="G54:G55"/>
    <mergeCell ref="H54:I54"/>
    <mergeCell ref="J54:J55"/>
    <mergeCell ref="M54:M55"/>
    <mergeCell ref="O54:O55"/>
    <mergeCell ref="H72:I72"/>
    <mergeCell ref="J72:J73"/>
    <mergeCell ref="M72:M73"/>
    <mergeCell ref="O72:O73"/>
    <mergeCell ref="A70:A71"/>
    <mergeCell ref="C70:C71"/>
    <mergeCell ref="D70:D71"/>
    <mergeCell ref="F70:F71"/>
    <mergeCell ref="G70:G71"/>
    <mergeCell ref="H70:I70"/>
    <mergeCell ref="J70:J71"/>
    <mergeCell ref="M70:M71"/>
    <mergeCell ref="O70:O71"/>
    <mergeCell ref="A76:A77"/>
    <mergeCell ref="C76:C77"/>
    <mergeCell ref="D76:D77"/>
    <mergeCell ref="F76:F77"/>
    <mergeCell ref="G76:G77"/>
    <mergeCell ref="H76:I76"/>
    <mergeCell ref="J76:J77"/>
    <mergeCell ref="M76:M77"/>
    <mergeCell ref="O76:O77"/>
    <mergeCell ref="A74:A75"/>
    <mergeCell ref="C74:C75"/>
    <mergeCell ref="D74:D75"/>
    <mergeCell ref="F74:F75"/>
    <mergeCell ref="G74:G75"/>
    <mergeCell ref="H74:I74"/>
    <mergeCell ref="J74:J75"/>
    <mergeCell ref="M74:M75"/>
    <mergeCell ref="O74:O75"/>
    <mergeCell ref="A80:A81"/>
    <mergeCell ref="C80:C81"/>
    <mergeCell ref="D80:D81"/>
    <mergeCell ref="F80:F81"/>
    <mergeCell ref="G80:G81"/>
    <mergeCell ref="H80:I80"/>
    <mergeCell ref="J80:J81"/>
    <mergeCell ref="M80:M81"/>
    <mergeCell ref="O80:O81"/>
    <mergeCell ref="A78:A79"/>
    <mergeCell ref="C78:C79"/>
    <mergeCell ref="D78:D79"/>
    <mergeCell ref="F78:F79"/>
    <mergeCell ref="G78:G79"/>
    <mergeCell ref="H78:I78"/>
    <mergeCell ref="J78:J79"/>
    <mergeCell ref="M78:M79"/>
    <mergeCell ref="O78:O79"/>
    <mergeCell ref="A84:A85"/>
    <mergeCell ref="C84:C85"/>
    <mergeCell ref="D84:D85"/>
    <mergeCell ref="F84:F85"/>
    <mergeCell ref="G84:G85"/>
    <mergeCell ref="H84:I84"/>
    <mergeCell ref="J84:J85"/>
    <mergeCell ref="M84:M85"/>
    <mergeCell ref="O84:O85"/>
    <mergeCell ref="A82:A83"/>
    <mergeCell ref="C82:C83"/>
    <mergeCell ref="D82:D83"/>
    <mergeCell ref="F82:F83"/>
    <mergeCell ref="G82:G83"/>
    <mergeCell ref="H82:I82"/>
    <mergeCell ref="J82:J83"/>
    <mergeCell ref="M82:M83"/>
    <mergeCell ref="O82:O83"/>
    <mergeCell ref="A88:A89"/>
    <mergeCell ref="C88:C89"/>
    <mergeCell ref="D88:D89"/>
    <mergeCell ref="F88:F89"/>
    <mergeCell ref="G88:G89"/>
    <mergeCell ref="H88:I88"/>
    <mergeCell ref="J88:J89"/>
    <mergeCell ref="M88:M89"/>
    <mergeCell ref="O88:O89"/>
    <mergeCell ref="A86:A87"/>
    <mergeCell ref="C86:C87"/>
    <mergeCell ref="D86:D87"/>
    <mergeCell ref="F86:F87"/>
    <mergeCell ref="G86:G87"/>
    <mergeCell ref="H86:I86"/>
    <mergeCell ref="J86:J87"/>
    <mergeCell ref="M86:M87"/>
    <mergeCell ref="O86:O87"/>
    <mergeCell ref="A92:A93"/>
    <mergeCell ref="C92:C93"/>
    <mergeCell ref="D92:D93"/>
    <mergeCell ref="F92:F93"/>
    <mergeCell ref="G92:G93"/>
    <mergeCell ref="H92:I92"/>
    <mergeCell ref="J92:J93"/>
    <mergeCell ref="M92:M93"/>
    <mergeCell ref="O92:O93"/>
    <mergeCell ref="A90:A91"/>
    <mergeCell ref="C90:C91"/>
    <mergeCell ref="D90:D91"/>
    <mergeCell ref="F90:F91"/>
    <mergeCell ref="G90:G91"/>
    <mergeCell ref="H90:I90"/>
    <mergeCell ref="J90:J91"/>
    <mergeCell ref="M90:M91"/>
    <mergeCell ref="O90:O91"/>
    <mergeCell ref="A96:A97"/>
    <mergeCell ref="C96:C97"/>
    <mergeCell ref="D96:D97"/>
    <mergeCell ref="F96:F97"/>
    <mergeCell ref="G96:G97"/>
    <mergeCell ref="H96:I96"/>
    <mergeCell ref="J96:J97"/>
    <mergeCell ref="M96:M97"/>
    <mergeCell ref="O96:O97"/>
    <mergeCell ref="A94:A95"/>
    <mergeCell ref="C94:C95"/>
    <mergeCell ref="D94:D95"/>
    <mergeCell ref="F94:F95"/>
    <mergeCell ref="G94:G95"/>
    <mergeCell ref="H94:I94"/>
    <mergeCell ref="J94:J95"/>
    <mergeCell ref="M94:M95"/>
    <mergeCell ref="O94:O95"/>
    <mergeCell ref="A100:A101"/>
    <mergeCell ref="C100:C101"/>
    <mergeCell ref="D100:D101"/>
    <mergeCell ref="F100:F101"/>
    <mergeCell ref="G100:G101"/>
    <mergeCell ref="H100:I100"/>
    <mergeCell ref="J100:J101"/>
    <mergeCell ref="M100:M101"/>
    <mergeCell ref="O100:O101"/>
    <mergeCell ref="A98:A99"/>
    <mergeCell ref="C98:C99"/>
    <mergeCell ref="D98:D99"/>
    <mergeCell ref="F98:F99"/>
    <mergeCell ref="G98:G99"/>
    <mergeCell ref="H98:I98"/>
    <mergeCell ref="J98:J99"/>
    <mergeCell ref="M98:M99"/>
    <mergeCell ref="O98:O99"/>
    <mergeCell ref="A104:A105"/>
    <mergeCell ref="C104:C105"/>
    <mergeCell ref="D104:D105"/>
    <mergeCell ref="F104:F105"/>
    <mergeCell ref="G104:G105"/>
    <mergeCell ref="H104:I104"/>
    <mergeCell ref="J104:J105"/>
    <mergeCell ref="M104:M105"/>
    <mergeCell ref="O104:O105"/>
    <mergeCell ref="A102:A103"/>
    <mergeCell ref="C102:C103"/>
    <mergeCell ref="D102:D103"/>
    <mergeCell ref="F102:F103"/>
    <mergeCell ref="G102:G103"/>
    <mergeCell ref="H102:I102"/>
    <mergeCell ref="J102:J103"/>
    <mergeCell ref="M102:M103"/>
    <mergeCell ref="O102:O103"/>
    <mergeCell ref="A108:A109"/>
    <mergeCell ref="C108:C109"/>
    <mergeCell ref="D108:D109"/>
    <mergeCell ref="F108:F109"/>
    <mergeCell ref="G108:G109"/>
    <mergeCell ref="H108:I108"/>
    <mergeCell ref="J108:J109"/>
    <mergeCell ref="M108:M109"/>
    <mergeCell ref="O108:O109"/>
    <mergeCell ref="A106:A107"/>
    <mergeCell ref="C106:C107"/>
    <mergeCell ref="D106:D107"/>
    <mergeCell ref="F106:F107"/>
    <mergeCell ref="G106:G107"/>
    <mergeCell ref="H106:I106"/>
    <mergeCell ref="J106:J107"/>
    <mergeCell ref="M106:M107"/>
    <mergeCell ref="O106:O107"/>
    <mergeCell ref="O140:O141"/>
    <mergeCell ref="A142:A143"/>
    <mergeCell ref="C142:C143"/>
    <mergeCell ref="D142:D143"/>
    <mergeCell ref="F142:F143"/>
    <mergeCell ref="G142:G143"/>
    <mergeCell ref="H142:I142"/>
    <mergeCell ref="J142:J143"/>
    <mergeCell ref="M142:M143"/>
    <mergeCell ref="O142:O143"/>
    <mergeCell ref="A140:A141"/>
    <mergeCell ref="C140:C141"/>
    <mergeCell ref="D140:D141"/>
    <mergeCell ref="F140:F141"/>
    <mergeCell ref="G140:G141"/>
    <mergeCell ref="H140:I140"/>
    <mergeCell ref="J140:J141"/>
    <mergeCell ref="M140:M141"/>
    <mergeCell ref="M144:M145"/>
    <mergeCell ref="O144:O145"/>
    <mergeCell ref="A146:A147"/>
    <mergeCell ref="C146:C147"/>
    <mergeCell ref="D146:D147"/>
    <mergeCell ref="F146:F147"/>
    <mergeCell ref="G146:G147"/>
    <mergeCell ref="H146:I146"/>
    <mergeCell ref="J146:J147"/>
    <mergeCell ref="M146:M147"/>
    <mergeCell ref="O146:O147"/>
    <mergeCell ref="A144:A145"/>
    <mergeCell ref="C144:C145"/>
    <mergeCell ref="D144:D145"/>
    <mergeCell ref="F144:F145"/>
    <mergeCell ref="G144:G145"/>
    <mergeCell ref="H144:I144"/>
    <mergeCell ref="J144:J145"/>
    <mergeCell ref="A150:A151"/>
    <mergeCell ref="C150:C151"/>
    <mergeCell ref="D150:D151"/>
    <mergeCell ref="F150:F151"/>
    <mergeCell ref="G150:G151"/>
    <mergeCell ref="H150:I150"/>
    <mergeCell ref="J150:J151"/>
    <mergeCell ref="M150:M151"/>
    <mergeCell ref="O150:O151"/>
    <mergeCell ref="A148:A149"/>
    <mergeCell ref="C148:C149"/>
    <mergeCell ref="D148:D149"/>
    <mergeCell ref="F148:F149"/>
    <mergeCell ref="G148:G149"/>
    <mergeCell ref="H148:I148"/>
    <mergeCell ref="J148:J149"/>
    <mergeCell ref="M148:M149"/>
    <mergeCell ref="O148:O149"/>
    <mergeCell ref="A154:A155"/>
    <mergeCell ref="C154:C155"/>
    <mergeCell ref="D154:D155"/>
    <mergeCell ref="F154:F155"/>
    <mergeCell ref="G154:G155"/>
    <mergeCell ref="H154:I154"/>
    <mergeCell ref="J154:J155"/>
    <mergeCell ref="M154:M155"/>
    <mergeCell ref="O154:O155"/>
    <mergeCell ref="A152:A153"/>
    <mergeCell ref="C152:C153"/>
    <mergeCell ref="D152:D153"/>
    <mergeCell ref="F152:F153"/>
    <mergeCell ref="G152:G153"/>
    <mergeCell ref="H152:I152"/>
    <mergeCell ref="J152:J153"/>
    <mergeCell ref="M152:M153"/>
    <mergeCell ref="O152:O153"/>
    <mergeCell ref="A158:A159"/>
    <mergeCell ref="C158:C159"/>
    <mergeCell ref="D158:D159"/>
    <mergeCell ref="F158:F159"/>
    <mergeCell ref="G158:G159"/>
    <mergeCell ref="H158:I158"/>
    <mergeCell ref="J158:J159"/>
    <mergeCell ref="M158:M159"/>
    <mergeCell ref="O158:O159"/>
    <mergeCell ref="A156:A157"/>
    <mergeCell ref="C156:C157"/>
    <mergeCell ref="D156:D157"/>
    <mergeCell ref="F156:F157"/>
    <mergeCell ref="G156:G157"/>
    <mergeCell ref="H156:I156"/>
    <mergeCell ref="J156:J157"/>
    <mergeCell ref="M156:M157"/>
    <mergeCell ref="O156:O157"/>
    <mergeCell ref="A162:A163"/>
    <mergeCell ref="C162:C163"/>
    <mergeCell ref="D162:D163"/>
    <mergeCell ref="F162:F163"/>
    <mergeCell ref="G162:G163"/>
    <mergeCell ref="H162:I162"/>
    <mergeCell ref="J162:J163"/>
    <mergeCell ref="M162:M163"/>
    <mergeCell ref="O162:O163"/>
    <mergeCell ref="A160:A161"/>
    <mergeCell ref="C160:C161"/>
    <mergeCell ref="D160:D161"/>
    <mergeCell ref="F160:F161"/>
    <mergeCell ref="G160:G161"/>
    <mergeCell ref="H160:I160"/>
    <mergeCell ref="J160:J161"/>
    <mergeCell ref="M160:M161"/>
    <mergeCell ref="O160:O161"/>
    <mergeCell ref="A168:A169"/>
    <mergeCell ref="C168:C169"/>
    <mergeCell ref="D168:D169"/>
    <mergeCell ref="F168:F169"/>
    <mergeCell ref="G168:G169"/>
    <mergeCell ref="H168:I168"/>
    <mergeCell ref="J168:J169"/>
    <mergeCell ref="M168:M169"/>
    <mergeCell ref="O168:O169"/>
    <mergeCell ref="A164:A165"/>
    <mergeCell ref="C164:C165"/>
    <mergeCell ref="D164:D165"/>
    <mergeCell ref="F164:F165"/>
    <mergeCell ref="H164:I164"/>
    <mergeCell ref="J164:J165"/>
    <mergeCell ref="M164:M165"/>
    <mergeCell ref="O164:O165"/>
    <mergeCell ref="A166:A167"/>
    <mergeCell ref="C166:C167"/>
    <mergeCell ref="D166:D167"/>
    <mergeCell ref="F166:F167"/>
    <mergeCell ref="G166:G167"/>
    <mergeCell ref="H166:I166"/>
    <mergeCell ref="J166:J167"/>
    <mergeCell ref="M166:M167"/>
    <mergeCell ref="O166:O167"/>
    <mergeCell ref="G164:G165"/>
    <mergeCell ref="A172:A173"/>
    <mergeCell ref="C172:C173"/>
    <mergeCell ref="D172:D173"/>
    <mergeCell ref="F172:F173"/>
    <mergeCell ref="G172:G173"/>
    <mergeCell ref="H172:I172"/>
    <mergeCell ref="J172:J173"/>
    <mergeCell ref="M172:M173"/>
    <mergeCell ref="O172:O173"/>
    <mergeCell ref="A170:A171"/>
    <mergeCell ref="C170:C171"/>
    <mergeCell ref="D170:D171"/>
    <mergeCell ref="F170:F171"/>
    <mergeCell ref="G170:G171"/>
    <mergeCell ref="H170:I170"/>
    <mergeCell ref="J170:J171"/>
    <mergeCell ref="M170:M171"/>
    <mergeCell ref="O170:O171"/>
    <mergeCell ref="A176:A177"/>
    <mergeCell ref="C176:C177"/>
    <mergeCell ref="D176:D177"/>
    <mergeCell ref="F176:F177"/>
    <mergeCell ref="G176:G177"/>
    <mergeCell ref="H176:I176"/>
    <mergeCell ref="J176:J177"/>
    <mergeCell ref="M176:M177"/>
    <mergeCell ref="O176:O177"/>
    <mergeCell ref="A174:A175"/>
    <mergeCell ref="C174:C175"/>
    <mergeCell ref="D174:D175"/>
    <mergeCell ref="F174:F175"/>
    <mergeCell ref="G174:G175"/>
    <mergeCell ref="H174:I174"/>
    <mergeCell ref="J174:J175"/>
    <mergeCell ref="M174:M175"/>
    <mergeCell ref="O174:O175"/>
    <mergeCell ref="A180:A181"/>
    <mergeCell ref="C180:C181"/>
    <mergeCell ref="D180:D181"/>
    <mergeCell ref="F180:F181"/>
    <mergeCell ref="G180:G181"/>
    <mergeCell ref="H180:I180"/>
    <mergeCell ref="J180:J181"/>
    <mergeCell ref="M180:M181"/>
    <mergeCell ref="O180:O181"/>
    <mergeCell ref="A178:A179"/>
    <mergeCell ref="C178:C179"/>
    <mergeCell ref="D178:D179"/>
    <mergeCell ref="F178:F179"/>
    <mergeCell ref="G178:G179"/>
    <mergeCell ref="H178:I178"/>
    <mergeCell ref="J178:J179"/>
    <mergeCell ref="M178:M179"/>
    <mergeCell ref="O178:O179"/>
    <mergeCell ref="A184:A185"/>
    <mergeCell ref="C184:C185"/>
    <mergeCell ref="D184:D185"/>
    <mergeCell ref="F184:F185"/>
    <mergeCell ref="G184:G185"/>
    <mergeCell ref="H184:I184"/>
    <mergeCell ref="J184:J185"/>
    <mergeCell ref="M184:M185"/>
    <mergeCell ref="O184:O185"/>
    <mergeCell ref="A182:A183"/>
    <mergeCell ref="C182:C183"/>
    <mergeCell ref="D182:D183"/>
    <mergeCell ref="F182:F183"/>
    <mergeCell ref="G182:G183"/>
    <mergeCell ref="H182:I182"/>
    <mergeCell ref="J182:J183"/>
    <mergeCell ref="M182:M183"/>
    <mergeCell ref="O182:O183"/>
    <mergeCell ref="A188:A189"/>
    <mergeCell ref="C188:C189"/>
    <mergeCell ref="D188:D189"/>
    <mergeCell ref="F188:F189"/>
    <mergeCell ref="G188:G189"/>
    <mergeCell ref="H188:I188"/>
    <mergeCell ref="J188:J189"/>
    <mergeCell ref="M188:M189"/>
    <mergeCell ref="O188:O189"/>
    <mergeCell ref="A186:A187"/>
    <mergeCell ref="C186:C187"/>
    <mergeCell ref="D186:D187"/>
    <mergeCell ref="F186:F187"/>
    <mergeCell ref="G186:G187"/>
    <mergeCell ref="H186:I186"/>
    <mergeCell ref="J186:J187"/>
    <mergeCell ref="M186:M187"/>
    <mergeCell ref="O186:O187"/>
    <mergeCell ref="A192:A193"/>
    <mergeCell ref="C192:C193"/>
    <mergeCell ref="D192:D193"/>
    <mergeCell ref="F192:F193"/>
    <mergeCell ref="G192:G193"/>
    <mergeCell ref="H192:I192"/>
    <mergeCell ref="J192:J193"/>
    <mergeCell ref="M192:M193"/>
    <mergeCell ref="O192:O193"/>
    <mergeCell ref="A190:A191"/>
    <mergeCell ref="C190:C191"/>
    <mergeCell ref="D190:D191"/>
    <mergeCell ref="F190:F191"/>
    <mergeCell ref="G190:G191"/>
    <mergeCell ref="H190:I190"/>
    <mergeCell ref="J190:J191"/>
    <mergeCell ref="M190:M191"/>
    <mergeCell ref="O190:O191"/>
    <mergeCell ref="A196:A197"/>
    <mergeCell ref="C196:C197"/>
    <mergeCell ref="D196:D197"/>
    <mergeCell ref="F196:F197"/>
    <mergeCell ref="G196:G197"/>
    <mergeCell ref="H196:I196"/>
    <mergeCell ref="J196:J197"/>
    <mergeCell ref="M196:M197"/>
    <mergeCell ref="O196:O197"/>
    <mergeCell ref="A194:A195"/>
    <mergeCell ref="C194:C195"/>
    <mergeCell ref="D194:D195"/>
    <mergeCell ref="F194:F195"/>
    <mergeCell ref="G194:G195"/>
    <mergeCell ref="H194:I194"/>
    <mergeCell ref="J194:J195"/>
    <mergeCell ref="M194:M195"/>
    <mergeCell ref="O194:O195"/>
    <mergeCell ref="A200:A201"/>
    <mergeCell ref="C200:C201"/>
    <mergeCell ref="D200:D201"/>
    <mergeCell ref="F200:F201"/>
    <mergeCell ref="G200:G201"/>
    <mergeCell ref="H200:I200"/>
    <mergeCell ref="J200:J201"/>
    <mergeCell ref="M200:M201"/>
    <mergeCell ref="O200:O201"/>
    <mergeCell ref="A198:A199"/>
    <mergeCell ref="C198:C199"/>
    <mergeCell ref="D198:D199"/>
    <mergeCell ref="F198:F199"/>
    <mergeCell ref="G198:G199"/>
    <mergeCell ref="H198:I198"/>
    <mergeCell ref="J198:J199"/>
    <mergeCell ref="M198:M199"/>
    <mergeCell ref="O198:O199"/>
    <mergeCell ref="A204:A205"/>
    <mergeCell ref="C204:C205"/>
    <mergeCell ref="D204:D205"/>
    <mergeCell ref="F204:F205"/>
    <mergeCell ref="G204:G205"/>
    <mergeCell ref="H204:I204"/>
    <mergeCell ref="J204:J205"/>
    <mergeCell ref="M204:M205"/>
    <mergeCell ref="O204:O205"/>
    <mergeCell ref="A202:A203"/>
    <mergeCell ref="C202:C203"/>
    <mergeCell ref="D202:D203"/>
    <mergeCell ref="F202:F203"/>
    <mergeCell ref="G202:G203"/>
    <mergeCell ref="H202:I202"/>
    <mergeCell ref="J202:J203"/>
    <mergeCell ref="M202:M203"/>
    <mergeCell ref="O202:O203"/>
    <mergeCell ref="A208:A209"/>
    <mergeCell ref="C208:C209"/>
    <mergeCell ref="D208:D209"/>
    <mergeCell ref="F208:F209"/>
    <mergeCell ref="G208:G209"/>
    <mergeCell ref="H208:I208"/>
    <mergeCell ref="J208:J209"/>
    <mergeCell ref="M208:M209"/>
    <mergeCell ref="O208:O209"/>
    <mergeCell ref="A206:A207"/>
    <mergeCell ref="C206:C207"/>
    <mergeCell ref="D206:D207"/>
    <mergeCell ref="F206:F207"/>
    <mergeCell ref="G206:G207"/>
    <mergeCell ref="H206:I206"/>
    <mergeCell ref="J206:J207"/>
    <mergeCell ref="M206:M207"/>
    <mergeCell ref="O206:O207"/>
    <mergeCell ref="A212:A213"/>
    <mergeCell ref="C212:C213"/>
    <mergeCell ref="D212:D213"/>
    <mergeCell ref="F212:F213"/>
    <mergeCell ref="G212:G213"/>
    <mergeCell ref="H212:I212"/>
    <mergeCell ref="J212:J213"/>
    <mergeCell ref="M212:M213"/>
    <mergeCell ref="O212:O213"/>
    <mergeCell ref="A210:A211"/>
    <mergeCell ref="C210:C211"/>
    <mergeCell ref="D210:D211"/>
    <mergeCell ref="F210:F211"/>
    <mergeCell ref="G210:G211"/>
    <mergeCell ref="H210:I210"/>
    <mergeCell ref="J210:J211"/>
    <mergeCell ref="M210:M211"/>
    <mergeCell ref="O210:O211"/>
    <mergeCell ref="A216:A217"/>
    <mergeCell ref="C216:C217"/>
    <mergeCell ref="D216:D217"/>
    <mergeCell ref="F216:F217"/>
    <mergeCell ref="G216:G217"/>
    <mergeCell ref="H216:I216"/>
    <mergeCell ref="J216:J217"/>
    <mergeCell ref="M216:M217"/>
    <mergeCell ref="O216:O217"/>
    <mergeCell ref="A214:A215"/>
    <mergeCell ref="C214:C215"/>
    <mergeCell ref="D214:D215"/>
    <mergeCell ref="F214:F215"/>
    <mergeCell ref="G214:G215"/>
    <mergeCell ref="H214:I214"/>
    <mergeCell ref="J214:J215"/>
    <mergeCell ref="M214:M215"/>
    <mergeCell ref="O214:O215"/>
    <mergeCell ref="A220:A221"/>
    <mergeCell ref="C220:C221"/>
    <mergeCell ref="D220:D221"/>
    <mergeCell ref="F220:F221"/>
    <mergeCell ref="G220:G221"/>
    <mergeCell ref="H220:I220"/>
    <mergeCell ref="J220:J221"/>
    <mergeCell ref="M220:M221"/>
    <mergeCell ref="O220:O221"/>
    <mergeCell ref="A218:A219"/>
    <mergeCell ref="C218:C219"/>
    <mergeCell ref="D218:D219"/>
    <mergeCell ref="F218:F219"/>
    <mergeCell ref="G218:G219"/>
    <mergeCell ref="H218:I218"/>
    <mergeCell ref="J218:J219"/>
    <mergeCell ref="M218:M219"/>
    <mergeCell ref="O218:O219"/>
    <mergeCell ref="A224:A225"/>
    <mergeCell ref="C224:C225"/>
    <mergeCell ref="D224:D225"/>
    <mergeCell ref="F224:F225"/>
    <mergeCell ref="G224:G225"/>
    <mergeCell ref="H224:I224"/>
    <mergeCell ref="J224:J225"/>
    <mergeCell ref="M224:M225"/>
    <mergeCell ref="O224:O225"/>
    <mergeCell ref="A222:A223"/>
    <mergeCell ref="C222:C223"/>
    <mergeCell ref="D222:D223"/>
    <mergeCell ref="F222:F223"/>
    <mergeCell ref="G222:G223"/>
    <mergeCell ref="H222:I222"/>
    <mergeCell ref="J222:J223"/>
    <mergeCell ref="M222:M223"/>
    <mergeCell ref="O222:O223"/>
    <mergeCell ref="A228:A229"/>
    <mergeCell ref="C228:C229"/>
    <mergeCell ref="D228:D229"/>
    <mergeCell ref="F228:F229"/>
    <mergeCell ref="G228:G229"/>
    <mergeCell ref="H228:I228"/>
    <mergeCell ref="J228:J229"/>
    <mergeCell ref="M228:M229"/>
    <mergeCell ref="O228:O229"/>
    <mergeCell ref="A226:A227"/>
    <mergeCell ref="C226:C227"/>
    <mergeCell ref="D226:D227"/>
    <mergeCell ref="F226:F227"/>
    <mergeCell ref="G226:G227"/>
    <mergeCell ref="H226:I226"/>
    <mergeCell ref="J226:J227"/>
    <mergeCell ref="M226:M227"/>
    <mergeCell ref="O226:O227"/>
    <mergeCell ref="A230:A231"/>
    <mergeCell ref="C230:C231"/>
    <mergeCell ref="D230:D231"/>
    <mergeCell ref="F230:F231"/>
    <mergeCell ref="G230:G231"/>
    <mergeCell ref="H230:I230"/>
    <mergeCell ref="J230:J231"/>
    <mergeCell ref="M230:M231"/>
    <mergeCell ref="O230:O231"/>
    <mergeCell ref="A232:A233"/>
    <mergeCell ref="C232:C233"/>
    <mergeCell ref="D232:D233"/>
    <mergeCell ref="F232:F233"/>
    <mergeCell ref="G232:G233"/>
    <mergeCell ref="H232:I232"/>
    <mergeCell ref="J232:J233"/>
    <mergeCell ref="M232:M233"/>
    <mergeCell ref="O232:O233"/>
    <mergeCell ref="A234:A235"/>
    <mergeCell ref="C234:C235"/>
    <mergeCell ref="D234:D235"/>
    <mergeCell ref="F234:F235"/>
    <mergeCell ref="G234:G235"/>
    <mergeCell ref="H234:I234"/>
    <mergeCell ref="J234:J235"/>
    <mergeCell ref="M234:M235"/>
    <mergeCell ref="O234:O235"/>
    <mergeCell ref="A236:A237"/>
    <mergeCell ref="C236:C237"/>
    <mergeCell ref="D236:D237"/>
    <mergeCell ref="F236:F237"/>
    <mergeCell ref="G236:G237"/>
    <mergeCell ref="H236:I236"/>
    <mergeCell ref="J236:J237"/>
    <mergeCell ref="M236:M237"/>
    <mergeCell ref="O236:O237"/>
    <mergeCell ref="A238:A239"/>
    <mergeCell ref="C238:C239"/>
    <mergeCell ref="D238:D239"/>
    <mergeCell ref="F238:F239"/>
    <mergeCell ref="G238:G239"/>
    <mergeCell ref="H238:I238"/>
    <mergeCell ref="J238:J239"/>
    <mergeCell ref="M238:M239"/>
    <mergeCell ref="O238:O239"/>
    <mergeCell ref="A240:A241"/>
    <mergeCell ref="C240:C241"/>
    <mergeCell ref="D240:D241"/>
    <mergeCell ref="F240:F241"/>
    <mergeCell ref="G240:G241"/>
    <mergeCell ref="H240:I240"/>
    <mergeCell ref="J240:J241"/>
    <mergeCell ref="M240:M241"/>
    <mergeCell ref="O240:O241"/>
    <mergeCell ref="A242:A243"/>
    <mergeCell ref="C242:C243"/>
    <mergeCell ref="D242:D243"/>
    <mergeCell ref="F242:F243"/>
    <mergeCell ref="G242:G243"/>
    <mergeCell ref="H242:I242"/>
    <mergeCell ref="J242:J243"/>
    <mergeCell ref="M242:M243"/>
    <mergeCell ref="O242:O243"/>
    <mergeCell ref="A244:A245"/>
    <mergeCell ref="C244:C245"/>
    <mergeCell ref="D244:D245"/>
    <mergeCell ref="F244:F245"/>
    <mergeCell ref="G244:G245"/>
    <mergeCell ref="H244:I244"/>
    <mergeCell ref="J244:J245"/>
    <mergeCell ref="M244:M245"/>
    <mergeCell ref="O244:O245"/>
    <mergeCell ref="A246:A247"/>
    <mergeCell ref="C246:C247"/>
    <mergeCell ref="D246:D247"/>
    <mergeCell ref="F246:F247"/>
    <mergeCell ref="G246:G247"/>
    <mergeCell ref="H246:I246"/>
    <mergeCell ref="J246:J247"/>
    <mergeCell ref="M246:M247"/>
    <mergeCell ref="O246:O247"/>
    <mergeCell ref="A248:A249"/>
    <mergeCell ref="C248:C249"/>
    <mergeCell ref="D248:D249"/>
    <mergeCell ref="F248:F249"/>
    <mergeCell ref="G248:G249"/>
    <mergeCell ref="H248:I248"/>
    <mergeCell ref="J248:J249"/>
    <mergeCell ref="M248:M249"/>
    <mergeCell ref="O248:O249"/>
    <mergeCell ref="A254:A255"/>
    <mergeCell ref="C254:C255"/>
    <mergeCell ref="D254:D255"/>
    <mergeCell ref="F254:F255"/>
    <mergeCell ref="G254:G255"/>
    <mergeCell ref="H254:I254"/>
    <mergeCell ref="J254:J255"/>
    <mergeCell ref="M254:M255"/>
    <mergeCell ref="O254:O255"/>
    <mergeCell ref="A250:A251"/>
    <mergeCell ref="C250:C251"/>
    <mergeCell ref="D250:D251"/>
    <mergeCell ref="F250:F251"/>
    <mergeCell ref="G250:G251"/>
    <mergeCell ref="H250:I250"/>
    <mergeCell ref="J250:J251"/>
    <mergeCell ref="M250:M251"/>
    <mergeCell ref="O250:O251"/>
    <mergeCell ref="A252:A253"/>
    <mergeCell ref="C252:C253"/>
    <mergeCell ref="D252:D253"/>
    <mergeCell ref="F252:F253"/>
    <mergeCell ref="G252:G253"/>
    <mergeCell ref="H252:I252"/>
    <mergeCell ref="J252:J253"/>
    <mergeCell ref="M252:M253"/>
    <mergeCell ref="O252:O253"/>
    <mergeCell ref="A286:A287"/>
    <mergeCell ref="C286:C287"/>
    <mergeCell ref="D286:D287"/>
    <mergeCell ref="F286:F287"/>
    <mergeCell ref="G286:G287"/>
    <mergeCell ref="H286:I286"/>
    <mergeCell ref="J286:J287"/>
    <mergeCell ref="M286:M287"/>
    <mergeCell ref="O286:O287"/>
    <mergeCell ref="A288:A289"/>
    <mergeCell ref="C288:C289"/>
    <mergeCell ref="D288:D289"/>
    <mergeCell ref="F288:F289"/>
    <mergeCell ref="G288:G289"/>
    <mergeCell ref="H288:I288"/>
    <mergeCell ref="J288:J289"/>
    <mergeCell ref="M288:M289"/>
    <mergeCell ref="O288:O289"/>
    <mergeCell ref="A290:A291"/>
    <mergeCell ref="C290:C291"/>
    <mergeCell ref="D290:D291"/>
    <mergeCell ref="F290:F291"/>
    <mergeCell ref="G290:G291"/>
    <mergeCell ref="H290:I290"/>
    <mergeCell ref="J290:J291"/>
    <mergeCell ref="M290:M291"/>
    <mergeCell ref="O290:O291"/>
    <mergeCell ref="A292:A293"/>
    <mergeCell ref="C292:C293"/>
    <mergeCell ref="D292:D293"/>
    <mergeCell ref="F292:F293"/>
    <mergeCell ref="G292:G293"/>
    <mergeCell ref="H292:I292"/>
    <mergeCell ref="J292:J293"/>
    <mergeCell ref="M292:M293"/>
    <mergeCell ref="O292:O293"/>
    <mergeCell ref="A294:A295"/>
    <mergeCell ref="C294:C295"/>
    <mergeCell ref="D294:D295"/>
    <mergeCell ref="F294:F295"/>
    <mergeCell ref="G294:G295"/>
    <mergeCell ref="H294:I294"/>
    <mergeCell ref="J294:J295"/>
    <mergeCell ref="M294:M295"/>
    <mergeCell ref="O294:O295"/>
    <mergeCell ref="A296:A297"/>
    <mergeCell ref="C296:C297"/>
    <mergeCell ref="D296:D297"/>
    <mergeCell ref="F296:F297"/>
    <mergeCell ref="G296:G297"/>
    <mergeCell ref="H296:I296"/>
    <mergeCell ref="J296:J297"/>
    <mergeCell ref="M296:M297"/>
    <mergeCell ref="O296:O297"/>
    <mergeCell ref="A302:A303"/>
    <mergeCell ref="C302:C303"/>
    <mergeCell ref="D302:D303"/>
    <mergeCell ref="F302:F303"/>
    <mergeCell ref="G302:G303"/>
    <mergeCell ref="H302:I302"/>
    <mergeCell ref="J302:J303"/>
    <mergeCell ref="M302:M303"/>
    <mergeCell ref="O302:O303"/>
    <mergeCell ref="A298:A299"/>
    <mergeCell ref="C298:C299"/>
    <mergeCell ref="D298:D299"/>
    <mergeCell ref="F298:F299"/>
    <mergeCell ref="G298:G299"/>
    <mergeCell ref="H298:I298"/>
    <mergeCell ref="J298:J299"/>
    <mergeCell ref="M298:M299"/>
    <mergeCell ref="O298:O299"/>
    <mergeCell ref="A300:A301"/>
    <mergeCell ref="C300:C301"/>
    <mergeCell ref="D300:D301"/>
    <mergeCell ref="F300:F301"/>
    <mergeCell ref="G300:G301"/>
    <mergeCell ref="H300:I300"/>
    <mergeCell ref="J300:J301"/>
    <mergeCell ref="M300:M301"/>
    <mergeCell ref="O300:O301"/>
    <mergeCell ref="A304:A305"/>
    <mergeCell ref="C304:C305"/>
    <mergeCell ref="D304:D305"/>
    <mergeCell ref="F304:F305"/>
    <mergeCell ref="G304:G305"/>
    <mergeCell ref="H304:I304"/>
    <mergeCell ref="J304:J305"/>
    <mergeCell ref="M304:M305"/>
    <mergeCell ref="O304:O305"/>
    <mergeCell ref="A306:A307"/>
    <mergeCell ref="C306:C307"/>
    <mergeCell ref="D306:D307"/>
    <mergeCell ref="F306:F307"/>
    <mergeCell ref="G306:G307"/>
    <mergeCell ref="H306:I306"/>
    <mergeCell ref="J306:J307"/>
    <mergeCell ref="M306:M307"/>
    <mergeCell ref="O306:O307"/>
    <mergeCell ref="A308:A309"/>
    <mergeCell ref="C308:C309"/>
    <mergeCell ref="D308:D309"/>
    <mergeCell ref="F308:F309"/>
    <mergeCell ref="G308:G309"/>
    <mergeCell ref="H308:I308"/>
    <mergeCell ref="J308:J309"/>
    <mergeCell ref="M308:M309"/>
    <mergeCell ref="O308:O309"/>
    <mergeCell ref="A310:A311"/>
    <mergeCell ref="C310:C311"/>
    <mergeCell ref="D310:D311"/>
    <mergeCell ref="F310:F311"/>
    <mergeCell ref="G310:G311"/>
    <mergeCell ref="H310:I310"/>
    <mergeCell ref="J310:J311"/>
    <mergeCell ref="M310:M311"/>
    <mergeCell ref="O310:O311"/>
    <mergeCell ref="A312:A313"/>
    <mergeCell ref="C312:C313"/>
    <mergeCell ref="D312:D313"/>
    <mergeCell ref="F312:F313"/>
    <mergeCell ref="G312:G313"/>
    <mergeCell ref="H312:I312"/>
    <mergeCell ref="J312:J313"/>
    <mergeCell ref="M312:M313"/>
    <mergeCell ref="O312:O313"/>
    <mergeCell ref="A314:A315"/>
    <mergeCell ref="C314:C315"/>
    <mergeCell ref="D314:D315"/>
    <mergeCell ref="F314:F315"/>
    <mergeCell ref="G314:G315"/>
    <mergeCell ref="H314:I314"/>
    <mergeCell ref="J314:J315"/>
    <mergeCell ref="M314:M315"/>
    <mergeCell ref="O314:O315"/>
    <mergeCell ref="A316:A317"/>
    <mergeCell ref="C316:C317"/>
    <mergeCell ref="D316:D317"/>
    <mergeCell ref="F316:F317"/>
    <mergeCell ref="G316:G317"/>
    <mergeCell ref="H316:I316"/>
    <mergeCell ref="J316:J317"/>
    <mergeCell ref="M316:M317"/>
    <mergeCell ref="O316:O317"/>
    <mergeCell ref="A318:A319"/>
    <mergeCell ref="C318:C319"/>
    <mergeCell ref="D318:D319"/>
    <mergeCell ref="F318:F319"/>
    <mergeCell ref="G318:G319"/>
    <mergeCell ref="H318:I318"/>
    <mergeCell ref="J318:J319"/>
    <mergeCell ref="M318:M319"/>
    <mergeCell ref="O318:O319"/>
    <mergeCell ref="A324:A325"/>
    <mergeCell ref="C324:C325"/>
    <mergeCell ref="D324:D325"/>
    <mergeCell ref="F324:F325"/>
    <mergeCell ref="G324:G325"/>
    <mergeCell ref="H324:I324"/>
    <mergeCell ref="J324:J325"/>
    <mergeCell ref="M324:M325"/>
    <mergeCell ref="O324:O325"/>
    <mergeCell ref="A320:A321"/>
    <mergeCell ref="C320:C321"/>
    <mergeCell ref="D320:D321"/>
    <mergeCell ref="F320:F321"/>
    <mergeCell ref="G320:G321"/>
    <mergeCell ref="H320:I320"/>
    <mergeCell ref="J320:J321"/>
    <mergeCell ref="M320:M321"/>
    <mergeCell ref="O320:O321"/>
    <mergeCell ref="A322:A323"/>
    <mergeCell ref="C322:C323"/>
    <mergeCell ref="D322:D323"/>
    <mergeCell ref="F322:F323"/>
    <mergeCell ref="G322:G323"/>
    <mergeCell ref="H322:I322"/>
    <mergeCell ref="J322:J323"/>
    <mergeCell ref="M322:M323"/>
    <mergeCell ref="O322:O323"/>
    <mergeCell ref="A326:A327"/>
    <mergeCell ref="C326:C327"/>
    <mergeCell ref="D326:D327"/>
    <mergeCell ref="F326:F327"/>
    <mergeCell ref="G326:G327"/>
    <mergeCell ref="H326:I326"/>
    <mergeCell ref="J326:J327"/>
    <mergeCell ref="M326:M327"/>
    <mergeCell ref="O326:O327"/>
    <mergeCell ref="A328:A329"/>
    <mergeCell ref="C328:C329"/>
    <mergeCell ref="D328:D329"/>
    <mergeCell ref="F328:F329"/>
    <mergeCell ref="G328:G329"/>
    <mergeCell ref="H328:I328"/>
    <mergeCell ref="J328:J329"/>
    <mergeCell ref="M328:M329"/>
    <mergeCell ref="O328:O329"/>
    <mergeCell ref="A330:A331"/>
    <mergeCell ref="C330:C331"/>
    <mergeCell ref="D330:D331"/>
    <mergeCell ref="F330:F331"/>
    <mergeCell ref="G330:G331"/>
    <mergeCell ref="H330:I330"/>
    <mergeCell ref="J330:J331"/>
    <mergeCell ref="M330:M331"/>
    <mergeCell ref="O330:O331"/>
    <mergeCell ref="A332:A333"/>
    <mergeCell ref="C332:C333"/>
    <mergeCell ref="D332:D333"/>
    <mergeCell ref="F332:F333"/>
    <mergeCell ref="G332:G333"/>
    <mergeCell ref="H332:I332"/>
    <mergeCell ref="J332:J333"/>
    <mergeCell ref="M332:M333"/>
    <mergeCell ref="O332:O333"/>
    <mergeCell ref="A334:A335"/>
    <mergeCell ref="C334:C335"/>
    <mergeCell ref="D334:D335"/>
    <mergeCell ref="F334:F335"/>
    <mergeCell ref="G334:G335"/>
    <mergeCell ref="H334:I334"/>
    <mergeCell ref="J334:J335"/>
    <mergeCell ref="M334:M335"/>
    <mergeCell ref="O334:O335"/>
    <mergeCell ref="A336:A337"/>
    <mergeCell ref="C336:C337"/>
    <mergeCell ref="D336:D337"/>
    <mergeCell ref="F336:F337"/>
    <mergeCell ref="G336:G337"/>
    <mergeCell ref="H336:I336"/>
    <mergeCell ref="J336:J337"/>
    <mergeCell ref="M336:M337"/>
    <mergeCell ref="O336:O337"/>
    <mergeCell ref="A338:A339"/>
    <mergeCell ref="C338:C339"/>
    <mergeCell ref="D338:D339"/>
    <mergeCell ref="F338:F339"/>
    <mergeCell ref="G338:G339"/>
    <mergeCell ref="H338:I338"/>
    <mergeCell ref="J338:J339"/>
    <mergeCell ref="M338:M339"/>
    <mergeCell ref="O338:O339"/>
    <mergeCell ref="A340:A341"/>
    <mergeCell ref="C340:C341"/>
    <mergeCell ref="D340:D341"/>
    <mergeCell ref="F340:F341"/>
    <mergeCell ref="G340:G341"/>
    <mergeCell ref="H340:I340"/>
    <mergeCell ref="J340:J341"/>
    <mergeCell ref="M340:M341"/>
    <mergeCell ref="O340:O341"/>
    <mergeCell ref="A342:A343"/>
    <mergeCell ref="C342:C343"/>
    <mergeCell ref="D342:D343"/>
    <mergeCell ref="F342:F343"/>
    <mergeCell ref="G342:G343"/>
    <mergeCell ref="H342:I342"/>
    <mergeCell ref="J342:J343"/>
    <mergeCell ref="M342:M343"/>
    <mergeCell ref="O342:O343"/>
    <mergeCell ref="A344:A345"/>
    <mergeCell ref="C344:C345"/>
    <mergeCell ref="D344:D345"/>
    <mergeCell ref="F344:F345"/>
    <mergeCell ref="G344:G345"/>
    <mergeCell ref="H344:I344"/>
    <mergeCell ref="J344:J345"/>
    <mergeCell ref="M344:M345"/>
    <mergeCell ref="O344:O345"/>
    <mergeCell ref="A346:A347"/>
    <mergeCell ref="C346:C347"/>
    <mergeCell ref="D346:D347"/>
    <mergeCell ref="F346:F347"/>
    <mergeCell ref="G346:G347"/>
    <mergeCell ref="H346:I346"/>
    <mergeCell ref="J346:J347"/>
    <mergeCell ref="M346:M347"/>
    <mergeCell ref="O346:O347"/>
    <mergeCell ref="A348:A349"/>
    <mergeCell ref="C348:C349"/>
    <mergeCell ref="D348:D349"/>
    <mergeCell ref="F348:F349"/>
    <mergeCell ref="G348:G349"/>
    <mergeCell ref="H348:I348"/>
    <mergeCell ref="J348:J349"/>
    <mergeCell ref="M348:M349"/>
    <mergeCell ref="O348:O349"/>
    <mergeCell ref="A354:A355"/>
    <mergeCell ref="C354:C355"/>
    <mergeCell ref="D354:D355"/>
    <mergeCell ref="F354:F355"/>
    <mergeCell ref="G354:G355"/>
    <mergeCell ref="H354:I354"/>
    <mergeCell ref="J354:J355"/>
    <mergeCell ref="M354:M355"/>
    <mergeCell ref="O354:O355"/>
    <mergeCell ref="A350:A351"/>
    <mergeCell ref="C350:C351"/>
    <mergeCell ref="D350:D351"/>
    <mergeCell ref="F350:F351"/>
    <mergeCell ref="G350:G351"/>
    <mergeCell ref="H350:I350"/>
    <mergeCell ref="J350:J351"/>
    <mergeCell ref="M350:M351"/>
    <mergeCell ref="O350:O351"/>
    <mergeCell ref="A352:A353"/>
    <mergeCell ref="C352:C353"/>
    <mergeCell ref="D352:D353"/>
    <mergeCell ref="F352:F353"/>
    <mergeCell ref="G352:G353"/>
    <mergeCell ref="H352:I352"/>
    <mergeCell ref="J352:J353"/>
    <mergeCell ref="M352:M353"/>
    <mergeCell ref="O352:O353"/>
    <mergeCell ref="A356:A357"/>
    <mergeCell ref="C356:C357"/>
    <mergeCell ref="D356:D357"/>
    <mergeCell ref="F356:F357"/>
    <mergeCell ref="G356:G357"/>
    <mergeCell ref="H356:I356"/>
    <mergeCell ref="J356:J357"/>
    <mergeCell ref="M356:M357"/>
    <mergeCell ref="O356:O357"/>
    <mergeCell ref="A358:A359"/>
    <mergeCell ref="C358:C359"/>
    <mergeCell ref="D358:D359"/>
    <mergeCell ref="F358:F359"/>
    <mergeCell ref="G358:G359"/>
    <mergeCell ref="H358:I358"/>
    <mergeCell ref="J358:J359"/>
    <mergeCell ref="M358:M359"/>
    <mergeCell ref="O358:O359"/>
    <mergeCell ref="A360:A361"/>
    <mergeCell ref="C360:C361"/>
    <mergeCell ref="D360:D361"/>
    <mergeCell ref="F360:F361"/>
    <mergeCell ref="G360:G361"/>
    <mergeCell ref="H360:I360"/>
    <mergeCell ref="J360:J361"/>
    <mergeCell ref="M360:M361"/>
    <mergeCell ref="O360:O361"/>
    <mergeCell ref="A362:A363"/>
    <mergeCell ref="C362:C363"/>
    <mergeCell ref="D362:D363"/>
    <mergeCell ref="F362:F363"/>
    <mergeCell ref="G362:G363"/>
    <mergeCell ref="H362:I362"/>
    <mergeCell ref="J362:J363"/>
    <mergeCell ref="M362:M363"/>
    <mergeCell ref="O362:O363"/>
    <mergeCell ref="A364:A365"/>
    <mergeCell ref="C364:C365"/>
    <mergeCell ref="D364:D365"/>
    <mergeCell ref="F364:F365"/>
    <mergeCell ref="G364:G365"/>
    <mergeCell ref="H364:I364"/>
    <mergeCell ref="J364:J365"/>
    <mergeCell ref="M364:M365"/>
    <mergeCell ref="O364:O365"/>
    <mergeCell ref="A366:A367"/>
    <mergeCell ref="C366:C367"/>
    <mergeCell ref="D366:D367"/>
    <mergeCell ref="F366:F367"/>
    <mergeCell ref="G366:G367"/>
    <mergeCell ref="H366:I366"/>
    <mergeCell ref="J366:J367"/>
    <mergeCell ref="M366:M367"/>
    <mergeCell ref="O366:O367"/>
    <mergeCell ref="A372:A373"/>
    <mergeCell ref="C372:C373"/>
    <mergeCell ref="D372:D373"/>
    <mergeCell ref="F372:F373"/>
    <mergeCell ref="G372:G373"/>
    <mergeCell ref="H372:I372"/>
    <mergeCell ref="J372:J373"/>
    <mergeCell ref="M372:M373"/>
    <mergeCell ref="O372:O373"/>
    <mergeCell ref="A368:A369"/>
    <mergeCell ref="C368:C369"/>
    <mergeCell ref="D368:D369"/>
    <mergeCell ref="F368:F369"/>
    <mergeCell ref="G368:G369"/>
    <mergeCell ref="H368:I368"/>
    <mergeCell ref="J368:J369"/>
    <mergeCell ref="M368:M369"/>
    <mergeCell ref="O368:O369"/>
    <mergeCell ref="A370:A371"/>
    <mergeCell ref="C370:C371"/>
    <mergeCell ref="D370:D371"/>
    <mergeCell ref="F370:F371"/>
    <mergeCell ref="G370:G371"/>
    <mergeCell ref="H370:I370"/>
    <mergeCell ref="J370:J371"/>
    <mergeCell ref="M370:M371"/>
    <mergeCell ref="O370:O371"/>
    <mergeCell ref="A374:A375"/>
    <mergeCell ref="C374:C375"/>
    <mergeCell ref="D374:D375"/>
    <mergeCell ref="F374:F375"/>
    <mergeCell ref="G374:G375"/>
    <mergeCell ref="H374:I374"/>
    <mergeCell ref="J374:J375"/>
    <mergeCell ref="M374:M375"/>
    <mergeCell ref="O374:O375"/>
    <mergeCell ref="A376:A377"/>
    <mergeCell ref="C376:C377"/>
    <mergeCell ref="D376:D377"/>
    <mergeCell ref="F376:F377"/>
    <mergeCell ref="G376:G377"/>
    <mergeCell ref="H376:I376"/>
    <mergeCell ref="J376:J377"/>
    <mergeCell ref="M376:M377"/>
    <mergeCell ref="O376:O377"/>
    <mergeCell ref="A396:A397"/>
    <mergeCell ref="C396:C397"/>
    <mergeCell ref="D396:D397"/>
    <mergeCell ref="F396:F397"/>
    <mergeCell ref="G396:G397"/>
    <mergeCell ref="H396:I396"/>
    <mergeCell ref="J396:J397"/>
    <mergeCell ref="M396:M397"/>
    <mergeCell ref="O396:O397"/>
    <mergeCell ref="A398:A399"/>
    <mergeCell ref="C398:C399"/>
    <mergeCell ref="D398:D399"/>
    <mergeCell ref="F398:F399"/>
    <mergeCell ref="G398:G399"/>
    <mergeCell ref="H398:I398"/>
    <mergeCell ref="J398:J399"/>
    <mergeCell ref="M398:M399"/>
    <mergeCell ref="O398:O399"/>
    <mergeCell ref="A400:A401"/>
    <mergeCell ref="C400:C401"/>
    <mergeCell ref="D400:D401"/>
    <mergeCell ref="F400:F401"/>
    <mergeCell ref="G400:G401"/>
    <mergeCell ref="H400:I400"/>
    <mergeCell ref="J400:J401"/>
    <mergeCell ref="M400:M401"/>
    <mergeCell ref="O400:O401"/>
    <mergeCell ref="A402:A403"/>
    <mergeCell ref="C402:C403"/>
    <mergeCell ref="D402:D403"/>
    <mergeCell ref="F402:F403"/>
    <mergeCell ref="G402:G403"/>
    <mergeCell ref="H402:I402"/>
    <mergeCell ref="J402:J403"/>
    <mergeCell ref="M402:M403"/>
    <mergeCell ref="O402:O403"/>
    <mergeCell ref="A404:A405"/>
    <mergeCell ref="C404:C405"/>
    <mergeCell ref="D404:D405"/>
    <mergeCell ref="F404:F405"/>
    <mergeCell ref="G404:G405"/>
    <mergeCell ref="H404:I404"/>
    <mergeCell ref="J404:J405"/>
    <mergeCell ref="M404:M405"/>
    <mergeCell ref="O404:O405"/>
    <mergeCell ref="A406:A407"/>
    <mergeCell ref="C406:C407"/>
    <mergeCell ref="D406:D407"/>
    <mergeCell ref="F406:F407"/>
    <mergeCell ref="G406:G407"/>
    <mergeCell ref="H406:I406"/>
    <mergeCell ref="J406:J407"/>
    <mergeCell ref="M406:M407"/>
    <mergeCell ref="O406:O407"/>
    <mergeCell ref="A408:A409"/>
    <mergeCell ref="C408:C409"/>
    <mergeCell ref="D408:D409"/>
    <mergeCell ref="F408:F409"/>
    <mergeCell ref="G408:G409"/>
    <mergeCell ref="H408:I408"/>
    <mergeCell ref="J408:J409"/>
    <mergeCell ref="M408:M409"/>
    <mergeCell ref="O408:O409"/>
    <mergeCell ref="A410:A411"/>
    <mergeCell ref="C410:C411"/>
    <mergeCell ref="D410:D411"/>
    <mergeCell ref="F410:F411"/>
    <mergeCell ref="G410:G411"/>
    <mergeCell ref="H410:I410"/>
    <mergeCell ref="J410:J411"/>
    <mergeCell ref="M410:M411"/>
    <mergeCell ref="O410:O411"/>
    <mergeCell ref="A412:A413"/>
    <mergeCell ref="C412:C413"/>
    <mergeCell ref="D412:D413"/>
    <mergeCell ref="F412:F413"/>
    <mergeCell ref="G412:G413"/>
    <mergeCell ref="H412:I412"/>
    <mergeCell ref="J412:J413"/>
    <mergeCell ref="M412:M413"/>
    <mergeCell ref="O412:O413"/>
    <mergeCell ref="A414:A415"/>
    <mergeCell ref="C414:C415"/>
    <mergeCell ref="D414:D415"/>
    <mergeCell ref="F414:F415"/>
    <mergeCell ref="G414:G415"/>
    <mergeCell ref="H414:I414"/>
    <mergeCell ref="J414:J415"/>
    <mergeCell ref="M414:M415"/>
    <mergeCell ref="O414:O415"/>
    <mergeCell ref="A416:A417"/>
    <mergeCell ref="C416:C417"/>
    <mergeCell ref="D416:D417"/>
    <mergeCell ref="F416:F417"/>
    <mergeCell ref="G416:G417"/>
    <mergeCell ref="H416:I416"/>
    <mergeCell ref="J416:J417"/>
    <mergeCell ref="M416:M417"/>
    <mergeCell ref="O416:O417"/>
    <mergeCell ref="A418:A419"/>
    <mergeCell ref="C418:C419"/>
    <mergeCell ref="D418:D419"/>
    <mergeCell ref="F418:F419"/>
    <mergeCell ref="G418:G419"/>
    <mergeCell ref="H418:I418"/>
    <mergeCell ref="J418:J419"/>
    <mergeCell ref="M418:M419"/>
    <mergeCell ref="O418:O419"/>
    <mergeCell ref="A420:A421"/>
    <mergeCell ref="C420:C421"/>
    <mergeCell ref="D420:D421"/>
    <mergeCell ref="F420:F421"/>
    <mergeCell ref="G420:G421"/>
    <mergeCell ref="H420:I420"/>
    <mergeCell ref="J420:J421"/>
    <mergeCell ref="M420:M421"/>
    <mergeCell ref="O420:O421"/>
    <mergeCell ref="A422:A423"/>
    <mergeCell ref="C422:C423"/>
    <mergeCell ref="D422:D423"/>
    <mergeCell ref="F422:F423"/>
    <mergeCell ref="G422:G423"/>
    <mergeCell ref="H422:I422"/>
    <mergeCell ref="J422:J423"/>
    <mergeCell ref="M422:M423"/>
    <mergeCell ref="O422:O423"/>
    <mergeCell ref="A424:A425"/>
    <mergeCell ref="C424:C425"/>
    <mergeCell ref="D424:D425"/>
    <mergeCell ref="F424:F425"/>
    <mergeCell ref="G424:G425"/>
    <mergeCell ref="H424:I424"/>
    <mergeCell ref="J424:J425"/>
    <mergeCell ref="M424:M425"/>
    <mergeCell ref="O424:O425"/>
    <mergeCell ref="A426:A427"/>
    <mergeCell ref="C426:C427"/>
    <mergeCell ref="D426:D427"/>
    <mergeCell ref="F426:F427"/>
    <mergeCell ref="G426:G427"/>
    <mergeCell ref="H426:I426"/>
    <mergeCell ref="J426:J427"/>
    <mergeCell ref="M426:M427"/>
    <mergeCell ref="O426:O427"/>
    <mergeCell ref="A428:A429"/>
    <mergeCell ref="C428:C429"/>
    <mergeCell ref="D428:D429"/>
    <mergeCell ref="F428:F429"/>
    <mergeCell ref="G428:G429"/>
    <mergeCell ref="H428:I428"/>
    <mergeCell ref="J428:J429"/>
    <mergeCell ref="M428:M429"/>
    <mergeCell ref="O428:O429"/>
    <mergeCell ref="A430:A431"/>
    <mergeCell ref="C430:C431"/>
    <mergeCell ref="D430:D431"/>
    <mergeCell ref="F430:F431"/>
    <mergeCell ref="G430:G431"/>
    <mergeCell ref="H430:I430"/>
    <mergeCell ref="J430:J431"/>
    <mergeCell ref="M430:M431"/>
    <mergeCell ref="O430:O431"/>
    <mergeCell ref="A480:A481"/>
    <mergeCell ref="C480:C481"/>
    <mergeCell ref="D480:D481"/>
    <mergeCell ref="F480:F481"/>
    <mergeCell ref="G480:G481"/>
    <mergeCell ref="H480:I480"/>
    <mergeCell ref="J480:J481"/>
    <mergeCell ref="M480:M481"/>
    <mergeCell ref="O480:O481"/>
    <mergeCell ref="A432:A433"/>
    <mergeCell ref="C432:C433"/>
    <mergeCell ref="D432:D433"/>
    <mergeCell ref="F432:F433"/>
    <mergeCell ref="G432:G433"/>
    <mergeCell ref="H432:I432"/>
    <mergeCell ref="J432:J433"/>
    <mergeCell ref="M432:M433"/>
    <mergeCell ref="O432:O433"/>
    <mergeCell ref="A434:A435"/>
    <mergeCell ref="C434:C435"/>
    <mergeCell ref="D434:D435"/>
    <mergeCell ref="F434:F435"/>
    <mergeCell ref="G434:G435"/>
    <mergeCell ref="H434:I434"/>
    <mergeCell ref="J434:J435"/>
    <mergeCell ref="M434:M435"/>
    <mergeCell ref="O434:O435"/>
    <mergeCell ref="A436:A437"/>
    <mergeCell ref="C436:C437"/>
    <mergeCell ref="D436:D437"/>
    <mergeCell ref="F436:F437"/>
    <mergeCell ref="G436:G437"/>
    <mergeCell ref="A482:A483"/>
    <mergeCell ref="C482:C483"/>
    <mergeCell ref="D482:D483"/>
    <mergeCell ref="F482:F483"/>
    <mergeCell ref="G482:G483"/>
    <mergeCell ref="H482:I482"/>
    <mergeCell ref="J482:J483"/>
    <mergeCell ref="M482:M483"/>
    <mergeCell ref="O482:O483"/>
    <mergeCell ref="A484:A485"/>
    <mergeCell ref="C484:C485"/>
    <mergeCell ref="D484:D485"/>
    <mergeCell ref="F484:F485"/>
    <mergeCell ref="G484:G485"/>
    <mergeCell ref="H484:I484"/>
    <mergeCell ref="J484:J485"/>
    <mergeCell ref="M484:M485"/>
    <mergeCell ref="O484:O485"/>
    <mergeCell ref="A486:A487"/>
    <mergeCell ref="C486:C487"/>
    <mergeCell ref="D486:D487"/>
    <mergeCell ref="F486:F487"/>
    <mergeCell ref="G486:G487"/>
    <mergeCell ref="H486:I486"/>
    <mergeCell ref="J486:J487"/>
    <mergeCell ref="M486:M487"/>
    <mergeCell ref="O486:O487"/>
    <mergeCell ref="A488:A489"/>
    <mergeCell ref="C488:C489"/>
    <mergeCell ref="D488:D489"/>
    <mergeCell ref="F488:F489"/>
    <mergeCell ref="G488:G489"/>
    <mergeCell ref="H488:I488"/>
    <mergeCell ref="J488:J489"/>
    <mergeCell ref="M488:M489"/>
    <mergeCell ref="O488:O489"/>
    <mergeCell ref="A490:A491"/>
    <mergeCell ref="C490:C491"/>
    <mergeCell ref="D490:D491"/>
    <mergeCell ref="F490:F491"/>
    <mergeCell ref="G490:G491"/>
    <mergeCell ref="H490:I490"/>
    <mergeCell ref="J490:J491"/>
    <mergeCell ref="M490:M491"/>
    <mergeCell ref="O490:O491"/>
    <mergeCell ref="A492:A493"/>
    <mergeCell ref="C492:C493"/>
    <mergeCell ref="D492:D493"/>
    <mergeCell ref="F492:F493"/>
    <mergeCell ref="G492:G493"/>
    <mergeCell ref="H492:I492"/>
    <mergeCell ref="J492:J493"/>
    <mergeCell ref="M492:M493"/>
    <mergeCell ref="O492:O493"/>
    <mergeCell ref="A494:A495"/>
    <mergeCell ref="C494:C495"/>
    <mergeCell ref="D494:D495"/>
    <mergeCell ref="F494:F495"/>
    <mergeCell ref="G494:G495"/>
    <mergeCell ref="H494:I494"/>
    <mergeCell ref="J494:J495"/>
    <mergeCell ref="M494:M495"/>
    <mergeCell ref="O494:O495"/>
    <mergeCell ref="A496:A497"/>
    <mergeCell ref="C496:C497"/>
    <mergeCell ref="D496:D497"/>
    <mergeCell ref="F496:F497"/>
    <mergeCell ref="G496:G497"/>
    <mergeCell ref="H496:I496"/>
    <mergeCell ref="J496:J497"/>
    <mergeCell ref="M496:M497"/>
    <mergeCell ref="O496:O497"/>
    <mergeCell ref="A498:A499"/>
    <mergeCell ref="C498:C499"/>
    <mergeCell ref="D498:D499"/>
    <mergeCell ref="F498:F499"/>
    <mergeCell ref="G498:G499"/>
    <mergeCell ref="H498:I498"/>
    <mergeCell ref="J498:J499"/>
    <mergeCell ref="M498:M499"/>
    <mergeCell ref="O498:O499"/>
    <mergeCell ref="A500:A501"/>
    <mergeCell ref="C500:C501"/>
    <mergeCell ref="D500:D501"/>
    <mergeCell ref="F500:F501"/>
    <mergeCell ref="G500:G501"/>
    <mergeCell ref="H500:I500"/>
    <mergeCell ref="J500:J501"/>
    <mergeCell ref="M500:M501"/>
    <mergeCell ref="O500:O501"/>
    <mergeCell ref="A502:A503"/>
    <mergeCell ref="C502:C503"/>
    <mergeCell ref="D502:D503"/>
    <mergeCell ref="F502:F503"/>
    <mergeCell ref="G502:G503"/>
    <mergeCell ref="H502:I502"/>
    <mergeCell ref="J502:J503"/>
    <mergeCell ref="M502:M503"/>
    <mergeCell ref="O502:O503"/>
    <mergeCell ref="A504:A505"/>
    <mergeCell ref="C504:C505"/>
    <mergeCell ref="D504:D505"/>
    <mergeCell ref="F504:F505"/>
    <mergeCell ref="G504:G505"/>
    <mergeCell ref="H504:I504"/>
    <mergeCell ref="J504:J505"/>
    <mergeCell ref="M504:M505"/>
    <mergeCell ref="O504:O505"/>
    <mergeCell ref="A506:A507"/>
    <mergeCell ref="C506:C507"/>
    <mergeCell ref="D506:D507"/>
    <mergeCell ref="F506:F507"/>
    <mergeCell ref="G506:G507"/>
    <mergeCell ref="H506:I506"/>
    <mergeCell ref="J506:J507"/>
    <mergeCell ref="M506:M507"/>
    <mergeCell ref="O506:O507"/>
    <mergeCell ref="A508:A509"/>
    <mergeCell ref="C508:C509"/>
    <mergeCell ref="D508:D509"/>
    <mergeCell ref="F508:F509"/>
    <mergeCell ref="G508:G509"/>
    <mergeCell ref="H508:I508"/>
    <mergeCell ref="J508:J509"/>
    <mergeCell ref="M508:M509"/>
    <mergeCell ref="O508:O509"/>
    <mergeCell ref="A510:A511"/>
    <mergeCell ref="C510:C511"/>
    <mergeCell ref="D510:D511"/>
    <mergeCell ref="F510:F511"/>
    <mergeCell ref="G510:G511"/>
    <mergeCell ref="H510:I510"/>
    <mergeCell ref="J510:J511"/>
    <mergeCell ref="M510:M511"/>
    <mergeCell ref="O510:O511"/>
    <mergeCell ref="A512:A513"/>
    <mergeCell ref="C512:C513"/>
    <mergeCell ref="D512:D513"/>
    <mergeCell ref="F512:F513"/>
    <mergeCell ref="G512:G513"/>
    <mergeCell ref="H512:I512"/>
    <mergeCell ref="J512:J513"/>
    <mergeCell ref="M512:M513"/>
    <mergeCell ref="O512:O513"/>
    <mergeCell ref="A514:A515"/>
    <mergeCell ref="C514:C515"/>
    <mergeCell ref="D514:D515"/>
    <mergeCell ref="F514:F515"/>
    <mergeCell ref="G514:G515"/>
    <mergeCell ref="H514:I514"/>
    <mergeCell ref="J514:J515"/>
    <mergeCell ref="M514:M515"/>
    <mergeCell ref="O514:O515"/>
    <mergeCell ref="A516:A517"/>
    <mergeCell ref="C516:C517"/>
    <mergeCell ref="D516:D517"/>
    <mergeCell ref="F516:F517"/>
    <mergeCell ref="G516:G517"/>
    <mergeCell ref="H516:I516"/>
    <mergeCell ref="J516:J517"/>
    <mergeCell ref="M516:M517"/>
    <mergeCell ref="O516:O517"/>
    <mergeCell ref="A518:A519"/>
    <mergeCell ref="C518:C519"/>
    <mergeCell ref="D518:D519"/>
    <mergeCell ref="F518:F519"/>
    <mergeCell ref="G518:G519"/>
    <mergeCell ref="H518:I518"/>
    <mergeCell ref="J518:J519"/>
    <mergeCell ref="M518:M519"/>
    <mergeCell ref="O518:O519"/>
    <mergeCell ref="A520:A521"/>
    <mergeCell ref="C520:C521"/>
    <mergeCell ref="D520:D521"/>
    <mergeCell ref="F520:F521"/>
    <mergeCell ref="G520:G521"/>
    <mergeCell ref="H520:I520"/>
    <mergeCell ref="J520:J521"/>
    <mergeCell ref="M520:M521"/>
    <mergeCell ref="O520:O521"/>
    <mergeCell ref="A522:A523"/>
    <mergeCell ref="C522:C523"/>
    <mergeCell ref="D522:D523"/>
    <mergeCell ref="F522:F523"/>
    <mergeCell ref="G522:G523"/>
    <mergeCell ref="H522:I522"/>
    <mergeCell ref="J522:J523"/>
    <mergeCell ref="M522:M523"/>
    <mergeCell ref="O522:O523"/>
    <mergeCell ref="A524:A525"/>
    <mergeCell ref="C524:C525"/>
    <mergeCell ref="D524:D525"/>
    <mergeCell ref="F524:F525"/>
    <mergeCell ref="G524:G525"/>
    <mergeCell ref="H524:I524"/>
    <mergeCell ref="J524:J525"/>
    <mergeCell ref="M524:M525"/>
    <mergeCell ref="O524:O525"/>
    <mergeCell ref="A526:A527"/>
    <mergeCell ref="C526:C527"/>
    <mergeCell ref="D526:D527"/>
    <mergeCell ref="F526:F527"/>
    <mergeCell ref="G526:G527"/>
    <mergeCell ref="H526:I526"/>
    <mergeCell ref="J526:J527"/>
    <mergeCell ref="M526:M527"/>
    <mergeCell ref="O526:O527"/>
    <mergeCell ref="A528:A529"/>
    <mergeCell ref="C528:C529"/>
    <mergeCell ref="D528:D529"/>
    <mergeCell ref="F528:F529"/>
    <mergeCell ref="G528:G529"/>
    <mergeCell ref="H528:I528"/>
    <mergeCell ref="J528:J529"/>
    <mergeCell ref="M528:M529"/>
    <mergeCell ref="O528:O529"/>
    <mergeCell ref="A530:A531"/>
    <mergeCell ref="C530:C531"/>
    <mergeCell ref="D530:D531"/>
    <mergeCell ref="F530:F531"/>
    <mergeCell ref="G530:G531"/>
    <mergeCell ref="H530:I530"/>
    <mergeCell ref="J530:J531"/>
    <mergeCell ref="M530:M531"/>
    <mergeCell ref="O530:O531"/>
    <mergeCell ref="A532:A533"/>
    <mergeCell ref="C532:C533"/>
    <mergeCell ref="D532:D533"/>
    <mergeCell ref="F532:F533"/>
    <mergeCell ref="G532:G533"/>
    <mergeCell ref="H532:I532"/>
    <mergeCell ref="J532:J533"/>
    <mergeCell ref="M532:M533"/>
    <mergeCell ref="O532:O533"/>
    <mergeCell ref="A538:A539"/>
    <mergeCell ref="C538:C539"/>
    <mergeCell ref="D538:D539"/>
    <mergeCell ref="F538:F539"/>
    <mergeCell ref="G538:G539"/>
    <mergeCell ref="H538:I538"/>
    <mergeCell ref="J538:J539"/>
    <mergeCell ref="M538:M539"/>
    <mergeCell ref="O538:O539"/>
    <mergeCell ref="A534:A535"/>
    <mergeCell ref="C534:C535"/>
    <mergeCell ref="D534:D535"/>
    <mergeCell ref="F534:F535"/>
    <mergeCell ref="G534:G535"/>
    <mergeCell ref="H534:I534"/>
    <mergeCell ref="J534:J535"/>
    <mergeCell ref="M534:M535"/>
    <mergeCell ref="O534:O535"/>
    <mergeCell ref="A536:A537"/>
    <mergeCell ref="C536:C537"/>
    <mergeCell ref="D536:D537"/>
    <mergeCell ref="F536:F537"/>
    <mergeCell ref="G536:G537"/>
    <mergeCell ref="H536:I536"/>
    <mergeCell ref="J536:J537"/>
    <mergeCell ref="M536:M537"/>
    <mergeCell ref="O536:O537"/>
  </mergeCells>
  <phoneticPr fontId="37" type="noConversion"/>
  <printOptions horizontalCentered="1" verticalCentered="1"/>
  <pageMargins left="0.25" right="0.25" top="0.75" bottom="0.75" header="0.3" footer="0.3"/>
  <pageSetup paperSize="9" scale="75" fitToHeight="0" orientation="landscape" r:id="rId1"/>
  <headerFooter>
    <oddFooter>&amp;C第&amp;P頁 共&amp;N頁</oddFooter>
  </headerFooter>
  <rowBreaks count="10" manualBreakCount="10">
    <brk id="33" max="14" man="1"/>
    <brk id="51" max="14" man="1"/>
    <brk id="69" max="14" man="1"/>
    <brk id="87" max="14" man="1"/>
    <brk id="105" max="14" man="1"/>
    <brk id="123" max="14" man="1"/>
    <brk id="141" max="14" man="1"/>
    <brk id="159" max="14" man="1"/>
    <brk id="349" max="14" man="1"/>
    <brk id="368" max="14"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301"/>
  <sheetViews>
    <sheetView view="pageBreakPreview" topLeftCell="A195" zoomScale="85" zoomScaleNormal="100" zoomScaleSheetLayoutView="85" zoomScalePageLayoutView="120" workbookViewId="0">
      <selection activeCell="F190" sqref="F190:F191"/>
    </sheetView>
  </sheetViews>
  <sheetFormatPr defaultColWidth="9" defaultRowHeight="16.5"/>
  <cols>
    <col min="1" max="1" width="4.75" style="308" customWidth="1"/>
    <col min="2" max="2" width="23.5" style="308" customWidth="1"/>
    <col min="3" max="3" width="8.5" style="319" bestFit="1" customWidth="1"/>
    <col min="4" max="4" width="5.75" style="379" customWidth="1"/>
    <col min="5" max="5" width="13.75" style="331" customWidth="1"/>
    <col min="6" max="6" width="13.75" style="323" customWidth="1"/>
    <col min="7" max="7" width="5" style="379" customWidth="1"/>
    <col min="8" max="8" width="13.75" style="331" customWidth="1"/>
    <col min="9" max="9" width="20.125" style="416" customWidth="1"/>
    <col min="10" max="10" width="12" style="417" bestFit="1" customWidth="1"/>
    <col min="11" max="11" width="3.375" style="417" customWidth="1"/>
    <col min="12" max="12" width="7.625" style="379" customWidth="1"/>
    <col min="13" max="13" width="16.875" style="308" customWidth="1"/>
    <col min="14" max="14" width="24.5" style="418" customWidth="1"/>
    <col min="15" max="16384" width="9" style="328"/>
  </cols>
  <sheetData>
    <row r="1" spans="1:15" ht="71.25" customHeight="1" thickBot="1">
      <c r="A1" s="1488" t="s">
        <v>4144</v>
      </c>
      <c r="B1" s="1489"/>
      <c r="C1" s="1489"/>
      <c r="D1" s="1489"/>
      <c r="E1" s="1489"/>
      <c r="F1" s="1489"/>
      <c r="G1" s="1489"/>
      <c r="H1" s="1489"/>
      <c r="I1" s="1489"/>
      <c r="J1" s="1489"/>
      <c r="K1" s="1489"/>
      <c r="L1" s="1489"/>
      <c r="M1" s="1489"/>
      <c r="N1" s="1490"/>
      <c r="O1" s="327"/>
    </row>
    <row r="2" spans="1:15">
      <c r="A2" s="1491" t="s">
        <v>248</v>
      </c>
      <c r="B2" s="344" t="s">
        <v>250</v>
      </c>
      <c r="C2" s="1529" t="s">
        <v>465</v>
      </c>
      <c r="D2" s="1530"/>
      <c r="E2" s="401" t="s">
        <v>393</v>
      </c>
      <c r="F2" s="1492" t="s">
        <v>466</v>
      </c>
      <c r="G2" s="1493"/>
      <c r="H2" s="344" t="s">
        <v>394</v>
      </c>
      <c r="I2" s="1495" t="s">
        <v>467</v>
      </c>
      <c r="J2" s="1495" t="s">
        <v>395</v>
      </c>
      <c r="K2" s="1497"/>
      <c r="L2" s="1498" t="s">
        <v>468</v>
      </c>
      <c r="M2" s="1492" t="s">
        <v>469</v>
      </c>
      <c r="N2" s="345" t="s">
        <v>249</v>
      </c>
      <c r="O2" s="327"/>
    </row>
    <row r="3" spans="1:15">
      <c r="A3" s="1487"/>
      <c r="B3" s="308" t="s">
        <v>260</v>
      </c>
      <c r="C3" s="1531"/>
      <c r="D3" s="1532"/>
      <c r="E3" s="320" t="s">
        <v>470</v>
      </c>
      <c r="F3" s="1494"/>
      <c r="G3" s="1494"/>
      <c r="H3" s="308" t="s">
        <v>396</v>
      </c>
      <c r="I3" s="1496"/>
      <c r="J3" s="1496" t="s">
        <v>397</v>
      </c>
      <c r="K3" s="1500"/>
      <c r="L3" s="1456"/>
      <c r="M3" s="1499"/>
      <c r="N3" s="346" t="s">
        <v>439</v>
      </c>
      <c r="O3" s="327"/>
    </row>
    <row r="4" spans="1:15" ht="45" hidden="1" customHeight="1">
      <c r="A4" s="1487">
        <v>8</v>
      </c>
      <c r="B4" s="320" t="s">
        <v>739</v>
      </c>
      <c r="C4" s="1416">
        <v>3257</v>
      </c>
      <c r="D4" s="1464" t="s">
        <v>740</v>
      </c>
      <c r="E4" s="306" t="s">
        <v>285</v>
      </c>
      <c r="F4" s="1402" t="s">
        <v>449</v>
      </c>
      <c r="G4" s="1527" t="s">
        <v>740</v>
      </c>
      <c r="H4" s="306" t="s">
        <v>285</v>
      </c>
      <c r="I4" s="1524" t="s">
        <v>741</v>
      </c>
      <c r="J4" s="341" t="s">
        <v>449</v>
      </c>
      <c r="K4" s="307"/>
      <c r="L4" s="1456" t="s">
        <v>742</v>
      </c>
      <c r="M4" s="320" t="s">
        <v>743</v>
      </c>
      <c r="N4" s="1359" t="s">
        <v>744</v>
      </c>
      <c r="O4" s="327"/>
    </row>
    <row r="5" spans="1:15" ht="45" hidden="1" customHeight="1">
      <c r="A5" s="1487"/>
      <c r="B5" s="320" t="s">
        <v>745</v>
      </c>
      <c r="C5" s="1417"/>
      <c r="D5" s="1465"/>
      <c r="E5" s="306" t="s">
        <v>285</v>
      </c>
      <c r="F5" s="1356"/>
      <c r="G5" s="1528"/>
      <c r="H5" s="407" t="s">
        <v>449</v>
      </c>
      <c r="I5" s="1524"/>
      <c r="J5" s="323" t="s">
        <v>449</v>
      </c>
      <c r="K5" s="310"/>
      <c r="L5" s="1456"/>
      <c r="M5" s="320" t="s">
        <v>476</v>
      </c>
      <c r="N5" s="1359"/>
      <c r="O5" s="327"/>
    </row>
    <row r="6" spans="1:15" ht="45" customHeight="1">
      <c r="A6" s="1487">
        <v>8</v>
      </c>
      <c r="B6" s="320" t="s">
        <v>739</v>
      </c>
      <c r="C6" s="1416">
        <v>3257</v>
      </c>
      <c r="D6" s="1464" t="s">
        <v>740</v>
      </c>
      <c r="E6" s="306" t="s">
        <v>746</v>
      </c>
      <c r="F6" s="1402" t="s">
        <v>449</v>
      </c>
      <c r="G6" s="1527" t="s">
        <v>740</v>
      </c>
      <c r="H6" s="306" t="s">
        <v>746</v>
      </c>
      <c r="I6" s="1524" t="s">
        <v>741</v>
      </c>
      <c r="J6" s="341" t="s">
        <v>449</v>
      </c>
      <c r="K6" s="307"/>
      <c r="L6" s="1456" t="s">
        <v>742</v>
      </c>
      <c r="M6" s="320" t="s">
        <v>743</v>
      </c>
      <c r="N6" s="1359" t="s">
        <v>4044</v>
      </c>
      <c r="O6" s="327"/>
    </row>
    <row r="7" spans="1:15" ht="45" customHeight="1">
      <c r="A7" s="1487"/>
      <c r="B7" s="320" t="s">
        <v>745</v>
      </c>
      <c r="C7" s="1417"/>
      <c r="D7" s="1465"/>
      <c r="E7" s="306" t="s">
        <v>746</v>
      </c>
      <c r="F7" s="1356"/>
      <c r="G7" s="1528"/>
      <c r="H7" s="407" t="s">
        <v>449</v>
      </c>
      <c r="I7" s="1524"/>
      <c r="J7" s="323" t="s">
        <v>449</v>
      </c>
      <c r="K7" s="310"/>
      <c r="L7" s="1456"/>
      <c r="M7" s="320" t="s">
        <v>499</v>
      </c>
      <c r="N7" s="1359"/>
      <c r="O7" s="327"/>
    </row>
    <row r="8" spans="1:15" ht="45" customHeight="1">
      <c r="A8" s="1350" t="s">
        <v>748</v>
      </c>
      <c r="B8" s="320" t="s">
        <v>739</v>
      </c>
      <c r="C8" s="1416">
        <v>3257</v>
      </c>
      <c r="D8" s="1464" t="s">
        <v>740</v>
      </c>
      <c r="E8" s="306" t="s">
        <v>749</v>
      </c>
      <c r="F8" s="1525" t="s">
        <v>750</v>
      </c>
      <c r="G8" s="1405" t="s">
        <v>740</v>
      </c>
      <c r="H8" s="306" t="s">
        <v>749</v>
      </c>
      <c r="I8" s="1524" t="s">
        <v>741</v>
      </c>
      <c r="J8" s="408" t="s">
        <v>750</v>
      </c>
      <c r="K8" s="403" t="s">
        <v>740</v>
      </c>
      <c r="L8" s="1424" t="s">
        <v>444</v>
      </c>
      <c r="M8" s="320" t="s">
        <v>743</v>
      </c>
      <c r="N8" s="1359" t="s">
        <v>4045</v>
      </c>
      <c r="O8" s="327"/>
    </row>
    <row r="9" spans="1:15" ht="45" customHeight="1">
      <c r="A9" s="1350"/>
      <c r="B9" s="320" t="s">
        <v>745</v>
      </c>
      <c r="C9" s="1417"/>
      <c r="D9" s="1465"/>
      <c r="E9" s="306" t="s">
        <v>749</v>
      </c>
      <c r="F9" s="1526"/>
      <c r="G9" s="1484"/>
      <c r="H9" s="404" t="s">
        <v>753</v>
      </c>
      <c r="I9" s="1524"/>
      <c r="J9" s="408" t="s">
        <v>753</v>
      </c>
      <c r="K9" s="405" t="s">
        <v>459</v>
      </c>
      <c r="L9" s="1424"/>
      <c r="M9" s="320" t="s">
        <v>499</v>
      </c>
      <c r="N9" s="1359"/>
      <c r="O9" s="327"/>
    </row>
    <row r="10" spans="1:15" ht="45" customHeight="1">
      <c r="A10" s="1350" t="s">
        <v>754</v>
      </c>
      <c r="B10" s="320" t="s">
        <v>739</v>
      </c>
      <c r="C10" s="1416">
        <v>3257</v>
      </c>
      <c r="D10" s="1464" t="s">
        <v>740</v>
      </c>
      <c r="E10" s="306" t="s">
        <v>755</v>
      </c>
      <c r="F10" s="1525" t="s">
        <v>756</v>
      </c>
      <c r="G10" s="1405" t="s">
        <v>740</v>
      </c>
      <c r="H10" s="306" t="s">
        <v>755</v>
      </c>
      <c r="I10" s="1524" t="s">
        <v>741</v>
      </c>
      <c r="J10" s="408" t="s">
        <v>757</v>
      </c>
      <c r="K10" s="403" t="s">
        <v>740</v>
      </c>
      <c r="L10" s="1424" t="s">
        <v>444</v>
      </c>
      <c r="M10" s="320" t="s">
        <v>743</v>
      </c>
      <c r="N10" s="1359" t="s">
        <v>4046</v>
      </c>
      <c r="O10" s="327"/>
    </row>
    <row r="11" spans="1:15" ht="58.5" customHeight="1">
      <c r="A11" s="1350"/>
      <c r="B11" s="320" t="s">
        <v>745</v>
      </c>
      <c r="C11" s="1417"/>
      <c r="D11" s="1465"/>
      <c r="E11" s="306" t="s">
        <v>2390</v>
      </c>
      <c r="F11" s="1526"/>
      <c r="G11" s="1484"/>
      <c r="H11" s="404" t="s">
        <v>759</v>
      </c>
      <c r="I11" s="1524"/>
      <c r="J11" s="408" t="s">
        <v>760</v>
      </c>
      <c r="K11" s="405" t="s">
        <v>459</v>
      </c>
      <c r="L11" s="1424"/>
      <c r="M11" s="320" t="s">
        <v>499</v>
      </c>
      <c r="N11" s="1359"/>
      <c r="O11" s="327"/>
    </row>
    <row r="12" spans="1:15" ht="62.1" customHeight="1">
      <c r="A12" s="1350" t="s">
        <v>761</v>
      </c>
      <c r="B12" s="320" t="s">
        <v>739</v>
      </c>
      <c r="C12" s="1416">
        <v>3257</v>
      </c>
      <c r="D12" s="1464" t="s">
        <v>740</v>
      </c>
      <c r="E12" s="306" t="s">
        <v>762</v>
      </c>
      <c r="F12" s="1525" t="s">
        <v>763</v>
      </c>
      <c r="G12" s="1405" t="s">
        <v>740</v>
      </c>
      <c r="H12" s="306" t="s">
        <v>749</v>
      </c>
      <c r="I12" s="1524" t="s">
        <v>741</v>
      </c>
      <c r="J12" s="408" t="s">
        <v>764</v>
      </c>
      <c r="K12" s="403" t="s">
        <v>740</v>
      </c>
      <c r="L12" s="1424" t="s">
        <v>765</v>
      </c>
      <c r="M12" s="320" t="s">
        <v>743</v>
      </c>
      <c r="N12" s="1359" t="s">
        <v>4047</v>
      </c>
      <c r="O12" s="327"/>
    </row>
    <row r="13" spans="1:15" ht="70.5" customHeight="1">
      <c r="A13" s="1350"/>
      <c r="B13" s="320" t="s">
        <v>745</v>
      </c>
      <c r="C13" s="1417"/>
      <c r="D13" s="1465"/>
      <c r="E13" s="306" t="s">
        <v>762</v>
      </c>
      <c r="F13" s="1526"/>
      <c r="G13" s="1484"/>
      <c r="H13" s="404" t="s">
        <v>767</v>
      </c>
      <c r="I13" s="1524"/>
      <c r="J13" s="408" t="s">
        <v>768</v>
      </c>
      <c r="K13" s="405" t="s">
        <v>459</v>
      </c>
      <c r="L13" s="1424"/>
      <c r="M13" s="320" t="s">
        <v>499</v>
      </c>
      <c r="N13" s="1359"/>
      <c r="O13" s="327"/>
    </row>
    <row r="14" spans="1:15" ht="62.1" customHeight="1">
      <c r="A14" s="1350" t="s">
        <v>769</v>
      </c>
      <c r="B14" s="320" t="s">
        <v>739</v>
      </c>
      <c r="C14" s="1416">
        <v>3257</v>
      </c>
      <c r="D14" s="1464" t="s">
        <v>740</v>
      </c>
      <c r="E14" s="306" t="s">
        <v>2391</v>
      </c>
      <c r="F14" s="1525" t="s">
        <v>2392</v>
      </c>
      <c r="G14" s="1405" t="s">
        <v>740</v>
      </c>
      <c r="H14" s="306" t="s">
        <v>770</v>
      </c>
      <c r="I14" s="1524" t="s">
        <v>741</v>
      </c>
      <c r="J14" s="408" t="s">
        <v>764</v>
      </c>
      <c r="K14" s="403" t="s">
        <v>740</v>
      </c>
      <c r="L14" s="1424" t="s">
        <v>444</v>
      </c>
      <c r="M14" s="320" t="s">
        <v>743</v>
      </c>
      <c r="N14" s="1359" t="s">
        <v>4048</v>
      </c>
      <c r="O14" s="327"/>
    </row>
    <row r="15" spans="1:15" ht="62.1" customHeight="1">
      <c r="A15" s="1350"/>
      <c r="B15" s="320" t="s">
        <v>745</v>
      </c>
      <c r="C15" s="1417"/>
      <c r="D15" s="1465"/>
      <c r="E15" s="306" t="s">
        <v>770</v>
      </c>
      <c r="F15" s="1526"/>
      <c r="G15" s="1484"/>
      <c r="H15" s="404" t="s">
        <v>772</v>
      </c>
      <c r="I15" s="1524"/>
      <c r="J15" s="408" t="s">
        <v>773</v>
      </c>
      <c r="K15" s="405" t="s">
        <v>459</v>
      </c>
      <c r="L15" s="1424"/>
      <c r="M15" s="320" t="s">
        <v>499</v>
      </c>
      <c r="N15" s="1359"/>
      <c r="O15" s="327"/>
    </row>
    <row r="16" spans="1:15" ht="62.1" customHeight="1">
      <c r="A16" s="1350" t="s">
        <v>774</v>
      </c>
      <c r="B16" s="320" t="s">
        <v>739</v>
      </c>
      <c r="C16" s="1416">
        <v>3257</v>
      </c>
      <c r="D16" s="1464" t="s">
        <v>740</v>
      </c>
      <c r="E16" s="306" t="s">
        <v>775</v>
      </c>
      <c r="F16" s="1525" t="s">
        <v>776</v>
      </c>
      <c r="G16" s="1405" t="s">
        <v>740</v>
      </c>
      <c r="H16" s="306" t="s">
        <v>775</v>
      </c>
      <c r="I16" s="1524" t="s">
        <v>741</v>
      </c>
      <c r="J16" s="408" t="s">
        <v>777</v>
      </c>
      <c r="K16" s="403" t="s">
        <v>740</v>
      </c>
      <c r="L16" s="1424" t="s">
        <v>444</v>
      </c>
      <c r="M16" s="320" t="s">
        <v>743</v>
      </c>
      <c r="N16" s="1359" t="s">
        <v>4049</v>
      </c>
      <c r="O16" s="327"/>
    </row>
    <row r="17" spans="1:15" ht="62.1" customHeight="1">
      <c r="A17" s="1350"/>
      <c r="B17" s="320" t="s">
        <v>745</v>
      </c>
      <c r="C17" s="1417"/>
      <c r="D17" s="1465"/>
      <c r="E17" s="306" t="s">
        <v>775</v>
      </c>
      <c r="F17" s="1526"/>
      <c r="G17" s="1484"/>
      <c r="H17" s="404" t="s">
        <v>779</v>
      </c>
      <c r="I17" s="1524"/>
      <c r="J17" s="408" t="s">
        <v>780</v>
      </c>
      <c r="K17" s="405" t="s">
        <v>459</v>
      </c>
      <c r="L17" s="1424"/>
      <c r="M17" s="320" t="s">
        <v>499</v>
      </c>
      <c r="N17" s="1359"/>
      <c r="O17" s="327"/>
    </row>
    <row r="18" spans="1:15" ht="75" customHeight="1">
      <c r="A18" s="1350" t="s">
        <v>781</v>
      </c>
      <c r="B18" s="320" t="s">
        <v>739</v>
      </c>
      <c r="C18" s="1416">
        <v>3257</v>
      </c>
      <c r="D18" s="1464" t="s">
        <v>740</v>
      </c>
      <c r="E18" s="306" t="s">
        <v>456</v>
      </c>
      <c r="F18" s="1525" t="s">
        <v>782</v>
      </c>
      <c r="G18" s="1405" t="s">
        <v>740</v>
      </c>
      <c r="H18" s="306" t="s">
        <v>456</v>
      </c>
      <c r="I18" s="1524" t="s">
        <v>741</v>
      </c>
      <c r="J18" s="408" t="s">
        <v>783</v>
      </c>
      <c r="K18" s="403" t="s">
        <v>740</v>
      </c>
      <c r="L18" s="1424" t="s">
        <v>444</v>
      </c>
      <c r="M18" s="320" t="s">
        <v>743</v>
      </c>
      <c r="N18" s="1359" t="s">
        <v>4050</v>
      </c>
      <c r="O18" s="327"/>
    </row>
    <row r="19" spans="1:15" ht="75" customHeight="1">
      <c r="A19" s="1350"/>
      <c r="B19" s="320" t="s">
        <v>745</v>
      </c>
      <c r="C19" s="1417"/>
      <c r="D19" s="1465"/>
      <c r="E19" s="306" t="s">
        <v>456</v>
      </c>
      <c r="F19" s="1526"/>
      <c r="G19" s="1484"/>
      <c r="H19" s="404" t="s">
        <v>753</v>
      </c>
      <c r="I19" s="1524"/>
      <c r="J19" s="408" t="s">
        <v>785</v>
      </c>
      <c r="K19" s="405" t="s">
        <v>459</v>
      </c>
      <c r="L19" s="1424"/>
      <c r="M19" s="320" t="s">
        <v>499</v>
      </c>
      <c r="N19" s="1359"/>
      <c r="O19" s="327"/>
    </row>
    <row r="20" spans="1:15" ht="75" customHeight="1">
      <c r="A20" s="1350" t="s">
        <v>786</v>
      </c>
      <c r="B20" s="320" t="s">
        <v>739</v>
      </c>
      <c r="C20" s="1416">
        <v>3257</v>
      </c>
      <c r="D20" s="1464" t="s">
        <v>740</v>
      </c>
      <c r="E20" s="306" t="s">
        <v>579</v>
      </c>
      <c r="F20" s="1525" t="s">
        <v>787</v>
      </c>
      <c r="G20" s="1405" t="s">
        <v>740</v>
      </c>
      <c r="H20" s="306" t="s">
        <v>579</v>
      </c>
      <c r="I20" s="1524" t="s">
        <v>741</v>
      </c>
      <c r="J20" s="408" t="s">
        <v>788</v>
      </c>
      <c r="K20" s="403" t="s">
        <v>740</v>
      </c>
      <c r="L20" s="1424" t="s">
        <v>444</v>
      </c>
      <c r="M20" s="320" t="s">
        <v>743</v>
      </c>
      <c r="N20" s="1359" t="s">
        <v>4051</v>
      </c>
      <c r="O20" s="327"/>
    </row>
    <row r="21" spans="1:15" ht="75" customHeight="1">
      <c r="A21" s="1350"/>
      <c r="B21" s="320" t="s">
        <v>745</v>
      </c>
      <c r="C21" s="1417"/>
      <c r="D21" s="1465"/>
      <c r="E21" s="306" t="s">
        <v>579</v>
      </c>
      <c r="F21" s="1526"/>
      <c r="G21" s="1484"/>
      <c r="H21" s="404" t="s">
        <v>790</v>
      </c>
      <c r="I21" s="1524"/>
      <c r="J21" s="408" t="s">
        <v>791</v>
      </c>
      <c r="K21" s="405" t="s">
        <v>459</v>
      </c>
      <c r="L21" s="1424"/>
      <c r="M21" s="320" t="s">
        <v>499</v>
      </c>
      <c r="N21" s="1359"/>
      <c r="O21" s="327"/>
    </row>
    <row r="22" spans="1:15" ht="75" customHeight="1">
      <c r="A22" s="1350" t="s">
        <v>792</v>
      </c>
      <c r="B22" s="320" t="s">
        <v>739</v>
      </c>
      <c r="C22" s="1416">
        <v>3257</v>
      </c>
      <c r="D22" s="1464" t="s">
        <v>740</v>
      </c>
      <c r="E22" s="306" t="s">
        <v>542</v>
      </c>
      <c r="F22" s="1525" t="s">
        <v>793</v>
      </c>
      <c r="G22" s="1405" t="s">
        <v>740</v>
      </c>
      <c r="H22" s="306" t="s">
        <v>542</v>
      </c>
      <c r="I22" s="1524" t="s">
        <v>741</v>
      </c>
      <c r="J22" s="408" t="s">
        <v>794</v>
      </c>
      <c r="K22" s="403" t="s">
        <v>740</v>
      </c>
      <c r="L22" s="1424" t="s">
        <v>444</v>
      </c>
      <c r="M22" s="320" t="s">
        <v>743</v>
      </c>
      <c r="N22" s="1359" t="s">
        <v>4052</v>
      </c>
      <c r="O22" s="327"/>
    </row>
    <row r="23" spans="1:15" ht="90" customHeight="1">
      <c r="A23" s="1350"/>
      <c r="B23" s="320" t="s">
        <v>745</v>
      </c>
      <c r="C23" s="1417"/>
      <c r="D23" s="1465"/>
      <c r="E23" s="306" t="s">
        <v>542</v>
      </c>
      <c r="F23" s="1526"/>
      <c r="G23" s="1484"/>
      <c r="H23" s="404" t="s">
        <v>796</v>
      </c>
      <c r="I23" s="1524"/>
      <c r="J23" s="408" t="s">
        <v>797</v>
      </c>
      <c r="K23" s="405" t="s">
        <v>459</v>
      </c>
      <c r="L23" s="1424"/>
      <c r="M23" s="320" t="s">
        <v>499</v>
      </c>
      <c r="N23" s="1359"/>
      <c r="O23" s="327"/>
    </row>
    <row r="24" spans="1:15" ht="90" customHeight="1">
      <c r="A24" s="1350" t="s">
        <v>798</v>
      </c>
      <c r="B24" s="320" t="s">
        <v>739</v>
      </c>
      <c r="C24" s="1416">
        <v>3257</v>
      </c>
      <c r="D24" s="1464" t="s">
        <v>740</v>
      </c>
      <c r="E24" s="306" t="s">
        <v>628</v>
      </c>
      <c r="F24" s="1525" t="s">
        <v>799</v>
      </c>
      <c r="G24" s="1405" t="s">
        <v>740</v>
      </c>
      <c r="H24" s="306" t="s">
        <v>628</v>
      </c>
      <c r="I24" s="1524" t="s">
        <v>741</v>
      </c>
      <c r="J24" s="408" t="s">
        <v>800</v>
      </c>
      <c r="K24" s="403" t="s">
        <v>740</v>
      </c>
      <c r="L24" s="1424" t="s">
        <v>444</v>
      </c>
      <c r="M24" s="320" t="s">
        <v>743</v>
      </c>
      <c r="N24" s="1359" t="s">
        <v>4053</v>
      </c>
      <c r="O24" s="327"/>
    </row>
    <row r="25" spans="1:15" ht="90" customHeight="1">
      <c r="A25" s="1350"/>
      <c r="B25" s="320" t="s">
        <v>745</v>
      </c>
      <c r="C25" s="1417"/>
      <c r="D25" s="1465"/>
      <c r="E25" s="306" t="s">
        <v>628</v>
      </c>
      <c r="F25" s="1526"/>
      <c r="G25" s="1484"/>
      <c r="H25" s="404" t="s">
        <v>802</v>
      </c>
      <c r="I25" s="1524"/>
      <c r="J25" s="408" t="s">
        <v>803</v>
      </c>
      <c r="K25" s="405" t="s">
        <v>459</v>
      </c>
      <c r="L25" s="1424"/>
      <c r="M25" s="320" t="s">
        <v>499</v>
      </c>
      <c r="N25" s="1359"/>
      <c r="O25" s="327"/>
    </row>
    <row r="26" spans="1:15" ht="90" customHeight="1">
      <c r="A26" s="1350" t="s">
        <v>804</v>
      </c>
      <c r="B26" s="320" t="s">
        <v>739</v>
      </c>
      <c r="C26" s="1416">
        <v>3257</v>
      </c>
      <c r="D26" s="1464" t="s">
        <v>740</v>
      </c>
      <c r="E26" s="306" t="s">
        <v>523</v>
      </c>
      <c r="F26" s="1525" t="s">
        <v>805</v>
      </c>
      <c r="G26" s="1405" t="s">
        <v>740</v>
      </c>
      <c r="H26" s="306" t="s">
        <v>523</v>
      </c>
      <c r="I26" s="1524" t="s">
        <v>741</v>
      </c>
      <c r="J26" s="408" t="s">
        <v>806</v>
      </c>
      <c r="K26" s="403" t="s">
        <v>740</v>
      </c>
      <c r="L26" s="1424" t="s">
        <v>444</v>
      </c>
      <c r="M26" s="320" t="s">
        <v>743</v>
      </c>
      <c r="N26" s="1359" t="s">
        <v>4054</v>
      </c>
      <c r="O26" s="327"/>
    </row>
    <row r="27" spans="1:15" ht="90" customHeight="1">
      <c r="A27" s="1350"/>
      <c r="B27" s="320" t="s">
        <v>745</v>
      </c>
      <c r="C27" s="1417"/>
      <c r="D27" s="1465"/>
      <c r="E27" s="306" t="s">
        <v>523</v>
      </c>
      <c r="F27" s="1526"/>
      <c r="G27" s="1484"/>
      <c r="H27" s="404" t="s">
        <v>807</v>
      </c>
      <c r="I27" s="1524"/>
      <c r="J27" s="408" t="s">
        <v>808</v>
      </c>
      <c r="K27" s="405" t="s">
        <v>459</v>
      </c>
      <c r="L27" s="1424"/>
      <c r="M27" s="320" t="s">
        <v>499</v>
      </c>
      <c r="N27" s="1359"/>
      <c r="O27" s="327"/>
    </row>
    <row r="28" spans="1:15" ht="90" customHeight="1">
      <c r="A28" s="1350" t="s">
        <v>809</v>
      </c>
      <c r="B28" s="320" t="s">
        <v>739</v>
      </c>
      <c r="C28" s="1416">
        <v>3257</v>
      </c>
      <c r="D28" s="1464" t="s">
        <v>740</v>
      </c>
      <c r="E28" s="306" t="s">
        <v>515</v>
      </c>
      <c r="F28" s="1525" t="s">
        <v>810</v>
      </c>
      <c r="G28" s="1405" t="s">
        <v>740</v>
      </c>
      <c r="H28" s="306" t="s">
        <v>515</v>
      </c>
      <c r="I28" s="1524" t="s">
        <v>741</v>
      </c>
      <c r="J28" s="408" t="s">
        <v>811</v>
      </c>
      <c r="K28" s="403" t="s">
        <v>740</v>
      </c>
      <c r="L28" s="1424" t="s">
        <v>444</v>
      </c>
      <c r="M28" s="320" t="s">
        <v>743</v>
      </c>
      <c r="N28" s="1359" t="s">
        <v>4055</v>
      </c>
      <c r="O28" s="327"/>
    </row>
    <row r="29" spans="1:15" ht="90" customHeight="1">
      <c r="A29" s="1350"/>
      <c r="B29" s="320" t="s">
        <v>745</v>
      </c>
      <c r="C29" s="1417"/>
      <c r="D29" s="1465"/>
      <c r="E29" s="306" t="s">
        <v>515</v>
      </c>
      <c r="F29" s="1526"/>
      <c r="G29" s="1484"/>
      <c r="H29" s="404" t="s">
        <v>812</v>
      </c>
      <c r="I29" s="1524"/>
      <c r="J29" s="408" t="s">
        <v>813</v>
      </c>
      <c r="K29" s="405" t="s">
        <v>459</v>
      </c>
      <c r="L29" s="1424"/>
      <c r="M29" s="320" t="s">
        <v>499</v>
      </c>
      <c r="N29" s="1359"/>
      <c r="O29" s="327"/>
    </row>
    <row r="30" spans="1:15" ht="90" customHeight="1">
      <c r="A30" s="1350" t="s">
        <v>814</v>
      </c>
      <c r="B30" s="320" t="s">
        <v>739</v>
      </c>
      <c r="C30" s="1416">
        <v>3257</v>
      </c>
      <c r="D30" s="1464" t="s">
        <v>740</v>
      </c>
      <c r="E30" s="306" t="s">
        <v>660</v>
      </c>
      <c r="F30" s="1525" t="s">
        <v>815</v>
      </c>
      <c r="G30" s="1405" t="s">
        <v>740</v>
      </c>
      <c r="H30" s="306" t="s">
        <v>660</v>
      </c>
      <c r="I30" s="1524" t="s">
        <v>741</v>
      </c>
      <c r="J30" s="408" t="s">
        <v>816</v>
      </c>
      <c r="K30" s="403" t="s">
        <v>740</v>
      </c>
      <c r="L30" s="1424" t="s">
        <v>444</v>
      </c>
      <c r="M30" s="320" t="s">
        <v>751</v>
      </c>
      <c r="N30" s="1359" t="s">
        <v>4056</v>
      </c>
      <c r="O30" s="327"/>
    </row>
    <row r="31" spans="1:15" ht="90" customHeight="1">
      <c r="A31" s="1350"/>
      <c r="B31" s="320" t="s">
        <v>745</v>
      </c>
      <c r="C31" s="1417"/>
      <c r="D31" s="1465"/>
      <c r="E31" s="306" t="s">
        <v>660</v>
      </c>
      <c r="F31" s="1526"/>
      <c r="G31" s="1484"/>
      <c r="H31" s="404" t="s">
        <v>817</v>
      </c>
      <c r="I31" s="1524"/>
      <c r="J31" s="408" t="s">
        <v>818</v>
      </c>
      <c r="K31" s="405" t="s">
        <v>459</v>
      </c>
      <c r="L31" s="1424"/>
      <c r="M31" s="320" t="s">
        <v>499</v>
      </c>
      <c r="N31" s="1359"/>
      <c r="O31" s="327"/>
    </row>
    <row r="32" spans="1:15" ht="90" customHeight="1">
      <c r="A32" s="1350" t="s">
        <v>819</v>
      </c>
      <c r="B32" s="320" t="s">
        <v>739</v>
      </c>
      <c r="C32" s="1416">
        <v>3257</v>
      </c>
      <c r="D32" s="1464" t="s">
        <v>740</v>
      </c>
      <c r="E32" s="306" t="s">
        <v>522</v>
      </c>
      <c r="F32" s="1525" t="s">
        <v>820</v>
      </c>
      <c r="G32" s="1405" t="s">
        <v>740</v>
      </c>
      <c r="H32" s="306" t="s">
        <v>522</v>
      </c>
      <c r="I32" s="1524" t="s">
        <v>741</v>
      </c>
      <c r="J32" s="408" t="s">
        <v>821</v>
      </c>
      <c r="K32" s="403" t="s">
        <v>740</v>
      </c>
      <c r="L32" s="1424" t="s">
        <v>444</v>
      </c>
      <c r="M32" s="320" t="s">
        <v>743</v>
      </c>
      <c r="N32" s="1359" t="s">
        <v>4057</v>
      </c>
      <c r="O32" s="327"/>
    </row>
    <row r="33" spans="1:15" ht="90" customHeight="1">
      <c r="A33" s="1350"/>
      <c r="B33" s="320" t="s">
        <v>745</v>
      </c>
      <c r="C33" s="1417"/>
      <c r="D33" s="1465"/>
      <c r="E33" s="306" t="s">
        <v>522</v>
      </c>
      <c r="F33" s="1526"/>
      <c r="G33" s="1484"/>
      <c r="H33" s="404" t="s">
        <v>772</v>
      </c>
      <c r="I33" s="1524"/>
      <c r="J33" s="408" t="s">
        <v>822</v>
      </c>
      <c r="K33" s="405" t="s">
        <v>459</v>
      </c>
      <c r="L33" s="1424"/>
      <c r="M33" s="320" t="s">
        <v>499</v>
      </c>
      <c r="N33" s="1359"/>
      <c r="O33" s="327"/>
    </row>
    <row r="34" spans="1:15" ht="90" customHeight="1">
      <c r="A34" s="1350" t="s">
        <v>823</v>
      </c>
      <c r="B34" s="320" t="s">
        <v>739</v>
      </c>
      <c r="C34" s="1416">
        <v>3257</v>
      </c>
      <c r="D34" s="1464" t="s">
        <v>740</v>
      </c>
      <c r="E34" s="306" t="s">
        <v>718</v>
      </c>
      <c r="F34" s="1525" t="s">
        <v>824</v>
      </c>
      <c r="G34" s="1405" t="s">
        <v>740</v>
      </c>
      <c r="H34" s="306" t="s">
        <v>718</v>
      </c>
      <c r="I34" s="1524" t="s">
        <v>741</v>
      </c>
      <c r="J34" s="408" t="s">
        <v>825</v>
      </c>
      <c r="K34" s="403" t="s">
        <v>740</v>
      </c>
      <c r="L34" s="1424" t="s">
        <v>444</v>
      </c>
      <c r="M34" s="320" t="s">
        <v>743</v>
      </c>
      <c r="N34" s="1359" t="s">
        <v>4058</v>
      </c>
      <c r="O34" s="327"/>
    </row>
    <row r="35" spans="1:15" ht="90" customHeight="1">
      <c r="A35" s="1350"/>
      <c r="B35" s="320" t="s">
        <v>745</v>
      </c>
      <c r="C35" s="1417"/>
      <c r="D35" s="1465"/>
      <c r="E35" s="306" t="s">
        <v>718</v>
      </c>
      <c r="F35" s="1526"/>
      <c r="G35" s="1484"/>
      <c r="H35" s="404" t="s">
        <v>826</v>
      </c>
      <c r="I35" s="1524"/>
      <c r="J35" s="408" t="s">
        <v>827</v>
      </c>
      <c r="K35" s="405" t="s">
        <v>459</v>
      </c>
      <c r="L35" s="1424"/>
      <c r="M35" s="320" t="s">
        <v>688</v>
      </c>
      <c r="N35" s="1359"/>
      <c r="O35" s="327"/>
    </row>
    <row r="36" spans="1:15" ht="90" customHeight="1">
      <c r="A36" s="1350" t="s">
        <v>828</v>
      </c>
      <c r="B36" s="320" t="s">
        <v>739</v>
      </c>
      <c r="C36" s="1416">
        <v>3257</v>
      </c>
      <c r="D36" s="1464" t="s">
        <v>740</v>
      </c>
      <c r="E36" s="306" t="s">
        <v>486</v>
      </c>
      <c r="F36" s="1525" t="s">
        <v>829</v>
      </c>
      <c r="G36" s="1405" t="s">
        <v>740</v>
      </c>
      <c r="H36" s="306" t="s">
        <v>486</v>
      </c>
      <c r="I36" s="1524" t="s">
        <v>741</v>
      </c>
      <c r="J36" s="408" t="s">
        <v>830</v>
      </c>
      <c r="K36" s="403" t="s">
        <v>740</v>
      </c>
      <c r="L36" s="1424" t="s">
        <v>444</v>
      </c>
      <c r="M36" s="320" t="s">
        <v>743</v>
      </c>
      <c r="N36" s="1359" t="s">
        <v>4059</v>
      </c>
      <c r="O36" s="327"/>
    </row>
    <row r="37" spans="1:15" ht="90" customHeight="1">
      <c r="A37" s="1350"/>
      <c r="B37" s="320" t="s">
        <v>745</v>
      </c>
      <c r="C37" s="1417"/>
      <c r="D37" s="1465"/>
      <c r="E37" s="306" t="s">
        <v>486</v>
      </c>
      <c r="F37" s="1526"/>
      <c r="G37" s="1484"/>
      <c r="H37" s="404" t="s">
        <v>831</v>
      </c>
      <c r="I37" s="1524"/>
      <c r="J37" s="408" t="s">
        <v>832</v>
      </c>
      <c r="K37" s="405" t="s">
        <v>459</v>
      </c>
      <c r="L37" s="1424"/>
      <c r="M37" s="320" t="s">
        <v>688</v>
      </c>
      <c r="N37" s="1359"/>
      <c r="O37" s="327"/>
    </row>
    <row r="38" spans="1:15" ht="90" customHeight="1">
      <c r="A38" s="1350" t="s">
        <v>833</v>
      </c>
      <c r="B38" s="320" t="s">
        <v>739</v>
      </c>
      <c r="C38" s="1416">
        <v>3257</v>
      </c>
      <c r="D38" s="1464" t="s">
        <v>740</v>
      </c>
      <c r="E38" s="306" t="s">
        <v>534</v>
      </c>
      <c r="F38" s="1525" t="s">
        <v>834</v>
      </c>
      <c r="G38" s="1405" t="s">
        <v>740</v>
      </c>
      <c r="H38" s="306" t="s">
        <v>534</v>
      </c>
      <c r="I38" s="1524" t="s">
        <v>741</v>
      </c>
      <c r="J38" s="408" t="s">
        <v>835</v>
      </c>
      <c r="K38" s="403" t="s">
        <v>740</v>
      </c>
      <c r="L38" s="1424" t="s">
        <v>444</v>
      </c>
      <c r="M38" s="320" t="s">
        <v>743</v>
      </c>
      <c r="N38" s="1359" t="s">
        <v>4060</v>
      </c>
      <c r="O38" s="327"/>
    </row>
    <row r="39" spans="1:15" ht="90" customHeight="1">
      <c r="A39" s="1350"/>
      <c r="B39" s="320" t="s">
        <v>745</v>
      </c>
      <c r="C39" s="1417"/>
      <c r="D39" s="1465"/>
      <c r="E39" s="306" t="s">
        <v>534</v>
      </c>
      <c r="F39" s="1526"/>
      <c r="G39" s="1484"/>
      <c r="H39" s="404" t="s">
        <v>812</v>
      </c>
      <c r="I39" s="1524"/>
      <c r="J39" s="408" t="s">
        <v>836</v>
      </c>
      <c r="K39" s="405" t="s">
        <v>459</v>
      </c>
      <c r="L39" s="1424"/>
      <c r="M39" s="320" t="s">
        <v>688</v>
      </c>
      <c r="N39" s="1359"/>
      <c r="O39" s="327"/>
    </row>
    <row r="40" spans="1:15" ht="90" customHeight="1">
      <c r="A40" s="1350" t="s">
        <v>837</v>
      </c>
      <c r="B40" s="320" t="s">
        <v>739</v>
      </c>
      <c r="C40" s="1416">
        <v>3257</v>
      </c>
      <c r="D40" s="1464" t="s">
        <v>740</v>
      </c>
      <c r="E40" s="306" t="s">
        <v>682</v>
      </c>
      <c r="F40" s="1525" t="s">
        <v>838</v>
      </c>
      <c r="G40" s="1405" t="s">
        <v>740</v>
      </c>
      <c r="H40" s="306" t="s">
        <v>682</v>
      </c>
      <c r="I40" s="1524" t="s">
        <v>741</v>
      </c>
      <c r="J40" s="408" t="s">
        <v>839</v>
      </c>
      <c r="K40" s="403" t="s">
        <v>740</v>
      </c>
      <c r="L40" s="1424" t="s">
        <v>444</v>
      </c>
      <c r="M40" s="320" t="s">
        <v>743</v>
      </c>
      <c r="N40" s="1359" t="s">
        <v>4061</v>
      </c>
      <c r="O40" s="327"/>
    </row>
    <row r="41" spans="1:15" ht="90" customHeight="1">
      <c r="A41" s="1350"/>
      <c r="B41" s="320" t="s">
        <v>745</v>
      </c>
      <c r="C41" s="1417"/>
      <c r="D41" s="1465"/>
      <c r="E41" s="306" t="s">
        <v>682</v>
      </c>
      <c r="F41" s="1526"/>
      <c r="G41" s="1484"/>
      <c r="H41" s="404" t="s">
        <v>840</v>
      </c>
      <c r="I41" s="1524"/>
      <c r="J41" s="408" t="s">
        <v>841</v>
      </c>
      <c r="K41" s="405" t="s">
        <v>459</v>
      </c>
      <c r="L41" s="1424"/>
      <c r="M41" s="320" t="s">
        <v>491</v>
      </c>
      <c r="N41" s="1359"/>
      <c r="O41" s="327"/>
    </row>
    <row r="42" spans="1:15" ht="90" customHeight="1">
      <c r="A42" s="1350" t="s">
        <v>842</v>
      </c>
      <c r="B42" s="320" t="s">
        <v>739</v>
      </c>
      <c r="C42" s="1416">
        <v>3257</v>
      </c>
      <c r="D42" s="1464" t="s">
        <v>740</v>
      </c>
      <c r="E42" s="306" t="s">
        <v>695</v>
      </c>
      <c r="F42" s="1525" t="s">
        <v>843</v>
      </c>
      <c r="G42" s="1405" t="s">
        <v>740</v>
      </c>
      <c r="H42" s="306" t="s">
        <v>695</v>
      </c>
      <c r="I42" s="1524" t="s">
        <v>741</v>
      </c>
      <c r="J42" s="408" t="s">
        <v>844</v>
      </c>
      <c r="K42" s="403" t="s">
        <v>740</v>
      </c>
      <c r="L42" s="1424" t="s">
        <v>444</v>
      </c>
      <c r="M42" s="320" t="s">
        <v>743</v>
      </c>
      <c r="N42" s="1359" t="s">
        <v>4062</v>
      </c>
      <c r="O42" s="327"/>
    </row>
    <row r="43" spans="1:15" ht="90" customHeight="1">
      <c r="A43" s="1350"/>
      <c r="B43" s="320" t="s">
        <v>745</v>
      </c>
      <c r="C43" s="1417"/>
      <c r="D43" s="1465"/>
      <c r="E43" s="306" t="s">
        <v>695</v>
      </c>
      <c r="F43" s="1526"/>
      <c r="G43" s="1484"/>
      <c r="H43" s="404" t="s">
        <v>845</v>
      </c>
      <c r="I43" s="1524"/>
      <c r="J43" s="408" t="s">
        <v>846</v>
      </c>
      <c r="K43" s="405" t="s">
        <v>459</v>
      </c>
      <c r="L43" s="1424"/>
      <c r="M43" s="320" t="s">
        <v>688</v>
      </c>
      <c r="N43" s="1359"/>
      <c r="O43" s="327"/>
    </row>
    <row r="44" spans="1:15" ht="90" customHeight="1">
      <c r="A44" s="1350" t="s">
        <v>847</v>
      </c>
      <c r="B44" s="320" t="s">
        <v>739</v>
      </c>
      <c r="C44" s="1416">
        <v>3257</v>
      </c>
      <c r="D44" s="1464" t="s">
        <v>740</v>
      </c>
      <c r="E44" s="306" t="s">
        <v>705</v>
      </c>
      <c r="F44" s="1525" t="s">
        <v>848</v>
      </c>
      <c r="G44" s="1405" t="s">
        <v>740</v>
      </c>
      <c r="H44" s="306" t="s">
        <v>705</v>
      </c>
      <c r="I44" s="1524" t="s">
        <v>741</v>
      </c>
      <c r="J44" s="408" t="s">
        <v>849</v>
      </c>
      <c r="K44" s="403" t="s">
        <v>740</v>
      </c>
      <c r="L44" s="1424" t="s">
        <v>444</v>
      </c>
      <c r="M44" s="320" t="s">
        <v>751</v>
      </c>
      <c r="N44" s="1359" t="s">
        <v>4063</v>
      </c>
      <c r="O44" s="327"/>
    </row>
    <row r="45" spans="1:15" ht="90" customHeight="1">
      <c r="A45" s="1350"/>
      <c r="B45" s="320" t="s">
        <v>745</v>
      </c>
      <c r="C45" s="1417"/>
      <c r="D45" s="1465"/>
      <c r="E45" s="306" t="s">
        <v>705</v>
      </c>
      <c r="F45" s="1526"/>
      <c r="G45" s="1484"/>
      <c r="H45" s="404" t="s">
        <v>850</v>
      </c>
      <c r="I45" s="1524"/>
      <c r="J45" s="408" t="s">
        <v>851</v>
      </c>
      <c r="K45" s="405" t="s">
        <v>459</v>
      </c>
      <c r="L45" s="1424"/>
      <c r="M45" s="320" t="s">
        <v>491</v>
      </c>
      <c r="N45" s="1359"/>
      <c r="O45" s="327"/>
    </row>
    <row r="46" spans="1:15" ht="90" customHeight="1">
      <c r="A46" s="1350" t="s">
        <v>852</v>
      </c>
      <c r="B46" s="320" t="s">
        <v>739</v>
      </c>
      <c r="C46" s="1416">
        <v>3257</v>
      </c>
      <c r="D46" s="1464" t="s">
        <v>740</v>
      </c>
      <c r="E46" s="306" t="s">
        <v>708</v>
      </c>
      <c r="F46" s="1525" t="s">
        <v>853</v>
      </c>
      <c r="G46" s="1405" t="s">
        <v>740</v>
      </c>
      <c r="H46" s="306" t="s">
        <v>705</v>
      </c>
      <c r="I46" s="1524" t="s">
        <v>741</v>
      </c>
      <c r="J46" s="408" t="s">
        <v>854</v>
      </c>
      <c r="K46" s="403" t="s">
        <v>740</v>
      </c>
      <c r="L46" s="1424" t="s">
        <v>444</v>
      </c>
      <c r="M46" s="320" t="s">
        <v>751</v>
      </c>
      <c r="N46" s="1359" t="s">
        <v>4064</v>
      </c>
      <c r="O46" s="327"/>
    </row>
    <row r="47" spans="1:15" ht="90" customHeight="1">
      <c r="A47" s="1350"/>
      <c r="B47" s="320" t="s">
        <v>745</v>
      </c>
      <c r="C47" s="1417"/>
      <c r="D47" s="1465"/>
      <c r="E47" s="306" t="s">
        <v>708</v>
      </c>
      <c r="F47" s="1526"/>
      <c r="G47" s="1484"/>
      <c r="H47" s="404" t="s">
        <v>855</v>
      </c>
      <c r="I47" s="1524"/>
      <c r="J47" s="408" t="s">
        <v>856</v>
      </c>
      <c r="K47" s="405" t="s">
        <v>459</v>
      </c>
      <c r="L47" s="1424"/>
      <c r="M47" s="320" t="s">
        <v>688</v>
      </c>
      <c r="N47" s="1359"/>
      <c r="O47" s="327"/>
    </row>
    <row r="48" spans="1:15" ht="90" customHeight="1">
      <c r="A48" s="1350" t="s">
        <v>857</v>
      </c>
      <c r="B48" s="320" t="s">
        <v>739</v>
      </c>
      <c r="C48" s="1416">
        <v>3257</v>
      </c>
      <c r="D48" s="1464" t="s">
        <v>740</v>
      </c>
      <c r="E48" s="306" t="s">
        <v>710</v>
      </c>
      <c r="F48" s="1525" t="s">
        <v>858</v>
      </c>
      <c r="G48" s="1405" t="s">
        <v>740</v>
      </c>
      <c r="H48" s="306" t="s">
        <v>710</v>
      </c>
      <c r="I48" s="1524" t="s">
        <v>741</v>
      </c>
      <c r="J48" s="408" t="s">
        <v>859</v>
      </c>
      <c r="K48" s="403" t="s">
        <v>740</v>
      </c>
      <c r="L48" s="1424" t="s">
        <v>444</v>
      </c>
      <c r="M48" s="320" t="s">
        <v>743</v>
      </c>
      <c r="N48" s="1359" t="s">
        <v>4065</v>
      </c>
      <c r="O48" s="327"/>
    </row>
    <row r="49" spans="1:15" ht="90" customHeight="1">
      <c r="A49" s="1350"/>
      <c r="B49" s="320" t="s">
        <v>745</v>
      </c>
      <c r="C49" s="1417"/>
      <c r="D49" s="1465"/>
      <c r="E49" s="306" t="s">
        <v>710</v>
      </c>
      <c r="F49" s="1526"/>
      <c r="G49" s="1484"/>
      <c r="H49" s="404" t="s">
        <v>860</v>
      </c>
      <c r="I49" s="1524"/>
      <c r="J49" s="408" t="s">
        <v>861</v>
      </c>
      <c r="K49" s="405" t="s">
        <v>459</v>
      </c>
      <c r="L49" s="1424"/>
      <c r="M49" s="320" t="s">
        <v>688</v>
      </c>
      <c r="N49" s="1359"/>
      <c r="O49" s="327"/>
    </row>
    <row r="50" spans="1:15" ht="90" customHeight="1">
      <c r="A50" s="1350" t="s">
        <v>862</v>
      </c>
      <c r="B50" s="320" t="s">
        <v>739</v>
      </c>
      <c r="C50" s="1416">
        <v>3257</v>
      </c>
      <c r="D50" s="1464" t="s">
        <v>740</v>
      </c>
      <c r="E50" s="306" t="s">
        <v>863</v>
      </c>
      <c r="F50" s="1525" t="s">
        <v>864</v>
      </c>
      <c r="G50" s="1405" t="s">
        <v>740</v>
      </c>
      <c r="H50" s="306" t="s">
        <v>863</v>
      </c>
      <c r="I50" s="1524" t="s">
        <v>741</v>
      </c>
      <c r="J50" s="402" t="s">
        <v>865</v>
      </c>
      <c r="K50" s="403" t="s">
        <v>740</v>
      </c>
      <c r="L50" s="1424" t="s">
        <v>444</v>
      </c>
      <c r="M50" s="320" t="s">
        <v>743</v>
      </c>
      <c r="N50" s="1359" t="s">
        <v>4066</v>
      </c>
      <c r="O50" s="327"/>
    </row>
    <row r="51" spans="1:15" ht="90" customHeight="1">
      <c r="A51" s="1350"/>
      <c r="B51" s="320" t="s">
        <v>745</v>
      </c>
      <c r="C51" s="1417"/>
      <c r="D51" s="1465"/>
      <c r="E51" s="306" t="s">
        <v>863</v>
      </c>
      <c r="F51" s="1526"/>
      <c r="G51" s="1484"/>
      <c r="H51" s="404" t="s">
        <v>866</v>
      </c>
      <c r="I51" s="1524"/>
      <c r="J51" s="402" t="s">
        <v>867</v>
      </c>
      <c r="K51" s="405" t="s">
        <v>459</v>
      </c>
      <c r="L51" s="1424"/>
      <c r="M51" s="320" t="s">
        <v>688</v>
      </c>
      <c r="N51" s="1359"/>
      <c r="O51" s="327"/>
    </row>
    <row r="52" spans="1:15" ht="90" customHeight="1">
      <c r="A52" s="1350" t="s">
        <v>1728</v>
      </c>
      <c r="B52" s="320" t="s">
        <v>739</v>
      </c>
      <c r="C52" s="1416">
        <v>3257</v>
      </c>
      <c r="D52" s="1464" t="s">
        <v>740</v>
      </c>
      <c r="E52" s="306" t="s">
        <v>1488</v>
      </c>
      <c r="F52" s="1525" t="s">
        <v>1589</v>
      </c>
      <c r="G52" s="1405" t="s">
        <v>740</v>
      </c>
      <c r="H52" s="306" t="s">
        <v>1488</v>
      </c>
      <c r="I52" s="1524" t="s">
        <v>741</v>
      </c>
      <c r="J52" s="402" t="s">
        <v>1590</v>
      </c>
      <c r="K52" s="403" t="s">
        <v>740</v>
      </c>
      <c r="L52" s="1424" t="s">
        <v>444</v>
      </c>
      <c r="M52" s="320" t="s">
        <v>751</v>
      </c>
      <c r="N52" s="1359" t="s">
        <v>4067</v>
      </c>
      <c r="O52" s="327"/>
    </row>
    <row r="53" spans="1:15" ht="90" customHeight="1">
      <c r="A53" s="1350"/>
      <c r="B53" s="320" t="s">
        <v>745</v>
      </c>
      <c r="C53" s="1417"/>
      <c r="D53" s="1465"/>
      <c r="E53" s="306" t="s">
        <v>1488</v>
      </c>
      <c r="F53" s="1526"/>
      <c r="G53" s="1484"/>
      <c r="H53" s="404" t="s">
        <v>772</v>
      </c>
      <c r="I53" s="1524"/>
      <c r="J53" s="402" t="s">
        <v>1591</v>
      </c>
      <c r="K53" s="405" t="s">
        <v>459</v>
      </c>
      <c r="L53" s="1424"/>
      <c r="M53" s="320" t="s">
        <v>688</v>
      </c>
      <c r="N53" s="1359"/>
      <c r="O53" s="327"/>
    </row>
    <row r="54" spans="1:15" ht="90" customHeight="1">
      <c r="A54" s="1350" t="s">
        <v>1729</v>
      </c>
      <c r="B54" s="320" t="s">
        <v>739</v>
      </c>
      <c r="C54" s="1416">
        <v>3257</v>
      </c>
      <c r="D54" s="1464" t="s">
        <v>740</v>
      </c>
      <c r="E54" s="306" t="s">
        <v>1525</v>
      </c>
      <c r="F54" s="1525" t="s">
        <v>1592</v>
      </c>
      <c r="G54" s="1405" t="s">
        <v>740</v>
      </c>
      <c r="H54" s="306" t="s">
        <v>1525</v>
      </c>
      <c r="I54" s="1524" t="s">
        <v>741</v>
      </c>
      <c r="J54" s="402" t="s">
        <v>1593</v>
      </c>
      <c r="K54" s="403" t="s">
        <v>740</v>
      </c>
      <c r="L54" s="1424" t="s">
        <v>444</v>
      </c>
      <c r="M54" s="320" t="s">
        <v>743</v>
      </c>
      <c r="N54" s="1359" t="s">
        <v>4068</v>
      </c>
      <c r="O54" s="327"/>
    </row>
    <row r="55" spans="1:15" ht="90" customHeight="1">
      <c r="A55" s="1350"/>
      <c r="B55" s="320" t="s">
        <v>745</v>
      </c>
      <c r="C55" s="1417"/>
      <c r="D55" s="1465"/>
      <c r="E55" s="306" t="s">
        <v>1525</v>
      </c>
      <c r="F55" s="1526"/>
      <c r="G55" s="1484"/>
      <c r="H55" s="404" t="s">
        <v>753</v>
      </c>
      <c r="I55" s="1524"/>
      <c r="J55" s="402" t="s">
        <v>1598</v>
      </c>
      <c r="K55" s="405" t="s">
        <v>459</v>
      </c>
      <c r="L55" s="1424"/>
      <c r="M55" s="320" t="s">
        <v>688</v>
      </c>
      <c r="N55" s="1359"/>
      <c r="O55" s="327"/>
    </row>
    <row r="56" spans="1:15" ht="90" customHeight="1">
      <c r="A56" s="1350" t="s">
        <v>1873</v>
      </c>
      <c r="B56" s="320" t="s">
        <v>739</v>
      </c>
      <c r="C56" s="1416">
        <v>3257</v>
      </c>
      <c r="D56" s="1464" t="s">
        <v>740</v>
      </c>
      <c r="E56" s="306" t="s">
        <v>1298</v>
      </c>
      <c r="F56" s="1525" t="s">
        <v>1594</v>
      </c>
      <c r="G56" s="1405" t="s">
        <v>740</v>
      </c>
      <c r="H56" s="306" t="s">
        <v>1298</v>
      </c>
      <c r="I56" s="1524" t="s">
        <v>741</v>
      </c>
      <c r="J56" s="402" t="s">
        <v>1595</v>
      </c>
      <c r="K56" s="403" t="s">
        <v>740</v>
      </c>
      <c r="L56" s="1424" t="s">
        <v>444</v>
      </c>
      <c r="M56" s="320" t="s">
        <v>743</v>
      </c>
      <c r="N56" s="1359" t="s">
        <v>4071</v>
      </c>
      <c r="O56" s="327"/>
    </row>
    <row r="57" spans="1:15" ht="90" customHeight="1">
      <c r="A57" s="1350"/>
      <c r="B57" s="320" t="s">
        <v>745</v>
      </c>
      <c r="C57" s="1417"/>
      <c r="D57" s="1465"/>
      <c r="E57" s="306" t="s">
        <v>1298</v>
      </c>
      <c r="F57" s="1526"/>
      <c r="G57" s="1484"/>
      <c r="H57" s="404" t="s">
        <v>772</v>
      </c>
      <c r="I57" s="1524"/>
      <c r="J57" s="402" t="s">
        <v>1599</v>
      </c>
      <c r="K57" s="405" t="s">
        <v>459</v>
      </c>
      <c r="L57" s="1424"/>
      <c r="M57" s="320" t="s">
        <v>688</v>
      </c>
      <c r="N57" s="1359"/>
      <c r="O57" s="327"/>
    </row>
    <row r="58" spans="1:15" ht="90" customHeight="1">
      <c r="A58" s="1350" t="s">
        <v>1874</v>
      </c>
      <c r="B58" s="320" t="s">
        <v>739</v>
      </c>
      <c r="C58" s="1416">
        <v>3257</v>
      </c>
      <c r="D58" s="1464" t="s">
        <v>740</v>
      </c>
      <c r="E58" s="306" t="s">
        <v>1499</v>
      </c>
      <c r="F58" s="1525" t="s">
        <v>1596</v>
      </c>
      <c r="G58" s="1405" t="s">
        <v>740</v>
      </c>
      <c r="H58" s="306" t="s">
        <v>1298</v>
      </c>
      <c r="I58" s="1524" t="s">
        <v>741</v>
      </c>
      <c r="J58" s="402" t="s">
        <v>1601</v>
      </c>
      <c r="K58" s="403" t="s">
        <v>740</v>
      </c>
      <c r="L58" s="1424" t="s">
        <v>444</v>
      </c>
      <c r="M58" s="320" t="s">
        <v>743</v>
      </c>
      <c r="N58" s="1359" t="s">
        <v>4069</v>
      </c>
      <c r="O58" s="327"/>
    </row>
    <row r="59" spans="1:15" ht="90" customHeight="1">
      <c r="A59" s="1350"/>
      <c r="B59" s="320" t="s">
        <v>745</v>
      </c>
      <c r="C59" s="1417"/>
      <c r="D59" s="1465"/>
      <c r="E59" s="306" t="s">
        <v>1499</v>
      </c>
      <c r="F59" s="1526"/>
      <c r="G59" s="1484"/>
      <c r="H59" s="404" t="s">
        <v>1597</v>
      </c>
      <c r="I59" s="1524"/>
      <c r="J59" s="402" t="s">
        <v>1600</v>
      </c>
      <c r="K59" s="405" t="s">
        <v>459</v>
      </c>
      <c r="L59" s="1424"/>
      <c r="M59" s="320" t="s">
        <v>688</v>
      </c>
      <c r="N59" s="1359"/>
      <c r="O59" s="327"/>
    </row>
    <row r="60" spans="1:15" ht="90" customHeight="1">
      <c r="A60" s="1350" t="s">
        <v>1875</v>
      </c>
      <c r="B60" s="320" t="s">
        <v>739</v>
      </c>
      <c r="C60" s="1416">
        <v>3257</v>
      </c>
      <c r="D60" s="1464" t="s">
        <v>740</v>
      </c>
      <c r="E60" s="306" t="s">
        <v>1501</v>
      </c>
      <c r="F60" s="1525" t="s">
        <v>1602</v>
      </c>
      <c r="G60" s="1405" t="s">
        <v>740</v>
      </c>
      <c r="H60" s="306" t="s">
        <v>1501</v>
      </c>
      <c r="I60" s="1524" t="s">
        <v>741</v>
      </c>
      <c r="J60" s="402" t="s">
        <v>1605</v>
      </c>
      <c r="K60" s="403" t="s">
        <v>740</v>
      </c>
      <c r="L60" s="1424" t="s">
        <v>444</v>
      </c>
      <c r="M60" s="320" t="s">
        <v>751</v>
      </c>
      <c r="N60" s="1359" t="s">
        <v>4070</v>
      </c>
      <c r="O60" s="327"/>
    </row>
    <row r="61" spans="1:15" ht="90" customHeight="1">
      <c r="A61" s="1350"/>
      <c r="B61" s="320" t="s">
        <v>745</v>
      </c>
      <c r="C61" s="1417"/>
      <c r="D61" s="1465"/>
      <c r="E61" s="306" t="s">
        <v>1501</v>
      </c>
      <c r="F61" s="1526"/>
      <c r="G61" s="1484"/>
      <c r="H61" s="404" t="s">
        <v>1603</v>
      </c>
      <c r="I61" s="1524"/>
      <c r="J61" s="402" t="s">
        <v>1604</v>
      </c>
      <c r="K61" s="405" t="s">
        <v>459</v>
      </c>
      <c r="L61" s="1424"/>
      <c r="M61" s="320" t="s">
        <v>688</v>
      </c>
      <c r="N61" s="1359"/>
      <c r="O61" s="327"/>
    </row>
    <row r="62" spans="1:15" ht="90" customHeight="1">
      <c r="A62" s="1350" t="s">
        <v>1876</v>
      </c>
      <c r="B62" s="320" t="s">
        <v>739</v>
      </c>
      <c r="C62" s="1416">
        <v>3257</v>
      </c>
      <c r="D62" s="1464" t="s">
        <v>740</v>
      </c>
      <c r="E62" s="306" t="s">
        <v>1503</v>
      </c>
      <c r="F62" s="1525" t="s">
        <v>1606</v>
      </c>
      <c r="G62" s="1405" t="s">
        <v>740</v>
      </c>
      <c r="H62" s="306" t="s">
        <v>1503</v>
      </c>
      <c r="I62" s="1524" t="s">
        <v>741</v>
      </c>
      <c r="J62" s="402" t="s">
        <v>1609</v>
      </c>
      <c r="K62" s="403" t="s">
        <v>740</v>
      </c>
      <c r="L62" s="1424" t="s">
        <v>444</v>
      </c>
      <c r="M62" s="320" t="s">
        <v>751</v>
      </c>
      <c r="N62" s="1359" t="s">
        <v>4072</v>
      </c>
      <c r="O62" s="327"/>
    </row>
    <row r="63" spans="1:15" ht="90" customHeight="1">
      <c r="A63" s="1350"/>
      <c r="B63" s="320" t="s">
        <v>745</v>
      </c>
      <c r="C63" s="1417"/>
      <c r="D63" s="1465"/>
      <c r="E63" s="306" t="s">
        <v>1503</v>
      </c>
      <c r="F63" s="1526"/>
      <c r="G63" s="1484"/>
      <c r="H63" s="404" t="s">
        <v>1607</v>
      </c>
      <c r="I63" s="1524"/>
      <c r="J63" s="402" t="s">
        <v>1608</v>
      </c>
      <c r="K63" s="405" t="s">
        <v>459</v>
      </c>
      <c r="L63" s="1424"/>
      <c r="M63" s="320" t="s">
        <v>688</v>
      </c>
      <c r="N63" s="1359"/>
      <c r="O63" s="327"/>
    </row>
    <row r="64" spans="1:15" ht="90" customHeight="1">
      <c r="A64" s="1350" t="s">
        <v>1877</v>
      </c>
      <c r="B64" s="320" t="s">
        <v>739</v>
      </c>
      <c r="C64" s="1416">
        <v>3257</v>
      </c>
      <c r="D64" s="1464" t="s">
        <v>740</v>
      </c>
      <c r="E64" s="306" t="s">
        <v>1577</v>
      </c>
      <c r="F64" s="1525" t="s">
        <v>1610</v>
      </c>
      <c r="G64" s="1405" t="s">
        <v>740</v>
      </c>
      <c r="H64" s="306" t="s">
        <v>1577</v>
      </c>
      <c r="I64" s="1524" t="s">
        <v>741</v>
      </c>
      <c r="J64" s="402" t="s">
        <v>1613</v>
      </c>
      <c r="K64" s="403" t="s">
        <v>740</v>
      </c>
      <c r="L64" s="1424" t="s">
        <v>444</v>
      </c>
      <c r="M64" s="320" t="s">
        <v>751</v>
      </c>
      <c r="N64" s="1359" t="s">
        <v>4073</v>
      </c>
      <c r="O64" s="327"/>
    </row>
    <row r="65" spans="1:15" ht="90" customHeight="1">
      <c r="A65" s="1350"/>
      <c r="B65" s="320" t="s">
        <v>745</v>
      </c>
      <c r="C65" s="1417"/>
      <c r="D65" s="1465"/>
      <c r="E65" s="306" t="s">
        <v>1577</v>
      </c>
      <c r="F65" s="1526"/>
      <c r="G65" s="1484"/>
      <c r="H65" s="404" t="s">
        <v>1611</v>
      </c>
      <c r="I65" s="1524"/>
      <c r="J65" s="402" t="s">
        <v>1612</v>
      </c>
      <c r="K65" s="405" t="s">
        <v>459</v>
      </c>
      <c r="L65" s="1424"/>
      <c r="M65" s="320" t="s">
        <v>688</v>
      </c>
      <c r="N65" s="1359"/>
      <c r="O65" s="327"/>
    </row>
    <row r="66" spans="1:15" ht="90" customHeight="1">
      <c r="A66" s="1350" t="s">
        <v>1878</v>
      </c>
      <c r="B66" s="320" t="s">
        <v>739</v>
      </c>
      <c r="C66" s="1416">
        <v>3257</v>
      </c>
      <c r="D66" s="1464" t="s">
        <v>740</v>
      </c>
      <c r="E66" s="306" t="s">
        <v>1577</v>
      </c>
      <c r="F66" s="1525" t="s">
        <v>1614</v>
      </c>
      <c r="G66" s="1405" t="s">
        <v>740</v>
      </c>
      <c r="H66" s="306" t="s">
        <v>1577</v>
      </c>
      <c r="I66" s="1524" t="s">
        <v>741</v>
      </c>
      <c r="J66" s="402" t="s">
        <v>1617</v>
      </c>
      <c r="K66" s="403" t="s">
        <v>740</v>
      </c>
      <c r="L66" s="1424" t="s">
        <v>444</v>
      </c>
      <c r="M66" s="320" t="s">
        <v>751</v>
      </c>
      <c r="N66" s="1359" t="s">
        <v>4074</v>
      </c>
      <c r="O66" s="327"/>
    </row>
    <row r="67" spans="1:15" ht="90" customHeight="1">
      <c r="A67" s="1350"/>
      <c r="B67" s="320" t="s">
        <v>745</v>
      </c>
      <c r="C67" s="1417"/>
      <c r="D67" s="1465"/>
      <c r="E67" s="306" t="s">
        <v>1577</v>
      </c>
      <c r="F67" s="1526"/>
      <c r="G67" s="1484"/>
      <c r="H67" s="404" t="s">
        <v>1615</v>
      </c>
      <c r="I67" s="1524"/>
      <c r="J67" s="402" t="s">
        <v>1616</v>
      </c>
      <c r="K67" s="405" t="s">
        <v>459</v>
      </c>
      <c r="L67" s="1424"/>
      <c r="M67" s="320" t="s">
        <v>688</v>
      </c>
      <c r="N67" s="1359"/>
      <c r="O67" s="327"/>
    </row>
    <row r="68" spans="1:15" ht="90" customHeight="1">
      <c r="A68" s="1350" t="s">
        <v>1879</v>
      </c>
      <c r="B68" s="320" t="s">
        <v>739</v>
      </c>
      <c r="C68" s="1416">
        <v>3257</v>
      </c>
      <c r="D68" s="1464" t="s">
        <v>740</v>
      </c>
      <c r="E68" s="306" t="s">
        <v>1656</v>
      </c>
      <c r="F68" s="1525" t="s">
        <v>1678</v>
      </c>
      <c r="G68" s="1405" t="s">
        <v>740</v>
      </c>
      <c r="H68" s="306" t="s">
        <v>1656</v>
      </c>
      <c r="I68" s="1524" t="s">
        <v>741</v>
      </c>
      <c r="J68" s="402" t="s">
        <v>1679</v>
      </c>
      <c r="K68" s="403" t="s">
        <v>740</v>
      </c>
      <c r="L68" s="1424" t="s">
        <v>444</v>
      </c>
      <c r="M68" s="320" t="s">
        <v>751</v>
      </c>
      <c r="N68" s="1359" t="s">
        <v>4075</v>
      </c>
      <c r="O68" s="327"/>
    </row>
    <row r="69" spans="1:15" ht="90" customHeight="1">
      <c r="A69" s="1350"/>
      <c r="B69" s="320" t="s">
        <v>745</v>
      </c>
      <c r="C69" s="1417"/>
      <c r="D69" s="1465"/>
      <c r="E69" s="306" t="s">
        <v>1656</v>
      </c>
      <c r="F69" s="1526"/>
      <c r="G69" s="1484"/>
      <c r="H69" s="404" t="s">
        <v>1607</v>
      </c>
      <c r="I69" s="1524"/>
      <c r="J69" s="402" t="s">
        <v>1680</v>
      </c>
      <c r="K69" s="405" t="s">
        <v>459</v>
      </c>
      <c r="L69" s="1424"/>
      <c r="M69" s="320" t="s">
        <v>491</v>
      </c>
      <c r="N69" s="1359"/>
      <c r="O69" s="327"/>
    </row>
    <row r="70" spans="1:15" ht="90" customHeight="1">
      <c r="A70" s="1350" t="s">
        <v>1880</v>
      </c>
      <c r="B70" s="320" t="s">
        <v>739</v>
      </c>
      <c r="C70" s="1416">
        <v>3257</v>
      </c>
      <c r="D70" s="1464" t="s">
        <v>740</v>
      </c>
      <c r="E70" s="306" t="s">
        <v>1681</v>
      </c>
      <c r="F70" s="1525" t="s">
        <v>1676</v>
      </c>
      <c r="G70" s="1405" t="s">
        <v>740</v>
      </c>
      <c r="H70" s="306" t="s">
        <v>1681</v>
      </c>
      <c r="I70" s="1524" t="s">
        <v>741</v>
      </c>
      <c r="J70" s="402" t="s">
        <v>1682</v>
      </c>
      <c r="K70" s="403" t="s">
        <v>740</v>
      </c>
      <c r="L70" s="1424" t="s">
        <v>444</v>
      </c>
      <c r="M70" s="320" t="s">
        <v>516</v>
      </c>
      <c r="N70" s="1359" t="s">
        <v>4076</v>
      </c>
      <c r="O70" s="327"/>
    </row>
    <row r="71" spans="1:15" ht="90" customHeight="1">
      <c r="A71" s="1350"/>
      <c r="B71" s="320" t="s">
        <v>745</v>
      </c>
      <c r="C71" s="1417"/>
      <c r="D71" s="1465"/>
      <c r="E71" s="306" t="s">
        <v>1681</v>
      </c>
      <c r="F71" s="1526"/>
      <c r="G71" s="1484"/>
      <c r="H71" s="404" t="s">
        <v>1677</v>
      </c>
      <c r="I71" s="1524"/>
      <c r="J71" s="402" t="s">
        <v>1683</v>
      </c>
      <c r="K71" s="405" t="s">
        <v>459</v>
      </c>
      <c r="L71" s="1424"/>
      <c r="M71" s="320" t="s">
        <v>688</v>
      </c>
      <c r="N71" s="1359"/>
      <c r="O71" s="327"/>
    </row>
    <row r="72" spans="1:15" ht="90" customHeight="1">
      <c r="A72" s="1350" t="s">
        <v>1881</v>
      </c>
      <c r="B72" s="320" t="s">
        <v>739</v>
      </c>
      <c r="C72" s="1416">
        <v>3257</v>
      </c>
      <c r="D72" s="1464" t="s">
        <v>740</v>
      </c>
      <c r="E72" s="306" t="s">
        <v>1722</v>
      </c>
      <c r="F72" s="1525" t="s">
        <v>1723</v>
      </c>
      <c r="G72" s="1405" t="s">
        <v>740</v>
      </c>
      <c r="H72" s="306" t="s">
        <v>1722</v>
      </c>
      <c r="I72" s="1524" t="s">
        <v>741</v>
      </c>
      <c r="J72" s="402" t="s">
        <v>1725</v>
      </c>
      <c r="K72" s="403" t="s">
        <v>740</v>
      </c>
      <c r="L72" s="1424" t="s">
        <v>444</v>
      </c>
      <c r="M72" s="320" t="s">
        <v>743</v>
      </c>
      <c r="N72" s="1359" t="s">
        <v>4077</v>
      </c>
      <c r="O72" s="327"/>
    </row>
    <row r="73" spans="1:15" ht="90" customHeight="1">
      <c r="A73" s="1350"/>
      <c r="B73" s="320" t="s">
        <v>745</v>
      </c>
      <c r="C73" s="1417"/>
      <c r="D73" s="1465"/>
      <c r="E73" s="306" t="s">
        <v>1722</v>
      </c>
      <c r="F73" s="1526"/>
      <c r="G73" s="1484"/>
      <c r="H73" s="404" t="s">
        <v>1724</v>
      </c>
      <c r="I73" s="1524"/>
      <c r="J73" s="402" t="s">
        <v>1726</v>
      </c>
      <c r="K73" s="405" t="s">
        <v>459</v>
      </c>
      <c r="L73" s="1424"/>
      <c r="M73" s="320" t="s">
        <v>491</v>
      </c>
      <c r="N73" s="1359"/>
      <c r="O73" s="327"/>
    </row>
    <row r="74" spans="1:15" ht="90" customHeight="1">
      <c r="A74" s="1350" t="s">
        <v>1882</v>
      </c>
      <c r="B74" s="320" t="s">
        <v>739</v>
      </c>
      <c r="C74" s="1416">
        <v>3257</v>
      </c>
      <c r="D74" s="1464" t="s">
        <v>740</v>
      </c>
      <c r="E74" s="306" t="s">
        <v>1727</v>
      </c>
      <c r="F74" s="1525" t="s">
        <v>1730</v>
      </c>
      <c r="G74" s="1405" t="s">
        <v>740</v>
      </c>
      <c r="H74" s="306" t="s">
        <v>1727</v>
      </c>
      <c r="I74" s="1524" t="s">
        <v>741</v>
      </c>
      <c r="J74" s="402" t="s">
        <v>1733</v>
      </c>
      <c r="K74" s="403" t="s">
        <v>740</v>
      </c>
      <c r="L74" s="1424" t="s">
        <v>444</v>
      </c>
      <c r="M74" s="320" t="s">
        <v>743</v>
      </c>
      <c r="N74" s="1359" t="s">
        <v>4078</v>
      </c>
      <c r="O74" s="327"/>
    </row>
    <row r="75" spans="1:15" ht="90" customHeight="1">
      <c r="A75" s="1350"/>
      <c r="B75" s="320" t="s">
        <v>745</v>
      </c>
      <c r="C75" s="1417"/>
      <c r="D75" s="1465"/>
      <c r="E75" s="306" t="s">
        <v>1727</v>
      </c>
      <c r="F75" s="1526"/>
      <c r="G75" s="1484"/>
      <c r="H75" s="404" t="s">
        <v>1731</v>
      </c>
      <c r="I75" s="1524"/>
      <c r="J75" s="402" t="s">
        <v>1732</v>
      </c>
      <c r="K75" s="405" t="s">
        <v>459</v>
      </c>
      <c r="L75" s="1424"/>
      <c r="M75" s="320" t="s">
        <v>688</v>
      </c>
      <c r="N75" s="1359"/>
      <c r="O75" s="327"/>
    </row>
    <row r="76" spans="1:15" ht="90" customHeight="1">
      <c r="A76" s="1350" t="s">
        <v>1883</v>
      </c>
      <c r="B76" s="320" t="s">
        <v>739</v>
      </c>
      <c r="C76" s="1416">
        <v>3257</v>
      </c>
      <c r="D76" s="1464" t="s">
        <v>740</v>
      </c>
      <c r="E76" s="306" t="s">
        <v>1817</v>
      </c>
      <c r="F76" s="1525" t="s">
        <v>1868</v>
      </c>
      <c r="G76" s="1405" t="s">
        <v>740</v>
      </c>
      <c r="H76" s="306" t="s">
        <v>1817</v>
      </c>
      <c r="I76" s="1524" t="s">
        <v>741</v>
      </c>
      <c r="J76" s="402" t="s">
        <v>1885</v>
      </c>
      <c r="K76" s="403" t="s">
        <v>740</v>
      </c>
      <c r="L76" s="1424" t="s">
        <v>444</v>
      </c>
      <c r="M76" s="320" t="s">
        <v>1870</v>
      </c>
      <c r="N76" s="1359" t="s">
        <v>4079</v>
      </c>
      <c r="O76" s="327"/>
    </row>
    <row r="77" spans="1:15" ht="90" customHeight="1">
      <c r="A77" s="1350"/>
      <c r="B77" s="320" t="s">
        <v>745</v>
      </c>
      <c r="C77" s="1417"/>
      <c r="D77" s="1465"/>
      <c r="E77" s="306" t="s">
        <v>1817</v>
      </c>
      <c r="F77" s="1526"/>
      <c r="G77" s="1484"/>
      <c r="H77" s="404" t="s">
        <v>1869</v>
      </c>
      <c r="I77" s="1524"/>
      <c r="J77" s="402" t="s">
        <v>1886</v>
      </c>
      <c r="K77" s="405" t="s">
        <v>459</v>
      </c>
      <c r="L77" s="1424"/>
      <c r="M77" s="320" t="s">
        <v>688</v>
      </c>
      <c r="N77" s="1359"/>
      <c r="O77" s="327"/>
    </row>
    <row r="78" spans="1:15" ht="90" customHeight="1">
      <c r="A78" s="1350" t="s">
        <v>1884</v>
      </c>
      <c r="B78" s="320" t="s">
        <v>739</v>
      </c>
      <c r="C78" s="1416">
        <v>3257</v>
      </c>
      <c r="D78" s="1464" t="s">
        <v>740</v>
      </c>
      <c r="E78" s="306" t="s">
        <v>1845</v>
      </c>
      <c r="F78" s="1525" t="s">
        <v>1871</v>
      </c>
      <c r="G78" s="1405" t="s">
        <v>740</v>
      </c>
      <c r="H78" s="306" t="s">
        <v>1845</v>
      </c>
      <c r="I78" s="1524" t="s">
        <v>741</v>
      </c>
      <c r="J78" s="402" t="s">
        <v>1887</v>
      </c>
      <c r="K78" s="403" t="s">
        <v>740</v>
      </c>
      <c r="L78" s="1424" t="s">
        <v>444</v>
      </c>
      <c r="M78" s="320" t="s">
        <v>1870</v>
      </c>
      <c r="N78" s="1359" t="s">
        <v>4080</v>
      </c>
      <c r="O78" s="327"/>
    </row>
    <row r="79" spans="1:15" ht="90" customHeight="1">
      <c r="A79" s="1350"/>
      <c r="B79" s="320" t="s">
        <v>745</v>
      </c>
      <c r="C79" s="1417"/>
      <c r="D79" s="1465"/>
      <c r="E79" s="306" t="s">
        <v>1845</v>
      </c>
      <c r="F79" s="1526"/>
      <c r="G79" s="1484"/>
      <c r="H79" s="404" t="s">
        <v>1872</v>
      </c>
      <c r="I79" s="1524"/>
      <c r="J79" s="402" t="s">
        <v>1888</v>
      </c>
      <c r="K79" s="405" t="s">
        <v>459</v>
      </c>
      <c r="L79" s="1424"/>
      <c r="M79" s="320" t="s">
        <v>688</v>
      </c>
      <c r="N79" s="1359"/>
      <c r="O79" s="327"/>
    </row>
    <row r="80" spans="1:15" ht="90" customHeight="1">
      <c r="A80" s="1350" t="s">
        <v>1972</v>
      </c>
      <c r="B80" s="320" t="s">
        <v>739</v>
      </c>
      <c r="C80" s="1416">
        <v>3257</v>
      </c>
      <c r="D80" s="1464" t="s">
        <v>740</v>
      </c>
      <c r="E80" s="306" t="s">
        <v>1940</v>
      </c>
      <c r="F80" s="1525" t="s">
        <v>1973</v>
      </c>
      <c r="G80" s="1405" t="s">
        <v>740</v>
      </c>
      <c r="H80" s="306" t="s">
        <v>1940</v>
      </c>
      <c r="I80" s="1524" t="s">
        <v>741</v>
      </c>
      <c r="J80" s="402" t="s">
        <v>1977</v>
      </c>
      <c r="K80" s="403" t="s">
        <v>740</v>
      </c>
      <c r="L80" s="1424" t="s">
        <v>444</v>
      </c>
      <c r="M80" s="320" t="s">
        <v>1870</v>
      </c>
      <c r="N80" s="1359" t="s">
        <v>4081</v>
      </c>
      <c r="O80" s="327"/>
    </row>
    <row r="81" spans="1:15" ht="90" customHeight="1">
      <c r="A81" s="1350"/>
      <c r="B81" s="320" t="s">
        <v>745</v>
      </c>
      <c r="C81" s="1417"/>
      <c r="D81" s="1465"/>
      <c r="E81" s="306" t="s">
        <v>1940</v>
      </c>
      <c r="F81" s="1526"/>
      <c r="G81" s="1484"/>
      <c r="H81" s="404" t="s">
        <v>845</v>
      </c>
      <c r="I81" s="1524"/>
      <c r="J81" s="402" t="s">
        <v>1978</v>
      </c>
      <c r="K81" s="405" t="s">
        <v>459</v>
      </c>
      <c r="L81" s="1424"/>
      <c r="M81" s="320" t="s">
        <v>688</v>
      </c>
      <c r="N81" s="1359"/>
      <c r="O81" s="327"/>
    </row>
    <row r="82" spans="1:15" ht="105" customHeight="1">
      <c r="A82" s="1350" t="s">
        <v>1974</v>
      </c>
      <c r="B82" s="320" t="s">
        <v>739</v>
      </c>
      <c r="C82" s="1416">
        <v>3257</v>
      </c>
      <c r="D82" s="1464" t="s">
        <v>740</v>
      </c>
      <c r="E82" s="306" t="s">
        <v>1944</v>
      </c>
      <c r="F82" s="1525" t="s">
        <v>1975</v>
      </c>
      <c r="G82" s="1405" t="s">
        <v>740</v>
      </c>
      <c r="H82" s="306" t="s">
        <v>2024</v>
      </c>
      <c r="I82" s="1524" t="s">
        <v>741</v>
      </c>
      <c r="J82" s="402" t="s">
        <v>2212</v>
      </c>
      <c r="K82" s="403" t="s">
        <v>740</v>
      </c>
      <c r="L82" s="1424" t="s">
        <v>444</v>
      </c>
      <c r="M82" s="320" t="s">
        <v>743</v>
      </c>
      <c r="N82" s="1359" t="s">
        <v>4082</v>
      </c>
      <c r="O82" s="327"/>
    </row>
    <row r="83" spans="1:15" ht="111.75" customHeight="1">
      <c r="A83" s="1350"/>
      <c r="B83" s="320" t="s">
        <v>745</v>
      </c>
      <c r="C83" s="1417"/>
      <c r="D83" s="1465"/>
      <c r="E83" s="306" t="s">
        <v>2023</v>
      </c>
      <c r="F83" s="1526"/>
      <c r="G83" s="1484"/>
      <c r="H83" s="322" t="s">
        <v>1976</v>
      </c>
      <c r="I83" s="1524"/>
      <c r="J83" s="402" t="s">
        <v>2003</v>
      </c>
      <c r="K83" s="405" t="s">
        <v>459</v>
      </c>
      <c r="L83" s="1424"/>
      <c r="M83" s="320" t="s">
        <v>1820</v>
      </c>
      <c r="N83" s="1359"/>
      <c r="O83" s="327"/>
    </row>
    <row r="84" spans="1:15" ht="105" customHeight="1">
      <c r="A84" s="1350" t="s">
        <v>2213</v>
      </c>
      <c r="B84" s="320" t="s">
        <v>739</v>
      </c>
      <c r="C84" s="1416">
        <v>3257</v>
      </c>
      <c r="D84" s="1464" t="s">
        <v>740</v>
      </c>
      <c r="E84" s="306" t="s">
        <v>2214</v>
      </c>
      <c r="F84" s="1402" t="s">
        <v>2216</v>
      </c>
      <c r="G84" s="1405" t="s">
        <v>740</v>
      </c>
      <c r="H84" s="306" t="s">
        <v>2214</v>
      </c>
      <c r="I84" s="1524" t="s">
        <v>741</v>
      </c>
      <c r="J84" s="402" t="s">
        <v>2218</v>
      </c>
      <c r="K84" s="403" t="s">
        <v>740</v>
      </c>
      <c r="L84" s="1424" t="s">
        <v>444</v>
      </c>
      <c r="M84" s="320" t="s">
        <v>4033</v>
      </c>
      <c r="N84" s="1359" t="s">
        <v>4083</v>
      </c>
      <c r="O84" s="327"/>
    </row>
    <row r="85" spans="1:15" ht="111.75" customHeight="1">
      <c r="A85" s="1350"/>
      <c r="B85" s="320" t="s">
        <v>745</v>
      </c>
      <c r="C85" s="1417"/>
      <c r="D85" s="1465"/>
      <c r="E85" s="306" t="s">
        <v>2215</v>
      </c>
      <c r="F85" s="1356"/>
      <c r="G85" s="1484"/>
      <c r="H85" s="320" t="s">
        <v>2217</v>
      </c>
      <c r="I85" s="1524"/>
      <c r="J85" s="402" t="s">
        <v>2219</v>
      </c>
      <c r="K85" s="405" t="s">
        <v>459</v>
      </c>
      <c r="L85" s="1424"/>
      <c r="M85" s="320" t="s">
        <v>688</v>
      </c>
      <c r="N85" s="1359"/>
      <c r="O85" s="327"/>
    </row>
    <row r="86" spans="1:15" ht="109.5" customHeight="1">
      <c r="A86" s="1350" t="s">
        <v>2220</v>
      </c>
      <c r="B86" s="320" t="s">
        <v>739</v>
      </c>
      <c r="C86" s="1416">
        <v>3257</v>
      </c>
      <c r="D86" s="1464" t="s">
        <v>740</v>
      </c>
      <c r="E86" s="306" t="s">
        <v>2221</v>
      </c>
      <c r="F86" s="1402" t="s">
        <v>2223</v>
      </c>
      <c r="G86" s="1405" t="s">
        <v>740</v>
      </c>
      <c r="H86" s="306" t="s">
        <v>2222</v>
      </c>
      <c r="I86" s="1524" t="s">
        <v>741</v>
      </c>
      <c r="J86" s="406" t="s">
        <v>2225</v>
      </c>
      <c r="K86" s="403" t="s">
        <v>740</v>
      </c>
      <c r="L86" s="1424" t="s">
        <v>444</v>
      </c>
      <c r="M86" s="320" t="s">
        <v>2247</v>
      </c>
      <c r="N86" s="1359" t="s">
        <v>4084</v>
      </c>
      <c r="O86" s="327"/>
    </row>
    <row r="87" spans="1:15" ht="112.5" customHeight="1">
      <c r="A87" s="1350"/>
      <c r="B87" s="320" t="s">
        <v>745</v>
      </c>
      <c r="C87" s="1417"/>
      <c r="D87" s="1465"/>
      <c r="E87" s="306" t="s">
        <v>2222</v>
      </c>
      <c r="F87" s="1356"/>
      <c r="G87" s="1484"/>
      <c r="H87" s="320" t="s">
        <v>2224</v>
      </c>
      <c r="I87" s="1524"/>
      <c r="J87" s="406" t="s">
        <v>2226</v>
      </c>
      <c r="K87" s="405" t="s">
        <v>459</v>
      </c>
      <c r="L87" s="1424"/>
      <c r="M87" s="320" t="s">
        <v>688</v>
      </c>
      <c r="N87" s="1359"/>
      <c r="O87" s="327"/>
    </row>
    <row r="88" spans="1:15" ht="110.25" customHeight="1">
      <c r="A88" s="1350" t="s">
        <v>2227</v>
      </c>
      <c r="B88" s="320" t="s">
        <v>739</v>
      </c>
      <c r="C88" s="1416">
        <v>3257</v>
      </c>
      <c r="D88" s="1464" t="s">
        <v>740</v>
      </c>
      <c r="E88" s="306" t="s">
        <v>2136</v>
      </c>
      <c r="F88" s="1402" t="s">
        <v>2228</v>
      </c>
      <c r="G88" s="1405" t="s">
        <v>740</v>
      </c>
      <c r="H88" s="306" t="s">
        <v>2136</v>
      </c>
      <c r="I88" s="1524" t="s">
        <v>741</v>
      </c>
      <c r="J88" s="406" t="s">
        <v>2230</v>
      </c>
      <c r="K88" s="403" t="s">
        <v>740</v>
      </c>
      <c r="L88" s="1424" t="s">
        <v>444</v>
      </c>
      <c r="M88" s="320" t="s">
        <v>2248</v>
      </c>
      <c r="N88" s="1359" t="s">
        <v>4085</v>
      </c>
      <c r="O88" s="327"/>
    </row>
    <row r="89" spans="1:15" ht="111" customHeight="1">
      <c r="A89" s="1350"/>
      <c r="B89" s="320" t="s">
        <v>745</v>
      </c>
      <c r="C89" s="1417"/>
      <c r="D89" s="1465"/>
      <c r="E89" s="306" t="s">
        <v>2136</v>
      </c>
      <c r="F89" s="1356"/>
      <c r="G89" s="1484"/>
      <c r="H89" s="320" t="s">
        <v>2229</v>
      </c>
      <c r="I89" s="1524"/>
      <c r="J89" s="406" t="s">
        <v>2231</v>
      </c>
      <c r="K89" s="405" t="s">
        <v>459</v>
      </c>
      <c r="L89" s="1424"/>
      <c r="M89" s="320" t="s">
        <v>688</v>
      </c>
      <c r="N89" s="1359"/>
      <c r="O89" s="327"/>
    </row>
    <row r="90" spans="1:15" ht="117.75" customHeight="1">
      <c r="A90" s="1350" t="s">
        <v>2232</v>
      </c>
      <c r="B90" s="320" t="s">
        <v>739</v>
      </c>
      <c r="C90" s="1416">
        <v>3257</v>
      </c>
      <c r="D90" s="1464" t="s">
        <v>740</v>
      </c>
      <c r="E90" s="306" t="s">
        <v>2233</v>
      </c>
      <c r="F90" s="1402" t="s">
        <v>2236</v>
      </c>
      <c r="G90" s="1405" t="s">
        <v>740</v>
      </c>
      <c r="H90" s="306" t="s">
        <v>2235</v>
      </c>
      <c r="I90" s="1524" t="s">
        <v>741</v>
      </c>
      <c r="J90" s="406" t="s">
        <v>2238</v>
      </c>
      <c r="K90" s="403" t="s">
        <v>740</v>
      </c>
      <c r="L90" s="1424" t="s">
        <v>444</v>
      </c>
      <c r="M90" s="320" t="s">
        <v>2248</v>
      </c>
      <c r="N90" s="1359" t="s">
        <v>4086</v>
      </c>
      <c r="O90" s="327"/>
    </row>
    <row r="91" spans="1:15" ht="124.5" customHeight="1">
      <c r="A91" s="1350"/>
      <c r="B91" s="320" t="s">
        <v>745</v>
      </c>
      <c r="C91" s="1417"/>
      <c r="D91" s="1465"/>
      <c r="E91" s="306" t="s">
        <v>2234</v>
      </c>
      <c r="F91" s="1356"/>
      <c r="G91" s="1484"/>
      <c r="H91" s="320" t="s">
        <v>2237</v>
      </c>
      <c r="I91" s="1524"/>
      <c r="J91" s="406" t="s">
        <v>2239</v>
      </c>
      <c r="K91" s="405" t="s">
        <v>459</v>
      </c>
      <c r="L91" s="1424"/>
      <c r="M91" s="320" t="s">
        <v>688</v>
      </c>
      <c r="N91" s="1359"/>
      <c r="O91" s="327"/>
    </row>
    <row r="92" spans="1:15" ht="117.75" customHeight="1">
      <c r="A92" s="1350" t="s">
        <v>2513</v>
      </c>
      <c r="B92" s="320" t="s">
        <v>739</v>
      </c>
      <c r="C92" s="1416">
        <v>3257</v>
      </c>
      <c r="D92" s="1464" t="s">
        <v>2245</v>
      </c>
      <c r="E92" s="306" t="s">
        <v>2240</v>
      </c>
      <c r="F92" s="1402" t="s">
        <v>2241</v>
      </c>
      <c r="G92" s="1405" t="s">
        <v>740</v>
      </c>
      <c r="H92" s="306" t="s">
        <v>2240</v>
      </c>
      <c r="I92" s="1524" t="s">
        <v>741</v>
      </c>
      <c r="J92" s="406" t="s">
        <v>2243</v>
      </c>
      <c r="K92" s="403" t="s">
        <v>740</v>
      </c>
      <c r="L92" s="1424" t="s">
        <v>444</v>
      </c>
      <c r="M92" s="320" t="s">
        <v>2247</v>
      </c>
      <c r="N92" s="1359" t="s">
        <v>4087</v>
      </c>
      <c r="O92" s="327"/>
    </row>
    <row r="93" spans="1:15" ht="124.5" customHeight="1">
      <c r="A93" s="1350"/>
      <c r="B93" s="320" t="s">
        <v>745</v>
      </c>
      <c r="C93" s="1417"/>
      <c r="D93" s="1465"/>
      <c r="E93" s="306" t="s">
        <v>2240</v>
      </c>
      <c r="F93" s="1356"/>
      <c r="G93" s="1484"/>
      <c r="H93" s="320" t="s">
        <v>2242</v>
      </c>
      <c r="I93" s="1524"/>
      <c r="J93" s="406" t="s">
        <v>2244</v>
      </c>
      <c r="K93" s="405" t="s">
        <v>459</v>
      </c>
      <c r="L93" s="1424"/>
      <c r="M93" s="320" t="s">
        <v>2518</v>
      </c>
      <c r="N93" s="1359"/>
      <c r="O93" s="327"/>
    </row>
    <row r="94" spans="1:15" ht="117.75" customHeight="1">
      <c r="A94" s="1350" t="s">
        <v>2514</v>
      </c>
      <c r="B94" s="320" t="s">
        <v>739</v>
      </c>
      <c r="C94" s="1416">
        <v>3257</v>
      </c>
      <c r="D94" s="1464" t="s">
        <v>740</v>
      </c>
      <c r="E94" s="306" t="s">
        <v>3986</v>
      </c>
      <c r="F94" s="1402" t="s">
        <v>3983</v>
      </c>
      <c r="G94" s="1405" t="s">
        <v>740</v>
      </c>
      <c r="H94" s="306" t="s">
        <v>3985</v>
      </c>
      <c r="I94" s="1524" t="s">
        <v>741</v>
      </c>
      <c r="J94" s="406" t="s">
        <v>2308</v>
      </c>
      <c r="K94" s="403" t="s">
        <v>740</v>
      </c>
      <c r="L94" s="1424" t="s">
        <v>444</v>
      </c>
      <c r="M94" s="320" t="s">
        <v>488</v>
      </c>
      <c r="N94" s="1359" t="s">
        <v>4088</v>
      </c>
      <c r="O94" s="327"/>
    </row>
    <row r="95" spans="1:15" ht="124.5" customHeight="1">
      <c r="A95" s="1350"/>
      <c r="B95" s="320" t="s">
        <v>745</v>
      </c>
      <c r="C95" s="1417"/>
      <c r="D95" s="1465"/>
      <c r="E95" s="306" t="s">
        <v>2246</v>
      </c>
      <c r="F95" s="1356"/>
      <c r="G95" s="1484"/>
      <c r="H95" s="320" t="s">
        <v>3984</v>
      </c>
      <c r="I95" s="1524"/>
      <c r="J95" s="406" t="s">
        <v>3978</v>
      </c>
      <c r="K95" s="405" t="s">
        <v>459</v>
      </c>
      <c r="L95" s="1424"/>
      <c r="M95" s="320" t="s">
        <v>1820</v>
      </c>
      <c r="N95" s="1359"/>
      <c r="O95" s="327"/>
    </row>
    <row r="96" spans="1:15" ht="117.75" customHeight="1">
      <c r="A96" s="1350" t="s">
        <v>2515</v>
      </c>
      <c r="B96" s="320" t="s">
        <v>3991</v>
      </c>
      <c r="C96" s="1416">
        <v>3257</v>
      </c>
      <c r="D96" s="1464" t="s">
        <v>3989</v>
      </c>
      <c r="E96" s="306" t="s">
        <v>2510</v>
      </c>
      <c r="F96" s="1402" t="s">
        <v>2512</v>
      </c>
      <c r="G96" s="1405" t="s">
        <v>740</v>
      </c>
      <c r="H96" s="306" t="s">
        <v>2511</v>
      </c>
      <c r="I96" s="1524" t="s">
        <v>741</v>
      </c>
      <c r="J96" s="406" t="s">
        <v>2833</v>
      </c>
      <c r="K96" s="403" t="s">
        <v>740</v>
      </c>
      <c r="L96" s="1424" t="s">
        <v>444</v>
      </c>
      <c r="M96" s="320" t="s">
        <v>2517</v>
      </c>
      <c r="N96" s="1359" t="s">
        <v>4089</v>
      </c>
      <c r="O96" s="327"/>
    </row>
    <row r="97" spans="1:15" ht="124.5" customHeight="1">
      <c r="A97" s="1350"/>
      <c r="B97" s="320" t="s">
        <v>3990</v>
      </c>
      <c r="C97" s="1417"/>
      <c r="D97" s="1465"/>
      <c r="E97" s="306" t="s">
        <v>3988</v>
      </c>
      <c r="F97" s="1356"/>
      <c r="G97" s="1484"/>
      <c r="H97" s="320" t="s">
        <v>2834</v>
      </c>
      <c r="I97" s="1524"/>
      <c r="J97" s="406" t="s">
        <v>3987</v>
      </c>
      <c r="K97" s="405" t="s">
        <v>459</v>
      </c>
      <c r="L97" s="1424"/>
      <c r="M97" s="320" t="s">
        <v>2052</v>
      </c>
      <c r="N97" s="1359"/>
      <c r="O97" s="327"/>
    </row>
    <row r="98" spans="1:15" ht="96" customHeight="1">
      <c r="A98" s="1350" t="s">
        <v>2516</v>
      </c>
      <c r="B98" s="320" t="s">
        <v>3992</v>
      </c>
      <c r="C98" s="1416">
        <v>3257</v>
      </c>
      <c r="D98" s="1464" t="s">
        <v>3999</v>
      </c>
      <c r="E98" s="306" t="s">
        <v>3994</v>
      </c>
      <c r="F98" s="1402" t="s">
        <v>3977</v>
      </c>
      <c r="G98" s="1405" t="s">
        <v>3998</v>
      </c>
      <c r="H98" s="306" t="s">
        <v>3997</v>
      </c>
      <c r="I98" s="1524" t="s">
        <v>3996</v>
      </c>
      <c r="J98" s="406" t="s">
        <v>3981</v>
      </c>
      <c r="K98" s="403" t="s">
        <v>3982</v>
      </c>
      <c r="L98" s="1424" t="s">
        <v>4000</v>
      </c>
      <c r="M98" s="320" t="s">
        <v>3993</v>
      </c>
      <c r="N98" s="1359" t="s">
        <v>4090</v>
      </c>
      <c r="O98" s="327"/>
    </row>
    <row r="99" spans="1:15" ht="96" customHeight="1">
      <c r="A99" s="1350"/>
      <c r="B99" s="320" t="s">
        <v>4002</v>
      </c>
      <c r="C99" s="1417"/>
      <c r="D99" s="1465"/>
      <c r="E99" s="306" t="s">
        <v>3994</v>
      </c>
      <c r="F99" s="1356"/>
      <c r="G99" s="1484"/>
      <c r="H99" s="320" t="s">
        <v>3979</v>
      </c>
      <c r="I99" s="1524"/>
      <c r="J99" s="406" t="s">
        <v>3980</v>
      </c>
      <c r="K99" s="405" t="s">
        <v>3995</v>
      </c>
      <c r="L99" s="1424"/>
      <c r="M99" s="320" t="s">
        <v>4001</v>
      </c>
      <c r="N99" s="1359"/>
      <c r="O99" s="327"/>
    </row>
    <row r="100" spans="1:15" ht="96" customHeight="1">
      <c r="A100" s="1350" t="s">
        <v>4003</v>
      </c>
      <c r="B100" s="320" t="s">
        <v>3992</v>
      </c>
      <c r="C100" s="1416">
        <v>3257</v>
      </c>
      <c r="D100" s="1464" t="s">
        <v>3999</v>
      </c>
      <c r="E100" s="306" t="s">
        <v>4004</v>
      </c>
      <c r="F100" s="1402" t="s">
        <v>4005</v>
      </c>
      <c r="G100" s="1405" t="s">
        <v>3998</v>
      </c>
      <c r="H100" s="306" t="str">
        <f>E100</f>
        <v>110/07/16</v>
      </c>
      <c r="I100" s="1524" t="s">
        <v>3996</v>
      </c>
      <c r="J100" s="406" t="s">
        <v>4007</v>
      </c>
      <c r="K100" s="403" t="s">
        <v>3982</v>
      </c>
      <c r="L100" s="1424" t="s">
        <v>4000</v>
      </c>
      <c r="M100" s="320" t="s">
        <v>5014</v>
      </c>
      <c r="N100" s="1359" t="s">
        <v>4092</v>
      </c>
      <c r="O100" s="327"/>
    </row>
    <row r="101" spans="1:15" ht="96" customHeight="1">
      <c r="A101" s="1350"/>
      <c r="B101" s="320" t="s">
        <v>4002</v>
      </c>
      <c r="C101" s="1417"/>
      <c r="D101" s="1465"/>
      <c r="E101" s="306" t="str">
        <f>E100</f>
        <v>110/07/16</v>
      </c>
      <c r="F101" s="1356"/>
      <c r="G101" s="1484"/>
      <c r="H101" s="320" t="s">
        <v>4006</v>
      </c>
      <c r="I101" s="1524"/>
      <c r="J101" s="406" t="s">
        <v>4008</v>
      </c>
      <c r="K101" s="405" t="s">
        <v>3995</v>
      </c>
      <c r="L101" s="1424"/>
      <c r="M101" s="320" t="s">
        <v>4001</v>
      </c>
      <c r="N101" s="1359"/>
      <c r="O101" s="327"/>
    </row>
    <row r="102" spans="1:15" ht="96" customHeight="1">
      <c r="A102" s="1350" t="s">
        <v>4093</v>
      </c>
      <c r="B102" s="320" t="s">
        <v>3992</v>
      </c>
      <c r="C102" s="1416">
        <v>3257</v>
      </c>
      <c r="D102" s="1464" t="s">
        <v>3999</v>
      </c>
      <c r="E102" s="306" t="s">
        <v>4009</v>
      </c>
      <c r="F102" s="1402" t="s">
        <v>4011</v>
      </c>
      <c r="G102" s="1405" t="s">
        <v>3998</v>
      </c>
      <c r="H102" s="306" t="str">
        <f>E102</f>
        <v>110/08/17</v>
      </c>
      <c r="I102" s="1524" t="s">
        <v>3996</v>
      </c>
      <c r="J102" s="406" t="s">
        <v>4012</v>
      </c>
      <c r="K102" s="403" t="s">
        <v>3982</v>
      </c>
      <c r="L102" s="1424" t="s">
        <v>4000</v>
      </c>
      <c r="M102" s="320" t="s">
        <v>3993</v>
      </c>
      <c r="N102" s="1359" t="s">
        <v>4114</v>
      </c>
      <c r="O102" s="327"/>
    </row>
    <row r="103" spans="1:15" ht="96" customHeight="1">
      <c r="A103" s="1350"/>
      <c r="B103" s="320" t="s">
        <v>4002</v>
      </c>
      <c r="C103" s="1417"/>
      <c r="D103" s="1465"/>
      <c r="E103" s="306" t="str">
        <f>E102</f>
        <v>110/08/17</v>
      </c>
      <c r="F103" s="1356"/>
      <c r="G103" s="1484"/>
      <c r="H103" s="320" t="s">
        <v>4010</v>
      </c>
      <c r="I103" s="1524"/>
      <c r="J103" s="406" t="s">
        <v>4013</v>
      </c>
      <c r="K103" s="405" t="s">
        <v>3995</v>
      </c>
      <c r="L103" s="1424"/>
      <c r="M103" s="320" t="s">
        <v>688</v>
      </c>
      <c r="N103" s="1359"/>
      <c r="O103" s="327"/>
    </row>
    <row r="104" spans="1:15" ht="96" customHeight="1">
      <c r="A104" s="1350" t="s">
        <v>4014</v>
      </c>
      <c r="B104" s="320" t="s">
        <v>4091</v>
      </c>
      <c r="C104" s="1416">
        <v>3257</v>
      </c>
      <c r="D104" s="1464" t="s">
        <v>3999</v>
      </c>
      <c r="E104" s="306" t="s">
        <v>4094</v>
      </c>
      <c r="F104" s="1402" t="s">
        <v>4015</v>
      </c>
      <c r="G104" s="1405" t="s">
        <v>3998</v>
      </c>
      <c r="H104" s="306" t="str">
        <f>E104</f>
        <v>110/09/17</v>
      </c>
      <c r="I104" s="1524" t="s">
        <v>3996</v>
      </c>
      <c r="J104" s="406" t="s">
        <v>4012</v>
      </c>
      <c r="K104" s="403" t="s">
        <v>3982</v>
      </c>
      <c r="L104" s="1424" t="s">
        <v>4000</v>
      </c>
      <c r="M104" s="320" t="s">
        <v>3993</v>
      </c>
      <c r="N104" s="1359" t="s">
        <v>4115</v>
      </c>
      <c r="O104" s="327"/>
    </row>
    <row r="105" spans="1:15" ht="96" customHeight="1">
      <c r="A105" s="1350"/>
      <c r="B105" s="320" t="s">
        <v>4002</v>
      </c>
      <c r="C105" s="1417"/>
      <c r="D105" s="1465"/>
      <c r="E105" s="306" t="str">
        <f>E104</f>
        <v>110/09/17</v>
      </c>
      <c r="F105" s="1356"/>
      <c r="G105" s="1484"/>
      <c r="H105" s="320" t="s">
        <v>4010</v>
      </c>
      <c r="I105" s="1524"/>
      <c r="J105" s="406" t="s">
        <v>4013</v>
      </c>
      <c r="K105" s="405" t="s">
        <v>3995</v>
      </c>
      <c r="L105" s="1424"/>
      <c r="M105" s="320" t="s">
        <v>4001</v>
      </c>
      <c r="N105" s="1359"/>
      <c r="O105" s="327"/>
    </row>
    <row r="106" spans="1:15" ht="96" customHeight="1">
      <c r="A106" s="1350" t="s">
        <v>4098</v>
      </c>
      <c r="B106" s="320" t="s">
        <v>3992</v>
      </c>
      <c r="C106" s="1416">
        <v>3257</v>
      </c>
      <c r="D106" s="1464" t="s">
        <v>3999</v>
      </c>
      <c r="E106" s="306" t="s">
        <v>4022</v>
      </c>
      <c r="F106" s="1402" t="s">
        <v>4024</v>
      </c>
      <c r="G106" s="1405" t="s">
        <v>3998</v>
      </c>
      <c r="H106" s="306" t="str">
        <f>E106</f>
        <v>110/10/01</v>
      </c>
      <c r="I106" s="1524" t="s">
        <v>3996</v>
      </c>
      <c r="J106" s="406" t="s">
        <v>4095</v>
      </c>
      <c r="K106" s="403" t="s">
        <v>2034</v>
      </c>
      <c r="L106" s="1424" t="s">
        <v>4000</v>
      </c>
      <c r="M106" s="320" t="s">
        <v>4025</v>
      </c>
      <c r="N106" s="1359" t="s">
        <v>4116</v>
      </c>
      <c r="O106" s="327"/>
    </row>
    <row r="107" spans="1:15" ht="96" customHeight="1">
      <c r="A107" s="1350"/>
      <c r="B107" s="320" t="s">
        <v>4002</v>
      </c>
      <c r="C107" s="1417"/>
      <c r="D107" s="1465"/>
      <c r="E107" s="306" t="str">
        <f>E106</f>
        <v>110/10/01</v>
      </c>
      <c r="F107" s="1356"/>
      <c r="G107" s="1484"/>
      <c r="H107" s="320" t="s">
        <v>4023</v>
      </c>
      <c r="I107" s="1524"/>
      <c r="J107" s="406" t="s">
        <v>4096</v>
      </c>
      <c r="K107" s="405" t="s">
        <v>2002</v>
      </c>
      <c r="L107" s="1424"/>
      <c r="M107" s="320" t="s">
        <v>2735</v>
      </c>
      <c r="N107" s="1359"/>
      <c r="O107" s="327"/>
    </row>
    <row r="108" spans="1:15" ht="96" customHeight="1">
      <c r="A108" s="1350" t="s">
        <v>4099</v>
      </c>
      <c r="B108" s="320" t="s">
        <v>3992</v>
      </c>
      <c r="C108" s="1416">
        <v>3257</v>
      </c>
      <c r="D108" s="1464" t="s">
        <v>3999</v>
      </c>
      <c r="E108" s="306" t="s">
        <v>4027</v>
      </c>
      <c r="F108" s="1402" t="s">
        <v>4028</v>
      </c>
      <c r="G108" s="1405" t="s">
        <v>3998</v>
      </c>
      <c r="H108" s="306" t="str">
        <f>E108</f>
        <v>110/10/13</v>
      </c>
      <c r="I108" s="1524" t="s">
        <v>3996</v>
      </c>
      <c r="J108" s="406" t="s">
        <v>4097</v>
      </c>
      <c r="K108" s="403" t="s">
        <v>2034</v>
      </c>
      <c r="L108" s="1424" t="s">
        <v>4000</v>
      </c>
      <c r="M108" s="320" t="s">
        <v>4025</v>
      </c>
      <c r="N108" s="1359" t="s">
        <v>4117</v>
      </c>
      <c r="O108" s="327"/>
    </row>
    <row r="109" spans="1:15" ht="96" customHeight="1">
      <c r="A109" s="1350"/>
      <c r="B109" s="320" t="s">
        <v>4002</v>
      </c>
      <c r="C109" s="1417"/>
      <c r="D109" s="1465"/>
      <c r="E109" s="306" t="str">
        <f>E108</f>
        <v>110/10/13</v>
      </c>
      <c r="F109" s="1356"/>
      <c r="G109" s="1484"/>
      <c r="H109" s="320" t="s">
        <v>4029</v>
      </c>
      <c r="I109" s="1524"/>
      <c r="J109" s="406" t="s">
        <v>4107</v>
      </c>
      <c r="K109" s="405" t="s">
        <v>2002</v>
      </c>
      <c r="L109" s="1424"/>
      <c r="M109" s="320" t="s">
        <v>4030</v>
      </c>
      <c r="N109" s="1359"/>
      <c r="O109" s="327"/>
    </row>
    <row r="110" spans="1:15" ht="96" customHeight="1">
      <c r="A110" s="1350" t="s">
        <v>4026</v>
      </c>
      <c r="B110" s="320" t="s">
        <v>3992</v>
      </c>
      <c r="C110" s="1416">
        <v>3257</v>
      </c>
      <c r="D110" s="1464" t="s">
        <v>3999</v>
      </c>
      <c r="E110" s="306" t="s">
        <v>4032</v>
      </c>
      <c r="F110" s="1402" t="s">
        <v>4102</v>
      </c>
      <c r="G110" s="1405" t="s">
        <v>3998</v>
      </c>
      <c r="H110" s="306" t="str">
        <f>E110</f>
        <v>110/11/02</v>
      </c>
      <c r="I110" s="1524" t="s">
        <v>741</v>
      </c>
      <c r="J110" s="406" t="s">
        <v>4103</v>
      </c>
      <c r="K110" s="403" t="s">
        <v>2034</v>
      </c>
      <c r="L110" s="1424" t="s">
        <v>4038</v>
      </c>
      <c r="M110" s="320" t="s">
        <v>4033</v>
      </c>
      <c r="N110" s="1359" t="s">
        <v>4118</v>
      </c>
      <c r="O110" s="327"/>
    </row>
    <row r="111" spans="1:15" ht="96" customHeight="1">
      <c r="A111" s="1350"/>
      <c r="B111" s="320" t="s">
        <v>4002</v>
      </c>
      <c r="C111" s="1417"/>
      <c r="D111" s="1465"/>
      <c r="E111" s="306" t="str">
        <f>E110</f>
        <v>110/11/02</v>
      </c>
      <c r="F111" s="1356"/>
      <c r="G111" s="1484"/>
      <c r="H111" s="320" t="s">
        <v>4036</v>
      </c>
      <c r="I111" s="1524"/>
      <c r="J111" s="406" t="s">
        <v>4108</v>
      </c>
      <c r="K111" s="405" t="s">
        <v>2002</v>
      </c>
      <c r="L111" s="1424"/>
      <c r="M111" s="320" t="s">
        <v>5013</v>
      </c>
      <c r="N111" s="1359"/>
      <c r="O111" s="327"/>
    </row>
    <row r="112" spans="1:15" ht="96" customHeight="1">
      <c r="A112" s="1350" t="s">
        <v>4031</v>
      </c>
      <c r="B112" s="320" t="s">
        <v>3992</v>
      </c>
      <c r="C112" s="1416">
        <v>3257</v>
      </c>
      <c r="D112" s="1464" t="s">
        <v>3999</v>
      </c>
      <c r="E112" s="306" t="s">
        <v>4034</v>
      </c>
      <c r="F112" s="1402" t="s">
        <v>4104</v>
      </c>
      <c r="G112" s="1405" t="s">
        <v>3998</v>
      </c>
      <c r="H112" s="306" t="str">
        <f>E112</f>
        <v>110/11/10</v>
      </c>
      <c r="I112" s="1524" t="s">
        <v>741</v>
      </c>
      <c r="J112" s="406" t="s">
        <v>4105</v>
      </c>
      <c r="K112" s="403" t="s">
        <v>2034</v>
      </c>
      <c r="L112" s="1424" t="s">
        <v>4000</v>
      </c>
      <c r="M112" s="320" t="s">
        <v>4025</v>
      </c>
      <c r="N112" s="1359" t="s">
        <v>4119</v>
      </c>
      <c r="O112" s="327"/>
    </row>
    <row r="113" spans="1:15" ht="96" customHeight="1">
      <c r="A113" s="1350"/>
      <c r="B113" s="320" t="s">
        <v>4002</v>
      </c>
      <c r="C113" s="1417"/>
      <c r="D113" s="1465"/>
      <c r="E113" s="306" t="str">
        <f>E112</f>
        <v>110/11/10</v>
      </c>
      <c r="F113" s="1356"/>
      <c r="G113" s="1484"/>
      <c r="H113" s="320" t="s">
        <v>4035</v>
      </c>
      <c r="I113" s="1524"/>
      <c r="J113" s="406" t="s">
        <v>4109</v>
      </c>
      <c r="K113" s="405" t="s">
        <v>2002</v>
      </c>
      <c r="L113" s="1424"/>
      <c r="M113" s="320" t="s">
        <v>4030</v>
      </c>
      <c r="N113" s="1359"/>
      <c r="O113" s="327"/>
    </row>
    <row r="114" spans="1:15" ht="96" customHeight="1">
      <c r="A114" s="1350" t="s">
        <v>4100</v>
      </c>
      <c r="B114" s="320" t="s">
        <v>3992</v>
      </c>
      <c r="C114" s="1416">
        <v>3257</v>
      </c>
      <c r="D114" s="1464" t="s">
        <v>3999</v>
      </c>
      <c r="E114" s="306" t="s">
        <v>4039</v>
      </c>
      <c r="F114" s="1402" t="s">
        <v>4040</v>
      </c>
      <c r="G114" s="1405" t="s">
        <v>3998</v>
      </c>
      <c r="H114" s="306" t="str">
        <f>E114</f>
        <v>110/11/18</v>
      </c>
      <c r="I114" s="1524" t="s">
        <v>4037</v>
      </c>
      <c r="J114" s="406" t="s">
        <v>4110</v>
      </c>
      <c r="K114" s="403" t="s">
        <v>2034</v>
      </c>
      <c r="L114" s="1424" t="s">
        <v>4000</v>
      </c>
      <c r="M114" s="320" t="s">
        <v>3993</v>
      </c>
      <c r="N114" s="1359" t="s">
        <v>4120</v>
      </c>
      <c r="O114" s="327"/>
    </row>
    <row r="115" spans="1:15" ht="96" customHeight="1">
      <c r="A115" s="1350"/>
      <c r="B115" s="320" t="s">
        <v>4002</v>
      </c>
      <c r="C115" s="1417"/>
      <c r="D115" s="1465"/>
      <c r="E115" s="306" t="str">
        <f>E114</f>
        <v>110/11/18</v>
      </c>
      <c r="F115" s="1356"/>
      <c r="G115" s="1484"/>
      <c r="H115" s="320" t="s">
        <v>4106</v>
      </c>
      <c r="I115" s="1524"/>
      <c r="J115" s="406" t="s">
        <v>4111</v>
      </c>
      <c r="K115" s="405" t="s">
        <v>2002</v>
      </c>
      <c r="L115" s="1424"/>
      <c r="M115" s="320" t="s">
        <v>4001</v>
      </c>
      <c r="N115" s="1359"/>
      <c r="O115" s="327"/>
    </row>
    <row r="116" spans="1:15" ht="96" customHeight="1">
      <c r="A116" s="1350" t="s">
        <v>4101</v>
      </c>
      <c r="B116" s="320" t="s">
        <v>3992</v>
      </c>
      <c r="C116" s="1416">
        <v>3257</v>
      </c>
      <c r="D116" s="1464" t="s">
        <v>3999</v>
      </c>
      <c r="E116" s="306" t="s">
        <v>4041</v>
      </c>
      <c r="F116" s="1402" t="s">
        <v>4042</v>
      </c>
      <c r="G116" s="1405" t="s">
        <v>3998</v>
      </c>
      <c r="H116" s="306" t="str">
        <f>E116</f>
        <v>110/11/22</v>
      </c>
      <c r="I116" s="1524" t="s">
        <v>4037</v>
      </c>
      <c r="J116" s="406" t="s">
        <v>4112</v>
      </c>
      <c r="K116" s="403" t="s">
        <v>2034</v>
      </c>
      <c r="L116" s="1424" t="s">
        <v>4000</v>
      </c>
      <c r="M116" s="320" t="s">
        <v>4025</v>
      </c>
      <c r="N116" s="1359" t="s">
        <v>4161</v>
      </c>
      <c r="O116" s="327"/>
    </row>
    <row r="117" spans="1:15" ht="96" customHeight="1">
      <c r="A117" s="1350"/>
      <c r="B117" s="320" t="s">
        <v>4002</v>
      </c>
      <c r="C117" s="1417"/>
      <c r="D117" s="1465"/>
      <c r="E117" s="306" t="str">
        <f>E116</f>
        <v>110/11/22</v>
      </c>
      <c r="F117" s="1356"/>
      <c r="G117" s="1484"/>
      <c r="H117" s="320" t="s">
        <v>4043</v>
      </c>
      <c r="I117" s="1524"/>
      <c r="J117" s="406" t="s">
        <v>4113</v>
      </c>
      <c r="K117" s="405" t="s">
        <v>2002</v>
      </c>
      <c r="L117" s="1424"/>
      <c r="M117" s="320" t="s">
        <v>4030</v>
      </c>
      <c r="N117" s="1359"/>
      <c r="O117" s="327"/>
    </row>
    <row r="118" spans="1:15" ht="96" customHeight="1">
      <c r="A118" s="1350" t="s">
        <v>4121</v>
      </c>
      <c r="B118" s="320" t="s">
        <v>3992</v>
      </c>
      <c r="C118" s="1416">
        <v>3257</v>
      </c>
      <c r="D118" s="1464" t="s">
        <v>3999</v>
      </c>
      <c r="E118" s="306" t="s">
        <v>4122</v>
      </c>
      <c r="F118" s="1402" t="s">
        <v>4123</v>
      </c>
      <c r="G118" s="1405" t="s">
        <v>3998</v>
      </c>
      <c r="H118" s="306" t="str">
        <f>E118</f>
        <v>110/11/25</v>
      </c>
      <c r="I118" s="1524" t="s">
        <v>4037</v>
      </c>
      <c r="J118" s="406" t="s">
        <v>4125</v>
      </c>
      <c r="K118" s="403" t="s">
        <v>2034</v>
      </c>
      <c r="L118" s="1424" t="s">
        <v>4000</v>
      </c>
      <c r="M118" s="320" t="s">
        <v>4025</v>
      </c>
      <c r="N118" s="1359" t="s">
        <v>4162</v>
      </c>
      <c r="O118" s="327"/>
    </row>
    <row r="119" spans="1:15" ht="96" customHeight="1">
      <c r="A119" s="1350"/>
      <c r="B119" s="320" t="s">
        <v>4002</v>
      </c>
      <c r="C119" s="1417"/>
      <c r="D119" s="1465"/>
      <c r="E119" s="306" t="str">
        <f>E118</f>
        <v>110/11/25</v>
      </c>
      <c r="F119" s="1356"/>
      <c r="G119" s="1484"/>
      <c r="H119" s="320" t="s">
        <v>4124</v>
      </c>
      <c r="I119" s="1524"/>
      <c r="J119" s="406" t="s">
        <v>4126</v>
      </c>
      <c r="K119" s="405" t="s">
        <v>2002</v>
      </c>
      <c r="L119" s="1424"/>
      <c r="M119" s="320" t="s">
        <v>4143</v>
      </c>
      <c r="N119" s="1359"/>
      <c r="O119" s="327"/>
    </row>
    <row r="120" spans="1:15" ht="96" customHeight="1">
      <c r="A120" s="1350" t="s">
        <v>4127</v>
      </c>
      <c r="B120" s="320" t="s">
        <v>3992</v>
      </c>
      <c r="C120" s="1416">
        <v>3257</v>
      </c>
      <c r="D120" s="1464" t="s">
        <v>3999</v>
      </c>
      <c r="E120" s="306" t="s">
        <v>3663</v>
      </c>
      <c r="F120" s="1402" t="s">
        <v>4129</v>
      </c>
      <c r="G120" s="1405" t="s">
        <v>3998</v>
      </c>
      <c r="H120" s="306" t="str">
        <f>E120</f>
        <v>110/11/23</v>
      </c>
      <c r="I120" s="1524" t="s">
        <v>4037</v>
      </c>
      <c r="J120" s="406" t="s">
        <v>4130</v>
      </c>
      <c r="K120" s="403" t="s">
        <v>2034</v>
      </c>
      <c r="L120" s="1424" t="s">
        <v>4000</v>
      </c>
      <c r="M120" s="320" t="s">
        <v>4033</v>
      </c>
      <c r="N120" s="1359" t="s">
        <v>4132</v>
      </c>
      <c r="O120" s="327"/>
    </row>
    <row r="121" spans="1:15" ht="96" customHeight="1">
      <c r="A121" s="1350"/>
      <c r="B121" s="320" t="s">
        <v>4002</v>
      </c>
      <c r="C121" s="1417"/>
      <c r="D121" s="1465"/>
      <c r="E121" s="306" t="str">
        <f>E120</f>
        <v>110/11/23</v>
      </c>
      <c r="F121" s="1356"/>
      <c r="G121" s="1484"/>
      <c r="H121" s="320" t="s">
        <v>4128</v>
      </c>
      <c r="I121" s="1524"/>
      <c r="J121" s="406" t="s">
        <v>4131</v>
      </c>
      <c r="K121" s="405" t="s">
        <v>2002</v>
      </c>
      <c r="L121" s="1424"/>
      <c r="M121" s="320" t="s">
        <v>4001</v>
      </c>
      <c r="N121" s="1359"/>
      <c r="O121" s="327"/>
    </row>
    <row r="122" spans="1:15" ht="96" customHeight="1">
      <c r="A122" s="1350" t="s">
        <v>4133</v>
      </c>
      <c r="B122" s="320" t="s">
        <v>3992</v>
      </c>
      <c r="C122" s="1416">
        <v>3257</v>
      </c>
      <c r="D122" s="1464" t="s">
        <v>3999</v>
      </c>
      <c r="E122" s="306" t="s">
        <v>3735</v>
      </c>
      <c r="F122" s="1402" t="s">
        <v>4134</v>
      </c>
      <c r="G122" s="1405" t="s">
        <v>3998</v>
      </c>
      <c r="H122" s="306" t="str">
        <f>E122</f>
        <v>110/12/01</v>
      </c>
      <c r="I122" s="1524" t="s">
        <v>4037</v>
      </c>
      <c r="J122" s="406" t="s">
        <v>4136</v>
      </c>
      <c r="K122" s="403" t="s">
        <v>2034</v>
      </c>
      <c r="L122" s="1424" t="s">
        <v>4038</v>
      </c>
      <c r="M122" s="320" t="s">
        <v>4033</v>
      </c>
      <c r="N122" s="1359" t="s">
        <v>4138</v>
      </c>
      <c r="O122" s="327"/>
    </row>
    <row r="123" spans="1:15" ht="96" customHeight="1">
      <c r="A123" s="1350"/>
      <c r="B123" s="320" t="s">
        <v>4002</v>
      </c>
      <c r="C123" s="1417"/>
      <c r="D123" s="1465"/>
      <c r="E123" s="306" t="str">
        <f>E122</f>
        <v>110/12/01</v>
      </c>
      <c r="F123" s="1356"/>
      <c r="G123" s="1484"/>
      <c r="H123" s="320" t="s">
        <v>4135</v>
      </c>
      <c r="I123" s="1524"/>
      <c r="J123" s="406" t="s">
        <v>4137</v>
      </c>
      <c r="K123" s="405" t="s">
        <v>2002</v>
      </c>
      <c r="L123" s="1424"/>
      <c r="M123" s="320" t="s">
        <v>4001</v>
      </c>
      <c r="N123" s="1359"/>
      <c r="O123" s="327"/>
    </row>
    <row r="124" spans="1:15" ht="96" customHeight="1">
      <c r="A124" s="1350" t="s">
        <v>4139</v>
      </c>
      <c r="B124" s="320" t="s">
        <v>3992</v>
      </c>
      <c r="C124" s="1416">
        <v>3257</v>
      </c>
      <c r="D124" s="1464" t="s">
        <v>3999</v>
      </c>
      <c r="E124" s="306" t="s">
        <v>4140</v>
      </c>
      <c r="F124" s="1402" t="s">
        <v>4141</v>
      </c>
      <c r="G124" s="1405" t="s">
        <v>3998</v>
      </c>
      <c r="H124" s="306" t="str">
        <f>E124</f>
        <v>110/12/06</v>
      </c>
      <c r="I124" s="1524" t="s">
        <v>4037</v>
      </c>
      <c r="J124" s="406" t="s">
        <v>4156</v>
      </c>
      <c r="K124" s="403" t="s">
        <v>2034</v>
      </c>
      <c r="L124" s="1424" t="s">
        <v>4038</v>
      </c>
      <c r="M124" s="320" t="s">
        <v>4025</v>
      </c>
      <c r="N124" s="1359" t="s">
        <v>4155</v>
      </c>
      <c r="O124" s="327"/>
    </row>
    <row r="125" spans="1:15" ht="96" customHeight="1">
      <c r="A125" s="1350"/>
      <c r="B125" s="320" t="s">
        <v>4002</v>
      </c>
      <c r="C125" s="1417"/>
      <c r="D125" s="1465"/>
      <c r="E125" s="306" t="str">
        <f>E124</f>
        <v>110/12/06</v>
      </c>
      <c r="F125" s="1356"/>
      <c r="G125" s="1484"/>
      <c r="H125" s="320" t="s">
        <v>4142</v>
      </c>
      <c r="I125" s="1524"/>
      <c r="J125" s="406" t="s">
        <v>4157</v>
      </c>
      <c r="K125" s="405" t="s">
        <v>2002</v>
      </c>
      <c r="L125" s="1424"/>
      <c r="M125" s="320" t="s">
        <v>4030</v>
      </c>
      <c r="N125" s="1359"/>
      <c r="O125" s="327"/>
    </row>
    <row r="126" spans="1:15" ht="96" customHeight="1">
      <c r="A126" s="1350" t="s">
        <v>4440</v>
      </c>
      <c r="B126" s="320" t="s">
        <v>3991</v>
      </c>
      <c r="C126" s="1416">
        <v>3257</v>
      </c>
      <c r="D126" s="1464" t="s">
        <v>3982</v>
      </c>
      <c r="E126" s="306" t="s">
        <v>4441</v>
      </c>
      <c r="F126" s="1402" t="s">
        <v>4442</v>
      </c>
      <c r="G126" s="1405" t="s">
        <v>3982</v>
      </c>
      <c r="H126" s="306" t="str">
        <f>E126</f>
        <v>110/12/23</v>
      </c>
      <c r="I126" s="1524" t="s">
        <v>3996</v>
      </c>
      <c r="J126" s="406" t="s">
        <v>4443</v>
      </c>
      <c r="K126" s="403" t="s">
        <v>2034</v>
      </c>
      <c r="L126" s="1424" t="s">
        <v>4000</v>
      </c>
      <c r="M126" s="320" t="s">
        <v>3917</v>
      </c>
      <c r="N126" s="1359" t="s">
        <v>4445</v>
      </c>
      <c r="O126" s="327"/>
    </row>
    <row r="127" spans="1:15" ht="96" customHeight="1">
      <c r="A127" s="1350"/>
      <c r="B127" s="320" t="s">
        <v>3990</v>
      </c>
      <c r="C127" s="1417"/>
      <c r="D127" s="1465"/>
      <c r="E127" s="306" t="str">
        <f>E126</f>
        <v>110/12/23</v>
      </c>
      <c r="F127" s="1356"/>
      <c r="G127" s="1484"/>
      <c r="H127" s="320" t="s">
        <v>4446</v>
      </c>
      <c r="I127" s="1524"/>
      <c r="J127" s="406" t="s">
        <v>4444</v>
      </c>
      <c r="K127" s="405" t="s">
        <v>2002</v>
      </c>
      <c r="L127" s="1424"/>
      <c r="M127" s="320" t="s">
        <v>3935</v>
      </c>
      <c r="N127" s="1359"/>
      <c r="O127" s="327"/>
    </row>
    <row r="128" spans="1:15" ht="96" customHeight="1">
      <c r="A128" s="1350" t="s">
        <v>4584</v>
      </c>
      <c r="B128" s="320" t="s">
        <v>3991</v>
      </c>
      <c r="C128" s="1416">
        <v>3257</v>
      </c>
      <c r="D128" s="1464" t="s">
        <v>740</v>
      </c>
      <c r="E128" s="306" t="s">
        <v>4585</v>
      </c>
      <c r="F128" s="1402" t="s">
        <v>4586</v>
      </c>
      <c r="G128" s="1405" t="s">
        <v>740</v>
      </c>
      <c r="H128" s="306" t="str">
        <f>E128</f>
        <v>111/1/5</v>
      </c>
      <c r="I128" s="1524" t="s">
        <v>3996</v>
      </c>
      <c r="J128" s="406" t="s">
        <v>4588</v>
      </c>
      <c r="K128" s="403" t="s">
        <v>740</v>
      </c>
      <c r="L128" s="1424" t="s">
        <v>2029</v>
      </c>
      <c r="M128" s="320" t="s">
        <v>3917</v>
      </c>
      <c r="N128" s="1359" t="s">
        <v>4590</v>
      </c>
      <c r="O128" s="327"/>
    </row>
    <row r="129" spans="1:15" ht="96" customHeight="1">
      <c r="A129" s="1350"/>
      <c r="B129" s="320" t="s">
        <v>3990</v>
      </c>
      <c r="C129" s="1417"/>
      <c r="D129" s="1465"/>
      <c r="E129" s="306" t="str">
        <f>E128</f>
        <v>111/1/5</v>
      </c>
      <c r="F129" s="1356"/>
      <c r="G129" s="1484"/>
      <c r="H129" s="320" t="s">
        <v>4587</v>
      </c>
      <c r="I129" s="1524"/>
      <c r="J129" s="406" t="s">
        <v>4589</v>
      </c>
      <c r="K129" s="405" t="s">
        <v>2002</v>
      </c>
      <c r="L129" s="1424"/>
      <c r="M129" s="320" t="s">
        <v>3935</v>
      </c>
      <c r="N129" s="1359"/>
      <c r="O129" s="327"/>
    </row>
    <row r="130" spans="1:15" ht="96" customHeight="1">
      <c r="A130" s="1350" t="s">
        <v>4591</v>
      </c>
      <c r="B130" s="320" t="s">
        <v>3991</v>
      </c>
      <c r="C130" s="1416">
        <v>3257</v>
      </c>
      <c r="D130" s="1464" t="s">
        <v>740</v>
      </c>
      <c r="E130" s="306" t="s">
        <v>4592</v>
      </c>
      <c r="F130" s="1402" t="s">
        <v>4593</v>
      </c>
      <c r="G130" s="1405" t="s">
        <v>740</v>
      </c>
      <c r="H130" s="306" t="str">
        <f>E130</f>
        <v>111/1/13</v>
      </c>
      <c r="I130" s="1524" t="s">
        <v>3996</v>
      </c>
      <c r="J130" s="406" t="s">
        <v>4595</v>
      </c>
      <c r="K130" s="403" t="s">
        <v>740</v>
      </c>
      <c r="L130" s="1424" t="s">
        <v>2029</v>
      </c>
      <c r="M130" s="320" t="s">
        <v>3917</v>
      </c>
      <c r="N130" s="1359" t="s">
        <v>4597</v>
      </c>
      <c r="O130" s="327"/>
    </row>
    <row r="131" spans="1:15" ht="96" customHeight="1">
      <c r="A131" s="1350"/>
      <c r="B131" s="320" t="s">
        <v>3990</v>
      </c>
      <c r="C131" s="1417"/>
      <c r="D131" s="1465"/>
      <c r="E131" s="306" t="str">
        <f>E130</f>
        <v>111/1/13</v>
      </c>
      <c r="F131" s="1356"/>
      <c r="G131" s="1484"/>
      <c r="H131" s="320" t="s">
        <v>4594</v>
      </c>
      <c r="I131" s="1524"/>
      <c r="J131" s="406" t="s">
        <v>4596</v>
      </c>
      <c r="K131" s="405" t="s">
        <v>2002</v>
      </c>
      <c r="L131" s="1424"/>
      <c r="M131" s="320" t="s">
        <v>3935</v>
      </c>
      <c r="N131" s="1359"/>
      <c r="O131" s="327"/>
    </row>
    <row r="132" spans="1:15" ht="96" customHeight="1">
      <c r="A132" s="1350" t="s">
        <v>4604</v>
      </c>
      <c r="B132" s="320" t="s">
        <v>3991</v>
      </c>
      <c r="C132" s="1416">
        <v>3257</v>
      </c>
      <c r="D132" s="1464" t="s">
        <v>740</v>
      </c>
      <c r="E132" s="306" t="s">
        <v>4598</v>
      </c>
      <c r="F132" s="1402" t="s">
        <v>4599</v>
      </c>
      <c r="G132" s="1405" t="s">
        <v>740</v>
      </c>
      <c r="H132" s="306" t="str">
        <f>E132</f>
        <v>111/1/16</v>
      </c>
      <c r="I132" s="1524" t="s">
        <v>3996</v>
      </c>
      <c r="J132" s="406" t="s">
        <v>4601</v>
      </c>
      <c r="K132" s="403" t="s">
        <v>740</v>
      </c>
      <c r="L132" s="1424" t="s">
        <v>2029</v>
      </c>
      <c r="M132" s="320" t="s">
        <v>3917</v>
      </c>
      <c r="N132" s="1359" t="s">
        <v>4603</v>
      </c>
      <c r="O132" s="327"/>
    </row>
    <row r="133" spans="1:15" ht="96" customHeight="1">
      <c r="A133" s="1350"/>
      <c r="B133" s="320" t="s">
        <v>3990</v>
      </c>
      <c r="C133" s="1417"/>
      <c r="D133" s="1465"/>
      <c r="E133" s="306" t="str">
        <f>E132</f>
        <v>111/1/16</v>
      </c>
      <c r="F133" s="1356"/>
      <c r="G133" s="1484"/>
      <c r="H133" s="320" t="s">
        <v>4600</v>
      </c>
      <c r="I133" s="1524"/>
      <c r="J133" s="406" t="s">
        <v>4602</v>
      </c>
      <c r="K133" s="405" t="s">
        <v>2002</v>
      </c>
      <c r="L133" s="1424"/>
      <c r="M133" s="320" t="s">
        <v>3935</v>
      </c>
      <c r="N133" s="1359"/>
      <c r="O133" s="327"/>
    </row>
    <row r="134" spans="1:15" ht="96" customHeight="1">
      <c r="A134" s="1350" t="s">
        <v>4605</v>
      </c>
      <c r="B134" s="320" t="s">
        <v>3991</v>
      </c>
      <c r="C134" s="1416">
        <v>3257</v>
      </c>
      <c r="D134" s="1464" t="s">
        <v>740</v>
      </c>
      <c r="E134" s="306" t="s">
        <v>4606</v>
      </c>
      <c r="F134" s="1402" t="s">
        <v>4607</v>
      </c>
      <c r="G134" s="1405" t="s">
        <v>740</v>
      </c>
      <c r="H134" s="306" t="str">
        <f>E134</f>
        <v>111/1/21</v>
      </c>
      <c r="I134" s="1524" t="s">
        <v>3996</v>
      </c>
      <c r="J134" s="406" t="s">
        <v>4611</v>
      </c>
      <c r="K134" s="403" t="s">
        <v>740</v>
      </c>
      <c r="L134" s="1424" t="s">
        <v>2029</v>
      </c>
      <c r="M134" s="320" t="s">
        <v>3917</v>
      </c>
      <c r="N134" s="1359" t="s">
        <v>4610</v>
      </c>
      <c r="O134" s="327"/>
    </row>
    <row r="135" spans="1:15" ht="96" customHeight="1">
      <c r="A135" s="1350"/>
      <c r="B135" s="320" t="s">
        <v>3990</v>
      </c>
      <c r="C135" s="1417"/>
      <c r="D135" s="1465"/>
      <c r="E135" s="306" t="str">
        <f>E134</f>
        <v>111/1/21</v>
      </c>
      <c r="F135" s="1356"/>
      <c r="G135" s="1484"/>
      <c r="H135" s="320" t="s">
        <v>4608</v>
      </c>
      <c r="I135" s="1524"/>
      <c r="J135" s="406" t="s">
        <v>4609</v>
      </c>
      <c r="K135" s="405" t="s">
        <v>2002</v>
      </c>
      <c r="L135" s="1424"/>
      <c r="M135" s="320" t="s">
        <v>3935</v>
      </c>
      <c r="N135" s="1359"/>
      <c r="O135" s="327"/>
    </row>
    <row r="136" spans="1:15" ht="90" customHeight="1">
      <c r="A136" s="1350" t="s">
        <v>5008</v>
      </c>
      <c r="B136" s="320" t="s">
        <v>3991</v>
      </c>
      <c r="C136" s="1416">
        <v>3257</v>
      </c>
      <c r="D136" s="1464" t="s">
        <v>740</v>
      </c>
      <c r="E136" s="306" t="s">
        <v>5009</v>
      </c>
      <c r="F136" s="1402" t="s">
        <v>5010</v>
      </c>
      <c r="G136" s="1405" t="s">
        <v>740</v>
      </c>
      <c r="H136" s="306" t="str">
        <f>E136</f>
        <v>111/3/9</v>
      </c>
      <c r="I136" s="1524" t="s">
        <v>3996</v>
      </c>
      <c r="J136" s="406" t="s">
        <v>5017</v>
      </c>
      <c r="K136" s="403" t="s">
        <v>740</v>
      </c>
      <c r="L136" s="1424" t="s">
        <v>2029</v>
      </c>
      <c r="M136" s="320" t="s">
        <v>5015</v>
      </c>
      <c r="N136" s="1359" t="s">
        <v>5016</v>
      </c>
      <c r="O136" s="327"/>
    </row>
    <row r="137" spans="1:15" ht="90" customHeight="1">
      <c r="A137" s="1350"/>
      <c r="B137" s="320" t="s">
        <v>3990</v>
      </c>
      <c r="C137" s="1417"/>
      <c r="D137" s="1465"/>
      <c r="E137" s="306" t="str">
        <f>E136</f>
        <v>111/3/9</v>
      </c>
      <c r="F137" s="1356"/>
      <c r="G137" s="1484"/>
      <c r="H137" s="320" t="s">
        <v>5011</v>
      </c>
      <c r="I137" s="1524"/>
      <c r="J137" s="406" t="s">
        <v>5012</v>
      </c>
      <c r="K137" s="405" t="s">
        <v>2002</v>
      </c>
      <c r="L137" s="1424"/>
      <c r="M137" s="320" t="s">
        <v>688</v>
      </c>
      <c r="N137" s="1359"/>
      <c r="O137" s="327"/>
    </row>
    <row r="138" spans="1:15" ht="90" customHeight="1">
      <c r="A138" s="1350" t="s">
        <v>5291</v>
      </c>
      <c r="B138" s="320" t="s">
        <v>3991</v>
      </c>
      <c r="C138" s="1416">
        <v>3257</v>
      </c>
      <c r="D138" s="1464" t="s">
        <v>740</v>
      </c>
      <c r="E138" s="306" t="s">
        <v>5292</v>
      </c>
      <c r="F138" s="1402" t="s">
        <v>5293</v>
      </c>
      <c r="G138" s="1405" t="s">
        <v>740</v>
      </c>
      <c r="H138" s="306" t="str">
        <f>E138</f>
        <v>111/3/15</v>
      </c>
      <c r="I138" s="1524" t="s">
        <v>3996</v>
      </c>
      <c r="J138" s="406" t="s">
        <v>5295</v>
      </c>
      <c r="K138" s="403" t="s">
        <v>740</v>
      </c>
      <c r="L138" s="1424" t="s">
        <v>2029</v>
      </c>
      <c r="M138" s="320" t="s">
        <v>5015</v>
      </c>
      <c r="N138" s="1359" t="s">
        <v>5297</v>
      </c>
      <c r="O138" s="327"/>
    </row>
    <row r="139" spans="1:15" ht="90" customHeight="1">
      <c r="A139" s="1350"/>
      <c r="B139" s="320" t="s">
        <v>3990</v>
      </c>
      <c r="C139" s="1417"/>
      <c r="D139" s="1465"/>
      <c r="E139" s="306" t="str">
        <f>E138</f>
        <v>111/3/15</v>
      </c>
      <c r="F139" s="1356"/>
      <c r="G139" s="1484"/>
      <c r="H139" s="320" t="s">
        <v>5294</v>
      </c>
      <c r="I139" s="1524"/>
      <c r="J139" s="406" t="s">
        <v>5296</v>
      </c>
      <c r="K139" s="405" t="s">
        <v>2002</v>
      </c>
      <c r="L139" s="1424"/>
      <c r="M139" s="320" t="s">
        <v>688</v>
      </c>
      <c r="N139" s="1359"/>
      <c r="O139" s="327"/>
    </row>
    <row r="140" spans="1:15" ht="90" customHeight="1">
      <c r="A140" s="1350" t="s">
        <v>5298</v>
      </c>
      <c r="B140" s="320" t="s">
        <v>3991</v>
      </c>
      <c r="C140" s="1416">
        <v>3257</v>
      </c>
      <c r="D140" s="1464" t="s">
        <v>740</v>
      </c>
      <c r="E140" s="306" t="s">
        <v>5299</v>
      </c>
      <c r="F140" s="1402" t="s">
        <v>5300</v>
      </c>
      <c r="G140" s="1405" t="s">
        <v>740</v>
      </c>
      <c r="H140" s="306" t="str">
        <f>E140</f>
        <v>111/3/18</v>
      </c>
      <c r="I140" s="1524" t="s">
        <v>3996</v>
      </c>
      <c r="J140" s="406" t="s">
        <v>5302</v>
      </c>
      <c r="K140" s="403" t="s">
        <v>740</v>
      </c>
      <c r="L140" s="1424" t="s">
        <v>2029</v>
      </c>
      <c r="M140" s="320" t="s">
        <v>5015</v>
      </c>
      <c r="N140" s="1359" t="s">
        <v>5304</v>
      </c>
      <c r="O140" s="327"/>
    </row>
    <row r="141" spans="1:15" ht="90" customHeight="1">
      <c r="A141" s="1350"/>
      <c r="B141" s="320" t="s">
        <v>3990</v>
      </c>
      <c r="C141" s="1417"/>
      <c r="D141" s="1465"/>
      <c r="E141" s="306" t="str">
        <f>E140</f>
        <v>111/3/18</v>
      </c>
      <c r="F141" s="1356"/>
      <c r="G141" s="1484"/>
      <c r="H141" s="320" t="s">
        <v>5301</v>
      </c>
      <c r="I141" s="1524"/>
      <c r="J141" s="406" t="s">
        <v>5303</v>
      </c>
      <c r="K141" s="405" t="s">
        <v>2002</v>
      </c>
      <c r="L141" s="1424"/>
      <c r="M141" s="320" t="s">
        <v>688</v>
      </c>
      <c r="N141" s="1359"/>
      <c r="O141" s="327"/>
    </row>
    <row r="142" spans="1:15" ht="90" customHeight="1">
      <c r="A142" s="1350" t="s">
        <v>5305</v>
      </c>
      <c r="B142" s="320" t="s">
        <v>3991</v>
      </c>
      <c r="C142" s="1416">
        <v>3257</v>
      </c>
      <c r="D142" s="1464" t="s">
        <v>740</v>
      </c>
      <c r="E142" s="306" t="s">
        <v>5307</v>
      </c>
      <c r="F142" s="1402" t="s">
        <v>5306</v>
      </c>
      <c r="G142" s="1405" t="s">
        <v>740</v>
      </c>
      <c r="H142" s="306" t="str">
        <f>E142</f>
        <v>111/3/28</v>
      </c>
      <c r="I142" s="1524" t="s">
        <v>3996</v>
      </c>
      <c r="J142" s="406" t="s">
        <v>5309</v>
      </c>
      <c r="K142" s="403" t="s">
        <v>740</v>
      </c>
      <c r="L142" s="1424" t="s">
        <v>2029</v>
      </c>
      <c r="M142" s="320" t="s">
        <v>5015</v>
      </c>
      <c r="N142" s="1359" t="s">
        <v>5311</v>
      </c>
      <c r="O142" s="327"/>
    </row>
    <row r="143" spans="1:15" ht="90" customHeight="1">
      <c r="A143" s="1350"/>
      <c r="B143" s="320" t="s">
        <v>3990</v>
      </c>
      <c r="C143" s="1417"/>
      <c r="D143" s="1465"/>
      <c r="E143" s="306" t="str">
        <f>E142</f>
        <v>111/3/28</v>
      </c>
      <c r="F143" s="1356"/>
      <c r="G143" s="1484"/>
      <c r="H143" s="320" t="s">
        <v>5308</v>
      </c>
      <c r="I143" s="1524"/>
      <c r="J143" s="406" t="s">
        <v>5310</v>
      </c>
      <c r="K143" s="405" t="s">
        <v>2002</v>
      </c>
      <c r="L143" s="1424"/>
      <c r="M143" s="320" t="s">
        <v>688</v>
      </c>
      <c r="N143" s="1359"/>
      <c r="O143" s="327"/>
    </row>
    <row r="144" spans="1:15" ht="90" customHeight="1">
      <c r="A144" s="1350" t="s">
        <v>5312</v>
      </c>
      <c r="B144" s="320" t="s">
        <v>3991</v>
      </c>
      <c r="C144" s="1416">
        <v>3257</v>
      </c>
      <c r="D144" s="1464" t="s">
        <v>740</v>
      </c>
      <c r="E144" s="306" t="s">
        <v>5307</v>
      </c>
      <c r="F144" s="1402" t="s">
        <v>5313</v>
      </c>
      <c r="G144" s="1405" t="s">
        <v>740</v>
      </c>
      <c r="H144" s="306" t="str">
        <f>E144</f>
        <v>111/3/28</v>
      </c>
      <c r="I144" s="1524" t="s">
        <v>3996</v>
      </c>
      <c r="J144" s="406" t="s">
        <v>5315</v>
      </c>
      <c r="K144" s="403" t="s">
        <v>740</v>
      </c>
      <c r="L144" s="1424" t="s">
        <v>2029</v>
      </c>
      <c r="M144" s="320" t="s">
        <v>5015</v>
      </c>
      <c r="N144" s="1359" t="s">
        <v>5317</v>
      </c>
      <c r="O144" s="327"/>
    </row>
    <row r="145" spans="1:15" ht="90" customHeight="1">
      <c r="A145" s="1350"/>
      <c r="B145" s="320" t="s">
        <v>3990</v>
      </c>
      <c r="C145" s="1417"/>
      <c r="D145" s="1465"/>
      <c r="E145" s="306" t="str">
        <f>E144</f>
        <v>111/3/28</v>
      </c>
      <c r="F145" s="1356"/>
      <c r="G145" s="1484"/>
      <c r="H145" s="320" t="s">
        <v>5314</v>
      </c>
      <c r="I145" s="1524"/>
      <c r="J145" s="406" t="s">
        <v>5316</v>
      </c>
      <c r="K145" s="405" t="s">
        <v>2002</v>
      </c>
      <c r="L145" s="1424"/>
      <c r="M145" s="320" t="s">
        <v>688</v>
      </c>
      <c r="N145" s="1359"/>
      <c r="O145" s="327"/>
    </row>
    <row r="146" spans="1:15" ht="90" customHeight="1">
      <c r="A146" s="1350" t="s">
        <v>5530</v>
      </c>
      <c r="B146" s="320" t="s">
        <v>3991</v>
      </c>
      <c r="C146" s="1416">
        <v>3257</v>
      </c>
      <c r="D146" s="1464" t="s">
        <v>740</v>
      </c>
      <c r="E146" s="306" t="s">
        <v>5556</v>
      </c>
      <c r="F146" s="1402" t="s">
        <v>5557</v>
      </c>
      <c r="G146" s="1405" t="s">
        <v>740</v>
      </c>
      <c r="H146" s="306" t="str">
        <f>E146</f>
        <v>111/4/8</v>
      </c>
      <c r="I146" s="1524" t="s">
        <v>3996</v>
      </c>
      <c r="J146" s="406" t="s">
        <v>5558</v>
      </c>
      <c r="K146" s="403" t="s">
        <v>740</v>
      </c>
      <c r="L146" s="1424" t="s">
        <v>444</v>
      </c>
      <c r="M146" s="320" t="s">
        <v>5015</v>
      </c>
      <c r="N146" s="1359" t="s">
        <v>5560</v>
      </c>
      <c r="O146" s="327"/>
    </row>
    <row r="147" spans="1:15" ht="90" customHeight="1">
      <c r="A147" s="1350"/>
      <c r="B147" s="320" t="s">
        <v>3990</v>
      </c>
      <c r="C147" s="1417"/>
      <c r="D147" s="1465"/>
      <c r="E147" s="306" t="str">
        <f>E146</f>
        <v>111/4/8</v>
      </c>
      <c r="F147" s="1356"/>
      <c r="G147" s="1484"/>
      <c r="H147" s="320" t="s">
        <v>5011</v>
      </c>
      <c r="I147" s="1524"/>
      <c r="J147" s="406" t="s">
        <v>5559</v>
      </c>
      <c r="K147" s="405" t="s">
        <v>459</v>
      </c>
      <c r="L147" s="1424"/>
      <c r="M147" s="320" t="s">
        <v>688</v>
      </c>
      <c r="N147" s="1359"/>
      <c r="O147" s="327"/>
    </row>
    <row r="148" spans="1:15" ht="90" customHeight="1">
      <c r="A148" s="1350" t="s">
        <v>5561</v>
      </c>
      <c r="B148" s="320" t="s">
        <v>3991</v>
      </c>
      <c r="C148" s="1416">
        <v>3257</v>
      </c>
      <c r="D148" s="1464" t="s">
        <v>740</v>
      </c>
      <c r="E148" s="306" t="s">
        <v>5562</v>
      </c>
      <c r="F148" s="1402" t="s">
        <v>5563</v>
      </c>
      <c r="G148" s="1405" t="s">
        <v>740</v>
      </c>
      <c r="H148" s="306" t="str">
        <f>E148</f>
        <v>111/5/3</v>
      </c>
      <c r="I148" s="1524" t="s">
        <v>3996</v>
      </c>
      <c r="J148" s="406" t="s">
        <v>5939</v>
      </c>
      <c r="K148" s="403" t="s">
        <v>740</v>
      </c>
      <c r="L148" s="1424" t="s">
        <v>444</v>
      </c>
      <c r="M148" s="320" t="s">
        <v>2517</v>
      </c>
      <c r="N148" s="1359" t="s">
        <v>5566</v>
      </c>
      <c r="O148" s="327"/>
    </row>
    <row r="149" spans="1:15" ht="90" customHeight="1">
      <c r="A149" s="1350"/>
      <c r="B149" s="320" t="s">
        <v>3990</v>
      </c>
      <c r="C149" s="1417"/>
      <c r="D149" s="1465"/>
      <c r="E149" s="306" t="str">
        <f>E148</f>
        <v>111/5/3</v>
      </c>
      <c r="F149" s="1356"/>
      <c r="G149" s="1484"/>
      <c r="H149" s="320" t="s">
        <v>5564</v>
      </c>
      <c r="I149" s="1524"/>
      <c r="J149" s="406" t="s">
        <v>5565</v>
      </c>
      <c r="K149" s="405" t="s">
        <v>459</v>
      </c>
      <c r="L149" s="1424"/>
      <c r="M149" s="320" t="s">
        <v>688</v>
      </c>
      <c r="N149" s="1359"/>
      <c r="O149" s="327"/>
    </row>
    <row r="150" spans="1:15" ht="90" customHeight="1">
      <c r="A150" s="1350" t="s">
        <v>5567</v>
      </c>
      <c r="B150" s="320" t="s">
        <v>3991</v>
      </c>
      <c r="C150" s="1416">
        <v>3257</v>
      </c>
      <c r="D150" s="1464" t="s">
        <v>740</v>
      </c>
      <c r="E150" s="306" t="s">
        <v>5568</v>
      </c>
      <c r="F150" s="1402" t="s">
        <v>5569</v>
      </c>
      <c r="G150" s="1405" t="s">
        <v>740</v>
      </c>
      <c r="H150" s="306" t="str">
        <f>E150</f>
        <v>111/5/12</v>
      </c>
      <c r="I150" s="1524" t="s">
        <v>3996</v>
      </c>
      <c r="J150" s="406" t="s">
        <v>5571</v>
      </c>
      <c r="K150" s="403" t="s">
        <v>740</v>
      </c>
      <c r="L150" s="1424" t="s">
        <v>444</v>
      </c>
      <c r="M150" s="320" t="s">
        <v>2517</v>
      </c>
      <c r="N150" s="1359" t="s">
        <v>5573</v>
      </c>
      <c r="O150" s="327"/>
    </row>
    <row r="151" spans="1:15" ht="90" customHeight="1">
      <c r="A151" s="1350"/>
      <c r="B151" s="320" t="s">
        <v>3990</v>
      </c>
      <c r="C151" s="1417"/>
      <c r="D151" s="1465"/>
      <c r="E151" s="306" t="str">
        <f>E150</f>
        <v>111/5/12</v>
      </c>
      <c r="F151" s="1356"/>
      <c r="G151" s="1484"/>
      <c r="H151" s="320" t="s">
        <v>5570</v>
      </c>
      <c r="I151" s="1524"/>
      <c r="J151" s="406" t="s">
        <v>5572</v>
      </c>
      <c r="K151" s="405" t="s">
        <v>459</v>
      </c>
      <c r="L151" s="1424"/>
      <c r="M151" s="320" t="s">
        <v>688</v>
      </c>
      <c r="N151" s="1359"/>
      <c r="O151" s="327"/>
    </row>
    <row r="152" spans="1:15" ht="90" customHeight="1">
      <c r="A152" s="1350" t="s">
        <v>5764</v>
      </c>
      <c r="B152" s="320" t="s">
        <v>3991</v>
      </c>
      <c r="C152" s="1416">
        <v>3257</v>
      </c>
      <c r="D152" s="1464" t="s">
        <v>740</v>
      </c>
      <c r="E152" s="306" t="s">
        <v>5765</v>
      </c>
      <c r="F152" s="1402" t="s">
        <v>5766</v>
      </c>
      <c r="G152" s="1405" t="s">
        <v>740</v>
      </c>
      <c r="H152" s="306" t="str">
        <f>E152</f>
        <v>111/5/27</v>
      </c>
      <c r="I152" s="1524" t="s">
        <v>3996</v>
      </c>
      <c r="J152" s="406" t="s">
        <v>5940</v>
      </c>
      <c r="K152" s="403" t="s">
        <v>740</v>
      </c>
      <c r="L152" s="1424" t="s">
        <v>444</v>
      </c>
      <c r="M152" s="320" t="s">
        <v>743</v>
      </c>
      <c r="N152" s="1359" t="s">
        <v>5769</v>
      </c>
      <c r="O152" s="327"/>
    </row>
    <row r="153" spans="1:15" ht="90" customHeight="1">
      <c r="A153" s="1350"/>
      <c r="B153" s="320" t="s">
        <v>3990</v>
      </c>
      <c r="C153" s="1417"/>
      <c r="D153" s="1465"/>
      <c r="E153" s="306" t="str">
        <f>E152</f>
        <v>111/5/27</v>
      </c>
      <c r="F153" s="1356"/>
      <c r="G153" s="1484"/>
      <c r="H153" s="320" t="s">
        <v>5767</v>
      </c>
      <c r="I153" s="1524"/>
      <c r="J153" s="406" t="s">
        <v>5768</v>
      </c>
      <c r="K153" s="405" t="s">
        <v>459</v>
      </c>
      <c r="L153" s="1424"/>
      <c r="M153" s="320" t="s">
        <v>688</v>
      </c>
      <c r="N153" s="1359"/>
      <c r="O153" s="327"/>
    </row>
    <row r="154" spans="1:15" ht="90" customHeight="1">
      <c r="A154" s="1350" t="s">
        <v>5770</v>
      </c>
      <c r="B154" s="320" t="s">
        <v>3991</v>
      </c>
      <c r="C154" s="1416">
        <v>3257</v>
      </c>
      <c r="D154" s="1464" t="s">
        <v>740</v>
      </c>
      <c r="E154" s="306" t="s">
        <v>5771</v>
      </c>
      <c r="F154" s="1402" t="s">
        <v>5772</v>
      </c>
      <c r="G154" s="1405" t="s">
        <v>740</v>
      </c>
      <c r="H154" s="306" t="str">
        <f>E154</f>
        <v>111/6/7</v>
      </c>
      <c r="I154" s="1524" t="s">
        <v>3996</v>
      </c>
      <c r="J154" s="406" t="s">
        <v>5941</v>
      </c>
      <c r="K154" s="403" t="s">
        <v>740</v>
      </c>
      <c r="L154" s="1424" t="s">
        <v>444</v>
      </c>
      <c r="M154" s="320" t="s">
        <v>743</v>
      </c>
      <c r="N154" s="1359" t="s">
        <v>5775</v>
      </c>
      <c r="O154" s="327"/>
    </row>
    <row r="155" spans="1:15" ht="90" customHeight="1">
      <c r="A155" s="1350"/>
      <c r="B155" s="320" t="s">
        <v>3990</v>
      </c>
      <c r="C155" s="1417"/>
      <c r="D155" s="1465"/>
      <c r="E155" s="306" t="str">
        <f>E154</f>
        <v>111/6/7</v>
      </c>
      <c r="F155" s="1356"/>
      <c r="G155" s="1484"/>
      <c r="H155" s="320" t="s">
        <v>5773</v>
      </c>
      <c r="I155" s="1524"/>
      <c r="J155" s="406" t="s">
        <v>5774</v>
      </c>
      <c r="K155" s="405" t="s">
        <v>459</v>
      </c>
      <c r="L155" s="1424"/>
      <c r="M155" s="320" t="s">
        <v>688</v>
      </c>
      <c r="N155" s="1359"/>
      <c r="O155" s="327"/>
    </row>
    <row r="156" spans="1:15" ht="90" customHeight="1">
      <c r="A156" s="1350" t="s">
        <v>5936</v>
      </c>
      <c r="B156" s="320" t="s">
        <v>739</v>
      </c>
      <c r="C156" s="1416">
        <v>3257</v>
      </c>
      <c r="D156" s="1464" t="s">
        <v>740</v>
      </c>
      <c r="E156" s="306" t="s">
        <v>5935</v>
      </c>
      <c r="F156" s="1402" t="s">
        <v>5937</v>
      </c>
      <c r="G156" s="1405" t="s">
        <v>740</v>
      </c>
      <c r="H156" s="306" t="str">
        <f>E156</f>
        <v>111/6/20</v>
      </c>
      <c r="I156" s="1524" t="s">
        <v>741</v>
      </c>
      <c r="J156" s="406" t="s">
        <v>5942</v>
      </c>
      <c r="K156" s="403" t="s">
        <v>740</v>
      </c>
      <c r="L156" s="1424" t="s">
        <v>444</v>
      </c>
      <c r="M156" s="320" t="s">
        <v>743</v>
      </c>
      <c r="N156" s="1359" t="s">
        <v>5944</v>
      </c>
      <c r="O156" s="327"/>
    </row>
    <row r="157" spans="1:15" ht="90" customHeight="1">
      <c r="A157" s="1350"/>
      <c r="B157" s="320" t="s">
        <v>745</v>
      </c>
      <c r="C157" s="1417"/>
      <c r="D157" s="1465"/>
      <c r="E157" s="306" t="str">
        <f>E156</f>
        <v>111/6/20</v>
      </c>
      <c r="F157" s="1356"/>
      <c r="G157" s="1484"/>
      <c r="H157" s="320" t="s">
        <v>5938</v>
      </c>
      <c r="I157" s="1524"/>
      <c r="J157" s="406" t="s">
        <v>5943</v>
      </c>
      <c r="K157" s="405" t="s">
        <v>459</v>
      </c>
      <c r="L157" s="1424"/>
      <c r="M157" s="320" t="s">
        <v>688</v>
      </c>
      <c r="N157" s="1359"/>
      <c r="O157" s="327"/>
    </row>
    <row r="158" spans="1:15" ht="90" customHeight="1">
      <c r="A158" s="1350" t="s">
        <v>5945</v>
      </c>
      <c r="B158" s="320" t="s">
        <v>739</v>
      </c>
      <c r="C158" s="1416">
        <v>3257</v>
      </c>
      <c r="D158" s="1464" t="s">
        <v>740</v>
      </c>
      <c r="E158" s="306" t="s">
        <v>5946</v>
      </c>
      <c r="F158" s="1402" t="s">
        <v>5947</v>
      </c>
      <c r="G158" s="1405" t="s">
        <v>740</v>
      </c>
      <c r="H158" s="306" t="str">
        <f>E158</f>
        <v>111/7/4</v>
      </c>
      <c r="I158" s="1524" t="s">
        <v>741</v>
      </c>
      <c r="J158" s="406" t="s">
        <v>5948</v>
      </c>
      <c r="K158" s="403" t="s">
        <v>740</v>
      </c>
      <c r="L158" s="1424" t="s">
        <v>444</v>
      </c>
      <c r="M158" s="320" t="s">
        <v>743</v>
      </c>
      <c r="N158" s="1359" t="s">
        <v>5950</v>
      </c>
      <c r="O158" s="327"/>
    </row>
    <row r="159" spans="1:15" ht="90" customHeight="1">
      <c r="A159" s="1350"/>
      <c r="B159" s="320" t="s">
        <v>745</v>
      </c>
      <c r="C159" s="1417"/>
      <c r="D159" s="1465"/>
      <c r="E159" s="306" t="str">
        <f>E158</f>
        <v>111/7/4</v>
      </c>
      <c r="F159" s="1356"/>
      <c r="G159" s="1484"/>
      <c r="H159" s="320" t="s">
        <v>5938</v>
      </c>
      <c r="I159" s="1524"/>
      <c r="J159" s="406" t="s">
        <v>5949</v>
      </c>
      <c r="K159" s="405" t="s">
        <v>459</v>
      </c>
      <c r="L159" s="1424"/>
      <c r="M159" s="320" t="s">
        <v>5951</v>
      </c>
      <c r="N159" s="1359"/>
      <c r="O159" s="327"/>
    </row>
    <row r="160" spans="1:15" ht="90" customHeight="1">
      <c r="A160" s="1350" t="s">
        <v>5952</v>
      </c>
      <c r="B160" s="320" t="s">
        <v>739</v>
      </c>
      <c r="C160" s="1416">
        <v>3257</v>
      </c>
      <c r="D160" s="1464" t="s">
        <v>740</v>
      </c>
      <c r="E160" s="306" t="s">
        <v>5953</v>
      </c>
      <c r="F160" s="1402" t="s">
        <v>5954</v>
      </c>
      <c r="G160" s="1405" t="s">
        <v>740</v>
      </c>
      <c r="H160" s="306" t="str">
        <f>E160</f>
        <v>111/7/27</v>
      </c>
      <c r="I160" s="1524" t="s">
        <v>741</v>
      </c>
      <c r="J160" s="406" t="s">
        <v>5958</v>
      </c>
      <c r="K160" s="403" t="s">
        <v>740</v>
      </c>
      <c r="L160" s="1424" t="s">
        <v>444</v>
      </c>
      <c r="M160" s="320" t="s">
        <v>743</v>
      </c>
      <c r="N160" s="1359" t="s">
        <v>5956</v>
      </c>
      <c r="O160" s="327"/>
    </row>
    <row r="161" spans="1:15" ht="90" customHeight="1">
      <c r="A161" s="1350"/>
      <c r="B161" s="320" t="s">
        <v>745</v>
      </c>
      <c r="C161" s="1417"/>
      <c r="D161" s="1465"/>
      <c r="E161" s="306" t="str">
        <f>E160</f>
        <v>111/7/27</v>
      </c>
      <c r="F161" s="1356"/>
      <c r="G161" s="1484"/>
      <c r="H161" s="320" t="s">
        <v>5955</v>
      </c>
      <c r="I161" s="1524"/>
      <c r="J161" s="406" t="s">
        <v>5963</v>
      </c>
      <c r="K161" s="405" t="s">
        <v>459</v>
      </c>
      <c r="L161" s="1424"/>
      <c r="M161" s="320" t="s">
        <v>2130</v>
      </c>
      <c r="N161" s="1359"/>
      <c r="O161" s="327"/>
    </row>
    <row r="162" spans="1:15" ht="90" customHeight="1">
      <c r="A162" s="1350" t="s">
        <v>5960</v>
      </c>
      <c r="B162" s="320" t="s">
        <v>739</v>
      </c>
      <c r="C162" s="1416">
        <v>3257</v>
      </c>
      <c r="D162" s="1464" t="s">
        <v>740</v>
      </c>
      <c r="E162" s="306" t="s">
        <v>5961</v>
      </c>
      <c r="F162" s="1402" t="s">
        <v>5962</v>
      </c>
      <c r="G162" s="1405" t="s">
        <v>740</v>
      </c>
      <c r="H162" s="306" t="str">
        <f>E162</f>
        <v>111/8/02</v>
      </c>
      <c r="I162" s="1524" t="s">
        <v>741</v>
      </c>
      <c r="J162" s="406" t="s">
        <v>5964</v>
      </c>
      <c r="K162" s="403" t="s">
        <v>740</v>
      </c>
      <c r="L162" s="1424" t="s">
        <v>444</v>
      </c>
      <c r="M162" s="320" t="s">
        <v>743</v>
      </c>
      <c r="N162" s="1359" t="s">
        <v>5965</v>
      </c>
      <c r="O162" s="327"/>
    </row>
    <row r="163" spans="1:15" ht="90" customHeight="1">
      <c r="A163" s="1350"/>
      <c r="B163" s="320" t="s">
        <v>745</v>
      </c>
      <c r="C163" s="1417"/>
      <c r="D163" s="1465"/>
      <c r="E163" s="306" t="str">
        <f>E162</f>
        <v>111/8/02</v>
      </c>
      <c r="F163" s="1356"/>
      <c r="G163" s="1484"/>
      <c r="H163" s="320" t="s">
        <v>5957</v>
      </c>
      <c r="I163" s="1524"/>
      <c r="J163" s="406" t="s">
        <v>5959</v>
      </c>
      <c r="K163" s="405" t="s">
        <v>459</v>
      </c>
      <c r="L163" s="1424"/>
      <c r="M163" s="320" t="s">
        <v>5951</v>
      </c>
      <c r="N163" s="1359"/>
      <c r="O163" s="327"/>
    </row>
    <row r="164" spans="1:15" ht="90" customHeight="1">
      <c r="A164" s="1410" t="s">
        <v>6137</v>
      </c>
      <c r="B164" s="320" t="s">
        <v>739</v>
      </c>
      <c r="C164" s="1416">
        <v>3257</v>
      </c>
      <c r="D164" s="1464" t="s">
        <v>740</v>
      </c>
      <c r="E164" s="306" t="s">
        <v>6138</v>
      </c>
      <c r="F164" s="1416" t="s">
        <v>6139</v>
      </c>
      <c r="G164" s="1464" t="s">
        <v>740</v>
      </c>
      <c r="H164" s="306" t="str">
        <f>E164</f>
        <v>111/8/05</v>
      </c>
      <c r="I164" s="1520" t="s">
        <v>741</v>
      </c>
      <c r="J164" s="406" t="s">
        <v>6141</v>
      </c>
      <c r="K164" s="403" t="s">
        <v>740</v>
      </c>
      <c r="L164" s="1420" t="s">
        <v>444</v>
      </c>
      <c r="M164" s="320" t="s">
        <v>743</v>
      </c>
      <c r="N164" s="1422" t="s">
        <v>6143</v>
      </c>
      <c r="O164" s="327"/>
    </row>
    <row r="165" spans="1:15" ht="90" customHeight="1">
      <c r="A165" s="1411"/>
      <c r="B165" s="320" t="s">
        <v>745</v>
      </c>
      <c r="C165" s="1417"/>
      <c r="D165" s="1465"/>
      <c r="E165" s="306" t="str">
        <f>E164</f>
        <v>111/8/05</v>
      </c>
      <c r="F165" s="1417"/>
      <c r="G165" s="1465"/>
      <c r="H165" s="320" t="s">
        <v>6140</v>
      </c>
      <c r="I165" s="1521"/>
      <c r="J165" s="406" t="s">
        <v>6142</v>
      </c>
      <c r="K165" s="405" t="s">
        <v>459</v>
      </c>
      <c r="L165" s="1421"/>
      <c r="M165" s="320" t="s">
        <v>5759</v>
      </c>
      <c r="N165" s="1423"/>
      <c r="O165" s="327"/>
    </row>
    <row r="166" spans="1:15" ht="90" customHeight="1">
      <c r="A166" s="1410" t="s">
        <v>6144</v>
      </c>
      <c r="B166" s="320" t="s">
        <v>739</v>
      </c>
      <c r="C166" s="1416">
        <v>3257</v>
      </c>
      <c r="D166" s="1464" t="s">
        <v>740</v>
      </c>
      <c r="E166" s="306" t="s">
        <v>6145</v>
      </c>
      <c r="F166" s="1416" t="s">
        <v>6146</v>
      </c>
      <c r="G166" s="1464" t="s">
        <v>740</v>
      </c>
      <c r="H166" s="306" t="str">
        <f>E166</f>
        <v>111/8/19</v>
      </c>
      <c r="I166" s="1520" t="s">
        <v>741</v>
      </c>
      <c r="J166" s="406" t="s">
        <v>6149</v>
      </c>
      <c r="K166" s="403" t="s">
        <v>740</v>
      </c>
      <c r="L166" s="1420" t="s">
        <v>444</v>
      </c>
      <c r="M166" s="320" t="s">
        <v>743</v>
      </c>
      <c r="N166" s="1422" t="s">
        <v>6150</v>
      </c>
      <c r="O166" s="327"/>
    </row>
    <row r="167" spans="1:15" ht="90" customHeight="1">
      <c r="A167" s="1411"/>
      <c r="B167" s="320" t="s">
        <v>745</v>
      </c>
      <c r="C167" s="1417"/>
      <c r="D167" s="1465"/>
      <c r="E167" s="306" t="str">
        <f>E166</f>
        <v>111/8/19</v>
      </c>
      <c r="F167" s="1417"/>
      <c r="G167" s="1465"/>
      <c r="H167" s="320" t="s">
        <v>6147</v>
      </c>
      <c r="I167" s="1521"/>
      <c r="J167" s="406" t="s">
        <v>6148</v>
      </c>
      <c r="K167" s="405" t="s">
        <v>459</v>
      </c>
      <c r="L167" s="1421"/>
      <c r="M167" s="320" t="s">
        <v>5759</v>
      </c>
      <c r="N167" s="1423"/>
      <c r="O167" s="327"/>
    </row>
    <row r="168" spans="1:15" ht="90" customHeight="1">
      <c r="A168" s="1410" t="s">
        <v>6412</v>
      </c>
      <c r="B168" s="320" t="s">
        <v>739</v>
      </c>
      <c r="C168" s="1416">
        <v>3257</v>
      </c>
      <c r="D168" s="1464" t="s">
        <v>740</v>
      </c>
      <c r="E168" s="306" t="s">
        <v>6413</v>
      </c>
      <c r="F168" s="1416" t="s">
        <v>6414</v>
      </c>
      <c r="G168" s="1464" t="s">
        <v>740</v>
      </c>
      <c r="H168" s="306" t="str">
        <f>E168</f>
        <v>111/9/16</v>
      </c>
      <c r="I168" s="1520" t="s">
        <v>741</v>
      </c>
      <c r="J168" s="406" t="s">
        <v>6416</v>
      </c>
      <c r="K168" s="403" t="s">
        <v>740</v>
      </c>
      <c r="L168" s="1420" t="s">
        <v>444</v>
      </c>
      <c r="M168" s="320" t="s">
        <v>743</v>
      </c>
      <c r="N168" s="1422" t="s">
        <v>6418</v>
      </c>
      <c r="O168" s="327"/>
    </row>
    <row r="169" spans="1:15" ht="90" customHeight="1">
      <c r="A169" s="1411"/>
      <c r="B169" s="320" t="s">
        <v>745</v>
      </c>
      <c r="C169" s="1417"/>
      <c r="D169" s="1465"/>
      <c r="E169" s="306" t="str">
        <f>E168</f>
        <v>111/9/16</v>
      </c>
      <c r="F169" s="1417"/>
      <c r="G169" s="1465"/>
      <c r="H169" s="320" t="s">
        <v>6415</v>
      </c>
      <c r="I169" s="1521"/>
      <c r="J169" s="406" t="s">
        <v>6417</v>
      </c>
      <c r="K169" s="405" t="s">
        <v>459</v>
      </c>
      <c r="L169" s="1421"/>
      <c r="M169" s="320" t="s">
        <v>5759</v>
      </c>
      <c r="N169" s="1423"/>
      <c r="O169" s="327"/>
    </row>
    <row r="170" spans="1:15" ht="90" customHeight="1">
      <c r="A170" s="1410" t="s">
        <v>6419</v>
      </c>
      <c r="B170" s="320" t="s">
        <v>739</v>
      </c>
      <c r="C170" s="1416">
        <v>3257</v>
      </c>
      <c r="D170" s="1464" t="s">
        <v>740</v>
      </c>
      <c r="E170" s="306" t="s">
        <v>6420</v>
      </c>
      <c r="F170" s="1416" t="s">
        <v>6421</v>
      </c>
      <c r="G170" s="1464" t="s">
        <v>740</v>
      </c>
      <c r="H170" s="306" t="str">
        <f>E170</f>
        <v>111/9/19</v>
      </c>
      <c r="I170" s="1520" t="s">
        <v>741</v>
      </c>
      <c r="J170" s="406" t="s">
        <v>6423</v>
      </c>
      <c r="K170" s="403" t="s">
        <v>740</v>
      </c>
      <c r="L170" s="1420" t="s">
        <v>444</v>
      </c>
      <c r="M170" s="320" t="s">
        <v>743</v>
      </c>
      <c r="N170" s="1422" t="s">
        <v>6425</v>
      </c>
      <c r="O170" s="327"/>
    </row>
    <row r="171" spans="1:15" ht="90" customHeight="1">
      <c r="A171" s="1411"/>
      <c r="B171" s="320" t="s">
        <v>745</v>
      </c>
      <c r="C171" s="1417"/>
      <c r="D171" s="1465"/>
      <c r="E171" s="306" t="str">
        <f>E170</f>
        <v>111/9/19</v>
      </c>
      <c r="F171" s="1417"/>
      <c r="G171" s="1465"/>
      <c r="H171" s="320" t="s">
        <v>6422</v>
      </c>
      <c r="I171" s="1521"/>
      <c r="J171" s="406" t="s">
        <v>6424</v>
      </c>
      <c r="K171" s="405" t="s">
        <v>459</v>
      </c>
      <c r="L171" s="1421"/>
      <c r="M171" s="320" t="s">
        <v>5759</v>
      </c>
      <c r="N171" s="1423"/>
      <c r="O171" s="327"/>
    </row>
    <row r="172" spans="1:15" ht="90" customHeight="1">
      <c r="A172" s="1410" t="s">
        <v>6426</v>
      </c>
      <c r="B172" s="320" t="s">
        <v>739</v>
      </c>
      <c r="C172" s="1416">
        <v>3257</v>
      </c>
      <c r="D172" s="1464" t="s">
        <v>740</v>
      </c>
      <c r="E172" s="306" t="s">
        <v>6428</v>
      </c>
      <c r="F172" s="1416" t="s">
        <v>6427</v>
      </c>
      <c r="G172" s="1464" t="s">
        <v>740</v>
      </c>
      <c r="H172" s="306" t="str">
        <f>E172</f>
        <v>111/9/26</v>
      </c>
      <c r="I172" s="1520" t="s">
        <v>741</v>
      </c>
      <c r="J172" s="406" t="s">
        <v>6431</v>
      </c>
      <c r="K172" s="403" t="s">
        <v>740</v>
      </c>
      <c r="L172" s="1420" t="s">
        <v>444</v>
      </c>
      <c r="M172" s="320" t="s">
        <v>743</v>
      </c>
      <c r="N172" s="1422" t="s">
        <v>6432</v>
      </c>
      <c r="O172" s="327"/>
    </row>
    <row r="173" spans="1:15" ht="90" customHeight="1">
      <c r="A173" s="1411"/>
      <c r="B173" s="320" t="s">
        <v>745</v>
      </c>
      <c r="C173" s="1417"/>
      <c r="D173" s="1465"/>
      <c r="E173" s="306" t="str">
        <f>E172</f>
        <v>111/9/26</v>
      </c>
      <c r="F173" s="1417"/>
      <c r="G173" s="1465"/>
      <c r="H173" s="320" t="s">
        <v>6429</v>
      </c>
      <c r="I173" s="1521"/>
      <c r="J173" s="406" t="s">
        <v>6430</v>
      </c>
      <c r="K173" s="405" t="s">
        <v>459</v>
      </c>
      <c r="L173" s="1421"/>
      <c r="M173" s="320" t="s">
        <v>5759</v>
      </c>
      <c r="N173" s="1423"/>
      <c r="O173" s="327"/>
    </row>
    <row r="174" spans="1:15" ht="90" customHeight="1">
      <c r="A174" s="1410" t="s">
        <v>6433</v>
      </c>
      <c r="B174" s="320" t="s">
        <v>739</v>
      </c>
      <c r="C174" s="1416">
        <v>3257</v>
      </c>
      <c r="D174" s="1464" t="s">
        <v>740</v>
      </c>
      <c r="E174" s="306" t="s">
        <v>6434</v>
      </c>
      <c r="F174" s="1416" t="s">
        <v>6435</v>
      </c>
      <c r="G174" s="1464" t="s">
        <v>740</v>
      </c>
      <c r="H174" s="306" t="str">
        <f>E174</f>
        <v>111/10/04</v>
      </c>
      <c r="I174" s="1520" t="s">
        <v>741</v>
      </c>
      <c r="J174" s="406" t="s">
        <v>6437</v>
      </c>
      <c r="K174" s="403" t="s">
        <v>740</v>
      </c>
      <c r="L174" s="1420" t="s">
        <v>444</v>
      </c>
      <c r="M174" s="320" t="s">
        <v>743</v>
      </c>
      <c r="N174" s="1422" t="s">
        <v>6439</v>
      </c>
      <c r="O174" s="327"/>
    </row>
    <row r="175" spans="1:15" ht="90" customHeight="1">
      <c r="A175" s="1411"/>
      <c r="B175" s="320" t="s">
        <v>745</v>
      </c>
      <c r="C175" s="1417"/>
      <c r="D175" s="1465"/>
      <c r="E175" s="306" t="str">
        <f>E174</f>
        <v>111/10/04</v>
      </c>
      <c r="F175" s="1417"/>
      <c r="G175" s="1465"/>
      <c r="H175" s="320" t="s">
        <v>6436</v>
      </c>
      <c r="I175" s="1521"/>
      <c r="J175" s="406" t="s">
        <v>6438</v>
      </c>
      <c r="K175" s="405" t="s">
        <v>459</v>
      </c>
      <c r="L175" s="1421"/>
      <c r="M175" s="320" t="s">
        <v>5759</v>
      </c>
      <c r="N175" s="1423"/>
      <c r="O175" s="327"/>
    </row>
    <row r="176" spans="1:15" ht="90" customHeight="1">
      <c r="A176" s="1410" t="s">
        <v>6440</v>
      </c>
      <c r="B176" s="320" t="s">
        <v>739</v>
      </c>
      <c r="C176" s="1416">
        <v>3257</v>
      </c>
      <c r="D176" s="1464" t="s">
        <v>740</v>
      </c>
      <c r="E176" s="306" t="s">
        <v>6441</v>
      </c>
      <c r="F176" s="1416" t="s">
        <v>6442</v>
      </c>
      <c r="G176" s="1464" t="s">
        <v>740</v>
      </c>
      <c r="H176" s="306" t="str">
        <f>E176</f>
        <v>111/10/11</v>
      </c>
      <c r="I176" s="1520" t="s">
        <v>741</v>
      </c>
      <c r="J176" s="406" t="s">
        <v>6444</v>
      </c>
      <c r="K176" s="403" t="s">
        <v>740</v>
      </c>
      <c r="L176" s="1420" t="s">
        <v>444</v>
      </c>
      <c r="M176" s="320" t="s">
        <v>743</v>
      </c>
      <c r="N176" s="1422" t="s">
        <v>6446</v>
      </c>
      <c r="O176" s="327"/>
    </row>
    <row r="177" spans="1:15" ht="90" customHeight="1">
      <c r="A177" s="1411"/>
      <c r="B177" s="320" t="s">
        <v>745</v>
      </c>
      <c r="C177" s="1417"/>
      <c r="D177" s="1465"/>
      <c r="E177" s="306" t="str">
        <f>E176</f>
        <v>111/10/11</v>
      </c>
      <c r="F177" s="1417"/>
      <c r="G177" s="1465"/>
      <c r="H177" s="320" t="s">
        <v>6443</v>
      </c>
      <c r="I177" s="1521"/>
      <c r="J177" s="406" t="s">
        <v>6445</v>
      </c>
      <c r="K177" s="405" t="s">
        <v>459</v>
      </c>
      <c r="L177" s="1421"/>
      <c r="M177" s="320" t="s">
        <v>5759</v>
      </c>
      <c r="N177" s="1423"/>
      <c r="O177" s="327"/>
    </row>
    <row r="178" spans="1:15" ht="90" customHeight="1">
      <c r="A178" s="1410" t="s">
        <v>6752</v>
      </c>
      <c r="B178" s="320" t="s">
        <v>739</v>
      </c>
      <c r="C178" s="1416">
        <v>3257</v>
      </c>
      <c r="D178" s="1464" t="s">
        <v>740</v>
      </c>
      <c r="E178" s="306" t="s">
        <v>6703</v>
      </c>
      <c r="F178" s="1416" t="s">
        <v>6753</v>
      </c>
      <c r="G178" s="1464" t="s">
        <v>740</v>
      </c>
      <c r="H178" s="306" t="str">
        <f>E178</f>
        <v>111/10/18</v>
      </c>
      <c r="I178" s="1520" t="s">
        <v>741</v>
      </c>
      <c r="J178" s="406" t="s">
        <v>6755</v>
      </c>
      <c r="K178" s="403" t="s">
        <v>740</v>
      </c>
      <c r="L178" s="1420" t="s">
        <v>444</v>
      </c>
      <c r="M178" s="320" t="s">
        <v>743</v>
      </c>
      <c r="N178" s="1422" t="s">
        <v>6757</v>
      </c>
      <c r="O178" s="327"/>
    </row>
    <row r="179" spans="1:15" ht="90" customHeight="1">
      <c r="A179" s="1411"/>
      <c r="B179" s="320" t="s">
        <v>745</v>
      </c>
      <c r="C179" s="1417"/>
      <c r="D179" s="1465"/>
      <c r="E179" s="306" t="str">
        <f>E178</f>
        <v>111/10/18</v>
      </c>
      <c r="F179" s="1417"/>
      <c r="G179" s="1465"/>
      <c r="H179" s="320" t="s">
        <v>6754</v>
      </c>
      <c r="I179" s="1521"/>
      <c r="J179" s="406" t="s">
        <v>6756</v>
      </c>
      <c r="K179" s="405" t="s">
        <v>459</v>
      </c>
      <c r="L179" s="1421"/>
      <c r="M179" s="320" t="s">
        <v>5576</v>
      </c>
      <c r="N179" s="1423"/>
      <c r="O179" s="327"/>
    </row>
    <row r="180" spans="1:15" ht="90" customHeight="1">
      <c r="A180" s="1410" t="s">
        <v>6758</v>
      </c>
      <c r="B180" s="320" t="s">
        <v>739</v>
      </c>
      <c r="C180" s="1416">
        <v>3257</v>
      </c>
      <c r="D180" s="1464" t="s">
        <v>740</v>
      </c>
      <c r="E180" s="306" t="s">
        <v>6759</v>
      </c>
      <c r="F180" s="1416" t="s">
        <v>6760</v>
      </c>
      <c r="G180" s="1464" t="s">
        <v>740</v>
      </c>
      <c r="H180" s="306" t="str">
        <f>E180</f>
        <v>111/10/21</v>
      </c>
      <c r="I180" s="1520" t="s">
        <v>741</v>
      </c>
      <c r="J180" s="406" t="s">
        <v>6762</v>
      </c>
      <c r="K180" s="403" t="s">
        <v>740</v>
      </c>
      <c r="L180" s="1420" t="s">
        <v>444</v>
      </c>
      <c r="M180" s="320" t="s">
        <v>743</v>
      </c>
      <c r="N180" s="1422" t="s">
        <v>6764</v>
      </c>
      <c r="O180" s="327"/>
    </row>
    <row r="181" spans="1:15" ht="90" customHeight="1">
      <c r="A181" s="1411"/>
      <c r="B181" s="320" t="s">
        <v>745</v>
      </c>
      <c r="C181" s="1417"/>
      <c r="D181" s="1465"/>
      <c r="E181" s="306" t="str">
        <f>E180</f>
        <v>111/10/21</v>
      </c>
      <c r="F181" s="1417"/>
      <c r="G181" s="1465"/>
      <c r="H181" s="320" t="s">
        <v>6761</v>
      </c>
      <c r="I181" s="1521"/>
      <c r="J181" s="406" t="s">
        <v>6763</v>
      </c>
      <c r="K181" s="405" t="s">
        <v>459</v>
      </c>
      <c r="L181" s="1421"/>
      <c r="M181" s="320" t="s">
        <v>5576</v>
      </c>
      <c r="N181" s="1423"/>
      <c r="O181" s="327"/>
    </row>
    <row r="182" spans="1:15" ht="90" customHeight="1">
      <c r="A182" s="1410" t="s">
        <v>6765</v>
      </c>
      <c r="B182" s="320" t="s">
        <v>739</v>
      </c>
      <c r="C182" s="1416">
        <v>3257</v>
      </c>
      <c r="D182" s="1464" t="s">
        <v>740</v>
      </c>
      <c r="E182" s="306" t="s">
        <v>6504</v>
      </c>
      <c r="F182" s="1416" t="s">
        <v>6766</v>
      </c>
      <c r="G182" s="1464" t="s">
        <v>740</v>
      </c>
      <c r="H182" s="306" t="str">
        <f>E182</f>
        <v>111/11/02</v>
      </c>
      <c r="I182" s="1520" t="s">
        <v>741</v>
      </c>
      <c r="J182" s="406" t="s">
        <v>6768</v>
      </c>
      <c r="K182" s="403" t="s">
        <v>740</v>
      </c>
      <c r="L182" s="1420" t="s">
        <v>444</v>
      </c>
      <c r="M182" s="320" t="s">
        <v>743</v>
      </c>
      <c r="N182" s="1422" t="s">
        <v>6770</v>
      </c>
      <c r="O182" s="327"/>
    </row>
    <row r="183" spans="1:15" ht="90" customHeight="1">
      <c r="A183" s="1411"/>
      <c r="B183" s="320" t="s">
        <v>745</v>
      </c>
      <c r="C183" s="1417"/>
      <c r="D183" s="1465"/>
      <c r="E183" s="306" t="str">
        <f>E182</f>
        <v>111/11/02</v>
      </c>
      <c r="F183" s="1417"/>
      <c r="G183" s="1465"/>
      <c r="H183" s="320" t="s">
        <v>6767</v>
      </c>
      <c r="I183" s="1521"/>
      <c r="J183" s="406" t="s">
        <v>6769</v>
      </c>
      <c r="K183" s="405" t="s">
        <v>459</v>
      </c>
      <c r="L183" s="1421"/>
      <c r="M183" s="320" t="s">
        <v>5576</v>
      </c>
      <c r="N183" s="1423"/>
      <c r="O183" s="327"/>
    </row>
    <row r="184" spans="1:15" ht="90" customHeight="1">
      <c r="A184" s="1410" t="s">
        <v>7065</v>
      </c>
      <c r="B184" s="320" t="s">
        <v>739</v>
      </c>
      <c r="C184" s="1416">
        <v>3257</v>
      </c>
      <c r="D184" s="1464" t="s">
        <v>740</v>
      </c>
      <c r="E184" s="306" t="s">
        <v>7059</v>
      </c>
      <c r="F184" s="1416" t="s">
        <v>7060</v>
      </c>
      <c r="G184" s="1464" t="s">
        <v>740</v>
      </c>
      <c r="H184" s="306" t="str">
        <f>E184</f>
        <v>111/11/10</v>
      </c>
      <c r="I184" s="1520" t="s">
        <v>741</v>
      </c>
      <c r="J184" s="406" t="s">
        <v>7062</v>
      </c>
      <c r="K184" s="403" t="s">
        <v>740</v>
      </c>
      <c r="L184" s="1420" t="s">
        <v>444</v>
      </c>
      <c r="M184" s="320" t="s">
        <v>743</v>
      </c>
      <c r="N184" s="1422" t="s">
        <v>7064</v>
      </c>
      <c r="O184" s="327"/>
    </row>
    <row r="185" spans="1:15" ht="90" customHeight="1">
      <c r="A185" s="1411"/>
      <c r="B185" s="320" t="s">
        <v>745</v>
      </c>
      <c r="C185" s="1417"/>
      <c r="D185" s="1465"/>
      <c r="E185" s="306" t="str">
        <f>E184</f>
        <v>111/11/10</v>
      </c>
      <c r="F185" s="1417"/>
      <c r="G185" s="1465"/>
      <c r="H185" s="320" t="s">
        <v>7061</v>
      </c>
      <c r="I185" s="1521"/>
      <c r="J185" s="406" t="s">
        <v>7063</v>
      </c>
      <c r="K185" s="405" t="s">
        <v>459</v>
      </c>
      <c r="L185" s="1421"/>
      <c r="M185" s="320" t="s">
        <v>5576</v>
      </c>
      <c r="N185" s="1423"/>
      <c r="O185" s="327"/>
    </row>
    <row r="186" spans="1:15" ht="90" customHeight="1">
      <c r="A186" s="1410" t="s">
        <v>7066</v>
      </c>
      <c r="B186" s="320" t="s">
        <v>739</v>
      </c>
      <c r="C186" s="1416">
        <v>3257</v>
      </c>
      <c r="D186" s="1464" t="s">
        <v>740</v>
      </c>
      <c r="E186" s="306" t="s">
        <v>7070</v>
      </c>
      <c r="F186" s="1416" t="s">
        <v>7067</v>
      </c>
      <c r="G186" s="1464" t="s">
        <v>740</v>
      </c>
      <c r="H186" s="306" t="str">
        <f>E186</f>
        <v>111/11/22</v>
      </c>
      <c r="I186" s="1520" t="s">
        <v>741</v>
      </c>
      <c r="J186" s="406" t="s">
        <v>7068</v>
      </c>
      <c r="K186" s="403" t="s">
        <v>740</v>
      </c>
      <c r="L186" s="1420" t="s">
        <v>444</v>
      </c>
      <c r="M186" s="320" t="s">
        <v>743</v>
      </c>
      <c r="N186" s="1422" t="s">
        <v>7069</v>
      </c>
      <c r="O186" s="327"/>
    </row>
    <row r="187" spans="1:15" ht="90" customHeight="1">
      <c r="A187" s="1411"/>
      <c r="B187" s="320" t="s">
        <v>745</v>
      </c>
      <c r="C187" s="1417"/>
      <c r="D187" s="1465"/>
      <c r="E187" s="306" t="str">
        <f>E186</f>
        <v>111/11/22</v>
      </c>
      <c r="F187" s="1417"/>
      <c r="G187" s="1465"/>
      <c r="H187" s="320" t="s">
        <v>7071</v>
      </c>
      <c r="I187" s="1521"/>
      <c r="J187" s="406" t="s">
        <v>7072</v>
      </c>
      <c r="K187" s="405" t="s">
        <v>459</v>
      </c>
      <c r="L187" s="1421"/>
      <c r="M187" s="320" t="s">
        <v>5576</v>
      </c>
      <c r="N187" s="1423"/>
      <c r="O187" s="327"/>
    </row>
    <row r="188" spans="1:15" ht="90" customHeight="1">
      <c r="A188" s="1410" t="s">
        <v>7073</v>
      </c>
      <c r="B188" s="320" t="s">
        <v>739</v>
      </c>
      <c r="C188" s="1416">
        <v>3257</v>
      </c>
      <c r="D188" s="1464" t="s">
        <v>740</v>
      </c>
      <c r="E188" s="306" t="s">
        <v>7074</v>
      </c>
      <c r="F188" s="1416" t="s">
        <v>7075</v>
      </c>
      <c r="G188" s="1464" t="s">
        <v>740</v>
      </c>
      <c r="H188" s="306" t="str">
        <f>E188</f>
        <v>111/12/6</v>
      </c>
      <c r="I188" s="1520" t="s">
        <v>7076</v>
      </c>
      <c r="J188" s="406" t="s">
        <v>7077</v>
      </c>
      <c r="K188" s="403" t="s">
        <v>740</v>
      </c>
      <c r="L188" s="1420" t="s">
        <v>444</v>
      </c>
      <c r="M188" s="320" t="s">
        <v>743</v>
      </c>
      <c r="N188" s="1422" t="s">
        <v>7079</v>
      </c>
      <c r="O188" s="327"/>
    </row>
    <row r="189" spans="1:15" ht="90" customHeight="1">
      <c r="A189" s="1411"/>
      <c r="B189" s="320" t="s">
        <v>745</v>
      </c>
      <c r="C189" s="1417"/>
      <c r="D189" s="1465"/>
      <c r="E189" s="306" t="str">
        <f>E188</f>
        <v>111/12/6</v>
      </c>
      <c r="F189" s="1417"/>
      <c r="G189" s="1465"/>
      <c r="H189" s="320" t="s">
        <v>7061</v>
      </c>
      <c r="I189" s="1521"/>
      <c r="J189" s="406" t="s">
        <v>7078</v>
      </c>
      <c r="K189" s="405" t="s">
        <v>459</v>
      </c>
      <c r="L189" s="1421"/>
      <c r="M189" s="320" t="s">
        <v>5576</v>
      </c>
      <c r="N189" s="1423"/>
      <c r="O189" s="327"/>
    </row>
    <row r="190" spans="1:15" ht="90" customHeight="1">
      <c r="A190" s="1410" t="s">
        <v>7080</v>
      </c>
      <c r="B190" s="320" t="s">
        <v>739</v>
      </c>
      <c r="C190" s="1416">
        <v>3257</v>
      </c>
      <c r="D190" s="1464" t="s">
        <v>740</v>
      </c>
      <c r="E190" s="306" t="s">
        <v>6972</v>
      </c>
      <c r="F190" s="1416" t="s">
        <v>7081</v>
      </c>
      <c r="G190" s="1464" t="s">
        <v>740</v>
      </c>
      <c r="H190" s="306" t="str">
        <f>E190</f>
        <v>111/12/16</v>
      </c>
      <c r="I190" s="1520" t="s">
        <v>7076</v>
      </c>
      <c r="J190" s="406" t="s">
        <v>7082</v>
      </c>
      <c r="K190" s="403" t="s">
        <v>740</v>
      </c>
      <c r="L190" s="1420" t="s">
        <v>444</v>
      </c>
      <c r="M190" s="320" t="s">
        <v>743</v>
      </c>
      <c r="N190" s="1422" t="s">
        <v>7084</v>
      </c>
      <c r="O190" s="327"/>
    </row>
    <row r="191" spans="1:15" ht="90" customHeight="1">
      <c r="A191" s="1411"/>
      <c r="B191" s="320" t="s">
        <v>745</v>
      </c>
      <c r="C191" s="1417"/>
      <c r="D191" s="1465"/>
      <c r="E191" s="306" t="str">
        <f>E190</f>
        <v>111/12/16</v>
      </c>
      <c r="F191" s="1417"/>
      <c r="G191" s="1465"/>
      <c r="H191" s="320" t="s">
        <v>5957</v>
      </c>
      <c r="I191" s="1521"/>
      <c r="J191" s="406" t="s">
        <v>7083</v>
      </c>
      <c r="K191" s="405" t="s">
        <v>459</v>
      </c>
      <c r="L191" s="1421"/>
      <c r="M191" s="320" t="s">
        <v>5576</v>
      </c>
      <c r="N191" s="1423"/>
      <c r="O191" s="327"/>
    </row>
    <row r="192" spans="1:15" ht="90" customHeight="1">
      <c r="A192" s="1410" t="s">
        <v>7445</v>
      </c>
      <c r="B192" s="320" t="s">
        <v>739</v>
      </c>
      <c r="C192" s="1416">
        <v>3257</v>
      </c>
      <c r="D192" s="1464" t="s">
        <v>740</v>
      </c>
      <c r="E192" s="306" t="s">
        <v>7085</v>
      </c>
      <c r="F192" s="1416" t="s">
        <v>7086</v>
      </c>
      <c r="G192" s="1464" t="s">
        <v>740</v>
      </c>
      <c r="H192" s="306" t="str">
        <f>E192</f>
        <v>111/12/29</v>
      </c>
      <c r="I192" s="1520" t="s">
        <v>7076</v>
      </c>
      <c r="J192" s="406" t="s">
        <v>7089</v>
      </c>
      <c r="K192" s="403" t="s">
        <v>740</v>
      </c>
      <c r="L192" s="1420" t="s">
        <v>444</v>
      </c>
      <c r="M192" s="320" t="s">
        <v>743</v>
      </c>
      <c r="N192" s="1422" t="s">
        <v>7090</v>
      </c>
      <c r="O192" s="327"/>
    </row>
    <row r="193" spans="1:15" ht="90" customHeight="1">
      <c r="A193" s="1411"/>
      <c r="B193" s="320" t="s">
        <v>745</v>
      </c>
      <c r="C193" s="1417"/>
      <c r="D193" s="1465"/>
      <c r="E193" s="306" t="str">
        <f>E192</f>
        <v>111/12/29</v>
      </c>
      <c r="F193" s="1417"/>
      <c r="G193" s="1465"/>
      <c r="H193" s="320" t="s">
        <v>7087</v>
      </c>
      <c r="I193" s="1521"/>
      <c r="J193" s="406" t="s">
        <v>7088</v>
      </c>
      <c r="K193" s="405" t="s">
        <v>459</v>
      </c>
      <c r="L193" s="1421"/>
      <c r="M193" s="320" t="s">
        <v>5576</v>
      </c>
      <c r="N193" s="1423"/>
      <c r="O193" s="327"/>
    </row>
    <row r="194" spans="1:15" ht="90" customHeight="1">
      <c r="A194" s="1410" t="s">
        <v>7446</v>
      </c>
      <c r="B194" s="320" t="s">
        <v>739</v>
      </c>
      <c r="C194" s="1416">
        <v>3257</v>
      </c>
      <c r="D194" s="1464" t="s">
        <v>740</v>
      </c>
      <c r="E194" s="306" t="s">
        <v>7118</v>
      </c>
      <c r="F194" s="1533" t="s">
        <v>7447</v>
      </c>
      <c r="G194" s="1464" t="s">
        <v>740</v>
      </c>
      <c r="H194" s="306" t="str">
        <f>E194</f>
        <v>112/1/10</v>
      </c>
      <c r="I194" s="1520" t="s">
        <v>741</v>
      </c>
      <c r="J194" s="406" t="s">
        <v>7450</v>
      </c>
      <c r="K194" s="403" t="s">
        <v>740</v>
      </c>
      <c r="L194" s="1420" t="s">
        <v>444</v>
      </c>
      <c r="M194" s="320" t="s">
        <v>743</v>
      </c>
      <c r="N194" s="1422" t="s">
        <v>7451</v>
      </c>
      <c r="O194" s="327"/>
    </row>
    <row r="195" spans="1:15" ht="90" customHeight="1">
      <c r="A195" s="1411"/>
      <c r="B195" s="320" t="s">
        <v>745</v>
      </c>
      <c r="C195" s="1417"/>
      <c r="D195" s="1465"/>
      <c r="E195" s="306" t="str">
        <f>E194</f>
        <v>112/1/10</v>
      </c>
      <c r="F195" s="1534"/>
      <c r="G195" s="1465"/>
      <c r="H195" s="320" t="s">
        <v>7448</v>
      </c>
      <c r="I195" s="1521"/>
      <c r="J195" s="406" t="s">
        <v>7449</v>
      </c>
      <c r="K195" s="405" t="s">
        <v>459</v>
      </c>
      <c r="L195" s="1421"/>
      <c r="M195" s="320" t="s">
        <v>5576</v>
      </c>
      <c r="N195" s="1423"/>
      <c r="O195" s="327"/>
    </row>
    <row r="196" spans="1:15" ht="90" customHeight="1">
      <c r="A196" s="1410" t="s">
        <v>7452</v>
      </c>
      <c r="B196" s="320" t="s">
        <v>739</v>
      </c>
      <c r="C196" s="1416">
        <v>3257</v>
      </c>
      <c r="D196" s="1464" t="s">
        <v>740</v>
      </c>
      <c r="E196" s="306" t="s">
        <v>7304</v>
      </c>
      <c r="F196" s="1533" t="s">
        <v>7454</v>
      </c>
      <c r="G196" s="1464" t="s">
        <v>740</v>
      </c>
      <c r="H196" s="306" t="str">
        <f>E196</f>
        <v>112/1/16</v>
      </c>
      <c r="I196" s="1520" t="s">
        <v>741</v>
      </c>
      <c r="J196" s="406" t="s">
        <v>7457</v>
      </c>
      <c r="K196" s="403" t="s">
        <v>740</v>
      </c>
      <c r="L196" s="1420" t="s">
        <v>444</v>
      </c>
      <c r="M196" s="320" t="s">
        <v>743</v>
      </c>
      <c r="N196" s="1422" t="s">
        <v>7453</v>
      </c>
      <c r="O196" s="327"/>
    </row>
    <row r="197" spans="1:15" ht="90" customHeight="1">
      <c r="A197" s="1411"/>
      <c r="B197" s="320" t="s">
        <v>745</v>
      </c>
      <c r="C197" s="1417"/>
      <c r="D197" s="1465"/>
      <c r="E197" s="306" t="str">
        <f>E196</f>
        <v>112/1/16</v>
      </c>
      <c r="F197" s="1534"/>
      <c r="G197" s="1465"/>
      <c r="H197" s="320" t="s">
        <v>7455</v>
      </c>
      <c r="I197" s="1521"/>
      <c r="J197" s="406" t="s">
        <v>7456</v>
      </c>
      <c r="K197" s="405" t="s">
        <v>459</v>
      </c>
      <c r="L197" s="1421"/>
      <c r="M197" s="320" t="s">
        <v>5576</v>
      </c>
      <c r="N197" s="1423"/>
      <c r="O197" s="327"/>
    </row>
    <row r="198" spans="1:15" ht="45" customHeight="1">
      <c r="A198" s="409"/>
      <c r="C198" s="410"/>
      <c r="D198" s="411"/>
      <c r="F198" s="412"/>
      <c r="G198" s="390"/>
      <c r="I198" s="413"/>
      <c r="J198" s="319"/>
      <c r="K198" s="379"/>
      <c r="L198" s="414"/>
      <c r="N198" s="415"/>
      <c r="O198" s="327"/>
    </row>
    <row r="199" spans="1:15" ht="45" customHeight="1">
      <c r="A199" s="409"/>
      <c r="C199" s="410"/>
      <c r="D199" s="411"/>
      <c r="F199" s="412"/>
      <c r="G199" s="390"/>
      <c r="I199" s="413"/>
      <c r="J199" s="319"/>
      <c r="K199" s="379"/>
      <c r="L199" s="414"/>
      <c r="N199" s="415"/>
      <c r="O199" s="327"/>
    </row>
    <row r="200" spans="1:15" ht="45" customHeight="1">
      <c r="A200" s="409"/>
      <c r="C200" s="410"/>
      <c r="D200" s="411"/>
      <c r="F200" s="412"/>
      <c r="G200" s="390"/>
      <c r="I200" s="413"/>
      <c r="J200" s="319"/>
      <c r="K200" s="379"/>
      <c r="L200" s="414"/>
      <c r="N200" s="415"/>
      <c r="O200" s="327"/>
    </row>
    <row r="201" spans="1:15" ht="45" customHeight="1">
      <c r="A201" s="409"/>
      <c r="C201" s="410"/>
      <c r="D201" s="411"/>
      <c r="F201" s="412"/>
      <c r="G201" s="390"/>
      <c r="I201" s="413"/>
      <c r="J201" s="319"/>
      <c r="K201" s="379"/>
      <c r="L201" s="414"/>
      <c r="N201" s="415"/>
      <c r="O201" s="327"/>
    </row>
    <row r="202" spans="1:15" ht="45" customHeight="1">
      <c r="A202" s="409"/>
      <c r="C202" s="410"/>
      <c r="D202" s="411"/>
      <c r="F202" s="412"/>
      <c r="G202" s="390"/>
      <c r="I202" s="413"/>
      <c r="J202" s="319"/>
      <c r="K202" s="379"/>
      <c r="L202" s="414"/>
      <c r="N202" s="415"/>
      <c r="O202" s="327"/>
    </row>
    <row r="203" spans="1:15" ht="45" customHeight="1">
      <c r="A203" s="409"/>
      <c r="C203" s="410"/>
      <c r="D203" s="411"/>
      <c r="F203" s="412"/>
      <c r="G203" s="390"/>
      <c r="I203" s="413"/>
      <c r="J203" s="319"/>
      <c r="K203" s="379"/>
      <c r="L203" s="414"/>
      <c r="N203" s="415"/>
      <c r="O203" s="327"/>
    </row>
    <row r="204" spans="1:15" ht="45" customHeight="1">
      <c r="A204" s="409"/>
      <c r="C204" s="410"/>
      <c r="D204" s="411"/>
      <c r="F204" s="412"/>
      <c r="G204" s="390"/>
      <c r="I204" s="413"/>
      <c r="J204" s="319"/>
      <c r="K204" s="379"/>
      <c r="L204" s="414"/>
      <c r="N204" s="415"/>
      <c r="O204" s="327"/>
    </row>
    <row r="205" spans="1:15" ht="45" customHeight="1">
      <c r="A205" s="409"/>
      <c r="C205" s="410"/>
      <c r="D205" s="411"/>
      <c r="F205" s="412"/>
      <c r="G205" s="390"/>
      <c r="I205" s="413"/>
      <c r="J205" s="319"/>
      <c r="K205" s="379"/>
      <c r="L205" s="414"/>
      <c r="N205" s="415"/>
      <c r="O205" s="327"/>
    </row>
    <row r="206" spans="1:15" ht="45" customHeight="1">
      <c r="A206" s="409"/>
      <c r="C206" s="410"/>
      <c r="D206" s="411"/>
      <c r="F206" s="412"/>
      <c r="G206" s="390"/>
      <c r="I206" s="413"/>
      <c r="J206" s="319"/>
      <c r="K206" s="379"/>
      <c r="L206" s="414"/>
      <c r="N206" s="415"/>
      <c r="O206" s="327"/>
    </row>
    <row r="207" spans="1:15" ht="45" customHeight="1">
      <c r="A207" s="409"/>
      <c r="C207" s="410"/>
      <c r="D207" s="411"/>
      <c r="F207" s="412"/>
      <c r="G207" s="390"/>
      <c r="I207" s="413"/>
      <c r="J207" s="319"/>
      <c r="K207" s="379"/>
      <c r="L207" s="414"/>
      <c r="N207" s="415"/>
      <c r="O207" s="327"/>
    </row>
    <row r="208" spans="1:15" ht="45" customHeight="1">
      <c r="A208" s="409"/>
      <c r="C208" s="410"/>
      <c r="D208" s="411"/>
      <c r="F208" s="412"/>
      <c r="G208" s="390"/>
      <c r="I208" s="413"/>
      <c r="J208" s="319"/>
      <c r="K208" s="379"/>
      <c r="L208" s="414"/>
      <c r="N208" s="415"/>
      <c r="O208" s="327"/>
    </row>
    <row r="209" spans="1:15" ht="45" customHeight="1">
      <c r="A209" s="409"/>
      <c r="C209" s="410"/>
      <c r="D209" s="411"/>
      <c r="F209" s="412"/>
      <c r="G209" s="390"/>
      <c r="I209" s="413"/>
      <c r="J209" s="319"/>
      <c r="K209" s="379"/>
      <c r="L209" s="414"/>
      <c r="N209" s="415"/>
      <c r="O209" s="327"/>
    </row>
    <row r="210" spans="1:15" ht="45" customHeight="1">
      <c r="A210" s="409"/>
      <c r="C210" s="410"/>
      <c r="D210" s="411"/>
      <c r="F210" s="412"/>
      <c r="G210" s="390"/>
      <c r="I210" s="413"/>
      <c r="J210" s="319"/>
      <c r="K210" s="379"/>
      <c r="L210" s="414"/>
      <c r="N210" s="415"/>
      <c r="O210" s="327"/>
    </row>
    <row r="211" spans="1:15" ht="45" customHeight="1">
      <c r="A211" s="409"/>
      <c r="C211" s="410"/>
      <c r="D211" s="411"/>
      <c r="F211" s="412"/>
      <c r="G211" s="390"/>
      <c r="I211" s="413"/>
      <c r="J211" s="319"/>
      <c r="K211" s="379"/>
      <c r="L211" s="414"/>
      <c r="N211" s="415"/>
      <c r="O211" s="327"/>
    </row>
    <row r="212" spans="1:15" ht="45" customHeight="1">
      <c r="A212" s="409"/>
      <c r="C212" s="410"/>
      <c r="D212" s="411"/>
      <c r="F212" s="412"/>
      <c r="G212" s="390"/>
      <c r="I212" s="413"/>
      <c r="J212" s="319"/>
      <c r="K212" s="379"/>
      <c r="L212" s="414"/>
      <c r="N212" s="415"/>
      <c r="O212" s="327"/>
    </row>
    <row r="213" spans="1:15" ht="45" customHeight="1">
      <c r="A213" s="409"/>
      <c r="C213" s="410"/>
      <c r="D213" s="411"/>
      <c r="F213" s="412"/>
      <c r="G213" s="390"/>
      <c r="I213" s="413"/>
      <c r="J213" s="319"/>
      <c r="K213" s="379"/>
      <c r="L213" s="414"/>
      <c r="N213" s="415"/>
      <c r="O213" s="327"/>
    </row>
    <row r="214" spans="1:15" ht="45" customHeight="1">
      <c r="A214" s="409"/>
      <c r="C214" s="410"/>
      <c r="D214" s="411"/>
      <c r="F214" s="412"/>
      <c r="G214" s="390"/>
      <c r="I214" s="413"/>
      <c r="J214" s="319"/>
      <c r="K214" s="379"/>
      <c r="L214" s="414"/>
      <c r="N214" s="415"/>
      <c r="O214" s="327"/>
    </row>
    <row r="215" spans="1:15" ht="45" customHeight="1">
      <c r="A215" s="409"/>
      <c r="C215" s="410"/>
      <c r="D215" s="411"/>
      <c r="F215" s="412"/>
      <c r="G215" s="390"/>
      <c r="I215" s="413"/>
      <c r="J215" s="319"/>
      <c r="K215" s="379"/>
      <c r="L215" s="414"/>
      <c r="N215" s="415"/>
      <c r="O215" s="327"/>
    </row>
    <row r="216" spans="1:15" ht="45" customHeight="1">
      <c r="A216" s="409"/>
      <c r="C216" s="410"/>
      <c r="D216" s="411"/>
      <c r="F216" s="412"/>
      <c r="G216" s="390"/>
      <c r="I216" s="413"/>
      <c r="J216" s="319"/>
      <c r="K216" s="379"/>
      <c r="L216" s="414"/>
      <c r="N216" s="415"/>
      <c r="O216" s="327"/>
    </row>
    <row r="217" spans="1:15" ht="45" customHeight="1">
      <c r="A217" s="409"/>
      <c r="C217" s="410"/>
      <c r="D217" s="411"/>
      <c r="F217" s="412"/>
      <c r="G217" s="390"/>
      <c r="I217" s="413"/>
      <c r="J217" s="319"/>
      <c r="K217" s="379"/>
      <c r="L217" s="414"/>
      <c r="N217" s="415"/>
      <c r="O217" s="327"/>
    </row>
    <row r="218" spans="1:15" ht="45" customHeight="1">
      <c r="A218" s="409"/>
      <c r="C218" s="410"/>
      <c r="D218" s="411"/>
      <c r="F218" s="412"/>
      <c r="G218" s="390"/>
      <c r="I218" s="413"/>
      <c r="J218" s="319"/>
      <c r="K218" s="379"/>
      <c r="L218" s="414"/>
      <c r="N218" s="415"/>
      <c r="O218" s="327"/>
    </row>
    <row r="219" spans="1:15" ht="45" customHeight="1">
      <c r="A219" s="409"/>
      <c r="C219" s="410"/>
      <c r="D219" s="411"/>
      <c r="F219" s="412"/>
      <c r="G219" s="390"/>
      <c r="I219" s="413"/>
      <c r="J219" s="319"/>
      <c r="K219" s="379"/>
      <c r="L219" s="414"/>
      <c r="N219" s="415"/>
      <c r="O219" s="327"/>
    </row>
    <row r="220" spans="1:15" ht="45" customHeight="1">
      <c r="A220" s="409"/>
      <c r="C220" s="410"/>
      <c r="D220" s="411"/>
      <c r="F220" s="412"/>
      <c r="G220" s="390"/>
      <c r="I220" s="413"/>
      <c r="J220" s="319"/>
      <c r="K220" s="379"/>
      <c r="L220" s="414"/>
      <c r="N220" s="415"/>
      <c r="O220" s="327"/>
    </row>
    <row r="221" spans="1:15" ht="45" customHeight="1">
      <c r="A221" s="409"/>
      <c r="C221" s="410"/>
      <c r="D221" s="411"/>
      <c r="F221" s="412"/>
      <c r="G221" s="390"/>
      <c r="I221" s="413"/>
      <c r="J221" s="319"/>
      <c r="K221" s="379"/>
      <c r="L221" s="414"/>
      <c r="N221" s="415"/>
      <c r="O221" s="327"/>
    </row>
    <row r="222" spans="1:15" ht="45" customHeight="1">
      <c r="A222" s="409"/>
      <c r="C222" s="410"/>
      <c r="D222" s="411"/>
      <c r="F222" s="412"/>
      <c r="G222" s="390"/>
      <c r="I222" s="413"/>
      <c r="J222" s="319"/>
      <c r="K222" s="379"/>
      <c r="L222" s="414"/>
      <c r="N222" s="415"/>
      <c r="O222" s="327"/>
    </row>
    <row r="223" spans="1:15" ht="45" customHeight="1">
      <c r="A223" s="409"/>
      <c r="C223" s="410"/>
      <c r="D223" s="411"/>
      <c r="F223" s="412"/>
      <c r="G223" s="390"/>
      <c r="I223" s="413"/>
      <c r="J223" s="319"/>
      <c r="K223" s="379"/>
      <c r="L223" s="414"/>
      <c r="N223" s="415"/>
      <c r="O223" s="327"/>
    </row>
    <row r="224" spans="1:15" ht="45" customHeight="1">
      <c r="A224" s="409"/>
      <c r="C224" s="410"/>
      <c r="D224" s="411"/>
      <c r="F224" s="412"/>
      <c r="G224" s="390"/>
      <c r="I224" s="413"/>
      <c r="J224" s="319"/>
      <c r="K224" s="379"/>
      <c r="L224" s="414"/>
      <c r="N224" s="415"/>
      <c r="O224" s="327"/>
    </row>
    <row r="225" spans="1:15" ht="45" customHeight="1">
      <c r="A225" s="409"/>
      <c r="C225" s="410"/>
      <c r="D225" s="411"/>
      <c r="F225" s="412"/>
      <c r="G225" s="390"/>
      <c r="I225" s="413"/>
      <c r="J225" s="319"/>
      <c r="K225" s="379"/>
      <c r="L225" s="414"/>
      <c r="N225" s="415"/>
      <c r="O225" s="327"/>
    </row>
    <row r="226" spans="1:15" ht="45" customHeight="1">
      <c r="A226" s="409"/>
      <c r="C226" s="410"/>
      <c r="D226" s="411"/>
      <c r="F226" s="412"/>
      <c r="G226" s="390"/>
      <c r="I226" s="413"/>
      <c r="J226" s="319"/>
      <c r="K226" s="379"/>
      <c r="L226" s="414"/>
      <c r="N226" s="415"/>
      <c r="O226" s="327"/>
    </row>
    <row r="227" spans="1:15" ht="45" customHeight="1">
      <c r="A227" s="409"/>
      <c r="C227" s="410"/>
      <c r="D227" s="411"/>
      <c r="F227" s="412"/>
      <c r="G227" s="390"/>
      <c r="I227" s="413"/>
      <c r="J227" s="319"/>
      <c r="K227" s="379"/>
      <c r="L227" s="414"/>
      <c r="N227" s="415"/>
      <c r="O227" s="327"/>
    </row>
    <row r="228" spans="1:15" ht="45" customHeight="1">
      <c r="A228" s="409"/>
      <c r="C228" s="410"/>
      <c r="D228" s="411"/>
      <c r="F228" s="412"/>
      <c r="G228" s="390"/>
      <c r="I228" s="413"/>
      <c r="J228" s="319"/>
      <c r="K228" s="379"/>
      <c r="L228" s="414"/>
      <c r="N228" s="415"/>
      <c r="O228" s="327"/>
    </row>
    <row r="229" spans="1:15" ht="45" customHeight="1">
      <c r="A229" s="409"/>
      <c r="C229" s="410"/>
      <c r="D229" s="411"/>
      <c r="F229" s="412"/>
      <c r="G229" s="390"/>
      <c r="I229" s="413"/>
      <c r="J229" s="319"/>
      <c r="K229" s="379"/>
      <c r="L229" s="414"/>
      <c r="N229" s="415"/>
      <c r="O229" s="327"/>
    </row>
    <row r="230" spans="1:15" ht="45" customHeight="1">
      <c r="A230" s="409"/>
      <c r="C230" s="410"/>
      <c r="D230" s="411"/>
      <c r="F230" s="412"/>
      <c r="G230" s="390"/>
      <c r="I230" s="413"/>
      <c r="J230" s="319"/>
      <c r="K230" s="379"/>
      <c r="L230" s="414"/>
      <c r="N230" s="415"/>
      <c r="O230" s="327"/>
    </row>
    <row r="231" spans="1:15" ht="45" customHeight="1">
      <c r="A231" s="409"/>
      <c r="C231" s="410"/>
      <c r="D231" s="411"/>
      <c r="F231" s="412"/>
      <c r="G231" s="390"/>
      <c r="I231" s="413"/>
      <c r="J231" s="319"/>
      <c r="K231" s="379"/>
      <c r="L231" s="414"/>
      <c r="N231" s="415"/>
      <c r="O231" s="327"/>
    </row>
    <row r="232" spans="1:15" ht="45" customHeight="1">
      <c r="A232" s="409"/>
      <c r="C232" s="410"/>
      <c r="D232" s="411"/>
      <c r="F232" s="412"/>
      <c r="G232" s="390"/>
      <c r="I232" s="413"/>
      <c r="J232" s="319"/>
      <c r="K232" s="379"/>
      <c r="L232" s="414"/>
      <c r="N232" s="415"/>
      <c r="O232" s="327"/>
    </row>
    <row r="233" spans="1:15" ht="45" customHeight="1">
      <c r="A233" s="409"/>
      <c r="C233" s="410"/>
      <c r="D233" s="411"/>
      <c r="F233" s="412"/>
      <c r="G233" s="390"/>
      <c r="I233" s="413"/>
      <c r="J233" s="319"/>
      <c r="K233" s="379"/>
      <c r="L233" s="414"/>
      <c r="N233" s="415"/>
      <c r="O233" s="327"/>
    </row>
    <row r="234" spans="1:15" ht="45" customHeight="1">
      <c r="A234" s="409"/>
      <c r="C234" s="410"/>
      <c r="D234" s="411"/>
      <c r="F234" s="412"/>
      <c r="G234" s="390"/>
      <c r="I234" s="413"/>
      <c r="J234" s="319"/>
      <c r="K234" s="379"/>
      <c r="L234" s="414"/>
      <c r="N234" s="415"/>
      <c r="O234" s="327"/>
    </row>
    <row r="235" spans="1:15" ht="45" customHeight="1">
      <c r="A235" s="409"/>
      <c r="C235" s="410"/>
      <c r="D235" s="411"/>
      <c r="F235" s="412"/>
      <c r="G235" s="390"/>
      <c r="I235" s="413"/>
      <c r="J235" s="319"/>
      <c r="K235" s="379"/>
      <c r="L235" s="414"/>
      <c r="N235" s="415"/>
      <c r="O235" s="327"/>
    </row>
    <row r="236" spans="1:15" ht="45" customHeight="1">
      <c r="A236" s="409"/>
      <c r="C236" s="410"/>
      <c r="D236" s="411"/>
      <c r="F236" s="412"/>
      <c r="G236" s="390"/>
      <c r="I236" s="413"/>
      <c r="J236" s="319"/>
      <c r="K236" s="379"/>
      <c r="L236" s="414"/>
      <c r="N236" s="415"/>
      <c r="O236" s="327"/>
    </row>
    <row r="237" spans="1:15" ht="45" customHeight="1">
      <c r="A237" s="409"/>
      <c r="C237" s="410"/>
      <c r="D237" s="411"/>
      <c r="F237" s="412"/>
      <c r="G237" s="390"/>
      <c r="I237" s="413"/>
      <c r="J237" s="319"/>
      <c r="K237" s="379"/>
      <c r="L237" s="414"/>
      <c r="N237" s="415"/>
      <c r="O237" s="327"/>
    </row>
    <row r="238" spans="1:15" ht="45" customHeight="1">
      <c r="A238" s="409"/>
      <c r="C238" s="410"/>
      <c r="D238" s="411"/>
      <c r="F238" s="412"/>
      <c r="G238" s="390"/>
      <c r="I238" s="413"/>
      <c r="J238" s="319"/>
      <c r="K238" s="379"/>
      <c r="L238" s="414"/>
      <c r="N238" s="415"/>
      <c r="O238" s="327"/>
    </row>
    <row r="239" spans="1:15" ht="45" customHeight="1">
      <c r="A239" s="409"/>
      <c r="C239" s="410"/>
      <c r="D239" s="411"/>
      <c r="F239" s="412"/>
      <c r="G239" s="390"/>
      <c r="I239" s="413"/>
      <c r="J239" s="319"/>
      <c r="K239" s="379"/>
      <c r="L239" s="414"/>
      <c r="N239" s="415"/>
      <c r="O239" s="327"/>
    </row>
    <row r="240" spans="1:15" ht="45" customHeight="1">
      <c r="A240" s="409"/>
      <c r="C240" s="410"/>
      <c r="D240" s="411"/>
      <c r="F240" s="412"/>
      <c r="G240" s="390"/>
      <c r="I240" s="413"/>
      <c r="J240" s="319"/>
      <c r="K240" s="379"/>
      <c r="L240" s="414"/>
      <c r="N240" s="415"/>
      <c r="O240" s="327"/>
    </row>
    <row r="241" spans="1:15" ht="45" customHeight="1">
      <c r="A241" s="409"/>
      <c r="C241" s="410"/>
      <c r="D241" s="411"/>
      <c r="F241" s="412"/>
      <c r="G241" s="390"/>
      <c r="I241" s="413"/>
      <c r="J241" s="319"/>
      <c r="K241" s="379"/>
      <c r="L241" s="414"/>
      <c r="N241" s="415"/>
      <c r="O241" s="327"/>
    </row>
    <row r="242" spans="1:15" ht="45" customHeight="1">
      <c r="A242" s="409"/>
      <c r="C242" s="410"/>
      <c r="D242" s="411"/>
      <c r="F242" s="412"/>
      <c r="G242" s="390"/>
      <c r="I242" s="413"/>
      <c r="J242" s="319"/>
      <c r="K242" s="379"/>
      <c r="L242" s="414"/>
      <c r="N242" s="415"/>
      <c r="O242" s="327"/>
    </row>
    <row r="243" spans="1:15" ht="45" customHeight="1">
      <c r="A243" s="409"/>
      <c r="C243" s="410"/>
      <c r="D243" s="411"/>
      <c r="F243" s="412"/>
      <c r="G243" s="390"/>
      <c r="I243" s="413"/>
      <c r="J243" s="319"/>
      <c r="K243" s="379"/>
      <c r="L243" s="414"/>
      <c r="N243" s="415"/>
      <c r="O243" s="327"/>
    </row>
    <row r="244" spans="1:15" ht="45" customHeight="1">
      <c r="A244" s="409"/>
      <c r="C244" s="410"/>
      <c r="D244" s="411"/>
      <c r="F244" s="412"/>
      <c r="G244" s="390"/>
      <c r="I244" s="413"/>
      <c r="J244" s="319"/>
      <c r="K244" s="379"/>
      <c r="L244" s="414"/>
      <c r="N244" s="415"/>
      <c r="O244" s="327"/>
    </row>
    <row r="245" spans="1:15" ht="45" customHeight="1">
      <c r="A245" s="409"/>
      <c r="C245" s="410"/>
      <c r="D245" s="411"/>
      <c r="F245" s="412"/>
      <c r="G245" s="390"/>
      <c r="I245" s="413"/>
      <c r="J245" s="319"/>
      <c r="K245" s="379"/>
      <c r="L245" s="414"/>
      <c r="N245" s="415"/>
      <c r="O245" s="327"/>
    </row>
    <row r="246" spans="1:15" ht="45" customHeight="1">
      <c r="A246" s="409"/>
      <c r="C246" s="410"/>
      <c r="D246" s="411"/>
      <c r="F246" s="412"/>
      <c r="G246" s="390"/>
      <c r="I246" s="413"/>
      <c r="J246" s="319"/>
      <c r="K246" s="379"/>
      <c r="L246" s="414"/>
      <c r="N246" s="415"/>
      <c r="O246" s="327"/>
    </row>
    <row r="247" spans="1:15" ht="45" customHeight="1">
      <c r="A247" s="409"/>
      <c r="C247" s="410"/>
      <c r="D247" s="411"/>
      <c r="F247" s="412"/>
      <c r="G247" s="390"/>
      <c r="I247" s="413"/>
      <c r="J247" s="319"/>
      <c r="K247" s="379"/>
      <c r="L247" s="414"/>
      <c r="N247" s="415"/>
      <c r="O247" s="327"/>
    </row>
    <row r="248" spans="1:15" ht="45" customHeight="1">
      <c r="A248" s="409"/>
      <c r="C248" s="410"/>
      <c r="D248" s="411"/>
      <c r="F248" s="412"/>
      <c r="G248" s="390"/>
      <c r="I248" s="413"/>
      <c r="J248" s="319"/>
      <c r="K248" s="379"/>
      <c r="L248" s="414"/>
      <c r="N248" s="415"/>
      <c r="O248" s="327"/>
    </row>
    <row r="249" spans="1:15" ht="45" customHeight="1">
      <c r="A249" s="409"/>
      <c r="C249" s="410"/>
      <c r="D249" s="411"/>
      <c r="F249" s="412"/>
      <c r="G249" s="390"/>
      <c r="I249" s="413"/>
      <c r="J249" s="319"/>
      <c r="K249" s="379"/>
      <c r="L249" s="414"/>
      <c r="N249" s="415"/>
      <c r="O249" s="327"/>
    </row>
    <row r="250" spans="1:15" ht="45" customHeight="1">
      <c r="A250" s="409"/>
      <c r="C250" s="410"/>
      <c r="D250" s="411"/>
      <c r="F250" s="412"/>
      <c r="G250" s="390"/>
      <c r="I250" s="413"/>
      <c r="J250" s="319"/>
      <c r="K250" s="379"/>
      <c r="L250" s="414"/>
      <c r="N250" s="415"/>
      <c r="O250" s="327"/>
    </row>
    <row r="251" spans="1:15" ht="45" customHeight="1">
      <c r="A251" s="409"/>
      <c r="C251" s="410"/>
      <c r="D251" s="411"/>
      <c r="F251" s="412"/>
      <c r="G251" s="390"/>
      <c r="I251" s="413"/>
      <c r="J251" s="319"/>
      <c r="K251" s="379"/>
      <c r="L251" s="414"/>
      <c r="N251" s="415"/>
      <c r="O251" s="327"/>
    </row>
    <row r="252" spans="1:15" ht="45" customHeight="1">
      <c r="A252" s="409"/>
      <c r="C252" s="410"/>
      <c r="D252" s="411"/>
      <c r="F252" s="412"/>
      <c r="G252" s="390"/>
      <c r="I252" s="413"/>
      <c r="J252" s="319"/>
      <c r="K252" s="379"/>
      <c r="L252" s="414"/>
      <c r="N252" s="415"/>
      <c r="O252" s="327"/>
    </row>
    <row r="253" spans="1:15" ht="45" customHeight="1">
      <c r="A253" s="409"/>
      <c r="C253" s="410"/>
      <c r="D253" s="411"/>
      <c r="F253" s="412"/>
      <c r="G253" s="390"/>
      <c r="I253" s="413"/>
      <c r="J253" s="319"/>
      <c r="K253" s="379"/>
      <c r="L253" s="414"/>
      <c r="N253" s="415"/>
      <c r="O253" s="327"/>
    </row>
    <row r="254" spans="1:15" ht="45" customHeight="1">
      <c r="A254" s="409"/>
      <c r="C254" s="410"/>
      <c r="D254" s="411"/>
      <c r="F254" s="412"/>
      <c r="G254" s="390"/>
      <c r="I254" s="413"/>
      <c r="J254" s="319"/>
      <c r="K254" s="379"/>
      <c r="L254" s="414"/>
      <c r="N254" s="415"/>
      <c r="O254" s="327"/>
    </row>
    <row r="255" spans="1:15" ht="45" customHeight="1">
      <c r="A255" s="409"/>
      <c r="C255" s="410"/>
      <c r="D255" s="411"/>
      <c r="F255" s="412"/>
      <c r="G255" s="390"/>
      <c r="I255" s="413"/>
      <c r="J255" s="319"/>
      <c r="K255" s="379"/>
      <c r="L255" s="414"/>
      <c r="N255" s="415"/>
      <c r="O255" s="327"/>
    </row>
    <row r="256" spans="1:15" ht="45" customHeight="1">
      <c r="A256" s="409"/>
      <c r="C256" s="410"/>
      <c r="D256" s="411"/>
      <c r="F256" s="412"/>
      <c r="G256" s="390"/>
      <c r="I256" s="413"/>
      <c r="J256" s="319"/>
      <c r="K256" s="379"/>
      <c r="L256" s="414"/>
      <c r="N256" s="415"/>
      <c r="O256" s="327"/>
    </row>
    <row r="257" spans="1:15" ht="45" customHeight="1">
      <c r="A257" s="409"/>
      <c r="C257" s="410"/>
      <c r="D257" s="411"/>
      <c r="F257" s="412"/>
      <c r="G257" s="390"/>
      <c r="I257" s="413"/>
      <c r="J257" s="319"/>
      <c r="K257" s="379"/>
      <c r="L257" s="414"/>
      <c r="N257" s="415"/>
      <c r="O257" s="327"/>
    </row>
    <row r="258" spans="1:15" ht="45" customHeight="1">
      <c r="A258" s="409"/>
      <c r="C258" s="410"/>
      <c r="D258" s="411"/>
      <c r="F258" s="412"/>
      <c r="G258" s="390"/>
      <c r="I258" s="413"/>
      <c r="J258" s="319"/>
      <c r="K258" s="379"/>
      <c r="L258" s="414"/>
      <c r="N258" s="415"/>
      <c r="O258" s="327"/>
    </row>
    <row r="259" spans="1:15" ht="45" customHeight="1">
      <c r="A259" s="409"/>
      <c r="C259" s="410"/>
      <c r="D259" s="411"/>
      <c r="F259" s="412"/>
      <c r="G259" s="390"/>
      <c r="I259" s="413"/>
      <c r="J259" s="319"/>
      <c r="K259" s="379"/>
      <c r="L259" s="414"/>
      <c r="N259" s="415"/>
      <c r="O259" s="327"/>
    </row>
    <row r="260" spans="1:15" ht="45" customHeight="1">
      <c r="A260" s="409"/>
      <c r="C260" s="410"/>
      <c r="D260" s="411"/>
      <c r="F260" s="412"/>
      <c r="G260" s="390"/>
      <c r="I260" s="413"/>
      <c r="J260" s="319"/>
      <c r="K260" s="379"/>
      <c r="L260" s="414"/>
      <c r="N260" s="415"/>
      <c r="O260" s="327"/>
    </row>
    <row r="261" spans="1:15" ht="45" customHeight="1">
      <c r="A261" s="409"/>
      <c r="C261" s="410"/>
      <c r="D261" s="411"/>
      <c r="F261" s="412"/>
      <c r="G261" s="390"/>
      <c r="I261" s="413"/>
      <c r="J261" s="319"/>
      <c r="K261" s="379"/>
      <c r="L261" s="414"/>
      <c r="N261" s="415"/>
      <c r="O261" s="327"/>
    </row>
    <row r="262" spans="1:15" ht="45" customHeight="1">
      <c r="A262" s="409"/>
      <c r="C262" s="410"/>
      <c r="D262" s="411"/>
      <c r="F262" s="412"/>
      <c r="G262" s="390"/>
      <c r="I262" s="413"/>
      <c r="J262" s="319"/>
      <c r="K262" s="379"/>
      <c r="L262" s="414"/>
      <c r="N262" s="415"/>
      <c r="O262" s="327"/>
    </row>
    <row r="263" spans="1:15" ht="45" customHeight="1">
      <c r="A263" s="409"/>
      <c r="C263" s="410"/>
      <c r="D263" s="411"/>
      <c r="F263" s="412"/>
      <c r="G263" s="390"/>
      <c r="I263" s="413"/>
      <c r="J263" s="319"/>
      <c r="K263" s="379"/>
      <c r="L263" s="414"/>
      <c r="N263" s="415"/>
      <c r="O263" s="327"/>
    </row>
    <row r="264" spans="1:15" ht="45" customHeight="1">
      <c r="A264" s="409"/>
      <c r="C264" s="410"/>
      <c r="D264" s="411"/>
      <c r="F264" s="412"/>
      <c r="G264" s="390"/>
      <c r="I264" s="413"/>
      <c r="J264" s="319"/>
      <c r="K264" s="379"/>
      <c r="L264" s="414"/>
      <c r="N264" s="415"/>
      <c r="O264" s="327"/>
    </row>
    <row r="265" spans="1:15" ht="45" customHeight="1">
      <c r="A265" s="409"/>
      <c r="C265" s="410"/>
      <c r="D265" s="411"/>
      <c r="F265" s="412"/>
      <c r="G265" s="390"/>
      <c r="I265" s="413"/>
      <c r="J265" s="319"/>
      <c r="K265" s="379"/>
      <c r="L265" s="414"/>
      <c r="N265" s="415"/>
      <c r="O265" s="327"/>
    </row>
    <row r="266" spans="1:15" ht="45" customHeight="1">
      <c r="A266" s="409"/>
      <c r="C266" s="410"/>
      <c r="D266" s="411"/>
      <c r="F266" s="412"/>
      <c r="G266" s="390"/>
      <c r="I266" s="413"/>
      <c r="J266" s="319"/>
      <c r="K266" s="379"/>
      <c r="L266" s="414"/>
      <c r="N266" s="415"/>
      <c r="O266" s="327"/>
    </row>
    <row r="267" spans="1:15" ht="45" customHeight="1">
      <c r="A267" s="409"/>
      <c r="C267" s="410"/>
      <c r="D267" s="411"/>
      <c r="F267" s="412"/>
      <c r="G267" s="390"/>
      <c r="I267" s="413"/>
      <c r="J267" s="319"/>
      <c r="K267" s="379"/>
      <c r="L267" s="414"/>
      <c r="N267" s="415"/>
      <c r="O267" s="327"/>
    </row>
    <row r="268" spans="1:15" ht="45" customHeight="1">
      <c r="A268" s="409"/>
      <c r="C268" s="410"/>
      <c r="D268" s="411"/>
      <c r="F268" s="412"/>
      <c r="G268" s="390"/>
      <c r="I268" s="413"/>
      <c r="J268" s="319"/>
      <c r="K268" s="379"/>
      <c r="L268" s="414"/>
      <c r="N268" s="415"/>
      <c r="O268" s="327"/>
    </row>
    <row r="269" spans="1:15" ht="45" customHeight="1">
      <c r="A269" s="409"/>
      <c r="C269" s="410"/>
      <c r="D269" s="411"/>
      <c r="F269" s="412"/>
      <c r="G269" s="390"/>
      <c r="I269" s="413"/>
      <c r="J269" s="319"/>
      <c r="K269" s="379"/>
      <c r="L269" s="414"/>
      <c r="N269" s="415"/>
      <c r="O269" s="327"/>
    </row>
    <row r="270" spans="1:15" ht="45" customHeight="1">
      <c r="A270" s="409"/>
      <c r="C270" s="410"/>
      <c r="D270" s="411"/>
      <c r="F270" s="412"/>
      <c r="G270" s="390"/>
      <c r="I270" s="413"/>
      <c r="J270" s="319"/>
      <c r="K270" s="379"/>
      <c r="L270" s="414"/>
      <c r="N270" s="415"/>
      <c r="O270" s="327"/>
    </row>
    <row r="271" spans="1:15" ht="45" customHeight="1">
      <c r="A271" s="409"/>
      <c r="C271" s="410"/>
      <c r="D271" s="411"/>
      <c r="F271" s="412"/>
      <c r="G271" s="390"/>
      <c r="I271" s="413"/>
      <c r="J271" s="319"/>
      <c r="K271" s="379"/>
      <c r="L271" s="414"/>
      <c r="N271" s="415"/>
      <c r="O271" s="327"/>
    </row>
    <row r="272" spans="1:15" ht="45" customHeight="1">
      <c r="A272" s="409"/>
      <c r="C272" s="410"/>
      <c r="D272" s="411"/>
      <c r="F272" s="412"/>
      <c r="G272" s="390"/>
      <c r="I272" s="413"/>
      <c r="J272" s="319"/>
      <c r="K272" s="379"/>
      <c r="L272" s="414"/>
      <c r="N272" s="415"/>
      <c r="O272" s="327"/>
    </row>
    <row r="273" spans="1:15" ht="45" customHeight="1">
      <c r="A273" s="409"/>
      <c r="C273" s="410"/>
      <c r="D273" s="411"/>
      <c r="F273" s="412"/>
      <c r="G273" s="390"/>
      <c r="I273" s="413"/>
      <c r="J273" s="319"/>
      <c r="K273" s="379"/>
      <c r="L273" s="414"/>
      <c r="N273" s="415"/>
      <c r="O273" s="327"/>
    </row>
    <row r="274" spans="1:15" ht="45" customHeight="1">
      <c r="A274" s="409"/>
      <c r="C274" s="410"/>
      <c r="D274" s="411"/>
      <c r="F274" s="412"/>
      <c r="G274" s="390"/>
      <c r="I274" s="413"/>
      <c r="J274" s="319"/>
      <c r="K274" s="379"/>
      <c r="L274" s="414"/>
      <c r="N274" s="415"/>
      <c r="O274" s="327"/>
    </row>
    <row r="275" spans="1:15" ht="45" customHeight="1">
      <c r="A275" s="409"/>
      <c r="C275" s="410"/>
      <c r="D275" s="411"/>
      <c r="F275" s="412"/>
      <c r="G275" s="390"/>
      <c r="I275" s="413"/>
      <c r="J275" s="319"/>
      <c r="K275" s="379"/>
      <c r="L275" s="414"/>
      <c r="N275" s="415"/>
      <c r="O275" s="327"/>
    </row>
    <row r="276" spans="1:15" ht="45" customHeight="1">
      <c r="A276" s="409"/>
      <c r="C276" s="410"/>
      <c r="D276" s="411"/>
      <c r="F276" s="412"/>
      <c r="G276" s="390"/>
      <c r="I276" s="413"/>
      <c r="J276" s="319"/>
      <c r="K276" s="379"/>
      <c r="L276" s="414"/>
      <c r="N276" s="415"/>
      <c r="O276" s="327"/>
    </row>
    <row r="277" spans="1:15" ht="45" customHeight="1">
      <c r="A277" s="409"/>
      <c r="C277" s="410"/>
      <c r="D277" s="411"/>
      <c r="F277" s="412"/>
      <c r="G277" s="390"/>
      <c r="I277" s="413"/>
      <c r="J277" s="319"/>
      <c r="K277" s="379"/>
      <c r="L277" s="414"/>
      <c r="N277" s="415"/>
      <c r="O277" s="327"/>
    </row>
    <row r="278" spans="1:15" ht="45" customHeight="1">
      <c r="A278" s="409"/>
      <c r="C278" s="410"/>
      <c r="D278" s="411"/>
      <c r="F278" s="412"/>
      <c r="G278" s="390"/>
      <c r="I278" s="413"/>
      <c r="J278" s="319"/>
      <c r="K278" s="379"/>
      <c r="L278" s="414"/>
      <c r="N278" s="415"/>
      <c r="O278" s="327"/>
    </row>
    <row r="279" spans="1:15" ht="45" customHeight="1">
      <c r="A279" s="409"/>
      <c r="C279" s="410"/>
      <c r="D279" s="411"/>
      <c r="F279" s="412"/>
      <c r="G279" s="390"/>
      <c r="I279" s="413"/>
      <c r="J279" s="319"/>
      <c r="K279" s="379"/>
      <c r="L279" s="414"/>
      <c r="N279" s="415"/>
      <c r="O279" s="327"/>
    </row>
    <row r="280" spans="1:15" ht="45" customHeight="1">
      <c r="A280" s="409"/>
      <c r="C280" s="410"/>
      <c r="D280" s="411"/>
      <c r="F280" s="412"/>
      <c r="G280" s="390"/>
      <c r="I280" s="413"/>
      <c r="J280" s="319"/>
      <c r="K280" s="379"/>
      <c r="L280" s="414"/>
      <c r="N280" s="415"/>
      <c r="O280" s="327"/>
    </row>
    <row r="281" spans="1:15" ht="45" customHeight="1">
      <c r="A281" s="409"/>
      <c r="C281" s="410"/>
      <c r="D281" s="411"/>
      <c r="F281" s="412"/>
      <c r="G281" s="390"/>
      <c r="I281" s="413"/>
      <c r="J281" s="319"/>
      <c r="K281" s="379"/>
      <c r="L281" s="414"/>
      <c r="N281" s="415"/>
      <c r="O281" s="327"/>
    </row>
    <row r="282" spans="1:15" ht="45" customHeight="1">
      <c r="A282" s="409"/>
      <c r="C282" s="410"/>
      <c r="D282" s="411"/>
      <c r="F282" s="412"/>
      <c r="G282" s="390"/>
      <c r="I282" s="413"/>
      <c r="J282" s="319"/>
      <c r="K282" s="379"/>
      <c r="L282" s="414"/>
      <c r="N282" s="415"/>
      <c r="O282" s="327"/>
    </row>
    <row r="283" spans="1:15" ht="45" customHeight="1">
      <c r="A283" s="409"/>
      <c r="C283" s="410"/>
      <c r="D283" s="411"/>
      <c r="F283" s="412"/>
      <c r="G283" s="390"/>
      <c r="I283" s="413"/>
      <c r="J283" s="319"/>
      <c r="K283" s="379"/>
      <c r="L283" s="414"/>
      <c r="N283" s="415"/>
      <c r="O283" s="327"/>
    </row>
    <row r="284" spans="1:15" ht="45" customHeight="1">
      <c r="A284" s="409"/>
      <c r="C284" s="410"/>
      <c r="D284" s="411"/>
      <c r="F284" s="412"/>
      <c r="G284" s="390"/>
      <c r="I284" s="413"/>
      <c r="J284" s="319"/>
      <c r="K284" s="379"/>
      <c r="L284" s="414"/>
      <c r="N284" s="415"/>
      <c r="O284" s="327"/>
    </row>
    <row r="285" spans="1:15" ht="45" customHeight="1">
      <c r="A285" s="409"/>
      <c r="C285" s="410"/>
      <c r="D285" s="411"/>
      <c r="F285" s="412"/>
      <c r="G285" s="390"/>
      <c r="I285" s="413"/>
      <c r="J285" s="319"/>
      <c r="K285" s="379"/>
      <c r="L285" s="414"/>
      <c r="N285" s="415"/>
      <c r="O285" s="327"/>
    </row>
    <row r="286" spans="1:15" ht="45" customHeight="1">
      <c r="A286" s="409"/>
      <c r="C286" s="410"/>
      <c r="D286" s="411"/>
      <c r="F286" s="412"/>
      <c r="G286" s="390"/>
      <c r="I286" s="413"/>
      <c r="J286" s="319"/>
      <c r="K286" s="379"/>
      <c r="L286" s="414"/>
      <c r="N286" s="415"/>
      <c r="O286" s="327"/>
    </row>
    <row r="287" spans="1:15" ht="45" customHeight="1">
      <c r="A287" s="409"/>
      <c r="C287" s="410"/>
      <c r="D287" s="411"/>
      <c r="F287" s="412"/>
      <c r="G287" s="390"/>
      <c r="I287" s="413"/>
      <c r="J287" s="319"/>
      <c r="K287" s="379"/>
      <c r="L287" s="414"/>
      <c r="N287" s="415"/>
      <c r="O287" s="327"/>
    </row>
    <row r="288" spans="1:15" ht="45" customHeight="1">
      <c r="A288" s="409"/>
      <c r="C288" s="410"/>
      <c r="D288" s="411"/>
      <c r="F288" s="412"/>
      <c r="G288" s="390"/>
      <c r="I288" s="413"/>
      <c r="J288" s="319"/>
      <c r="K288" s="379"/>
      <c r="L288" s="414"/>
      <c r="N288" s="415"/>
      <c r="O288" s="327"/>
    </row>
    <row r="289" spans="1:15" ht="45" customHeight="1">
      <c r="A289" s="409"/>
      <c r="C289" s="410"/>
      <c r="D289" s="411"/>
      <c r="F289" s="412"/>
      <c r="G289" s="390"/>
      <c r="I289" s="413"/>
      <c r="J289" s="319"/>
      <c r="K289" s="379"/>
      <c r="L289" s="414"/>
      <c r="N289" s="415"/>
      <c r="O289" s="327"/>
    </row>
    <row r="290" spans="1:15" ht="45" customHeight="1">
      <c r="A290" s="409"/>
      <c r="C290" s="410"/>
      <c r="D290" s="411"/>
      <c r="F290" s="412"/>
      <c r="G290" s="390"/>
      <c r="I290" s="413"/>
      <c r="J290" s="319"/>
      <c r="K290" s="379"/>
      <c r="L290" s="414"/>
      <c r="N290" s="415"/>
      <c r="O290" s="327"/>
    </row>
    <row r="291" spans="1:15" ht="45" customHeight="1">
      <c r="A291" s="409"/>
      <c r="C291" s="410"/>
      <c r="D291" s="411"/>
      <c r="F291" s="412"/>
      <c r="G291" s="390"/>
      <c r="I291" s="413"/>
      <c r="J291" s="319"/>
      <c r="K291" s="379"/>
      <c r="L291" s="414"/>
      <c r="N291" s="415"/>
      <c r="O291" s="327"/>
    </row>
    <row r="292" spans="1:15" ht="45" customHeight="1">
      <c r="A292" s="409"/>
      <c r="C292" s="410"/>
      <c r="D292" s="411"/>
      <c r="F292" s="412"/>
      <c r="G292" s="390"/>
      <c r="I292" s="413"/>
      <c r="J292" s="319"/>
      <c r="K292" s="379"/>
      <c r="L292" s="414"/>
      <c r="N292" s="415"/>
      <c r="O292" s="327"/>
    </row>
    <row r="293" spans="1:15" ht="45" customHeight="1">
      <c r="A293" s="409"/>
      <c r="C293" s="410"/>
      <c r="D293" s="411"/>
      <c r="F293" s="412"/>
      <c r="G293" s="390"/>
      <c r="I293" s="413"/>
      <c r="J293" s="319"/>
      <c r="K293" s="379"/>
      <c r="L293" s="414"/>
      <c r="N293" s="415"/>
      <c r="O293" s="327"/>
    </row>
    <row r="294" spans="1:15" ht="50.1" customHeight="1"/>
    <row r="295" spans="1:15" ht="50.1" customHeight="1"/>
    <row r="296" spans="1:15" ht="50.1" customHeight="1"/>
    <row r="297" spans="1:15" ht="50.1" customHeight="1"/>
    <row r="298" spans="1:15" ht="50.1" customHeight="1"/>
    <row r="299" spans="1:15" ht="50.1" customHeight="1"/>
    <row r="300" spans="1:15" ht="50.1" customHeight="1"/>
    <row r="301" spans="1:15" ht="50.1" customHeight="1"/>
  </sheetData>
  <mergeCells count="785">
    <mergeCell ref="A194:A195"/>
    <mergeCell ref="C194:C195"/>
    <mergeCell ref="D194:D195"/>
    <mergeCell ref="F194:F195"/>
    <mergeCell ref="G194:G195"/>
    <mergeCell ref="I194:I195"/>
    <mergeCell ref="L194:L195"/>
    <mergeCell ref="N194:N195"/>
    <mergeCell ref="A196:A197"/>
    <mergeCell ref="C196:C197"/>
    <mergeCell ref="D196:D197"/>
    <mergeCell ref="F196:F197"/>
    <mergeCell ref="G196:G197"/>
    <mergeCell ref="I196:I197"/>
    <mergeCell ref="L196:L197"/>
    <mergeCell ref="N196:N197"/>
    <mergeCell ref="A182:A183"/>
    <mergeCell ref="C182:C183"/>
    <mergeCell ref="D182:D183"/>
    <mergeCell ref="F182:F183"/>
    <mergeCell ref="G182:G183"/>
    <mergeCell ref="I182:I183"/>
    <mergeCell ref="L182:L183"/>
    <mergeCell ref="N182:N183"/>
    <mergeCell ref="A178:A179"/>
    <mergeCell ref="C178:C179"/>
    <mergeCell ref="D178:D179"/>
    <mergeCell ref="F178:F179"/>
    <mergeCell ref="G178:G179"/>
    <mergeCell ref="I178:I179"/>
    <mergeCell ref="L178:L179"/>
    <mergeCell ref="N178:N179"/>
    <mergeCell ref="A180:A181"/>
    <mergeCell ref="C180:C181"/>
    <mergeCell ref="D180:D181"/>
    <mergeCell ref="F180:F181"/>
    <mergeCell ref="G180:G181"/>
    <mergeCell ref="I180:I181"/>
    <mergeCell ref="L180:L181"/>
    <mergeCell ref="N180:N181"/>
    <mergeCell ref="A176:A177"/>
    <mergeCell ref="C176:C177"/>
    <mergeCell ref="D176:D177"/>
    <mergeCell ref="F176:F177"/>
    <mergeCell ref="G176:G177"/>
    <mergeCell ref="I176:I177"/>
    <mergeCell ref="L176:L177"/>
    <mergeCell ref="N176:N177"/>
    <mergeCell ref="A172:A173"/>
    <mergeCell ref="C172:C173"/>
    <mergeCell ref="D172:D173"/>
    <mergeCell ref="F172:F173"/>
    <mergeCell ref="G172:G173"/>
    <mergeCell ref="I172:I173"/>
    <mergeCell ref="L172:L173"/>
    <mergeCell ref="N172:N173"/>
    <mergeCell ref="A174:A175"/>
    <mergeCell ref="C174:C175"/>
    <mergeCell ref="D174:D175"/>
    <mergeCell ref="F174:F175"/>
    <mergeCell ref="G174:G175"/>
    <mergeCell ref="I174:I175"/>
    <mergeCell ref="L174:L175"/>
    <mergeCell ref="N174:N175"/>
    <mergeCell ref="A168:A169"/>
    <mergeCell ref="C168:C169"/>
    <mergeCell ref="D168:D169"/>
    <mergeCell ref="F168:F169"/>
    <mergeCell ref="G168:G169"/>
    <mergeCell ref="I168:I169"/>
    <mergeCell ref="L168:L169"/>
    <mergeCell ref="N168:N169"/>
    <mergeCell ref="A170:A171"/>
    <mergeCell ref="C170:C171"/>
    <mergeCell ref="D170:D171"/>
    <mergeCell ref="F170:F171"/>
    <mergeCell ref="G170:G171"/>
    <mergeCell ref="I170:I171"/>
    <mergeCell ref="L170:L171"/>
    <mergeCell ref="N170:N171"/>
    <mergeCell ref="A164:A165"/>
    <mergeCell ref="C164:C165"/>
    <mergeCell ref="D164:D165"/>
    <mergeCell ref="F164:F165"/>
    <mergeCell ref="G164:G165"/>
    <mergeCell ref="I164:I165"/>
    <mergeCell ref="L164:L165"/>
    <mergeCell ref="N164:N165"/>
    <mergeCell ref="A166:A167"/>
    <mergeCell ref="C166:C167"/>
    <mergeCell ref="D166:D167"/>
    <mergeCell ref="F166:F167"/>
    <mergeCell ref="G166:G167"/>
    <mergeCell ref="I166:I167"/>
    <mergeCell ref="L166:L167"/>
    <mergeCell ref="N166:N167"/>
    <mergeCell ref="A148:A149"/>
    <mergeCell ref="C148:C149"/>
    <mergeCell ref="D148:D149"/>
    <mergeCell ref="F148:F149"/>
    <mergeCell ref="G148:G149"/>
    <mergeCell ref="I148:I149"/>
    <mergeCell ref="L148:L149"/>
    <mergeCell ref="N148:N149"/>
    <mergeCell ref="A150:A151"/>
    <mergeCell ref="C150:C151"/>
    <mergeCell ref="D150:D151"/>
    <mergeCell ref="F150:F151"/>
    <mergeCell ref="G150:G151"/>
    <mergeCell ref="I150:I151"/>
    <mergeCell ref="L150:L151"/>
    <mergeCell ref="N150:N151"/>
    <mergeCell ref="A142:A143"/>
    <mergeCell ref="C142:C143"/>
    <mergeCell ref="D142:D143"/>
    <mergeCell ref="F142:F143"/>
    <mergeCell ref="G142:G143"/>
    <mergeCell ref="I142:I143"/>
    <mergeCell ref="L142:L143"/>
    <mergeCell ref="N142:N143"/>
    <mergeCell ref="A144:A145"/>
    <mergeCell ref="C144:C145"/>
    <mergeCell ref="D144:D145"/>
    <mergeCell ref="F144:F145"/>
    <mergeCell ref="G144:G145"/>
    <mergeCell ref="I144:I145"/>
    <mergeCell ref="L144:L145"/>
    <mergeCell ref="N144:N145"/>
    <mergeCell ref="A138:A139"/>
    <mergeCell ref="C138:C139"/>
    <mergeCell ref="D138:D139"/>
    <mergeCell ref="F138:F139"/>
    <mergeCell ref="G138:G139"/>
    <mergeCell ref="I138:I139"/>
    <mergeCell ref="L138:L139"/>
    <mergeCell ref="N138:N139"/>
    <mergeCell ref="A140:A141"/>
    <mergeCell ref="C140:C141"/>
    <mergeCell ref="D140:D141"/>
    <mergeCell ref="F140:F141"/>
    <mergeCell ref="G140:G141"/>
    <mergeCell ref="I140:I141"/>
    <mergeCell ref="L140:L141"/>
    <mergeCell ref="N140:N141"/>
    <mergeCell ref="A136:A137"/>
    <mergeCell ref="C136:C137"/>
    <mergeCell ref="D136:D137"/>
    <mergeCell ref="F136:F137"/>
    <mergeCell ref="G136:G137"/>
    <mergeCell ref="I136:I137"/>
    <mergeCell ref="L136:L137"/>
    <mergeCell ref="N136:N137"/>
    <mergeCell ref="A92:A93"/>
    <mergeCell ref="C92:C93"/>
    <mergeCell ref="D92:D93"/>
    <mergeCell ref="F92:F93"/>
    <mergeCell ref="G92:G93"/>
    <mergeCell ref="I92:I93"/>
    <mergeCell ref="L92:L93"/>
    <mergeCell ref="N92:N93"/>
    <mergeCell ref="A94:A95"/>
    <mergeCell ref="C94:C95"/>
    <mergeCell ref="D94:D95"/>
    <mergeCell ref="F94:F95"/>
    <mergeCell ref="G94:G95"/>
    <mergeCell ref="I94:I95"/>
    <mergeCell ref="L94:L95"/>
    <mergeCell ref="N94:N95"/>
    <mergeCell ref="A88:A89"/>
    <mergeCell ref="C88:C89"/>
    <mergeCell ref="D88:D89"/>
    <mergeCell ref="F88:F89"/>
    <mergeCell ref="G88:G89"/>
    <mergeCell ref="I88:I89"/>
    <mergeCell ref="L88:L89"/>
    <mergeCell ref="N88:N89"/>
    <mergeCell ref="A90:A91"/>
    <mergeCell ref="C90:C91"/>
    <mergeCell ref="D90:D91"/>
    <mergeCell ref="F90:F91"/>
    <mergeCell ref="G90:G91"/>
    <mergeCell ref="I90:I91"/>
    <mergeCell ref="L90:L91"/>
    <mergeCell ref="N90:N91"/>
    <mergeCell ref="A84:A85"/>
    <mergeCell ref="C84:C85"/>
    <mergeCell ref="D84:D85"/>
    <mergeCell ref="F84:F85"/>
    <mergeCell ref="G84:G85"/>
    <mergeCell ref="I84:I85"/>
    <mergeCell ref="L84:L85"/>
    <mergeCell ref="N84:N85"/>
    <mergeCell ref="A86:A87"/>
    <mergeCell ref="C86:C87"/>
    <mergeCell ref="D86:D87"/>
    <mergeCell ref="F86:F87"/>
    <mergeCell ref="G86:G87"/>
    <mergeCell ref="I86:I87"/>
    <mergeCell ref="L86:L87"/>
    <mergeCell ref="N86:N87"/>
    <mergeCell ref="A80:A81"/>
    <mergeCell ref="C80:C81"/>
    <mergeCell ref="D80:D81"/>
    <mergeCell ref="F80:F81"/>
    <mergeCell ref="G80:G81"/>
    <mergeCell ref="I80:I81"/>
    <mergeCell ref="L80:L81"/>
    <mergeCell ref="N80:N81"/>
    <mergeCell ref="A82:A83"/>
    <mergeCell ref="C82:C83"/>
    <mergeCell ref="D82:D83"/>
    <mergeCell ref="F82:F83"/>
    <mergeCell ref="G82:G83"/>
    <mergeCell ref="I82:I83"/>
    <mergeCell ref="L82:L83"/>
    <mergeCell ref="N82:N83"/>
    <mergeCell ref="A76:A77"/>
    <mergeCell ref="C76:C77"/>
    <mergeCell ref="D76:D77"/>
    <mergeCell ref="F76:F77"/>
    <mergeCell ref="G76:G77"/>
    <mergeCell ref="I76:I77"/>
    <mergeCell ref="L76:L77"/>
    <mergeCell ref="N76:N77"/>
    <mergeCell ref="A78:A79"/>
    <mergeCell ref="C78:C79"/>
    <mergeCell ref="D78:D79"/>
    <mergeCell ref="F78:F79"/>
    <mergeCell ref="G78:G79"/>
    <mergeCell ref="I78:I79"/>
    <mergeCell ref="L78:L79"/>
    <mergeCell ref="N78:N79"/>
    <mergeCell ref="D72:D73"/>
    <mergeCell ref="F72:F73"/>
    <mergeCell ref="G72:G73"/>
    <mergeCell ref="I72:I73"/>
    <mergeCell ref="L72:L73"/>
    <mergeCell ref="N72:N73"/>
    <mergeCell ref="A66:A67"/>
    <mergeCell ref="C66:C67"/>
    <mergeCell ref="D66:D67"/>
    <mergeCell ref="F66:F67"/>
    <mergeCell ref="G66:G67"/>
    <mergeCell ref="I66:I67"/>
    <mergeCell ref="L66:L67"/>
    <mergeCell ref="N66:N67"/>
    <mergeCell ref="L70:L71"/>
    <mergeCell ref="N70:N71"/>
    <mergeCell ref="A74:A75"/>
    <mergeCell ref="C74:C75"/>
    <mergeCell ref="D74:D75"/>
    <mergeCell ref="F74:F75"/>
    <mergeCell ref="G74:G75"/>
    <mergeCell ref="I74:I75"/>
    <mergeCell ref="L74:L75"/>
    <mergeCell ref="N74:N75"/>
    <mergeCell ref="A68:A69"/>
    <mergeCell ref="C68:C69"/>
    <mergeCell ref="D68:D69"/>
    <mergeCell ref="F68:F69"/>
    <mergeCell ref="G68:G69"/>
    <mergeCell ref="I68:I69"/>
    <mergeCell ref="L68:L69"/>
    <mergeCell ref="N68:N69"/>
    <mergeCell ref="A70:A71"/>
    <mergeCell ref="C70:C71"/>
    <mergeCell ref="D70:D71"/>
    <mergeCell ref="F70:F71"/>
    <mergeCell ref="G70:G71"/>
    <mergeCell ref="I70:I71"/>
    <mergeCell ref="A72:A73"/>
    <mergeCell ref="C72:C73"/>
    <mergeCell ref="A62:A63"/>
    <mergeCell ref="C62:C63"/>
    <mergeCell ref="D62:D63"/>
    <mergeCell ref="F62:F63"/>
    <mergeCell ref="G62:G63"/>
    <mergeCell ref="I62:I63"/>
    <mergeCell ref="L62:L63"/>
    <mergeCell ref="N62:N63"/>
    <mergeCell ref="A64:A65"/>
    <mergeCell ref="C64:C65"/>
    <mergeCell ref="D64:D65"/>
    <mergeCell ref="F64:F65"/>
    <mergeCell ref="G64:G65"/>
    <mergeCell ref="I64:I65"/>
    <mergeCell ref="L64:L65"/>
    <mergeCell ref="N64:N65"/>
    <mergeCell ref="A1:N1"/>
    <mergeCell ref="A2:A3"/>
    <mergeCell ref="C2:D3"/>
    <mergeCell ref="F2:G3"/>
    <mergeCell ref="I2:I3"/>
    <mergeCell ref="J2:K2"/>
    <mergeCell ref="L2:L3"/>
    <mergeCell ref="M2:M3"/>
    <mergeCell ref="J3:K3"/>
    <mergeCell ref="A4:A5"/>
    <mergeCell ref="C4:C5"/>
    <mergeCell ref="D4:D5"/>
    <mergeCell ref="F4:F5"/>
    <mergeCell ref="G4:G5"/>
    <mergeCell ref="I4:I5"/>
    <mergeCell ref="L4:L5"/>
    <mergeCell ref="N4:N5"/>
    <mergeCell ref="L10:L11"/>
    <mergeCell ref="N10:N11"/>
    <mergeCell ref="L6:L7"/>
    <mergeCell ref="N6:N7"/>
    <mergeCell ref="A8:A9"/>
    <mergeCell ref="C8:C9"/>
    <mergeCell ref="D8:D9"/>
    <mergeCell ref="F8:F9"/>
    <mergeCell ref="G8:G9"/>
    <mergeCell ref="I8:I9"/>
    <mergeCell ref="L8:L9"/>
    <mergeCell ref="N8:N9"/>
    <mergeCell ref="A6:A7"/>
    <mergeCell ref="C6:C7"/>
    <mergeCell ref="D6:D7"/>
    <mergeCell ref="F6:F7"/>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G6:G7"/>
    <mergeCell ref="I6:I7"/>
    <mergeCell ref="L18:L19"/>
    <mergeCell ref="N18:N19"/>
    <mergeCell ref="A20:A21"/>
    <mergeCell ref="C20:C21"/>
    <mergeCell ref="D20:D21"/>
    <mergeCell ref="F20:F21"/>
    <mergeCell ref="G20:G21"/>
    <mergeCell ref="I20:I21"/>
    <mergeCell ref="L20:L21"/>
    <mergeCell ref="N20:N21"/>
    <mergeCell ref="A18:A19"/>
    <mergeCell ref="C18:C19"/>
    <mergeCell ref="D18:D19"/>
    <mergeCell ref="F18:F19"/>
    <mergeCell ref="G18:G19"/>
    <mergeCell ref="I18:I19"/>
    <mergeCell ref="L14:L15"/>
    <mergeCell ref="N14:N15"/>
    <mergeCell ref="A16:A17"/>
    <mergeCell ref="C16:C17"/>
    <mergeCell ref="D16:D17"/>
    <mergeCell ref="F16:F17"/>
    <mergeCell ref="G16:G17"/>
    <mergeCell ref="I16:I17"/>
    <mergeCell ref="L16:L17"/>
    <mergeCell ref="N16:N17"/>
    <mergeCell ref="A14:A15"/>
    <mergeCell ref="C14:C15"/>
    <mergeCell ref="D14:D15"/>
    <mergeCell ref="F14:F15"/>
    <mergeCell ref="G14:G15"/>
    <mergeCell ref="I14:I15"/>
    <mergeCell ref="L26:L27"/>
    <mergeCell ref="N26:N27"/>
    <mergeCell ref="A28:A29"/>
    <mergeCell ref="C28:C29"/>
    <mergeCell ref="D28:D29"/>
    <mergeCell ref="F28:F29"/>
    <mergeCell ref="G28:G29"/>
    <mergeCell ref="I28:I29"/>
    <mergeCell ref="L28:L29"/>
    <mergeCell ref="N28:N29"/>
    <mergeCell ref="A26:A27"/>
    <mergeCell ref="C26:C27"/>
    <mergeCell ref="D26:D27"/>
    <mergeCell ref="F26:F27"/>
    <mergeCell ref="G26:G27"/>
    <mergeCell ref="I26:I27"/>
    <mergeCell ref="L22:L23"/>
    <mergeCell ref="N22:N23"/>
    <mergeCell ref="A24:A25"/>
    <mergeCell ref="C24:C25"/>
    <mergeCell ref="D24:D25"/>
    <mergeCell ref="F24:F25"/>
    <mergeCell ref="G24:G25"/>
    <mergeCell ref="I24:I25"/>
    <mergeCell ref="L24:L25"/>
    <mergeCell ref="N24:N25"/>
    <mergeCell ref="A22:A23"/>
    <mergeCell ref="C22:C23"/>
    <mergeCell ref="D22:D23"/>
    <mergeCell ref="F22:F23"/>
    <mergeCell ref="G22:G23"/>
    <mergeCell ref="I22:I23"/>
    <mergeCell ref="L34:L35"/>
    <mergeCell ref="N34:N35"/>
    <mergeCell ref="A36:A37"/>
    <mergeCell ref="C36:C37"/>
    <mergeCell ref="D36:D37"/>
    <mergeCell ref="F36:F37"/>
    <mergeCell ref="G36:G37"/>
    <mergeCell ref="I36:I37"/>
    <mergeCell ref="L36:L37"/>
    <mergeCell ref="N36:N37"/>
    <mergeCell ref="A34:A35"/>
    <mergeCell ref="C34:C35"/>
    <mergeCell ref="D34:D35"/>
    <mergeCell ref="F34:F35"/>
    <mergeCell ref="G34:G35"/>
    <mergeCell ref="I34:I35"/>
    <mergeCell ref="L30:L31"/>
    <mergeCell ref="N30:N31"/>
    <mergeCell ref="A32:A33"/>
    <mergeCell ref="C32:C33"/>
    <mergeCell ref="D32:D33"/>
    <mergeCell ref="F32:F33"/>
    <mergeCell ref="G32:G33"/>
    <mergeCell ref="I32:I33"/>
    <mergeCell ref="L32:L33"/>
    <mergeCell ref="N32:N33"/>
    <mergeCell ref="A30:A31"/>
    <mergeCell ref="C30:C31"/>
    <mergeCell ref="D30:D31"/>
    <mergeCell ref="F30:F31"/>
    <mergeCell ref="G30:G31"/>
    <mergeCell ref="I30:I31"/>
    <mergeCell ref="L42:L43"/>
    <mergeCell ref="N42:N43"/>
    <mergeCell ref="A44:A45"/>
    <mergeCell ref="C44:C45"/>
    <mergeCell ref="D44:D45"/>
    <mergeCell ref="F44:F45"/>
    <mergeCell ref="G44:G45"/>
    <mergeCell ref="I44:I45"/>
    <mergeCell ref="L44:L45"/>
    <mergeCell ref="N44:N45"/>
    <mergeCell ref="A42:A43"/>
    <mergeCell ref="C42:C43"/>
    <mergeCell ref="D42:D43"/>
    <mergeCell ref="F42:F43"/>
    <mergeCell ref="G42:G43"/>
    <mergeCell ref="I42:I43"/>
    <mergeCell ref="L38:L39"/>
    <mergeCell ref="N38:N39"/>
    <mergeCell ref="A40:A41"/>
    <mergeCell ref="C40:C41"/>
    <mergeCell ref="D40:D41"/>
    <mergeCell ref="F40:F41"/>
    <mergeCell ref="G40:G41"/>
    <mergeCell ref="I40:I41"/>
    <mergeCell ref="L40:L41"/>
    <mergeCell ref="N40:N41"/>
    <mergeCell ref="A38:A39"/>
    <mergeCell ref="C38:C39"/>
    <mergeCell ref="D38:D39"/>
    <mergeCell ref="F38:F39"/>
    <mergeCell ref="G38:G39"/>
    <mergeCell ref="I38:I39"/>
    <mergeCell ref="L50:L51"/>
    <mergeCell ref="A50:A51"/>
    <mergeCell ref="C50:C51"/>
    <mergeCell ref="D50:D51"/>
    <mergeCell ref="F50:F51"/>
    <mergeCell ref="G50:G51"/>
    <mergeCell ref="I50:I51"/>
    <mergeCell ref="L46:L47"/>
    <mergeCell ref="N46:N47"/>
    <mergeCell ref="A48:A49"/>
    <mergeCell ref="C48:C49"/>
    <mergeCell ref="D48:D49"/>
    <mergeCell ref="F48:F49"/>
    <mergeCell ref="G48:G49"/>
    <mergeCell ref="I48:I49"/>
    <mergeCell ref="L48:L49"/>
    <mergeCell ref="N48:N49"/>
    <mergeCell ref="A46:A47"/>
    <mergeCell ref="C46:C47"/>
    <mergeCell ref="D46:D47"/>
    <mergeCell ref="F46:F47"/>
    <mergeCell ref="G46:G47"/>
    <mergeCell ref="I46:I47"/>
    <mergeCell ref="N50:N51"/>
    <mergeCell ref="N58:N59"/>
    <mergeCell ref="F52:F53"/>
    <mergeCell ref="G52:G53"/>
    <mergeCell ref="I52:I53"/>
    <mergeCell ref="G60:G61"/>
    <mergeCell ref="I60:I61"/>
    <mergeCell ref="L60:L61"/>
    <mergeCell ref="N60:N61"/>
    <mergeCell ref="N52:N53"/>
    <mergeCell ref="F54:F55"/>
    <mergeCell ref="G54:G55"/>
    <mergeCell ref="I54:I55"/>
    <mergeCell ref="L54:L55"/>
    <mergeCell ref="N54:N55"/>
    <mergeCell ref="F56:F57"/>
    <mergeCell ref="G56:G57"/>
    <mergeCell ref="I56:I57"/>
    <mergeCell ref="L56:L57"/>
    <mergeCell ref="N56:N57"/>
    <mergeCell ref="A60:A61"/>
    <mergeCell ref="C60:C61"/>
    <mergeCell ref="D60:D61"/>
    <mergeCell ref="F60:F61"/>
    <mergeCell ref="L52:L53"/>
    <mergeCell ref="A52:A53"/>
    <mergeCell ref="A54:A55"/>
    <mergeCell ref="A56:A57"/>
    <mergeCell ref="A58:A59"/>
    <mergeCell ref="C58:C59"/>
    <mergeCell ref="D58:D59"/>
    <mergeCell ref="F58:F59"/>
    <mergeCell ref="G58:G59"/>
    <mergeCell ref="I58:I59"/>
    <mergeCell ref="L58:L59"/>
    <mergeCell ref="D56:D57"/>
    <mergeCell ref="C56:C57"/>
    <mergeCell ref="D54:D55"/>
    <mergeCell ref="C54:C55"/>
    <mergeCell ref="D52:D53"/>
    <mergeCell ref="C52:C53"/>
    <mergeCell ref="A96:A97"/>
    <mergeCell ref="C96:C97"/>
    <mergeCell ref="D96:D97"/>
    <mergeCell ref="F96:F97"/>
    <mergeCell ref="G96:G97"/>
    <mergeCell ref="I96:I97"/>
    <mergeCell ref="L96:L97"/>
    <mergeCell ref="N96:N97"/>
    <mergeCell ref="A98:A99"/>
    <mergeCell ref="C98:C99"/>
    <mergeCell ref="D98:D99"/>
    <mergeCell ref="F98:F99"/>
    <mergeCell ref="G98:G99"/>
    <mergeCell ref="I98:I99"/>
    <mergeCell ref="L98:L99"/>
    <mergeCell ref="N98:N99"/>
    <mergeCell ref="A100:A101"/>
    <mergeCell ref="C100:C101"/>
    <mergeCell ref="D100:D101"/>
    <mergeCell ref="F100:F101"/>
    <mergeCell ref="G100:G101"/>
    <mergeCell ref="I100:I101"/>
    <mergeCell ref="L100:L101"/>
    <mergeCell ref="N100:N101"/>
    <mergeCell ref="A102:A103"/>
    <mergeCell ref="C102:C103"/>
    <mergeCell ref="D102:D103"/>
    <mergeCell ref="F102:F103"/>
    <mergeCell ref="G102:G103"/>
    <mergeCell ref="I102:I103"/>
    <mergeCell ref="L102:L103"/>
    <mergeCell ref="N102:N103"/>
    <mergeCell ref="A106:A107"/>
    <mergeCell ref="C106:C107"/>
    <mergeCell ref="D106:D107"/>
    <mergeCell ref="F106:F107"/>
    <mergeCell ref="G106:G107"/>
    <mergeCell ref="I106:I107"/>
    <mergeCell ref="L106:L107"/>
    <mergeCell ref="N106:N107"/>
    <mergeCell ref="A104:A105"/>
    <mergeCell ref="C104:C105"/>
    <mergeCell ref="D104:D105"/>
    <mergeCell ref="F104:F105"/>
    <mergeCell ref="G104:G105"/>
    <mergeCell ref="I104:I105"/>
    <mergeCell ref="L104:L105"/>
    <mergeCell ref="N104:N105"/>
    <mergeCell ref="A108:A109"/>
    <mergeCell ref="C108:C109"/>
    <mergeCell ref="D108:D109"/>
    <mergeCell ref="F108:F109"/>
    <mergeCell ref="G108:G109"/>
    <mergeCell ref="I108:I109"/>
    <mergeCell ref="L108:L109"/>
    <mergeCell ref="N108:N109"/>
    <mergeCell ref="A110:A111"/>
    <mergeCell ref="C110:C111"/>
    <mergeCell ref="D110:D111"/>
    <mergeCell ref="F110:F111"/>
    <mergeCell ref="G110:G111"/>
    <mergeCell ref="I110:I111"/>
    <mergeCell ref="L110:L111"/>
    <mergeCell ref="N110:N111"/>
    <mergeCell ref="A112:A113"/>
    <mergeCell ref="C112:C113"/>
    <mergeCell ref="D112:D113"/>
    <mergeCell ref="F112:F113"/>
    <mergeCell ref="G112:G113"/>
    <mergeCell ref="I112:I113"/>
    <mergeCell ref="L112:L113"/>
    <mergeCell ref="N112:N113"/>
    <mergeCell ref="A114:A115"/>
    <mergeCell ref="C114:C115"/>
    <mergeCell ref="D114:D115"/>
    <mergeCell ref="F114:F115"/>
    <mergeCell ref="G114:G115"/>
    <mergeCell ref="I114:I115"/>
    <mergeCell ref="L114:L115"/>
    <mergeCell ref="N114:N115"/>
    <mergeCell ref="A116:A117"/>
    <mergeCell ref="C116:C117"/>
    <mergeCell ref="D116:D117"/>
    <mergeCell ref="F116:F117"/>
    <mergeCell ref="G116:G117"/>
    <mergeCell ref="I116:I117"/>
    <mergeCell ref="L116:L117"/>
    <mergeCell ref="N116:N117"/>
    <mergeCell ref="A118:A119"/>
    <mergeCell ref="C118:C119"/>
    <mergeCell ref="D118:D119"/>
    <mergeCell ref="F118:F119"/>
    <mergeCell ref="G118:G119"/>
    <mergeCell ref="I118:I119"/>
    <mergeCell ref="L118:L119"/>
    <mergeCell ref="N118:N119"/>
    <mergeCell ref="A120:A121"/>
    <mergeCell ref="C120:C121"/>
    <mergeCell ref="D120:D121"/>
    <mergeCell ref="F120:F121"/>
    <mergeCell ref="G120:G121"/>
    <mergeCell ref="I120:I121"/>
    <mergeCell ref="L120:L121"/>
    <mergeCell ref="N120:N121"/>
    <mergeCell ref="A122:A123"/>
    <mergeCell ref="C122:C123"/>
    <mergeCell ref="D122:D123"/>
    <mergeCell ref="F122:F123"/>
    <mergeCell ref="G122:G123"/>
    <mergeCell ref="I122:I123"/>
    <mergeCell ref="L122:L123"/>
    <mergeCell ref="N122:N123"/>
    <mergeCell ref="A126:A127"/>
    <mergeCell ref="C126:C127"/>
    <mergeCell ref="D126:D127"/>
    <mergeCell ref="F126:F127"/>
    <mergeCell ref="G126:G127"/>
    <mergeCell ref="I126:I127"/>
    <mergeCell ref="L126:L127"/>
    <mergeCell ref="N126:N127"/>
    <mergeCell ref="A124:A125"/>
    <mergeCell ref="C124:C125"/>
    <mergeCell ref="D124:D125"/>
    <mergeCell ref="F124:F125"/>
    <mergeCell ref="G124:G125"/>
    <mergeCell ref="I124:I125"/>
    <mergeCell ref="L124:L125"/>
    <mergeCell ref="N124:N125"/>
    <mergeCell ref="A128:A129"/>
    <mergeCell ref="C128:C129"/>
    <mergeCell ref="D128:D129"/>
    <mergeCell ref="F128:F129"/>
    <mergeCell ref="G128:G129"/>
    <mergeCell ref="I128:I129"/>
    <mergeCell ref="L128:L129"/>
    <mergeCell ref="N128:N129"/>
    <mergeCell ref="A130:A131"/>
    <mergeCell ref="C130:C131"/>
    <mergeCell ref="D130:D131"/>
    <mergeCell ref="F130:F131"/>
    <mergeCell ref="G130:G131"/>
    <mergeCell ref="I130:I131"/>
    <mergeCell ref="L130:L131"/>
    <mergeCell ref="N130:N131"/>
    <mergeCell ref="A146:A147"/>
    <mergeCell ref="C146:C147"/>
    <mergeCell ref="D146:D147"/>
    <mergeCell ref="F146:F147"/>
    <mergeCell ref="G146:G147"/>
    <mergeCell ref="I146:I147"/>
    <mergeCell ref="L146:L147"/>
    <mergeCell ref="N146:N147"/>
    <mergeCell ref="A132:A133"/>
    <mergeCell ref="C132:C133"/>
    <mergeCell ref="D132:D133"/>
    <mergeCell ref="F132:F133"/>
    <mergeCell ref="G132:G133"/>
    <mergeCell ref="I132:I133"/>
    <mergeCell ref="L132:L133"/>
    <mergeCell ref="N132:N133"/>
    <mergeCell ref="A134:A135"/>
    <mergeCell ref="C134:C135"/>
    <mergeCell ref="D134:D135"/>
    <mergeCell ref="F134:F135"/>
    <mergeCell ref="G134:G135"/>
    <mergeCell ref="I134:I135"/>
    <mergeCell ref="L134:L135"/>
    <mergeCell ref="N134:N135"/>
    <mergeCell ref="A152:A153"/>
    <mergeCell ref="C152:C153"/>
    <mergeCell ref="D152:D153"/>
    <mergeCell ref="F152:F153"/>
    <mergeCell ref="G152:G153"/>
    <mergeCell ref="I152:I153"/>
    <mergeCell ref="L152:L153"/>
    <mergeCell ref="N152:N153"/>
    <mergeCell ref="A154:A155"/>
    <mergeCell ref="C154:C155"/>
    <mergeCell ref="D154:D155"/>
    <mergeCell ref="F154:F155"/>
    <mergeCell ref="G154:G155"/>
    <mergeCell ref="I154:I155"/>
    <mergeCell ref="L154:L155"/>
    <mergeCell ref="N154:N155"/>
    <mergeCell ref="A156:A157"/>
    <mergeCell ref="C156:C157"/>
    <mergeCell ref="D156:D157"/>
    <mergeCell ref="F156:F157"/>
    <mergeCell ref="G156:G157"/>
    <mergeCell ref="I156:I157"/>
    <mergeCell ref="L156:L157"/>
    <mergeCell ref="N156:N157"/>
    <mergeCell ref="A158:A159"/>
    <mergeCell ref="C158:C159"/>
    <mergeCell ref="D158:D159"/>
    <mergeCell ref="F158:F159"/>
    <mergeCell ref="G158:G159"/>
    <mergeCell ref="I158:I159"/>
    <mergeCell ref="L158:L159"/>
    <mergeCell ref="N158:N159"/>
    <mergeCell ref="A160:A161"/>
    <mergeCell ref="C160:C161"/>
    <mergeCell ref="D160:D161"/>
    <mergeCell ref="F160:F161"/>
    <mergeCell ref="G160:G161"/>
    <mergeCell ref="I160:I161"/>
    <mergeCell ref="L160:L161"/>
    <mergeCell ref="N160:N161"/>
    <mergeCell ref="A162:A163"/>
    <mergeCell ref="C162:C163"/>
    <mergeCell ref="D162:D163"/>
    <mergeCell ref="F162:F163"/>
    <mergeCell ref="G162:G163"/>
    <mergeCell ref="I162:I163"/>
    <mergeCell ref="L162:L163"/>
    <mergeCell ref="N162:N163"/>
    <mergeCell ref="A184:A185"/>
    <mergeCell ref="C184:C185"/>
    <mergeCell ref="D184:D185"/>
    <mergeCell ref="F184:F185"/>
    <mergeCell ref="G184:G185"/>
    <mergeCell ref="I184:I185"/>
    <mergeCell ref="L184:L185"/>
    <mergeCell ref="N184:N185"/>
    <mergeCell ref="A186:A187"/>
    <mergeCell ref="C186:C187"/>
    <mergeCell ref="D186:D187"/>
    <mergeCell ref="F186:F187"/>
    <mergeCell ref="G186:G187"/>
    <mergeCell ref="I186:I187"/>
    <mergeCell ref="L186:L187"/>
    <mergeCell ref="N186:N187"/>
    <mergeCell ref="A192:A193"/>
    <mergeCell ref="C192:C193"/>
    <mergeCell ref="D192:D193"/>
    <mergeCell ref="F192:F193"/>
    <mergeCell ref="G192:G193"/>
    <mergeCell ref="I192:I193"/>
    <mergeCell ref="L192:L193"/>
    <mergeCell ref="N192:N193"/>
    <mergeCell ref="A188:A189"/>
    <mergeCell ref="C188:C189"/>
    <mergeCell ref="D188:D189"/>
    <mergeCell ref="F188:F189"/>
    <mergeCell ref="G188:G189"/>
    <mergeCell ref="I188:I189"/>
    <mergeCell ref="L188:L189"/>
    <mergeCell ref="N188:N189"/>
    <mergeCell ref="A190:A191"/>
    <mergeCell ref="C190:C191"/>
    <mergeCell ref="D190:D191"/>
    <mergeCell ref="F190:F191"/>
    <mergeCell ref="G190:G191"/>
    <mergeCell ref="I190:I191"/>
    <mergeCell ref="L190:L191"/>
    <mergeCell ref="N190:N191"/>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3" manualBreakCount="3">
    <brk id="72" max="13" man="1"/>
    <brk id="77" max="13" man="1"/>
    <brk id="81" max="1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245"/>
  <sheetViews>
    <sheetView view="pageBreakPreview" zoomScale="110" zoomScaleNormal="100" zoomScaleSheetLayoutView="110" zoomScalePageLayoutView="120" workbookViewId="0">
      <selection activeCell="C2" sqref="C2:D3"/>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45" customHeight="1">
      <c r="A4" s="1385">
        <v>9</v>
      </c>
      <c r="B4" s="68" t="s">
        <v>868</v>
      </c>
      <c r="C4" s="1362">
        <v>2988</v>
      </c>
      <c r="D4" s="1364" t="s">
        <v>282</v>
      </c>
      <c r="E4" s="69" t="s">
        <v>869</v>
      </c>
      <c r="F4" s="1389"/>
      <c r="G4" s="1364" t="s">
        <v>740</v>
      </c>
      <c r="H4" s="69"/>
      <c r="I4" s="1539" t="s">
        <v>870</v>
      </c>
      <c r="J4" s="87"/>
      <c r="K4" s="92" t="s">
        <v>740</v>
      </c>
      <c r="L4" s="1443"/>
      <c r="M4" s="66"/>
      <c r="N4" s="1369"/>
      <c r="O4" s="118"/>
    </row>
    <row r="5" spans="1:15" ht="45" customHeight="1">
      <c r="A5" s="1540"/>
      <c r="B5" s="68" t="s">
        <v>871</v>
      </c>
      <c r="C5" s="1363"/>
      <c r="D5" s="1365"/>
      <c r="E5" s="69"/>
      <c r="F5" s="1366"/>
      <c r="G5" s="1365"/>
      <c r="H5" s="89"/>
      <c r="I5" s="1539"/>
      <c r="J5" s="87"/>
      <c r="K5" s="93" t="s">
        <v>459</v>
      </c>
      <c r="L5" s="1443"/>
      <c r="M5" s="66"/>
      <c r="N5" s="1369"/>
      <c r="O5" s="118"/>
    </row>
    <row r="6" spans="1:15" ht="45" customHeight="1">
      <c r="A6" s="113"/>
      <c r="B6" s="134"/>
      <c r="C6" s="133"/>
      <c r="D6" s="131"/>
      <c r="E6" s="69"/>
      <c r="F6" s="132"/>
      <c r="G6" s="131"/>
      <c r="I6" s="130"/>
      <c r="J6" s="91"/>
      <c r="K6" s="79"/>
      <c r="M6" s="77"/>
      <c r="N6" s="129"/>
      <c r="O6" s="118"/>
    </row>
    <row r="7" spans="1:15" ht="45" customHeight="1">
      <c r="A7" s="113"/>
      <c r="B7" s="134"/>
      <c r="C7" s="133"/>
      <c r="D7" s="131"/>
      <c r="E7" s="69"/>
      <c r="F7" s="132"/>
      <c r="G7" s="131"/>
      <c r="I7" s="130"/>
      <c r="J7" s="91"/>
      <c r="K7" s="79"/>
      <c r="M7" s="77"/>
      <c r="N7" s="129"/>
      <c r="O7" s="118"/>
    </row>
    <row r="8" spans="1:15" ht="45" hidden="1" customHeight="1">
      <c r="A8" s="1376" t="s">
        <v>1153</v>
      </c>
      <c r="B8" s="128" t="s">
        <v>1141</v>
      </c>
      <c r="C8" s="1378">
        <v>1</v>
      </c>
      <c r="D8" s="1380" t="s">
        <v>129</v>
      </c>
      <c r="E8" s="85" t="s">
        <v>1150</v>
      </c>
      <c r="F8" s="1378">
        <v>2</v>
      </c>
      <c r="G8" s="1380" t="s">
        <v>1143</v>
      </c>
      <c r="H8" s="85" t="s">
        <v>1150</v>
      </c>
      <c r="I8" s="1535" t="s">
        <v>1152</v>
      </c>
      <c r="J8" s="81">
        <v>66.510000000000005</v>
      </c>
      <c r="K8" s="94" t="s">
        <v>740</v>
      </c>
      <c r="L8" s="1425"/>
      <c r="M8" s="77"/>
      <c r="N8" s="1535" t="s">
        <v>1151</v>
      </c>
      <c r="O8" s="118"/>
    </row>
    <row r="9" spans="1:15" ht="45" hidden="1" customHeight="1">
      <c r="A9" s="1376"/>
      <c r="B9" s="77" t="s">
        <v>1138</v>
      </c>
      <c r="C9" s="1379"/>
      <c r="D9" s="1381"/>
      <c r="E9" s="85" t="s">
        <v>1150</v>
      </c>
      <c r="F9" s="1379"/>
      <c r="G9" s="1381"/>
      <c r="H9" s="127" t="s">
        <v>1149</v>
      </c>
      <c r="I9" s="1536"/>
      <c r="J9" s="81">
        <v>2</v>
      </c>
      <c r="K9" s="94" t="s">
        <v>1143</v>
      </c>
      <c r="L9" s="1425"/>
      <c r="M9" s="77" t="s">
        <v>476</v>
      </c>
      <c r="N9" s="1537"/>
      <c r="O9" s="118"/>
    </row>
    <row r="10" spans="1:15" ht="45" hidden="1" customHeight="1">
      <c r="A10" s="1376" t="s">
        <v>1148</v>
      </c>
      <c r="B10" s="128" t="s">
        <v>1141</v>
      </c>
      <c r="C10" s="1378">
        <v>1</v>
      </c>
      <c r="D10" s="1380" t="s">
        <v>129</v>
      </c>
      <c r="E10" s="85" t="s">
        <v>1145</v>
      </c>
      <c r="F10" s="1378">
        <v>4</v>
      </c>
      <c r="G10" s="1380" t="s">
        <v>1147</v>
      </c>
      <c r="H10" s="85" t="s">
        <v>1145</v>
      </c>
      <c r="I10" s="1535" t="s">
        <v>1140</v>
      </c>
      <c r="J10" s="81">
        <v>66.510000000000005</v>
      </c>
      <c r="K10" s="94" t="s">
        <v>740</v>
      </c>
      <c r="L10" s="1425"/>
      <c r="M10" s="77"/>
      <c r="N10" s="1535" t="s">
        <v>1146</v>
      </c>
      <c r="O10" s="118"/>
    </row>
    <row r="11" spans="1:15" ht="45" hidden="1" customHeight="1">
      <c r="A11" s="1376"/>
      <c r="B11" s="77" t="s">
        <v>1138</v>
      </c>
      <c r="C11" s="1379"/>
      <c r="D11" s="1381"/>
      <c r="E11" s="85" t="s">
        <v>1145</v>
      </c>
      <c r="F11" s="1379"/>
      <c r="G11" s="1381"/>
      <c r="H11" s="127" t="s">
        <v>1144</v>
      </c>
      <c r="I11" s="1536"/>
      <c r="J11" s="81">
        <v>2</v>
      </c>
      <c r="K11" s="94" t="s">
        <v>1143</v>
      </c>
      <c r="L11" s="1425"/>
      <c r="M11" s="77" t="s">
        <v>476</v>
      </c>
      <c r="N11" s="1537"/>
      <c r="O11" s="118"/>
    </row>
    <row r="12" spans="1:15" ht="45" hidden="1" customHeight="1">
      <c r="A12" s="1376" t="s">
        <v>1142</v>
      </c>
      <c r="B12" s="128" t="s">
        <v>1141</v>
      </c>
      <c r="C12" s="1378">
        <v>1</v>
      </c>
      <c r="D12" s="1380" t="s">
        <v>129</v>
      </c>
      <c r="E12" s="85" t="s">
        <v>1137</v>
      </c>
      <c r="F12" s="1382">
        <v>1</v>
      </c>
      <c r="G12" s="1380" t="s">
        <v>129</v>
      </c>
      <c r="H12" s="85" t="s">
        <v>1137</v>
      </c>
      <c r="I12" s="1535" t="s">
        <v>1140</v>
      </c>
      <c r="J12" s="81">
        <v>703</v>
      </c>
      <c r="K12" s="94" t="s">
        <v>460</v>
      </c>
      <c r="L12" s="1425"/>
      <c r="M12" s="77"/>
      <c r="N12" s="1535" t="s">
        <v>1139</v>
      </c>
      <c r="O12" s="118"/>
    </row>
    <row r="13" spans="1:15" ht="45" hidden="1" customHeight="1">
      <c r="A13" s="1376"/>
      <c r="B13" s="77" t="s">
        <v>1138</v>
      </c>
      <c r="C13" s="1379"/>
      <c r="D13" s="1381"/>
      <c r="E13" s="85" t="s">
        <v>1137</v>
      </c>
      <c r="F13" s="1538"/>
      <c r="G13" s="1381"/>
      <c r="H13" s="127" t="s">
        <v>1136</v>
      </c>
      <c r="I13" s="1536"/>
      <c r="J13" s="81">
        <v>1</v>
      </c>
      <c r="K13" s="94" t="s">
        <v>129</v>
      </c>
      <c r="L13" s="1425"/>
      <c r="M13" s="77" t="s">
        <v>476</v>
      </c>
      <c r="N13" s="1537"/>
      <c r="O13" s="118"/>
    </row>
    <row r="14" spans="1:15" ht="45" customHeight="1">
      <c r="A14" s="126"/>
      <c r="B14" s="77"/>
      <c r="C14" s="125"/>
      <c r="D14" s="124"/>
      <c r="E14" s="85"/>
      <c r="F14" s="123"/>
      <c r="G14" s="122"/>
      <c r="H14" s="85"/>
      <c r="I14" s="121"/>
      <c r="J14" s="81"/>
      <c r="K14" s="94"/>
      <c r="L14" s="120"/>
      <c r="M14" s="77"/>
      <c r="N14" s="119"/>
      <c r="O14" s="118"/>
    </row>
    <row r="15" spans="1:15" ht="45" customHeight="1">
      <c r="A15" s="126"/>
      <c r="B15" s="77"/>
      <c r="C15" s="125"/>
      <c r="D15" s="124"/>
      <c r="E15" s="85"/>
      <c r="F15" s="123"/>
      <c r="G15" s="122"/>
      <c r="H15" s="85"/>
      <c r="I15" s="121"/>
      <c r="J15" s="81"/>
      <c r="K15" s="94"/>
      <c r="L15" s="120"/>
      <c r="M15" s="77"/>
      <c r="N15" s="119"/>
      <c r="O15" s="118"/>
    </row>
    <row r="16" spans="1:15" ht="45" customHeight="1">
      <c r="A16" s="126"/>
      <c r="B16" s="77"/>
      <c r="C16" s="125"/>
      <c r="D16" s="124"/>
      <c r="E16" s="85"/>
      <c r="F16" s="123"/>
      <c r="G16" s="122"/>
      <c r="H16" s="85"/>
      <c r="I16" s="121"/>
      <c r="J16" s="81"/>
      <c r="K16" s="94"/>
      <c r="L16" s="120"/>
      <c r="M16" s="77"/>
      <c r="N16" s="119"/>
      <c r="O16" s="118"/>
    </row>
    <row r="17" spans="1:15" ht="45" customHeight="1">
      <c r="A17" s="126"/>
      <c r="B17" s="77"/>
      <c r="C17" s="125"/>
      <c r="D17" s="124"/>
      <c r="E17" s="85"/>
      <c r="F17" s="123"/>
      <c r="G17" s="122"/>
      <c r="H17" s="85"/>
      <c r="I17" s="121"/>
      <c r="J17" s="81"/>
      <c r="K17" s="94"/>
      <c r="L17" s="120"/>
      <c r="M17" s="77"/>
      <c r="N17" s="119"/>
      <c r="O17" s="118"/>
    </row>
    <row r="18" spans="1:15" ht="45" customHeight="1">
      <c r="A18" s="126"/>
      <c r="B18" s="77"/>
      <c r="C18" s="125"/>
      <c r="D18" s="124"/>
      <c r="E18" s="85"/>
      <c r="F18" s="123"/>
      <c r="G18" s="122"/>
      <c r="H18" s="85"/>
      <c r="I18" s="121"/>
      <c r="J18" s="81"/>
      <c r="K18" s="94"/>
      <c r="L18" s="120"/>
      <c r="M18" s="77"/>
      <c r="N18" s="119"/>
      <c r="O18" s="118"/>
    </row>
    <row r="19" spans="1:15" ht="45" customHeight="1">
      <c r="A19" s="126"/>
      <c r="B19" s="77"/>
      <c r="C19" s="125"/>
      <c r="D19" s="124"/>
      <c r="E19" s="85"/>
      <c r="F19" s="123"/>
      <c r="G19" s="122"/>
      <c r="H19" s="85"/>
      <c r="I19" s="121"/>
      <c r="J19" s="81"/>
      <c r="K19" s="94"/>
      <c r="L19" s="120"/>
      <c r="M19" s="77"/>
      <c r="N19" s="119"/>
      <c r="O19" s="118"/>
    </row>
    <row r="20" spans="1:15" ht="45" customHeight="1">
      <c r="A20" s="126"/>
      <c r="B20" s="77"/>
      <c r="C20" s="125"/>
      <c r="D20" s="124"/>
      <c r="E20" s="85"/>
      <c r="F20" s="123"/>
      <c r="G20" s="122"/>
      <c r="H20" s="85"/>
      <c r="I20" s="121"/>
      <c r="J20" s="81"/>
      <c r="K20" s="94"/>
      <c r="L20" s="120"/>
      <c r="M20" s="77"/>
      <c r="N20" s="119"/>
      <c r="O20" s="118"/>
    </row>
    <row r="21" spans="1:15" ht="45" customHeight="1">
      <c r="A21" s="126"/>
      <c r="B21" s="77"/>
      <c r="C21" s="125"/>
      <c r="D21" s="124"/>
      <c r="E21" s="85"/>
      <c r="F21" s="123"/>
      <c r="G21" s="122"/>
      <c r="H21" s="85"/>
      <c r="I21" s="121"/>
      <c r="J21" s="81"/>
      <c r="K21" s="94"/>
      <c r="L21" s="120"/>
      <c r="M21" s="77"/>
      <c r="N21" s="119"/>
      <c r="O21" s="118"/>
    </row>
    <row r="22" spans="1:15" ht="45" customHeight="1">
      <c r="A22" s="126"/>
      <c r="B22" s="77"/>
      <c r="C22" s="125"/>
      <c r="D22" s="124"/>
      <c r="E22" s="85"/>
      <c r="F22" s="123"/>
      <c r="G22" s="122"/>
      <c r="H22" s="85"/>
      <c r="I22" s="121"/>
      <c r="J22" s="81"/>
      <c r="K22" s="94"/>
      <c r="L22" s="120"/>
      <c r="M22" s="77"/>
      <c r="N22" s="119"/>
      <c r="O22" s="118"/>
    </row>
    <row r="23" spans="1:15" ht="45" customHeight="1">
      <c r="A23" s="126"/>
      <c r="B23" s="77"/>
      <c r="C23" s="125"/>
      <c r="D23" s="124"/>
      <c r="E23" s="85"/>
      <c r="F23" s="123"/>
      <c r="G23" s="122"/>
      <c r="H23" s="85"/>
      <c r="I23" s="121"/>
      <c r="J23" s="81"/>
      <c r="K23" s="94"/>
      <c r="L23" s="120"/>
      <c r="M23" s="77"/>
      <c r="N23" s="119"/>
      <c r="O23" s="118"/>
    </row>
    <row r="24" spans="1:15" ht="45" customHeight="1">
      <c r="A24" s="126"/>
      <c r="B24" s="77"/>
      <c r="C24" s="125"/>
      <c r="D24" s="124"/>
      <c r="E24" s="85"/>
      <c r="F24" s="123"/>
      <c r="G24" s="122"/>
      <c r="H24" s="85"/>
      <c r="I24" s="121"/>
      <c r="J24" s="81"/>
      <c r="K24" s="94"/>
      <c r="L24" s="120"/>
      <c r="M24" s="77"/>
      <c r="N24" s="119"/>
      <c r="O24" s="118"/>
    </row>
    <row r="25" spans="1:15" ht="45"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50.1" customHeight="1"/>
    <row r="239" spans="1:15" ht="50.1" customHeight="1"/>
    <row r="240" spans="1:15" ht="50.1" customHeight="1"/>
    <row r="241" ht="50.1" customHeight="1"/>
    <row r="242" ht="50.1" customHeight="1"/>
    <row r="243" ht="50.1" customHeight="1"/>
    <row r="244" ht="50.1" customHeight="1"/>
    <row r="245" ht="50.1" customHeight="1"/>
  </sheetData>
  <mergeCells count="41">
    <mergeCell ref="A1:N1"/>
    <mergeCell ref="A2:A3"/>
    <mergeCell ref="C2:D3"/>
    <mergeCell ref="F2:G3"/>
    <mergeCell ref="I2:I3"/>
    <mergeCell ref="J2:K2"/>
    <mergeCell ref="L2:L3"/>
    <mergeCell ref="M2:M3"/>
    <mergeCell ref="J3:K3"/>
    <mergeCell ref="A4:A5"/>
    <mergeCell ref="C4:C5"/>
    <mergeCell ref="D4:D5"/>
    <mergeCell ref="F4:F5"/>
    <mergeCell ref="G4:G5"/>
    <mergeCell ref="I4:I5"/>
    <mergeCell ref="L4:L5"/>
    <mergeCell ref="N4:N5"/>
    <mergeCell ref="L10:L11"/>
    <mergeCell ref="N10:N11"/>
    <mergeCell ref="I8:I9"/>
    <mergeCell ref="L8:L9"/>
    <mergeCell ref="N8:N9"/>
    <mergeCell ref="I12:I13"/>
    <mergeCell ref="L12:L13"/>
    <mergeCell ref="N12:N13"/>
    <mergeCell ref="A10:A11"/>
    <mergeCell ref="C10:C11"/>
    <mergeCell ref="D10:D11"/>
    <mergeCell ref="F10:F11"/>
    <mergeCell ref="G10:G11"/>
    <mergeCell ref="I10:I11"/>
    <mergeCell ref="A12:A13"/>
    <mergeCell ref="C12:C13"/>
    <mergeCell ref="D12:D13"/>
    <mergeCell ref="F12:F13"/>
    <mergeCell ref="G12:G13"/>
    <mergeCell ref="A8:A9"/>
    <mergeCell ref="C8:C9"/>
    <mergeCell ref="D8:D9"/>
    <mergeCell ref="F8:F9"/>
    <mergeCell ref="G8:G9"/>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X317"/>
  <sheetViews>
    <sheetView view="pageBreakPreview" topLeftCell="A312" zoomScaleNormal="100" zoomScaleSheetLayoutView="100" zoomScalePageLayoutView="120" workbookViewId="0">
      <selection activeCell="N318" sqref="N318"/>
    </sheetView>
  </sheetViews>
  <sheetFormatPr defaultColWidth="9" defaultRowHeight="16.5"/>
  <cols>
    <col min="1" max="1" width="6.125" style="308" customWidth="1"/>
    <col min="2" max="2" width="23.5" style="308" customWidth="1"/>
    <col min="3" max="3" width="8.5" style="319" bestFit="1" customWidth="1"/>
    <col min="4" max="4" width="5.75" style="379" customWidth="1"/>
    <col min="5" max="5" width="13.75" style="331" customWidth="1"/>
    <col min="6" max="6" width="13.75" style="323" customWidth="1"/>
    <col min="7" max="7" width="5" style="379" customWidth="1"/>
    <col min="8" max="8" width="13.75" style="331" customWidth="1"/>
    <col min="9" max="9" width="4.5" style="323" customWidth="1"/>
    <col min="10" max="10" width="20.125" style="416" customWidth="1"/>
    <col min="11" max="11" width="12" style="417" bestFit="1" customWidth="1"/>
    <col min="12" max="12" width="3.375" style="417" customWidth="1"/>
    <col min="13" max="13" width="7.625" style="379" customWidth="1"/>
    <col min="14" max="14" width="16.875" style="308" customWidth="1"/>
    <col min="15" max="15" width="24.5" style="418" customWidth="1"/>
    <col min="16" max="16384" width="9" style="328"/>
  </cols>
  <sheetData>
    <row r="1" spans="1:24" ht="71.25" customHeight="1" thickBot="1">
      <c r="A1" s="1488" t="s">
        <v>4179</v>
      </c>
      <c r="B1" s="1489"/>
      <c r="C1" s="1489"/>
      <c r="D1" s="1489"/>
      <c r="E1" s="1489"/>
      <c r="F1" s="1489"/>
      <c r="G1" s="1489"/>
      <c r="H1" s="1489"/>
      <c r="I1" s="1489"/>
      <c r="J1" s="1489"/>
      <c r="K1" s="1489"/>
      <c r="L1" s="1489"/>
      <c r="M1" s="1489"/>
      <c r="N1" s="1489"/>
      <c r="O1" s="1490"/>
      <c r="P1" s="327"/>
    </row>
    <row r="2" spans="1:24">
      <c r="A2" s="1491" t="s">
        <v>248</v>
      </c>
      <c r="B2" s="344" t="s">
        <v>250</v>
      </c>
      <c r="C2" s="1492" t="s">
        <v>465</v>
      </c>
      <c r="D2" s="1493"/>
      <c r="E2" s="401" t="s">
        <v>393</v>
      </c>
      <c r="F2" s="1492" t="s">
        <v>466</v>
      </c>
      <c r="G2" s="1493"/>
      <c r="H2" s="1517" t="s">
        <v>394</v>
      </c>
      <c r="I2" s="1518"/>
      <c r="J2" s="1495" t="s">
        <v>467</v>
      </c>
      <c r="K2" s="1495" t="s">
        <v>395</v>
      </c>
      <c r="L2" s="1497"/>
      <c r="M2" s="1498" t="s">
        <v>468</v>
      </c>
      <c r="N2" s="1492" t="s">
        <v>469</v>
      </c>
      <c r="O2" s="345" t="s">
        <v>249</v>
      </c>
      <c r="P2" s="327"/>
    </row>
    <row r="3" spans="1:24">
      <c r="A3" s="1487"/>
      <c r="B3" s="308" t="s">
        <v>260</v>
      </c>
      <c r="C3" s="1494"/>
      <c r="D3" s="1494"/>
      <c r="E3" s="320" t="s">
        <v>470</v>
      </c>
      <c r="F3" s="1494"/>
      <c r="G3" s="1494"/>
      <c r="H3" s="1519" t="s">
        <v>396</v>
      </c>
      <c r="I3" s="1456"/>
      <c r="J3" s="1496"/>
      <c r="K3" s="1496" t="s">
        <v>397</v>
      </c>
      <c r="L3" s="1500"/>
      <c r="M3" s="1456"/>
      <c r="N3" s="1499"/>
      <c r="O3" s="346" t="s">
        <v>439</v>
      </c>
      <c r="P3" s="327"/>
    </row>
    <row r="4" spans="1:24" ht="50.1" hidden="1" customHeight="1">
      <c r="A4" s="1350" t="s">
        <v>1986</v>
      </c>
      <c r="B4" s="399" t="s">
        <v>1226</v>
      </c>
      <c r="C4" s="1352">
        <v>12</v>
      </c>
      <c r="D4" s="1354" t="s">
        <v>459</v>
      </c>
      <c r="E4" s="306" t="s">
        <v>532</v>
      </c>
      <c r="F4" s="1402">
        <v>12</v>
      </c>
      <c r="G4" s="1562" t="s">
        <v>459</v>
      </c>
      <c r="H4" s="1455" t="s">
        <v>875</v>
      </c>
      <c r="I4" s="1358"/>
      <c r="J4" s="1564" t="s">
        <v>876</v>
      </c>
      <c r="K4" s="319">
        <v>12</v>
      </c>
      <c r="L4" s="379" t="s">
        <v>459</v>
      </c>
      <c r="M4" s="1424" t="s">
        <v>444</v>
      </c>
      <c r="N4" s="320" t="s">
        <v>714</v>
      </c>
      <c r="O4" s="1359" t="s">
        <v>877</v>
      </c>
      <c r="P4" s="327"/>
    </row>
    <row r="5" spans="1:24" ht="50.1" hidden="1" customHeight="1">
      <c r="A5" s="1350"/>
      <c r="B5" s="391" t="s">
        <v>1984</v>
      </c>
      <c r="C5" s="1353"/>
      <c r="D5" s="1355"/>
      <c r="E5" s="306" t="s">
        <v>875</v>
      </c>
      <c r="F5" s="1356"/>
      <c r="G5" s="1563"/>
      <c r="H5" s="319">
        <v>12</v>
      </c>
      <c r="I5" s="379" t="s">
        <v>1988</v>
      </c>
      <c r="J5" s="1564"/>
      <c r="K5" s="319">
        <v>12</v>
      </c>
      <c r="L5" s="379" t="s">
        <v>459</v>
      </c>
      <c r="M5" s="1424"/>
      <c r="N5" s="320" t="s">
        <v>2540</v>
      </c>
      <c r="O5" s="1359"/>
      <c r="P5" s="327"/>
    </row>
    <row r="6" spans="1:24" ht="50.1" hidden="1" customHeight="1">
      <c r="A6" s="1350" t="s">
        <v>1987</v>
      </c>
      <c r="B6" s="399" t="s">
        <v>1226</v>
      </c>
      <c r="C6" s="1352">
        <v>12</v>
      </c>
      <c r="D6" s="1354" t="s">
        <v>459</v>
      </c>
      <c r="E6" s="306" t="s">
        <v>532</v>
      </c>
      <c r="F6" s="1402">
        <v>12</v>
      </c>
      <c r="G6" s="1562" t="s">
        <v>459</v>
      </c>
      <c r="H6" s="1455" t="s">
        <v>1989</v>
      </c>
      <c r="I6" s="1358"/>
      <c r="J6" s="1564" t="s">
        <v>876</v>
      </c>
      <c r="K6" s="319">
        <v>12</v>
      </c>
      <c r="L6" s="379" t="s">
        <v>459</v>
      </c>
      <c r="M6" s="1424" t="s">
        <v>444</v>
      </c>
      <c r="N6" s="320" t="s">
        <v>714</v>
      </c>
      <c r="O6" s="1359" t="s">
        <v>881</v>
      </c>
      <c r="P6" s="327"/>
    </row>
    <row r="7" spans="1:24" ht="50.1" hidden="1" customHeight="1">
      <c r="A7" s="1350"/>
      <c r="B7" s="391" t="s">
        <v>1984</v>
      </c>
      <c r="C7" s="1353"/>
      <c r="D7" s="1355"/>
      <c r="E7" s="306" t="s">
        <v>882</v>
      </c>
      <c r="F7" s="1356"/>
      <c r="G7" s="1563"/>
      <c r="H7" s="319" t="s">
        <v>878</v>
      </c>
      <c r="I7" s="379" t="s">
        <v>1988</v>
      </c>
      <c r="J7" s="1564"/>
      <c r="K7" s="319">
        <v>12</v>
      </c>
      <c r="L7" s="379" t="s">
        <v>459</v>
      </c>
      <c r="M7" s="1424"/>
      <c r="N7" s="320" t="s">
        <v>879</v>
      </c>
      <c r="O7" s="1359"/>
      <c r="P7" s="327"/>
    </row>
    <row r="8" spans="1:24" ht="50.1" customHeight="1">
      <c r="A8" s="1350" t="s">
        <v>1161</v>
      </c>
      <c r="B8" s="320" t="s">
        <v>1985</v>
      </c>
      <c r="C8" s="1352">
        <v>175438</v>
      </c>
      <c r="D8" s="1354" t="s">
        <v>459</v>
      </c>
      <c r="E8" s="306" t="s">
        <v>3835</v>
      </c>
      <c r="F8" s="1402">
        <v>1525</v>
      </c>
      <c r="G8" s="1562" t="s">
        <v>459</v>
      </c>
      <c r="H8" s="1455" t="s">
        <v>3836</v>
      </c>
      <c r="I8" s="1358"/>
      <c r="J8" s="1564" t="s">
        <v>2542</v>
      </c>
      <c r="K8" s="319">
        <f>F8</f>
        <v>1525</v>
      </c>
      <c r="L8" s="379" t="s">
        <v>459</v>
      </c>
      <c r="M8" s="1424" t="s">
        <v>444</v>
      </c>
      <c r="N8" s="320" t="s">
        <v>714</v>
      </c>
      <c r="O8" s="1359" t="s">
        <v>3837</v>
      </c>
      <c r="P8" s="327"/>
    </row>
    <row r="9" spans="1:24" ht="50.1" customHeight="1">
      <c r="A9" s="1350"/>
      <c r="B9" s="320" t="s">
        <v>1982</v>
      </c>
      <c r="C9" s="1353"/>
      <c r="D9" s="1355"/>
      <c r="E9" s="306" t="s">
        <v>3834</v>
      </c>
      <c r="F9" s="1356"/>
      <c r="G9" s="1563"/>
      <c r="H9" s="319">
        <v>31</v>
      </c>
      <c r="I9" s="379" t="s">
        <v>1988</v>
      </c>
      <c r="J9" s="1564"/>
      <c r="K9" s="319">
        <f>H9</f>
        <v>31</v>
      </c>
      <c r="L9" s="379" t="s">
        <v>1988</v>
      </c>
      <c r="M9" s="1424"/>
      <c r="N9" s="320" t="s">
        <v>2543</v>
      </c>
      <c r="O9" s="1359"/>
      <c r="P9" s="327"/>
    </row>
    <row r="10" spans="1:24" ht="50.1" customHeight="1">
      <c r="A10" s="1350" t="s">
        <v>2842</v>
      </c>
      <c r="B10" s="320" t="s">
        <v>1985</v>
      </c>
      <c r="C10" s="1352">
        <v>175438</v>
      </c>
      <c r="D10" s="1354" t="s">
        <v>459</v>
      </c>
      <c r="E10" s="306" t="s">
        <v>434</v>
      </c>
      <c r="F10" s="1402">
        <v>1525</v>
      </c>
      <c r="G10" s="1562" t="s">
        <v>459</v>
      </c>
      <c r="H10" s="1455" t="s">
        <v>3838</v>
      </c>
      <c r="I10" s="1358"/>
      <c r="J10" s="1564" t="s">
        <v>2542</v>
      </c>
      <c r="K10" s="319">
        <f>K8+F10</f>
        <v>3050</v>
      </c>
      <c r="L10" s="379" t="s">
        <v>459</v>
      </c>
      <c r="M10" s="1424" t="s">
        <v>444</v>
      </c>
      <c r="N10" s="320" t="s">
        <v>2552</v>
      </c>
      <c r="O10" s="1359" t="s">
        <v>3839</v>
      </c>
      <c r="P10" s="327"/>
    </row>
    <row r="11" spans="1:24" ht="50.1" customHeight="1">
      <c r="A11" s="1350"/>
      <c r="B11" s="320" t="s">
        <v>1982</v>
      </c>
      <c r="C11" s="1353"/>
      <c r="D11" s="1355"/>
      <c r="E11" s="306" t="s">
        <v>434</v>
      </c>
      <c r="F11" s="1356"/>
      <c r="G11" s="1563"/>
      <c r="H11" s="319">
        <v>31</v>
      </c>
      <c r="I11" s="379" t="s">
        <v>1988</v>
      </c>
      <c r="J11" s="1564"/>
      <c r="K11" s="319">
        <f>K9+H11</f>
        <v>62</v>
      </c>
      <c r="L11" s="379" t="s">
        <v>1988</v>
      </c>
      <c r="M11" s="1424"/>
      <c r="N11" s="320" t="s">
        <v>2545</v>
      </c>
      <c r="O11" s="1359"/>
      <c r="P11" s="327"/>
    </row>
    <row r="12" spans="1:24" ht="50.1" customHeight="1">
      <c r="A12" s="1350" t="s">
        <v>2843</v>
      </c>
      <c r="B12" s="320" t="s">
        <v>1985</v>
      </c>
      <c r="C12" s="1352">
        <v>175438</v>
      </c>
      <c r="D12" s="1354" t="s">
        <v>459</v>
      </c>
      <c r="E12" s="306" t="s">
        <v>2546</v>
      </c>
      <c r="F12" s="1402">
        <v>1525</v>
      </c>
      <c r="G12" s="1562" t="s">
        <v>459</v>
      </c>
      <c r="H12" s="1455" t="s">
        <v>3447</v>
      </c>
      <c r="I12" s="1358"/>
      <c r="J12" s="1564" t="s">
        <v>2542</v>
      </c>
      <c r="K12" s="319">
        <f>K10+F12</f>
        <v>4575</v>
      </c>
      <c r="L12" s="379" t="s">
        <v>459</v>
      </c>
      <c r="M12" s="1424" t="s">
        <v>444</v>
      </c>
      <c r="N12" s="320" t="s">
        <v>2547</v>
      </c>
      <c r="O12" s="1359" t="s">
        <v>3840</v>
      </c>
      <c r="P12" s="327"/>
    </row>
    <row r="13" spans="1:24" ht="50.1" customHeight="1">
      <c r="A13" s="1350"/>
      <c r="B13" s="320" t="s">
        <v>1982</v>
      </c>
      <c r="C13" s="1353"/>
      <c r="D13" s="1355"/>
      <c r="E13" s="306" t="s">
        <v>2546</v>
      </c>
      <c r="F13" s="1356"/>
      <c r="G13" s="1563"/>
      <c r="H13" s="319">
        <v>31</v>
      </c>
      <c r="I13" s="379" t="s">
        <v>1988</v>
      </c>
      <c r="J13" s="1564"/>
      <c r="K13" s="319">
        <f>K11+H13</f>
        <v>93</v>
      </c>
      <c r="L13" s="379" t="s">
        <v>1988</v>
      </c>
      <c r="M13" s="1424"/>
      <c r="N13" s="320" t="s">
        <v>3448</v>
      </c>
      <c r="O13" s="1359"/>
      <c r="P13" s="327"/>
    </row>
    <row r="14" spans="1:24" ht="50.1" customHeight="1">
      <c r="A14" s="1350" t="s">
        <v>2844</v>
      </c>
      <c r="B14" s="320" t="s">
        <v>1985</v>
      </c>
      <c r="C14" s="1352">
        <v>175438</v>
      </c>
      <c r="D14" s="1354" t="s">
        <v>459</v>
      </c>
      <c r="E14" s="306" t="s">
        <v>2549</v>
      </c>
      <c r="F14" s="1402">
        <v>1525</v>
      </c>
      <c r="G14" s="1562" t="s">
        <v>459</v>
      </c>
      <c r="H14" s="1455" t="s">
        <v>2551</v>
      </c>
      <c r="I14" s="1358"/>
      <c r="J14" s="1564" t="s">
        <v>2542</v>
      </c>
      <c r="K14" s="319">
        <f>K12+F14</f>
        <v>6100</v>
      </c>
      <c r="L14" s="379" t="s">
        <v>459</v>
      </c>
      <c r="M14" s="1424" t="s">
        <v>444</v>
      </c>
      <c r="N14" s="320" t="s">
        <v>2544</v>
      </c>
      <c r="O14" s="1359" t="s">
        <v>3841</v>
      </c>
      <c r="P14" s="327"/>
    </row>
    <row r="15" spans="1:24" ht="50.1" customHeight="1">
      <c r="A15" s="1350"/>
      <c r="B15" s="320" t="s">
        <v>1982</v>
      </c>
      <c r="C15" s="1353"/>
      <c r="D15" s="1355"/>
      <c r="E15" s="306" t="s">
        <v>2550</v>
      </c>
      <c r="F15" s="1356"/>
      <c r="G15" s="1563"/>
      <c r="H15" s="319">
        <v>31</v>
      </c>
      <c r="I15" s="379" t="s">
        <v>1988</v>
      </c>
      <c r="J15" s="1564"/>
      <c r="K15" s="319">
        <f>K13+H15</f>
        <v>124</v>
      </c>
      <c r="L15" s="379" t="s">
        <v>1988</v>
      </c>
      <c r="M15" s="1424"/>
      <c r="N15" s="320" t="s">
        <v>2545</v>
      </c>
      <c r="O15" s="1359"/>
      <c r="P15" s="327"/>
      <c r="X15" s="328">
        <f>2*2*PI()/4*24*0.6</f>
        <v>45.238934211693021</v>
      </c>
    </row>
    <row r="16" spans="1:24" ht="50.1" customHeight="1">
      <c r="A16" s="1350" t="s">
        <v>2845</v>
      </c>
      <c r="B16" s="320" t="s">
        <v>1985</v>
      </c>
      <c r="C16" s="1352">
        <v>175438</v>
      </c>
      <c r="D16" s="1354" t="s">
        <v>459</v>
      </c>
      <c r="E16" s="306" t="s">
        <v>2549</v>
      </c>
      <c r="F16" s="1402">
        <v>1525</v>
      </c>
      <c r="G16" s="1562" t="s">
        <v>459</v>
      </c>
      <c r="H16" s="1455" t="s">
        <v>2551</v>
      </c>
      <c r="I16" s="1358"/>
      <c r="J16" s="1564" t="s">
        <v>2542</v>
      </c>
      <c r="K16" s="319">
        <f>K14+F16</f>
        <v>7625</v>
      </c>
      <c r="L16" s="379" t="s">
        <v>459</v>
      </c>
      <c r="M16" s="1424" t="s">
        <v>444</v>
      </c>
      <c r="N16" s="320" t="s">
        <v>2552</v>
      </c>
      <c r="O16" s="1359" t="s">
        <v>3842</v>
      </c>
      <c r="P16" s="327"/>
    </row>
    <row r="17" spans="1:16" ht="50.1" customHeight="1">
      <c r="A17" s="1350"/>
      <c r="B17" s="320" t="s">
        <v>1982</v>
      </c>
      <c r="C17" s="1353"/>
      <c r="D17" s="1355"/>
      <c r="E17" s="306" t="s">
        <v>2550</v>
      </c>
      <c r="F17" s="1356"/>
      <c r="G17" s="1563"/>
      <c r="H17" s="319">
        <v>31</v>
      </c>
      <c r="I17" s="379" t="s">
        <v>1988</v>
      </c>
      <c r="J17" s="1564"/>
      <c r="K17" s="319">
        <f>K15+H17</f>
        <v>155</v>
      </c>
      <c r="L17" s="379" t="s">
        <v>1988</v>
      </c>
      <c r="M17" s="1424"/>
      <c r="N17" s="320" t="s">
        <v>2545</v>
      </c>
      <c r="O17" s="1359"/>
      <c r="P17" s="327"/>
    </row>
    <row r="18" spans="1:16" ht="50.1" customHeight="1">
      <c r="A18" s="1350" t="s">
        <v>2846</v>
      </c>
      <c r="B18" s="320" t="s">
        <v>1985</v>
      </c>
      <c r="C18" s="1352">
        <v>175438</v>
      </c>
      <c r="D18" s="1354" t="s">
        <v>459</v>
      </c>
      <c r="E18" s="306" t="s">
        <v>2553</v>
      </c>
      <c r="F18" s="1402">
        <v>1525</v>
      </c>
      <c r="G18" s="1562" t="s">
        <v>459</v>
      </c>
      <c r="H18" s="1455" t="s">
        <v>2554</v>
      </c>
      <c r="I18" s="1358"/>
      <c r="J18" s="1564" t="s">
        <v>2542</v>
      </c>
      <c r="K18" s="319">
        <f>K16+F18</f>
        <v>9150</v>
      </c>
      <c r="L18" s="379" t="s">
        <v>459</v>
      </c>
      <c r="M18" s="1424" t="s">
        <v>444</v>
      </c>
      <c r="N18" s="320" t="s">
        <v>2555</v>
      </c>
      <c r="O18" s="1359" t="s">
        <v>3843</v>
      </c>
      <c r="P18" s="327"/>
    </row>
    <row r="19" spans="1:16" ht="50.1" customHeight="1">
      <c r="A19" s="1350"/>
      <c r="B19" s="320" t="s">
        <v>1982</v>
      </c>
      <c r="C19" s="1353"/>
      <c r="D19" s="1355"/>
      <c r="E19" s="306" t="s">
        <v>2554</v>
      </c>
      <c r="F19" s="1356"/>
      <c r="G19" s="1563"/>
      <c r="H19" s="319">
        <v>31</v>
      </c>
      <c r="I19" s="379" t="s">
        <v>1988</v>
      </c>
      <c r="J19" s="1564"/>
      <c r="K19" s="319">
        <f>K17+H19</f>
        <v>186</v>
      </c>
      <c r="L19" s="379" t="s">
        <v>1988</v>
      </c>
      <c r="M19" s="1424"/>
      <c r="N19" s="320" t="s">
        <v>2556</v>
      </c>
      <c r="O19" s="1359"/>
      <c r="P19" s="327"/>
    </row>
    <row r="20" spans="1:16" ht="50.1" customHeight="1">
      <c r="A20" s="1350" t="s">
        <v>2847</v>
      </c>
      <c r="B20" s="320" t="s">
        <v>1985</v>
      </c>
      <c r="C20" s="1352">
        <v>175438</v>
      </c>
      <c r="D20" s="1354" t="s">
        <v>459</v>
      </c>
      <c r="E20" s="306" t="s">
        <v>2557</v>
      </c>
      <c r="F20" s="1402">
        <v>1525</v>
      </c>
      <c r="G20" s="1562" t="s">
        <v>459</v>
      </c>
      <c r="H20" s="1455" t="s">
        <v>2559</v>
      </c>
      <c r="I20" s="1358"/>
      <c r="J20" s="1564" t="s">
        <v>2542</v>
      </c>
      <c r="K20" s="319">
        <f>K18+F20</f>
        <v>10675</v>
      </c>
      <c r="L20" s="379" t="s">
        <v>459</v>
      </c>
      <c r="M20" s="1424" t="s">
        <v>444</v>
      </c>
      <c r="N20" s="320" t="s">
        <v>2560</v>
      </c>
      <c r="O20" s="1359" t="s">
        <v>3844</v>
      </c>
      <c r="P20" s="327"/>
    </row>
    <row r="21" spans="1:16" ht="50.1" customHeight="1">
      <c r="A21" s="1350"/>
      <c r="B21" s="320" t="s">
        <v>1982</v>
      </c>
      <c r="C21" s="1353"/>
      <c r="D21" s="1355"/>
      <c r="E21" s="306" t="s">
        <v>2558</v>
      </c>
      <c r="F21" s="1356"/>
      <c r="G21" s="1563"/>
      <c r="H21" s="319">
        <v>31</v>
      </c>
      <c r="I21" s="379" t="s">
        <v>1988</v>
      </c>
      <c r="J21" s="1564"/>
      <c r="K21" s="319">
        <f>K19+H21</f>
        <v>217</v>
      </c>
      <c r="L21" s="379" t="s">
        <v>1988</v>
      </c>
      <c r="M21" s="1424"/>
      <c r="N21" s="320" t="s">
        <v>1994</v>
      </c>
      <c r="O21" s="1359"/>
      <c r="P21" s="327"/>
    </row>
    <row r="22" spans="1:16" ht="50.1" customHeight="1">
      <c r="A22" s="1350" t="s">
        <v>2848</v>
      </c>
      <c r="B22" s="320" t="s">
        <v>1985</v>
      </c>
      <c r="C22" s="1352">
        <v>175438</v>
      </c>
      <c r="D22" s="1354" t="s">
        <v>459</v>
      </c>
      <c r="E22" s="306" t="s">
        <v>2561</v>
      </c>
      <c r="F22" s="1402">
        <v>1525</v>
      </c>
      <c r="G22" s="1562" t="s">
        <v>459</v>
      </c>
      <c r="H22" s="1455" t="s">
        <v>2563</v>
      </c>
      <c r="I22" s="1358"/>
      <c r="J22" s="1564" t="s">
        <v>2542</v>
      </c>
      <c r="K22" s="319">
        <f>K20+F22</f>
        <v>12200</v>
      </c>
      <c r="L22" s="379" t="s">
        <v>459</v>
      </c>
      <c r="M22" s="1424" t="s">
        <v>444</v>
      </c>
      <c r="N22" s="320" t="s">
        <v>2560</v>
      </c>
      <c r="O22" s="1359" t="s">
        <v>2541</v>
      </c>
      <c r="P22" s="327"/>
    </row>
    <row r="23" spans="1:16" ht="50.1" customHeight="1">
      <c r="A23" s="1350"/>
      <c r="B23" s="320" t="s">
        <v>1982</v>
      </c>
      <c r="C23" s="1353"/>
      <c r="D23" s="1355"/>
      <c r="E23" s="306" t="s">
        <v>2562</v>
      </c>
      <c r="F23" s="1356"/>
      <c r="G23" s="1563"/>
      <c r="H23" s="319">
        <v>31</v>
      </c>
      <c r="I23" s="379" t="s">
        <v>1988</v>
      </c>
      <c r="J23" s="1564"/>
      <c r="K23" s="319">
        <f>K21+H23</f>
        <v>248</v>
      </c>
      <c r="L23" s="379" t="s">
        <v>1988</v>
      </c>
      <c r="M23" s="1424"/>
      <c r="N23" s="320" t="s">
        <v>1994</v>
      </c>
      <c r="O23" s="1359"/>
      <c r="P23" s="327"/>
    </row>
    <row r="24" spans="1:16" ht="50.1" customHeight="1">
      <c r="A24" s="1350" t="s">
        <v>2849</v>
      </c>
      <c r="B24" s="320" t="s">
        <v>1985</v>
      </c>
      <c r="C24" s="1352">
        <v>175438</v>
      </c>
      <c r="D24" s="1354" t="s">
        <v>459</v>
      </c>
      <c r="E24" s="306" t="s">
        <v>2564</v>
      </c>
      <c r="F24" s="1402">
        <v>552</v>
      </c>
      <c r="G24" s="1562" t="s">
        <v>459</v>
      </c>
      <c r="H24" s="1455" t="s">
        <v>2565</v>
      </c>
      <c r="I24" s="1358"/>
      <c r="J24" s="1564" t="s">
        <v>2542</v>
      </c>
      <c r="K24" s="319">
        <f>K22+F24</f>
        <v>12752</v>
      </c>
      <c r="L24" s="379" t="s">
        <v>459</v>
      </c>
      <c r="M24" s="1424" t="s">
        <v>444</v>
      </c>
      <c r="N24" s="320" t="s">
        <v>2560</v>
      </c>
      <c r="O24" s="1359" t="s">
        <v>2566</v>
      </c>
      <c r="P24" s="327"/>
    </row>
    <row r="25" spans="1:16" ht="50.1" customHeight="1">
      <c r="A25" s="1350"/>
      <c r="B25" s="320" t="s">
        <v>1982</v>
      </c>
      <c r="C25" s="1353"/>
      <c r="D25" s="1355"/>
      <c r="E25" s="306" t="s">
        <v>2565</v>
      </c>
      <c r="F25" s="1356"/>
      <c r="G25" s="1563"/>
      <c r="H25" s="319">
        <v>12</v>
      </c>
      <c r="I25" s="379" t="s">
        <v>1988</v>
      </c>
      <c r="J25" s="1564"/>
      <c r="K25" s="319">
        <f>K23+H25</f>
        <v>260</v>
      </c>
      <c r="L25" s="379" t="s">
        <v>1988</v>
      </c>
      <c r="M25" s="1424"/>
      <c r="N25" s="320" t="s">
        <v>1994</v>
      </c>
      <c r="O25" s="1359"/>
      <c r="P25" s="327"/>
    </row>
    <row r="26" spans="1:16" ht="50.1" customHeight="1">
      <c r="A26" s="1350" t="s">
        <v>2850</v>
      </c>
      <c r="B26" s="320" t="s">
        <v>1985</v>
      </c>
      <c r="C26" s="1352">
        <v>175438</v>
      </c>
      <c r="D26" s="1354" t="s">
        <v>459</v>
      </c>
      <c r="E26" s="306" t="s">
        <v>2567</v>
      </c>
      <c r="F26" s="1402">
        <v>512</v>
      </c>
      <c r="G26" s="1562" t="s">
        <v>459</v>
      </c>
      <c r="H26" s="1455" t="s">
        <v>2568</v>
      </c>
      <c r="I26" s="1358"/>
      <c r="J26" s="1564" t="s">
        <v>2542</v>
      </c>
      <c r="K26" s="319">
        <f>K24+F26</f>
        <v>13264</v>
      </c>
      <c r="L26" s="379" t="s">
        <v>459</v>
      </c>
      <c r="M26" s="1424" t="s">
        <v>444</v>
      </c>
      <c r="N26" s="320" t="s">
        <v>2569</v>
      </c>
      <c r="O26" s="1359" t="s">
        <v>3845</v>
      </c>
      <c r="P26" s="327"/>
    </row>
    <row r="27" spans="1:16" ht="50.1" customHeight="1">
      <c r="A27" s="1350"/>
      <c r="B27" s="320" t="s">
        <v>1982</v>
      </c>
      <c r="C27" s="1353"/>
      <c r="D27" s="1355"/>
      <c r="E27" s="306" t="s">
        <v>1996</v>
      </c>
      <c r="F27" s="1356"/>
      <c r="G27" s="1563"/>
      <c r="H27" s="319">
        <v>12</v>
      </c>
      <c r="I27" s="379" t="s">
        <v>1988</v>
      </c>
      <c r="J27" s="1564"/>
      <c r="K27" s="319">
        <f>K25+H27</f>
        <v>272</v>
      </c>
      <c r="L27" s="379" t="s">
        <v>1988</v>
      </c>
      <c r="M27" s="1424"/>
      <c r="N27" s="320" t="s">
        <v>1995</v>
      </c>
      <c r="O27" s="1359"/>
      <c r="P27" s="327"/>
    </row>
    <row r="28" spans="1:16" ht="50.1" customHeight="1">
      <c r="A28" s="1350" t="s">
        <v>2851</v>
      </c>
      <c r="B28" s="320" t="s">
        <v>1985</v>
      </c>
      <c r="C28" s="1352">
        <v>175438</v>
      </c>
      <c r="D28" s="1354" t="s">
        <v>459</v>
      </c>
      <c r="E28" s="306" t="s">
        <v>2567</v>
      </c>
      <c r="F28" s="1402">
        <v>512</v>
      </c>
      <c r="G28" s="1562" t="s">
        <v>459</v>
      </c>
      <c r="H28" s="1455" t="s">
        <v>2568</v>
      </c>
      <c r="I28" s="1358"/>
      <c r="J28" s="1564" t="s">
        <v>2542</v>
      </c>
      <c r="K28" s="319">
        <f>K26+F28</f>
        <v>13776</v>
      </c>
      <c r="L28" s="379" t="s">
        <v>459</v>
      </c>
      <c r="M28" s="1424" t="s">
        <v>444</v>
      </c>
      <c r="N28" s="320" t="s">
        <v>2569</v>
      </c>
      <c r="O28" s="1359" t="s">
        <v>3846</v>
      </c>
      <c r="P28" s="327"/>
    </row>
    <row r="29" spans="1:16" ht="50.1" customHeight="1">
      <c r="A29" s="1350"/>
      <c r="B29" s="320" t="s">
        <v>1982</v>
      </c>
      <c r="C29" s="1353"/>
      <c r="D29" s="1355"/>
      <c r="E29" s="306" t="s">
        <v>1996</v>
      </c>
      <c r="F29" s="1356"/>
      <c r="G29" s="1563"/>
      <c r="H29" s="319">
        <v>12</v>
      </c>
      <c r="I29" s="379" t="s">
        <v>1988</v>
      </c>
      <c r="J29" s="1564"/>
      <c r="K29" s="319">
        <f>K27+H29</f>
        <v>284</v>
      </c>
      <c r="L29" s="379" t="s">
        <v>1988</v>
      </c>
      <c r="M29" s="1424"/>
      <c r="N29" s="320" t="s">
        <v>1995</v>
      </c>
      <c r="O29" s="1359"/>
      <c r="P29" s="327"/>
    </row>
    <row r="30" spans="1:16" ht="50.1" customHeight="1">
      <c r="A30" s="1350" t="s">
        <v>2852</v>
      </c>
      <c r="B30" s="320" t="s">
        <v>1985</v>
      </c>
      <c r="C30" s="1352">
        <v>175438</v>
      </c>
      <c r="D30" s="1354" t="s">
        <v>459</v>
      </c>
      <c r="E30" s="306" t="s">
        <v>2570</v>
      </c>
      <c r="F30" s="1402">
        <v>512</v>
      </c>
      <c r="G30" s="1562" t="s">
        <v>459</v>
      </c>
      <c r="H30" s="1455" t="s">
        <v>1998</v>
      </c>
      <c r="I30" s="1358"/>
      <c r="J30" s="1564" t="s">
        <v>2542</v>
      </c>
      <c r="K30" s="319">
        <f>K28+F30</f>
        <v>14288</v>
      </c>
      <c r="L30" s="379" t="s">
        <v>459</v>
      </c>
      <c r="M30" s="1424" t="s">
        <v>444</v>
      </c>
      <c r="N30" s="320" t="s">
        <v>2569</v>
      </c>
      <c r="O30" s="1359" t="s">
        <v>3847</v>
      </c>
      <c r="P30" s="327"/>
    </row>
    <row r="31" spans="1:16" ht="50.1" customHeight="1">
      <c r="A31" s="1350"/>
      <c r="B31" s="320" t="s">
        <v>1982</v>
      </c>
      <c r="C31" s="1353"/>
      <c r="D31" s="1355"/>
      <c r="E31" s="306" t="s">
        <v>1998</v>
      </c>
      <c r="F31" s="1356"/>
      <c r="G31" s="1563"/>
      <c r="H31" s="319">
        <v>12</v>
      </c>
      <c r="I31" s="379" t="s">
        <v>1988</v>
      </c>
      <c r="J31" s="1564"/>
      <c r="K31" s="319">
        <f>K29+H31</f>
        <v>296</v>
      </c>
      <c r="L31" s="379" t="s">
        <v>1988</v>
      </c>
      <c r="M31" s="1424"/>
      <c r="N31" s="320" t="s">
        <v>1995</v>
      </c>
      <c r="O31" s="1359"/>
      <c r="P31" s="327"/>
    </row>
    <row r="32" spans="1:16" ht="50.1" customHeight="1">
      <c r="A32" s="1350" t="s">
        <v>2853</v>
      </c>
      <c r="B32" s="320" t="s">
        <v>1985</v>
      </c>
      <c r="C32" s="1352">
        <v>175438</v>
      </c>
      <c r="D32" s="1354" t="s">
        <v>459</v>
      </c>
      <c r="E32" s="306" t="s">
        <v>2571</v>
      </c>
      <c r="F32" s="1402">
        <v>1525</v>
      </c>
      <c r="G32" s="1562" t="s">
        <v>459</v>
      </c>
      <c r="H32" s="1455" t="s">
        <v>2571</v>
      </c>
      <c r="I32" s="1358"/>
      <c r="J32" s="1564" t="s">
        <v>2542</v>
      </c>
      <c r="K32" s="319">
        <f>K30+F32</f>
        <v>15813</v>
      </c>
      <c r="L32" s="379" t="s">
        <v>459</v>
      </c>
      <c r="M32" s="1424" t="s">
        <v>444</v>
      </c>
      <c r="N32" s="320" t="s">
        <v>2569</v>
      </c>
      <c r="O32" s="1359" t="s">
        <v>3848</v>
      </c>
      <c r="P32" s="327"/>
    </row>
    <row r="33" spans="1:16" ht="50.1" customHeight="1">
      <c r="A33" s="1350"/>
      <c r="B33" s="320" t="s">
        <v>1982</v>
      </c>
      <c r="C33" s="1353"/>
      <c r="D33" s="1355"/>
      <c r="E33" s="306" t="s">
        <v>2571</v>
      </c>
      <c r="F33" s="1356"/>
      <c r="G33" s="1563"/>
      <c r="H33" s="319">
        <v>31</v>
      </c>
      <c r="I33" s="379" t="s">
        <v>1988</v>
      </c>
      <c r="J33" s="1564"/>
      <c r="K33" s="319">
        <f>K31+H33</f>
        <v>327</v>
      </c>
      <c r="L33" s="379" t="s">
        <v>1988</v>
      </c>
      <c r="M33" s="1424"/>
      <c r="N33" s="320" t="s">
        <v>1995</v>
      </c>
      <c r="O33" s="1359"/>
      <c r="P33" s="327"/>
    </row>
    <row r="34" spans="1:16" ht="50.1" customHeight="1">
      <c r="A34" s="1350" t="s">
        <v>2854</v>
      </c>
      <c r="B34" s="320" t="s">
        <v>1985</v>
      </c>
      <c r="C34" s="1352">
        <v>175438</v>
      </c>
      <c r="D34" s="1354" t="s">
        <v>459</v>
      </c>
      <c r="E34" s="306" t="s">
        <v>2572</v>
      </c>
      <c r="F34" s="1402">
        <v>512</v>
      </c>
      <c r="G34" s="1562" t="s">
        <v>459</v>
      </c>
      <c r="H34" s="1455" t="s">
        <v>863</v>
      </c>
      <c r="I34" s="1358"/>
      <c r="J34" s="1564" t="s">
        <v>2542</v>
      </c>
      <c r="K34" s="319">
        <f>K32+F34</f>
        <v>16325</v>
      </c>
      <c r="L34" s="379" t="s">
        <v>459</v>
      </c>
      <c r="M34" s="1424" t="s">
        <v>444</v>
      </c>
      <c r="N34" s="320" t="s">
        <v>3185</v>
      </c>
      <c r="O34" s="1359" t="s">
        <v>3849</v>
      </c>
      <c r="P34" s="327"/>
    </row>
    <row r="35" spans="1:16" ht="50.1" customHeight="1">
      <c r="A35" s="1350"/>
      <c r="B35" s="320" t="s">
        <v>1982</v>
      </c>
      <c r="C35" s="1353"/>
      <c r="D35" s="1355"/>
      <c r="E35" s="306" t="s">
        <v>863</v>
      </c>
      <c r="F35" s="1356"/>
      <c r="G35" s="1563"/>
      <c r="H35" s="319">
        <v>12</v>
      </c>
      <c r="I35" s="379" t="s">
        <v>1988</v>
      </c>
      <c r="J35" s="1564"/>
      <c r="K35" s="319">
        <f>K33+H35</f>
        <v>339</v>
      </c>
      <c r="L35" s="379" t="s">
        <v>1988</v>
      </c>
      <c r="M35" s="1424"/>
      <c r="N35" s="320" t="s">
        <v>1995</v>
      </c>
      <c r="O35" s="1359"/>
      <c r="P35" s="327"/>
    </row>
    <row r="36" spans="1:16" ht="50.1" customHeight="1">
      <c r="A36" s="1350" t="s">
        <v>2855</v>
      </c>
      <c r="B36" s="320" t="s">
        <v>1985</v>
      </c>
      <c r="C36" s="1352">
        <v>175438</v>
      </c>
      <c r="D36" s="1354" t="s">
        <v>459</v>
      </c>
      <c r="E36" s="306" t="s">
        <v>2573</v>
      </c>
      <c r="F36" s="1402">
        <v>512</v>
      </c>
      <c r="G36" s="1562" t="s">
        <v>459</v>
      </c>
      <c r="H36" s="1455" t="s">
        <v>1983</v>
      </c>
      <c r="I36" s="1358"/>
      <c r="J36" s="1564" t="s">
        <v>2542</v>
      </c>
      <c r="K36" s="319">
        <f>K34+F36</f>
        <v>16837</v>
      </c>
      <c r="L36" s="379" t="s">
        <v>459</v>
      </c>
      <c r="M36" s="1424" t="s">
        <v>444</v>
      </c>
      <c r="N36" s="320" t="s">
        <v>2569</v>
      </c>
      <c r="O36" s="1359" t="s">
        <v>3850</v>
      </c>
      <c r="P36" s="327"/>
    </row>
    <row r="37" spans="1:16" ht="50.1" customHeight="1">
      <c r="A37" s="1350"/>
      <c r="B37" s="320" t="s">
        <v>1982</v>
      </c>
      <c r="C37" s="1353"/>
      <c r="D37" s="1355"/>
      <c r="E37" s="306" t="s">
        <v>1983</v>
      </c>
      <c r="F37" s="1356"/>
      <c r="G37" s="1563"/>
      <c r="H37" s="319">
        <v>12</v>
      </c>
      <c r="I37" s="379" t="s">
        <v>1988</v>
      </c>
      <c r="J37" s="1564"/>
      <c r="K37" s="319">
        <f>K35+H37</f>
        <v>351</v>
      </c>
      <c r="L37" s="379" t="s">
        <v>1988</v>
      </c>
      <c r="M37" s="1424"/>
      <c r="N37" s="320" t="s">
        <v>1995</v>
      </c>
      <c r="O37" s="1359"/>
      <c r="P37" s="327"/>
    </row>
    <row r="38" spans="1:16" ht="50.1" customHeight="1">
      <c r="A38" s="1350" t="s">
        <v>2856</v>
      </c>
      <c r="B38" s="320" t="s">
        <v>1985</v>
      </c>
      <c r="C38" s="1352">
        <v>175438</v>
      </c>
      <c r="D38" s="1354" t="s">
        <v>459</v>
      </c>
      <c r="E38" s="306" t="s">
        <v>1990</v>
      </c>
      <c r="F38" s="1402">
        <v>512</v>
      </c>
      <c r="G38" s="1562" t="s">
        <v>459</v>
      </c>
      <c r="H38" s="1455" t="s">
        <v>1990</v>
      </c>
      <c r="I38" s="1358"/>
      <c r="J38" s="1564" t="s">
        <v>2542</v>
      </c>
      <c r="K38" s="319">
        <f>K36+F38</f>
        <v>17349</v>
      </c>
      <c r="L38" s="379" t="s">
        <v>459</v>
      </c>
      <c r="M38" s="1424" t="s">
        <v>444</v>
      </c>
      <c r="N38" s="320" t="s">
        <v>2569</v>
      </c>
      <c r="O38" s="1359" t="s">
        <v>3851</v>
      </c>
      <c r="P38" s="327"/>
    </row>
    <row r="39" spans="1:16" ht="50.1" customHeight="1">
      <c r="A39" s="1350"/>
      <c r="B39" s="320" t="s">
        <v>1982</v>
      </c>
      <c r="C39" s="1353"/>
      <c r="D39" s="1355"/>
      <c r="E39" s="306" t="s">
        <v>2574</v>
      </c>
      <c r="F39" s="1356"/>
      <c r="G39" s="1563"/>
      <c r="H39" s="319">
        <v>12</v>
      </c>
      <c r="I39" s="379" t="s">
        <v>1988</v>
      </c>
      <c r="J39" s="1564"/>
      <c r="K39" s="319">
        <f>K37+H39</f>
        <v>363</v>
      </c>
      <c r="L39" s="379" t="s">
        <v>1988</v>
      </c>
      <c r="M39" s="1424"/>
      <c r="N39" s="320" t="s">
        <v>2587</v>
      </c>
      <c r="O39" s="1359"/>
      <c r="P39" s="327"/>
    </row>
    <row r="40" spans="1:16" ht="50.1" customHeight="1">
      <c r="A40" s="1350" t="s">
        <v>2857</v>
      </c>
      <c r="B40" s="320" t="s">
        <v>1985</v>
      </c>
      <c r="C40" s="1352">
        <v>175438</v>
      </c>
      <c r="D40" s="1354" t="s">
        <v>459</v>
      </c>
      <c r="E40" s="306" t="s">
        <v>2576</v>
      </c>
      <c r="F40" s="1402">
        <v>512</v>
      </c>
      <c r="G40" s="1562" t="s">
        <v>459</v>
      </c>
      <c r="H40" s="1455" t="s">
        <v>2577</v>
      </c>
      <c r="I40" s="1358"/>
      <c r="J40" s="1564" t="s">
        <v>2542</v>
      </c>
      <c r="K40" s="319">
        <f>K38+F40</f>
        <v>17861</v>
      </c>
      <c r="L40" s="379" t="s">
        <v>459</v>
      </c>
      <c r="M40" s="1424" t="s">
        <v>444</v>
      </c>
      <c r="N40" s="320" t="s">
        <v>2569</v>
      </c>
      <c r="O40" s="1359" t="s">
        <v>3852</v>
      </c>
      <c r="P40" s="327"/>
    </row>
    <row r="41" spans="1:16" ht="50.1" customHeight="1">
      <c r="A41" s="1350"/>
      <c r="B41" s="320" t="s">
        <v>1982</v>
      </c>
      <c r="C41" s="1353"/>
      <c r="D41" s="1355"/>
      <c r="E41" s="306" t="s">
        <v>1722</v>
      </c>
      <c r="F41" s="1356"/>
      <c r="G41" s="1563"/>
      <c r="H41" s="319">
        <v>12</v>
      </c>
      <c r="I41" s="379" t="s">
        <v>1988</v>
      </c>
      <c r="J41" s="1564"/>
      <c r="K41" s="319">
        <f>K39+H41</f>
        <v>375</v>
      </c>
      <c r="L41" s="379" t="s">
        <v>1988</v>
      </c>
      <c r="M41" s="1424"/>
      <c r="N41" s="320" t="s">
        <v>2575</v>
      </c>
      <c r="O41" s="1359"/>
      <c r="P41" s="327"/>
    </row>
    <row r="42" spans="1:16" ht="50.1" customHeight="1">
      <c r="A42" s="1350" t="s">
        <v>2858</v>
      </c>
      <c r="B42" s="320" t="s">
        <v>1985</v>
      </c>
      <c r="C42" s="1352">
        <v>175438</v>
      </c>
      <c r="D42" s="1354" t="s">
        <v>459</v>
      </c>
      <c r="E42" s="306" t="s">
        <v>2578</v>
      </c>
      <c r="F42" s="1402">
        <v>1470</v>
      </c>
      <c r="G42" s="1562" t="s">
        <v>459</v>
      </c>
      <c r="H42" s="1455" t="s">
        <v>2580</v>
      </c>
      <c r="I42" s="1358"/>
      <c r="J42" s="1564" t="s">
        <v>2542</v>
      </c>
      <c r="K42" s="319">
        <f>K40+F42</f>
        <v>19331</v>
      </c>
      <c r="L42" s="379" t="s">
        <v>459</v>
      </c>
      <c r="M42" s="1424" t="s">
        <v>444</v>
      </c>
      <c r="N42" s="320" t="s">
        <v>2544</v>
      </c>
      <c r="O42" s="1359" t="s">
        <v>3853</v>
      </c>
      <c r="P42" s="327"/>
    </row>
    <row r="43" spans="1:16" ht="50.1" customHeight="1">
      <c r="A43" s="1350"/>
      <c r="B43" s="320" t="s">
        <v>1982</v>
      </c>
      <c r="C43" s="1353"/>
      <c r="D43" s="1355"/>
      <c r="E43" s="306" t="s">
        <v>2579</v>
      </c>
      <c r="F43" s="1356"/>
      <c r="G43" s="1563"/>
      <c r="H43" s="319">
        <v>59</v>
      </c>
      <c r="I43" s="379" t="s">
        <v>1988</v>
      </c>
      <c r="J43" s="1564"/>
      <c r="K43" s="319">
        <f>K41+H43</f>
        <v>434</v>
      </c>
      <c r="L43" s="379" t="s">
        <v>1988</v>
      </c>
      <c r="M43" s="1424"/>
      <c r="N43" s="320" t="s">
        <v>2548</v>
      </c>
      <c r="O43" s="1359"/>
      <c r="P43" s="327"/>
    </row>
    <row r="44" spans="1:16" ht="50.1" customHeight="1">
      <c r="A44" s="1350" t="s">
        <v>2859</v>
      </c>
      <c r="B44" s="320" t="s">
        <v>1985</v>
      </c>
      <c r="C44" s="1352">
        <v>175438</v>
      </c>
      <c r="D44" s="1354" t="s">
        <v>459</v>
      </c>
      <c r="E44" s="306" t="s">
        <v>1825</v>
      </c>
      <c r="F44" s="1402">
        <v>914</v>
      </c>
      <c r="G44" s="1562" t="s">
        <v>459</v>
      </c>
      <c r="H44" s="1455" t="s">
        <v>1825</v>
      </c>
      <c r="I44" s="1358"/>
      <c r="J44" s="1564" t="s">
        <v>2542</v>
      </c>
      <c r="K44" s="319">
        <f>K42+F44</f>
        <v>20245</v>
      </c>
      <c r="L44" s="379" t="s">
        <v>459</v>
      </c>
      <c r="M44" s="1424" t="s">
        <v>444</v>
      </c>
      <c r="N44" s="320" t="s">
        <v>1997</v>
      </c>
      <c r="O44" s="1359" t="s">
        <v>3854</v>
      </c>
      <c r="P44" s="327"/>
    </row>
    <row r="45" spans="1:16" ht="50.1" customHeight="1">
      <c r="A45" s="1350"/>
      <c r="B45" s="320" t="s">
        <v>1982</v>
      </c>
      <c r="C45" s="1353"/>
      <c r="D45" s="1355"/>
      <c r="E45" s="306" t="s">
        <v>1825</v>
      </c>
      <c r="F45" s="1356"/>
      <c r="G45" s="1563"/>
      <c r="H45" s="319">
        <v>19</v>
      </c>
      <c r="I45" s="379" t="s">
        <v>1988</v>
      </c>
      <c r="J45" s="1564"/>
      <c r="K45" s="319">
        <f>K43+H45</f>
        <v>453</v>
      </c>
      <c r="L45" s="379" t="s">
        <v>1988</v>
      </c>
      <c r="M45" s="1424"/>
      <c r="N45" s="320" t="s">
        <v>2581</v>
      </c>
      <c r="O45" s="1359"/>
      <c r="P45" s="327"/>
    </row>
    <row r="46" spans="1:16" ht="50.1" customHeight="1">
      <c r="A46" s="1350" t="s">
        <v>2860</v>
      </c>
      <c r="B46" s="320" t="s">
        <v>1985</v>
      </c>
      <c r="C46" s="1352">
        <v>175438</v>
      </c>
      <c r="D46" s="1354" t="s">
        <v>459</v>
      </c>
      <c r="E46" s="306" t="s">
        <v>2582</v>
      </c>
      <c r="F46" s="1402">
        <v>2162</v>
      </c>
      <c r="G46" s="1562" t="s">
        <v>459</v>
      </c>
      <c r="H46" s="1455" t="s">
        <v>2582</v>
      </c>
      <c r="I46" s="1358"/>
      <c r="J46" s="1564" t="s">
        <v>2542</v>
      </c>
      <c r="K46" s="319">
        <f>K44+F46</f>
        <v>22407</v>
      </c>
      <c r="L46" s="379" t="s">
        <v>459</v>
      </c>
      <c r="M46" s="1424" t="s">
        <v>444</v>
      </c>
      <c r="N46" s="320" t="s">
        <v>2544</v>
      </c>
      <c r="O46" s="1359" t="s">
        <v>3855</v>
      </c>
      <c r="P46" s="327"/>
    </row>
    <row r="47" spans="1:16" ht="50.1" customHeight="1">
      <c r="A47" s="1350"/>
      <c r="B47" s="320" t="s">
        <v>1982</v>
      </c>
      <c r="C47" s="1353"/>
      <c r="D47" s="1355"/>
      <c r="E47" s="306" t="s">
        <v>2583</v>
      </c>
      <c r="F47" s="1356"/>
      <c r="G47" s="1563"/>
      <c r="H47" s="319">
        <v>44</v>
      </c>
      <c r="I47" s="379" t="s">
        <v>1988</v>
      </c>
      <c r="J47" s="1564"/>
      <c r="K47" s="319">
        <f>K45+H47</f>
        <v>497</v>
      </c>
      <c r="L47" s="379" t="s">
        <v>1988</v>
      </c>
      <c r="M47" s="1424"/>
      <c r="N47" s="320" t="s">
        <v>2548</v>
      </c>
      <c r="O47" s="1359"/>
      <c r="P47" s="327"/>
    </row>
    <row r="48" spans="1:16" ht="50.1" customHeight="1">
      <c r="A48" s="1350" t="s">
        <v>2861</v>
      </c>
      <c r="B48" s="320" t="s">
        <v>1985</v>
      </c>
      <c r="C48" s="1352">
        <v>175438</v>
      </c>
      <c r="D48" s="1354" t="s">
        <v>459</v>
      </c>
      <c r="E48" s="306" t="s">
        <v>2584</v>
      </c>
      <c r="F48" s="1402">
        <v>1160</v>
      </c>
      <c r="G48" s="1562" t="s">
        <v>459</v>
      </c>
      <c r="H48" s="1455" t="s">
        <v>2586</v>
      </c>
      <c r="I48" s="1358"/>
      <c r="J48" s="1564" t="s">
        <v>2542</v>
      </c>
      <c r="K48" s="319">
        <f>K46+F48</f>
        <v>23567</v>
      </c>
      <c r="L48" s="379" t="s">
        <v>459</v>
      </c>
      <c r="M48" s="1424" t="s">
        <v>444</v>
      </c>
      <c r="N48" s="320" t="s">
        <v>1997</v>
      </c>
      <c r="O48" s="1359" t="s">
        <v>3856</v>
      </c>
      <c r="P48" s="327"/>
    </row>
    <row r="49" spans="1:16" ht="50.1" customHeight="1">
      <c r="A49" s="1350"/>
      <c r="B49" s="320" t="s">
        <v>1982</v>
      </c>
      <c r="C49" s="1353"/>
      <c r="D49" s="1355"/>
      <c r="E49" s="306" t="s">
        <v>2585</v>
      </c>
      <c r="F49" s="1356"/>
      <c r="G49" s="1563"/>
      <c r="H49" s="319">
        <v>48</v>
      </c>
      <c r="I49" s="379" t="s">
        <v>1988</v>
      </c>
      <c r="J49" s="1564"/>
      <c r="K49" s="319">
        <f>K47+H49</f>
        <v>545</v>
      </c>
      <c r="L49" s="379" t="s">
        <v>1988</v>
      </c>
      <c r="M49" s="1424"/>
      <c r="N49" s="320" t="s">
        <v>2588</v>
      </c>
      <c r="O49" s="1359"/>
      <c r="P49" s="327"/>
    </row>
    <row r="50" spans="1:16" ht="50.1" customHeight="1">
      <c r="A50" s="1350" t="s">
        <v>2862</v>
      </c>
      <c r="B50" s="320" t="s">
        <v>1985</v>
      </c>
      <c r="C50" s="1352">
        <v>175438</v>
      </c>
      <c r="D50" s="1354" t="s">
        <v>459</v>
      </c>
      <c r="E50" s="306" t="s">
        <v>2141</v>
      </c>
      <c r="F50" s="1402">
        <v>640</v>
      </c>
      <c r="G50" s="1562" t="s">
        <v>459</v>
      </c>
      <c r="H50" s="1455" t="s">
        <v>2586</v>
      </c>
      <c r="I50" s="1358"/>
      <c r="J50" s="1564" t="s">
        <v>2542</v>
      </c>
      <c r="K50" s="319">
        <f>K48+F50</f>
        <v>24207</v>
      </c>
      <c r="L50" s="379" t="s">
        <v>459</v>
      </c>
      <c r="M50" s="1424" t="s">
        <v>444</v>
      </c>
      <c r="N50" s="320" t="s">
        <v>1997</v>
      </c>
      <c r="O50" s="1359" t="s">
        <v>3857</v>
      </c>
      <c r="P50" s="327"/>
    </row>
    <row r="51" spans="1:16" ht="50.1" customHeight="1">
      <c r="A51" s="1350"/>
      <c r="B51" s="320" t="s">
        <v>1982</v>
      </c>
      <c r="C51" s="1353"/>
      <c r="D51" s="1355"/>
      <c r="E51" s="306" t="s">
        <v>2585</v>
      </c>
      <c r="F51" s="1356"/>
      <c r="G51" s="1563"/>
      <c r="H51" s="319">
        <v>48</v>
      </c>
      <c r="I51" s="379" t="s">
        <v>1988</v>
      </c>
      <c r="J51" s="1564"/>
      <c r="K51" s="319">
        <f>K49+H51</f>
        <v>593</v>
      </c>
      <c r="L51" s="379" t="s">
        <v>1988</v>
      </c>
      <c r="M51" s="1424"/>
      <c r="N51" s="320" t="s">
        <v>2588</v>
      </c>
      <c r="O51" s="1359"/>
      <c r="P51" s="327"/>
    </row>
    <row r="52" spans="1:16" ht="50.1" customHeight="1">
      <c r="A52" s="1350" t="s">
        <v>2863</v>
      </c>
      <c r="B52" s="320" t="s">
        <v>1985</v>
      </c>
      <c r="C52" s="1352">
        <v>175438</v>
      </c>
      <c r="D52" s="1354" t="s">
        <v>459</v>
      </c>
      <c r="E52" s="306" t="s">
        <v>2585</v>
      </c>
      <c r="F52" s="1402">
        <v>1080</v>
      </c>
      <c r="G52" s="1562" t="s">
        <v>459</v>
      </c>
      <c r="H52" s="1455" t="s">
        <v>2586</v>
      </c>
      <c r="I52" s="1358"/>
      <c r="J52" s="1564" t="s">
        <v>2542</v>
      </c>
      <c r="K52" s="319">
        <f>K50+F52</f>
        <v>25287</v>
      </c>
      <c r="L52" s="379" t="s">
        <v>459</v>
      </c>
      <c r="M52" s="1424" t="s">
        <v>444</v>
      </c>
      <c r="N52" s="320" t="s">
        <v>1997</v>
      </c>
      <c r="O52" s="1359" t="s">
        <v>3858</v>
      </c>
      <c r="P52" s="327"/>
    </row>
    <row r="53" spans="1:16" ht="50.1" customHeight="1">
      <c r="A53" s="1350"/>
      <c r="B53" s="320" t="s">
        <v>1982</v>
      </c>
      <c r="C53" s="1353"/>
      <c r="D53" s="1355"/>
      <c r="E53" s="306" t="s">
        <v>2585</v>
      </c>
      <c r="F53" s="1356"/>
      <c r="G53" s="1563"/>
      <c r="H53" s="319">
        <v>44</v>
      </c>
      <c r="I53" s="379" t="s">
        <v>1988</v>
      </c>
      <c r="J53" s="1564"/>
      <c r="K53" s="319">
        <f>K51+H53</f>
        <v>637</v>
      </c>
      <c r="L53" s="379" t="s">
        <v>1988</v>
      </c>
      <c r="M53" s="1424"/>
      <c r="N53" s="320" t="s">
        <v>2588</v>
      </c>
      <c r="O53" s="1359"/>
      <c r="P53" s="327"/>
    </row>
    <row r="54" spans="1:16" ht="50.1" customHeight="1">
      <c r="A54" s="1350" t="s">
        <v>2864</v>
      </c>
      <c r="B54" s="320" t="s">
        <v>1985</v>
      </c>
      <c r="C54" s="1352">
        <v>175438</v>
      </c>
      <c r="D54" s="1354" t="s">
        <v>459</v>
      </c>
      <c r="E54" s="306" t="s">
        <v>2585</v>
      </c>
      <c r="F54" s="1402">
        <v>840</v>
      </c>
      <c r="G54" s="1562" t="s">
        <v>459</v>
      </c>
      <c r="H54" s="1455" t="s">
        <v>2586</v>
      </c>
      <c r="I54" s="1358"/>
      <c r="J54" s="1564" t="s">
        <v>2542</v>
      </c>
      <c r="K54" s="319">
        <f>K52+F54</f>
        <v>26127</v>
      </c>
      <c r="L54" s="379" t="s">
        <v>459</v>
      </c>
      <c r="M54" s="1424" t="s">
        <v>444</v>
      </c>
      <c r="N54" s="320" t="s">
        <v>1997</v>
      </c>
      <c r="O54" s="1359" t="s">
        <v>2589</v>
      </c>
      <c r="P54" s="327"/>
    </row>
    <row r="55" spans="1:16" ht="50.1" customHeight="1">
      <c r="A55" s="1350"/>
      <c r="B55" s="320" t="s">
        <v>1982</v>
      </c>
      <c r="C55" s="1353"/>
      <c r="D55" s="1355"/>
      <c r="E55" s="306" t="s">
        <v>2585</v>
      </c>
      <c r="F55" s="1356"/>
      <c r="G55" s="1563"/>
      <c r="H55" s="319">
        <v>34</v>
      </c>
      <c r="I55" s="379" t="s">
        <v>1988</v>
      </c>
      <c r="J55" s="1564"/>
      <c r="K55" s="319">
        <f>K53+H55</f>
        <v>671</v>
      </c>
      <c r="L55" s="379" t="s">
        <v>1988</v>
      </c>
      <c r="M55" s="1424"/>
      <c r="N55" s="320" t="s">
        <v>2588</v>
      </c>
      <c r="O55" s="1359"/>
      <c r="P55" s="327"/>
    </row>
    <row r="56" spans="1:16" ht="50.1" customHeight="1">
      <c r="A56" s="1350" t="s">
        <v>2865</v>
      </c>
      <c r="B56" s="320" t="s">
        <v>1985</v>
      </c>
      <c r="C56" s="1412">
        <v>175438</v>
      </c>
      <c r="D56" s="1414" t="s">
        <v>459</v>
      </c>
      <c r="E56" s="306" t="s">
        <v>2835</v>
      </c>
      <c r="F56" s="1416">
        <v>1614</v>
      </c>
      <c r="G56" s="1556" t="s">
        <v>459</v>
      </c>
      <c r="H56" s="1455" t="s">
        <v>2590</v>
      </c>
      <c r="I56" s="1358"/>
      <c r="J56" s="1515" t="s">
        <v>2542</v>
      </c>
      <c r="K56" s="319">
        <f>K54+F56</f>
        <v>27741</v>
      </c>
      <c r="L56" s="379" t="s">
        <v>459</v>
      </c>
      <c r="M56" s="1420" t="s">
        <v>444</v>
      </c>
      <c r="N56" s="320" t="s">
        <v>2599</v>
      </c>
      <c r="O56" s="1422" t="s">
        <v>3859</v>
      </c>
      <c r="P56" s="327"/>
    </row>
    <row r="57" spans="1:16" ht="50.1" customHeight="1">
      <c r="A57" s="1350"/>
      <c r="B57" s="320" t="s">
        <v>1982</v>
      </c>
      <c r="C57" s="1413"/>
      <c r="D57" s="1415"/>
      <c r="E57" s="306" t="s">
        <v>2835</v>
      </c>
      <c r="F57" s="1417"/>
      <c r="G57" s="1557"/>
      <c r="H57" s="319">
        <v>33</v>
      </c>
      <c r="I57" s="379" t="s">
        <v>1988</v>
      </c>
      <c r="J57" s="1516"/>
      <c r="K57" s="319">
        <f>K55+H57</f>
        <v>704</v>
      </c>
      <c r="L57" s="379" t="s">
        <v>1988</v>
      </c>
      <c r="M57" s="1421"/>
      <c r="N57" s="320" t="s">
        <v>2588</v>
      </c>
      <c r="O57" s="1423"/>
      <c r="P57" s="327"/>
    </row>
    <row r="58" spans="1:16" ht="50.1" customHeight="1">
      <c r="A58" s="1350" t="s">
        <v>2866</v>
      </c>
      <c r="B58" s="320" t="s">
        <v>1985</v>
      </c>
      <c r="C58" s="1412">
        <v>175438</v>
      </c>
      <c r="D58" s="1414" t="s">
        <v>459</v>
      </c>
      <c r="E58" s="306" t="s">
        <v>2839</v>
      </c>
      <c r="F58" s="1416">
        <v>672</v>
      </c>
      <c r="G58" s="1556" t="s">
        <v>459</v>
      </c>
      <c r="H58" s="1455" t="str">
        <f>E58</f>
        <v>110/07/12</v>
      </c>
      <c r="I58" s="1358"/>
      <c r="J58" s="1515" t="s">
        <v>2542</v>
      </c>
      <c r="K58" s="319">
        <f>K56+F58</f>
        <v>28413</v>
      </c>
      <c r="L58" s="379" t="s">
        <v>459</v>
      </c>
      <c r="M58" s="1420" t="s">
        <v>444</v>
      </c>
      <c r="N58" s="320" t="s">
        <v>2837</v>
      </c>
      <c r="O58" s="1422" t="s">
        <v>3860</v>
      </c>
      <c r="P58" s="327"/>
    </row>
    <row r="59" spans="1:16" ht="50.1" customHeight="1">
      <c r="A59" s="1350"/>
      <c r="B59" s="320" t="s">
        <v>1982</v>
      </c>
      <c r="C59" s="1413"/>
      <c r="D59" s="1415"/>
      <c r="E59" s="306" t="str">
        <f>E58</f>
        <v>110/07/12</v>
      </c>
      <c r="F59" s="1417"/>
      <c r="G59" s="1557"/>
      <c r="H59" s="319">
        <v>14</v>
      </c>
      <c r="I59" s="379" t="s">
        <v>1988</v>
      </c>
      <c r="J59" s="1516"/>
      <c r="K59" s="319">
        <f>K57+H59</f>
        <v>718</v>
      </c>
      <c r="L59" s="379" t="s">
        <v>1988</v>
      </c>
      <c r="M59" s="1421"/>
      <c r="N59" s="320" t="s">
        <v>2838</v>
      </c>
      <c r="O59" s="1423"/>
      <c r="P59" s="327"/>
    </row>
    <row r="60" spans="1:16" ht="50.1" customHeight="1">
      <c r="A60" s="1350" t="s">
        <v>2867</v>
      </c>
      <c r="B60" s="320" t="s">
        <v>1985</v>
      </c>
      <c r="C60" s="1412">
        <v>175438</v>
      </c>
      <c r="D60" s="1414" t="s">
        <v>459</v>
      </c>
      <c r="E60" s="306" t="s">
        <v>2839</v>
      </c>
      <c r="F60" s="1416">
        <v>380</v>
      </c>
      <c r="G60" s="1556" t="s">
        <v>459</v>
      </c>
      <c r="H60" s="1455" t="str">
        <f>E60</f>
        <v>110/07/12</v>
      </c>
      <c r="I60" s="1358"/>
      <c r="J60" s="1515" t="s">
        <v>2542</v>
      </c>
      <c r="K60" s="319">
        <f>K58+F60</f>
        <v>28793</v>
      </c>
      <c r="L60" s="379" t="s">
        <v>459</v>
      </c>
      <c r="M60" s="1420" t="s">
        <v>444</v>
      </c>
      <c r="N60" s="320" t="s">
        <v>2837</v>
      </c>
      <c r="O60" s="1422" t="s">
        <v>3861</v>
      </c>
      <c r="P60" s="327"/>
    </row>
    <row r="61" spans="1:16" ht="50.1" customHeight="1">
      <c r="A61" s="1350"/>
      <c r="B61" s="320" t="s">
        <v>1982</v>
      </c>
      <c r="C61" s="1413"/>
      <c r="D61" s="1415"/>
      <c r="E61" s="306" t="str">
        <f>E60</f>
        <v>110/07/12</v>
      </c>
      <c r="F61" s="1417"/>
      <c r="G61" s="1557"/>
      <c r="H61" s="319">
        <v>16</v>
      </c>
      <c r="I61" s="379" t="s">
        <v>1988</v>
      </c>
      <c r="J61" s="1516"/>
      <c r="K61" s="319">
        <f>K59+H61</f>
        <v>734</v>
      </c>
      <c r="L61" s="379" t="s">
        <v>1988</v>
      </c>
      <c r="M61" s="1421"/>
      <c r="N61" s="320" t="s">
        <v>2838</v>
      </c>
      <c r="O61" s="1423"/>
      <c r="P61" s="327"/>
    </row>
    <row r="62" spans="1:16" ht="50.1" customHeight="1">
      <c r="A62" s="1350" t="s">
        <v>2868</v>
      </c>
      <c r="B62" s="320" t="s">
        <v>1985</v>
      </c>
      <c r="C62" s="1412">
        <v>175438</v>
      </c>
      <c r="D62" s="1414" t="s">
        <v>459</v>
      </c>
      <c r="E62" s="306" t="s">
        <v>2839</v>
      </c>
      <c r="F62" s="1416">
        <v>400</v>
      </c>
      <c r="G62" s="1556" t="s">
        <v>459</v>
      </c>
      <c r="H62" s="1455" t="str">
        <f>E62</f>
        <v>110/07/12</v>
      </c>
      <c r="I62" s="1358"/>
      <c r="J62" s="1515" t="s">
        <v>2542</v>
      </c>
      <c r="K62" s="319">
        <f>K60+F62</f>
        <v>29193</v>
      </c>
      <c r="L62" s="379" t="s">
        <v>459</v>
      </c>
      <c r="M62" s="1420" t="s">
        <v>444</v>
      </c>
      <c r="N62" s="320" t="s">
        <v>2837</v>
      </c>
      <c r="O62" s="1422" t="s">
        <v>3862</v>
      </c>
      <c r="P62" s="327"/>
    </row>
    <row r="63" spans="1:16" ht="50.1" customHeight="1">
      <c r="A63" s="1350"/>
      <c r="B63" s="320" t="s">
        <v>1982</v>
      </c>
      <c r="C63" s="1413"/>
      <c r="D63" s="1415"/>
      <c r="E63" s="306" t="str">
        <f>E62</f>
        <v>110/07/12</v>
      </c>
      <c r="F63" s="1417"/>
      <c r="G63" s="1557"/>
      <c r="H63" s="319">
        <v>16</v>
      </c>
      <c r="I63" s="379" t="s">
        <v>1988</v>
      </c>
      <c r="J63" s="1516"/>
      <c r="K63" s="319">
        <f>K61+H63</f>
        <v>750</v>
      </c>
      <c r="L63" s="379" t="s">
        <v>1988</v>
      </c>
      <c r="M63" s="1421"/>
      <c r="N63" s="320" t="s">
        <v>2838</v>
      </c>
      <c r="O63" s="1423"/>
      <c r="P63" s="327"/>
    </row>
    <row r="64" spans="1:16" ht="50.1" customHeight="1">
      <c r="A64" s="1350" t="s">
        <v>2869</v>
      </c>
      <c r="B64" s="320" t="s">
        <v>1985</v>
      </c>
      <c r="C64" s="1412">
        <v>175438</v>
      </c>
      <c r="D64" s="1414" t="s">
        <v>459</v>
      </c>
      <c r="E64" s="306" t="s">
        <v>2839</v>
      </c>
      <c r="F64" s="1416">
        <v>560</v>
      </c>
      <c r="G64" s="1556" t="s">
        <v>459</v>
      </c>
      <c r="H64" s="1455" t="str">
        <f>E64</f>
        <v>110/07/12</v>
      </c>
      <c r="I64" s="1358"/>
      <c r="J64" s="1515" t="s">
        <v>2542</v>
      </c>
      <c r="K64" s="319">
        <f>K62+F64</f>
        <v>29753</v>
      </c>
      <c r="L64" s="379" t="s">
        <v>459</v>
      </c>
      <c r="M64" s="1420" t="s">
        <v>444</v>
      </c>
      <c r="N64" s="320" t="s">
        <v>2840</v>
      </c>
      <c r="O64" s="1422" t="s">
        <v>3863</v>
      </c>
      <c r="P64" s="327"/>
    </row>
    <row r="65" spans="1:16" ht="50.1" customHeight="1">
      <c r="A65" s="1350"/>
      <c r="B65" s="320" t="s">
        <v>1982</v>
      </c>
      <c r="C65" s="1413"/>
      <c r="D65" s="1415"/>
      <c r="E65" s="306" t="str">
        <f>E64</f>
        <v>110/07/12</v>
      </c>
      <c r="F65" s="1417"/>
      <c r="G65" s="1557"/>
      <c r="H65" s="319">
        <v>23</v>
      </c>
      <c r="I65" s="379" t="s">
        <v>1988</v>
      </c>
      <c r="J65" s="1516"/>
      <c r="K65" s="319">
        <f>K63+H65</f>
        <v>773</v>
      </c>
      <c r="L65" s="379" t="s">
        <v>1988</v>
      </c>
      <c r="M65" s="1421"/>
      <c r="N65" s="320" t="s">
        <v>2841</v>
      </c>
      <c r="O65" s="1423"/>
      <c r="P65" s="327"/>
    </row>
    <row r="66" spans="1:16" ht="50.1" customHeight="1">
      <c r="A66" s="1350" t="s">
        <v>2870</v>
      </c>
      <c r="B66" s="320" t="s">
        <v>1985</v>
      </c>
      <c r="C66" s="1412">
        <v>175438</v>
      </c>
      <c r="D66" s="1414" t="s">
        <v>459</v>
      </c>
      <c r="E66" s="306" t="s">
        <v>2839</v>
      </c>
      <c r="F66" s="1416">
        <v>540</v>
      </c>
      <c r="G66" s="1556" t="s">
        <v>459</v>
      </c>
      <c r="H66" s="1455" t="str">
        <f>E66</f>
        <v>110/07/12</v>
      </c>
      <c r="I66" s="1358"/>
      <c r="J66" s="1515" t="s">
        <v>2542</v>
      </c>
      <c r="K66" s="319">
        <f>K64+F66</f>
        <v>30293</v>
      </c>
      <c r="L66" s="379" t="s">
        <v>459</v>
      </c>
      <c r="M66" s="1420" t="s">
        <v>444</v>
      </c>
      <c r="N66" s="320" t="s">
        <v>2837</v>
      </c>
      <c r="O66" s="1422" t="s">
        <v>3864</v>
      </c>
      <c r="P66" s="327"/>
    </row>
    <row r="67" spans="1:16" ht="50.1" customHeight="1">
      <c r="A67" s="1350"/>
      <c r="B67" s="320" t="s">
        <v>1982</v>
      </c>
      <c r="C67" s="1413"/>
      <c r="D67" s="1415"/>
      <c r="E67" s="306" t="str">
        <f>E66</f>
        <v>110/07/12</v>
      </c>
      <c r="F67" s="1417"/>
      <c r="G67" s="1557"/>
      <c r="H67" s="319">
        <v>22</v>
      </c>
      <c r="I67" s="379" t="s">
        <v>1988</v>
      </c>
      <c r="J67" s="1516"/>
      <c r="K67" s="319">
        <f>K65+H67</f>
        <v>795</v>
      </c>
      <c r="L67" s="379" t="s">
        <v>1988</v>
      </c>
      <c r="M67" s="1421"/>
      <c r="N67" s="320" t="s">
        <v>2838</v>
      </c>
      <c r="O67" s="1423"/>
      <c r="P67" s="327"/>
    </row>
    <row r="68" spans="1:16" ht="50.1" customHeight="1">
      <c r="A68" s="1350" t="s">
        <v>2871</v>
      </c>
      <c r="B68" s="320" t="s">
        <v>1985</v>
      </c>
      <c r="C68" s="1412">
        <v>175438</v>
      </c>
      <c r="D68" s="1414" t="s">
        <v>459</v>
      </c>
      <c r="E68" s="306" t="s">
        <v>2839</v>
      </c>
      <c r="F68" s="1416">
        <v>540</v>
      </c>
      <c r="G68" s="1556" t="s">
        <v>459</v>
      </c>
      <c r="H68" s="1455" t="str">
        <f>E68</f>
        <v>110/07/12</v>
      </c>
      <c r="I68" s="1358"/>
      <c r="J68" s="1515" t="s">
        <v>2542</v>
      </c>
      <c r="K68" s="319">
        <f>K66+F68</f>
        <v>30833</v>
      </c>
      <c r="L68" s="379" t="s">
        <v>459</v>
      </c>
      <c r="M68" s="1420" t="s">
        <v>444</v>
      </c>
      <c r="N68" s="320" t="s">
        <v>2837</v>
      </c>
      <c r="O68" s="1422" t="s">
        <v>3865</v>
      </c>
      <c r="P68" s="327"/>
    </row>
    <row r="69" spans="1:16" ht="50.1" customHeight="1">
      <c r="A69" s="1350"/>
      <c r="B69" s="320" t="s">
        <v>1982</v>
      </c>
      <c r="C69" s="1413"/>
      <c r="D69" s="1415"/>
      <c r="E69" s="306" t="str">
        <f>E68</f>
        <v>110/07/12</v>
      </c>
      <c r="F69" s="1417"/>
      <c r="G69" s="1557"/>
      <c r="H69" s="319">
        <v>22</v>
      </c>
      <c r="I69" s="379" t="s">
        <v>1988</v>
      </c>
      <c r="J69" s="1516"/>
      <c r="K69" s="319">
        <f>K67+H69</f>
        <v>817</v>
      </c>
      <c r="L69" s="379" t="s">
        <v>1988</v>
      </c>
      <c r="M69" s="1421"/>
      <c r="N69" s="320" t="s">
        <v>2838</v>
      </c>
      <c r="O69" s="1423"/>
      <c r="P69" s="327"/>
    </row>
    <row r="70" spans="1:16" ht="50.1" customHeight="1">
      <c r="A70" s="1350" t="s">
        <v>2872</v>
      </c>
      <c r="B70" s="320" t="s">
        <v>1985</v>
      </c>
      <c r="C70" s="1412">
        <v>175438</v>
      </c>
      <c r="D70" s="1414" t="s">
        <v>459</v>
      </c>
      <c r="E70" s="306" t="s">
        <v>2839</v>
      </c>
      <c r="F70" s="1416">
        <v>540</v>
      </c>
      <c r="G70" s="1556" t="s">
        <v>459</v>
      </c>
      <c r="H70" s="1455" t="str">
        <f>E70</f>
        <v>110/07/12</v>
      </c>
      <c r="I70" s="1358"/>
      <c r="J70" s="1515" t="s">
        <v>2542</v>
      </c>
      <c r="K70" s="319">
        <f>K68+F70</f>
        <v>31373</v>
      </c>
      <c r="L70" s="379" t="s">
        <v>459</v>
      </c>
      <c r="M70" s="1420" t="s">
        <v>444</v>
      </c>
      <c r="N70" s="320" t="s">
        <v>2837</v>
      </c>
      <c r="O70" s="1422" t="s">
        <v>3866</v>
      </c>
      <c r="P70" s="327"/>
    </row>
    <row r="71" spans="1:16" ht="50.1" customHeight="1">
      <c r="A71" s="1350"/>
      <c r="B71" s="320" t="s">
        <v>1982</v>
      </c>
      <c r="C71" s="1413"/>
      <c r="D71" s="1415"/>
      <c r="E71" s="306" t="str">
        <f>E70</f>
        <v>110/07/12</v>
      </c>
      <c r="F71" s="1417"/>
      <c r="G71" s="1557"/>
      <c r="H71" s="319">
        <v>22</v>
      </c>
      <c r="I71" s="379" t="s">
        <v>1988</v>
      </c>
      <c r="J71" s="1516"/>
      <c r="K71" s="319">
        <f>K69+H71</f>
        <v>839</v>
      </c>
      <c r="L71" s="379" t="s">
        <v>1988</v>
      </c>
      <c r="M71" s="1421"/>
      <c r="N71" s="320" t="s">
        <v>2838</v>
      </c>
      <c r="O71" s="1423"/>
      <c r="P71" s="327"/>
    </row>
    <row r="72" spans="1:16" ht="50.1" customHeight="1">
      <c r="A72" s="1350" t="s">
        <v>2873</v>
      </c>
      <c r="B72" s="320" t="s">
        <v>1985</v>
      </c>
      <c r="C72" s="1412">
        <v>175438</v>
      </c>
      <c r="D72" s="1414" t="s">
        <v>459</v>
      </c>
      <c r="E72" s="306" t="s">
        <v>2836</v>
      </c>
      <c r="F72" s="1416">
        <v>540</v>
      </c>
      <c r="G72" s="1556" t="s">
        <v>459</v>
      </c>
      <c r="H72" s="1455" t="str">
        <f>E72</f>
        <v>110/07/13</v>
      </c>
      <c r="I72" s="1358"/>
      <c r="J72" s="1515" t="s">
        <v>2542</v>
      </c>
      <c r="K72" s="319">
        <f>K70+F72</f>
        <v>31913</v>
      </c>
      <c r="L72" s="379" t="s">
        <v>459</v>
      </c>
      <c r="M72" s="1420" t="s">
        <v>444</v>
      </c>
      <c r="N72" s="320" t="s">
        <v>3038</v>
      </c>
      <c r="O72" s="1422" t="s">
        <v>3867</v>
      </c>
      <c r="P72" s="327"/>
    </row>
    <row r="73" spans="1:16" ht="50.1" customHeight="1">
      <c r="A73" s="1350"/>
      <c r="B73" s="320" t="s">
        <v>1982</v>
      </c>
      <c r="C73" s="1413"/>
      <c r="D73" s="1415"/>
      <c r="E73" s="306" t="str">
        <f>E72</f>
        <v>110/07/13</v>
      </c>
      <c r="F73" s="1417"/>
      <c r="G73" s="1557"/>
      <c r="H73" s="319">
        <v>22</v>
      </c>
      <c r="I73" s="379" t="s">
        <v>1988</v>
      </c>
      <c r="J73" s="1516"/>
      <c r="K73" s="319">
        <f>K71+H73</f>
        <v>861</v>
      </c>
      <c r="L73" s="379" t="s">
        <v>1988</v>
      </c>
      <c r="M73" s="1421"/>
      <c r="N73" s="320" t="s">
        <v>2838</v>
      </c>
      <c r="O73" s="1423"/>
      <c r="P73" s="327"/>
    </row>
    <row r="74" spans="1:16" ht="50.1" customHeight="1">
      <c r="A74" s="1350" t="s">
        <v>2874</v>
      </c>
      <c r="B74" s="320" t="s">
        <v>1985</v>
      </c>
      <c r="C74" s="1412">
        <v>175438</v>
      </c>
      <c r="D74" s="1414" t="s">
        <v>459</v>
      </c>
      <c r="E74" s="306" t="s">
        <v>2836</v>
      </c>
      <c r="F74" s="1416">
        <v>540</v>
      </c>
      <c r="G74" s="1556" t="s">
        <v>459</v>
      </c>
      <c r="H74" s="1455" t="str">
        <f>E74</f>
        <v>110/07/13</v>
      </c>
      <c r="I74" s="1358"/>
      <c r="J74" s="1515" t="s">
        <v>2542</v>
      </c>
      <c r="K74" s="319">
        <f>K72+F74</f>
        <v>32453</v>
      </c>
      <c r="L74" s="379" t="s">
        <v>459</v>
      </c>
      <c r="M74" s="1420" t="s">
        <v>444</v>
      </c>
      <c r="N74" s="320" t="s">
        <v>2837</v>
      </c>
      <c r="O74" s="1422" t="s">
        <v>3868</v>
      </c>
      <c r="P74" s="327"/>
    </row>
    <row r="75" spans="1:16" ht="50.1" customHeight="1">
      <c r="A75" s="1350"/>
      <c r="B75" s="320" t="s">
        <v>1982</v>
      </c>
      <c r="C75" s="1413"/>
      <c r="D75" s="1415"/>
      <c r="E75" s="306" t="str">
        <f>E74</f>
        <v>110/07/13</v>
      </c>
      <c r="F75" s="1417"/>
      <c r="G75" s="1557"/>
      <c r="H75" s="319">
        <v>22</v>
      </c>
      <c r="I75" s="379" t="s">
        <v>1988</v>
      </c>
      <c r="J75" s="1516"/>
      <c r="K75" s="319">
        <f>K73+H75</f>
        <v>883</v>
      </c>
      <c r="L75" s="379" t="s">
        <v>1988</v>
      </c>
      <c r="M75" s="1421"/>
      <c r="N75" s="320" t="s">
        <v>2838</v>
      </c>
      <c r="O75" s="1423"/>
      <c r="P75" s="327"/>
    </row>
    <row r="76" spans="1:16" ht="50.1" customHeight="1">
      <c r="A76" s="1350" t="s">
        <v>2965</v>
      </c>
      <c r="B76" s="320" t="s">
        <v>1985</v>
      </c>
      <c r="C76" s="1412">
        <v>175438</v>
      </c>
      <c r="D76" s="1414" t="s">
        <v>459</v>
      </c>
      <c r="E76" s="306" t="s">
        <v>2966</v>
      </c>
      <c r="F76" s="1416">
        <v>2710</v>
      </c>
      <c r="G76" s="1556" t="s">
        <v>459</v>
      </c>
      <c r="H76" s="1455" t="str">
        <f>E76</f>
        <v>110/07/26</v>
      </c>
      <c r="I76" s="1358"/>
      <c r="J76" s="1515" t="s">
        <v>2967</v>
      </c>
      <c r="K76" s="319">
        <f>K74+F76</f>
        <v>35163</v>
      </c>
      <c r="L76" s="379" t="s">
        <v>459</v>
      </c>
      <c r="M76" s="1420" t="s">
        <v>444</v>
      </c>
      <c r="N76" s="320" t="s">
        <v>2973</v>
      </c>
      <c r="O76" s="1422" t="s">
        <v>3869</v>
      </c>
      <c r="P76" s="327"/>
    </row>
    <row r="77" spans="1:16" ht="50.1" customHeight="1">
      <c r="A77" s="1350"/>
      <c r="B77" s="320" t="s">
        <v>1221</v>
      </c>
      <c r="C77" s="1413"/>
      <c r="D77" s="1415"/>
      <c r="E77" s="306" t="str">
        <f>E76</f>
        <v>110/07/26</v>
      </c>
      <c r="F77" s="1417"/>
      <c r="G77" s="1557"/>
      <c r="H77" s="319">
        <v>55</v>
      </c>
      <c r="I77" s="379" t="s">
        <v>1988</v>
      </c>
      <c r="J77" s="1516"/>
      <c r="K77" s="319">
        <f>K75+H77</f>
        <v>938</v>
      </c>
      <c r="L77" s="379" t="s">
        <v>1988</v>
      </c>
      <c r="M77" s="1421"/>
      <c r="N77" s="320" t="s">
        <v>3037</v>
      </c>
      <c r="O77" s="1423"/>
      <c r="P77" s="327"/>
    </row>
    <row r="78" spans="1:16" ht="50.1" customHeight="1">
      <c r="A78" s="1350" t="s">
        <v>3158</v>
      </c>
      <c r="B78" s="320" t="s">
        <v>1985</v>
      </c>
      <c r="C78" s="1412">
        <v>175438</v>
      </c>
      <c r="D78" s="1414" t="s">
        <v>459</v>
      </c>
      <c r="E78" s="306" t="s">
        <v>3155</v>
      </c>
      <c r="F78" s="1416">
        <v>2710</v>
      </c>
      <c r="G78" s="1556" t="s">
        <v>459</v>
      </c>
      <c r="H78" s="1455" t="str">
        <f>E78</f>
        <v>110/08/19</v>
      </c>
      <c r="I78" s="1358"/>
      <c r="J78" s="1515" t="s">
        <v>2967</v>
      </c>
      <c r="K78" s="319">
        <f>K76+F78</f>
        <v>37873</v>
      </c>
      <c r="L78" s="379" t="s">
        <v>459</v>
      </c>
      <c r="M78" s="1420" t="s">
        <v>444</v>
      </c>
      <c r="N78" s="320" t="s">
        <v>3156</v>
      </c>
      <c r="O78" s="1422" t="s">
        <v>3870</v>
      </c>
      <c r="P78" s="327"/>
    </row>
    <row r="79" spans="1:16" ht="50.1" customHeight="1">
      <c r="A79" s="1350"/>
      <c r="B79" s="320" t="s">
        <v>1221</v>
      </c>
      <c r="C79" s="1413"/>
      <c r="D79" s="1415"/>
      <c r="E79" s="306" t="str">
        <f>E78</f>
        <v>110/08/19</v>
      </c>
      <c r="F79" s="1417"/>
      <c r="G79" s="1557"/>
      <c r="H79" s="319">
        <v>52</v>
      </c>
      <c r="I79" s="379" t="s">
        <v>1988</v>
      </c>
      <c r="J79" s="1516"/>
      <c r="K79" s="319">
        <f>K77+H79</f>
        <v>990</v>
      </c>
      <c r="L79" s="379" t="s">
        <v>1988</v>
      </c>
      <c r="M79" s="1421"/>
      <c r="N79" s="320" t="s">
        <v>3157</v>
      </c>
      <c r="O79" s="1423"/>
      <c r="P79" s="327"/>
    </row>
    <row r="80" spans="1:16" ht="50.1" customHeight="1">
      <c r="A80" s="1350" t="s">
        <v>3159</v>
      </c>
      <c r="B80" s="320" t="s">
        <v>1985</v>
      </c>
      <c r="C80" s="1412">
        <v>175438</v>
      </c>
      <c r="D80" s="1414" t="s">
        <v>459</v>
      </c>
      <c r="E80" s="306" t="s">
        <v>3155</v>
      </c>
      <c r="F80" s="1416">
        <v>2710</v>
      </c>
      <c r="G80" s="1556" t="s">
        <v>459</v>
      </c>
      <c r="H80" s="1455" t="str">
        <f>E80</f>
        <v>110/08/19</v>
      </c>
      <c r="I80" s="1358"/>
      <c r="J80" s="1515" t="s">
        <v>2967</v>
      </c>
      <c r="K80" s="319">
        <f>K78+F80</f>
        <v>40583</v>
      </c>
      <c r="L80" s="379" t="s">
        <v>459</v>
      </c>
      <c r="M80" s="1420" t="s">
        <v>444</v>
      </c>
      <c r="N80" s="320" t="s">
        <v>3161</v>
      </c>
      <c r="O80" s="1422" t="s">
        <v>3871</v>
      </c>
      <c r="P80" s="327"/>
    </row>
    <row r="81" spans="1:16" ht="50.1" customHeight="1">
      <c r="A81" s="1350"/>
      <c r="B81" s="320" t="s">
        <v>1221</v>
      </c>
      <c r="C81" s="1413"/>
      <c r="D81" s="1415"/>
      <c r="E81" s="306" t="str">
        <f>E80</f>
        <v>110/08/19</v>
      </c>
      <c r="F81" s="1417"/>
      <c r="G81" s="1557"/>
      <c r="H81" s="319">
        <v>52</v>
      </c>
      <c r="I81" s="379" t="s">
        <v>1988</v>
      </c>
      <c r="J81" s="1516"/>
      <c r="K81" s="319">
        <f>K79+H81</f>
        <v>1042</v>
      </c>
      <c r="L81" s="379" t="s">
        <v>1988</v>
      </c>
      <c r="M81" s="1421"/>
      <c r="N81" s="320" t="s">
        <v>3160</v>
      </c>
      <c r="O81" s="1423"/>
      <c r="P81" s="327"/>
    </row>
    <row r="82" spans="1:16" ht="50.1" customHeight="1">
      <c r="A82" s="1350" t="s">
        <v>3183</v>
      </c>
      <c r="B82" s="320" t="s">
        <v>1985</v>
      </c>
      <c r="C82" s="1412">
        <v>175438</v>
      </c>
      <c r="D82" s="1414" t="s">
        <v>459</v>
      </c>
      <c r="E82" s="306" t="s">
        <v>3184</v>
      </c>
      <c r="F82" s="1416">
        <v>2710</v>
      </c>
      <c r="G82" s="1556" t="s">
        <v>459</v>
      </c>
      <c r="H82" s="1455" t="str">
        <f>E82</f>
        <v>110/09/6</v>
      </c>
      <c r="I82" s="1358"/>
      <c r="J82" s="1515" t="s">
        <v>2967</v>
      </c>
      <c r="K82" s="319">
        <f>K80+F82</f>
        <v>43293</v>
      </c>
      <c r="L82" s="379" t="s">
        <v>459</v>
      </c>
      <c r="M82" s="1420" t="s">
        <v>444</v>
      </c>
      <c r="N82" s="320" t="s">
        <v>2599</v>
      </c>
      <c r="O82" s="1422" t="s">
        <v>3872</v>
      </c>
      <c r="P82" s="327"/>
    </row>
    <row r="83" spans="1:16" ht="50.1" customHeight="1">
      <c r="A83" s="1350"/>
      <c r="B83" s="320" t="s">
        <v>1221</v>
      </c>
      <c r="C83" s="1413"/>
      <c r="D83" s="1415"/>
      <c r="E83" s="306" t="str">
        <f>E82</f>
        <v>110/09/6</v>
      </c>
      <c r="F83" s="1417"/>
      <c r="G83" s="1557"/>
      <c r="H83" s="319">
        <v>55</v>
      </c>
      <c r="I83" s="379" t="s">
        <v>1988</v>
      </c>
      <c r="J83" s="1516"/>
      <c r="K83" s="319">
        <f>K81+H83</f>
        <v>1097</v>
      </c>
      <c r="L83" s="379" t="s">
        <v>1988</v>
      </c>
      <c r="M83" s="1421"/>
      <c r="N83" s="320" t="s">
        <v>3186</v>
      </c>
      <c r="O83" s="1423"/>
      <c r="P83" s="327"/>
    </row>
    <row r="84" spans="1:16" ht="50.1" customHeight="1">
      <c r="A84" s="1350" t="s">
        <v>3275</v>
      </c>
      <c r="B84" s="320" t="s">
        <v>1985</v>
      </c>
      <c r="C84" s="1412">
        <v>175438</v>
      </c>
      <c r="D84" s="1414" t="s">
        <v>459</v>
      </c>
      <c r="E84" s="306" t="s">
        <v>3276</v>
      </c>
      <c r="F84" s="1416">
        <v>1800</v>
      </c>
      <c r="G84" s="1556" t="s">
        <v>459</v>
      </c>
      <c r="H84" s="1455" t="str">
        <f>E84</f>
        <v>110/09/28</v>
      </c>
      <c r="I84" s="1358"/>
      <c r="J84" s="1515" t="s">
        <v>2967</v>
      </c>
      <c r="K84" s="319">
        <f>K82+F84</f>
        <v>45093</v>
      </c>
      <c r="L84" s="379" t="s">
        <v>459</v>
      </c>
      <c r="M84" s="1420" t="s">
        <v>444</v>
      </c>
      <c r="N84" s="320" t="s">
        <v>2599</v>
      </c>
      <c r="O84" s="1422" t="s">
        <v>3873</v>
      </c>
      <c r="P84" s="327"/>
    </row>
    <row r="85" spans="1:16" ht="50.1" customHeight="1">
      <c r="A85" s="1350"/>
      <c r="B85" s="320" t="s">
        <v>1221</v>
      </c>
      <c r="C85" s="1413"/>
      <c r="D85" s="1415"/>
      <c r="E85" s="306" t="str">
        <f>E84</f>
        <v>110/09/28</v>
      </c>
      <c r="F85" s="1417"/>
      <c r="G85" s="1557"/>
      <c r="H85" s="319">
        <v>72</v>
      </c>
      <c r="I85" s="379" t="s">
        <v>1988</v>
      </c>
      <c r="J85" s="1516"/>
      <c r="K85" s="319">
        <f>K83+H85</f>
        <v>1169</v>
      </c>
      <c r="L85" s="379" t="s">
        <v>1988</v>
      </c>
      <c r="M85" s="1421"/>
      <c r="N85" s="320" t="s">
        <v>3277</v>
      </c>
      <c r="O85" s="1423"/>
      <c r="P85" s="327"/>
    </row>
    <row r="86" spans="1:16" ht="50.1" customHeight="1">
      <c r="A86" s="1350" t="s">
        <v>3278</v>
      </c>
      <c r="B86" s="320" t="s">
        <v>1985</v>
      </c>
      <c r="C86" s="1412">
        <v>175438</v>
      </c>
      <c r="D86" s="1414" t="s">
        <v>459</v>
      </c>
      <c r="E86" s="306" t="s">
        <v>3269</v>
      </c>
      <c r="F86" s="1416">
        <v>768</v>
      </c>
      <c r="G86" s="1556" t="s">
        <v>459</v>
      </c>
      <c r="H86" s="1455" t="str">
        <f>E86</f>
        <v>110/09/28</v>
      </c>
      <c r="I86" s="1358"/>
      <c r="J86" s="1515" t="s">
        <v>2967</v>
      </c>
      <c r="K86" s="319">
        <f>K84+F86</f>
        <v>45861</v>
      </c>
      <c r="L86" s="379" t="s">
        <v>459</v>
      </c>
      <c r="M86" s="1420" t="s">
        <v>444</v>
      </c>
      <c r="N86" s="320" t="s">
        <v>2599</v>
      </c>
      <c r="O86" s="1422" t="s">
        <v>3874</v>
      </c>
      <c r="P86" s="327"/>
    </row>
    <row r="87" spans="1:16" ht="50.1" customHeight="1">
      <c r="A87" s="1350"/>
      <c r="B87" s="320" t="s">
        <v>1221</v>
      </c>
      <c r="C87" s="1413"/>
      <c r="D87" s="1415"/>
      <c r="E87" s="306" t="str">
        <f>E86</f>
        <v>110/09/28</v>
      </c>
      <c r="F87" s="1417"/>
      <c r="G87" s="1557"/>
      <c r="H87" s="319">
        <v>16</v>
      </c>
      <c r="I87" s="379" t="s">
        <v>1988</v>
      </c>
      <c r="J87" s="1516"/>
      <c r="K87" s="319">
        <f>K85+H87</f>
        <v>1185</v>
      </c>
      <c r="L87" s="379" t="s">
        <v>1988</v>
      </c>
      <c r="M87" s="1421"/>
      <c r="N87" s="320" t="s">
        <v>3277</v>
      </c>
      <c r="O87" s="1423"/>
      <c r="P87" s="327"/>
    </row>
    <row r="88" spans="1:16" ht="50.1" customHeight="1">
      <c r="A88" s="1350" t="s">
        <v>3279</v>
      </c>
      <c r="B88" s="320" t="s">
        <v>1985</v>
      </c>
      <c r="C88" s="1412">
        <v>175438</v>
      </c>
      <c r="D88" s="1414" t="s">
        <v>459</v>
      </c>
      <c r="E88" s="306" t="s">
        <v>3271</v>
      </c>
      <c r="F88" s="1416">
        <v>2350</v>
      </c>
      <c r="G88" s="1556" t="s">
        <v>459</v>
      </c>
      <c r="H88" s="1455" t="str">
        <f>E88</f>
        <v>110/09/30</v>
      </c>
      <c r="I88" s="1358"/>
      <c r="J88" s="1515" t="s">
        <v>2967</v>
      </c>
      <c r="K88" s="319">
        <f>K86+F88</f>
        <v>48211</v>
      </c>
      <c r="L88" s="379" t="s">
        <v>459</v>
      </c>
      <c r="M88" s="1420" t="s">
        <v>444</v>
      </c>
      <c r="N88" s="320" t="s">
        <v>3364</v>
      </c>
      <c r="O88" s="1422" t="s">
        <v>3875</v>
      </c>
      <c r="P88" s="327"/>
    </row>
    <row r="89" spans="1:16" ht="50.1" customHeight="1">
      <c r="A89" s="1350"/>
      <c r="B89" s="320" t="s">
        <v>1221</v>
      </c>
      <c r="C89" s="1413"/>
      <c r="D89" s="1415"/>
      <c r="E89" s="306" t="str">
        <f>E88</f>
        <v>110/09/30</v>
      </c>
      <c r="F89" s="1417"/>
      <c r="G89" s="1557"/>
      <c r="H89" s="319">
        <v>48</v>
      </c>
      <c r="I89" s="379" t="s">
        <v>1988</v>
      </c>
      <c r="J89" s="1516"/>
      <c r="K89" s="319">
        <f>K87+H89</f>
        <v>1233</v>
      </c>
      <c r="L89" s="379" t="s">
        <v>1988</v>
      </c>
      <c r="M89" s="1421"/>
      <c r="N89" s="320" t="s">
        <v>3277</v>
      </c>
      <c r="O89" s="1423"/>
      <c r="P89" s="327"/>
    </row>
    <row r="90" spans="1:16" ht="50.1" customHeight="1">
      <c r="A90" s="1350" t="s">
        <v>3413</v>
      </c>
      <c r="B90" s="320" t="s">
        <v>1985</v>
      </c>
      <c r="C90" s="1412">
        <v>175438</v>
      </c>
      <c r="D90" s="1414" t="s">
        <v>459</v>
      </c>
      <c r="E90" s="306" t="s">
        <v>3414</v>
      </c>
      <c r="F90" s="1416">
        <v>1136</v>
      </c>
      <c r="G90" s="1556" t="s">
        <v>459</v>
      </c>
      <c r="H90" s="1455" t="str">
        <f>E90</f>
        <v>110/10/04</v>
      </c>
      <c r="I90" s="1358"/>
      <c r="J90" s="1515" t="s">
        <v>2967</v>
      </c>
      <c r="K90" s="319">
        <f>K88+F90</f>
        <v>49347</v>
      </c>
      <c r="L90" s="379" t="s">
        <v>459</v>
      </c>
      <c r="M90" s="1420" t="s">
        <v>444</v>
      </c>
      <c r="N90" s="320" t="s">
        <v>714</v>
      </c>
      <c r="O90" s="1422" t="s">
        <v>3416</v>
      </c>
      <c r="P90" s="327"/>
    </row>
    <row r="91" spans="1:16" ht="50.1" customHeight="1">
      <c r="A91" s="1350"/>
      <c r="B91" s="320" t="s">
        <v>1221</v>
      </c>
      <c r="C91" s="1413"/>
      <c r="D91" s="1415"/>
      <c r="E91" s="306" t="str">
        <f>E90</f>
        <v>110/10/04</v>
      </c>
      <c r="F91" s="1417"/>
      <c r="G91" s="1557"/>
      <c r="H91" s="319">
        <v>24</v>
      </c>
      <c r="I91" s="379" t="s">
        <v>1988</v>
      </c>
      <c r="J91" s="1516"/>
      <c r="K91" s="319">
        <f>K89+H91</f>
        <v>1257</v>
      </c>
      <c r="L91" s="379" t="s">
        <v>1988</v>
      </c>
      <c r="M91" s="1421"/>
      <c r="N91" s="320" t="s">
        <v>3415</v>
      </c>
      <c r="O91" s="1423"/>
      <c r="P91" s="327"/>
    </row>
    <row r="92" spans="1:16" ht="50.1" customHeight="1">
      <c r="A92" s="1350" t="s">
        <v>3420</v>
      </c>
      <c r="B92" s="320" t="s">
        <v>1985</v>
      </c>
      <c r="C92" s="1412">
        <v>175438</v>
      </c>
      <c r="D92" s="1414" t="s">
        <v>459</v>
      </c>
      <c r="E92" s="306" t="s">
        <v>3421</v>
      </c>
      <c r="F92" s="1416">
        <v>272</v>
      </c>
      <c r="G92" s="1556" t="s">
        <v>459</v>
      </c>
      <c r="H92" s="1455" t="str">
        <f>E92</f>
        <v>110/10/12</v>
      </c>
      <c r="I92" s="1358"/>
      <c r="J92" s="1515" t="s">
        <v>2967</v>
      </c>
      <c r="K92" s="319">
        <f>K90+F92</f>
        <v>49619</v>
      </c>
      <c r="L92" s="379" t="s">
        <v>459</v>
      </c>
      <c r="M92" s="1420" t="s">
        <v>444</v>
      </c>
      <c r="N92" s="320" t="s">
        <v>714</v>
      </c>
      <c r="O92" s="1422" t="s">
        <v>3423</v>
      </c>
      <c r="P92" s="327"/>
    </row>
    <row r="93" spans="1:16" ht="50.1" customHeight="1">
      <c r="A93" s="1350"/>
      <c r="B93" s="320" t="s">
        <v>1221</v>
      </c>
      <c r="C93" s="1413"/>
      <c r="D93" s="1415"/>
      <c r="E93" s="306" t="str">
        <f>E92</f>
        <v>110/10/12</v>
      </c>
      <c r="F93" s="1417"/>
      <c r="G93" s="1557"/>
      <c r="H93" s="319">
        <v>12</v>
      </c>
      <c r="I93" s="379" t="s">
        <v>1988</v>
      </c>
      <c r="J93" s="1516"/>
      <c r="K93" s="319">
        <f>K91+H93</f>
        <v>1269</v>
      </c>
      <c r="L93" s="379" t="s">
        <v>1988</v>
      </c>
      <c r="M93" s="1421"/>
      <c r="N93" s="320" t="s">
        <v>3422</v>
      </c>
      <c r="O93" s="1423"/>
      <c r="P93" s="327"/>
    </row>
    <row r="94" spans="1:16" ht="50.1" customHeight="1">
      <c r="A94" s="1350" t="s">
        <v>3424</v>
      </c>
      <c r="B94" s="320" t="s">
        <v>1985</v>
      </c>
      <c r="C94" s="1412">
        <v>175438</v>
      </c>
      <c r="D94" s="1414" t="s">
        <v>459</v>
      </c>
      <c r="E94" s="306" t="s">
        <v>3425</v>
      </c>
      <c r="F94" s="1416">
        <v>576</v>
      </c>
      <c r="G94" s="1556" t="s">
        <v>459</v>
      </c>
      <c r="H94" s="1455" t="str">
        <f>E94</f>
        <v>110/10/12</v>
      </c>
      <c r="I94" s="1358"/>
      <c r="J94" s="1515" t="s">
        <v>2967</v>
      </c>
      <c r="K94" s="319">
        <f>K92+F94</f>
        <v>50195</v>
      </c>
      <c r="L94" s="379" t="s">
        <v>459</v>
      </c>
      <c r="M94" s="1420" t="s">
        <v>444</v>
      </c>
      <c r="N94" s="320" t="s">
        <v>3426</v>
      </c>
      <c r="O94" s="1422" t="s">
        <v>3876</v>
      </c>
      <c r="P94" s="327"/>
    </row>
    <row r="95" spans="1:16" ht="50.1" customHeight="1">
      <c r="A95" s="1350"/>
      <c r="B95" s="320" t="s">
        <v>1221</v>
      </c>
      <c r="C95" s="1413"/>
      <c r="D95" s="1415"/>
      <c r="E95" s="306" t="str">
        <f>E94</f>
        <v>110/10/12</v>
      </c>
      <c r="F95" s="1417"/>
      <c r="G95" s="1557"/>
      <c r="H95" s="319">
        <v>12</v>
      </c>
      <c r="I95" s="379" t="s">
        <v>1988</v>
      </c>
      <c r="J95" s="1516"/>
      <c r="K95" s="319">
        <f>K93+H95</f>
        <v>1281</v>
      </c>
      <c r="L95" s="379" t="s">
        <v>1988</v>
      </c>
      <c r="M95" s="1421"/>
      <c r="N95" s="320" t="s">
        <v>3626</v>
      </c>
      <c r="O95" s="1423"/>
      <c r="P95" s="327"/>
    </row>
    <row r="96" spans="1:16" ht="50.1" customHeight="1">
      <c r="A96" s="1350" t="s">
        <v>3428</v>
      </c>
      <c r="B96" s="320" t="s">
        <v>1985</v>
      </c>
      <c r="C96" s="1412">
        <v>175438</v>
      </c>
      <c r="D96" s="1414" t="s">
        <v>459</v>
      </c>
      <c r="E96" s="306" t="s">
        <v>3425</v>
      </c>
      <c r="F96" s="1416">
        <v>288</v>
      </c>
      <c r="G96" s="1556" t="s">
        <v>459</v>
      </c>
      <c r="H96" s="1455" t="str">
        <f>E96</f>
        <v>110/10/12</v>
      </c>
      <c r="I96" s="1358"/>
      <c r="J96" s="1515" t="s">
        <v>2967</v>
      </c>
      <c r="K96" s="319">
        <f>K94+F96</f>
        <v>50483</v>
      </c>
      <c r="L96" s="379" t="s">
        <v>459</v>
      </c>
      <c r="M96" s="1420" t="s">
        <v>444</v>
      </c>
      <c r="N96" s="320" t="s">
        <v>3426</v>
      </c>
      <c r="O96" s="1422" t="s">
        <v>3877</v>
      </c>
      <c r="P96" s="327"/>
    </row>
    <row r="97" spans="1:18" ht="50.1" customHeight="1">
      <c r="A97" s="1350"/>
      <c r="B97" s="320" t="s">
        <v>1221</v>
      </c>
      <c r="C97" s="1413"/>
      <c r="D97" s="1415"/>
      <c r="E97" s="306" t="str">
        <f>E96</f>
        <v>110/10/12</v>
      </c>
      <c r="F97" s="1417"/>
      <c r="G97" s="1557"/>
      <c r="H97" s="319">
        <v>6</v>
      </c>
      <c r="I97" s="379" t="s">
        <v>1988</v>
      </c>
      <c r="J97" s="1516"/>
      <c r="K97" s="319">
        <f>K95+H97</f>
        <v>1287</v>
      </c>
      <c r="L97" s="379" t="s">
        <v>1988</v>
      </c>
      <c r="M97" s="1421"/>
      <c r="N97" s="320" t="s">
        <v>3427</v>
      </c>
      <c r="O97" s="1423"/>
      <c r="P97" s="327"/>
    </row>
    <row r="98" spans="1:18" ht="50.1" customHeight="1">
      <c r="A98" s="1350" t="s">
        <v>3429</v>
      </c>
      <c r="B98" s="320" t="s">
        <v>1985</v>
      </c>
      <c r="C98" s="1412">
        <v>175438</v>
      </c>
      <c r="D98" s="1414" t="s">
        <v>459</v>
      </c>
      <c r="E98" s="306" t="s">
        <v>3425</v>
      </c>
      <c r="F98" s="1416">
        <v>288</v>
      </c>
      <c r="G98" s="1556" t="s">
        <v>459</v>
      </c>
      <c r="H98" s="1455" t="str">
        <f>E98</f>
        <v>110/10/12</v>
      </c>
      <c r="I98" s="1358"/>
      <c r="J98" s="1515" t="s">
        <v>2967</v>
      </c>
      <c r="K98" s="319">
        <f>K96+F98</f>
        <v>50771</v>
      </c>
      <c r="L98" s="379" t="s">
        <v>459</v>
      </c>
      <c r="M98" s="1420" t="s">
        <v>444</v>
      </c>
      <c r="N98" s="320" t="s">
        <v>3426</v>
      </c>
      <c r="O98" s="1422" t="s">
        <v>3878</v>
      </c>
      <c r="P98" s="327"/>
    </row>
    <row r="99" spans="1:18" ht="50.1" customHeight="1">
      <c r="A99" s="1350"/>
      <c r="B99" s="320" t="s">
        <v>1221</v>
      </c>
      <c r="C99" s="1413"/>
      <c r="D99" s="1415"/>
      <c r="E99" s="306" t="str">
        <f>E98</f>
        <v>110/10/12</v>
      </c>
      <c r="F99" s="1417"/>
      <c r="G99" s="1557"/>
      <c r="H99" s="319">
        <v>6</v>
      </c>
      <c r="I99" s="379" t="s">
        <v>1988</v>
      </c>
      <c r="J99" s="1516"/>
      <c r="K99" s="319">
        <f>K97+H99</f>
        <v>1293</v>
      </c>
      <c r="L99" s="379" t="s">
        <v>1988</v>
      </c>
      <c r="M99" s="1421"/>
      <c r="N99" s="320" t="s">
        <v>3427</v>
      </c>
      <c r="O99" s="1423"/>
      <c r="P99" s="327"/>
    </row>
    <row r="100" spans="1:18" ht="50.1" customHeight="1">
      <c r="A100" s="1350" t="s">
        <v>3430</v>
      </c>
      <c r="B100" s="320" t="s">
        <v>1985</v>
      </c>
      <c r="C100" s="1412">
        <v>175438</v>
      </c>
      <c r="D100" s="1414" t="s">
        <v>459</v>
      </c>
      <c r="E100" s="306" t="s">
        <v>3425</v>
      </c>
      <c r="F100" s="1416">
        <v>672</v>
      </c>
      <c r="G100" s="1556" t="s">
        <v>459</v>
      </c>
      <c r="H100" s="1455" t="str">
        <f>E100</f>
        <v>110/10/12</v>
      </c>
      <c r="I100" s="1358"/>
      <c r="J100" s="1515" t="s">
        <v>2967</v>
      </c>
      <c r="K100" s="319">
        <f>K98+F100</f>
        <v>51443</v>
      </c>
      <c r="L100" s="379" t="s">
        <v>459</v>
      </c>
      <c r="M100" s="1420" t="s">
        <v>444</v>
      </c>
      <c r="N100" s="320" t="s">
        <v>2840</v>
      </c>
      <c r="O100" s="1422" t="s">
        <v>3879</v>
      </c>
      <c r="P100" s="327"/>
    </row>
    <row r="101" spans="1:18" ht="50.1" customHeight="1">
      <c r="A101" s="1350"/>
      <c r="B101" s="320" t="s">
        <v>1221</v>
      </c>
      <c r="C101" s="1413"/>
      <c r="D101" s="1415"/>
      <c r="E101" s="306" t="str">
        <f>E100</f>
        <v>110/10/12</v>
      </c>
      <c r="F101" s="1417"/>
      <c r="G101" s="1557"/>
      <c r="H101" s="319">
        <v>14</v>
      </c>
      <c r="I101" s="379" t="s">
        <v>1988</v>
      </c>
      <c r="J101" s="1516"/>
      <c r="K101" s="319">
        <f>K99+H101</f>
        <v>1307</v>
      </c>
      <c r="L101" s="379" t="s">
        <v>1988</v>
      </c>
      <c r="M101" s="1421"/>
      <c r="N101" s="320" t="s">
        <v>3427</v>
      </c>
      <c r="O101" s="1423"/>
      <c r="P101" s="327"/>
    </row>
    <row r="102" spans="1:18" ht="50.1" customHeight="1">
      <c r="A102" s="1350" t="s">
        <v>3431</v>
      </c>
      <c r="B102" s="320" t="s">
        <v>1985</v>
      </c>
      <c r="C102" s="1412">
        <v>175438</v>
      </c>
      <c r="D102" s="1414" t="s">
        <v>459</v>
      </c>
      <c r="E102" s="306" t="s">
        <v>3432</v>
      </c>
      <c r="F102" s="1416">
        <v>1008</v>
      </c>
      <c r="G102" s="1556" t="s">
        <v>459</v>
      </c>
      <c r="H102" s="1455" t="str">
        <f>E102</f>
        <v>110/10/14</v>
      </c>
      <c r="I102" s="1358"/>
      <c r="J102" s="1515" t="s">
        <v>2967</v>
      </c>
      <c r="K102" s="319">
        <f>K100+F102</f>
        <v>52451</v>
      </c>
      <c r="L102" s="379" t="s">
        <v>459</v>
      </c>
      <c r="M102" s="1420" t="s">
        <v>444</v>
      </c>
      <c r="N102" s="320" t="s">
        <v>3613</v>
      </c>
      <c r="O102" s="1422" t="s">
        <v>3433</v>
      </c>
      <c r="P102" s="327"/>
      <c r="Q102" s="328">
        <f>K102+'化學黏著錨筋 19mm '!K68+'化學黏著錨筋 22mm'!K12</f>
        <v>63302</v>
      </c>
      <c r="R102" s="328">
        <f>Q102/5000</f>
        <v>12.660399999999999</v>
      </c>
    </row>
    <row r="103" spans="1:18" ht="50.1" customHeight="1">
      <c r="A103" s="1350"/>
      <c r="B103" s="320" t="s">
        <v>1221</v>
      </c>
      <c r="C103" s="1413"/>
      <c r="D103" s="1415"/>
      <c r="E103" s="306" t="str">
        <f>E102</f>
        <v>110/10/14</v>
      </c>
      <c r="F103" s="1417"/>
      <c r="G103" s="1557"/>
      <c r="H103" s="319">
        <v>41</v>
      </c>
      <c r="I103" s="379" t="s">
        <v>1988</v>
      </c>
      <c r="J103" s="1516"/>
      <c r="K103" s="319">
        <f>K101+H103</f>
        <v>1348</v>
      </c>
      <c r="L103" s="379" t="s">
        <v>1988</v>
      </c>
      <c r="M103" s="1421"/>
      <c r="N103" s="320" t="s">
        <v>3619</v>
      </c>
      <c r="O103" s="1423"/>
      <c r="P103" s="327"/>
    </row>
    <row r="104" spans="1:18" ht="50.1" customHeight="1">
      <c r="A104" s="1350" t="s">
        <v>3531</v>
      </c>
      <c r="B104" s="320" t="s">
        <v>1985</v>
      </c>
      <c r="C104" s="1412">
        <v>175438</v>
      </c>
      <c r="D104" s="1414" t="s">
        <v>459</v>
      </c>
      <c r="E104" s="306" t="s">
        <v>3530</v>
      </c>
      <c r="F104" s="1416">
        <v>1628</v>
      </c>
      <c r="G104" s="1556" t="s">
        <v>459</v>
      </c>
      <c r="H104" s="1455" t="str">
        <f>E104</f>
        <v>110/10/27</v>
      </c>
      <c r="I104" s="1358"/>
      <c r="J104" s="1515" t="s">
        <v>876</v>
      </c>
      <c r="K104" s="319">
        <f>K102+F104</f>
        <v>54079</v>
      </c>
      <c r="L104" s="379" t="s">
        <v>459</v>
      </c>
      <c r="M104" s="1420" t="s">
        <v>444</v>
      </c>
      <c r="N104" s="320" t="s">
        <v>3602</v>
      </c>
      <c r="O104" s="1422" t="s">
        <v>3880</v>
      </c>
      <c r="P104" s="327"/>
      <c r="Q104" s="328">
        <f>K104+'化學黏著錨筋 19mm '!K70+'化學黏著錨筋 22mm'!K14</f>
        <v>66284</v>
      </c>
      <c r="R104" s="328">
        <f>Q104/5000</f>
        <v>13.2568</v>
      </c>
    </row>
    <row r="105" spans="1:18" ht="50.1" customHeight="1">
      <c r="A105" s="1350"/>
      <c r="B105" s="320" t="s">
        <v>1221</v>
      </c>
      <c r="C105" s="1413"/>
      <c r="D105" s="1415"/>
      <c r="E105" s="306" t="str">
        <f>E104</f>
        <v>110/10/27</v>
      </c>
      <c r="F105" s="1417"/>
      <c r="G105" s="1557"/>
      <c r="H105" s="319">
        <v>33</v>
      </c>
      <c r="I105" s="379" t="s">
        <v>1988</v>
      </c>
      <c r="J105" s="1516"/>
      <c r="K105" s="319">
        <f>K103+H105</f>
        <v>1381</v>
      </c>
      <c r="L105" s="379" t="s">
        <v>1988</v>
      </c>
      <c r="M105" s="1421"/>
      <c r="N105" s="320" t="s">
        <v>3603</v>
      </c>
      <c r="O105" s="1423"/>
      <c r="P105" s="327"/>
    </row>
    <row r="106" spans="1:18" ht="50.1" customHeight="1">
      <c r="A106" s="1350" t="s">
        <v>3611</v>
      </c>
      <c r="B106" s="320" t="s">
        <v>1985</v>
      </c>
      <c r="C106" s="1412">
        <v>175438</v>
      </c>
      <c r="D106" s="1414" t="s">
        <v>459</v>
      </c>
      <c r="E106" s="306" t="s">
        <v>3612</v>
      </c>
      <c r="F106" s="1416">
        <v>2162</v>
      </c>
      <c r="G106" s="1556" t="s">
        <v>459</v>
      </c>
      <c r="H106" s="1455" t="str">
        <f>E106</f>
        <v>110/10/29</v>
      </c>
      <c r="I106" s="1358"/>
      <c r="J106" s="1515" t="s">
        <v>876</v>
      </c>
      <c r="K106" s="319">
        <f>K104+F106</f>
        <v>56241</v>
      </c>
      <c r="L106" s="379" t="s">
        <v>459</v>
      </c>
      <c r="M106" s="1420" t="s">
        <v>444</v>
      </c>
      <c r="N106" s="320" t="s">
        <v>3614</v>
      </c>
      <c r="O106" s="1422" t="s">
        <v>3881</v>
      </c>
      <c r="P106" s="327"/>
      <c r="Q106" s="328">
        <f>K106+'化學黏著錨筋 19mm '!K72+'化學黏著錨筋 22mm'!K16</f>
        <v>69794</v>
      </c>
      <c r="R106" s="328">
        <f>Q106/5000</f>
        <v>13.9588</v>
      </c>
    </row>
    <row r="107" spans="1:18" ht="50.1" customHeight="1">
      <c r="A107" s="1350"/>
      <c r="B107" s="320" t="s">
        <v>1221</v>
      </c>
      <c r="C107" s="1413"/>
      <c r="D107" s="1415"/>
      <c r="E107" s="306" t="str">
        <f>E106</f>
        <v>110/10/29</v>
      </c>
      <c r="F107" s="1417"/>
      <c r="G107" s="1557"/>
      <c r="H107" s="319">
        <v>88</v>
      </c>
      <c r="I107" s="379" t="s">
        <v>1988</v>
      </c>
      <c r="J107" s="1516"/>
      <c r="K107" s="319">
        <f>K105+H107</f>
        <v>1469</v>
      </c>
      <c r="L107" s="379" t="s">
        <v>1988</v>
      </c>
      <c r="M107" s="1421"/>
      <c r="N107" s="320" t="s">
        <v>3615</v>
      </c>
      <c r="O107" s="1423"/>
      <c r="P107" s="327"/>
    </row>
    <row r="108" spans="1:18" ht="50.1" customHeight="1">
      <c r="A108" s="1350" t="s">
        <v>3616</v>
      </c>
      <c r="B108" s="320" t="s">
        <v>1985</v>
      </c>
      <c r="C108" s="1412">
        <v>175438</v>
      </c>
      <c r="D108" s="1414" t="s">
        <v>459</v>
      </c>
      <c r="E108" s="306" t="s">
        <v>3617</v>
      </c>
      <c r="F108" s="1416">
        <v>3016</v>
      </c>
      <c r="G108" s="1556" t="s">
        <v>459</v>
      </c>
      <c r="H108" s="1455" t="str">
        <f>E108</f>
        <v>110/10/30</v>
      </c>
      <c r="I108" s="1358"/>
      <c r="J108" s="1515" t="s">
        <v>876</v>
      </c>
      <c r="K108" s="319">
        <f>K106+F108</f>
        <v>59257</v>
      </c>
      <c r="L108" s="379" t="s">
        <v>459</v>
      </c>
      <c r="M108" s="1420" t="s">
        <v>444</v>
      </c>
      <c r="N108" s="320" t="s">
        <v>3618</v>
      </c>
      <c r="O108" s="1422" t="s">
        <v>3882</v>
      </c>
      <c r="P108" s="327"/>
      <c r="Q108" s="328">
        <f>K108+'化學黏著錨筋 19mm '!K74+'化學黏著錨筋 22mm'!K18</f>
        <v>73574</v>
      </c>
      <c r="R108" s="328">
        <f>Q108/5000</f>
        <v>14.7148</v>
      </c>
    </row>
    <row r="109" spans="1:18" ht="50.1" customHeight="1">
      <c r="A109" s="1350"/>
      <c r="B109" s="320" t="s">
        <v>1221</v>
      </c>
      <c r="C109" s="1413"/>
      <c r="D109" s="1415"/>
      <c r="E109" s="306" t="str">
        <f>E108</f>
        <v>110/10/30</v>
      </c>
      <c r="F109" s="1417"/>
      <c r="G109" s="1557"/>
      <c r="H109" s="319">
        <v>108</v>
      </c>
      <c r="I109" s="379" t="s">
        <v>1988</v>
      </c>
      <c r="J109" s="1516"/>
      <c r="K109" s="319">
        <f>K107+H109</f>
        <v>1577</v>
      </c>
      <c r="L109" s="379" t="s">
        <v>1988</v>
      </c>
      <c r="M109" s="1421"/>
      <c r="N109" s="320" t="s">
        <v>3620</v>
      </c>
      <c r="O109" s="1423"/>
      <c r="P109" s="327"/>
    </row>
    <row r="110" spans="1:18" ht="50.1" customHeight="1">
      <c r="A110" s="1350" t="s">
        <v>3621</v>
      </c>
      <c r="B110" s="320" t="s">
        <v>1985</v>
      </c>
      <c r="C110" s="1412">
        <v>175438</v>
      </c>
      <c r="D110" s="1414" t="s">
        <v>459</v>
      </c>
      <c r="E110" s="306" t="s">
        <v>3622</v>
      </c>
      <c r="F110" s="1416">
        <v>906</v>
      </c>
      <c r="G110" s="1556" t="s">
        <v>459</v>
      </c>
      <c r="H110" s="1455" t="str">
        <f>E110</f>
        <v>110/11/09</v>
      </c>
      <c r="I110" s="1358"/>
      <c r="J110" s="1515" t="s">
        <v>876</v>
      </c>
      <c r="K110" s="319">
        <f>K108+F110</f>
        <v>60163</v>
      </c>
      <c r="L110" s="379" t="s">
        <v>459</v>
      </c>
      <c r="M110" s="1420" t="s">
        <v>444</v>
      </c>
      <c r="N110" s="320" t="s">
        <v>1997</v>
      </c>
      <c r="O110" s="1422" t="s">
        <v>3883</v>
      </c>
      <c r="P110" s="327"/>
      <c r="Q110" s="328">
        <f>K110+'化學黏著錨筋 19mm '!K76+'化學黏著錨筋 22mm'!K20</f>
        <v>75114</v>
      </c>
      <c r="R110" s="328">
        <f>Q110/5000</f>
        <v>15.0228</v>
      </c>
    </row>
    <row r="111" spans="1:18" ht="50.1" customHeight="1">
      <c r="A111" s="1350"/>
      <c r="B111" s="320" t="s">
        <v>1221</v>
      </c>
      <c r="C111" s="1413"/>
      <c r="D111" s="1415"/>
      <c r="E111" s="306" t="str">
        <f>E110</f>
        <v>110/11/09</v>
      </c>
      <c r="F111" s="1417"/>
      <c r="G111" s="1557"/>
      <c r="H111" s="319">
        <v>25</v>
      </c>
      <c r="I111" s="379" t="s">
        <v>1988</v>
      </c>
      <c r="J111" s="1516"/>
      <c r="K111" s="319">
        <f>K109+H111</f>
        <v>1602</v>
      </c>
      <c r="L111" s="379" t="s">
        <v>1988</v>
      </c>
      <c r="M111" s="1421"/>
      <c r="N111" s="320" t="s">
        <v>3615</v>
      </c>
      <c r="O111" s="1423"/>
      <c r="P111" s="327"/>
    </row>
    <row r="112" spans="1:18" ht="50.1" customHeight="1">
      <c r="A112" s="1350" t="s">
        <v>3623</v>
      </c>
      <c r="B112" s="320" t="s">
        <v>1985</v>
      </c>
      <c r="C112" s="1412">
        <v>175438</v>
      </c>
      <c r="D112" s="1414" t="s">
        <v>459</v>
      </c>
      <c r="E112" s="306" t="s">
        <v>3624</v>
      </c>
      <c r="F112" s="1416">
        <v>1134</v>
      </c>
      <c r="G112" s="1556" t="s">
        <v>459</v>
      </c>
      <c r="H112" s="1455" t="str">
        <f>E112</f>
        <v>110/11/13</v>
      </c>
      <c r="I112" s="1358"/>
      <c r="J112" s="1515" t="s">
        <v>876</v>
      </c>
      <c r="K112" s="319">
        <f>K110+F112</f>
        <v>61297</v>
      </c>
      <c r="L112" s="379" t="s">
        <v>459</v>
      </c>
      <c r="M112" s="1420" t="s">
        <v>444</v>
      </c>
      <c r="N112" s="320" t="s">
        <v>3625</v>
      </c>
      <c r="O112" s="1422" t="s">
        <v>3884</v>
      </c>
      <c r="P112" s="327"/>
      <c r="Q112" s="328">
        <f>K112+'化學黏著錨筋 19mm '!K78+'化學黏著錨筋 22mm'!K22</f>
        <v>77400</v>
      </c>
      <c r="R112" s="328">
        <f>Q112/5000</f>
        <v>15.48</v>
      </c>
    </row>
    <row r="113" spans="1:18" ht="50.1" customHeight="1">
      <c r="A113" s="1350"/>
      <c r="B113" s="320" t="s">
        <v>1221</v>
      </c>
      <c r="C113" s="1413"/>
      <c r="D113" s="1415"/>
      <c r="E113" s="306" t="str">
        <f>E112</f>
        <v>110/11/13</v>
      </c>
      <c r="F113" s="1417"/>
      <c r="G113" s="1557"/>
      <c r="H113" s="319">
        <v>23</v>
      </c>
      <c r="I113" s="379" t="s">
        <v>1988</v>
      </c>
      <c r="J113" s="1516"/>
      <c r="K113" s="319">
        <f>K111+H113</f>
        <v>1625</v>
      </c>
      <c r="L113" s="379" t="s">
        <v>1988</v>
      </c>
      <c r="M113" s="1421"/>
      <c r="N113" s="320" t="s">
        <v>3626</v>
      </c>
      <c r="O113" s="1423"/>
      <c r="P113" s="327"/>
    </row>
    <row r="114" spans="1:18" ht="50.1" customHeight="1">
      <c r="A114" s="1350" t="s">
        <v>3627</v>
      </c>
      <c r="B114" s="320" t="s">
        <v>1985</v>
      </c>
      <c r="C114" s="1412">
        <v>175438</v>
      </c>
      <c r="D114" s="1414" t="s">
        <v>459</v>
      </c>
      <c r="E114" s="306" t="s">
        <v>3628</v>
      </c>
      <c r="F114" s="1416">
        <v>1728</v>
      </c>
      <c r="G114" s="1556" t="s">
        <v>459</v>
      </c>
      <c r="H114" s="1455" t="str">
        <f>E114</f>
        <v>110/11/15</v>
      </c>
      <c r="I114" s="1358"/>
      <c r="J114" s="1515" t="s">
        <v>4360</v>
      </c>
      <c r="K114" s="319">
        <f>K112+F114</f>
        <v>63025</v>
      </c>
      <c r="L114" s="379" t="s">
        <v>459</v>
      </c>
      <c r="M114" s="1420" t="s">
        <v>444</v>
      </c>
      <c r="N114" s="320" t="s">
        <v>3606</v>
      </c>
      <c r="O114" s="1422" t="s">
        <v>3885</v>
      </c>
      <c r="P114" s="327"/>
      <c r="Q114" s="328">
        <f>K114+'化學黏著錨筋 19mm '!K80+'化學黏著錨筋 22mm'!K24</f>
        <v>80040</v>
      </c>
      <c r="R114" s="328">
        <f>Q114/5000</f>
        <v>16.007999999999999</v>
      </c>
    </row>
    <row r="115" spans="1:18" ht="50.1" customHeight="1">
      <c r="A115" s="1350"/>
      <c r="B115" s="320" t="s">
        <v>1221</v>
      </c>
      <c r="C115" s="1413"/>
      <c r="D115" s="1415"/>
      <c r="E115" s="306" t="str">
        <f>E114</f>
        <v>110/11/15</v>
      </c>
      <c r="F115" s="1417"/>
      <c r="G115" s="1557"/>
      <c r="H115" s="319">
        <v>70</v>
      </c>
      <c r="I115" s="379" t="s">
        <v>1988</v>
      </c>
      <c r="J115" s="1516"/>
      <c r="K115" s="319">
        <f>K113+H115</f>
        <v>1695</v>
      </c>
      <c r="L115" s="379" t="s">
        <v>1988</v>
      </c>
      <c r="M115" s="1421"/>
      <c r="N115" s="320" t="s">
        <v>3619</v>
      </c>
      <c r="O115" s="1423"/>
      <c r="P115" s="327"/>
    </row>
    <row r="116" spans="1:18" ht="45" customHeight="1">
      <c r="A116" s="1350" t="s">
        <v>4167</v>
      </c>
      <c r="B116" s="320" t="s">
        <v>1985</v>
      </c>
      <c r="C116" s="1412">
        <v>175438</v>
      </c>
      <c r="D116" s="1414" t="s">
        <v>459</v>
      </c>
      <c r="E116" s="331" t="s">
        <v>4163</v>
      </c>
      <c r="F116" s="1402">
        <v>452</v>
      </c>
      <c r="G116" s="1558" t="s">
        <v>459</v>
      </c>
      <c r="H116" s="1455" t="str">
        <f>E116</f>
        <v>110/11/22</v>
      </c>
      <c r="I116" s="1358"/>
      <c r="J116" s="1560" t="s">
        <v>876</v>
      </c>
      <c r="K116" s="323">
        <f>F116+K114</f>
        <v>63477</v>
      </c>
      <c r="L116" s="400" t="s">
        <v>459</v>
      </c>
      <c r="M116" s="1358" t="s">
        <v>444</v>
      </c>
      <c r="N116" s="320" t="s">
        <v>4164</v>
      </c>
      <c r="O116" s="1561" t="s">
        <v>4166</v>
      </c>
      <c r="P116" s="327"/>
    </row>
    <row r="117" spans="1:18" ht="45" customHeight="1">
      <c r="A117" s="1350"/>
      <c r="B117" s="320" t="s">
        <v>1221</v>
      </c>
      <c r="C117" s="1413"/>
      <c r="D117" s="1415"/>
      <c r="E117" s="331" t="str">
        <f>E116</f>
        <v>110/11/22</v>
      </c>
      <c r="F117" s="1356"/>
      <c r="G117" s="1559"/>
      <c r="H117" s="323">
        <v>19</v>
      </c>
      <c r="I117" s="400" t="s">
        <v>459</v>
      </c>
      <c r="J117" s="1560"/>
      <c r="K117" s="323">
        <f>H117+K115</f>
        <v>1714</v>
      </c>
      <c r="L117" s="400" t="s">
        <v>459</v>
      </c>
      <c r="M117" s="1358"/>
      <c r="N117" s="320" t="s">
        <v>4165</v>
      </c>
      <c r="O117" s="1561"/>
      <c r="P117" s="327"/>
    </row>
    <row r="118" spans="1:18" ht="45" customHeight="1">
      <c r="A118" s="1350" t="s">
        <v>4168</v>
      </c>
      <c r="B118" s="320" t="s">
        <v>1985</v>
      </c>
      <c r="C118" s="1412">
        <v>175438</v>
      </c>
      <c r="D118" s="1414" t="s">
        <v>459</v>
      </c>
      <c r="E118" s="331" t="s">
        <v>4169</v>
      </c>
      <c r="F118" s="1402">
        <v>628</v>
      </c>
      <c r="G118" s="1558" t="s">
        <v>459</v>
      </c>
      <c r="H118" s="1455" t="str">
        <f>E118</f>
        <v>110/11/26</v>
      </c>
      <c r="I118" s="1358"/>
      <c r="J118" s="1560" t="s">
        <v>876</v>
      </c>
      <c r="K118" s="323">
        <f>F118+K116</f>
        <v>64105</v>
      </c>
      <c r="L118" s="400" t="s">
        <v>459</v>
      </c>
      <c r="M118" s="1358" t="s">
        <v>444</v>
      </c>
      <c r="N118" s="320" t="s">
        <v>4164</v>
      </c>
      <c r="O118" s="1561" t="s">
        <v>4170</v>
      </c>
      <c r="P118" s="327"/>
    </row>
    <row r="119" spans="1:18" ht="45" customHeight="1">
      <c r="A119" s="1350"/>
      <c r="B119" s="320" t="s">
        <v>1221</v>
      </c>
      <c r="C119" s="1413"/>
      <c r="D119" s="1415"/>
      <c r="E119" s="331" t="str">
        <f>E118</f>
        <v>110/11/26</v>
      </c>
      <c r="F119" s="1356"/>
      <c r="G119" s="1559"/>
      <c r="H119" s="323">
        <v>13</v>
      </c>
      <c r="I119" s="400" t="s">
        <v>459</v>
      </c>
      <c r="J119" s="1560"/>
      <c r="K119" s="323">
        <f>H119+K117</f>
        <v>1727</v>
      </c>
      <c r="L119" s="400" t="s">
        <v>459</v>
      </c>
      <c r="M119" s="1358"/>
      <c r="N119" s="320" t="s">
        <v>4165</v>
      </c>
      <c r="O119" s="1561"/>
      <c r="P119" s="327"/>
    </row>
    <row r="120" spans="1:18" ht="45" customHeight="1">
      <c r="A120" s="1350" t="s">
        <v>4173</v>
      </c>
      <c r="B120" s="320" t="s">
        <v>1985</v>
      </c>
      <c r="C120" s="1412">
        <v>175438</v>
      </c>
      <c r="D120" s="1414" t="s">
        <v>459</v>
      </c>
      <c r="E120" s="331" t="s">
        <v>4174</v>
      </c>
      <c r="F120" s="1402">
        <v>880</v>
      </c>
      <c r="G120" s="1558" t="s">
        <v>459</v>
      </c>
      <c r="H120" s="1455" t="str">
        <f>E120</f>
        <v>110/11/29</v>
      </c>
      <c r="I120" s="1358"/>
      <c r="J120" s="1560" t="s">
        <v>4358</v>
      </c>
      <c r="K120" s="323">
        <f>F120+K118</f>
        <v>64985</v>
      </c>
      <c r="L120" s="400" t="s">
        <v>459</v>
      </c>
      <c r="M120" s="1358" t="s">
        <v>444</v>
      </c>
      <c r="N120" s="320" t="s">
        <v>3185</v>
      </c>
      <c r="O120" s="1561" t="s">
        <v>4176</v>
      </c>
      <c r="P120" s="327"/>
    </row>
    <row r="121" spans="1:18" ht="45" customHeight="1">
      <c r="A121" s="1350"/>
      <c r="B121" s="320" t="s">
        <v>1221</v>
      </c>
      <c r="C121" s="1413"/>
      <c r="D121" s="1415"/>
      <c r="E121" s="331" t="str">
        <f>E120</f>
        <v>110/11/29</v>
      </c>
      <c r="F121" s="1356"/>
      <c r="G121" s="1559"/>
      <c r="H121" s="323">
        <v>20</v>
      </c>
      <c r="I121" s="400" t="s">
        <v>459</v>
      </c>
      <c r="J121" s="1560"/>
      <c r="K121" s="323">
        <f>H121+K119</f>
        <v>1747</v>
      </c>
      <c r="L121" s="400" t="s">
        <v>459</v>
      </c>
      <c r="M121" s="1358"/>
      <c r="N121" s="320" t="s">
        <v>4175</v>
      </c>
      <c r="O121" s="1561"/>
      <c r="P121" s="327"/>
    </row>
    <row r="122" spans="1:18" ht="45" customHeight="1">
      <c r="A122" s="1350" t="s">
        <v>4177</v>
      </c>
      <c r="B122" s="320" t="s">
        <v>1985</v>
      </c>
      <c r="C122" s="1412">
        <v>175438</v>
      </c>
      <c r="D122" s="1414" t="s">
        <v>459</v>
      </c>
      <c r="E122" s="331" t="s">
        <v>4178</v>
      </c>
      <c r="F122" s="1402">
        <v>3400</v>
      </c>
      <c r="G122" s="1558" t="s">
        <v>459</v>
      </c>
      <c r="H122" s="1455" t="str">
        <f>E122</f>
        <v>110/12/15</v>
      </c>
      <c r="I122" s="1358"/>
      <c r="J122" s="1560" t="s">
        <v>876</v>
      </c>
      <c r="K122" s="323">
        <f>F122+K120</f>
        <v>68385</v>
      </c>
      <c r="L122" s="400" t="s">
        <v>459</v>
      </c>
      <c r="M122" s="1358" t="s">
        <v>444</v>
      </c>
      <c r="N122" s="320" t="s">
        <v>3185</v>
      </c>
      <c r="O122" s="1561" t="s">
        <v>4188</v>
      </c>
      <c r="P122" s="327"/>
    </row>
    <row r="123" spans="1:18" ht="45" customHeight="1">
      <c r="A123" s="1350"/>
      <c r="B123" s="320" t="s">
        <v>1221</v>
      </c>
      <c r="C123" s="1413"/>
      <c r="D123" s="1415"/>
      <c r="E123" s="331" t="str">
        <f>E122</f>
        <v>110/12/15</v>
      </c>
      <c r="F123" s="1356"/>
      <c r="G123" s="1559"/>
      <c r="H123" s="323">
        <v>136</v>
      </c>
      <c r="I123" s="400" t="s">
        <v>459</v>
      </c>
      <c r="J123" s="1560"/>
      <c r="K123" s="323">
        <f>H123+K121</f>
        <v>1883</v>
      </c>
      <c r="L123" s="400" t="s">
        <v>459</v>
      </c>
      <c r="M123" s="1358"/>
      <c r="N123" s="320" t="s">
        <v>3160</v>
      </c>
      <c r="O123" s="1561"/>
      <c r="P123" s="327"/>
    </row>
    <row r="124" spans="1:18" ht="45" customHeight="1">
      <c r="A124" s="1350" t="s">
        <v>4361</v>
      </c>
      <c r="B124" s="320" t="s">
        <v>1985</v>
      </c>
      <c r="C124" s="1412">
        <v>175438</v>
      </c>
      <c r="D124" s="1414" t="s">
        <v>459</v>
      </c>
      <c r="E124" s="331" t="s">
        <v>4362</v>
      </c>
      <c r="F124" s="1402">
        <v>480</v>
      </c>
      <c r="G124" s="1558" t="s">
        <v>459</v>
      </c>
      <c r="H124" s="1455" t="str">
        <f>E124</f>
        <v>110/12/21</v>
      </c>
      <c r="I124" s="1358"/>
      <c r="J124" s="1560" t="s">
        <v>876</v>
      </c>
      <c r="K124" s="323">
        <f>F124+K122</f>
        <v>68865</v>
      </c>
      <c r="L124" s="400" t="s">
        <v>459</v>
      </c>
      <c r="M124" s="1358" t="s">
        <v>444</v>
      </c>
      <c r="N124" s="320" t="s">
        <v>2560</v>
      </c>
      <c r="O124" s="1561" t="s">
        <v>4363</v>
      </c>
      <c r="P124" s="327"/>
    </row>
    <row r="125" spans="1:18" ht="45" customHeight="1">
      <c r="A125" s="1350"/>
      <c r="B125" s="320" t="s">
        <v>1221</v>
      </c>
      <c r="C125" s="1413"/>
      <c r="D125" s="1415"/>
      <c r="E125" s="331" t="str">
        <f>E124</f>
        <v>110/12/21</v>
      </c>
      <c r="F125" s="1356"/>
      <c r="G125" s="1559"/>
      <c r="H125" s="323">
        <v>10</v>
      </c>
      <c r="I125" s="400" t="s">
        <v>459</v>
      </c>
      <c r="J125" s="1560"/>
      <c r="K125" s="323">
        <f>H125+K123</f>
        <v>1893</v>
      </c>
      <c r="L125" s="400" t="s">
        <v>459</v>
      </c>
      <c r="M125" s="1358"/>
      <c r="N125" s="320" t="s">
        <v>4165</v>
      </c>
      <c r="O125" s="1561"/>
      <c r="P125" s="327"/>
    </row>
    <row r="126" spans="1:18" ht="45" customHeight="1">
      <c r="A126" s="1350" t="s">
        <v>4364</v>
      </c>
      <c r="B126" s="320" t="s">
        <v>1985</v>
      </c>
      <c r="C126" s="1412">
        <v>175438</v>
      </c>
      <c r="D126" s="1414" t="s">
        <v>459</v>
      </c>
      <c r="E126" s="331" t="s">
        <v>4365</v>
      </c>
      <c r="F126" s="1402">
        <v>1628</v>
      </c>
      <c r="G126" s="1558" t="s">
        <v>459</v>
      </c>
      <c r="H126" s="1455" t="str">
        <f>E126</f>
        <v>110/12/27</v>
      </c>
      <c r="I126" s="1358"/>
      <c r="J126" s="1560" t="s">
        <v>876</v>
      </c>
      <c r="K126" s="323">
        <f>F126+K124</f>
        <v>70493</v>
      </c>
      <c r="L126" s="400" t="s">
        <v>459</v>
      </c>
      <c r="M126" s="1358" t="s">
        <v>444</v>
      </c>
      <c r="N126" s="320" t="s">
        <v>4366</v>
      </c>
      <c r="O126" s="1561" t="s">
        <v>4908</v>
      </c>
      <c r="P126" s="327"/>
    </row>
    <row r="127" spans="1:18" ht="45" customHeight="1">
      <c r="A127" s="1350"/>
      <c r="B127" s="320" t="s">
        <v>1221</v>
      </c>
      <c r="C127" s="1413"/>
      <c r="D127" s="1415"/>
      <c r="E127" s="331" t="str">
        <f>E126</f>
        <v>110/12/27</v>
      </c>
      <c r="F127" s="1356"/>
      <c r="G127" s="1559"/>
      <c r="H127" s="323">
        <v>33</v>
      </c>
      <c r="I127" s="400" t="s">
        <v>459</v>
      </c>
      <c r="J127" s="1560"/>
      <c r="K127" s="323">
        <f>H127+K125</f>
        <v>1926</v>
      </c>
      <c r="L127" s="400" t="s">
        <v>459</v>
      </c>
      <c r="M127" s="1358"/>
      <c r="N127" s="320" t="s">
        <v>4367</v>
      </c>
      <c r="O127" s="1561"/>
      <c r="P127" s="327"/>
    </row>
    <row r="128" spans="1:18" ht="45" customHeight="1">
      <c r="A128" s="1350" t="s">
        <v>4368</v>
      </c>
      <c r="B128" s="320" t="s">
        <v>1985</v>
      </c>
      <c r="C128" s="1412">
        <v>175438</v>
      </c>
      <c r="D128" s="1414" t="s">
        <v>459</v>
      </c>
      <c r="E128" s="331" t="s">
        <v>4369</v>
      </c>
      <c r="F128" s="1402">
        <v>940</v>
      </c>
      <c r="G128" s="1558" t="s">
        <v>459</v>
      </c>
      <c r="H128" s="1455" t="str">
        <f>E128</f>
        <v>110/12/30</v>
      </c>
      <c r="I128" s="1358"/>
      <c r="J128" s="1560" t="s">
        <v>876</v>
      </c>
      <c r="K128" s="323">
        <f>F128+K126</f>
        <v>71433</v>
      </c>
      <c r="L128" s="400" t="s">
        <v>459</v>
      </c>
      <c r="M128" s="1358" t="s">
        <v>444</v>
      </c>
      <c r="N128" s="320" t="s">
        <v>4380</v>
      </c>
      <c r="O128" s="1561" t="s">
        <v>4370</v>
      </c>
      <c r="P128" s="327"/>
    </row>
    <row r="129" spans="1:16" ht="45" customHeight="1">
      <c r="A129" s="1350"/>
      <c r="B129" s="320" t="s">
        <v>1221</v>
      </c>
      <c r="C129" s="1413"/>
      <c r="D129" s="1415"/>
      <c r="E129" s="331" t="str">
        <f>E128</f>
        <v>110/12/30</v>
      </c>
      <c r="F129" s="1356"/>
      <c r="G129" s="1559"/>
      <c r="H129" s="323">
        <v>19</v>
      </c>
      <c r="I129" s="400" t="s">
        <v>459</v>
      </c>
      <c r="J129" s="1560"/>
      <c r="K129" s="323">
        <f>H129+K127</f>
        <v>1945</v>
      </c>
      <c r="L129" s="400" t="s">
        <v>459</v>
      </c>
      <c r="M129" s="1358"/>
      <c r="N129" s="320" t="s">
        <v>4374</v>
      </c>
      <c r="O129" s="1561"/>
      <c r="P129" s="327"/>
    </row>
    <row r="130" spans="1:16" ht="45" customHeight="1">
      <c r="A130" s="1350" t="s">
        <v>4371</v>
      </c>
      <c r="B130" s="320" t="s">
        <v>1985</v>
      </c>
      <c r="C130" s="1412">
        <v>175438</v>
      </c>
      <c r="D130" s="1414" t="s">
        <v>459</v>
      </c>
      <c r="E130" s="331" t="s">
        <v>4372</v>
      </c>
      <c r="F130" s="1402">
        <v>220</v>
      </c>
      <c r="G130" s="1558" t="s">
        <v>459</v>
      </c>
      <c r="H130" s="1455" t="str">
        <f>E130</f>
        <v>110/12/31</v>
      </c>
      <c r="I130" s="1358"/>
      <c r="J130" s="1560" t="s">
        <v>876</v>
      </c>
      <c r="K130" s="323">
        <f>F130+K128</f>
        <v>71653</v>
      </c>
      <c r="L130" s="400" t="s">
        <v>459</v>
      </c>
      <c r="M130" s="1358" t="s">
        <v>4373</v>
      </c>
      <c r="N130" s="320" t="s">
        <v>676</v>
      </c>
      <c r="O130" s="1561" t="s">
        <v>4377</v>
      </c>
      <c r="P130" s="327"/>
    </row>
    <row r="131" spans="1:16" ht="45" customHeight="1">
      <c r="A131" s="1350"/>
      <c r="B131" s="320" t="s">
        <v>1221</v>
      </c>
      <c r="C131" s="1413"/>
      <c r="D131" s="1415"/>
      <c r="E131" s="331" t="str">
        <f>E130</f>
        <v>110/12/31</v>
      </c>
      <c r="F131" s="1356"/>
      <c r="G131" s="1559"/>
      <c r="H131" s="323">
        <v>10</v>
      </c>
      <c r="I131" s="400" t="s">
        <v>459</v>
      </c>
      <c r="J131" s="1560"/>
      <c r="K131" s="323">
        <f>H131+K129</f>
        <v>1955</v>
      </c>
      <c r="L131" s="400" t="s">
        <v>459</v>
      </c>
      <c r="M131" s="1358"/>
      <c r="N131" s="320" t="s">
        <v>4375</v>
      </c>
      <c r="O131" s="1561"/>
      <c r="P131" s="327"/>
    </row>
    <row r="132" spans="1:16" ht="45" customHeight="1">
      <c r="A132" s="1350" t="s">
        <v>4376</v>
      </c>
      <c r="B132" s="320" t="s">
        <v>1985</v>
      </c>
      <c r="C132" s="1412">
        <v>175438</v>
      </c>
      <c r="D132" s="1414" t="s">
        <v>459</v>
      </c>
      <c r="E132" s="331" t="s">
        <v>4372</v>
      </c>
      <c r="F132" s="1402">
        <v>220</v>
      </c>
      <c r="G132" s="1558" t="s">
        <v>459</v>
      </c>
      <c r="H132" s="1455" t="str">
        <f>E132</f>
        <v>110/12/31</v>
      </c>
      <c r="I132" s="1358"/>
      <c r="J132" s="1560" t="s">
        <v>876</v>
      </c>
      <c r="K132" s="323">
        <f>F132+K130</f>
        <v>71873</v>
      </c>
      <c r="L132" s="400" t="s">
        <v>459</v>
      </c>
      <c r="M132" s="1358" t="s">
        <v>4373</v>
      </c>
      <c r="N132" s="320" t="s">
        <v>676</v>
      </c>
      <c r="O132" s="1561" t="s">
        <v>4909</v>
      </c>
      <c r="P132" s="327"/>
    </row>
    <row r="133" spans="1:16" ht="45" customHeight="1">
      <c r="A133" s="1350"/>
      <c r="B133" s="320" t="s">
        <v>1221</v>
      </c>
      <c r="C133" s="1413"/>
      <c r="D133" s="1415"/>
      <c r="E133" s="331" t="str">
        <f>E132</f>
        <v>110/12/31</v>
      </c>
      <c r="F133" s="1356"/>
      <c r="G133" s="1559"/>
      <c r="H133" s="323">
        <v>10</v>
      </c>
      <c r="I133" s="400" t="s">
        <v>459</v>
      </c>
      <c r="J133" s="1560"/>
      <c r="K133" s="323">
        <f>H133+K131</f>
        <v>1965</v>
      </c>
      <c r="L133" s="400" t="s">
        <v>459</v>
      </c>
      <c r="M133" s="1358"/>
      <c r="N133" s="320" t="s">
        <v>4375</v>
      </c>
      <c r="O133" s="1561"/>
      <c r="P133" s="327"/>
    </row>
    <row r="134" spans="1:16" ht="45" customHeight="1">
      <c r="A134" s="1350" t="s">
        <v>4614</v>
      </c>
      <c r="B134" s="320" t="s">
        <v>1985</v>
      </c>
      <c r="C134" s="1412">
        <v>175438</v>
      </c>
      <c r="D134" s="1414" t="s">
        <v>459</v>
      </c>
      <c r="E134" s="331" t="s">
        <v>4615</v>
      </c>
      <c r="F134" s="1402">
        <v>480</v>
      </c>
      <c r="G134" s="1558" t="s">
        <v>459</v>
      </c>
      <c r="H134" s="1455" t="str">
        <f>E134</f>
        <v>111/01/10</v>
      </c>
      <c r="I134" s="1358"/>
      <c r="J134" s="1560" t="s">
        <v>876</v>
      </c>
      <c r="K134" s="323">
        <f>F134+K132</f>
        <v>72353</v>
      </c>
      <c r="L134" s="400" t="s">
        <v>459</v>
      </c>
      <c r="M134" s="1358" t="s">
        <v>4373</v>
      </c>
      <c r="N134" s="320" t="s">
        <v>4164</v>
      </c>
      <c r="O134" s="1561" t="s">
        <v>4910</v>
      </c>
      <c r="P134" s="327"/>
    </row>
    <row r="135" spans="1:16" ht="45" customHeight="1">
      <c r="A135" s="1350"/>
      <c r="B135" s="320" t="s">
        <v>1221</v>
      </c>
      <c r="C135" s="1413"/>
      <c r="D135" s="1415"/>
      <c r="E135" s="331" t="str">
        <f>E134</f>
        <v>111/01/10</v>
      </c>
      <c r="F135" s="1356"/>
      <c r="G135" s="1559"/>
      <c r="H135" s="323">
        <v>10</v>
      </c>
      <c r="I135" s="400" t="s">
        <v>459</v>
      </c>
      <c r="J135" s="1560"/>
      <c r="K135" s="323">
        <f>H135+K133</f>
        <v>1975</v>
      </c>
      <c r="L135" s="400" t="s">
        <v>459</v>
      </c>
      <c r="M135" s="1358"/>
      <c r="N135" s="320" t="s">
        <v>4165</v>
      </c>
      <c r="O135" s="1561"/>
      <c r="P135" s="327"/>
    </row>
    <row r="136" spans="1:16" ht="45" customHeight="1">
      <c r="A136" s="1410" t="s">
        <v>4616</v>
      </c>
      <c r="B136" s="320" t="s">
        <v>1985</v>
      </c>
      <c r="C136" s="1412">
        <v>175438</v>
      </c>
      <c r="D136" s="1414" t="s">
        <v>459</v>
      </c>
      <c r="E136" s="331" t="s">
        <v>4617</v>
      </c>
      <c r="F136" s="1416">
        <v>560</v>
      </c>
      <c r="G136" s="1541" t="s">
        <v>459</v>
      </c>
      <c r="H136" s="1455" t="str">
        <f>E136</f>
        <v>111/01/13</v>
      </c>
      <c r="I136" s="1358"/>
      <c r="J136" s="1543" t="s">
        <v>876</v>
      </c>
      <c r="K136" s="323">
        <f>F136+K134</f>
        <v>72913</v>
      </c>
      <c r="L136" s="400" t="s">
        <v>459</v>
      </c>
      <c r="M136" s="1545" t="s">
        <v>4373</v>
      </c>
      <c r="N136" s="320" t="s">
        <v>4164</v>
      </c>
      <c r="O136" s="1547" t="s">
        <v>4911</v>
      </c>
      <c r="P136" s="327"/>
    </row>
    <row r="137" spans="1:16" ht="45" customHeight="1">
      <c r="A137" s="1411"/>
      <c r="B137" s="320" t="s">
        <v>1221</v>
      </c>
      <c r="C137" s="1413"/>
      <c r="D137" s="1415"/>
      <c r="E137" s="331" t="str">
        <f>E136</f>
        <v>111/01/13</v>
      </c>
      <c r="F137" s="1417"/>
      <c r="G137" s="1542"/>
      <c r="H137" s="323">
        <v>23</v>
      </c>
      <c r="I137" s="400" t="s">
        <v>459</v>
      </c>
      <c r="J137" s="1544"/>
      <c r="K137" s="323">
        <f>H137+K135</f>
        <v>1998</v>
      </c>
      <c r="L137" s="400" t="s">
        <v>4618</v>
      </c>
      <c r="M137" s="1546"/>
      <c r="N137" s="320" t="s">
        <v>3415</v>
      </c>
      <c r="O137" s="1548"/>
      <c r="P137" s="327"/>
    </row>
    <row r="138" spans="1:16" ht="45" customHeight="1">
      <c r="A138" s="1410" t="s">
        <v>4619</v>
      </c>
      <c r="B138" s="320" t="s">
        <v>1985</v>
      </c>
      <c r="C138" s="1412">
        <v>175438</v>
      </c>
      <c r="D138" s="1414" t="s">
        <v>459</v>
      </c>
      <c r="E138" s="331" t="s">
        <v>4620</v>
      </c>
      <c r="F138" s="1416">
        <v>1040</v>
      </c>
      <c r="G138" s="1541" t="s">
        <v>459</v>
      </c>
      <c r="H138" s="1455" t="str">
        <f>E138</f>
        <v>111/01/19</v>
      </c>
      <c r="I138" s="1358"/>
      <c r="J138" s="1543" t="s">
        <v>876</v>
      </c>
      <c r="K138" s="323">
        <f>F138+K136</f>
        <v>73953</v>
      </c>
      <c r="L138" s="400" t="s">
        <v>459</v>
      </c>
      <c r="M138" s="1545" t="s">
        <v>4373</v>
      </c>
      <c r="N138" s="320" t="s">
        <v>2615</v>
      </c>
      <c r="O138" s="1547" t="s">
        <v>4912</v>
      </c>
      <c r="P138" s="327"/>
    </row>
    <row r="139" spans="1:16" ht="45" customHeight="1">
      <c r="A139" s="1411"/>
      <c r="B139" s="320" t="s">
        <v>1221</v>
      </c>
      <c r="C139" s="1413"/>
      <c r="D139" s="1415"/>
      <c r="E139" s="331" t="str">
        <f>E138</f>
        <v>111/01/19</v>
      </c>
      <c r="F139" s="1417"/>
      <c r="G139" s="1542"/>
      <c r="H139" s="323">
        <v>21</v>
      </c>
      <c r="I139" s="400" t="s">
        <v>459</v>
      </c>
      <c r="J139" s="1544"/>
      <c r="K139" s="323">
        <f>H139+K137</f>
        <v>2019</v>
      </c>
      <c r="L139" s="400" t="s">
        <v>2002</v>
      </c>
      <c r="M139" s="1546"/>
      <c r="N139" s="320" t="s">
        <v>3415</v>
      </c>
      <c r="O139" s="1548"/>
      <c r="P139" s="327"/>
    </row>
    <row r="140" spans="1:16" ht="45" customHeight="1">
      <c r="A140" s="1410" t="s">
        <v>4621</v>
      </c>
      <c r="B140" s="320" t="s">
        <v>1985</v>
      </c>
      <c r="C140" s="1412">
        <v>175438</v>
      </c>
      <c r="D140" s="1414" t="s">
        <v>459</v>
      </c>
      <c r="E140" s="331" t="s">
        <v>4582</v>
      </c>
      <c r="F140" s="1416">
        <v>960</v>
      </c>
      <c r="G140" s="1541" t="s">
        <v>459</v>
      </c>
      <c r="H140" s="1455" t="str">
        <f>E140</f>
        <v>111/01/24</v>
      </c>
      <c r="I140" s="1358"/>
      <c r="J140" s="1543" t="s">
        <v>876</v>
      </c>
      <c r="K140" s="323">
        <f>F140+K138</f>
        <v>74913</v>
      </c>
      <c r="L140" s="400" t="s">
        <v>459</v>
      </c>
      <c r="M140" s="1545" t="s">
        <v>4373</v>
      </c>
      <c r="N140" s="320" t="s">
        <v>4622</v>
      </c>
      <c r="O140" s="1547" t="s">
        <v>4913</v>
      </c>
      <c r="P140" s="327"/>
    </row>
    <row r="141" spans="1:16" ht="45" customHeight="1">
      <c r="A141" s="1411"/>
      <c r="B141" s="320" t="s">
        <v>1221</v>
      </c>
      <c r="C141" s="1413"/>
      <c r="D141" s="1415"/>
      <c r="E141" s="331" t="str">
        <f>E140</f>
        <v>111/01/24</v>
      </c>
      <c r="F141" s="1417"/>
      <c r="G141" s="1542"/>
      <c r="H141" s="323">
        <v>20</v>
      </c>
      <c r="I141" s="400" t="s">
        <v>459</v>
      </c>
      <c r="J141" s="1544"/>
      <c r="K141" s="323">
        <f>H141+K139</f>
        <v>2039</v>
      </c>
      <c r="L141" s="400" t="s">
        <v>2002</v>
      </c>
      <c r="M141" s="1546"/>
      <c r="N141" s="320" t="s">
        <v>3626</v>
      </c>
      <c r="O141" s="1548"/>
      <c r="P141" s="327"/>
    </row>
    <row r="142" spans="1:16" ht="45" customHeight="1">
      <c r="A142" s="1410" t="s">
        <v>4623</v>
      </c>
      <c r="B142" s="320" t="s">
        <v>1985</v>
      </c>
      <c r="C142" s="1412">
        <v>175438</v>
      </c>
      <c r="D142" s="1414" t="s">
        <v>459</v>
      </c>
      <c r="E142" s="331" t="s">
        <v>4582</v>
      </c>
      <c r="F142" s="1416">
        <v>1785</v>
      </c>
      <c r="G142" s="1541" t="s">
        <v>459</v>
      </c>
      <c r="H142" s="1455" t="str">
        <f>E142</f>
        <v>111/01/24</v>
      </c>
      <c r="I142" s="1358"/>
      <c r="J142" s="1543" t="s">
        <v>876</v>
      </c>
      <c r="K142" s="323">
        <f>F142+K140</f>
        <v>76698</v>
      </c>
      <c r="L142" s="400" t="s">
        <v>459</v>
      </c>
      <c r="M142" s="1545" t="s">
        <v>4373</v>
      </c>
      <c r="N142" s="320" t="s">
        <v>3606</v>
      </c>
      <c r="O142" s="1547" t="s">
        <v>4914</v>
      </c>
      <c r="P142" s="327"/>
    </row>
    <row r="143" spans="1:16" ht="45" customHeight="1">
      <c r="A143" s="1411"/>
      <c r="B143" s="320" t="s">
        <v>1221</v>
      </c>
      <c r="C143" s="1413"/>
      <c r="D143" s="1415"/>
      <c r="E143" s="331" t="str">
        <f>E142</f>
        <v>111/01/24</v>
      </c>
      <c r="F143" s="1417"/>
      <c r="G143" s="1542"/>
      <c r="H143" s="323">
        <v>72</v>
      </c>
      <c r="I143" s="400" t="s">
        <v>459</v>
      </c>
      <c r="J143" s="1544"/>
      <c r="K143" s="323">
        <f>H143+K141</f>
        <v>2111</v>
      </c>
      <c r="L143" s="400" t="s">
        <v>2002</v>
      </c>
      <c r="M143" s="1546"/>
      <c r="N143" s="320" t="s">
        <v>3619</v>
      </c>
      <c r="O143" s="1548"/>
      <c r="P143" s="327"/>
    </row>
    <row r="144" spans="1:16" ht="45" customHeight="1">
      <c r="A144" s="1410" t="s">
        <v>4624</v>
      </c>
      <c r="B144" s="320" t="s">
        <v>1985</v>
      </c>
      <c r="C144" s="1412">
        <v>175438</v>
      </c>
      <c r="D144" s="1414" t="s">
        <v>459</v>
      </c>
      <c r="E144" s="331" t="s">
        <v>4582</v>
      </c>
      <c r="F144" s="1416">
        <v>3375</v>
      </c>
      <c r="G144" s="1541" t="s">
        <v>459</v>
      </c>
      <c r="H144" s="1455" t="str">
        <f>E144</f>
        <v>111/01/24</v>
      </c>
      <c r="I144" s="1358"/>
      <c r="J144" s="1543" t="s">
        <v>876</v>
      </c>
      <c r="K144" s="323">
        <f>F144+K142</f>
        <v>80073</v>
      </c>
      <c r="L144" s="400" t="s">
        <v>459</v>
      </c>
      <c r="M144" s="1545" t="s">
        <v>4373</v>
      </c>
      <c r="N144" s="320" t="s">
        <v>4625</v>
      </c>
      <c r="O144" s="1547" t="s">
        <v>4626</v>
      </c>
      <c r="P144" s="327"/>
    </row>
    <row r="145" spans="1:16" ht="45" customHeight="1">
      <c r="A145" s="1411"/>
      <c r="B145" s="320" t="s">
        <v>1221</v>
      </c>
      <c r="C145" s="1413"/>
      <c r="D145" s="1415"/>
      <c r="E145" s="331" t="str">
        <f>E144</f>
        <v>111/01/24</v>
      </c>
      <c r="F145" s="1417"/>
      <c r="G145" s="1542"/>
      <c r="H145" s="323">
        <v>135</v>
      </c>
      <c r="I145" s="400" t="s">
        <v>459</v>
      </c>
      <c r="J145" s="1544"/>
      <c r="K145" s="323">
        <f>H145+K143</f>
        <v>2246</v>
      </c>
      <c r="L145" s="400" t="s">
        <v>2002</v>
      </c>
      <c r="M145" s="1546"/>
      <c r="N145" s="320" t="s">
        <v>3619</v>
      </c>
      <c r="O145" s="1548"/>
      <c r="P145" s="327"/>
    </row>
    <row r="146" spans="1:16" ht="45" customHeight="1">
      <c r="A146" s="1410" t="s">
        <v>4934</v>
      </c>
      <c r="B146" s="320" t="s">
        <v>1985</v>
      </c>
      <c r="C146" s="1412">
        <v>175438</v>
      </c>
      <c r="D146" s="1414" t="s">
        <v>459</v>
      </c>
      <c r="E146" s="331" t="s">
        <v>4923</v>
      </c>
      <c r="F146" s="1416">
        <v>308</v>
      </c>
      <c r="G146" s="1541" t="s">
        <v>459</v>
      </c>
      <c r="H146" s="1455" t="str">
        <f>E146</f>
        <v>111/01/27</v>
      </c>
      <c r="I146" s="1358"/>
      <c r="J146" s="1543" t="s">
        <v>876</v>
      </c>
      <c r="K146" s="323">
        <f>F146+K144</f>
        <v>80381</v>
      </c>
      <c r="L146" s="400" t="s">
        <v>459</v>
      </c>
      <c r="M146" s="1545" t="s">
        <v>2029</v>
      </c>
      <c r="N146" s="320" t="s">
        <v>2615</v>
      </c>
      <c r="O146" s="1547" t="s">
        <v>4953</v>
      </c>
      <c r="P146" s="327"/>
    </row>
    <row r="147" spans="1:16" ht="45" customHeight="1">
      <c r="A147" s="1411"/>
      <c r="B147" s="320" t="s">
        <v>1221</v>
      </c>
      <c r="C147" s="1413"/>
      <c r="D147" s="1415"/>
      <c r="E147" s="331" t="str">
        <f>E146</f>
        <v>111/01/27</v>
      </c>
      <c r="F147" s="1417"/>
      <c r="G147" s="1542"/>
      <c r="H147" s="323">
        <v>7</v>
      </c>
      <c r="I147" s="400" t="s">
        <v>459</v>
      </c>
      <c r="J147" s="1544"/>
      <c r="K147" s="323">
        <f>H147+K145</f>
        <v>2253</v>
      </c>
      <c r="L147" s="400" t="s">
        <v>2002</v>
      </c>
      <c r="M147" s="1546"/>
      <c r="N147" s="320" t="s">
        <v>3415</v>
      </c>
      <c r="O147" s="1548"/>
      <c r="P147" s="327"/>
    </row>
    <row r="148" spans="1:16" ht="45" customHeight="1">
      <c r="A148" s="1410" t="s">
        <v>4935</v>
      </c>
      <c r="B148" s="320" t="s">
        <v>4924</v>
      </c>
      <c r="C148" s="1412">
        <v>175438</v>
      </c>
      <c r="D148" s="1414" t="s">
        <v>4925</v>
      </c>
      <c r="E148" s="331" t="s">
        <v>4926</v>
      </c>
      <c r="F148" s="1416">
        <v>2478</v>
      </c>
      <c r="G148" s="1541" t="s">
        <v>4925</v>
      </c>
      <c r="H148" s="1455" t="str">
        <f>E148</f>
        <v>111/01/27</v>
      </c>
      <c r="I148" s="1358"/>
      <c r="J148" s="1543" t="s">
        <v>4927</v>
      </c>
      <c r="K148" s="323">
        <f>F148+K146</f>
        <v>82859</v>
      </c>
      <c r="L148" s="400" t="s">
        <v>459</v>
      </c>
      <c r="M148" s="1545" t="s">
        <v>4928</v>
      </c>
      <c r="N148" s="320" t="s">
        <v>4929</v>
      </c>
      <c r="O148" s="1547" t="s">
        <v>4930</v>
      </c>
      <c r="P148" s="327"/>
    </row>
    <row r="149" spans="1:16" ht="45" customHeight="1">
      <c r="A149" s="1411"/>
      <c r="B149" s="320" t="s">
        <v>4931</v>
      </c>
      <c r="C149" s="1413"/>
      <c r="D149" s="1415"/>
      <c r="E149" s="331" t="str">
        <f>E148</f>
        <v>111/01/27</v>
      </c>
      <c r="F149" s="1417"/>
      <c r="G149" s="1542"/>
      <c r="H149" s="323">
        <v>50</v>
      </c>
      <c r="I149" s="400" t="s">
        <v>459</v>
      </c>
      <c r="J149" s="1544"/>
      <c r="K149" s="323">
        <f>H149+K147</f>
        <v>2303</v>
      </c>
      <c r="L149" s="400" t="s">
        <v>459</v>
      </c>
      <c r="M149" s="1546"/>
      <c r="N149" s="320" t="s">
        <v>3418</v>
      </c>
      <c r="O149" s="1548"/>
      <c r="P149" s="327"/>
    </row>
    <row r="150" spans="1:16" ht="45" customHeight="1">
      <c r="A150" s="1410" t="s">
        <v>4936</v>
      </c>
      <c r="B150" s="320" t="s">
        <v>4932</v>
      </c>
      <c r="C150" s="1412">
        <v>175438</v>
      </c>
      <c r="D150" s="1414" t="s">
        <v>459</v>
      </c>
      <c r="E150" s="331" t="s">
        <v>4660</v>
      </c>
      <c r="F150" s="1416">
        <v>480</v>
      </c>
      <c r="G150" s="1541" t="s">
        <v>459</v>
      </c>
      <c r="H150" s="1455" t="str">
        <f>E150</f>
        <v>111/02/17</v>
      </c>
      <c r="I150" s="1358"/>
      <c r="J150" s="1543" t="s">
        <v>4933</v>
      </c>
      <c r="K150" s="323">
        <f>F150+K148</f>
        <v>83339</v>
      </c>
      <c r="L150" s="400" t="s">
        <v>459</v>
      </c>
      <c r="M150" s="1545" t="s">
        <v>444</v>
      </c>
      <c r="N150" s="320" t="s">
        <v>2615</v>
      </c>
      <c r="O150" s="1547" t="s">
        <v>4915</v>
      </c>
      <c r="P150" s="327"/>
    </row>
    <row r="151" spans="1:16" ht="45" customHeight="1">
      <c r="A151" s="1411"/>
      <c r="B151" s="320" t="s">
        <v>3175</v>
      </c>
      <c r="C151" s="1413"/>
      <c r="D151" s="1415"/>
      <c r="E151" s="331" t="str">
        <f>E150</f>
        <v>111/02/17</v>
      </c>
      <c r="F151" s="1417"/>
      <c r="G151" s="1542"/>
      <c r="H151" s="323">
        <v>10</v>
      </c>
      <c r="I151" s="400" t="s">
        <v>459</v>
      </c>
      <c r="J151" s="1544"/>
      <c r="K151" s="323">
        <f>H151+K149</f>
        <v>2313</v>
      </c>
      <c r="L151" s="400" t="s">
        <v>459</v>
      </c>
      <c r="M151" s="1546"/>
      <c r="N151" s="320" t="s">
        <v>3415</v>
      </c>
      <c r="O151" s="1548"/>
      <c r="P151" s="327"/>
    </row>
    <row r="152" spans="1:16" ht="45" customHeight="1">
      <c r="A152" s="1410" t="s">
        <v>4937</v>
      </c>
      <c r="B152" s="320" t="s">
        <v>4932</v>
      </c>
      <c r="C152" s="1412">
        <v>175438</v>
      </c>
      <c r="D152" s="1414" t="s">
        <v>459</v>
      </c>
      <c r="E152" s="331" t="s">
        <v>4938</v>
      </c>
      <c r="F152" s="1416">
        <v>2710</v>
      </c>
      <c r="G152" s="1541" t="s">
        <v>459</v>
      </c>
      <c r="H152" s="1455" t="str">
        <f>E152</f>
        <v>111/02/25</v>
      </c>
      <c r="I152" s="1358"/>
      <c r="J152" s="1543" t="s">
        <v>4933</v>
      </c>
      <c r="K152" s="323">
        <f>F152+K150</f>
        <v>86049</v>
      </c>
      <c r="L152" s="400" t="s">
        <v>459</v>
      </c>
      <c r="M152" s="1545" t="s">
        <v>444</v>
      </c>
      <c r="N152" s="320" t="s">
        <v>4929</v>
      </c>
      <c r="O152" s="1547" t="s">
        <v>4954</v>
      </c>
      <c r="P152" s="327"/>
    </row>
    <row r="153" spans="1:16" ht="45" customHeight="1">
      <c r="A153" s="1411"/>
      <c r="B153" s="320" t="s">
        <v>3175</v>
      </c>
      <c r="C153" s="1413"/>
      <c r="D153" s="1415"/>
      <c r="E153" s="331" t="str">
        <f>E152</f>
        <v>111/02/25</v>
      </c>
      <c r="F153" s="1417"/>
      <c r="G153" s="1542"/>
      <c r="H153" s="323">
        <v>55</v>
      </c>
      <c r="I153" s="400" t="s">
        <v>459</v>
      </c>
      <c r="J153" s="1544"/>
      <c r="K153" s="323">
        <f>H153+K151</f>
        <v>2368</v>
      </c>
      <c r="L153" s="400" t="s">
        <v>459</v>
      </c>
      <c r="M153" s="1546"/>
      <c r="N153" s="320" t="s">
        <v>4939</v>
      </c>
      <c r="O153" s="1548"/>
      <c r="P153" s="327"/>
    </row>
    <row r="154" spans="1:16" ht="45" customHeight="1">
      <c r="A154" s="1410" t="s">
        <v>4940</v>
      </c>
      <c r="B154" s="320" t="s">
        <v>4932</v>
      </c>
      <c r="C154" s="1412">
        <v>175438</v>
      </c>
      <c r="D154" s="1414" t="s">
        <v>459</v>
      </c>
      <c r="E154" s="331" t="s">
        <v>4941</v>
      </c>
      <c r="F154" s="1416">
        <v>756</v>
      </c>
      <c r="G154" s="1541" t="s">
        <v>459</v>
      </c>
      <c r="H154" s="1455" t="str">
        <f>E154</f>
        <v>111/02/26</v>
      </c>
      <c r="I154" s="1358"/>
      <c r="J154" s="1543" t="s">
        <v>4933</v>
      </c>
      <c r="K154" s="323">
        <f>F154+K152</f>
        <v>86805</v>
      </c>
      <c r="L154" s="400" t="s">
        <v>459</v>
      </c>
      <c r="M154" s="1545" t="s">
        <v>444</v>
      </c>
      <c r="N154" s="320" t="s">
        <v>577</v>
      </c>
      <c r="O154" s="1547" t="s">
        <v>5018</v>
      </c>
      <c r="P154" s="327"/>
    </row>
    <row r="155" spans="1:16" ht="45" customHeight="1">
      <c r="A155" s="1411"/>
      <c r="B155" s="320" t="s">
        <v>3175</v>
      </c>
      <c r="C155" s="1413"/>
      <c r="D155" s="1415"/>
      <c r="E155" s="331" t="str">
        <f>E154</f>
        <v>111/02/26</v>
      </c>
      <c r="F155" s="1417"/>
      <c r="G155" s="1542"/>
      <c r="H155" s="323">
        <v>16</v>
      </c>
      <c r="I155" s="400" t="s">
        <v>459</v>
      </c>
      <c r="J155" s="1544"/>
      <c r="K155" s="323">
        <f>H155+K153</f>
        <v>2384</v>
      </c>
      <c r="L155" s="400" t="s">
        <v>459</v>
      </c>
      <c r="M155" s="1546"/>
      <c r="N155" s="320" t="s">
        <v>3415</v>
      </c>
      <c r="O155" s="1548"/>
      <c r="P155" s="327"/>
    </row>
    <row r="156" spans="1:16" ht="45" customHeight="1">
      <c r="A156" s="1410" t="s">
        <v>5025</v>
      </c>
      <c r="B156" s="320" t="s">
        <v>4924</v>
      </c>
      <c r="C156" s="1412">
        <v>175438</v>
      </c>
      <c r="D156" s="1414" t="s">
        <v>459</v>
      </c>
      <c r="E156" s="331" t="s">
        <v>5026</v>
      </c>
      <c r="F156" s="1416">
        <v>1802</v>
      </c>
      <c r="G156" s="1541" t="s">
        <v>459</v>
      </c>
      <c r="H156" s="1455" t="str">
        <f>E156</f>
        <v>111/03/07</v>
      </c>
      <c r="I156" s="1358"/>
      <c r="J156" s="1543" t="s">
        <v>4927</v>
      </c>
      <c r="K156" s="323">
        <f>F156+K154</f>
        <v>88607</v>
      </c>
      <c r="L156" s="400" t="s">
        <v>459</v>
      </c>
      <c r="M156" s="1545" t="s">
        <v>444</v>
      </c>
      <c r="N156" s="320" t="s">
        <v>5027</v>
      </c>
      <c r="O156" s="1547" t="s">
        <v>5032</v>
      </c>
      <c r="P156" s="327"/>
    </row>
    <row r="157" spans="1:16" ht="45" customHeight="1">
      <c r="A157" s="1411"/>
      <c r="B157" s="320" t="s">
        <v>1221</v>
      </c>
      <c r="C157" s="1413"/>
      <c r="D157" s="1415"/>
      <c r="E157" s="331" t="str">
        <f>E156</f>
        <v>111/03/07</v>
      </c>
      <c r="F157" s="1417"/>
      <c r="G157" s="1542"/>
      <c r="H157" s="323">
        <v>37</v>
      </c>
      <c r="I157" s="400" t="s">
        <v>459</v>
      </c>
      <c r="J157" s="1544"/>
      <c r="K157" s="323">
        <f>H157+K155</f>
        <v>2421</v>
      </c>
      <c r="L157" s="400" t="s">
        <v>459</v>
      </c>
      <c r="M157" s="1546"/>
      <c r="N157" s="320" t="s">
        <v>3603</v>
      </c>
      <c r="O157" s="1548"/>
      <c r="P157" s="327"/>
    </row>
    <row r="158" spans="1:16" ht="45" customHeight="1">
      <c r="A158" s="1410" t="s">
        <v>5028</v>
      </c>
      <c r="B158" s="320" t="s">
        <v>4924</v>
      </c>
      <c r="C158" s="1412">
        <v>175438</v>
      </c>
      <c r="D158" s="1414" t="s">
        <v>459</v>
      </c>
      <c r="E158" s="331" t="s">
        <v>5029</v>
      </c>
      <c r="F158" s="1416">
        <v>864</v>
      </c>
      <c r="G158" s="1541" t="s">
        <v>459</v>
      </c>
      <c r="H158" s="1455" t="str">
        <f>E158</f>
        <v>111/03/10</v>
      </c>
      <c r="I158" s="1358"/>
      <c r="J158" s="1543" t="s">
        <v>4927</v>
      </c>
      <c r="K158" s="323">
        <f>F158+K156</f>
        <v>89471</v>
      </c>
      <c r="L158" s="400" t="s">
        <v>459</v>
      </c>
      <c r="M158" s="1545" t="s">
        <v>444</v>
      </c>
      <c r="N158" s="320" t="s">
        <v>4625</v>
      </c>
      <c r="O158" s="1547" t="s">
        <v>5030</v>
      </c>
      <c r="P158" s="327"/>
    </row>
    <row r="159" spans="1:16" ht="45" customHeight="1">
      <c r="A159" s="1411"/>
      <c r="B159" s="320" t="s">
        <v>1221</v>
      </c>
      <c r="C159" s="1413"/>
      <c r="D159" s="1415"/>
      <c r="E159" s="331" t="str">
        <f>E158</f>
        <v>111/03/10</v>
      </c>
      <c r="F159" s="1417"/>
      <c r="G159" s="1542"/>
      <c r="H159" s="323">
        <v>18</v>
      </c>
      <c r="I159" s="400" t="s">
        <v>459</v>
      </c>
      <c r="J159" s="1544"/>
      <c r="K159" s="323">
        <f>H159+K157</f>
        <v>2439</v>
      </c>
      <c r="L159" s="400" t="s">
        <v>459</v>
      </c>
      <c r="M159" s="1546"/>
      <c r="N159" s="320" t="s">
        <v>3626</v>
      </c>
      <c r="O159" s="1548"/>
      <c r="P159" s="327"/>
    </row>
    <row r="160" spans="1:16" ht="45" customHeight="1">
      <c r="A160" s="1410" t="s">
        <v>5040</v>
      </c>
      <c r="B160" s="320" t="s">
        <v>4924</v>
      </c>
      <c r="C160" s="1412">
        <v>175438</v>
      </c>
      <c r="D160" s="1414" t="s">
        <v>459</v>
      </c>
      <c r="E160" s="331" t="s">
        <v>5038</v>
      </c>
      <c r="F160" s="1416">
        <v>2710</v>
      </c>
      <c r="G160" s="1541" t="s">
        <v>459</v>
      </c>
      <c r="H160" s="1455" t="str">
        <f>E160</f>
        <v>111/03/10</v>
      </c>
      <c r="I160" s="1358"/>
      <c r="J160" s="1543" t="s">
        <v>4927</v>
      </c>
      <c r="K160" s="323">
        <f>F160+K158</f>
        <v>92181</v>
      </c>
      <c r="L160" s="400" t="s">
        <v>459</v>
      </c>
      <c r="M160" s="1545" t="s">
        <v>444</v>
      </c>
      <c r="N160" s="320" t="s">
        <v>4625</v>
      </c>
      <c r="O160" s="1547" t="s">
        <v>5039</v>
      </c>
      <c r="P160" s="327"/>
    </row>
    <row r="161" spans="1:16" ht="45" customHeight="1">
      <c r="A161" s="1411"/>
      <c r="B161" s="320" t="s">
        <v>1221</v>
      </c>
      <c r="C161" s="1413"/>
      <c r="D161" s="1415"/>
      <c r="E161" s="331" t="str">
        <f>E160</f>
        <v>111/03/10</v>
      </c>
      <c r="F161" s="1417"/>
      <c r="G161" s="1542"/>
      <c r="H161" s="323">
        <v>55</v>
      </c>
      <c r="I161" s="400" t="s">
        <v>459</v>
      </c>
      <c r="J161" s="1544"/>
      <c r="K161" s="323">
        <f>H161+K159</f>
        <v>2494</v>
      </c>
      <c r="L161" s="400" t="s">
        <v>459</v>
      </c>
      <c r="M161" s="1546"/>
      <c r="N161" s="320" t="s">
        <v>3626</v>
      </c>
      <c r="O161" s="1548"/>
      <c r="P161" s="327"/>
    </row>
    <row r="162" spans="1:16" ht="45" customHeight="1">
      <c r="A162" s="1410" t="s">
        <v>5041</v>
      </c>
      <c r="B162" s="320" t="s">
        <v>4924</v>
      </c>
      <c r="C162" s="1412">
        <v>175438</v>
      </c>
      <c r="D162" s="1414" t="s">
        <v>459</v>
      </c>
      <c r="E162" s="331" t="s">
        <v>5031</v>
      </c>
      <c r="F162" s="1416">
        <v>1134</v>
      </c>
      <c r="G162" s="1541" t="s">
        <v>459</v>
      </c>
      <c r="H162" s="1455" t="str">
        <f>E162</f>
        <v>111/03/11</v>
      </c>
      <c r="I162" s="1358"/>
      <c r="J162" s="1543" t="s">
        <v>4927</v>
      </c>
      <c r="K162" s="323">
        <f>F162+K160</f>
        <v>93315</v>
      </c>
      <c r="L162" s="400" t="s">
        <v>459</v>
      </c>
      <c r="M162" s="1545" t="s">
        <v>444</v>
      </c>
      <c r="N162" s="320" t="s">
        <v>5027</v>
      </c>
      <c r="O162" s="1547" t="s">
        <v>5033</v>
      </c>
      <c r="P162" s="327"/>
    </row>
    <row r="163" spans="1:16" ht="45" customHeight="1">
      <c r="A163" s="1411"/>
      <c r="B163" s="320" t="s">
        <v>1221</v>
      </c>
      <c r="C163" s="1413"/>
      <c r="D163" s="1415"/>
      <c r="E163" s="331" t="str">
        <f>E162</f>
        <v>111/03/11</v>
      </c>
      <c r="F163" s="1417"/>
      <c r="G163" s="1542"/>
      <c r="H163" s="323">
        <v>23</v>
      </c>
      <c r="I163" s="400" t="s">
        <v>459</v>
      </c>
      <c r="J163" s="1544"/>
      <c r="K163" s="323">
        <f>H163+K161</f>
        <v>2517</v>
      </c>
      <c r="L163" s="400" t="s">
        <v>459</v>
      </c>
      <c r="M163" s="1546"/>
      <c r="N163" s="320" t="s">
        <v>3603</v>
      </c>
      <c r="O163" s="1548"/>
      <c r="P163" s="327"/>
    </row>
    <row r="164" spans="1:16" ht="45" customHeight="1">
      <c r="A164" s="1410" t="s">
        <v>5042</v>
      </c>
      <c r="B164" s="320" t="s">
        <v>4924</v>
      </c>
      <c r="C164" s="1412">
        <v>175438</v>
      </c>
      <c r="D164" s="1414" t="s">
        <v>459</v>
      </c>
      <c r="E164" s="331" t="s">
        <v>5043</v>
      </c>
      <c r="F164" s="1416">
        <v>3300</v>
      </c>
      <c r="G164" s="1541" t="s">
        <v>459</v>
      </c>
      <c r="H164" s="1455" t="str">
        <f>E164</f>
        <v>111/03/16</v>
      </c>
      <c r="I164" s="1358"/>
      <c r="J164" s="1543" t="s">
        <v>4927</v>
      </c>
      <c r="K164" s="323">
        <f>F164+K162</f>
        <v>96615</v>
      </c>
      <c r="L164" s="400" t="s">
        <v>459</v>
      </c>
      <c r="M164" s="1545" t="s">
        <v>444</v>
      </c>
      <c r="N164" s="320" t="s">
        <v>4625</v>
      </c>
      <c r="O164" s="1547" t="s">
        <v>5044</v>
      </c>
      <c r="P164" s="327"/>
    </row>
    <row r="165" spans="1:16" ht="45" customHeight="1">
      <c r="A165" s="1411"/>
      <c r="B165" s="320" t="s">
        <v>1221</v>
      </c>
      <c r="C165" s="1413"/>
      <c r="D165" s="1415"/>
      <c r="E165" s="331" t="str">
        <f>E164</f>
        <v>111/03/16</v>
      </c>
      <c r="F165" s="1417"/>
      <c r="G165" s="1542"/>
      <c r="H165" s="323">
        <v>132</v>
      </c>
      <c r="I165" s="400" t="s">
        <v>459</v>
      </c>
      <c r="J165" s="1544"/>
      <c r="K165" s="323">
        <f>H165+K163</f>
        <v>2649</v>
      </c>
      <c r="L165" s="400" t="s">
        <v>459</v>
      </c>
      <c r="M165" s="1546"/>
      <c r="N165" s="320" t="s">
        <v>3418</v>
      </c>
      <c r="O165" s="1548"/>
      <c r="P165" s="327"/>
    </row>
    <row r="166" spans="1:16" ht="45" customHeight="1">
      <c r="A166" s="1410" t="s">
        <v>5045</v>
      </c>
      <c r="B166" s="320" t="s">
        <v>4924</v>
      </c>
      <c r="C166" s="1412">
        <v>175438</v>
      </c>
      <c r="D166" s="1414" t="s">
        <v>459</v>
      </c>
      <c r="E166" s="331" t="s">
        <v>5046</v>
      </c>
      <c r="F166" s="1416">
        <v>1714</v>
      </c>
      <c r="G166" s="1541" t="s">
        <v>459</v>
      </c>
      <c r="H166" s="1455" t="str">
        <f>E166</f>
        <v>111/03/30</v>
      </c>
      <c r="I166" s="1358"/>
      <c r="J166" s="1543" t="s">
        <v>4927</v>
      </c>
      <c r="K166" s="323">
        <f>F166+K164</f>
        <v>98329</v>
      </c>
      <c r="L166" s="400" t="s">
        <v>459</v>
      </c>
      <c r="M166" s="1545" t="s">
        <v>444</v>
      </c>
      <c r="N166" s="320" t="s">
        <v>5047</v>
      </c>
      <c r="O166" s="1547" t="s">
        <v>5048</v>
      </c>
      <c r="P166" s="327"/>
    </row>
    <row r="167" spans="1:16" ht="45" customHeight="1">
      <c r="A167" s="1411"/>
      <c r="B167" s="320" t="s">
        <v>1221</v>
      </c>
      <c r="C167" s="1413"/>
      <c r="D167" s="1415"/>
      <c r="E167" s="331" t="str">
        <f>E166</f>
        <v>111/03/30</v>
      </c>
      <c r="F167" s="1417"/>
      <c r="G167" s="1542"/>
      <c r="H167" s="323">
        <v>35</v>
      </c>
      <c r="I167" s="400" t="s">
        <v>459</v>
      </c>
      <c r="J167" s="1544"/>
      <c r="K167" s="323">
        <f>H167+K165</f>
        <v>2684</v>
      </c>
      <c r="L167" s="400" t="s">
        <v>459</v>
      </c>
      <c r="M167" s="1546"/>
      <c r="N167" s="320" t="s">
        <v>879</v>
      </c>
      <c r="O167" s="1548"/>
      <c r="P167" s="327"/>
    </row>
    <row r="168" spans="1:16" ht="45" customHeight="1">
      <c r="A168" s="1410" t="s">
        <v>5049</v>
      </c>
      <c r="B168" s="320" t="s">
        <v>4924</v>
      </c>
      <c r="C168" s="1412">
        <v>175438</v>
      </c>
      <c r="D168" s="1414" t="s">
        <v>459</v>
      </c>
      <c r="E168" s="331" t="s">
        <v>5050</v>
      </c>
      <c r="F168" s="1416">
        <v>480</v>
      </c>
      <c r="G168" s="1541" t="s">
        <v>459</v>
      </c>
      <c r="H168" s="1455" t="str">
        <f>E168</f>
        <v>111/03/31</v>
      </c>
      <c r="I168" s="1358"/>
      <c r="J168" s="1543" t="s">
        <v>4927</v>
      </c>
      <c r="K168" s="323">
        <f>F168+K166</f>
        <v>98809</v>
      </c>
      <c r="L168" s="400" t="s">
        <v>459</v>
      </c>
      <c r="M168" s="1545" t="s">
        <v>444</v>
      </c>
      <c r="N168" s="320" t="s">
        <v>5047</v>
      </c>
      <c r="O168" s="1547" t="s">
        <v>5051</v>
      </c>
      <c r="P168" s="327"/>
    </row>
    <row r="169" spans="1:16" ht="45" customHeight="1">
      <c r="A169" s="1411"/>
      <c r="B169" s="320" t="s">
        <v>1221</v>
      </c>
      <c r="C169" s="1413"/>
      <c r="D169" s="1415"/>
      <c r="E169" s="331" t="str">
        <f>E168</f>
        <v>111/03/31</v>
      </c>
      <c r="F169" s="1417"/>
      <c r="G169" s="1542"/>
      <c r="H169" s="323">
        <v>10</v>
      </c>
      <c r="I169" s="400" t="s">
        <v>459</v>
      </c>
      <c r="J169" s="1544"/>
      <c r="K169" s="323">
        <f>H169+K167</f>
        <v>2694</v>
      </c>
      <c r="L169" s="400" t="s">
        <v>459</v>
      </c>
      <c r="M169" s="1546"/>
      <c r="N169" s="320" t="s">
        <v>879</v>
      </c>
      <c r="O169" s="1548"/>
      <c r="P169" s="327"/>
    </row>
    <row r="170" spans="1:16" ht="45" customHeight="1">
      <c r="A170" s="1410" t="s">
        <v>5052</v>
      </c>
      <c r="B170" s="320" t="s">
        <v>4924</v>
      </c>
      <c r="C170" s="1412">
        <v>175438</v>
      </c>
      <c r="D170" s="1414" t="s">
        <v>459</v>
      </c>
      <c r="E170" s="331" t="s">
        <v>5050</v>
      </c>
      <c r="F170" s="1416">
        <v>776</v>
      </c>
      <c r="G170" s="1541" t="s">
        <v>459</v>
      </c>
      <c r="H170" s="1455" t="str">
        <f>E170</f>
        <v>111/03/31</v>
      </c>
      <c r="I170" s="1358"/>
      <c r="J170" s="1543" t="s">
        <v>4927</v>
      </c>
      <c r="K170" s="323">
        <f>F170+K168</f>
        <v>99585</v>
      </c>
      <c r="L170" s="400" t="s">
        <v>459</v>
      </c>
      <c r="M170" s="1545" t="s">
        <v>444</v>
      </c>
      <c r="N170" s="320" t="s">
        <v>5318</v>
      </c>
      <c r="O170" s="1547" t="s">
        <v>5320</v>
      </c>
      <c r="P170" s="327"/>
    </row>
    <row r="171" spans="1:16" ht="45" customHeight="1">
      <c r="A171" s="1411"/>
      <c r="B171" s="320" t="s">
        <v>1221</v>
      </c>
      <c r="C171" s="1413"/>
      <c r="D171" s="1415"/>
      <c r="E171" s="331" t="str">
        <f>E170</f>
        <v>111/03/31</v>
      </c>
      <c r="F171" s="1417"/>
      <c r="G171" s="1542"/>
      <c r="H171" s="323">
        <v>32</v>
      </c>
      <c r="I171" s="400" t="s">
        <v>459</v>
      </c>
      <c r="J171" s="1544"/>
      <c r="K171" s="323">
        <f>H171+K169</f>
        <v>2726</v>
      </c>
      <c r="L171" s="400" t="s">
        <v>459</v>
      </c>
      <c r="M171" s="1546"/>
      <c r="N171" s="320" t="s">
        <v>5319</v>
      </c>
      <c r="O171" s="1548"/>
      <c r="P171" s="327"/>
    </row>
    <row r="172" spans="1:16" ht="45" customHeight="1">
      <c r="A172" s="1410" t="s">
        <v>5356</v>
      </c>
      <c r="B172" s="320" t="s">
        <v>1985</v>
      </c>
      <c r="C172" s="1412">
        <v>175438</v>
      </c>
      <c r="D172" s="1414" t="s">
        <v>459</v>
      </c>
      <c r="E172" s="331" t="s">
        <v>5357</v>
      </c>
      <c r="F172" s="1416">
        <v>694</v>
      </c>
      <c r="G172" s="1541" t="s">
        <v>459</v>
      </c>
      <c r="H172" s="1455" t="str">
        <f>E172</f>
        <v>111/04/02</v>
      </c>
      <c r="I172" s="1358"/>
      <c r="J172" s="1543" t="s">
        <v>2967</v>
      </c>
      <c r="K172" s="323">
        <f>F172+K170</f>
        <v>100279</v>
      </c>
      <c r="L172" s="400" t="s">
        <v>459</v>
      </c>
      <c r="M172" s="1545" t="s">
        <v>444</v>
      </c>
      <c r="N172" s="320" t="s">
        <v>1997</v>
      </c>
      <c r="O172" s="1547" t="s">
        <v>5358</v>
      </c>
      <c r="P172" s="327"/>
    </row>
    <row r="173" spans="1:16" ht="45" customHeight="1">
      <c r="A173" s="1411"/>
      <c r="B173" s="320" t="s">
        <v>1221</v>
      </c>
      <c r="C173" s="1413"/>
      <c r="D173" s="1415"/>
      <c r="E173" s="331" t="str">
        <f>E172</f>
        <v>111/04/02</v>
      </c>
      <c r="F173" s="1417"/>
      <c r="G173" s="1542"/>
      <c r="H173" s="323">
        <v>14</v>
      </c>
      <c r="I173" s="400" t="s">
        <v>459</v>
      </c>
      <c r="J173" s="1544"/>
      <c r="K173" s="323">
        <f>H173+K171</f>
        <v>2740</v>
      </c>
      <c r="L173" s="400" t="s">
        <v>459</v>
      </c>
      <c r="M173" s="1546"/>
      <c r="N173" s="320" t="s">
        <v>3418</v>
      </c>
      <c r="O173" s="1548"/>
      <c r="P173" s="327"/>
    </row>
    <row r="174" spans="1:16" ht="45" customHeight="1">
      <c r="A174" s="1410" t="s">
        <v>5359</v>
      </c>
      <c r="B174" s="320" t="s">
        <v>1985</v>
      </c>
      <c r="C174" s="1412">
        <v>175438</v>
      </c>
      <c r="D174" s="1414" t="s">
        <v>459</v>
      </c>
      <c r="E174" s="331" t="s">
        <v>5360</v>
      </c>
      <c r="F174" s="1416">
        <v>144</v>
      </c>
      <c r="G174" s="1541" t="s">
        <v>459</v>
      </c>
      <c r="H174" s="1455" t="str">
        <f>E174</f>
        <v>111/04/07</v>
      </c>
      <c r="I174" s="1358"/>
      <c r="J174" s="1543" t="s">
        <v>2542</v>
      </c>
      <c r="K174" s="323">
        <f>F174+K172</f>
        <v>100423</v>
      </c>
      <c r="L174" s="400" t="s">
        <v>459</v>
      </c>
      <c r="M174" s="1545" t="s">
        <v>444</v>
      </c>
      <c r="N174" s="320" t="s">
        <v>5318</v>
      </c>
      <c r="O174" s="1547" t="s">
        <v>5361</v>
      </c>
      <c r="P174" s="327"/>
    </row>
    <row r="175" spans="1:16" ht="45" customHeight="1">
      <c r="A175" s="1411"/>
      <c r="B175" s="320" t="s">
        <v>1221</v>
      </c>
      <c r="C175" s="1413"/>
      <c r="D175" s="1415"/>
      <c r="E175" s="331" t="str">
        <f>E174</f>
        <v>111/04/07</v>
      </c>
      <c r="F175" s="1417"/>
      <c r="G175" s="1542"/>
      <c r="H175" s="323">
        <v>3</v>
      </c>
      <c r="I175" s="400" t="s">
        <v>459</v>
      </c>
      <c r="J175" s="1544"/>
      <c r="K175" s="323">
        <f>H175+K173</f>
        <v>2743</v>
      </c>
      <c r="L175" s="400" t="s">
        <v>459</v>
      </c>
      <c r="M175" s="1546"/>
      <c r="N175" s="320" t="s">
        <v>5319</v>
      </c>
      <c r="O175" s="1548"/>
      <c r="P175" s="327"/>
    </row>
    <row r="176" spans="1:16" ht="45" customHeight="1">
      <c r="A176" s="1410" t="s">
        <v>5362</v>
      </c>
      <c r="B176" s="320" t="s">
        <v>1985</v>
      </c>
      <c r="C176" s="1412">
        <v>175438</v>
      </c>
      <c r="D176" s="1414" t="s">
        <v>459</v>
      </c>
      <c r="E176" s="331" t="s">
        <v>5360</v>
      </c>
      <c r="F176" s="1416">
        <v>256</v>
      </c>
      <c r="G176" s="1541" t="s">
        <v>459</v>
      </c>
      <c r="H176" s="1455" t="str">
        <f>E176</f>
        <v>111/04/07</v>
      </c>
      <c r="I176" s="1358"/>
      <c r="J176" s="1543" t="s">
        <v>2542</v>
      </c>
      <c r="K176" s="323">
        <f>F176+K174</f>
        <v>100679</v>
      </c>
      <c r="L176" s="400" t="s">
        <v>459</v>
      </c>
      <c r="M176" s="1545" t="s">
        <v>444</v>
      </c>
      <c r="N176" s="320" t="s">
        <v>5318</v>
      </c>
      <c r="O176" s="1547" t="s">
        <v>5363</v>
      </c>
      <c r="P176" s="327"/>
    </row>
    <row r="177" spans="1:16" ht="45" customHeight="1">
      <c r="A177" s="1411"/>
      <c r="B177" s="320" t="s">
        <v>1221</v>
      </c>
      <c r="C177" s="1413"/>
      <c r="D177" s="1415"/>
      <c r="E177" s="331" t="str">
        <f>E176</f>
        <v>111/04/07</v>
      </c>
      <c r="F177" s="1417"/>
      <c r="G177" s="1542"/>
      <c r="H177" s="323">
        <v>11</v>
      </c>
      <c r="I177" s="400" t="s">
        <v>459</v>
      </c>
      <c r="J177" s="1544"/>
      <c r="K177" s="323">
        <f>H177+K175</f>
        <v>2754</v>
      </c>
      <c r="L177" s="400" t="s">
        <v>459</v>
      </c>
      <c r="M177" s="1546"/>
      <c r="N177" s="320" t="s">
        <v>5319</v>
      </c>
      <c r="O177" s="1548"/>
      <c r="P177" s="327"/>
    </row>
    <row r="178" spans="1:16" ht="45" customHeight="1">
      <c r="A178" s="1410" t="s">
        <v>5364</v>
      </c>
      <c r="B178" s="320" t="s">
        <v>1985</v>
      </c>
      <c r="C178" s="1412">
        <v>175438</v>
      </c>
      <c r="D178" s="1414" t="s">
        <v>459</v>
      </c>
      <c r="E178" s="331" t="s">
        <v>5360</v>
      </c>
      <c r="F178" s="1416">
        <v>774</v>
      </c>
      <c r="G178" s="1541" t="s">
        <v>459</v>
      </c>
      <c r="H178" s="1455" t="str">
        <f>E178</f>
        <v>111/04/07</v>
      </c>
      <c r="I178" s="1358"/>
      <c r="J178" s="1543" t="s">
        <v>2542</v>
      </c>
      <c r="K178" s="323">
        <f>F178+K176</f>
        <v>101453</v>
      </c>
      <c r="L178" s="400" t="s">
        <v>459</v>
      </c>
      <c r="M178" s="1545" t="s">
        <v>444</v>
      </c>
      <c r="N178" s="320" t="s">
        <v>5027</v>
      </c>
      <c r="O178" s="1547" t="s">
        <v>5365</v>
      </c>
      <c r="P178" s="327"/>
    </row>
    <row r="179" spans="1:16" ht="45" customHeight="1">
      <c r="A179" s="1411"/>
      <c r="B179" s="320" t="s">
        <v>1221</v>
      </c>
      <c r="C179" s="1413"/>
      <c r="D179" s="1415"/>
      <c r="E179" s="331" t="str">
        <f>E178</f>
        <v>111/04/07</v>
      </c>
      <c r="F179" s="1417"/>
      <c r="G179" s="1542"/>
      <c r="H179" s="323">
        <v>31</v>
      </c>
      <c r="I179" s="400" t="s">
        <v>459</v>
      </c>
      <c r="J179" s="1544"/>
      <c r="K179" s="323">
        <f>H179+K177</f>
        <v>2785</v>
      </c>
      <c r="L179" s="400" t="s">
        <v>459</v>
      </c>
      <c r="M179" s="1546"/>
      <c r="N179" s="320" t="s">
        <v>3603</v>
      </c>
      <c r="O179" s="1548"/>
      <c r="P179" s="327"/>
    </row>
    <row r="180" spans="1:16" ht="45" customHeight="1">
      <c r="A180" s="1410" t="s">
        <v>5366</v>
      </c>
      <c r="B180" s="320" t="s">
        <v>1985</v>
      </c>
      <c r="C180" s="1412">
        <v>175438</v>
      </c>
      <c r="D180" s="1414" t="s">
        <v>459</v>
      </c>
      <c r="E180" s="331" t="s">
        <v>5360</v>
      </c>
      <c r="F180" s="1416">
        <v>1628</v>
      </c>
      <c r="G180" s="1541" t="s">
        <v>459</v>
      </c>
      <c r="H180" s="1455" t="str">
        <f>E180</f>
        <v>111/04/07</v>
      </c>
      <c r="I180" s="1358"/>
      <c r="J180" s="1543" t="s">
        <v>2542</v>
      </c>
      <c r="K180" s="323">
        <f>F180+K178</f>
        <v>103081</v>
      </c>
      <c r="L180" s="400" t="s">
        <v>459</v>
      </c>
      <c r="M180" s="1545" t="s">
        <v>444</v>
      </c>
      <c r="N180" s="320" t="s">
        <v>5367</v>
      </c>
      <c r="O180" s="1547" t="s">
        <v>5368</v>
      </c>
      <c r="P180" s="327"/>
    </row>
    <row r="181" spans="1:16" ht="45" customHeight="1">
      <c r="A181" s="1411"/>
      <c r="B181" s="320" t="s">
        <v>1221</v>
      </c>
      <c r="C181" s="1413"/>
      <c r="D181" s="1415"/>
      <c r="E181" s="331" t="str">
        <f>E180</f>
        <v>111/04/07</v>
      </c>
      <c r="F181" s="1417"/>
      <c r="G181" s="1542"/>
      <c r="H181" s="323">
        <v>31</v>
      </c>
      <c r="I181" s="400" t="s">
        <v>459</v>
      </c>
      <c r="J181" s="1544"/>
      <c r="K181" s="323">
        <f>H181+K179</f>
        <v>2816</v>
      </c>
      <c r="L181" s="400" t="s">
        <v>459</v>
      </c>
      <c r="M181" s="1546"/>
      <c r="N181" s="320" t="s">
        <v>3603</v>
      </c>
      <c r="O181" s="1548"/>
      <c r="P181" s="327"/>
    </row>
    <row r="182" spans="1:16" ht="45" customHeight="1">
      <c r="A182" s="1410" t="s">
        <v>5369</v>
      </c>
      <c r="B182" s="320" t="s">
        <v>1985</v>
      </c>
      <c r="C182" s="1412">
        <v>175438</v>
      </c>
      <c r="D182" s="1414" t="s">
        <v>459</v>
      </c>
      <c r="E182" s="331" t="s">
        <v>5333</v>
      </c>
      <c r="F182" s="1416">
        <v>264</v>
      </c>
      <c r="G182" s="1541" t="s">
        <v>459</v>
      </c>
      <c r="H182" s="1455" t="str">
        <f>E182</f>
        <v>111/04/12</v>
      </c>
      <c r="I182" s="1358"/>
      <c r="J182" s="1543" t="s">
        <v>2542</v>
      </c>
      <c r="K182" s="323">
        <f>F182+K180</f>
        <v>103345</v>
      </c>
      <c r="L182" s="400" t="s">
        <v>459</v>
      </c>
      <c r="M182" s="1545" t="s">
        <v>444</v>
      </c>
      <c r="N182" s="320" t="s">
        <v>5367</v>
      </c>
      <c r="O182" s="1547" t="s">
        <v>5370</v>
      </c>
      <c r="P182" s="327"/>
    </row>
    <row r="183" spans="1:16" ht="45" customHeight="1">
      <c r="A183" s="1411"/>
      <c r="B183" s="320" t="s">
        <v>1221</v>
      </c>
      <c r="C183" s="1413"/>
      <c r="D183" s="1415"/>
      <c r="E183" s="331" t="str">
        <f>E182</f>
        <v>111/04/12</v>
      </c>
      <c r="F183" s="1417"/>
      <c r="G183" s="1542"/>
      <c r="H183" s="323">
        <v>6</v>
      </c>
      <c r="I183" s="400" t="s">
        <v>459</v>
      </c>
      <c r="J183" s="1544"/>
      <c r="K183" s="323">
        <f>H183+K181</f>
        <v>2822</v>
      </c>
      <c r="L183" s="400" t="s">
        <v>459</v>
      </c>
      <c r="M183" s="1546"/>
      <c r="N183" s="320" t="s">
        <v>3603</v>
      </c>
      <c r="O183" s="1548"/>
      <c r="P183" s="327"/>
    </row>
    <row r="184" spans="1:16" ht="45" customHeight="1">
      <c r="A184" s="1427" t="s">
        <v>5531</v>
      </c>
      <c r="B184" s="82" t="s">
        <v>1985</v>
      </c>
      <c r="C184" s="1429">
        <v>175438</v>
      </c>
      <c r="D184" s="1431" t="s">
        <v>459</v>
      </c>
      <c r="E184" s="85" t="s">
        <v>5333</v>
      </c>
      <c r="F184" s="1433">
        <v>336</v>
      </c>
      <c r="G184" s="1541" t="s">
        <v>459</v>
      </c>
      <c r="H184" s="1549" t="str">
        <f>E184</f>
        <v>111/04/12</v>
      </c>
      <c r="I184" s="1390"/>
      <c r="J184" s="1550" t="s">
        <v>2542</v>
      </c>
      <c r="K184" s="91">
        <f>F184+K182</f>
        <v>103681</v>
      </c>
      <c r="L184" s="142" t="s">
        <v>459</v>
      </c>
      <c r="M184" s="1552" t="s">
        <v>444</v>
      </c>
      <c r="N184" s="82" t="s">
        <v>5374</v>
      </c>
      <c r="O184" s="1554" t="s">
        <v>5375</v>
      </c>
      <c r="P184" s="327"/>
    </row>
    <row r="185" spans="1:16" ht="45" customHeight="1">
      <c r="A185" s="1428"/>
      <c r="B185" s="82" t="s">
        <v>1221</v>
      </c>
      <c r="C185" s="1430"/>
      <c r="D185" s="1432"/>
      <c r="E185" s="85" t="str">
        <f>E184</f>
        <v>111/04/12</v>
      </c>
      <c r="F185" s="1434"/>
      <c r="G185" s="1542"/>
      <c r="H185" s="91">
        <v>7</v>
      </c>
      <c r="I185" s="142" t="s">
        <v>459</v>
      </c>
      <c r="J185" s="1551"/>
      <c r="K185" s="91">
        <f>H185+K183</f>
        <v>2829</v>
      </c>
      <c r="L185" s="142" t="s">
        <v>459</v>
      </c>
      <c r="M185" s="1553"/>
      <c r="N185" s="82" t="s">
        <v>5324</v>
      </c>
      <c r="O185" s="1555"/>
      <c r="P185" s="327"/>
    </row>
    <row r="186" spans="1:16" ht="45" customHeight="1">
      <c r="A186" s="1427" t="s">
        <v>5532</v>
      </c>
      <c r="B186" s="82" t="s">
        <v>1985</v>
      </c>
      <c r="C186" s="1429">
        <v>175438</v>
      </c>
      <c r="D186" s="1431" t="s">
        <v>459</v>
      </c>
      <c r="E186" s="85" t="s">
        <v>5533</v>
      </c>
      <c r="F186" s="1433">
        <v>901</v>
      </c>
      <c r="G186" s="1541" t="s">
        <v>459</v>
      </c>
      <c r="H186" s="1549" t="str">
        <f>E186</f>
        <v>111/05/16</v>
      </c>
      <c r="I186" s="1390"/>
      <c r="J186" s="1550" t="s">
        <v>2542</v>
      </c>
      <c r="K186" s="91">
        <f>F186+K184</f>
        <v>104582</v>
      </c>
      <c r="L186" s="142" t="s">
        <v>459</v>
      </c>
      <c r="M186" s="1552" t="s">
        <v>444</v>
      </c>
      <c r="N186" s="82" t="s">
        <v>5374</v>
      </c>
      <c r="O186" s="1554" t="s">
        <v>5555</v>
      </c>
      <c r="P186" s="327"/>
    </row>
    <row r="187" spans="1:16" ht="45" customHeight="1">
      <c r="A187" s="1428"/>
      <c r="B187" s="82" t="s">
        <v>1221</v>
      </c>
      <c r="C187" s="1430"/>
      <c r="D187" s="1432"/>
      <c r="E187" s="85" t="str">
        <f>E186</f>
        <v>111/05/16</v>
      </c>
      <c r="F187" s="1434"/>
      <c r="G187" s="1542"/>
      <c r="H187" s="91">
        <v>37</v>
      </c>
      <c r="I187" s="142" t="s">
        <v>459</v>
      </c>
      <c r="J187" s="1551"/>
      <c r="K187" s="91">
        <f>H187+K185</f>
        <v>2866</v>
      </c>
      <c r="L187" s="142" t="s">
        <v>459</v>
      </c>
      <c r="M187" s="1553"/>
      <c r="N187" s="82" t="s">
        <v>5324</v>
      </c>
      <c r="O187" s="1555"/>
      <c r="P187" s="327"/>
    </row>
    <row r="188" spans="1:16" ht="45" customHeight="1">
      <c r="A188" s="1410" t="s">
        <v>5632</v>
      </c>
      <c r="B188" s="320" t="s">
        <v>1985</v>
      </c>
      <c r="C188" s="1412">
        <v>175438</v>
      </c>
      <c r="D188" s="1414" t="s">
        <v>459</v>
      </c>
      <c r="E188" s="331" t="s">
        <v>5454</v>
      </c>
      <c r="F188" s="1416">
        <v>716</v>
      </c>
      <c r="G188" s="1541" t="s">
        <v>459</v>
      </c>
      <c r="H188" s="1455" t="str">
        <f>E188</f>
        <v>111/05/24</v>
      </c>
      <c r="I188" s="1358"/>
      <c r="J188" s="1543" t="s">
        <v>876</v>
      </c>
      <c r="K188" s="323">
        <f>F188+K186</f>
        <v>105298</v>
      </c>
      <c r="L188" s="400" t="s">
        <v>459</v>
      </c>
      <c r="M188" s="1545" t="s">
        <v>444</v>
      </c>
      <c r="N188" s="320" t="s">
        <v>676</v>
      </c>
      <c r="O188" s="1547" t="s">
        <v>5633</v>
      </c>
      <c r="P188" s="327"/>
    </row>
    <row r="189" spans="1:16" ht="45" customHeight="1">
      <c r="A189" s="1411"/>
      <c r="B189" s="320" t="s">
        <v>1221</v>
      </c>
      <c r="C189" s="1413"/>
      <c r="D189" s="1415"/>
      <c r="E189" s="331" t="str">
        <f>E188</f>
        <v>111/05/24</v>
      </c>
      <c r="F189" s="1417"/>
      <c r="G189" s="1542"/>
      <c r="H189" s="323">
        <v>29</v>
      </c>
      <c r="I189" s="400" t="s">
        <v>459</v>
      </c>
      <c r="J189" s="1544"/>
      <c r="K189" s="323">
        <f>H189+K187</f>
        <v>2895</v>
      </c>
      <c r="L189" s="400" t="s">
        <v>459</v>
      </c>
      <c r="M189" s="1546"/>
      <c r="N189" s="320" t="s">
        <v>5634</v>
      </c>
      <c r="O189" s="1548"/>
      <c r="P189" s="327"/>
    </row>
    <row r="190" spans="1:16" ht="45" customHeight="1">
      <c r="A190" s="1410" t="s">
        <v>5635</v>
      </c>
      <c r="B190" s="320" t="s">
        <v>1985</v>
      </c>
      <c r="C190" s="1412">
        <v>175438</v>
      </c>
      <c r="D190" s="1414" t="s">
        <v>459</v>
      </c>
      <c r="E190" s="331" t="s">
        <v>5592</v>
      </c>
      <c r="F190" s="1416">
        <v>224</v>
      </c>
      <c r="G190" s="1541" t="s">
        <v>459</v>
      </c>
      <c r="H190" s="1455" t="str">
        <f>E190</f>
        <v>111/05/27</v>
      </c>
      <c r="I190" s="1358"/>
      <c r="J190" s="1543" t="s">
        <v>876</v>
      </c>
      <c r="K190" s="323">
        <f>F190+K188</f>
        <v>105522</v>
      </c>
      <c r="L190" s="400" t="s">
        <v>459</v>
      </c>
      <c r="M190" s="1545" t="s">
        <v>444</v>
      </c>
      <c r="N190" s="320" t="s">
        <v>714</v>
      </c>
      <c r="O190" s="1547" t="s">
        <v>5636</v>
      </c>
      <c r="P190" s="327"/>
    </row>
    <row r="191" spans="1:16" ht="45" customHeight="1">
      <c r="A191" s="1411"/>
      <c r="B191" s="320" t="s">
        <v>1221</v>
      </c>
      <c r="C191" s="1413"/>
      <c r="D191" s="1415"/>
      <c r="E191" s="331" t="str">
        <f>E190</f>
        <v>111/05/27</v>
      </c>
      <c r="F191" s="1417"/>
      <c r="G191" s="1542"/>
      <c r="H191" s="323">
        <v>10</v>
      </c>
      <c r="I191" s="400" t="s">
        <v>459</v>
      </c>
      <c r="J191" s="1544"/>
      <c r="K191" s="323">
        <f>H191+K189</f>
        <v>2905</v>
      </c>
      <c r="L191" s="400" t="s">
        <v>459</v>
      </c>
      <c r="M191" s="1546"/>
      <c r="N191" s="320" t="s">
        <v>879</v>
      </c>
      <c r="O191" s="1548"/>
      <c r="P191" s="327"/>
    </row>
    <row r="192" spans="1:16" ht="45" customHeight="1">
      <c r="A192" s="1410" t="s">
        <v>5637</v>
      </c>
      <c r="B192" s="320" t="s">
        <v>1985</v>
      </c>
      <c r="C192" s="1412">
        <v>175438</v>
      </c>
      <c r="D192" s="1414" t="s">
        <v>459</v>
      </c>
      <c r="E192" s="331" t="s">
        <v>919</v>
      </c>
      <c r="F192" s="1416">
        <v>940</v>
      </c>
      <c r="G192" s="1541" t="s">
        <v>459</v>
      </c>
      <c r="H192" s="1455" t="str">
        <f>E192</f>
        <v>111/05/30</v>
      </c>
      <c r="I192" s="1358"/>
      <c r="J192" s="1543" t="s">
        <v>876</v>
      </c>
      <c r="K192" s="323">
        <f>F192+K190</f>
        <v>106462</v>
      </c>
      <c r="L192" s="400" t="s">
        <v>459</v>
      </c>
      <c r="M192" s="1545" t="s">
        <v>444</v>
      </c>
      <c r="N192" s="320" t="s">
        <v>714</v>
      </c>
      <c r="O192" s="1547" t="s">
        <v>5638</v>
      </c>
      <c r="P192" s="327"/>
    </row>
    <row r="193" spans="1:16" ht="45" customHeight="1">
      <c r="A193" s="1411"/>
      <c r="B193" s="320" t="s">
        <v>1221</v>
      </c>
      <c r="C193" s="1413"/>
      <c r="D193" s="1415"/>
      <c r="E193" s="331" t="str">
        <f>E192</f>
        <v>111/05/30</v>
      </c>
      <c r="F193" s="1417"/>
      <c r="G193" s="1542"/>
      <c r="H193" s="323">
        <v>20</v>
      </c>
      <c r="I193" s="400" t="s">
        <v>459</v>
      </c>
      <c r="J193" s="1544"/>
      <c r="K193" s="323">
        <f>H193+K191</f>
        <v>2925</v>
      </c>
      <c r="L193" s="400" t="s">
        <v>459</v>
      </c>
      <c r="M193" s="1546"/>
      <c r="N193" s="320" t="s">
        <v>879</v>
      </c>
      <c r="O193" s="1548"/>
      <c r="P193" s="327"/>
    </row>
    <row r="194" spans="1:16" ht="45" customHeight="1">
      <c r="A194" s="1410" t="s">
        <v>5639</v>
      </c>
      <c r="B194" s="320" t="s">
        <v>1985</v>
      </c>
      <c r="C194" s="1412">
        <v>175438</v>
      </c>
      <c r="D194" s="1414" t="s">
        <v>459</v>
      </c>
      <c r="E194" s="331" t="s">
        <v>919</v>
      </c>
      <c r="F194" s="1416">
        <v>3552</v>
      </c>
      <c r="G194" s="1541" t="s">
        <v>459</v>
      </c>
      <c r="H194" s="1455" t="str">
        <f>E194</f>
        <v>111/05/30</v>
      </c>
      <c r="I194" s="1358"/>
      <c r="J194" s="1543" t="s">
        <v>876</v>
      </c>
      <c r="K194" s="323">
        <f>F194+K192</f>
        <v>110014</v>
      </c>
      <c r="L194" s="400" t="s">
        <v>459</v>
      </c>
      <c r="M194" s="1545" t="s">
        <v>444</v>
      </c>
      <c r="N194" s="320" t="s">
        <v>4366</v>
      </c>
      <c r="O194" s="1547" t="s">
        <v>5640</v>
      </c>
      <c r="P194" s="327"/>
    </row>
    <row r="195" spans="1:16" ht="45" customHeight="1">
      <c r="A195" s="1411"/>
      <c r="B195" s="320" t="s">
        <v>1221</v>
      </c>
      <c r="C195" s="1413"/>
      <c r="D195" s="1415"/>
      <c r="E195" s="331" t="str">
        <f>E194</f>
        <v>111/05/30</v>
      </c>
      <c r="F195" s="1417"/>
      <c r="G195" s="1542"/>
      <c r="H195" s="323">
        <v>142</v>
      </c>
      <c r="I195" s="400" t="s">
        <v>459</v>
      </c>
      <c r="J195" s="1544"/>
      <c r="K195" s="323">
        <f>H195+K193</f>
        <v>3067</v>
      </c>
      <c r="L195" s="400" t="s">
        <v>459</v>
      </c>
      <c r="M195" s="1546"/>
      <c r="N195" s="320" t="s">
        <v>3157</v>
      </c>
      <c r="O195" s="1548"/>
      <c r="P195" s="327"/>
    </row>
    <row r="196" spans="1:16" ht="45" customHeight="1">
      <c r="A196" s="1410" t="s">
        <v>5641</v>
      </c>
      <c r="B196" s="320" t="s">
        <v>1985</v>
      </c>
      <c r="C196" s="1412">
        <v>175438</v>
      </c>
      <c r="D196" s="1414" t="s">
        <v>459</v>
      </c>
      <c r="E196" s="331" t="s">
        <v>5642</v>
      </c>
      <c r="F196" s="1416">
        <v>104</v>
      </c>
      <c r="G196" s="1541" t="s">
        <v>459</v>
      </c>
      <c r="H196" s="1455" t="str">
        <f>E196</f>
        <v>111/06/02</v>
      </c>
      <c r="I196" s="1358"/>
      <c r="J196" s="1543" t="s">
        <v>876</v>
      </c>
      <c r="K196" s="323">
        <f>F196+K194</f>
        <v>110118</v>
      </c>
      <c r="L196" s="400" t="s">
        <v>459</v>
      </c>
      <c r="M196" s="1545" t="s">
        <v>444</v>
      </c>
      <c r="N196" s="320" t="s">
        <v>676</v>
      </c>
      <c r="O196" s="1547" t="s">
        <v>5643</v>
      </c>
      <c r="P196" s="327"/>
    </row>
    <row r="197" spans="1:16" ht="45" customHeight="1">
      <c r="A197" s="1411"/>
      <c r="B197" s="320" t="s">
        <v>1221</v>
      </c>
      <c r="C197" s="1413"/>
      <c r="D197" s="1415"/>
      <c r="E197" s="331" t="str">
        <f>E196</f>
        <v>111/06/02</v>
      </c>
      <c r="F197" s="1417"/>
      <c r="G197" s="1542"/>
      <c r="H197" s="323">
        <v>10</v>
      </c>
      <c r="I197" s="400" t="s">
        <v>459</v>
      </c>
      <c r="J197" s="1544"/>
      <c r="K197" s="323">
        <f>H197+K195</f>
        <v>3077</v>
      </c>
      <c r="L197" s="400" t="s">
        <v>459</v>
      </c>
      <c r="M197" s="1546"/>
      <c r="N197" s="320" t="s">
        <v>879</v>
      </c>
      <c r="O197" s="1548"/>
      <c r="P197" s="327"/>
    </row>
    <row r="198" spans="1:16" ht="45" customHeight="1">
      <c r="A198" s="1410" t="s">
        <v>5644</v>
      </c>
      <c r="B198" s="320" t="s">
        <v>1985</v>
      </c>
      <c r="C198" s="1412">
        <v>175438</v>
      </c>
      <c r="D198" s="1414" t="s">
        <v>459</v>
      </c>
      <c r="E198" s="331" t="s">
        <v>5642</v>
      </c>
      <c r="F198" s="1416">
        <v>320</v>
      </c>
      <c r="G198" s="1541" t="s">
        <v>459</v>
      </c>
      <c r="H198" s="1455" t="str">
        <f>E198</f>
        <v>111/06/02</v>
      </c>
      <c r="I198" s="1358"/>
      <c r="J198" s="1543" t="s">
        <v>876</v>
      </c>
      <c r="K198" s="323">
        <f>F198+K196</f>
        <v>110438</v>
      </c>
      <c r="L198" s="400" t="s">
        <v>459</v>
      </c>
      <c r="M198" s="1545" t="s">
        <v>444</v>
      </c>
      <c r="N198" s="320" t="s">
        <v>676</v>
      </c>
      <c r="O198" s="1547" t="s">
        <v>5645</v>
      </c>
      <c r="P198" s="327"/>
    </row>
    <row r="199" spans="1:16" ht="45" customHeight="1">
      <c r="A199" s="1411"/>
      <c r="B199" s="320" t="s">
        <v>1221</v>
      </c>
      <c r="C199" s="1413"/>
      <c r="D199" s="1415"/>
      <c r="E199" s="331" t="str">
        <f>E198</f>
        <v>111/06/02</v>
      </c>
      <c r="F199" s="1417"/>
      <c r="G199" s="1542"/>
      <c r="H199" s="323">
        <v>10</v>
      </c>
      <c r="I199" s="400" t="s">
        <v>459</v>
      </c>
      <c r="J199" s="1544"/>
      <c r="K199" s="323">
        <f>H199+K197</f>
        <v>3087</v>
      </c>
      <c r="L199" s="400" t="s">
        <v>459</v>
      </c>
      <c r="M199" s="1546"/>
      <c r="N199" s="320" t="s">
        <v>879</v>
      </c>
      <c r="O199" s="1548"/>
      <c r="P199" s="327"/>
    </row>
    <row r="200" spans="1:16" ht="45" customHeight="1">
      <c r="A200" s="1410" t="s">
        <v>5646</v>
      </c>
      <c r="B200" s="320" t="s">
        <v>1985</v>
      </c>
      <c r="C200" s="1412">
        <v>175438</v>
      </c>
      <c r="D200" s="1414" t="s">
        <v>459</v>
      </c>
      <c r="E200" s="331" t="s">
        <v>5647</v>
      </c>
      <c r="F200" s="1416">
        <v>1722</v>
      </c>
      <c r="G200" s="1541" t="s">
        <v>459</v>
      </c>
      <c r="H200" s="1455" t="str">
        <f>E200</f>
        <v>111/06/06</v>
      </c>
      <c r="I200" s="1358"/>
      <c r="J200" s="1543" t="s">
        <v>876</v>
      </c>
      <c r="K200" s="323">
        <f>F200+K198</f>
        <v>112160</v>
      </c>
      <c r="L200" s="400" t="s">
        <v>459</v>
      </c>
      <c r="M200" s="1545" t="s">
        <v>444</v>
      </c>
      <c r="N200" s="320" t="s">
        <v>676</v>
      </c>
      <c r="O200" s="1547" t="s">
        <v>5648</v>
      </c>
      <c r="P200" s="327"/>
    </row>
    <row r="201" spans="1:16" ht="45" customHeight="1">
      <c r="A201" s="1411"/>
      <c r="B201" s="320" t="s">
        <v>1221</v>
      </c>
      <c r="C201" s="1413"/>
      <c r="D201" s="1415"/>
      <c r="E201" s="331" t="str">
        <f>E200</f>
        <v>111/06/06</v>
      </c>
      <c r="F201" s="1417"/>
      <c r="G201" s="1542"/>
      <c r="H201" s="323">
        <v>70</v>
      </c>
      <c r="I201" s="400" t="s">
        <v>459</v>
      </c>
      <c r="J201" s="1544"/>
      <c r="K201" s="323">
        <f>H201+K199</f>
        <v>3157</v>
      </c>
      <c r="L201" s="400" t="s">
        <v>459</v>
      </c>
      <c r="M201" s="1546"/>
      <c r="N201" s="320" t="s">
        <v>3157</v>
      </c>
      <c r="O201" s="1548"/>
      <c r="P201" s="327"/>
    </row>
    <row r="202" spans="1:16" ht="45" customHeight="1">
      <c r="A202" s="1410" t="s">
        <v>5649</v>
      </c>
      <c r="B202" s="320" t="s">
        <v>1985</v>
      </c>
      <c r="C202" s="1412">
        <v>175438</v>
      </c>
      <c r="D202" s="1414" t="s">
        <v>459</v>
      </c>
      <c r="E202" s="331" t="s">
        <v>5651</v>
      </c>
      <c r="F202" s="1416">
        <v>52</v>
      </c>
      <c r="G202" s="1541" t="s">
        <v>459</v>
      </c>
      <c r="H202" s="1455" t="str">
        <f>E202</f>
        <v>111/06/08</v>
      </c>
      <c r="I202" s="1358"/>
      <c r="J202" s="1543" t="s">
        <v>876</v>
      </c>
      <c r="K202" s="323">
        <f>F202+K200</f>
        <v>112212</v>
      </c>
      <c r="L202" s="400" t="s">
        <v>459</v>
      </c>
      <c r="M202" s="1545" t="s">
        <v>444</v>
      </c>
      <c r="N202" s="320" t="s">
        <v>5027</v>
      </c>
      <c r="O202" s="1547" t="s">
        <v>5650</v>
      </c>
      <c r="P202" s="327"/>
    </row>
    <row r="203" spans="1:16" ht="45" customHeight="1">
      <c r="A203" s="1411"/>
      <c r="B203" s="320" t="s">
        <v>1221</v>
      </c>
      <c r="C203" s="1413"/>
      <c r="D203" s="1415"/>
      <c r="E203" s="331" t="str">
        <f>E202</f>
        <v>111/06/08</v>
      </c>
      <c r="F203" s="1417"/>
      <c r="G203" s="1542"/>
      <c r="H203" s="323">
        <v>8</v>
      </c>
      <c r="I203" s="400" t="s">
        <v>459</v>
      </c>
      <c r="J203" s="1544"/>
      <c r="K203" s="323">
        <f>H203+K201</f>
        <v>3165</v>
      </c>
      <c r="L203" s="400" t="s">
        <v>459</v>
      </c>
      <c r="M203" s="1546"/>
      <c r="N203" s="320" t="s">
        <v>3437</v>
      </c>
      <c r="O203" s="1548"/>
      <c r="P203" s="327"/>
    </row>
    <row r="204" spans="1:16" ht="45" customHeight="1">
      <c r="A204" s="1410" t="s">
        <v>5776</v>
      </c>
      <c r="B204" s="320" t="s">
        <v>1985</v>
      </c>
      <c r="C204" s="1412">
        <v>175438</v>
      </c>
      <c r="D204" s="1414" t="s">
        <v>459</v>
      </c>
      <c r="E204" s="331" t="s">
        <v>5745</v>
      </c>
      <c r="F204" s="1416">
        <v>2138</v>
      </c>
      <c r="G204" s="1541" t="s">
        <v>459</v>
      </c>
      <c r="H204" s="1455" t="str">
        <f>E204</f>
        <v>111/06/14</v>
      </c>
      <c r="I204" s="1358"/>
      <c r="J204" s="1543" t="s">
        <v>876</v>
      </c>
      <c r="K204" s="323">
        <f>F204+K202</f>
        <v>114350</v>
      </c>
      <c r="L204" s="400" t="s">
        <v>459</v>
      </c>
      <c r="M204" s="1545" t="s">
        <v>444</v>
      </c>
      <c r="N204" s="320" t="s">
        <v>676</v>
      </c>
      <c r="O204" s="1547" t="s">
        <v>5777</v>
      </c>
      <c r="P204" s="327"/>
    </row>
    <row r="205" spans="1:16" ht="45" customHeight="1">
      <c r="A205" s="1411"/>
      <c r="B205" s="320" t="s">
        <v>1221</v>
      </c>
      <c r="C205" s="1413"/>
      <c r="D205" s="1415"/>
      <c r="E205" s="331" t="str">
        <f>E204</f>
        <v>111/06/14</v>
      </c>
      <c r="F205" s="1417"/>
      <c r="G205" s="1542"/>
      <c r="H205" s="323">
        <v>44</v>
      </c>
      <c r="I205" s="400" t="s">
        <v>459</v>
      </c>
      <c r="J205" s="1544"/>
      <c r="K205" s="323">
        <f>H205+K203</f>
        <v>3209</v>
      </c>
      <c r="L205" s="400" t="s">
        <v>459</v>
      </c>
      <c r="M205" s="1546"/>
      <c r="N205" s="320" t="s">
        <v>3157</v>
      </c>
      <c r="O205" s="1548"/>
      <c r="P205" s="327"/>
    </row>
    <row r="206" spans="1:16" ht="45" customHeight="1">
      <c r="A206" s="1410" t="s">
        <v>5781</v>
      </c>
      <c r="B206" s="320" t="s">
        <v>1985</v>
      </c>
      <c r="C206" s="1412">
        <v>175438</v>
      </c>
      <c r="D206" s="1414" t="s">
        <v>459</v>
      </c>
      <c r="E206" s="331" t="s">
        <v>5782</v>
      </c>
      <c r="F206" s="1416">
        <v>864</v>
      </c>
      <c r="G206" s="1541" t="s">
        <v>459</v>
      </c>
      <c r="H206" s="1455" t="str">
        <f>E206</f>
        <v>111/06/15</v>
      </c>
      <c r="I206" s="1358"/>
      <c r="J206" s="1543" t="s">
        <v>876</v>
      </c>
      <c r="K206" s="323">
        <f>F206+K202</f>
        <v>113076</v>
      </c>
      <c r="L206" s="400" t="s">
        <v>459</v>
      </c>
      <c r="M206" s="1545" t="s">
        <v>444</v>
      </c>
      <c r="N206" s="320" t="s">
        <v>676</v>
      </c>
      <c r="O206" s="1547" t="s">
        <v>5784</v>
      </c>
      <c r="P206" s="327"/>
    </row>
    <row r="207" spans="1:16" ht="45" customHeight="1">
      <c r="A207" s="1411"/>
      <c r="B207" s="320" t="s">
        <v>1221</v>
      </c>
      <c r="C207" s="1413"/>
      <c r="D207" s="1415"/>
      <c r="E207" s="331" t="str">
        <f>E206</f>
        <v>111/06/15</v>
      </c>
      <c r="F207" s="1417"/>
      <c r="G207" s="1542"/>
      <c r="H207" s="323">
        <v>18</v>
      </c>
      <c r="I207" s="400" t="s">
        <v>459</v>
      </c>
      <c r="J207" s="1544"/>
      <c r="K207" s="323">
        <f>H207+K203</f>
        <v>3183</v>
      </c>
      <c r="L207" s="400" t="s">
        <v>459</v>
      </c>
      <c r="M207" s="1546"/>
      <c r="N207" s="320" t="s">
        <v>2838</v>
      </c>
      <c r="O207" s="1548"/>
      <c r="P207" s="327"/>
    </row>
    <row r="208" spans="1:16" ht="45" customHeight="1">
      <c r="A208" s="1410" t="s">
        <v>5780</v>
      </c>
      <c r="B208" s="320" t="s">
        <v>1985</v>
      </c>
      <c r="C208" s="1412">
        <v>175438</v>
      </c>
      <c r="D208" s="1414" t="s">
        <v>459</v>
      </c>
      <c r="E208" s="331" t="s">
        <v>5778</v>
      </c>
      <c r="F208" s="1416">
        <v>600</v>
      </c>
      <c r="G208" s="1541" t="s">
        <v>459</v>
      </c>
      <c r="H208" s="1455" t="str">
        <f>E208</f>
        <v>111/07/01</v>
      </c>
      <c r="I208" s="1358"/>
      <c r="J208" s="1543" t="s">
        <v>876</v>
      </c>
      <c r="K208" s="323">
        <f>F208+K204</f>
        <v>114950</v>
      </c>
      <c r="L208" s="400" t="s">
        <v>459</v>
      </c>
      <c r="M208" s="1545" t="s">
        <v>444</v>
      </c>
      <c r="N208" s="320" t="s">
        <v>676</v>
      </c>
      <c r="O208" s="1547" t="s">
        <v>5785</v>
      </c>
      <c r="P208" s="327"/>
    </row>
    <row r="209" spans="1:16" ht="45" customHeight="1">
      <c r="A209" s="1411"/>
      <c r="B209" s="320" t="s">
        <v>1221</v>
      </c>
      <c r="C209" s="1413"/>
      <c r="D209" s="1415"/>
      <c r="E209" s="331" t="str">
        <f>E208</f>
        <v>111/07/01</v>
      </c>
      <c r="F209" s="1417"/>
      <c r="G209" s="1542"/>
      <c r="H209" s="323">
        <v>12</v>
      </c>
      <c r="I209" s="400" t="s">
        <v>459</v>
      </c>
      <c r="J209" s="1544"/>
      <c r="K209" s="323">
        <f>H209+K205</f>
        <v>3221</v>
      </c>
      <c r="L209" s="400" t="s">
        <v>459</v>
      </c>
      <c r="M209" s="1546"/>
      <c r="N209" s="320" t="s">
        <v>2838</v>
      </c>
      <c r="O209" s="1548"/>
      <c r="P209" s="327"/>
    </row>
    <row r="210" spans="1:16" ht="45" customHeight="1">
      <c r="A210" s="1410" t="s">
        <v>5783</v>
      </c>
      <c r="B210" s="320" t="s">
        <v>1985</v>
      </c>
      <c r="C210" s="1412">
        <v>175438</v>
      </c>
      <c r="D210" s="1414" t="s">
        <v>459</v>
      </c>
      <c r="E210" s="331" t="s">
        <v>5778</v>
      </c>
      <c r="F210" s="1416">
        <v>600</v>
      </c>
      <c r="G210" s="1541" t="s">
        <v>459</v>
      </c>
      <c r="H210" s="1455" t="str">
        <f>E210</f>
        <v>111/07/01</v>
      </c>
      <c r="I210" s="1358"/>
      <c r="J210" s="1543" t="s">
        <v>876</v>
      </c>
      <c r="K210" s="323">
        <f>F210+K206</f>
        <v>113676</v>
      </c>
      <c r="L210" s="400" t="s">
        <v>459</v>
      </c>
      <c r="M210" s="1545" t="s">
        <v>444</v>
      </c>
      <c r="N210" s="320" t="s">
        <v>676</v>
      </c>
      <c r="O210" s="1547" t="s">
        <v>5779</v>
      </c>
      <c r="P210" s="327"/>
    </row>
    <row r="211" spans="1:16" ht="45" customHeight="1">
      <c r="A211" s="1411"/>
      <c r="B211" s="320" t="s">
        <v>1221</v>
      </c>
      <c r="C211" s="1413"/>
      <c r="D211" s="1415"/>
      <c r="E211" s="331" t="str">
        <f>E210</f>
        <v>111/07/01</v>
      </c>
      <c r="F211" s="1417"/>
      <c r="G211" s="1542"/>
      <c r="H211" s="323">
        <v>12</v>
      </c>
      <c r="I211" s="400" t="s">
        <v>459</v>
      </c>
      <c r="J211" s="1544"/>
      <c r="K211" s="323">
        <f>H211+K207</f>
        <v>3195</v>
      </c>
      <c r="L211" s="400" t="s">
        <v>459</v>
      </c>
      <c r="M211" s="1546"/>
      <c r="N211" s="320" t="s">
        <v>2838</v>
      </c>
      <c r="O211" s="1548"/>
      <c r="P211" s="327"/>
    </row>
    <row r="212" spans="1:16" ht="45" customHeight="1">
      <c r="A212" s="1410" t="s">
        <v>5786</v>
      </c>
      <c r="B212" s="320" t="s">
        <v>1985</v>
      </c>
      <c r="C212" s="1412">
        <v>175438</v>
      </c>
      <c r="D212" s="1414" t="s">
        <v>459</v>
      </c>
      <c r="E212" s="331" t="s">
        <v>5787</v>
      </c>
      <c r="F212" s="1416">
        <v>600</v>
      </c>
      <c r="G212" s="1541" t="s">
        <v>459</v>
      </c>
      <c r="H212" s="1455" t="str">
        <f>E212</f>
        <v>111/07/02</v>
      </c>
      <c r="I212" s="1358"/>
      <c r="J212" s="1543" t="s">
        <v>876</v>
      </c>
      <c r="K212" s="323">
        <f>F212+K208</f>
        <v>115550</v>
      </c>
      <c r="L212" s="400" t="s">
        <v>459</v>
      </c>
      <c r="M212" s="1545" t="s">
        <v>444</v>
      </c>
      <c r="N212" s="320" t="s">
        <v>4366</v>
      </c>
      <c r="O212" s="1547" t="s">
        <v>5789</v>
      </c>
      <c r="P212" s="327"/>
    </row>
    <row r="213" spans="1:16" ht="45" customHeight="1">
      <c r="A213" s="1411"/>
      <c r="B213" s="320" t="s">
        <v>1221</v>
      </c>
      <c r="C213" s="1413"/>
      <c r="D213" s="1415"/>
      <c r="E213" s="331" t="str">
        <f>E212</f>
        <v>111/07/02</v>
      </c>
      <c r="F213" s="1417"/>
      <c r="G213" s="1542"/>
      <c r="H213" s="323">
        <v>12</v>
      </c>
      <c r="I213" s="400" t="s">
        <v>459</v>
      </c>
      <c r="J213" s="1544"/>
      <c r="K213" s="323">
        <f>H213+K209</f>
        <v>3233</v>
      </c>
      <c r="L213" s="400" t="s">
        <v>459</v>
      </c>
      <c r="M213" s="1546"/>
      <c r="N213" s="320" t="s">
        <v>5634</v>
      </c>
      <c r="O213" s="1548"/>
      <c r="P213" s="327"/>
    </row>
    <row r="214" spans="1:16" ht="45" customHeight="1">
      <c r="A214" s="1410" t="s">
        <v>5788</v>
      </c>
      <c r="B214" s="320" t="s">
        <v>1985</v>
      </c>
      <c r="C214" s="1412">
        <v>175438</v>
      </c>
      <c r="D214" s="1414" t="s">
        <v>459</v>
      </c>
      <c r="E214" s="331" t="s">
        <v>5787</v>
      </c>
      <c r="F214" s="1416">
        <v>600</v>
      </c>
      <c r="G214" s="1541" t="s">
        <v>459</v>
      </c>
      <c r="H214" s="1455" t="str">
        <f>E214</f>
        <v>111/07/02</v>
      </c>
      <c r="I214" s="1358"/>
      <c r="J214" s="1543" t="s">
        <v>876</v>
      </c>
      <c r="K214" s="323">
        <f>F214+K210</f>
        <v>114276</v>
      </c>
      <c r="L214" s="400" t="s">
        <v>459</v>
      </c>
      <c r="M214" s="1545" t="s">
        <v>444</v>
      </c>
      <c r="N214" s="320" t="s">
        <v>4366</v>
      </c>
      <c r="O214" s="1547" t="s">
        <v>5790</v>
      </c>
      <c r="P214" s="327"/>
    </row>
    <row r="215" spans="1:16" ht="45" customHeight="1">
      <c r="A215" s="1411"/>
      <c r="B215" s="320" t="s">
        <v>1221</v>
      </c>
      <c r="C215" s="1413"/>
      <c r="D215" s="1415"/>
      <c r="E215" s="331" t="str">
        <f>E214</f>
        <v>111/07/02</v>
      </c>
      <c r="F215" s="1417"/>
      <c r="G215" s="1542"/>
      <c r="H215" s="323">
        <v>12</v>
      </c>
      <c r="I215" s="400" t="s">
        <v>459</v>
      </c>
      <c r="J215" s="1544"/>
      <c r="K215" s="323">
        <f>H215+K211</f>
        <v>3207</v>
      </c>
      <c r="L215" s="400" t="s">
        <v>459</v>
      </c>
      <c r="M215" s="1546"/>
      <c r="N215" s="320" t="s">
        <v>5634</v>
      </c>
      <c r="O215" s="1548"/>
      <c r="P215" s="327"/>
    </row>
    <row r="216" spans="1:16" ht="45" customHeight="1">
      <c r="A216" s="1410" t="s">
        <v>5791</v>
      </c>
      <c r="B216" s="320" t="s">
        <v>1985</v>
      </c>
      <c r="C216" s="1412">
        <v>175438</v>
      </c>
      <c r="D216" s="1414" t="s">
        <v>459</v>
      </c>
      <c r="E216" s="331" t="s">
        <v>5792</v>
      </c>
      <c r="F216" s="1416">
        <v>196</v>
      </c>
      <c r="G216" s="1541" t="s">
        <v>459</v>
      </c>
      <c r="H216" s="1455" t="str">
        <f>E216</f>
        <v>111/07/04</v>
      </c>
      <c r="I216" s="1358"/>
      <c r="J216" s="1543" t="s">
        <v>876</v>
      </c>
      <c r="K216" s="323">
        <f>F216+K212</f>
        <v>115746</v>
      </c>
      <c r="L216" s="400" t="s">
        <v>459</v>
      </c>
      <c r="M216" s="1545" t="s">
        <v>444</v>
      </c>
      <c r="N216" s="320" t="s">
        <v>714</v>
      </c>
      <c r="O216" s="1547" t="s">
        <v>5793</v>
      </c>
      <c r="P216" s="327"/>
    </row>
    <row r="217" spans="1:16" ht="45" customHeight="1">
      <c r="A217" s="1411"/>
      <c r="B217" s="320" t="s">
        <v>1221</v>
      </c>
      <c r="C217" s="1413"/>
      <c r="D217" s="1415"/>
      <c r="E217" s="331" t="str">
        <f>E216</f>
        <v>111/07/04</v>
      </c>
      <c r="F217" s="1417"/>
      <c r="G217" s="1542"/>
      <c r="H217" s="323">
        <v>10</v>
      </c>
      <c r="I217" s="400" t="s">
        <v>459</v>
      </c>
      <c r="J217" s="1544"/>
      <c r="K217" s="323">
        <f>H217+K213</f>
        <v>3243</v>
      </c>
      <c r="L217" s="400" t="s">
        <v>459</v>
      </c>
      <c r="M217" s="1546"/>
      <c r="N217" s="320" t="s">
        <v>879</v>
      </c>
      <c r="O217" s="1548"/>
      <c r="P217" s="327"/>
    </row>
    <row r="218" spans="1:16" ht="45" customHeight="1">
      <c r="A218" s="1410" t="s">
        <v>5899</v>
      </c>
      <c r="B218" s="320" t="s">
        <v>1985</v>
      </c>
      <c r="C218" s="1412">
        <v>175438</v>
      </c>
      <c r="D218" s="1414" t="s">
        <v>459</v>
      </c>
      <c r="E218" s="331" t="s">
        <v>5900</v>
      </c>
      <c r="F218" s="1416">
        <v>384</v>
      </c>
      <c r="G218" s="1541" t="s">
        <v>459</v>
      </c>
      <c r="H218" s="1455" t="str">
        <f>E218</f>
        <v>111/07/11</v>
      </c>
      <c r="I218" s="1358"/>
      <c r="J218" s="1543" t="s">
        <v>876</v>
      </c>
      <c r="K218" s="323">
        <f>F218+K214</f>
        <v>114660</v>
      </c>
      <c r="L218" s="400" t="s">
        <v>459</v>
      </c>
      <c r="M218" s="1545" t="s">
        <v>444</v>
      </c>
      <c r="N218" s="320" t="s">
        <v>714</v>
      </c>
      <c r="O218" s="1547" t="s">
        <v>5804</v>
      </c>
      <c r="P218" s="327"/>
    </row>
    <row r="219" spans="1:16" ht="45" customHeight="1">
      <c r="A219" s="1411"/>
      <c r="B219" s="320" t="s">
        <v>1221</v>
      </c>
      <c r="C219" s="1413"/>
      <c r="D219" s="1415"/>
      <c r="E219" s="331" t="str">
        <f>E218</f>
        <v>111/07/11</v>
      </c>
      <c r="F219" s="1417"/>
      <c r="G219" s="1542"/>
      <c r="H219" s="323">
        <v>10</v>
      </c>
      <c r="I219" s="400" t="s">
        <v>459</v>
      </c>
      <c r="J219" s="1544"/>
      <c r="K219" s="323">
        <f>H219+K215</f>
        <v>3217</v>
      </c>
      <c r="L219" s="400" t="s">
        <v>459</v>
      </c>
      <c r="M219" s="1546"/>
      <c r="N219" s="320" t="s">
        <v>879</v>
      </c>
      <c r="O219" s="1548"/>
      <c r="P219" s="327"/>
    </row>
    <row r="220" spans="1:16" ht="45" customHeight="1">
      <c r="A220" s="1410" t="s">
        <v>5901</v>
      </c>
      <c r="B220" s="320" t="s">
        <v>1985</v>
      </c>
      <c r="C220" s="1412">
        <v>175438</v>
      </c>
      <c r="D220" s="1414" t="s">
        <v>459</v>
      </c>
      <c r="E220" s="331" t="s">
        <v>3005</v>
      </c>
      <c r="F220" s="1416">
        <v>288</v>
      </c>
      <c r="G220" s="1541" t="s">
        <v>459</v>
      </c>
      <c r="H220" s="1455" t="str">
        <f>E220</f>
        <v>111/07/20</v>
      </c>
      <c r="I220" s="1358"/>
      <c r="J220" s="1543" t="s">
        <v>876</v>
      </c>
      <c r="K220" s="323">
        <f>F220+K216</f>
        <v>116034</v>
      </c>
      <c r="L220" s="400" t="s">
        <v>459</v>
      </c>
      <c r="M220" s="1545" t="s">
        <v>444</v>
      </c>
      <c r="N220" s="320" t="s">
        <v>5027</v>
      </c>
      <c r="O220" s="1547" t="s">
        <v>5902</v>
      </c>
      <c r="P220" s="327"/>
    </row>
    <row r="221" spans="1:16" ht="45" customHeight="1">
      <c r="A221" s="1411"/>
      <c r="B221" s="320" t="s">
        <v>1221</v>
      </c>
      <c r="C221" s="1413"/>
      <c r="D221" s="1415"/>
      <c r="E221" s="331" t="str">
        <f>E220</f>
        <v>111/07/20</v>
      </c>
      <c r="F221" s="1417"/>
      <c r="G221" s="1542"/>
      <c r="H221" s="323">
        <v>6</v>
      </c>
      <c r="I221" s="400" t="s">
        <v>459</v>
      </c>
      <c r="J221" s="1544"/>
      <c r="K221" s="323">
        <f>H221+K217</f>
        <v>3249</v>
      </c>
      <c r="L221" s="400" t="s">
        <v>459</v>
      </c>
      <c r="M221" s="1546"/>
      <c r="N221" s="320" t="s">
        <v>3437</v>
      </c>
      <c r="O221" s="1548"/>
      <c r="P221" s="327"/>
    </row>
    <row r="222" spans="1:16" ht="45" customHeight="1">
      <c r="A222" s="1410" t="s">
        <v>6013</v>
      </c>
      <c r="B222" s="320" t="s">
        <v>1985</v>
      </c>
      <c r="C222" s="1412">
        <v>175438</v>
      </c>
      <c r="D222" s="1414" t="s">
        <v>459</v>
      </c>
      <c r="E222" s="331" t="s">
        <v>5836</v>
      </c>
      <c r="F222" s="1416">
        <v>716</v>
      </c>
      <c r="G222" s="1541" t="s">
        <v>459</v>
      </c>
      <c r="H222" s="1455" t="str">
        <f>E222</f>
        <v>111/07/26</v>
      </c>
      <c r="I222" s="1358"/>
      <c r="J222" s="1543" t="s">
        <v>876</v>
      </c>
      <c r="K222" s="323">
        <f>F222+K218</f>
        <v>115376</v>
      </c>
      <c r="L222" s="400" t="s">
        <v>459</v>
      </c>
      <c r="M222" s="1545" t="s">
        <v>444</v>
      </c>
      <c r="N222" s="320" t="s">
        <v>676</v>
      </c>
      <c r="O222" s="1547" t="s">
        <v>6014</v>
      </c>
      <c r="P222" s="327"/>
    </row>
    <row r="223" spans="1:16" ht="45" customHeight="1">
      <c r="A223" s="1411"/>
      <c r="B223" s="320" t="s">
        <v>1221</v>
      </c>
      <c r="C223" s="1413"/>
      <c r="D223" s="1415"/>
      <c r="E223" s="331" t="str">
        <f>E222</f>
        <v>111/07/26</v>
      </c>
      <c r="F223" s="1417"/>
      <c r="G223" s="1542"/>
      <c r="H223" s="323">
        <v>15</v>
      </c>
      <c r="I223" s="400" t="s">
        <v>459</v>
      </c>
      <c r="J223" s="1544"/>
      <c r="K223" s="323">
        <f>H223+K219</f>
        <v>3232</v>
      </c>
      <c r="L223" s="400" t="s">
        <v>459</v>
      </c>
      <c r="M223" s="1546"/>
      <c r="N223" s="320" t="s">
        <v>5634</v>
      </c>
      <c r="O223" s="1548"/>
      <c r="P223" s="327"/>
    </row>
    <row r="224" spans="1:16" ht="45" customHeight="1">
      <c r="A224" s="1410" t="s">
        <v>6015</v>
      </c>
      <c r="B224" s="320" t="s">
        <v>1985</v>
      </c>
      <c r="C224" s="1412">
        <v>175438</v>
      </c>
      <c r="D224" s="1414" t="s">
        <v>459</v>
      </c>
      <c r="E224" s="331" t="s">
        <v>6016</v>
      </c>
      <c r="F224" s="1416">
        <v>1234</v>
      </c>
      <c r="G224" s="1541" t="s">
        <v>459</v>
      </c>
      <c r="H224" s="1455" t="str">
        <f>E224</f>
        <v>111/08/09</v>
      </c>
      <c r="I224" s="1358"/>
      <c r="J224" s="1543" t="s">
        <v>876</v>
      </c>
      <c r="K224" s="323">
        <f>F224+K220</f>
        <v>117268</v>
      </c>
      <c r="L224" s="400" t="s">
        <v>459</v>
      </c>
      <c r="M224" s="1545" t="s">
        <v>444</v>
      </c>
      <c r="N224" s="320" t="s">
        <v>714</v>
      </c>
      <c r="O224" s="1547" t="s">
        <v>6017</v>
      </c>
      <c r="P224" s="327"/>
    </row>
    <row r="225" spans="1:16" ht="45" customHeight="1">
      <c r="A225" s="1411"/>
      <c r="B225" s="320" t="s">
        <v>1221</v>
      </c>
      <c r="C225" s="1413"/>
      <c r="D225" s="1415"/>
      <c r="E225" s="331" t="str">
        <f>E224</f>
        <v>111/08/09</v>
      </c>
      <c r="F225" s="1417"/>
      <c r="G225" s="1542"/>
      <c r="H225" s="323">
        <v>25</v>
      </c>
      <c r="I225" s="400" t="s">
        <v>459</v>
      </c>
      <c r="J225" s="1544"/>
      <c r="K225" s="323">
        <f>H225+K221</f>
        <v>3274</v>
      </c>
      <c r="L225" s="400" t="s">
        <v>459</v>
      </c>
      <c r="M225" s="1546"/>
      <c r="N225" s="320" t="s">
        <v>879</v>
      </c>
      <c r="O225" s="1548"/>
      <c r="P225" s="327"/>
    </row>
    <row r="226" spans="1:16" ht="45" customHeight="1">
      <c r="A226" s="1410" t="s">
        <v>6018</v>
      </c>
      <c r="B226" s="320" t="s">
        <v>1985</v>
      </c>
      <c r="C226" s="1412">
        <v>175438</v>
      </c>
      <c r="D226" s="1414" t="s">
        <v>459</v>
      </c>
      <c r="E226" s="331" t="s">
        <v>6016</v>
      </c>
      <c r="F226" s="1416">
        <v>1234</v>
      </c>
      <c r="G226" s="1541" t="s">
        <v>459</v>
      </c>
      <c r="H226" s="1455" t="str">
        <f>E226</f>
        <v>111/08/09</v>
      </c>
      <c r="I226" s="1358"/>
      <c r="J226" s="1543" t="s">
        <v>876</v>
      </c>
      <c r="K226" s="323">
        <f>F226+K222</f>
        <v>116610</v>
      </c>
      <c r="L226" s="400" t="s">
        <v>459</v>
      </c>
      <c r="M226" s="1545" t="s">
        <v>444</v>
      </c>
      <c r="N226" s="320" t="s">
        <v>6151</v>
      </c>
      <c r="O226" s="1547" t="s">
        <v>6152</v>
      </c>
      <c r="P226" s="327"/>
    </row>
    <row r="227" spans="1:16" ht="45" customHeight="1">
      <c r="A227" s="1411"/>
      <c r="B227" s="320" t="s">
        <v>1221</v>
      </c>
      <c r="C227" s="1413"/>
      <c r="D227" s="1415"/>
      <c r="E227" s="331" t="str">
        <f>E226</f>
        <v>111/08/09</v>
      </c>
      <c r="F227" s="1417"/>
      <c r="G227" s="1542"/>
      <c r="H227" s="323">
        <v>25</v>
      </c>
      <c r="I227" s="400" t="s">
        <v>459</v>
      </c>
      <c r="J227" s="1544"/>
      <c r="K227" s="323">
        <f>H227+K223</f>
        <v>3257</v>
      </c>
      <c r="L227" s="400" t="s">
        <v>459</v>
      </c>
      <c r="M227" s="1546"/>
      <c r="N227" s="320" t="s">
        <v>879</v>
      </c>
      <c r="O227" s="1548"/>
      <c r="P227" s="327"/>
    </row>
    <row r="228" spans="1:16" ht="45" customHeight="1">
      <c r="A228" s="1410" t="s">
        <v>6157</v>
      </c>
      <c r="B228" s="320" t="s">
        <v>1985</v>
      </c>
      <c r="C228" s="1412">
        <v>175438</v>
      </c>
      <c r="D228" s="1414" t="s">
        <v>459</v>
      </c>
      <c r="E228" s="331" t="s">
        <v>5996</v>
      </c>
      <c r="F228" s="1416">
        <v>960</v>
      </c>
      <c r="G228" s="1541" t="s">
        <v>459</v>
      </c>
      <c r="H228" s="1455" t="str">
        <f>E228</f>
        <v>111/08/18</v>
      </c>
      <c r="I228" s="1358"/>
      <c r="J228" s="1543" t="s">
        <v>876</v>
      </c>
      <c r="K228" s="323">
        <f>F228+K224</f>
        <v>118228</v>
      </c>
      <c r="L228" s="400" t="s">
        <v>459</v>
      </c>
      <c r="M228" s="1545" t="s">
        <v>444</v>
      </c>
      <c r="N228" s="320" t="s">
        <v>714</v>
      </c>
      <c r="O228" s="1547" t="s">
        <v>6158</v>
      </c>
      <c r="P228" s="327"/>
    </row>
    <row r="229" spans="1:16" ht="45" customHeight="1">
      <c r="A229" s="1411"/>
      <c r="B229" s="320" t="s">
        <v>1221</v>
      </c>
      <c r="C229" s="1413"/>
      <c r="D229" s="1415"/>
      <c r="E229" s="331" t="str">
        <f>E228</f>
        <v>111/08/18</v>
      </c>
      <c r="F229" s="1417"/>
      <c r="G229" s="1542"/>
      <c r="H229" s="323">
        <v>39</v>
      </c>
      <c r="I229" s="400" t="s">
        <v>459</v>
      </c>
      <c r="J229" s="1544"/>
      <c r="K229" s="323">
        <f>H229+K225</f>
        <v>3313</v>
      </c>
      <c r="L229" s="400" t="s">
        <v>459</v>
      </c>
      <c r="M229" s="1546"/>
      <c r="N229" s="320" t="s">
        <v>879</v>
      </c>
      <c r="O229" s="1548"/>
      <c r="P229" s="327"/>
    </row>
    <row r="230" spans="1:16" ht="45" customHeight="1">
      <c r="A230" s="1410" t="s">
        <v>6159</v>
      </c>
      <c r="B230" s="320" t="s">
        <v>1985</v>
      </c>
      <c r="C230" s="1412">
        <v>175438</v>
      </c>
      <c r="D230" s="1414" t="s">
        <v>459</v>
      </c>
      <c r="E230" s="331" t="s">
        <v>6156</v>
      </c>
      <c r="F230" s="1416">
        <v>504</v>
      </c>
      <c r="G230" s="1541" t="s">
        <v>459</v>
      </c>
      <c r="H230" s="1455" t="str">
        <f>E230</f>
        <v>111/08/22</v>
      </c>
      <c r="I230" s="1358"/>
      <c r="J230" s="1543" t="s">
        <v>876</v>
      </c>
      <c r="K230" s="323">
        <f>F230+K226</f>
        <v>117114</v>
      </c>
      <c r="L230" s="400" t="s">
        <v>459</v>
      </c>
      <c r="M230" s="1545" t="s">
        <v>444</v>
      </c>
      <c r="N230" s="320" t="s">
        <v>6390</v>
      </c>
      <c r="O230" s="1547" t="s">
        <v>6160</v>
      </c>
      <c r="P230" s="327"/>
    </row>
    <row r="231" spans="1:16" ht="45" customHeight="1">
      <c r="A231" s="1411"/>
      <c r="B231" s="320" t="s">
        <v>1221</v>
      </c>
      <c r="C231" s="1413"/>
      <c r="D231" s="1415"/>
      <c r="E231" s="331" t="str">
        <f>E230</f>
        <v>111/08/22</v>
      </c>
      <c r="F231" s="1417"/>
      <c r="G231" s="1542"/>
      <c r="H231" s="323">
        <v>11</v>
      </c>
      <c r="I231" s="400" t="s">
        <v>459</v>
      </c>
      <c r="J231" s="1544"/>
      <c r="K231" s="323">
        <f>H231+K227</f>
        <v>3268</v>
      </c>
      <c r="L231" s="400" t="s">
        <v>459</v>
      </c>
      <c r="M231" s="1546"/>
      <c r="N231" s="320" t="s">
        <v>2575</v>
      </c>
      <c r="O231" s="1548"/>
      <c r="P231" s="327"/>
    </row>
    <row r="232" spans="1:16" ht="45" customHeight="1">
      <c r="A232" s="1410" t="s">
        <v>6161</v>
      </c>
      <c r="B232" s="320" t="s">
        <v>1985</v>
      </c>
      <c r="C232" s="1412">
        <v>175438</v>
      </c>
      <c r="D232" s="1414" t="s">
        <v>459</v>
      </c>
      <c r="E232" s="331" t="s">
        <v>6031</v>
      </c>
      <c r="F232" s="1416">
        <v>56</v>
      </c>
      <c r="G232" s="1541" t="s">
        <v>459</v>
      </c>
      <c r="H232" s="1455" t="str">
        <f>E232</f>
        <v>111/08/25</v>
      </c>
      <c r="I232" s="1358"/>
      <c r="J232" s="1543" t="s">
        <v>876</v>
      </c>
      <c r="K232" s="323">
        <f>F232+K228</f>
        <v>118284</v>
      </c>
      <c r="L232" s="400" t="s">
        <v>459</v>
      </c>
      <c r="M232" s="1545" t="s">
        <v>444</v>
      </c>
      <c r="N232" s="320" t="s">
        <v>714</v>
      </c>
      <c r="O232" s="1547" t="s">
        <v>6162</v>
      </c>
      <c r="P232" s="327"/>
    </row>
    <row r="233" spans="1:16" ht="45" customHeight="1">
      <c r="A233" s="1411"/>
      <c r="B233" s="320" t="s">
        <v>1221</v>
      </c>
      <c r="C233" s="1413"/>
      <c r="D233" s="1415"/>
      <c r="E233" s="331" t="str">
        <f>E232</f>
        <v>111/08/25</v>
      </c>
      <c r="F233" s="1417"/>
      <c r="G233" s="1542"/>
      <c r="H233" s="323">
        <v>10</v>
      </c>
      <c r="I233" s="400" t="s">
        <v>459</v>
      </c>
      <c r="J233" s="1544"/>
      <c r="K233" s="323">
        <f>H233+K229</f>
        <v>3323</v>
      </c>
      <c r="L233" s="400" t="s">
        <v>459</v>
      </c>
      <c r="M233" s="1546"/>
      <c r="N233" s="320" t="s">
        <v>879</v>
      </c>
      <c r="O233" s="1548"/>
      <c r="P233" s="327"/>
    </row>
    <row r="234" spans="1:16" ht="45" customHeight="1">
      <c r="A234" s="1410" t="s">
        <v>6208</v>
      </c>
      <c r="B234" s="320" t="s">
        <v>1985</v>
      </c>
      <c r="C234" s="1412">
        <v>175438</v>
      </c>
      <c r="D234" s="1414" t="s">
        <v>459</v>
      </c>
      <c r="E234" s="331" t="s">
        <v>6184</v>
      </c>
      <c r="F234" s="1416">
        <v>496</v>
      </c>
      <c r="G234" s="1541" t="s">
        <v>459</v>
      </c>
      <c r="H234" s="1455" t="str">
        <f>E234</f>
        <v>111/09/14</v>
      </c>
      <c r="I234" s="1358"/>
      <c r="J234" s="1543" t="s">
        <v>876</v>
      </c>
      <c r="K234" s="323">
        <f>F234+K230</f>
        <v>117610</v>
      </c>
      <c r="L234" s="400" t="s">
        <v>459</v>
      </c>
      <c r="M234" s="1545" t="s">
        <v>444</v>
      </c>
      <c r="N234" s="320" t="s">
        <v>714</v>
      </c>
      <c r="O234" s="1547" t="s">
        <v>6209</v>
      </c>
      <c r="P234" s="327"/>
    </row>
    <row r="235" spans="1:16" ht="45" customHeight="1">
      <c r="A235" s="1411"/>
      <c r="B235" s="320" t="s">
        <v>1221</v>
      </c>
      <c r="C235" s="1413"/>
      <c r="D235" s="1415"/>
      <c r="E235" s="331" t="str">
        <f>E234</f>
        <v>111/09/14</v>
      </c>
      <c r="F235" s="1417"/>
      <c r="G235" s="1542"/>
      <c r="H235" s="323">
        <v>20</v>
      </c>
      <c r="I235" s="400" t="s">
        <v>459</v>
      </c>
      <c r="J235" s="1544"/>
      <c r="K235" s="323">
        <f>H235+K231</f>
        <v>3288</v>
      </c>
      <c r="L235" s="400" t="s">
        <v>459</v>
      </c>
      <c r="M235" s="1546"/>
      <c r="N235" s="320" t="s">
        <v>879</v>
      </c>
      <c r="O235" s="1548"/>
      <c r="P235" s="327"/>
    </row>
    <row r="236" spans="1:16" ht="45" customHeight="1">
      <c r="A236" s="1410" t="s">
        <v>6379</v>
      </c>
      <c r="B236" s="320" t="s">
        <v>1985</v>
      </c>
      <c r="C236" s="1412">
        <v>175438</v>
      </c>
      <c r="D236" s="1414" t="s">
        <v>459</v>
      </c>
      <c r="E236" s="331" t="s">
        <v>6381</v>
      </c>
      <c r="F236" s="1416">
        <v>826</v>
      </c>
      <c r="G236" s="1541" t="s">
        <v>459</v>
      </c>
      <c r="H236" s="1455" t="str">
        <f>E236</f>
        <v>111/09/19</v>
      </c>
      <c r="I236" s="1358"/>
      <c r="J236" s="1543" t="s">
        <v>876</v>
      </c>
      <c r="K236" s="323">
        <f>F236+K232</f>
        <v>119110</v>
      </c>
      <c r="L236" s="400" t="s">
        <v>459</v>
      </c>
      <c r="M236" s="1545" t="s">
        <v>444</v>
      </c>
      <c r="N236" s="320" t="s">
        <v>714</v>
      </c>
      <c r="O236" s="1547" t="s">
        <v>6382</v>
      </c>
      <c r="P236" s="327"/>
    </row>
    <row r="237" spans="1:16" ht="45" customHeight="1">
      <c r="A237" s="1411"/>
      <c r="B237" s="320" t="s">
        <v>1221</v>
      </c>
      <c r="C237" s="1413"/>
      <c r="D237" s="1415"/>
      <c r="E237" s="331" t="str">
        <f>E236</f>
        <v>111/09/19</v>
      </c>
      <c r="F237" s="1417"/>
      <c r="G237" s="1542"/>
      <c r="H237" s="323">
        <v>17</v>
      </c>
      <c r="I237" s="400" t="s">
        <v>459</v>
      </c>
      <c r="J237" s="1544"/>
      <c r="K237" s="323">
        <f>H237+K233</f>
        <v>3340</v>
      </c>
      <c r="L237" s="400" t="s">
        <v>459</v>
      </c>
      <c r="M237" s="1546"/>
      <c r="N237" s="320" t="s">
        <v>879</v>
      </c>
      <c r="O237" s="1548"/>
      <c r="P237" s="327"/>
    </row>
    <row r="238" spans="1:16" ht="45" customHeight="1">
      <c r="A238" s="1410" t="s">
        <v>6383</v>
      </c>
      <c r="B238" s="320" t="s">
        <v>1985</v>
      </c>
      <c r="C238" s="1412">
        <v>175438</v>
      </c>
      <c r="D238" s="1414" t="s">
        <v>459</v>
      </c>
      <c r="E238" s="331" t="s">
        <v>6220</v>
      </c>
      <c r="F238" s="1416">
        <v>672</v>
      </c>
      <c r="G238" s="1541" t="s">
        <v>459</v>
      </c>
      <c r="H238" s="1455" t="str">
        <f>E238</f>
        <v>111/09/22</v>
      </c>
      <c r="I238" s="1358"/>
      <c r="J238" s="1543" t="s">
        <v>876</v>
      </c>
      <c r="K238" s="323">
        <f>F238+K236</f>
        <v>119782</v>
      </c>
      <c r="L238" s="400" t="s">
        <v>459</v>
      </c>
      <c r="M238" s="1545" t="s">
        <v>444</v>
      </c>
      <c r="N238" s="320" t="s">
        <v>714</v>
      </c>
      <c r="O238" s="1547" t="s">
        <v>6380</v>
      </c>
      <c r="P238" s="327"/>
    </row>
    <row r="239" spans="1:16" ht="45" customHeight="1">
      <c r="A239" s="1411"/>
      <c r="B239" s="320" t="s">
        <v>1221</v>
      </c>
      <c r="C239" s="1413"/>
      <c r="D239" s="1415"/>
      <c r="E239" s="331" t="str">
        <f>E238</f>
        <v>111/09/22</v>
      </c>
      <c r="F239" s="1417"/>
      <c r="G239" s="1542"/>
      <c r="H239" s="323">
        <v>14</v>
      </c>
      <c r="I239" s="400" t="s">
        <v>459</v>
      </c>
      <c r="J239" s="1544"/>
      <c r="K239" s="323">
        <f>H239+K237</f>
        <v>3354</v>
      </c>
      <c r="L239" s="400" t="s">
        <v>459</v>
      </c>
      <c r="M239" s="1546"/>
      <c r="N239" s="320" t="s">
        <v>879</v>
      </c>
      <c r="O239" s="1548"/>
      <c r="P239" s="327"/>
    </row>
    <row r="240" spans="1:16" ht="45" customHeight="1">
      <c r="A240" s="1410" t="s">
        <v>6384</v>
      </c>
      <c r="B240" s="320" t="s">
        <v>1985</v>
      </c>
      <c r="C240" s="1412">
        <v>175438</v>
      </c>
      <c r="D240" s="1414" t="s">
        <v>459</v>
      </c>
      <c r="E240" s="331" t="s">
        <v>6385</v>
      </c>
      <c r="F240" s="1416">
        <v>800</v>
      </c>
      <c r="G240" s="1541" t="s">
        <v>459</v>
      </c>
      <c r="H240" s="1455" t="str">
        <f>E240</f>
        <v>111/09/26</v>
      </c>
      <c r="I240" s="1358"/>
      <c r="J240" s="1543" t="s">
        <v>876</v>
      </c>
      <c r="K240" s="323">
        <f>F240+K238</f>
        <v>120582</v>
      </c>
      <c r="L240" s="400" t="s">
        <v>459</v>
      </c>
      <c r="M240" s="1545" t="s">
        <v>444</v>
      </c>
      <c r="N240" s="320" t="s">
        <v>6386</v>
      </c>
      <c r="O240" s="1547" t="s">
        <v>6388</v>
      </c>
      <c r="P240" s="327"/>
    </row>
    <row r="241" spans="1:16" ht="45" customHeight="1">
      <c r="A241" s="1411"/>
      <c r="B241" s="320" t="s">
        <v>1221</v>
      </c>
      <c r="C241" s="1413"/>
      <c r="D241" s="1415"/>
      <c r="E241" s="331" t="str">
        <f>E240</f>
        <v>111/09/26</v>
      </c>
      <c r="F241" s="1417"/>
      <c r="G241" s="1542"/>
      <c r="H241" s="323">
        <v>32</v>
      </c>
      <c r="I241" s="400" t="s">
        <v>459</v>
      </c>
      <c r="J241" s="1544"/>
      <c r="K241" s="323">
        <f>H241+K239</f>
        <v>3386</v>
      </c>
      <c r="L241" s="400" t="s">
        <v>459</v>
      </c>
      <c r="M241" s="1546"/>
      <c r="N241" s="320" t="s">
        <v>6387</v>
      </c>
      <c r="O241" s="1548"/>
      <c r="P241" s="327"/>
    </row>
    <row r="242" spans="1:16" ht="45" customHeight="1">
      <c r="A242" s="1410" t="s">
        <v>6389</v>
      </c>
      <c r="B242" s="320" t="s">
        <v>1985</v>
      </c>
      <c r="C242" s="1412">
        <v>175438</v>
      </c>
      <c r="D242" s="1414" t="s">
        <v>459</v>
      </c>
      <c r="E242" s="331" t="s">
        <v>6290</v>
      </c>
      <c r="F242" s="1416">
        <v>312</v>
      </c>
      <c r="G242" s="1541" t="s">
        <v>459</v>
      </c>
      <c r="H242" s="1455" t="str">
        <f>E242</f>
        <v>111/09/28</v>
      </c>
      <c r="I242" s="1358"/>
      <c r="J242" s="1543" t="s">
        <v>876</v>
      </c>
      <c r="K242" s="323">
        <f>F242+K240</f>
        <v>120894</v>
      </c>
      <c r="L242" s="400" t="s">
        <v>459</v>
      </c>
      <c r="M242" s="1545" t="s">
        <v>444</v>
      </c>
      <c r="N242" s="320" t="s">
        <v>6390</v>
      </c>
      <c r="O242" s="1547" t="s">
        <v>6392</v>
      </c>
      <c r="P242" s="327"/>
    </row>
    <row r="243" spans="1:16" ht="45" customHeight="1">
      <c r="A243" s="1411"/>
      <c r="B243" s="320" t="s">
        <v>1221</v>
      </c>
      <c r="C243" s="1413"/>
      <c r="D243" s="1415"/>
      <c r="E243" s="331" t="str">
        <f>E242</f>
        <v>111/09/28</v>
      </c>
      <c r="F243" s="1417"/>
      <c r="G243" s="1542"/>
      <c r="H243" s="323">
        <v>7</v>
      </c>
      <c r="I243" s="400" t="s">
        <v>459</v>
      </c>
      <c r="J243" s="1544"/>
      <c r="K243" s="323">
        <f>H243+K241</f>
        <v>3393</v>
      </c>
      <c r="L243" s="400" t="s">
        <v>459</v>
      </c>
      <c r="M243" s="1546"/>
      <c r="N243" s="320" t="s">
        <v>6391</v>
      </c>
      <c r="O243" s="1548"/>
      <c r="P243" s="327"/>
    </row>
    <row r="244" spans="1:16" ht="45" customHeight="1">
      <c r="A244" s="1410" t="s">
        <v>6393</v>
      </c>
      <c r="B244" s="320" t="s">
        <v>1985</v>
      </c>
      <c r="C244" s="1412">
        <v>175438</v>
      </c>
      <c r="D244" s="1414" t="s">
        <v>459</v>
      </c>
      <c r="E244" s="331" t="s">
        <v>6290</v>
      </c>
      <c r="F244" s="1416">
        <v>20</v>
      </c>
      <c r="G244" s="1541" t="s">
        <v>459</v>
      </c>
      <c r="H244" s="1455" t="str">
        <f>E244</f>
        <v>111/09/28</v>
      </c>
      <c r="I244" s="1358"/>
      <c r="J244" s="1543" t="s">
        <v>876</v>
      </c>
      <c r="K244" s="323">
        <f>F244+K242</f>
        <v>120914</v>
      </c>
      <c r="L244" s="400" t="s">
        <v>459</v>
      </c>
      <c r="M244" s="1545" t="s">
        <v>444</v>
      </c>
      <c r="N244" s="320" t="s">
        <v>714</v>
      </c>
      <c r="O244" s="1547" t="s">
        <v>6394</v>
      </c>
      <c r="P244" s="327"/>
    </row>
    <row r="245" spans="1:16" ht="45" customHeight="1">
      <c r="A245" s="1411"/>
      <c r="B245" s="320" t="s">
        <v>1221</v>
      </c>
      <c r="C245" s="1413"/>
      <c r="D245" s="1415"/>
      <c r="E245" s="331" t="str">
        <f>E244</f>
        <v>111/09/28</v>
      </c>
      <c r="F245" s="1417"/>
      <c r="G245" s="1542"/>
      <c r="H245" s="323">
        <v>10</v>
      </c>
      <c r="I245" s="400" t="s">
        <v>459</v>
      </c>
      <c r="J245" s="1544"/>
      <c r="K245" s="323">
        <f>H245+K243</f>
        <v>3403</v>
      </c>
      <c r="L245" s="400" t="s">
        <v>459</v>
      </c>
      <c r="M245" s="1546"/>
      <c r="N245" s="320" t="s">
        <v>879</v>
      </c>
      <c r="O245" s="1548"/>
      <c r="P245" s="327"/>
    </row>
    <row r="246" spans="1:16" ht="45" customHeight="1">
      <c r="A246" s="1410" t="s">
        <v>6450</v>
      </c>
      <c r="B246" s="320" t="s">
        <v>1985</v>
      </c>
      <c r="C246" s="1412">
        <v>175438</v>
      </c>
      <c r="D246" s="1414" t="s">
        <v>459</v>
      </c>
      <c r="E246" s="331" t="s">
        <v>921</v>
      </c>
      <c r="F246" s="1416">
        <v>454</v>
      </c>
      <c r="G246" s="1541" t="s">
        <v>459</v>
      </c>
      <c r="H246" s="1455" t="str">
        <f>E246</f>
        <v>111/09/30</v>
      </c>
      <c r="I246" s="1358"/>
      <c r="J246" s="1543" t="s">
        <v>876</v>
      </c>
      <c r="K246" s="323">
        <f>F246+K244</f>
        <v>121368</v>
      </c>
      <c r="L246" s="400" t="s">
        <v>459</v>
      </c>
      <c r="M246" s="1545" t="s">
        <v>444</v>
      </c>
      <c r="N246" s="320" t="s">
        <v>714</v>
      </c>
      <c r="O246" s="1547" t="s">
        <v>6452</v>
      </c>
      <c r="P246" s="327"/>
    </row>
    <row r="247" spans="1:16" ht="45" customHeight="1">
      <c r="A247" s="1411"/>
      <c r="B247" s="320" t="s">
        <v>1221</v>
      </c>
      <c r="C247" s="1413"/>
      <c r="D247" s="1415"/>
      <c r="E247" s="331" t="str">
        <f>E246</f>
        <v>111/09/30</v>
      </c>
      <c r="F247" s="1417"/>
      <c r="G247" s="1542"/>
      <c r="H247" s="323">
        <v>10</v>
      </c>
      <c r="I247" s="400" t="s">
        <v>459</v>
      </c>
      <c r="J247" s="1544"/>
      <c r="K247" s="323">
        <f>H247+K245</f>
        <v>3413</v>
      </c>
      <c r="L247" s="400" t="s">
        <v>459</v>
      </c>
      <c r="M247" s="1546"/>
      <c r="N247" s="320" t="s">
        <v>879</v>
      </c>
      <c r="O247" s="1548"/>
      <c r="P247" s="327"/>
    </row>
    <row r="248" spans="1:16" ht="45" customHeight="1">
      <c r="A248" s="1410" t="s">
        <v>6451</v>
      </c>
      <c r="B248" s="320" t="s">
        <v>1985</v>
      </c>
      <c r="C248" s="1412">
        <v>175438</v>
      </c>
      <c r="D248" s="1414" t="s">
        <v>459</v>
      </c>
      <c r="E248" s="331" t="s">
        <v>921</v>
      </c>
      <c r="F248" s="1416">
        <v>454</v>
      </c>
      <c r="G248" s="1541" t="s">
        <v>459</v>
      </c>
      <c r="H248" s="1455" t="str">
        <f>E248</f>
        <v>111/09/30</v>
      </c>
      <c r="I248" s="1358"/>
      <c r="J248" s="1543" t="s">
        <v>876</v>
      </c>
      <c r="K248" s="323">
        <f>F248+K246</f>
        <v>121822</v>
      </c>
      <c r="L248" s="400" t="s">
        <v>459</v>
      </c>
      <c r="M248" s="1545" t="s">
        <v>444</v>
      </c>
      <c r="N248" s="320" t="s">
        <v>714</v>
      </c>
      <c r="O248" s="1547" t="s">
        <v>6453</v>
      </c>
      <c r="P248" s="327"/>
    </row>
    <row r="249" spans="1:16" ht="45" customHeight="1">
      <c r="A249" s="1411"/>
      <c r="B249" s="320" t="s">
        <v>1221</v>
      </c>
      <c r="C249" s="1413"/>
      <c r="D249" s="1415"/>
      <c r="E249" s="331" t="str">
        <f>E248</f>
        <v>111/09/30</v>
      </c>
      <c r="F249" s="1417"/>
      <c r="G249" s="1542"/>
      <c r="H249" s="323">
        <v>10</v>
      </c>
      <c r="I249" s="400" t="s">
        <v>459</v>
      </c>
      <c r="J249" s="1544"/>
      <c r="K249" s="323">
        <f>H249+K247</f>
        <v>3423</v>
      </c>
      <c r="L249" s="400" t="s">
        <v>459</v>
      </c>
      <c r="M249" s="1546"/>
      <c r="N249" s="320" t="s">
        <v>879</v>
      </c>
      <c r="O249" s="1548"/>
      <c r="P249" s="327"/>
    </row>
    <row r="250" spans="1:16" ht="45" customHeight="1">
      <c r="A250" s="1410" t="s">
        <v>6454</v>
      </c>
      <c r="B250" s="320" t="s">
        <v>1985</v>
      </c>
      <c r="C250" s="1412">
        <v>175438</v>
      </c>
      <c r="D250" s="1414" t="s">
        <v>459</v>
      </c>
      <c r="E250" s="331" t="s">
        <v>6455</v>
      </c>
      <c r="F250" s="1416">
        <v>716</v>
      </c>
      <c r="G250" s="1541" t="s">
        <v>459</v>
      </c>
      <c r="H250" s="1455" t="str">
        <f>E250</f>
        <v>111/10/01</v>
      </c>
      <c r="I250" s="1358"/>
      <c r="J250" s="1543" t="s">
        <v>876</v>
      </c>
      <c r="K250" s="323">
        <f>F250+K248</f>
        <v>122538</v>
      </c>
      <c r="L250" s="400" t="s">
        <v>459</v>
      </c>
      <c r="M250" s="1545" t="s">
        <v>444</v>
      </c>
      <c r="N250" s="320" t="s">
        <v>6456</v>
      </c>
      <c r="O250" s="1547" t="s">
        <v>6457</v>
      </c>
      <c r="P250" s="327"/>
    </row>
    <row r="251" spans="1:16" ht="45" customHeight="1">
      <c r="A251" s="1411"/>
      <c r="B251" s="320" t="s">
        <v>1221</v>
      </c>
      <c r="C251" s="1413"/>
      <c r="D251" s="1415"/>
      <c r="E251" s="331" t="str">
        <f>E250</f>
        <v>111/10/01</v>
      </c>
      <c r="F251" s="1417"/>
      <c r="G251" s="1542"/>
      <c r="H251" s="323">
        <v>15</v>
      </c>
      <c r="I251" s="400" t="s">
        <v>459</v>
      </c>
      <c r="J251" s="1544"/>
      <c r="K251" s="323">
        <f>H251+K249</f>
        <v>3438</v>
      </c>
      <c r="L251" s="400" t="s">
        <v>459</v>
      </c>
      <c r="M251" s="1546"/>
      <c r="N251" s="320" t="s">
        <v>879</v>
      </c>
      <c r="O251" s="1548"/>
      <c r="P251" s="327"/>
    </row>
    <row r="252" spans="1:16" ht="45" customHeight="1">
      <c r="A252" s="1410" t="s">
        <v>6458</v>
      </c>
      <c r="B252" s="320" t="s">
        <v>1985</v>
      </c>
      <c r="C252" s="1412">
        <v>175438</v>
      </c>
      <c r="D252" s="1414" t="s">
        <v>459</v>
      </c>
      <c r="E252" s="331" t="s">
        <v>6434</v>
      </c>
      <c r="F252" s="1416">
        <v>600</v>
      </c>
      <c r="G252" s="1541" t="s">
        <v>459</v>
      </c>
      <c r="H252" s="1455" t="str">
        <f>E252</f>
        <v>111/10/04</v>
      </c>
      <c r="I252" s="1358"/>
      <c r="J252" s="1543" t="s">
        <v>876</v>
      </c>
      <c r="K252" s="323">
        <f>F252+K250</f>
        <v>123138</v>
      </c>
      <c r="L252" s="400" t="s">
        <v>459</v>
      </c>
      <c r="M252" s="1545" t="s">
        <v>444</v>
      </c>
      <c r="N252" s="320" t="s">
        <v>676</v>
      </c>
      <c r="O252" s="1547" t="s">
        <v>6459</v>
      </c>
      <c r="P252" s="327"/>
    </row>
    <row r="253" spans="1:16" ht="45" customHeight="1">
      <c r="A253" s="1411"/>
      <c r="B253" s="320" t="s">
        <v>1221</v>
      </c>
      <c r="C253" s="1413"/>
      <c r="D253" s="1415"/>
      <c r="E253" s="331" t="str">
        <f>E252</f>
        <v>111/10/04</v>
      </c>
      <c r="F253" s="1417"/>
      <c r="G253" s="1542"/>
      <c r="H253" s="323">
        <v>24</v>
      </c>
      <c r="I253" s="400" t="s">
        <v>459</v>
      </c>
      <c r="J253" s="1544"/>
      <c r="K253" s="323">
        <f>H253+K251</f>
        <v>3462</v>
      </c>
      <c r="L253" s="400" t="s">
        <v>459</v>
      </c>
      <c r="M253" s="1546"/>
      <c r="N253" s="320" t="s">
        <v>5634</v>
      </c>
      <c r="O253" s="1548"/>
      <c r="P253" s="327"/>
    </row>
    <row r="254" spans="1:16" ht="45" customHeight="1">
      <c r="A254" s="1410" t="s">
        <v>6460</v>
      </c>
      <c r="B254" s="320" t="s">
        <v>1985</v>
      </c>
      <c r="C254" s="1412">
        <v>175438</v>
      </c>
      <c r="D254" s="1414" t="s">
        <v>459</v>
      </c>
      <c r="E254" s="331" t="s">
        <v>6461</v>
      </c>
      <c r="F254" s="1416">
        <v>596</v>
      </c>
      <c r="G254" s="1541" t="s">
        <v>459</v>
      </c>
      <c r="H254" s="1455" t="str">
        <f>E254</f>
        <v>111/10/05</v>
      </c>
      <c r="I254" s="1358"/>
      <c r="J254" s="1543" t="s">
        <v>876</v>
      </c>
      <c r="K254" s="323">
        <f>F254+K252</f>
        <v>123734</v>
      </c>
      <c r="L254" s="400" t="s">
        <v>459</v>
      </c>
      <c r="M254" s="1545" t="s">
        <v>444</v>
      </c>
      <c r="N254" s="320" t="s">
        <v>5027</v>
      </c>
      <c r="O254" s="1547" t="s">
        <v>6462</v>
      </c>
      <c r="P254" s="327"/>
    </row>
    <row r="255" spans="1:16" ht="45" customHeight="1">
      <c r="A255" s="1411"/>
      <c r="B255" s="320" t="s">
        <v>1221</v>
      </c>
      <c r="C255" s="1413"/>
      <c r="D255" s="1415"/>
      <c r="E255" s="331" t="str">
        <f>E254</f>
        <v>111/10/05</v>
      </c>
      <c r="F255" s="1417"/>
      <c r="G255" s="1542"/>
      <c r="H255" s="323">
        <v>12</v>
      </c>
      <c r="I255" s="400" t="s">
        <v>459</v>
      </c>
      <c r="J255" s="1544"/>
      <c r="K255" s="323">
        <f>H255+K253</f>
        <v>3474</v>
      </c>
      <c r="L255" s="400" t="s">
        <v>459</v>
      </c>
      <c r="M255" s="1546"/>
      <c r="N255" s="320" t="s">
        <v>3437</v>
      </c>
      <c r="O255" s="1548"/>
      <c r="P255" s="327"/>
    </row>
    <row r="256" spans="1:16" ht="45" customHeight="1">
      <c r="A256" s="1410" t="s">
        <v>6465</v>
      </c>
      <c r="B256" s="320" t="s">
        <v>1985</v>
      </c>
      <c r="C256" s="1412">
        <v>175438</v>
      </c>
      <c r="D256" s="1414" t="s">
        <v>459</v>
      </c>
      <c r="E256" s="331" t="s">
        <v>6466</v>
      </c>
      <c r="F256" s="1416">
        <v>136</v>
      </c>
      <c r="G256" s="1541" t="s">
        <v>459</v>
      </c>
      <c r="H256" s="1455" t="str">
        <f>E256</f>
        <v>111/10/07</v>
      </c>
      <c r="I256" s="1358"/>
      <c r="J256" s="1543" t="s">
        <v>876</v>
      </c>
      <c r="K256" s="323">
        <f>F256+K254</f>
        <v>123870</v>
      </c>
      <c r="L256" s="400" t="s">
        <v>459</v>
      </c>
      <c r="M256" s="1545" t="s">
        <v>444</v>
      </c>
      <c r="N256" s="320" t="s">
        <v>714</v>
      </c>
      <c r="O256" s="1547" t="s">
        <v>6467</v>
      </c>
      <c r="P256" s="327"/>
    </row>
    <row r="257" spans="1:16" ht="45" customHeight="1">
      <c r="A257" s="1411"/>
      <c r="B257" s="320" t="s">
        <v>1221</v>
      </c>
      <c r="C257" s="1413"/>
      <c r="D257" s="1415"/>
      <c r="E257" s="331" t="str">
        <f>E256</f>
        <v>111/10/07</v>
      </c>
      <c r="F257" s="1417"/>
      <c r="G257" s="1542"/>
      <c r="H257" s="323">
        <v>10</v>
      </c>
      <c r="I257" s="400" t="s">
        <v>459</v>
      </c>
      <c r="J257" s="1544"/>
      <c r="K257" s="323">
        <f>H257+K255</f>
        <v>3484</v>
      </c>
      <c r="L257" s="400" t="s">
        <v>459</v>
      </c>
      <c r="M257" s="1546"/>
      <c r="N257" s="320" t="s">
        <v>879</v>
      </c>
      <c r="O257" s="1548"/>
      <c r="P257" s="327"/>
    </row>
    <row r="258" spans="1:16" ht="45" customHeight="1">
      <c r="A258" s="1410" t="s">
        <v>6468</v>
      </c>
      <c r="B258" s="320" t="s">
        <v>1985</v>
      </c>
      <c r="C258" s="1412">
        <v>175438</v>
      </c>
      <c r="D258" s="1414" t="s">
        <v>459</v>
      </c>
      <c r="E258" s="331" t="s">
        <v>6466</v>
      </c>
      <c r="F258" s="1416">
        <v>136</v>
      </c>
      <c r="G258" s="1541" t="s">
        <v>459</v>
      </c>
      <c r="H258" s="1455" t="str">
        <f>E258</f>
        <v>111/10/07</v>
      </c>
      <c r="I258" s="1358"/>
      <c r="J258" s="1543" t="s">
        <v>876</v>
      </c>
      <c r="K258" s="323">
        <f>F258+K256</f>
        <v>124006</v>
      </c>
      <c r="L258" s="400" t="s">
        <v>459</v>
      </c>
      <c r="M258" s="1545" t="s">
        <v>444</v>
      </c>
      <c r="N258" s="320" t="s">
        <v>714</v>
      </c>
      <c r="O258" s="1547" t="s">
        <v>6469</v>
      </c>
      <c r="P258" s="327"/>
    </row>
    <row r="259" spans="1:16" ht="45" customHeight="1">
      <c r="A259" s="1411"/>
      <c r="B259" s="320" t="s">
        <v>1221</v>
      </c>
      <c r="C259" s="1413"/>
      <c r="D259" s="1415"/>
      <c r="E259" s="331" t="str">
        <f>E258</f>
        <v>111/10/07</v>
      </c>
      <c r="F259" s="1417"/>
      <c r="G259" s="1542"/>
      <c r="H259" s="323">
        <v>10</v>
      </c>
      <c r="I259" s="400" t="s">
        <v>459</v>
      </c>
      <c r="J259" s="1544"/>
      <c r="K259" s="323">
        <f>H259+K257</f>
        <v>3494</v>
      </c>
      <c r="L259" s="400" t="s">
        <v>459</v>
      </c>
      <c r="M259" s="1546"/>
      <c r="N259" s="320" t="s">
        <v>879</v>
      </c>
      <c r="O259" s="1548"/>
      <c r="P259" s="327"/>
    </row>
    <row r="260" spans="1:16" ht="45" customHeight="1">
      <c r="A260" s="1410" t="s">
        <v>6470</v>
      </c>
      <c r="B260" s="320" t="s">
        <v>1985</v>
      </c>
      <c r="C260" s="1412">
        <v>175438</v>
      </c>
      <c r="D260" s="1414" t="s">
        <v>459</v>
      </c>
      <c r="E260" s="331" t="s">
        <v>6471</v>
      </c>
      <c r="F260" s="1416">
        <v>288</v>
      </c>
      <c r="G260" s="1541" t="s">
        <v>459</v>
      </c>
      <c r="H260" s="1455" t="str">
        <f>E260</f>
        <v>111/10/12</v>
      </c>
      <c r="I260" s="1358"/>
      <c r="J260" s="1543" t="s">
        <v>876</v>
      </c>
      <c r="K260" s="323">
        <f>F260+K258</f>
        <v>124294</v>
      </c>
      <c r="L260" s="400" t="s">
        <v>459</v>
      </c>
      <c r="M260" s="1545" t="s">
        <v>444</v>
      </c>
      <c r="N260" s="320" t="s">
        <v>5027</v>
      </c>
      <c r="O260" s="1547" t="s">
        <v>6472</v>
      </c>
      <c r="P260" s="327"/>
    </row>
    <row r="261" spans="1:16" ht="45" customHeight="1">
      <c r="A261" s="1411"/>
      <c r="B261" s="320" t="s">
        <v>1221</v>
      </c>
      <c r="C261" s="1413"/>
      <c r="D261" s="1415"/>
      <c r="E261" s="331" t="str">
        <f>E260</f>
        <v>111/10/12</v>
      </c>
      <c r="F261" s="1417"/>
      <c r="G261" s="1542"/>
      <c r="H261" s="323">
        <v>6</v>
      </c>
      <c r="I261" s="400" t="s">
        <v>459</v>
      </c>
      <c r="J261" s="1544"/>
      <c r="K261" s="323">
        <f>H261+K259</f>
        <v>3500</v>
      </c>
      <c r="L261" s="400" t="s">
        <v>459</v>
      </c>
      <c r="M261" s="1546"/>
      <c r="N261" s="320" t="s">
        <v>3437</v>
      </c>
      <c r="O261" s="1548"/>
      <c r="P261" s="327"/>
    </row>
    <row r="262" spans="1:16" ht="45" customHeight="1">
      <c r="A262" s="1410" t="s">
        <v>6473</v>
      </c>
      <c r="B262" s="320" t="s">
        <v>1985</v>
      </c>
      <c r="C262" s="1412">
        <v>175438</v>
      </c>
      <c r="D262" s="1414" t="s">
        <v>459</v>
      </c>
      <c r="E262" s="331" t="s">
        <v>6474</v>
      </c>
      <c r="F262" s="1416">
        <v>864</v>
      </c>
      <c r="G262" s="1541" t="s">
        <v>459</v>
      </c>
      <c r="H262" s="1455" t="str">
        <f>E262</f>
        <v>111/10/13</v>
      </c>
      <c r="I262" s="1358"/>
      <c r="J262" s="1543" t="s">
        <v>876</v>
      </c>
      <c r="K262" s="323">
        <f>F262+K260</f>
        <v>125158</v>
      </c>
      <c r="L262" s="400" t="s">
        <v>459</v>
      </c>
      <c r="M262" s="1545" t="s">
        <v>444</v>
      </c>
      <c r="N262" s="320" t="s">
        <v>676</v>
      </c>
      <c r="O262" s="1547" t="s">
        <v>6475</v>
      </c>
      <c r="P262" s="327"/>
    </row>
    <row r="263" spans="1:16" ht="45" customHeight="1">
      <c r="A263" s="1411"/>
      <c r="B263" s="320" t="s">
        <v>1221</v>
      </c>
      <c r="C263" s="1413"/>
      <c r="D263" s="1415"/>
      <c r="E263" s="331" t="str">
        <f>E262</f>
        <v>111/10/13</v>
      </c>
      <c r="F263" s="1417"/>
      <c r="G263" s="1542"/>
      <c r="H263" s="323">
        <v>18</v>
      </c>
      <c r="I263" s="400" t="s">
        <v>459</v>
      </c>
      <c r="J263" s="1544"/>
      <c r="K263" s="323">
        <f>H263+K261</f>
        <v>3518</v>
      </c>
      <c r="L263" s="400" t="s">
        <v>459</v>
      </c>
      <c r="M263" s="1546"/>
      <c r="N263" s="320" t="s">
        <v>2575</v>
      </c>
      <c r="O263" s="1548"/>
      <c r="P263" s="327"/>
    </row>
    <row r="264" spans="1:16" ht="45" customHeight="1">
      <c r="A264" s="1410" t="s">
        <v>6476</v>
      </c>
      <c r="B264" s="320" t="s">
        <v>1985</v>
      </c>
      <c r="C264" s="1412">
        <v>175438</v>
      </c>
      <c r="D264" s="1414" t="s">
        <v>459</v>
      </c>
      <c r="E264" s="331" t="s">
        <v>6477</v>
      </c>
      <c r="F264" s="1416">
        <v>416</v>
      </c>
      <c r="G264" s="1541" t="s">
        <v>459</v>
      </c>
      <c r="H264" s="1455" t="str">
        <f>E264</f>
        <v>111/10/14</v>
      </c>
      <c r="I264" s="1358"/>
      <c r="J264" s="1543" t="s">
        <v>876</v>
      </c>
      <c r="K264" s="323">
        <f>F264+K262</f>
        <v>125574</v>
      </c>
      <c r="L264" s="400" t="s">
        <v>459</v>
      </c>
      <c r="M264" s="1545" t="s">
        <v>444</v>
      </c>
      <c r="N264" s="320" t="s">
        <v>5027</v>
      </c>
      <c r="O264" s="1547" t="s">
        <v>6478</v>
      </c>
      <c r="P264" s="327"/>
    </row>
    <row r="265" spans="1:16" ht="45" customHeight="1">
      <c r="A265" s="1411"/>
      <c r="B265" s="320" t="s">
        <v>1221</v>
      </c>
      <c r="C265" s="1413"/>
      <c r="D265" s="1415"/>
      <c r="E265" s="331" t="str">
        <f>E264</f>
        <v>111/10/14</v>
      </c>
      <c r="F265" s="1417"/>
      <c r="G265" s="1542"/>
      <c r="H265" s="323">
        <v>11</v>
      </c>
      <c r="I265" s="400" t="s">
        <v>459</v>
      </c>
      <c r="J265" s="1544"/>
      <c r="K265" s="323">
        <f>H265+K263</f>
        <v>3529</v>
      </c>
      <c r="L265" s="400" t="s">
        <v>459</v>
      </c>
      <c r="M265" s="1546"/>
      <c r="N265" s="320" t="s">
        <v>3437</v>
      </c>
      <c r="O265" s="1548"/>
      <c r="P265" s="327"/>
    </row>
    <row r="266" spans="1:16" ht="45" customHeight="1">
      <c r="A266" s="1410" t="s">
        <v>6729</v>
      </c>
      <c r="B266" s="320" t="s">
        <v>1985</v>
      </c>
      <c r="C266" s="1412">
        <v>175438</v>
      </c>
      <c r="D266" s="1414" t="s">
        <v>459</v>
      </c>
      <c r="E266" s="331" t="s">
        <v>6730</v>
      </c>
      <c r="F266" s="1416">
        <v>990</v>
      </c>
      <c r="G266" s="1541" t="s">
        <v>459</v>
      </c>
      <c r="H266" s="1455" t="str">
        <f>E266</f>
        <v>111/10/17</v>
      </c>
      <c r="I266" s="1358"/>
      <c r="J266" s="1543" t="s">
        <v>876</v>
      </c>
      <c r="K266" s="323">
        <f>F266+K264</f>
        <v>126564</v>
      </c>
      <c r="L266" s="400" t="s">
        <v>459</v>
      </c>
      <c r="M266" s="1545" t="s">
        <v>444</v>
      </c>
      <c r="N266" s="320" t="s">
        <v>714</v>
      </c>
      <c r="O266" s="1547" t="s">
        <v>6731</v>
      </c>
      <c r="P266" s="327"/>
    </row>
    <row r="267" spans="1:16" ht="45" customHeight="1">
      <c r="A267" s="1411"/>
      <c r="B267" s="320" t="s">
        <v>1221</v>
      </c>
      <c r="C267" s="1413"/>
      <c r="D267" s="1415"/>
      <c r="E267" s="331" t="str">
        <f>E266</f>
        <v>111/10/17</v>
      </c>
      <c r="F267" s="1417"/>
      <c r="G267" s="1542"/>
      <c r="H267" s="323">
        <v>20</v>
      </c>
      <c r="I267" s="400" t="s">
        <v>459</v>
      </c>
      <c r="J267" s="1544"/>
      <c r="K267" s="323">
        <f>H267+K265</f>
        <v>3549</v>
      </c>
      <c r="L267" s="400" t="s">
        <v>459</v>
      </c>
      <c r="M267" s="1546"/>
      <c r="N267" s="320" t="s">
        <v>879</v>
      </c>
      <c r="O267" s="1548"/>
      <c r="P267" s="327"/>
    </row>
    <row r="268" spans="1:16" ht="45" customHeight="1">
      <c r="A268" s="1410" t="s">
        <v>6732</v>
      </c>
      <c r="B268" s="320" t="s">
        <v>1985</v>
      </c>
      <c r="C268" s="1412">
        <v>175438</v>
      </c>
      <c r="D268" s="1414" t="s">
        <v>459</v>
      </c>
      <c r="E268" s="331" t="s">
        <v>6733</v>
      </c>
      <c r="F268" s="1416">
        <v>640</v>
      </c>
      <c r="G268" s="1541" t="s">
        <v>459</v>
      </c>
      <c r="H268" s="1455" t="str">
        <f>E268</f>
        <v>111/10/21</v>
      </c>
      <c r="I268" s="1358"/>
      <c r="J268" s="1543" t="s">
        <v>876</v>
      </c>
      <c r="K268" s="323">
        <f>F268+K266</f>
        <v>127204</v>
      </c>
      <c r="L268" s="400" t="s">
        <v>459</v>
      </c>
      <c r="M268" s="1545" t="s">
        <v>444</v>
      </c>
      <c r="N268" s="320" t="s">
        <v>676</v>
      </c>
      <c r="O268" s="1547" t="s">
        <v>6734</v>
      </c>
      <c r="P268" s="327"/>
    </row>
    <row r="269" spans="1:16" ht="45" customHeight="1">
      <c r="A269" s="1411"/>
      <c r="B269" s="320" t="s">
        <v>1221</v>
      </c>
      <c r="C269" s="1413"/>
      <c r="D269" s="1415"/>
      <c r="E269" s="331" t="str">
        <f>E268</f>
        <v>111/10/21</v>
      </c>
      <c r="F269" s="1417"/>
      <c r="G269" s="1542"/>
      <c r="H269" s="323">
        <v>26</v>
      </c>
      <c r="I269" s="400" t="s">
        <v>459</v>
      </c>
      <c r="J269" s="1544"/>
      <c r="K269" s="323">
        <f>H269+K267</f>
        <v>3575</v>
      </c>
      <c r="L269" s="400" t="s">
        <v>459</v>
      </c>
      <c r="M269" s="1546"/>
      <c r="N269" s="320" t="s">
        <v>5634</v>
      </c>
      <c r="O269" s="1548"/>
      <c r="P269" s="327"/>
    </row>
    <row r="270" spans="1:16" ht="45" customHeight="1">
      <c r="A270" s="1410" t="s">
        <v>6735</v>
      </c>
      <c r="B270" s="320" t="s">
        <v>1985</v>
      </c>
      <c r="C270" s="1412">
        <v>175438</v>
      </c>
      <c r="D270" s="1414" t="s">
        <v>459</v>
      </c>
      <c r="E270" s="331" t="s">
        <v>6736</v>
      </c>
      <c r="F270" s="1416">
        <v>648</v>
      </c>
      <c r="G270" s="1541" t="s">
        <v>459</v>
      </c>
      <c r="H270" s="1455" t="str">
        <f>E270</f>
        <v>111/10/24</v>
      </c>
      <c r="I270" s="1358"/>
      <c r="J270" s="1543" t="s">
        <v>876</v>
      </c>
      <c r="K270" s="323">
        <f>F270+K268</f>
        <v>127852</v>
      </c>
      <c r="L270" s="400" t="s">
        <v>459</v>
      </c>
      <c r="M270" s="1545" t="s">
        <v>444</v>
      </c>
      <c r="N270" s="320" t="s">
        <v>714</v>
      </c>
      <c r="O270" s="1547" t="s">
        <v>6737</v>
      </c>
      <c r="P270" s="327"/>
    </row>
    <row r="271" spans="1:16" ht="45" customHeight="1">
      <c r="A271" s="1411"/>
      <c r="B271" s="320" t="s">
        <v>1221</v>
      </c>
      <c r="C271" s="1413"/>
      <c r="D271" s="1415"/>
      <c r="E271" s="331" t="str">
        <f>E270</f>
        <v>111/10/24</v>
      </c>
      <c r="F271" s="1417"/>
      <c r="G271" s="1542"/>
      <c r="H271" s="323">
        <v>13</v>
      </c>
      <c r="I271" s="400" t="s">
        <v>459</v>
      </c>
      <c r="J271" s="1544"/>
      <c r="K271" s="323">
        <f>H271+K269</f>
        <v>3588</v>
      </c>
      <c r="L271" s="400" t="s">
        <v>459</v>
      </c>
      <c r="M271" s="1546"/>
      <c r="N271" s="320" t="s">
        <v>879</v>
      </c>
      <c r="O271" s="1548"/>
      <c r="P271" s="327"/>
    </row>
    <row r="272" spans="1:16" ht="45" customHeight="1">
      <c r="A272" s="1410" t="s">
        <v>6738</v>
      </c>
      <c r="B272" s="320" t="s">
        <v>1985</v>
      </c>
      <c r="C272" s="1412">
        <v>175438</v>
      </c>
      <c r="D272" s="1414" t="s">
        <v>459</v>
      </c>
      <c r="E272" s="331" t="s">
        <v>6654</v>
      </c>
      <c r="F272" s="1416">
        <v>960</v>
      </c>
      <c r="G272" s="1541" t="s">
        <v>459</v>
      </c>
      <c r="H272" s="1455" t="str">
        <f>E272</f>
        <v>111/10/26</v>
      </c>
      <c r="I272" s="1358"/>
      <c r="J272" s="1543" t="s">
        <v>876</v>
      </c>
      <c r="K272" s="323">
        <f>F272+K270</f>
        <v>128812</v>
      </c>
      <c r="L272" s="400" t="s">
        <v>459</v>
      </c>
      <c r="M272" s="1545" t="s">
        <v>444</v>
      </c>
      <c r="N272" s="320" t="s">
        <v>5027</v>
      </c>
      <c r="O272" s="1547" t="s">
        <v>6739</v>
      </c>
      <c r="P272" s="327"/>
    </row>
    <row r="273" spans="1:16" ht="45" customHeight="1">
      <c r="A273" s="1411"/>
      <c r="B273" s="320" t="s">
        <v>1221</v>
      </c>
      <c r="C273" s="1413"/>
      <c r="D273" s="1415"/>
      <c r="E273" s="331" t="str">
        <f>E272</f>
        <v>111/10/26</v>
      </c>
      <c r="F273" s="1417"/>
      <c r="G273" s="1542"/>
      <c r="H273" s="323">
        <v>20</v>
      </c>
      <c r="I273" s="400" t="s">
        <v>459</v>
      </c>
      <c r="J273" s="1544"/>
      <c r="K273" s="323">
        <f>H273+K271</f>
        <v>3608</v>
      </c>
      <c r="L273" s="400" t="s">
        <v>459</v>
      </c>
      <c r="M273" s="1546"/>
      <c r="N273" s="320" t="s">
        <v>3437</v>
      </c>
      <c r="O273" s="1548"/>
      <c r="P273" s="327"/>
    </row>
    <row r="274" spans="1:16" ht="45" customHeight="1">
      <c r="A274" s="1410" t="s">
        <v>6740</v>
      </c>
      <c r="B274" s="320" t="s">
        <v>1985</v>
      </c>
      <c r="C274" s="1412">
        <v>175438</v>
      </c>
      <c r="D274" s="1414" t="s">
        <v>459</v>
      </c>
      <c r="E274" s="331" t="s">
        <v>6741</v>
      </c>
      <c r="F274" s="1416">
        <v>260</v>
      </c>
      <c r="G274" s="1541" t="s">
        <v>459</v>
      </c>
      <c r="H274" s="1455" t="str">
        <f>E274</f>
        <v>111/10/26</v>
      </c>
      <c r="I274" s="1358"/>
      <c r="J274" s="1543" t="s">
        <v>876</v>
      </c>
      <c r="K274" s="323">
        <f>F274+K272</f>
        <v>129072</v>
      </c>
      <c r="L274" s="400" t="s">
        <v>459</v>
      </c>
      <c r="M274" s="1545" t="s">
        <v>444</v>
      </c>
      <c r="N274" s="320" t="s">
        <v>714</v>
      </c>
      <c r="O274" s="1547" t="s">
        <v>6742</v>
      </c>
      <c r="P274" s="327"/>
    </row>
    <row r="275" spans="1:16" ht="45" customHeight="1">
      <c r="A275" s="1411"/>
      <c r="B275" s="320" t="s">
        <v>1221</v>
      </c>
      <c r="C275" s="1413"/>
      <c r="D275" s="1415"/>
      <c r="E275" s="331" t="str">
        <f>E274</f>
        <v>111/10/26</v>
      </c>
      <c r="F275" s="1417"/>
      <c r="G275" s="1542"/>
      <c r="H275" s="323">
        <v>4</v>
      </c>
      <c r="I275" s="400" t="s">
        <v>459</v>
      </c>
      <c r="J275" s="1544"/>
      <c r="K275" s="323">
        <f>H275+K273</f>
        <v>3612</v>
      </c>
      <c r="L275" s="400" t="s">
        <v>459</v>
      </c>
      <c r="M275" s="1546"/>
      <c r="N275" s="320" t="s">
        <v>879</v>
      </c>
      <c r="O275" s="1548"/>
      <c r="P275" s="327"/>
    </row>
    <row r="276" spans="1:16" ht="45" customHeight="1">
      <c r="A276" s="1410" t="s">
        <v>6743</v>
      </c>
      <c r="B276" s="320" t="s">
        <v>1985</v>
      </c>
      <c r="C276" s="1412">
        <v>175438</v>
      </c>
      <c r="D276" s="1414" t="s">
        <v>459</v>
      </c>
      <c r="E276" s="331" t="s">
        <v>6744</v>
      </c>
      <c r="F276" s="1416">
        <v>529</v>
      </c>
      <c r="G276" s="1541" t="s">
        <v>459</v>
      </c>
      <c r="H276" s="1455" t="str">
        <f>E276</f>
        <v>111/10/27</v>
      </c>
      <c r="I276" s="1358"/>
      <c r="J276" s="1543" t="s">
        <v>876</v>
      </c>
      <c r="K276" s="323">
        <f>F276+K274</f>
        <v>129601</v>
      </c>
      <c r="L276" s="400" t="s">
        <v>459</v>
      </c>
      <c r="M276" s="1545" t="s">
        <v>444</v>
      </c>
      <c r="N276" s="320" t="s">
        <v>714</v>
      </c>
      <c r="O276" s="1547" t="s">
        <v>6771</v>
      </c>
      <c r="P276" s="327"/>
    </row>
    <row r="277" spans="1:16" ht="45" customHeight="1">
      <c r="A277" s="1411"/>
      <c r="B277" s="320" t="s">
        <v>1221</v>
      </c>
      <c r="C277" s="1413"/>
      <c r="D277" s="1415"/>
      <c r="E277" s="331" t="str">
        <f>E276</f>
        <v>111/10/27</v>
      </c>
      <c r="F277" s="1417"/>
      <c r="G277" s="1542"/>
      <c r="H277" s="323">
        <v>11</v>
      </c>
      <c r="I277" s="400" t="s">
        <v>459</v>
      </c>
      <c r="J277" s="1544"/>
      <c r="K277" s="323">
        <f>H277+K275</f>
        <v>3623</v>
      </c>
      <c r="L277" s="400" t="s">
        <v>459</v>
      </c>
      <c r="M277" s="1546"/>
      <c r="N277" s="320" t="s">
        <v>879</v>
      </c>
      <c r="O277" s="1548"/>
      <c r="P277" s="327"/>
    </row>
    <row r="278" spans="1:16" ht="45" customHeight="1">
      <c r="A278" s="1410" t="s">
        <v>6774</v>
      </c>
      <c r="B278" s="320" t="s">
        <v>1985</v>
      </c>
      <c r="C278" s="1412">
        <v>175438</v>
      </c>
      <c r="D278" s="1414" t="s">
        <v>459</v>
      </c>
      <c r="E278" s="331" t="s">
        <v>6775</v>
      </c>
      <c r="F278" s="1416">
        <v>1524</v>
      </c>
      <c r="G278" s="1541" t="s">
        <v>459</v>
      </c>
      <c r="H278" s="1455" t="str">
        <f>E278</f>
        <v>111/11/7</v>
      </c>
      <c r="I278" s="1358"/>
      <c r="J278" s="1543" t="s">
        <v>876</v>
      </c>
      <c r="K278" s="323">
        <f>F278+K276</f>
        <v>131125</v>
      </c>
      <c r="L278" s="400" t="s">
        <v>459</v>
      </c>
      <c r="M278" s="1545" t="s">
        <v>444</v>
      </c>
      <c r="N278" s="320" t="s">
        <v>5027</v>
      </c>
      <c r="O278" s="1547" t="s">
        <v>6776</v>
      </c>
      <c r="P278" s="327"/>
    </row>
    <row r="279" spans="1:16" ht="45" customHeight="1">
      <c r="A279" s="1411"/>
      <c r="B279" s="320" t="s">
        <v>1221</v>
      </c>
      <c r="C279" s="1413"/>
      <c r="D279" s="1415"/>
      <c r="E279" s="331" t="str">
        <f>E278</f>
        <v>111/11/7</v>
      </c>
      <c r="F279" s="1417"/>
      <c r="G279" s="1542"/>
      <c r="H279" s="323">
        <v>31</v>
      </c>
      <c r="I279" s="400" t="s">
        <v>459</v>
      </c>
      <c r="J279" s="1544"/>
      <c r="K279" s="323">
        <f>H279+K277</f>
        <v>3654</v>
      </c>
      <c r="L279" s="400" t="s">
        <v>459</v>
      </c>
      <c r="M279" s="1546"/>
      <c r="N279" s="320" t="s">
        <v>3437</v>
      </c>
      <c r="O279" s="1548"/>
      <c r="P279" s="327"/>
    </row>
    <row r="280" spans="1:16" ht="45" customHeight="1">
      <c r="A280" s="1410" t="s">
        <v>6777</v>
      </c>
      <c r="B280" s="320" t="s">
        <v>1985</v>
      </c>
      <c r="C280" s="1412">
        <v>175438</v>
      </c>
      <c r="D280" s="1414" t="s">
        <v>459</v>
      </c>
      <c r="E280" s="331" t="s">
        <v>6778</v>
      </c>
      <c r="F280" s="1416">
        <v>136</v>
      </c>
      <c r="G280" s="1541" t="s">
        <v>459</v>
      </c>
      <c r="H280" s="1455" t="str">
        <f>E280</f>
        <v>111/11/8</v>
      </c>
      <c r="I280" s="1358"/>
      <c r="J280" s="1543" t="s">
        <v>876</v>
      </c>
      <c r="K280" s="323">
        <f>F280+K278</f>
        <v>131261</v>
      </c>
      <c r="L280" s="400" t="s">
        <v>459</v>
      </c>
      <c r="M280" s="1545" t="s">
        <v>444</v>
      </c>
      <c r="N280" s="320" t="s">
        <v>714</v>
      </c>
      <c r="O280" s="1547" t="s">
        <v>6779</v>
      </c>
      <c r="P280" s="327"/>
    </row>
    <row r="281" spans="1:16" ht="45" customHeight="1">
      <c r="A281" s="1411"/>
      <c r="B281" s="320" t="s">
        <v>1221</v>
      </c>
      <c r="C281" s="1413"/>
      <c r="D281" s="1415"/>
      <c r="E281" s="331" t="str">
        <f>E280</f>
        <v>111/11/8</v>
      </c>
      <c r="F281" s="1417"/>
      <c r="G281" s="1542"/>
      <c r="H281" s="323">
        <v>10</v>
      </c>
      <c r="I281" s="400" t="s">
        <v>459</v>
      </c>
      <c r="J281" s="1544"/>
      <c r="K281" s="323">
        <f>H281+K279</f>
        <v>3664</v>
      </c>
      <c r="L281" s="400" t="s">
        <v>459</v>
      </c>
      <c r="M281" s="1546"/>
      <c r="N281" s="320" t="s">
        <v>879</v>
      </c>
      <c r="O281" s="1548"/>
      <c r="P281" s="327"/>
    </row>
    <row r="282" spans="1:16" ht="45" customHeight="1">
      <c r="A282" s="1410" t="s">
        <v>6780</v>
      </c>
      <c r="B282" s="320" t="s">
        <v>1985</v>
      </c>
      <c r="C282" s="1412">
        <v>175438</v>
      </c>
      <c r="D282" s="1414" t="s">
        <v>459</v>
      </c>
      <c r="E282" s="331" t="s">
        <v>6778</v>
      </c>
      <c r="F282" s="1416">
        <v>136</v>
      </c>
      <c r="G282" s="1541" t="s">
        <v>459</v>
      </c>
      <c r="H282" s="1455" t="str">
        <f>E282</f>
        <v>111/11/8</v>
      </c>
      <c r="I282" s="1358"/>
      <c r="J282" s="1543" t="s">
        <v>876</v>
      </c>
      <c r="K282" s="323">
        <f>F282+K280</f>
        <v>131397</v>
      </c>
      <c r="L282" s="400" t="s">
        <v>459</v>
      </c>
      <c r="M282" s="1545" t="s">
        <v>444</v>
      </c>
      <c r="N282" s="320" t="s">
        <v>714</v>
      </c>
      <c r="O282" s="1547" t="s">
        <v>6781</v>
      </c>
      <c r="P282" s="327"/>
    </row>
    <row r="283" spans="1:16" ht="45" customHeight="1">
      <c r="A283" s="1411"/>
      <c r="B283" s="320" t="s">
        <v>1221</v>
      </c>
      <c r="C283" s="1413"/>
      <c r="D283" s="1415"/>
      <c r="E283" s="331" t="str">
        <f>E282</f>
        <v>111/11/8</v>
      </c>
      <c r="F283" s="1417"/>
      <c r="G283" s="1542"/>
      <c r="H283" s="323">
        <v>10</v>
      </c>
      <c r="I283" s="400" t="s">
        <v>459</v>
      </c>
      <c r="J283" s="1544"/>
      <c r="K283" s="323">
        <f>H283+K281</f>
        <v>3674</v>
      </c>
      <c r="L283" s="400" t="s">
        <v>459</v>
      </c>
      <c r="M283" s="1546"/>
      <c r="N283" s="320" t="s">
        <v>879</v>
      </c>
      <c r="O283" s="1548"/>
      <c r="P283" s="327"/>
    </row>
    <row r="284" spans="1:16" ht="45" customHeight="1">
      <c r="A284" s="1410" t="s">
        <v>6782</v>
      </c>
      <c r="B284" s="320" t="s">
        <v>1985</v>
      </c>
      <c r="C284" s="1412">
        <v>175438</v>
      </c>
      <c r="D284" s="1414" t="s">
        <v>459</v>
      </c>
      <c r="E284" s="331" t="s">
        <v>6778</v>
      </c>
      <c r="F284" s="1416">
        <v>136</v>
      </c>
      <c r="G284" s="1541" t="s">
        <v>459</v>
      </c>
      <c r="H284" s="1455" t="str">
        <f>E284</f>
        <v>111/11/8</v>
      </c>
      <c r="I284" s="1358"/>
      <c r="J284" s="1543" t="s">
        <v>876</v>
      </c>
      <c r="K284" s="323">
        <f>F284+K282</f>
        <v>131533</v>
      </c>
      <c r="L284" s="400" t="s">
        <v>459</v>
      </c>
      <c r="M284" s="1545" t="s">
        <v>444</v>
      </c>
      <c r="N284" s="320" t="s">
        <v>714</v>
      </c>
      <c r="O284" s="1547" t="s">
        <v>6783</v>
      </c>
      <c r="P284" s="327"/>
    </row>
    <row r="285" spans="1:16" ht="45" customHeight="1">
      <c r="A285" s="1411"/>
      <c r="B285" s="320" t="s">
        <v>1221</v>
      </c>
      <c r="C285" s="1413"/>
      <c r="D285" s="1415"/>
      <c r="E285" s="331" t="str">
        <f>E284</f>
        <v>111/11/8</v>
      </c>
      <c r="F285" s="1417"/>
      <c r="G285" s="1542"/>
      <c r="H285" s="323">
        <v>10</v>
      </c>
      <c r="I285" s="400" t="s">
        <v>459</v>
      </c>
      <c r="J285" s="1544"/>
      <c r="K285" s="323">
        <f>H285+K283</f>
        <v>3684</v>
      </c>
      <c r="L285" s="400" t="s">
        <v>459</v>
      </c>
      <c r="M285" s="1546"/>
      <c r="N285" s="320" t="s">
        <v>879</v>
      </c>
      <c r="O285" s="1548"/>
      <c r="P285" s="327"/>
    </row>
    <row r="286" spans="1:16" ht="45" customHeight="1">
      <c r="A286" s="1410" t="s">
        <v>6784</v>
      </c>
      <c r="B286" s="320" t="s">
        <v>1985</v>
      </c>
      <c r="C286" s="1412">
        <v>175438</v>
      </c>
      <c r="D286" s="1414" t="s">
        <v>459</v>
      </c>
      <c r="E286" s="331" t="s">
        <v>6778</v>
      </c>
      <c r="F286" s="1416">
        <v>136</v>
      </c>
      <c r="G286" s="1541" t="s">
        <v>459</v>
      </c>
      <c r="H286" s="1455" t="str">
        <f>E286</f>
        <v>111/11/8</v>
      </c>
      <c r="I286" s="1358"/>
      <c r="J286" s="1543" t="s">
        <v>876</v>
      </c>
      <c r="K286" s="323">
        <f>F286+K284</f>
        <v>131669</v>
      </c>
      <c r="L286" s="400" t="s">
        <v>459</v>
      </c>
      <c r="M286" s="1545" t="s">
        <v>444</v>
      </c>
      <c r="N286" s="320" t="s">
        <v>714</v>
      </c>
      <c r="O286" s="1547" t="s">
        <v>6785</v>
      </c>
      <c r="P286" s="327"/>
    </row>
    <row r="287" spans="1:16" ht="45" customHeight="1">
      <c r="A287" s="1411"/>
      <c r="B287" s="320" t="s">
        <v>1221</v>
      </c>
      <c r="C287" s="1413"/>
      <c r="D287" s="1415"/>
      <c r="E287" s="331" t="str">
        <f>E286</f>
        <v>111/11/8</v>
      </c>
      <c r="F287" s="1417"/>
      <c r="G287" s="1542"/>
      <c r="H287" s="323">
        <v>10</v>
      </c>
      <c r="I287" s="400" t="s">
        <v>459</v>
      </c>
      <c r="J287" s="1544"/>
      <c r="K287" s="323">
        <f>H287+K285</f>
        <v>3694</v>
      </c>
      <c r="L287" s="400" t="s">
        <v>459</v>
      </c>
      <c r="M287" s="1546"/>
      <c r="N287" s="320" t="s">
        <v>879</v>
      </c>
      <c r="O287" s="1548"/>
      <c r="P287" s="327"/>
    </row>
    <row r="288" spans="1:16" ht="45" customHeight="1">
      <c r="A288" s="1410" t="s">
        <v>6786</v>
      </c>
      <c r="B288" s="320" t="s">
        <v>1985</v>
      </c>
      <c r="C288" s="1412">
        <v>175438</v>
      </c>
      <c r="D288" s="1414" t="s">
        <v>459</v>
      </c>
      <c r="E288" s="331" t="s">
        <v>6787</v>
      </c>
      <c r="F288" s="1416">
        <v>620</v>
      </c>
      <c r="G288" s="1541" t="s">
        <v>459</v>
      </c>
      <c r="H288" s="1455" t="str">
        <f>E288</f>
        <v>111/11/9</v>
      </c>
      <c r="I288" s="1358"/>
      <c r="J288" s="1543" t="s">
        <v>876</v>
      </c>
      <c r="K288" s="323">
        <f>F288+K286</f>
        <v>132289</v>
      </c>
      <c r="L288" s="400" t="s">
        <v>459</v>
      </c>
      <c r="M288" s="1545" t="s">
        <v>444</v>
      </c>
      <c r="N288" s="320" t="s">
        <v>676</v>
      </c>
      <c r="O288" s="1547" t="s">
        <v>6788</v>
      </c>
      <c r="P288" s="327"/>
    </row>
    <row r="289" spans="1:16" ht="45" customHeight="1">
      <c r="A289" s="1411"/>
      <c r="B289" s="320" t="s">
        <v>1221</v>
      </c>
      <c r="C289" s="1413"/>
      <c r="D289" s="1415"/>
      <c r="E289" s="331" t="str">
        <f>E288</f>
        <v>111/11/9</v>
      </c>
      <c r="F289" s="1417"/>
      <c r="G289" s="1542"/>
      <c r="H289" s="323">
        <v>25</v>
      </c>
      <c r="I289" s="400" t="s">
        <v>459</v>
      </c>
      <c r="J289" s="1544"/>
      <c r="K289" s="323">
        <f>H289+K287</f>
        <v>3719</v>
      </c>
      <c r="L289" s="400" t="s">
        <v>459</v>
      </c>
      <c r="M289" s="1546"/>
      <c r="N289" s="320" t="s">
        <v>2838</v>
      </c>
      <c r="O289" s="1548"/>
      <c r="P289" s="327"/>
    </row>
    <row r="290" spans="1:16" ht="45" customHeight="1">
      <c r="A290" s="1410" t="s">
        <v>6840</v>
      </c>
      <c r="B290" s="320" t="s">
        <v>1985</v>
      </c>
      <c r="C290" s="1412">
        <v>175438</v>
      </c>
      <c r="D290" s="1414" t="s">
        <v>459</v>
      </c>
      <c r="E290" s="331" t="s">
        <v>6799</v>
      </c>
      <c r="F290" s="1416">
        <v>1524</v>
      </c>
      <c r="G290" s="1541" t="s">
        <v>459</v>
      </c>
      <c r="H290" s="1455" t="str">
        <f>E290</f>
        <v>111/11/15</v>
      </c>
      <c r="I290" s="1358"/>
      <c r="J290" s="1543" t="s">
        <v>876</v>
      </c>
      <c r="K290" s="323">
        <f>F290+K288</f>
        <v>133813</v>
      </c>
      <c r="L290" s="400" t="s">
        <v>459</v>
      </c>
      <c r="M290" s="1545" t="s">
        <v>444</v>
      </c>
      <c r="N290" s="320" t="s">
        <v>5027</v>
      </c>
      <c r="O290" s="1547" t="s">
        <v>6841</v>
      </c>
      <c r="P290" s="327"/>
    </row>
    <row r="291" spans="1:16" ht="45" customHeight="1">
      <c r="A291" s="1411"/>
      <c r="B291" s="320" t="s">
        <v>1221</v>
      </c>
      <c r="C291" s="1413"/>
      <c r="D291" s="1415"/>
      <c r="E291" s="331" t="str">
        <f>E290</f>
        <v>111/11/15</v>
      </c>
      <c r="F291" s="1417"/>
      <c r="G291" s="1542"/>
      <c r="H291" s="323">
        <v>31</v>
      </c>
      <c r="I291" s="400" t="s">
        <v>459</v>
      </c>
      <c r="J291" s="1544"/>
      <c r="K291" s="323">
        <f>H291+K289</f>
        <v>3750</v>
      </c>
      <c r="L291" s="400" t="s">
        <v>459</v>
      </c>
      <c r="M291" s="1546"/>
      <c r="N291" s="320" t="s">
        <v>3437</v>
      </c>
      <c r="O291" s="1548"/>
      <c r="P291" s="327"/>
    </row>
    <row r="292" spans="1:16" ht="45" customHeight="1">
      <c r="A292" s="1410" t="s">
        <v>6842</v>
      </c>
      <c r="B292" s="320" t="s">
        <v>1985</v>
      </c>
      <c r="C292" s="1412">
        <v>175438</v>
      </c>
      <c r="D292" s="1414" t="s">
        <v>459</v>
      </c>
      <c r="E292" s="331" t="s">
        <v>6843</v>
      </c>
      <c r="F292" s="1416">
        <v>639</v>
      </c>
      <c r="G292" s="1541" t="s">
        <v>459</v>
      </c>
      <c r="H292" s="1455" t="str">
        <f>E292</f>
        <v>111/11/21</v>
      </c>
      <c r="I292" s="1358"/>
      <c r="J292" s="1543" t="s">
        <v>876</v>
      </c>
      <c r="K292" s="323">
        <f>F292+K290</f>
        <v>134452</v>
      </c>
      <c r="L292" s="400" t="s">
        <v>459</v>
      </c>
      <c r="M292" s="1545" t="s">
        <v>444</v>
      </c>
      <c r="N292" s="320" t="s">
        <v>714</v>
      </c>
      <c r="O292" s="1547" t="s">
        <v>6844</v>
      </c>
      <c r="P292" s="327"/>
    </row>
    <row r="293" spans="1:16" ht="45" customHeight="1">
      <c r="A293" s="1411"/>
      <c r="B293" s="320" t="s">
        <v>1221</v>
      </c>
      <c r="C293" s="1413"/>
      <c r="D293" s="1415"/>
      <c r="E293" s="331" t="str">
        <f>E292</f>
        <v>111/11/21</v>
      </c>
      <c r="F293" s="1417"/>
      <c r="G293" s="1542"/>
      <c r="H293" s="323">
        <v>13</v>
      </c>
      <c r="I293" s="400" t="s">
        <v>459</v>
      </c>
      <c r="J293" s="1544"/>
      <c r="K293" s="323">
        <f>H293+K291</f>
        <v>3763</v>
      </c>
      <c r="L293" s="400" t="s">
        <v>459</v>
      </c>
      <c r="M293" s="1546"/>
      <c r="N293" s="320" t="s">
        <v>879</v>
      </c>
      <c r="O293" s="1548"/>
      <c r="P293" s="327"/>
    </row>
    <row r="294" spans="1:16" ht="45" customHeight="1">
      <c r="A294" s="1410" t="s">
        <v>6845</v>
      </c>
      <c r="B294" s="320" t="s">
        <v>1985</v>
      </c>
      <c r="C294" s="1412">
        <v>175438</v>
      </c>
      <c r="D294" s="1414" t="s">
        <v>459</v>
      </c>
      <c r="E294" s="331" t="s">
        <v>6843</v>
      </c>
      <c r="F294" s="1416">
        <v>639</v>
      </c>
      <c r="G294" s="1541" t="s">
        <v>459</v>
      </c>
      <c r="H294" s="1455" t="str">
        <f>E294</f>
        <v>111/11/21</v>
      </c>
      <c r="I294" s="1358"/>
      <c r="J294" s="1543" t="s">
        <v>876</v>
      </c>
      <c r="K294" s="323">
        <f>F294+K292</f>
        <v>135091</v>
      </c>
      <c r="L294" s="400" t="s">
        <v>459</v>
      </c>
      <c r="M294" s="1545" t="s">
        <v>444</v>
      </c>
      <c r="N294" s="320" t="s">
        <v>714</v>
      </c>
      <c r="O294" s="1547" t="s">
        <v>6848</v>
      </c>
      <c r="P294" s="327"/>
    </row>
    <row r="295" spans="1:16" ht="45" customHeight="1">
      <c r="A295" s="1411"/>
      <c r="B295" s="320" t="s">
        <v>1221</v>
      </c>
      <c r="C295" s="1413"/>
      <c r="D295" s="1415"/>
      <c r="E295" s="331" t="str">
        <f>E294</f>
        <v>111/11/21</v>
      </c>
      <c r="F295" s="1417"/>
      <c r="G295" s="1542"/>
      <c r="H295" s="323">
        <v>13</v>
      </c>
      <c r="I295" s="400" t="s">
        <v>459</v>
      </c>
      <c r="J295" s="1544"/>
      <c r="K295" s="323">
        <f>H295+K293</f>
        <v>3776</v>
      </c>
      <c r="L295" s="400" t="s">
        <v>459</v>
      </c>
      <c r="M295" s="1546"/>
      <c r="N295" s="320" t="s">
        <v>879</v>
      </c>
      <c r="O295" s="1548"/>
      <c r="P295" s="327"/>
    </row>
    <row r="296" spans="1:16" ht="45" customHeight="1">
      <c r="A296" s="1410" t="s">
        <v>6846</v>
      </c>
      <c r="B296" s="320" t="s">
        <v>1985</v>
      </c>
      <c r="C296" s="1412">
        <v>175438</v>
      </c>
      <c r="D296" s="1414" t="s">
        <v>459</v>
      </c>
      <c r="E296" s="331" t="s">
        <v>6801</v>
      </c>
      <c r="F296" s="1416">
        <v>1552</v>
      </c>
      <c r="G296" s="1541" t="s">
        <v>459</v>
      </c>
      <c r="H296" s="1455" t="str">
        <f>E296</f>
        <v>111/11/22</v>
      </c>
      <c r="I296" s="1358"/>
      <c r="J296" s="1543" t="s">
        <v>876</v>
      </c>
      <c r="K296" s="323">
        <f>F296+K294</f>
        <v>136643</v>
      </c>
      <c r="L296" s="400" t="s">
        <v>459</v>
      </c>
      <c r="M296" s="1545" t="s">
        <v>444</v>
      </c>
      <c r="N296" s="320" t="s">
        <v>5027</v>
      </c>
      <c r="O296" s="1547" t="s">
        <v>6847</v>
      </c>
      <c r="P296" s="327"/>
    </row>
    <row r="297" spans="1:16" ht="45" customHeight="1">
      <c r="A297" s="1411"/>
      <c r="B297" s="320" t="s">
        <v>1221</v>
      </c>
      <c r="C297" s="1413"/>
      <c r="D297" s="1415"/>
      <c r="E297" s="331" t="str">
        <f>E296</f>
        <v>111/11/22</v>
      </c>
      <c r="F297" s="1417"/>
      <c r="G297" s="1542"/>
      <c r="H297" s="323">
        <v>32</v>
      </c>
      <c r="I297" s="400" t="s">
        <v>459</v>
      </c>
      <c r="J297" s="1544"/>
      <c r="K297" s="323">
        <f>H297+K295</f>
        <v>3808</v>
      </c>
      <c r="L297" s="400" t="s">
        <v>459</v>
      </c>
      <c r="M297" s="1546"/>
      <c r="N297" s="320" t="s">
        <v>3437</v>
      </c>
      <c r="O297" s="1548"/>
      <c r="P297" s="327"/>
    </row>
    <row r="298" spans="1:16" ht="45" customHeight="1">
      <c r="A298" s="1410" t="s">
        <v>6849</v>
      </c>
      <c r="B298" s="320" t="s">
        <v>1985</v>
      </c>
      <c r="C298" s="1412">
        <v>175438</v>
      </c>
      <c r="D298" s="1414" t="s">
        <v>459</v>
      </c>
      <c r="E298" s="331" t="s">
        <v>6850</v>
      </c>
      <c r="F298" s="1416">
        <v>416</v>
      </c>
      <c r="G298" s="1541" t="s">
        <v>459</v>
      </c>
      <c r="H298" s="1455" t="str">
        <f>E298</f>
        <v>111/11/28</v>
      </c>
      <c r="I298" s="1358"/>
      <c r="J298" s="1543" t="s">
        <v>876</v>
      </c>
      <c r="K298" s="323">
        <f>F298+K296</f>
        <v>137059</v>
      </c>
      <c r="L298" s="400" t="s">
        <v>459</v>
      </c>
      <c r="M298" s="1545" t="s">
        <v>444</v>
      </c>
      <c r="N298" s="320" t="s">
        <v>5027</v>
      </c>
      <c r="O298" s="1547" t="s">
        <v>6851</v>
      </c>
      <c r="P298" s="327"/>
    </row>
    <row r="299" spans="1:16" ht="45" customHeight="1">
      <c r="A299" s="1411"/>
      <c r="B299" s="320" t="s">
        <v>1221</v>
      </c>
      <c r="C299" s="1413"/>
      <c r="D299" s="1415"/>
      <c r="E299" s="331" t="str">
        <f>E298</f>
        <v>111/11/28</v>
      </c>
      <c r="F299" s="1417"/>
      <c r="G299" s="1542"/>
      <c r="H299" s="323">
        <v>11</v>
      </c>
      <c r="I299" s="400" t="s">
        <v>459</v>
      </c>
      <c r="J299" s="1544"/>
      <c r="K299" s="323">
        <f>H299+K297</f>
        <v>3819</v>
      </c>
      <c r="L299" s="400" t="s">
        <v>459</v>
      </c>
      <c r="M299" s="1546"/>
      <c r="N299" s="320" t="s">
        <v>3437</v>
      </c>
      <c r="O299" s="1548"/>
      <c r="P299" s="327"/>
    </row>
    <row r="300" spans="1:16" ht="45" customHeight="1">
      <c r="A300" s="1410" t="s">
        <v>6853</v>
      </c>
      <c r="B300" s="320" t="s">
        <v>1985</v>
      </c>
      <c r="C300" s="1412">
        <v>175438</v>
      </c>
      <c r="D300" s="1414" t="s">
        <v>459</v>
      </c>
      <c r="E300" s="331" t="s">
        <v>6818</v>
      </c>
      <c r="F300" s="1416">
        <v>3328</v>
      </c>
      <c r="G300" s="1541" t="s">
        <v>459</v>
      </c>
      <c r="H300" s="1455" t="str">
        <f>E300</f>
        <v>111/11/29</v>
      </c>
      <c r="I300" s="1358"/>
      <c r="J300" s="1543" t="s">
        <v>876</v>
      </c>
      <c r="K300" s="323">
        <f>F300+K298</f>
        <v>140387</v>
      </c>
      <c r="L300" s="400" t="s">
        <v>459</v>
      </c>
      <c r="M300" s="1545" t="s">
        <v>444</v>
      </c>
      <c r="N300" s="320" t="s">
        <v>676</v>
      </c>
      <c r="O300" s="1547" t="s">
        <v>6852</v>
      </c>
      <c r="P300" s="327"/>
    </row>
    <row r="301" spans="1:16" ht="45" customHeight="1">
      <c r="A301" s="1411"/>
      <c r="B301" s="320" t="s">
        <v>1221</v>
      </c>
      <c r="C301" s="1413"/>
      <c r="D301" s="1415"/>
      <c r="E301" s="331" t="str">
        <f>E300</f>
        <v>111/11/29</v>
      </c>
      <c r="F301" s="1417"/>
      <c r="G301" s="1542"/>
      <c r="H301" s="323">
        <v>134</v>
      </c>
      <c r="I301" s="400" t="s">
        <v>459</v>
      </c>
      <c r="J301" s="1544"/>
      <c r="K301" s="323">
        <f>H301+K299</f>
        <v>3953</v>
      </c>
      <c r="L301" s="400" t="s">
        <v>459</v>
      </c>
      <c r="M301" s="1546"/>
      <c r="N301" s="320" t="s">
        <v>5634</v>
      </c>
      <c r="O301" s="1548"/>
      <c r="P301" s="327"/>
    </row>
    <row r="302" spans="1:16" ht="45" customHeight="1">
      <c r="A302" s="1410" t="s">
        <v>6854</v>
      </c>
      <c r="B302" s="320" t="s">
        <v>1985</v>
      </c>
      <c r="C302" s="1412">
        <v>175438</v>
      </c>
      <c r="D302" s="1414" t="s">
        <v>459</v>
      </c>
      <c r="E302" s="331" t="s">
        <v>2008</v>
      </c>
      <c r="F302" s="1416">
        <v>1350</v>
      </c>
      <c r="G302" s="1541" t="s">
        <v>459</v>
      </c>
      <c r="H302" s="1455" t="str">
        <f>E302</f>
        <v>111/12/15</v>
      </c>
      <c r="I302" s="1358"/>
      <c r="J302" s="1543" t="s">
        <v>876</v>
      </c>
      <c r="K302" s="323">
        <f>F302+K300</f>
        <v>141737</v>
      </c>
      <c r="L302" s="400" t="s">
        <v>459</v>
      </c>
      <c r="M302" s="1545" t="s">
        <v>444</v>
      </c>
      <c r="N302" s="320" t="s">
        <v>714</v>
      </c>
      <c r="O302" s="1547" t="s">
        <v>6855</v>
      </c>
      <c r="P302" s="327"/>
    </row>
    <row r="303" spans="1:16" ht="45" customHeight="1">
      <c r="A303" s="1411"/>
      <c r="B303" s="320" t="s">
        <v>1221</v>
      </c>
      <c r="C303" s="1413"/>
      <c r="D303" s="1415"/>
      <c r="E303" s="331" t="str">
        <f>E302</f>
        <v>111/12/15</v>
      </c>
      <c r="F303" s="1417"/>
      <c r="G303" s="1542"/>
      <c r="H303" s="323">
        <v>27</v>
      </c>
      <c r="I303" s="400" t="s">
        <v>459</v>
      </c>
      <c r="J303" s="1544"/>
      <c r="K303" s="323">
        <f>H303+K301</f>
        <v>3980</v>
      </c>
      <c r="L303" s="400" t="s">
        <v>459</v>
      </c>
      <c r="M303" s="1546"/>
      <c r="N303" s="320" t="s">
        <v>879</v>
      </c>
      <c r="O303" s="1548"/>
      <c r="P303" s="327"/>
    </row>
    <row r="304" spans="1:16" ht="45" customHeight="1">
      <c r="A304" s="1410" t="s">
        <v>6856</v>
      </c>
      <c r="B304" s="320" t="s">
        <v>1985</v>
      </c>
      <c r="C304" s="1412">
        <v>175438</v>
      </c>
      <c r="D304" s="1414" t="s">
        <v>459</v>
      </c>
      <c r="E304" s="331" t="s">
        <v>6857</v>
      </c>
      <c r="F304" s="1416">
        <v>596</v>
      </c>
      <c r="G304" s="1541" t="s">
        <v>459</v>
      </c>
      <c r="H304" s="1455" t="str">
        <f>E304</f>
        <v>111/12/19</v>
      </c>
      <c r="I304" s="1358"/>
      <c r="J304" s="1543" t="s">
        <v>876</v>
      </c>
      <c r="K304" s="323">
        <f>F304+K302</f>
        <v>142333</v>
      </c>
      <c r="L304" s="400" t="s">
        <v>459</v>
      </c>
      <c r="M304" s="1545" t="s">
        <v>444</v>
      </c>
      <c r="N304" s="320" t="s">
        <v>4366</v>
      </c>
      <c r="O304" s="1547" t="s">
        <v>7091</v>
      </c>
      <c r="P304" s="327"/>
    </row>
    <row r="305" spans="1:16" ht="45" customHeight="1">
      <c r="A305" s="1411"/>
      <c r="B305" s="320" t="s">
        <v>1221</v>
      </c>
      <c r="C305" s="1413"/>
      <c r="D305" s="1415"/>
      <c r="E305" s="331" t="str">
        <f>E304</f>
        <v>111/12/19</v>
      </c>
      <c r="F305" s="1417"/>
      <c r="G305" s="1542"/>
      <c r="H305" s="323">
        <v>12</v>
      </c>
      <c r="I305" s="400" t="s">
        <v>459</v>
      </c>
      <c r="J305" s="1544"/>
      <c r="K305" s="323">
        <f>H305+K303</f>
        <v>3992</v>
      </c>
      <c r="L305" s="400" t="s">
        <v>459</v>
      </c>
      <c r="M305" s="1546"/>
      <c r="N305" s="320" t="s">
        <v>3437</v>
      </c>
      <c r="O305" s="1548"/>
      <c r="P305" s="327"/>
    </row>
    <row r="306" spans="1:16" ht="45" customHeight="1">
      <c r="A306" s="1410" t="s">
        <v>7097</v>
      </c>
      <c r="B306" s="320" t="s">
        <v>1985</v>
      </c>
      <c r="C306" s="1412">
        <v>175438</v>
      </c>
      <c r="D306" s="1414" t="s">
        <v>459</v>
      </c>
      <c r="E306" s="331" t="s">
        <v>7100</v>
      </c>
      <c r="F306" s="1416">
        <v>776</v>
      </c>
      <c r="G306" s="1541" t="s">
        <v>459</v>
      </c>
      <c r="H306" s="1455" t="str">
        <f>E306</f>
        <v>111/12/29</v>
      </c>
      <c r="I306" s="1358"/>
      <c r="J306" s="1543" t="s">
        <v>876</v>
      </c>
      <c r="K306" s="323">
        <f>F306+K304</f>
        <v>143109</v>
      </c>
      <c r="L306" s="400" t="s">
        <v>459</v>
      </c>
      <c r="M306" s="1545" t="s">
        <v>444</v>
      </c>
      <c r="N306" s="320" t="s">
        <v>714</v>
      </c>
      <c r="O306" s="1547" t="s">
        <v>7099</v>
      </c>
      <c r="P306" s="327"/>
    </row>
    <row r="307" spans="1:16" ht="45" customHeight="1">
      <c r="A307" s="1411"/>
      <c r="B307" s="320" t="s">
        <v>1221</v>
      </c>
      <c r="C307" s="1413"/>
      <c r="D307" s="1415"/>
      <c r="E307" s="331" t="str">
        <f>E306</f>
        <v>111/12/29</v>
      </c>
      <c r="F307" s="1417"/>
      <c r="G307" s="1542"/>
      <c r="H307" s="323">
        <v>32</v>
      </c>
      <c r="I307" s="400" t="s">
        <v>459</v>
      </c>
      <c r="J307" s="1544"/>
      <c r="K307" s="323">
        <f>H307+K305</f>
        <v>4024</v>
      </c>
      <c r="L307" s="400" t="s">
        <v>459</v>
      </c>
      <c r="M307" s="1546"/>
      <c r="N307" s="320" t="s">
        <v>879</v>
      </c>
      <c r="O307" s="1548"/>
      <c r="P307" s="327"/>
    </row>
    <row r="308" spans="1:16" ht="45" customHeight="1">
      <c r="A308" s="1410" t="s">
        <v>7271</v>
      </c>
      <c r="B308" s="320" t="s">
        <v>1985</v>
      </c>
      <c r="C308" s="1412">
        <v>175438</v>
      </c>
      <c r="D308" s="1414" t="s">
        <v>459</v>
      </c>
      <c r="E308" s="331" t="s">
        <v>7153</v>
      </c>
      <c r="F308" s="1416">
        <v>200</v>
      </c>
      <c r="G308" s="1541" t="s">
        <v>459</v>
      </c>
      <c r="H308" s="1455" t="str">
        <f>E308</f>
        <v>112/1/3</v>
      </c>
      <c r="I308" s="1358"/>
      <c r="J308" s="1543" t="s">
        <v>876</v>
      </c>
      <c r="K308" s="323">
        <f>F308+K306</f>
        <v>143309</v>
      </c>
      <c r="L308" s="400" t="s">
        <v>459</v>
      </c>
      <c r="M308" s="1545" t="s">
        <v>444</v>
      </c>
      <c r="N308" s="320" t="s">
        <v>676</v>
      </c>
      <c r="O308" s="1547" t="s">
        <v>7290</v>
      </c>
      <c r="P308" s="327"/>
    </row>
    <row r="309" spans="1:16" ht="45" customHeight="1">
      <c r="A309" s="1411"/>
      <c r="B309" s="320" t="s">
        <v>1221</v>
      </c>
      <c r="C309" s="1413"/>
      <c r="D309" s="1415"/>
      <c r="E309" s="331" t="str">
        <f>E308</f>
        <v>112/1/3</v>
      </c>
      <c r="F309" s="1417"/>
      <c r="G309" s="1542"/>
      <c r="H309" s="323">
        <v>8</v>
      </c>
      <c r="I309" s="400" t="s">
        <v>459</v>
      </c>
      <c r="J309" s="1544"/>
      <c r="K309" s="323">
        <f>H309+K307</f>
        <v>4032</v>
      </c>
      <c r="L309" s="400" t="s">
        <v>459</v>
      </c>
      <c r="M309" s="1546"/>
      <c r="N309" s="320" t="s">
        <v>5634</v>
      </c>
      <c r="O309" s="1548"/>
      <c r="P309" s="327"/>
    </row>
    <row r="310" spans="1:16" ht="45" customHeight="1">
      <c r="A310" s="1410" t="s">
        <v>7275</v>
      </c>
      <c r="B310" s="320" t="s">
        <v>1985</v>
      </c>
      <c r="C310" s="1412">
        <v>175438</v>
      </c>
      <c r="D310" s="1414" t="s">
        <v>459</v>
      </c>
      <c r="E310" s="331" t="s">
        <v>7153</v>
      </c>
      <c r="F310" s="1416">
        <v>200</v>
      </c>
      <c r="G310" s="1541" t="s">
        <v>459</v>
      </c>
      <c r="H310" s="1455" t="str">
        <f>E310</f>
        <v>112/1/3</v>
      </c>
      <c r="I310" s="1358"/>
      <c r="J310" s="1543" t="s">
        <v>876</v>
      </c>
      <c r="K310" s="323">
        <f>F310+K308</f>
        <v>143509</v>
      </c>
      <c r="L310" s="400" t="s">
        <v>459</v>
      </c>
      <c r="M310" s="1545" t="s">
        <v>444</v>
      </c>
      <c r="N310" s="320" t="s">
        <v>676</v>
      </c>
      <c r="O310" s="1547" t="s">
        <v>7289</v>
      </c>
      <c r="P310" s="327"/>
    </row>
    <row r="311" spans="1:16" ht="45" customHeight="1">
      <c r="A311" s="1411"/>
      <c r="B311" s="320" t="s">
        <v>1221</v>
      </c>
      <c r="C311" s="1413"/>
      <c r="D311" s="1415"/>
      <c r="E311" s="331" t="str">
        <f>E310</f>
        <v>112/1/3</v>
      </c>
      <c r="F311" s="1417"/>
      <c r="G311" s="1542"/>
      <c r="H311" s="323">
        <v>8</v>
      </c>
      <c r="I311" s="400" t="s">
        <v>459</v>
      </c>
      <c r="J311" s="1544"/>
      <c r="K311" s="323">
        <f>H311+K309</f>
        <v>4040</v>
      </c>
      <c r="L311" s="400" t="s">
        <v>459</v>
      </c>
      <c r="M311" s="1546"/>
      <c r="N311" s="320" t="s">
        <v>5634</v>
      </c>
      <c r="O311" s="1548"/>
      <c r="P311" s="327"/>
    </row>
    <row r="312" spans="1:16" ht="45" customHeight="1">
      <c r="A312" s="1410" t="s">
        <v>7278</v>
      </c>
      <c r="B312" s="320" t="s">
        <v>1985</v>
      </c>
      <c r="C312" s="1412">
        <v>175438</v>
      </c>
      <c r="D312" s="1414" t="s">
        <v>459</v>
      </c>
      <c r="E312" s="331" t="s">
        <v>7153</v>
      </c>
      <c r="F312" s="1416">
        <v>1000</v>
      </c>
      <c r="G312" s="1541" t="s">
        <v>459</v>
      </c>
      <c r="H312" s="1455" t="str">
        <f>E312</f>
        <v>112/1/3</v>
      </c>
      <c r="I312" s="1358"/>
      <c r="J312" s="1543" t="s">
        <v>876</v>
      </c>
      <c r="K312" s="323">
        <f>F312+K310</f>
        <v>144509</v>
      </c>
      <c r="L312" s="400" t="s">
        <v>459</v>
      </c>
      <c r="M312" s="1545" t="s">
        <v>444</v>
      </c>
      <c r="N312" s="320" t="s">
        <v>676</v>
      </c>
      <c r="O312" s="1547" t="s">
        <v>7288</v>
      </c>
      <c r="P312" s="327"/>
    </row>
    <row r="313" spans="1:16" ht="45" customHeight="1">
      <c r="A313" s="1411"/>
      <c r="B313" s="320" t="s">
        <v>1221</v>
      </c>
      <c r="C313" s="1413"/>
      <c r="D313" s="1415"/>
      <c r="E313" s="331" t="str">
        <f>E312</f>
        <v>112/1/3</v>
      </c>
      <c r="F313" s="1417"/>
      <c r="G313" s="1542"/>
      <c r="H313" s="323">
        <v>40</v>
      </c>
      <c r="I313" s="400" t="s">
        <v>459</v>
      </c>
      <c r="J313" s="1544"/>
      <c r="K313" s="323">
        <f>H313+K311</f>
        <v>4080</v>
      </c>
      <c r="L313" s="400" t="s">
        <v>459</v>
      </c>
      <c r="M313" s="1546"/>
      <c r="N313" s="320" t="s">
        <v>5634</v>
      </c>
      <c r="O313" s="1548"/>
      <c r="P313" s="327"/>
    </row>
    <row r="314" spans="1:16" ht="45" customHeight="1">
      <c r="A314" s="1410" t="s">
        <v>7279</v>
      </c>
      <c r="B314" s="320" t="s">
        <v>1985</v>
      </c>
      <c r="C314" s="1412">
        <v>175438</v>
      </c>
      <c r="D314" s="1414" t="s">
        <v>459</v>
      </c>
      <c r="E314" s="331" t="s">
        <v>7280</v>
      </c>
      <c r="F314" s="1416">
        <f>776+776</f>
        <v>1552</v>
      </c>
      <c r="G314" s="1541" t="s">
        <v>459</v>
      </c>
      <c r="H314" s="1455" t="str">
        <f>E314</f>
        <v>112/1/9</v>
      </c>
      <c r="I314" s="1358"/>
      <c r="J314" s="1543" t="s">
        <v>876</v>
      </c>
      <c r="K314" s="323">
        <f>F314+K312</f>
        <v>146061</v>
      </c>
      <c r="L314" s="400" t="s">
        <v>459</v>
      </c>
      <c r="M314" s="1545" t="s">
        <v>444</v>
      </c>
      <c r="N314" s="320" t="s">
        <v>4366</v>
      </c>
      <c r="O314" s="1547" t="s">
        <v>7287</v>
      </c>
      <c r="P314" s="327"/>
    </row>
    <row r="315" spans="1:16" ht="45" customHeight="1">
      <c r="A315" s="1411"/>
      <c r="B315" s="320" t="s">
        <v>1221</v>
      </c>
      <c r="C315" s="1413"/>
      <c r="D315" s="1415"/>
      <c r="E315" s="331" t="str">
        <f>E314</f>
        <v>112/1/9</v>
      </c>
      <c r="F315" s="1417"/>
      <c r="G315" s="1542"/>
      <c r="H315" s="323">
        <v>32</v>
      </c>
      <c r="I315" s="400" t="s">
        <v>459</v>
      </c>
      <c r="J315" s="1544"/>
      <c r="K315" s="323">
        <f>H315+K313</f>
        <v>4112</v>
      </c>
      <c r="L315" s="400" t="s">
        <v>459</v>
      </c>
      <c r="M315" s="1546"/>
      <c r="N315" s="320" t="s">
        <v>3437</v>
      </c>
      <c r="O315" s="1548"/>
      <c r="P315" s="327"/>
    </row>
    <row r="316" spans="1:16" ht="45" customHeight="1">
      <c r="A316" s="1410" t="s">
        <v>7461</v>
      </c>
      <c r="B316" s="320" t="s">
        <v>1985</v>
      </c>
      <c r="C316" s="1412">
        <v>175438</v>
      </c>
      <c r="D316" s="1414" t="s">
        <v>459</v>
      </c>
      <c r="E316" s="331" t="s">
        <v>7432</v>
      </c>
      <c r="F316" s="1416">
        <v>760</v>
      </c>
      <c r="G316" s="1541" t="s">
        <v>459</v>
      </c>
      <c r="H316" s="1455" t="str">
        <f>E316</f>
        <v>112/1/17</v>
      </c>
      <c r="I316" s="1358"/>
      <c r="J316" s="1543" t="s">
        <v>876</v>
      </c>
      <c r="K316" s="323">
        <f>F316+K314</f>
        <v>146821</v>
      </c>
      <c r="L316" s="400" t="s">
        <v>459</v>
      </c>
      <c r="M316" s="1545" t="s">
        <v>444</v>
      </c>
      <c r="N316" s="320" t="s">
        <v>714</v>
      </c>
      <c r="O316" s="1547" t="s">
        <v>7462</v>
      </c>
      <c r="P316" s="327"/>
    </row>
    <row r="317" spans="1:16" ht="45" customHeight="1">
      <c r="A317" s="1411"/>
      <c r="B317" s="320" t="s">
        <v>1221</v>
      </c>
      <c r="C317" s="1413"/>
      <c r="D317" s="1415"/>
      <c r="E317" s="331" t="str">
        <f>E316</f>
        <v>112/1/17</v>
      </c>
      <c r="F317" s="1417"/>
      <c r="G317" s="1542"/>
      <c r="H317" s="323">
        <v>15</v>
      </c>
      <c r="I317" s="400" t="s">
        <v>459</v>
      </c>
      <c r="J317" s="1544"/>
      <c r="K317" s="323">
        <f>H317+K315</f>
        <v>4127</v>
      </c>
      <c r="L317" s="400" t="s">
        <v>459</v>
      </c>
      <c r="M317" s="1546"/>
      <c r="N317" s="320" t="s">
        <v>879</v>
      </c>
      <c r="O317" s="1548"/>
      <c r="P317" s="327"/>
    </row>
  </sheetData>
  <mergeCells count="1424">
    <mergeCell ref="A274:A275"/>
    <mergeCell ref="C274:C275"/>
    <mergeCell ref="D274:D275"/>
    <mergeCell ref="F274:F275"/>
    <mergeCell ref="G274:G275"/>
    <mergeCell ref="H274:I274"/>
    <mergeCell ref="J274:J275"/>
    <mergeCell ref="M274:M275"/>
    <mergeCell ref="O274:O275"/>
    <mergeCell ref="A276:A277"/>
    <mergeCell ref="C276:C277"/>
    <mergeCell ref="D276:D277"/>
    <mergeCell ref="F276:F277"/>
    <mergeCell ref="G276:G277"/>
    <mergeCell ref="H276:I276"/>
    <mergeCell ref="J276:J277"/>
    <mergeCell ref="M276:M277"/>
    <mergeCell ref="O276:O277"/>
    <mergeCell ref="A270:A271"/>
    <mergeCell ref="C270:C271"/>
    <mergeCell ref="D270:D271"/>
    <mergeCell ref="F270:F271"/>
    <mergeCell ref="G270:G271"/>
    <mergeCell ref="H270:I270"/>
    <mergeCell ref="J270:J271"/>
    <mergeCell ref="M270:M271"/>
    <mergeCell ref="O270:O271"/>
    <mergeCell ref="A272:A273"/>
    <mergeCell ref="C272:C273"/>
    <mergeCell ref="D272:D273"/>
    <mergeCell ref="F272:F273"/>
    <mergeCell ref="G272:G273"/>
    <mergeCell ref="H272:I272"/>
    <mergeCell ref="J272:J273"/>
    <mergeCell ref="M272:M273"/>
    <mergeCell ref="O272:O273"/>
    <mergeCell ref="A266:A267"/>
    <mergeCell ref="C266:C267"/>
    <mergeCell ref="D266:D267"/>
    <mergeCell ref="F266:F267"/>
    <mergeCell ref="G266:G267"/>
    <mergeCell ref="H266:I266"/>
    <mergeCell ref="J266:J267"/>
    <mergeCell ref="M266:M267"/>
    <mergeCell ref="O266:O267"/>
    <mergeCell ref="A268:A269"/>
    <mergeCell ref="C268:C269"/>
    <mergeCell ref="D268:D269"/>
    <mergeCell ref="F268:F269"/>
    <mergeCell ref="G268:G269"/>
    <mergeCell ref="H268:I268"/>
    <mergeCell ref="J268:J269"/>
    <mergeCell ref="M268:M269"/>
    <mergeCell ref="O268:O269"/>
    <mergeCell ref="H258:I258"/>
    <mergeCell ref="J258:J259"/>
    <mergeCell ref="M258:M259"/>
    <mergeCell ref="O258:O259"/>
    <mergeCell ref="A260:A261"/>
    <mergeCell ref="C260:C261"/>
    <mergeCell ref="D260:D261"/>
    <mergeCell ref="F260:F261"/>
    <mergeCell ref="G260:G261"/>
    <mergeCell ref="H260:I260"/>
    <mergeCell ref="J260:J261"/>
    <mergeCell ref="M260:M261"/>
    <mergeCell ref="O260:O261"/>
    <mergeCell ref="A262:A263"/>
    <mergeCell ref="C262:C263"/>
    <mergeCell ref="D262:D263"/>
    <mergeCell ref="F262:F263"/>
    <mergeCell ref="G262:G263"/>
    <mergeCell ref="H262:I262"/>
    <mergeCell ref="J262:J263"/>
    <mergeCell ref="M262:M263"/>
    <mergeCell ref="O262:O263"/>
    <mergeCell ref="A228:A229"/>
    <mergeCell ref="C228:C229"/>
    <mergeCell ref="D228:D229"/>
    <mergeCell ref="F228:F229"/>
    <mergeCell ref="G228:G229"/>
    <mergeCell ref="H228:I228"/>
    <mergeCell ref="J228:J229"/>
    <mergeCell ref="M228:M229"/>
    <mergeCell ref="O228:O229"/>
    <mergeCell ref="A226:A227"/>
    <mergeCell ref="C226:C227"/>
    <mergeCell ref="D226:D227"/>
    <mergeCell ref="F226:F227"/>
    <mergeCell ref="G226:G227"/>
    <mergeCell ref="H226:I226"/>
    <mergeCell ref="J226:J227"/>
    <mergeCell ref="M226:M227"/>
    <mergeCell ref="O226:O227"/>
    <mergeCell ref="A224:A225"/>
    <mergeCell ref="C224:C225"/>
    <mergeCell ref="D224:D225"/>
    <mergeCell ref="F224:F225"/>
    <mergeCell ref="G224:G225"/>
    <mergeCell ref="H224:I224"/>
    <mergeCell ref="J224:J225"/>
    <mergeCell ref="M224:M225"/>
    <mergeCell ref="O224:O225"/>
    <mergeCell ref="A222:A223"/>
    <mergeCell ref="C222:C223"/>
    <mergeCell ref="D222:D223"/>
    <mergeCell ref="F222:F223"/>
    <mergeCell ref="G222:G223"/>
    <mergeCell ref="H222:I222"/>
    <mergeCell ref="J222:J223"/>
    <mergeCell ref="M222:M223"/>
    <mergeCell ref="O222:O223"/>
    <mergeCell ref="J212:J213"/>
    <mergeCell ref="M212:M213"/>
    <mergeCell ref="O212:O213"/>
    <mergeCell ref="H220:I220"/>
    <mergeCell ref="J220:J221"/>
    <mergeCell ref="M220:M221"/>
    <mergeCell ref="O220:O221"/>
    <mergeCell ref="A216:A217"/>
    <mergeCell ref="C216:C217"/>
    <mergeCell ref="D216:D217"/>
    <mergeCell ref="F216:F217"/>
    <mergeCell ref="G216:G217"/>
    <mergeCell ref="H216:I216"/>
    <mergeCell ref="J216:J217"/>
    <mergeCell ref="M216:M217"/>
    <mergeCell ref="O216:O217"/>
    <mergeCell ref="A218:A219"/>
    <mergeCell ref="C218:C219"/>
    <mergeCell ref="D218:D219"/>
    <mergeCell ref="F218:F219"/>
    <mergeCell ref="G218:G219"/>
    <mergeCell ref="H218:I218"/>
    <mergeCell ref="J218:J219"/>
    <mergeCell ref="M218:M219"/>
    <mergeCell ref="O218:O219"/>
    <mergeCell ref="A220:A221"/>
    <mergeCell ref="H206:I206"/>
    <mergeCell ref="J206:J207"/>
    <mergeCell ref="M206:M207"/>
    <mergeCell ref="O206:O207"/>
    <mergeCell ref="A208:A209"/>
    <mergeCell ref="C208:C209"/>
    <mergeCell ref="D208:D209"/>
    <mergeCell ref="F208:F209"/>
    <mergeCell ref="G208:G209"/>
    <mergeCell ref="H208:I208"/>
    <mergeCell ref="J208:J209"/>
    <mergeCell ref="M208:M209"/>
    <mergeCell ref="O208:O209"/>
    <mergeCell ref="C220:C221"/>
    <mergeCell ref="D220:D221"/>
    <mergeCell ref="F220:F221"/>
    <mergeCell ref="G220:G221"/>
    <mergeCell ref="A214:A215"/>
    <mergeCell ref="C214:C215"/>
    <mergeCell ref="D214:D215"/>
    <mergeCell ref="F214:F215"/>
    <mergeCell ref="G214:G215"/>
    <mergeCell ref="H214:I214"/>
    <mergeCell ref="J214:J215"/>
    <mergeCell ref="M214:M215"/>
    <mergeCell ref="O214:O215"/>
    <mergeCell ref="A212:A213"/>
    <mergeCell ref="C212:C213"/>
    <mergeCell ref="D212:D213"/>
    <mergeCell ref="F212:F213"/>
    <mergeCell ref="G212:G213"/>
    <mergeCell ref="H212:I212"/>
    <mergeCell ref="A184:A185"/>
    <mergeCell ref="C184:C185"/>
    <mergeCell ref="D184:D185"/>
    <mergeCell ref="F184:F185"/>
    <mergeCell ref="G184:G185"/>
    <mergeCell ref="H184:I184"/>
    <mergeCell ref="J184:J185"/>
    <mergeCell ref="M184:M185"/>
    <mergeCell ref="O184:O185"/>
    <mergeCell ref="A188:A189"/>
    <mergeCell ref="C188:C189"/>
    <mergeCell ref="D188:D189"/>
    <mergeCell ref="F188:F189"/>
    <mergeCell ref="G188:G189"/>
    <mergeCell ref="H188:I188"/>
    <mergeCell ref="J188:J189"/>
    <mergeCell ref="M188:M189"/>
    <mergeCell ref="O188:O189"/>
    <mergeCell ref="A182:A183"/>
    <mergeCell ref="C182:C183"/>
    <mergeCell ref="D182:D183"/>
    <mergeCell ref="F182:F183"/>
    <mergeCell ref="G182:G183"/>
    <mergeCell ref="H182:I182"/>
    <mergeCell ref="J182:J183"/>
    <mergeCell ref="M182:M183"/>
    <mergeCell ref="O182:O183"/>
    <mergeCell ref="A180:A181"/>
    <mergeCell ref="C180:C181"/>
    <mergeCell ref="D180:D181"/>
    <mergeCell ref="F180:F181"/>
    <mergeCell ref="G180:G181"/>
    <mergeCell ref="H180:I180"/>
    <mergeCell ref="J180:J181"/>
    <mergeCell ref="M180:M181"/>
    <mergeCell ref="O180:O181"/>
    <mergeCell ref="A178:A179"/>
    <mergeCell ref="C178:C179"/>
    <mergeCell ref="D178:D179"/>
    <mergeCell ref="F178:F179"/>
    <mergeCell ref="G178:G179"/>
    <mergeCell ref="H178:I178"/>
    <mergeCell ref="J178:J179"/>
    <mergeCell ref="M178:M179"/>
    <mergeCell ref="O178:O179"/>
    <mergeCell ref="A176:A177"/>
    <mergeCell ref="C176:C177"/>
    <mergeCell ref="D176:D177"/>
    <mergeCell ref="F176:F177"/>
    <mergeCell ref="G176:G177"/>
    <mergeCell ref="H176:I176"/>
    <mergeCell ref="J176:J177"/>
    <mergeCell ref="M176:M177"/>
    <mergeCell ref="O176:O177"/>
    <mergeCell ref="A174:A175"/>
    <mergeCell ref="C174:C175"/>
    <mergeCell ref="D174:D175"/>
    <mergeCell ref="F174:F175"/>
    <mergeCell ref="G174:G175"/>
    <mergeCell ref="H174:I174"/>
    <mergeCell ref="J174:J175"/>
    <mergeCell ref="M174:M175"/>
    <mergeCell ref="O174:O175"/>
    <mergeCell ref="A172:A173"/>
    <mergeCell ref="C172:C173"/>
    <mergeCell ref="D172:D173"/>
    <mergeCell ref="F172:F173"/>
    <mergeCell ref="G172:G173"/>
    <mergeCell ref="H172:I172"/>
    <mergeCell ref="J172:J173"/>
    <mergeCell ref="M172:M173"/>
    <mergeCell ref="O172:O173"/>
    <mergeCell ref="H164:I164"/>
    <mergeCell ref="J164:J165"/>
    <mergeCell ref="M164:M165"/>
    <mergeCell ref="O164:O165"/>
    <mergeCell ref="A170:A171"/>
    <mergeCell ref="C170:C171"/>
    <mergeCell ref="D170:D171"/>
    <mergeCell ref="F170:F171"/>
    <mergeCell ref="G170:G171"/>
    <mergeCell ref="H170:I170"/>
    <mergeCell ref="J170:J171"/>
    <mergeCell ref="M170:M171"/>
    <mergeCell ref="O170:O171"/>
    <mergeCell ref="A168:A169"/>
    <mergeCell ref="C168:C169"/>
    <mergeCell ref="D168:D169"/>
    <mergeCell ref="F168:F169"/>
    <mergeCell ref="G168:G169"/>
    <mergeCell ref="H168:I168"/>
    <mergeCell ref="J168:J169"/>
    <mergeCell ref="M168:M169"/>
    <mergeCell ref="O168:O169"/>
    <mergeCell ref="A160:A161"/>
    <mergeCell ref="C160:C161"/>
    <mergeCell ref="D160:D161"/>
    <mergeCell ref="F160:F161"/>
    <mergeCell ref="G160:G161"/>
    <mergeCell ref="H160:I160"/>
    <mergeCell ref="J160:J161"/>
    <mergeCell ref="M160:M161"/>
    <mergeCell ref="O160:O161"/>
    <mergeCell ref="A132:A133"/>
    <mergeCell ref="C132:C133"/>
    <mergeCell ref="D132:D133"/>
    <mergeCell ref="F132:F133"/>
    <mergeCell ref="G132:G133"/>
    <mergeCell ref="H132:I132"/>
    <mergeCell ref="J132:J133"/>
    <mergeCell ref="M132:M133"/>
    <mergeCell ref="O132:O133"/>
    <mergeCell ref="A136:A137"/>
    <mergeCell ref="C136:C137"/>
    <mergeCell ref="D136:D137"/>
    <mergeCell ref="F136:F137"/>
    <mergeCell ref="G136:G137"/>
    <mergeCell ref="H136:I136"/>
    <mergeCell ref="J136:J137"/>
    <mergeCell ref="M136:M137"/>
    <mergeCell ref="O136:O137"/>
    <mergeCell ref="A138:A139"/>
    <mergeCell ref="C138:C139"/>
    <mergeCell ref="D138:D139"/>
    <mergeCell ref="F138:F139"/>
    <mergeCell ref="G138:G139"/>
    <mergeCell ref="A130:A131"/>
    <mergeCell ref="C130:C131"/>
    <mergeCell ref="D130:D131"/>
    <mergeCell ref="F130:F131"/>
    <mergeCell ref="G130:G131"/>
    <mergeCell ref="H130:I130"/>
    <mergeCell ref="J130:J131"/>
    <mergeCell ref="M130:M131"/>
    <mergeCell ref="O130:O131"/>
    <mergeCell ref="A128:A129"/>
    <mergeCell ref="C128:C129"/>
    <mergeCell ref="D128:D129"/>
    <mergeCell ref="F128:F129"/>
    <mergeCell ref="G128:G129"/>
    <mergeCell ref="H128:I128"/>
    <mergeCell ref="J128:J129"/>
    <mergeCell ref="M128:M129"/>
    <mergeCell ref="O128:O129"/>
    <mergeCell ref="A126:A127"/>
    <mergeCell ref="C126:C127"/>
    <mergeCell ref="D126:D127"/>
    <mergeCell ref="F126:F127"/>
    <mergeCell ref="G126:G127"/>
    <mergeCell ref="H126:I126"/>
    <mergeCell ref="J126:J127"/>
    <mergeCell ref="M126:M127"/>
    <mergeCell ref="O126:O127"/>
    <mergeCell ref="A124:A125"/>
    <mergeCell ref="C124:C125"/>
    <mergeCell ref="D124:D125"/>
    <mergeCell ref="F124:F125"/>
    <mergeCell ref="G124:G125"/>
    <mergeCell ref="H124:I124"/>
    <mergeCell ref="J124:J125"/>
    <mergeCell ref="M124:M125"/>
    <mergeCell ref="O124:O125"/>
    <mergeCell ref="H116:I116"/>
    <mergeCell ref="J116:J117"/>
    <mergeCell ref="M116:M117"/>
    <mergeCell ref="O116:O117"/>
    <mergeCell ref="A122:A123"/>
    <mergeCell ref="C122:C123"/>
    <mergeCell ref="D122:D123"/>
    <mergeCell ref="F122:F123"/>
    <mergeCell ref="G122:G123"/>
    <mergeCell ref="H122:I122"/>
    <mergeCell ref="J122:J123"/>
    <mergeCell ref="M122:M123"/>
    <mergeCell ref="O122:O123"/>
    <mergeCell ref="A120:A121"/>
    <mergeCell ref="C120:C121"/>
    <mergeCell ref="D120:D121"/>
    <mergeCell ref="F120:F121"/>
    <mergeCell ref="G120:G121"/>
    <mergeCell ref="H120:I120"/>
    <mergeCell ref="J120:J121"/>
    <mergeCell ref="M120:M121"/>
    <mergeCell ref="O120:O121"/>
    <mergeCell ref="A108:A109"/>
    <mergeCell ref="C108:C109"/>
    <mergeCell ref="D108:D109"/>
    <mergeCell ref="F108:F109"/>
    <mergeCell ref="G108:G109"/>
    <mergeCell ref="H108:I108"/>
    <mergeCell ref="J108:J109"/>
    <mergeCell ref="M108:M109"/>
    <mergeCell ref="O108:O109"/>
    <mergeCell ref="A102:A103"/>
    <mergeCell ref="C102:C103"/>
    <mergeCell ref="D102:D103"/>
    <mergeCell ref="F102:F103"/>
    <mergeCell ref="G102:G103"/>
    <mergeCell ref="H102:I102"/>
    <mergeCell ref="J102:J103"/>
    <mergeCell ref="M102:M103"/>
    <mergeCell ref="O102:O103"/>
    <mergeCell ref="A106:A107"/>
    <mergeCell ref="C106:C107"/>
    <mergeCell ref="D106:D107"/>
    <mergeCell ref="F106:F107"/>
    <mergeCell ref="G106:G107"/>
    <mergeCell ref="H106:I106"/>
    <mergeCell ref="J106:J107"/>
    <mergeCell ref="M106:M107"/>
    <mergeCell ref="O106:O107"/>
    <mergeCell ref="H94:I94"/>
    <mergeCell ref="J94:J95"/>
    <mergeCell ref="M94:M95"/>
    <mergeCell ref="O94:O95"/>
    <mergeCell ref="A100:A101"/>
    <mergeCell ref="C100:C101"/>
    <mergeCell ref="D100:D101"/>
    <mergeCell ref="F100:F101"/>
    <mergeCell ref="G100:G101"/>
    <mergeCell ref="H100:I100"/>
    <mergeCell ref="J100:J101"/>
    <mergeCell ref="M100:M101"/>
    <mergeCell ref="O100:O101"/>
    <mergeCell ref="A98:A99"/>
    <mergeCell ref="C98:C99"/>
    <mergeCell ref="D98:D99"/>
    <mergeCell ref="F98:F99"/>
    <mergeCell ref="G98:G99"/>
    <mergeCell ref="H98:I98"/>
    <mergeCell ref="J98:J99"/>
    <mergeCell ref="M98:M99"/>
    <mergeCell ref="O98:O99"/>
    <mergeCell ref="A82:A83"/>
    <mergeCell ref="C82:C83"/>
    <mergeCell ref="D82:D83"/>
    <mergeCell ref="F82:F83"/>
    <mergeCell ref="G82:G83"/>
    <mergeCell ref="H82:I82"/>
    <mergeCell ref="J82:J83"/>
    <mergeCell ref="M82:M83"/>
    <mergeCell ref="O82:O83"/>
    <mergeCell ref="A80:A81"/>
    <mergeCell ref="C80:C81"/>
    <mergeCell ref="D80:D81"/>
    <mergeCell ref="F80:F81"/>
    <mergeCell ref="G80:G81"/>
    <mergeCell ref="H80:I80"/>
    <mergeCell ref="J80:J81"/>
    <mergeCell ref="M80:M81"/>
    <mergeCell ref="O80:O81"/>
    <mergeCell ref="A78:A79"/>
    <mergeCell ref="C78:C79"/>
    <mergeCell ref="D78:D79"/>
    <mergeCell ref="F78:F79"/>
    <mergeCell ref="G78:G79"/>
    <mergeCell ref="H78:I78"/>
    <mergeCell ref="J78:J79"/>
    <mergeCell ref="M78:M79"/>
    <mergeCell ref="O78:O79"/>
    <mergeCell ref="A70:A71"/>
    <mergeCell ref="C70:C71"/>
    <mergeCell ref="D70:D71"/>
    <mergeCell ref="F70:F71"/>
    <mergeCell ref="G70:G71"/>
    <mergeCell ref="H70:I70"/>
    <mergeCell ref="J70:J71"/>
    <mergeCell ref="M70:M71"/>
    <mergeCell ref="O70:O71"/>
    <mergeCell ref="A76:A77"/>
    <mergeCell ref="C76:C77"/>
    <mergeCell ref="D76:D77"/>
    <mergeCell ref="F76:F77"/>
    <mergeCell ref="G76:G77"/>
    <mergeCell ref="H76:I76"/>
    <mergeCell ref="J76:J77"/>
    <mergeCell ref="M76:M77"/>
    <mergeCell ref="O76:O77"/>
    <mergeCell ref="A74:A75"/>
    <mergeCell ref="C74:C75"/>
    <mergeCell ref="D74:D75"/>
    <mergeCell ref="F74:F75"/>
    <mergeCell ref="G74:G75"/>
    <mergeCell ref="A68:A69"/>
    <mergeCell ref="C68:C69"/>
    <mergeCell ref="D68:D69"/>
    <mergeCell ref="F68:F69"/>
    <mergeCell ref="G68:G69"/>
    <mergeCell ref="H68:I68"/>
    <mergeCell ref="J68:J69"/>
    <mergeCell ref="M68:M69"/>
    <mergeCell ref="O68:O69"/>
    <mergeCell ref="A66:A67"/>
    <mergeCell ref="C66:C67"/>
    <mergeCell ref="D66:D67"/>
    <mergeCell ref="F66:F67"/>
    <mergeCell ref="G66:G67"/>
    <mergeCell ref="H66:I66"/>
    <mergeCell ref="J66:J67"/>
    <mergeCell ref="M66:M67"/>
    <mergeCell ref="O66:O67"/>
    <mergeCell ref="A64:A65"/>
    <mergeCell ref="C64:C65"/>
    <mergeCell ref="D64:D65"/>
    <mergeCell ref="F64:F65"/>
    <mergeCell ref="G64:G65"/>
    <mergeCell ref="H64:I64"/>
    <mergeCell ref="J64:J65"/>
    <mergeCell ref="M64:M65"/>
    <mergeCell ref="O64:O65"/>
    <mergeCell ref="A62:A63"/>
    <mergeCell ref="C62:C63"/>
    <mergeCell ref="D62:D63"/>
    <mergeCell ref="F62:F63"/>
    <mergeCell ref="G62:G63"/>
    <mergeCell ref="H62:I62"/>
    <mergeCell ref="J62:J63"/>
    <mergeCell ref="M62:M63"/>
    <mergeCell ref="O62:O63"/>
    <mergeCell ref="A60:A61"/>
    <mergeCell ref="C60:C61"/>
    <mergeCell ref="D60:D61"/>
    <mergeCell ref="F60:F61"/>
    <mergeCell ref="G60:G61"/>
    <mergeCell ref="H60:I60"/>
    <mergeCell ref="J60:J61"/>
    <mergeCell ref="M60:M61"/>
    <mergeCell ref="O60:O61"/>
    <mergeCell ref="A58:A59"/>
    <mergeCell ref="C58:C59"/>
    <mergeCell ref="D58:D59"/>
    <mergeCell ref="F58:F59"/>
    <mergeCell ref="G58:G59"/>
    <mergeCell ref="H58:I58"/>
    <mergeCell ref="J58:J59"/>
    <mergeCell ref="M58:M59"/>
    <mergeCell ref="O58:O59"/>
    <mergeCell ref="H74:I74"/>
    <mergeCell ref="J74:J75"/>
    <mergeCell ref="M74:M75"/>
    <mergeCell ref="O74:O75"/>
    <mergeCell ref="A72:A73"/>
    <mergeCell ref="C72:C73"/>
    <mergeCell ref="D72:D73"/>
    <mergeCell ref="F72:F73"/>
    <mergeCell ref="G72:G73"/>
    <mergeCell ref="H72:I72"/>
    <mergeCell ref="J72:J73"/>
    <mergeCell ref="M72:M73"/>
    <mergeCell ref="O72:O73"/>
    <mergeCell ref="K3:L3"/>
    <mergeCell ref="A4:A5"/>
    <mergeCell ref="C4:C5"/>
    <mergeCell ref="D4:D5"/>
    <mergeCell ref="F4:F5"/>
    <mergeCell ref="G4:G5"/>
    <mergeCell ref="H4:I4"/>
    <mergeCell ref="J4:J5"/>
    <mergeCell ref="A8:A9"/>
    <mergeCell ref="C8:C9"/>
    <mergeCell ref="D8:D9"/>
    <mergeCell ref="F8:F9"/>
    <mergeCell ref="G8:G9"/>
    <mergeCell ref="H8:I8"/>
    <mergeCell ref="J8:J9"/>
    <mergeCell ref="M8:M9"/>
    <mergeCell ref="O8:O9"/>
    <mergeCell ref="J10:J11"/>
    <mergeCell ref="M10:M11"/>
    <mergeCell ref="A1:O1"/>
    <mergeCell ref="A2:A3"/>
    <mergeCell ref="C2:D3"/>
    <mergeCell ref="F2:G3"/>
    <mergeCell ref="H2:I2"/>
    <mergeCell ref="J2:J3"/>
    <mergeCell ref="K2:L2"/>
    <mergeCell ref="M2:M3"/>
    <mergeCell ref="N2:N3"/>
    <mergeCell ref="H3:I3"/>
    <mergeCell ref="M4:M5"/>
    <mergeCell ref="O4:O5"/>
    <mergeCell ref="A6:A7"/>
    <mergeCell ref="C6:C7"/>
    <mergeCell ref="D6:D7"/>
    <mergeCell ref="F6:F7"/>
    <mergeCell ref="G6:G7"/>
    <mergeCell ref="H6:I6"/>
    <mergeCell ref="J6:J7"/>
    <mergeCell ref="M6:M7"/>
    <mergeCell ref="O6:O7"/>
    <mergeCell ref="O10:O11"/>
    <mergeCell ref="A12:A13"/>
    <mergeCell ref="C12:C13"/>
    <mergeCell ref="D12:D13"/>
    <mergeCell ref="F12:F13"/>
    <mergeCell ref="G12:G13"/>
    <mergeCell ref="H12:I12"/>
    <mergeCell ref="J12:J13"/>
    <mergeCell ref="A10:A11"/>
    <mergeCell ref="C10:C11"/>
    <mergeCell ref="D10:D11"/>
    <mergeCell ref="F10:F11"/>
    <mergeCell ref="G10:G11"/>
    <mergeCell ref="H10:I10"/>
    <mergeCell ref="M12:M13"/>
    <mergeCell ref="O12:O13"/>
    <mergeCell ref="A14:A15"/>
    <mergeCell ref="C14:C15"/>
    <mergeCell ref="D14:D15"/>
    <mergeCell ref="F14:F15"/>
    <mergeCell ref="G14:G15"/>
    <mergeCell ref="H14:I14"/>
    <mergeCell ref="J14:J15"/>
    <mergeCell ref="M14:M15"/>
    <mergeCell ref="O14:O15"/>
    <mergeCell ref="A16:A17"/>
    <mergeCell ref="C16:C17"/>
    <mergeCell ref="D16:D17"/>
    <mergeCell ref="F16:F17"/>
    <mergeCell ref="G16:G17"/>
    <mergeCell ref="H16:I16"/>
    <mergeCell ref="J16:J17"/>
    <mergeCell ref="M16:M17"/>
    <mergeCell ref="O16:O17"/>
    <mergeCell ref="J18:J19"/>
    <mergeCell ref="M18:M19"/>
    <mergeCell ref="O18:O19"/>
    <mergeCell ref="A20:A21"/>
    <mergeCell ref="C20:C21"/>
    <mergeCell ref="D20:D21"/>
    <mergeCell ref="F20:F21"/>
    <mergeCell ref="G20:G21"/>
    <mergeCell ref="H20:I20"/>
    <mergeCell ref="J20:J21"/>
    <mergeCell ref="A18:A19"/>
    <mergeCell ref="C18:C19"/>
    <mergeCell ref="D18:D19"/>
    <mergeCell ref="F18:F19"/>
    <mergeCell ref="G18:G19"/>
    <mergeCell ref="H18:I18"/>
    <mergeCell ref="M20:M21"/>
    <mergeCell ref="O20:O21"/>
    <mergeCell ref="A22:A23"/>
    <mergeCell ref="C22:C23"/>
    <mergeCell ref="D22:D23"/>
    <mergeCell ref="F22:F23"/>
    <mergeCell ref="G22:G23"/>
    <mergeCell ref="H22:I22"/>
    <mergeCell ref="J22:J23"/>
    <mergeCell ref="M22:M23"/>
    <mergeCell ref="O22:O23"/>
    <mergeCell ref="A24:A25"/>
    <mergeCell ref="C24:C25"/>
    <mergeCell ref="D24:D25"/>
    <mergeCell ref="F24:F25"/>
    <mergeCell ref="G24:G25"/>
    <mergeCell ref="H24:I24"/>
    <mergeCell ref="J24:J25"/>
    <mergeCell ref="M24:M25"/>
    <mergeCell ref="O24:O25"/>
    <mergeCell ref="J26:J27"/>
    <mergeCell ref="M26:M27"/>
    <mergeCell ref="O26:O27"/>
    <mergeCell ref="A28:A29"/>
    <mergeCell ref="C28:C29"/>
    <mergeCell ref="D28:D29"/>
    <mergeCell ref="F28:F29"/>
    <mergeCell ref="G28:G29"/>
    <mergeCell ref="H28:I28"/>
    <mergeCell ref="J28:J29"/>
    <mergeCell ref="A26:A27"/>
    <mergeCell ref="C26:C27"/>
    <mergeCell ref="D26:D27"/>
    <mergeCell ref="F26:F27"/>
    <mergeCell ref="G26:G27"/>
    <mergeCell ref="H26:I26"/>
    <mergeCell ref="M28:M29"/>
    <mergeCell ref="O28:O29"/>
    <mergeCell ref="A30:A31"/>
    <mergeCell ref="C30:C31"/>
    <mergeCell ref="D30:D31"/>
    <mergeCell ref="F30:F31"/>
    <mergeCell ref="G30:G31"/>
    <mergeCell ref="H30:I30"/>
    <mergeCell ref="J30:J31"/>
    <mergeCell ref="M30:M31"/>
    <mergeCell ref="O30:O31"/>
    <mergeCell ref="A32:A33"/>
    <mergeCell ref="C32:C33"/>
    <mergeCell ref="D32:D33"/>
    <mergeCell ref="F32:F33"/>
    <mergeCell ref="G32:G33"/>
    <mergeCell ref="H32:I32"/>
    <mergeCell ref="J32:J33"/>
    <mergeCell ref="M32:M33"/>
    <mergeCell ref="O32:O33"/>
    <mergeCell ref="J34:J35"/>
    <mergeCell ref="M34:M35"/>
    <mergeCell ref="O34:O35"/>
    <mergeCell ref="A36:A37"/>
    <mergeCell ref="C36:C37"/>
    <mergeCell ref="D36:D37"/>
    <mergeCell ref="F36:F37"/>
    <mergeCell ref="G36:G37"/>
    <mergeCell ref="H36:I36"/>
    <mergeCell ref="J36:J37"/>
    <mergeCell ref="A34:A35"/>
    <mergeCell ref="C34:C35"/>
    <mergeCell ref="D34:D35"/>
    <mergeCell ref="F34:F35"/>
    <mergeCell ref="G34:G35"/>
    <mergeCell ref="H34:I34"/>
    <mergeCell ref="M36:M37"/>
    <mergeCell ref="O36:O37"/>
    <mergeCell ref="A38:A39"/>
    <mergeCell ref="C38:C39"/>
    <mergeCell ref="D38:D39"/>
    <mergeCell ref="F38:F39"/>
    <mergeCell ref="G38:G39"/>
    <mergeCell ref="H38:I38"/>
    <mergeCell ref="J38:J39"/>
    <mergeCell ref="M38:M39"/>
    <mergeCell ref="O38:O39"/>
    <mergeCell ref="A40:A41"/>
    <mergeCell ref="C40:C41"/>
    <mergeCell ref="D40:D41"/>
    <mergeCell ref="F40:F41"/>
    <mergeCell ref="G40:G41"/>
    <mergeCell ref="H40:I40"/>
    <mergeCell ref="J40:J41"/>
    <mergeCell ref="M40:M41"/>
    <mergeCell ref="O40:O41"/>
    <mergeCell ref="J42:J43"/>
    <mergeCell ref="M42:M43"/>
    <mergeCell ref="O42:O43"/>
    <mergeCell ref="A44:A45"/>
    <mergeCell ref="C44:C45"/>
    <mergeCell ref="D44:D45"/>
    <mergeCell ref="F44:F45"/>
    <mergeCell ref="G44:G45"/>
    <mergeCell ref="H44:I44"/>
    <mergeCell ref="J44:J45"/>
    <mergeCell ref="A42:A43"/>
    <mergeCell ref="C42:C43"/>
    <mergeCell ref="D42:D43"/>
    <mergeCell ref="F42:F43"/>
    <mergeCell ref="G42:G43"/>
    <mergeCell ref="H42:I42"/>
    <mergeCell ref="M44:M45"/>
    <mergeCell ref="O44:O45"/>
    <mergeCell ref="A46:A47"/>
    <mergeCell ref="C46:C47"/>
    <mergeCell ref="D46:D47"/>
    <mergeCell ref="F46:F47"/>
    <mergeCell ref="G46:G47"/>
    <mergeCell ref="H46:I46"/>
    <mergeCell ref="J46:J47"/>
    <mergeCell ref="M46:M47"/>
    <mergeCell ref="O46:O47"/>
    <mergeCell ref="A48:A49"/>
    <mergeCell ref="C48:C49"/>
    <mergeCell ref="D48:D49"/>
    <mergeCell ref="F48:F49"/>
    <mergeCell ref="G48:G49"/>
    <mergeCell ref="H48:I48"/>
    <mergeCell ref="J48:J49"/>
    <mergeCell ref="M48:M49"/>
    <mergeCell ref="O48:O49"/>
    <mergeCell ref="J50:J51"/>
    <mergeCell ref="M50:M51"/>
    <mergeCell ref="O50:O51"/>
    <mergeCell ref="A52:A53"/>
    <mergeCell ref="C52:C53"/>
    <mergeCell ref="D52:D53"/>
    <mergeCell ref="F52:F53"/>
    <mergeCell ref="G52:G53"/>
    <mergeCell ref="H52:I52"/>
    <mergeCell ref="J52:J53"/>
    <mergeCell ref="A50:A51"/>
    <mergeCell ref="C50:C51"/>
    <mergeCell ref="D50:D51"/>
    <mergeCell ref="F50:F51"/>
    <mergeCell ref="G50:G51"/>
    <mergeCell ref="H50:I50"/>
    <mergeCell ref="M52:M53"/>
    <mergeCell ref="O52:O53"/>
    <mergeCell ref="A54:A55"/>
    <mergeCell ref="C54:C55"/>
    <mergeCell ref="D54:D55"/>
    <mergeCell ref="F54:F55"/>
    <mergeCell ref="G54:G55"/>
    <mergeCell ref="H54:I54"/>
    <mergeCell ref="J54:J55"/>
    <mergeCell ref="M54:M55"/>
    <mergeCell ref="O54:O55"/>
    <mergeCell ref="A56:A57"/>
    <mergeCell ref="C56:C57"/>
    <mergeCell ref="D56:D57"/>
    <mergeCell ref="F56:F57"/>
    <mergeCell ref="G56:G57"/>
    <mergeCell ref="H56:I56"/>
    <mergeCell ref="J56:J57"/>
    <mergeCell ref="M56:M57"/>
    <mergeCell ref="O56:O57"/>
    <mergeCell ref="A84:A85"/>
    <mergeCell ref="C84:C85"/>
    <mergeCell ref="D84:D85"/>
    <mergeCell ref="F84:F85"/>
    <mergeCell ref="G84:G85"/>
    <mergeCell ref="H84:I84"/>
    <mergeCell ref="J84:J85"/>
    <mergeCell ref="M84:M85"/>
    <mergeCell ref="O84:O85"/>
    <mergeCell ref="A86:A87"/>
    <mergeCell ref="C86:C87"/>
    <mergeCell ref="D86:D87"/>
    <mergeCell ref="F86:F87"/>
    <mergeCell ref="G86:G87"/>
    <mergeCell ref="H86:I86"/>
    <mergeCell ref="J86:J87"/>
    <mergeCell ref="M86:M87"/>
    <mergeCell ref="O86:O87"/>
    <mergeCell ref="A88:A89"/>
    <mergeCell ref="C88:C89"/>
    <mergeCell ref="D88:D89"/>
    <mergeCell ref="F88:F89"/>
    <mergeCell ref="G88:G89"/>
    <mergeCell ref="H88:I88"/>
    <mergeCell ref="J88:J89"/>
    <mergeCell ref="M88:M89"/>
    <mergeCell ref="O88:O89"/>
    <mergeCell ref="A90:A91"/>
    <mergeCell ref="C90:C91"/>
    <mergeCell ref="D90:D91"/>
    <mergeCell ref="F90:F91"/>
    <mergeCell ref="G90:G91"/>
    <mergeCell ref="H90:I90"/>
    <mergeCell ref="J90:J91"/>
    <mergeCell ref="M90:M91"/>
    <mergeCell ref="O90:O91"/>
    <mergeCell ref="A92:A93"/>
    <mergeCell ref="C92:C93"/>
    <mergeCell ref="D92:D93"/>
    <mergeCell ref="F92:F93"/>
    <mergeCell ref="G92:G93"/>
    <mergeCell ref="H92:I92"/>
    <mergeCell ref="J92:J93"/>
    <mergeCell ref="M92:M93"/>
    <mergeCell ref="O92:O93"/>
    <mergeCell ref="A104:A105"/>
    <mergeCell ref="C104:C105"/>
    <mergeCell ref="D104:D105"/>
    <mergeCell ref="F104:F105"/>
    <mergeCell ref="G104:G105"/>
    <mergeCell ref="H104:I104"/>
    <mergeCell ref="J104:J105"/>
    <mergeCell ref="M104:M105"/>
    <mergeCell ref="O104:O105"/>
    <mergeCell ref="A96:A97"/>
    <mergeCell ref="C96:C97"/>
    <mergeCell ref="D96:D97"/>
    <mergeCell ref="F96:F97"/>
    <mergeCell ref="G96:G97"/>
    <mergeCell ref="H96:I96"/>
    <mergeCell ref="J96:J97"/>
    <mergeCell ref="M96:M97"/>
    <mergeCell ref="O96:O97"/>
    <mergeCell ref="A94:A95"/>
    <mergeCell ref="C94:C95"/>
    <mergeCell ref="D94:D95"/>
    <mergeCell ref="F94:F95"/>
    <mergeCell ref="G94:G95"/>
    <mergeCell ref="A110:A111"/>
    <mergeCell ref="C110:C111"/>
    <mergeCell ref="D110:D111"/>
    <mergeCell ref="F110:F111"/>
    <mergeCell ref="G110:G111"/>
    <mergeCell ref="H110:I110"/>
    <mergeCell ref="J110:J111"/>
    <mergeCell ref="M110:M111"/>
    <mergeCell ref="O110:O111"/>
    <mergeCell ref="A112:A113"/>
    <mergeCell ref="C112:C113"/>
    <mergeCell ref="D112:D113"/>
    <mergeCell ref="F112:F113"/>
    <mergeCell ref="G112:G113"/>
    <mergeCell ref="H112:I112"/>
    <mergeCell ref="J112:J113"/>
    <mergeCell ref="M112:M113"/>
    <mergeCell ref="O112:O113"/>
    <mergeCell ref="A114:A115"/>
    <mergeCell ref="C114:C115"/>
    <mergeCell ref="D114:D115"/>
    <mergeCell ref="F114:F115"/>
    <mergeCell ref="G114:G115"/>
    <mergeCell ref="H114:I114"/>
    <mergeCell ref="J114:J115"/>
    <mergeCell ref="M114:M115"/>
    <mergeCell ref="O114:O115"/>
    <mergeCell ref="A134:A135"/>
    <mergeCell ref="C134:C135"/>
    <mergeCell ref="D134:D135"/>
    <mergeCell ref="F134:F135"/>
    <mergeCell ref="G134:G135"/>
    <mergeCell ref="H134:I134"/>
    <mergeCell ref="J134:J135"/>
    <mergeCell ref="M134:M135"/>
    <mergeCell ref="O134:O135"/>
    <mergeCell ref="A118:A119"/>
    <mergeCell ref="C118:C119"/>
    <mergeCell ref="D118:D119"/>
    <mergeCell ref="F118:F119"/>
    <mergeCell ref="G118:G119"/>
    <mergeCell ref="H118:I118"/>
    <mergeCell ref="J118:J119"/>
    <mergeCell ref="M118:M119"/>
    <mergeCell ref="O118:O119"/>
    <mergeCell ref="A116:A117"/>
    <mergeCell ref="C116:C117"/>
    <mergeCell ref="D116:D117"/>
    <mergeCell ref="F116:F117"/>
    <mergeCell ref="G116:G117"/>
    <mergeCell ref="H138:I138"/>
    <mergeCell ref="J138:J139"/>
    <mergeCell ref="M138:M139"/>
    <mergeCell ref="O138:O139"/>
    <mergeCell ref="A140:A141"/>
    <mergeCell ref="C140:C141"/>
    <mergeCell ref="D140:D141"/>
    <mergeCell ref="F140:F141"/>
    <mergeCell ref="G140:G141"/>
    <mergeCell ref="H140:I140"/>
    <mergeCell ref="J140:J141"/>
    <mergeCell ref="M140:M141"/>
    <mergeCell ref="O140:O141"/>
    <mergeCell ref="A142:A143"/>
    <mergeCell ref="C142:C143"/>
    <mergeCell ref="D142:D143"/>
    <mergeCell ref="F142:F143"/>
    <mergeCell ref="G142:G143"/>
    <mergeCell ref="H142:I142"/>
    <mergeCell ref="J142:J143"/>
    <mergeCell ref="M142:M143"/>
    <mergeCell ref="O142:O143"/>
    <mergeCell ref="A144:A145"/>
    <mergeCell ref="C144:C145"/>
    <mergeCell ref="D144:D145"/>
    <mergeCell ref="F144:F145"/>
    <mergeCell ref="G144:G145"/>
    <mergeCell ref="H144:I144"/>
    <mergeCell ref="J144:J145"/>
    <mergeCell ref="M144:M145"/>
    <mergeCell ref="O144:O145"/>
    <mergeCell ref="A148:A149"/>
    <mergeCell ref="C148:C149"/>
    <mergeCell ref="D148:D149"/>
    <mergeCell ref="F148:F149"/>
    <mergeCell ref="G148:G149"/>
    <mergeCell ref="H148:I148"/>
    <mergeCell ref="J148:J149"/>
    <mergeCell ref="M148:M149"/>
    <mergeCell ref="O148:O149"/>
    <mergeCell ref="A150:A151"/>
    <mergeCell ref="C150:C151"/>
    <mergeCell ref="D150:D151"/>
    <mergeCell ref="F150:F151"/>
    <mergeCell ref="G150:G151"/>
    <mergeCell ref="H150:I150"/>
    <mergeCell ref="J150:J151"/>
    <mergeCell ref="M150:M151"/>
    <mergeCell ref="O150:O151"/>
    <mergeCell ref="A146:A147"/>
    <mergeCell ref="C146:C147"/>
    <mergeCell ref="D146:D147"/>
    <mergeCell ref="F146:F147"/>
    <mergeCell ref="G146:G147"/>
    <mergeCell ref="H146:I146"/>
    <mergeCell ref="J146:J147"/>
    <mergeCell ref="M146:M147"/>
    <mergeCell ref="O146:O147"/>
    <mergeCell ref="A152:A153"/>
    <mergeCell ref="C152:C153"/>
    <mergeCell ref="D152:D153"/>
    <mergeCell ref="F152:F153"/>
    <mergeCell ref="G152:G153"/>
    <mergeCell ref="H152:I152"/>
    <mergeCell ref="J152:J153"/>
    <mergeCell ref="M152:M153"/>
    <mergeCell ref="O152:O153"/>
    <mergeCell ref="A154:A155"/>
    <mergeCell ref="C154:C155"/>
    <mergeCell ref="D154:D155"/>
    <mergeCell ref="F154:F155"/>
    <mergeCell ref="G154:G155"/>
    <mergeCell ref="H154:I154"/>
    <mergeCell ref="J154:J155"/>
    <mergeCell ref="M154:M155"/>
    <mergeCell ref="O154:O155"/>
    <mergeCell ref="A156:A157"/>
    <mergeCell ref="C156:C157"/>
    <mergeCell ref="D156:D157"/>
    <mergeCell ref="F156:F157"/>
    <mergeCell ref="G156:G157"/>
    <mergeCell ref="H156:I156"/>
    <mergeCell ref="J156:J157"/>
    <mergeCell ref="M156:M157"/>
    <mergeCell ref="O156:O157"/>
    <mergeCell ref="A158:A159"/>
    <mergeCell ref="C158:C159"/>
    <mergeCell ref="D158:D159"/>
    <mergeCell ref="F158:F159"/>
    <mergeCell ref="G158:G159"/>
    <mergeCell ref="H158:I158"/>
    <mergeCell ref="J158:J159"/>
    <mergeCell ref="M158:M159"/>
    <mergeCell ref="O158:O159"/>
    <mergeCell ref="A162:A163"/>
    <mergeCell ref="C162:C163"/>
    <mergeCell ref="D162:D163"/>
    <mergeCell ref="F162:F163"/>
    <mergeCell ref="G162:G163"/>
    <mergeCell ref="H162:I162"/>
    <mergeCell ref="J162:J163"/>
    <mergeCell ref="M162:M163"/>
    <mergeCell ref="O162:O163"/>
    <mergeCell ref="A186:A187"/>
    <mergeCell ref="C186:C187"/>
    <mergeCell ref="D186:D187"/>
    <mergeCell ref="F186:F187"/>
    <mergeCell ref="G186:G187"/>
    <mergeCell ref="H186:I186"/>
    <mergeCell ref="J186:J187"/>
    <mergeCell ref="M186:M187"/>
    <mergeCell ref="O186:O187"/>
    <mergeCell ref="A166:A167"/>
    <mergeCell ref="C166:C167"/>
    <mergeCell ref="D166:D167"/>
    <mergeCell ref="F166:F167"/>
    <mergeCell ref="G166:G167"/>
    <mergeCell ref="H166:I166"/>
    <mergeCell ref="J166:J167"/>
    <mergeCell ref="M166:M167"/>
    <mergeCell ref="O166:O167"/>
    <mergeCell ref="A164:A165"/>
    <mergeCell ref="C164:C165"/>
    <mergeCell ref="D164:D165"/>
    <mergeCell ref="F164:F165"/>
    <mergeCell ref="G164:G165"/>
    <mergeCell ref="H190:I190"/>
    <mergeCell ref="J190:J191"/>
    <mergeCell ref="M190:M191"/>
    <mergeCell ref="O190:O191"/>
    <mergeCell ref="A192:A193"/>
    <mergeCell ref="C192:C193"/>
    <mergeCell ref="D192:D193"/>
    <mergeCell ref="F192:F193"/>
    <mergeCell ref="G192:G193"/>
    <mergeCell ref="H192:I192"/>
    <mergeCell ref="J192:J193"/>
    <mergeCell ref="M192:M193"/>
    <mergeCell ref="O192:O193"/>
    <mergeCell ref="A194:A195"/>
    <mergeCell ref="C194:C195"/>
    <mergeCell ref="D194:D195"/>
    <mergeCell ref="F194:F195"/>
    <mergeCell ref="G194:G195"/>
    <mergeCell ref="H194:I194"/>
    <mergeCell ref="J194:J195"/>
    <mergeCell ref="M194:M195"/>
    <mergeCell ref="O194:O195"/>
    <mergeCell ref="A190:A191"/>
    <mergeCell ref="C190:C191"/>
    <mergeCell ref="D190:D191"/>
    <mergeCell ref="F190:F191"/>
    <mergeCell ref="G190:G191"/>
    <mergeCell ref="A196:A197"/>
    <mergeCell ref="C196:C197"/>
    <mergeCell ref="D196:D197"/>
    <mergeCell ref="F196:F197"/>
    <mergeCell ref="G196:G197"/>
    <mergeCell ref="H196:I196"/>
    <mergeCell ref="J196:J197"/>
    <mergeCell ref="M196:M197"/>
    <mergeCell ref="O196:O197"/>
    <mergeCell ref="A198:A199"/>
    <mergeCell ref="C198:C199"/>
    <mergeCell ref="D198:D199"/>
    <mergeCell ref="F198:F199"/>
    <mergeCell ref="G198:G199"/>
    <mergeCell ref="H198:I198"/>
    <mergeCell ref="J198:J199"/>
    <mergeCell ref="M198:M199"/>
    <mergeCell ref="O198:O199"/>
    <mergeCell ref="A200:A201"/>
    <mergeCell ref="C200:C201"/>
    <mergeCell ref="D200:D201"/>
    <mergeCell ref="F200:F201"/>
    <mergeCell ref="G200:G201"/>
    <mergeCell ref="H200:I200"/>
    <mergeCell ref="J200:J201"/>
    <mergeCell ref="M200:M201"/>
    <mergeCell ref="O200:O201"/>
    <mergeCell ref="A202:A203"/>
    <mergeCell ref="C202:C203"/>
    <mergeCell ref="D202:D203"/>
    <mergeCell ref="F202:F203"/>
    <mergeCell ref="G202:G203"/>
    <mergeCell ref="H202:I202"/>
    <mergeCell ref="J202:J203"/>
    <mergeCell ref="M202:M203"/>
    <mergeCell ref="O202:O203"/>
    <mergeCell ref="A204:A205"/>
    <mergeCell ref="C204:C205"/>
    <mergeCell ref="D204:D205"/>
    <mergeCell ref="F204:F205"/>
    <mergeCell ref="G204:G205"/>
    <mergeCell ref="H204:I204"/>
    <mergeCell ref="J204:J205"/>
    <mergeCell ref="M204:M205"/>
    <mergeCell ref="O204:O205"/>
    <mergeCell ref="A210:A211"/>
    <mergeCell ref="A230:A231"/>
    <mergeCell ref="C230:C231"/>
    <mergeCell ref="D230:D231"/>
    <mergeCell ref="F230:F231"/>
    <mergeCell ref="G230:G231"/>
    <mergeCell ref="H230:I230"/>
    <mergeCell ref="J230:J231"/>
    <mergeCell ref="M230:M231"/>
    <mergeCell ref="O230:O231"/>
    <mergeCell ref="C210:C211"/>
    <mergeCell ref="D210:D211"/>
    <mergeCell ref="F210:F211"/>
    <mergeCell ref="G210:G211"/>
    <mergeCell ref="H210:I210"/>
    <mergeCell ref="J210:J211"/>
    <mergeCell ref="M210:M211"/>
    <mergeCell ref="O210:O211"/>
    <mergeCell ref="A206:A207"/>
    <mergeCell ref="C206:C207"/>
    <mergeCell ref="D206:D207"/>
    <mergeCell ref="F206:F207"/>
    <mergeCell ref="G206:G207"/>
    <mergeCell ref="A234:A235"/>
    <mergeCell ref="C234:C235"/>
    <mergeCell ref="D234:D235"/>
    <mergeCell ref="F234:F235"/>
    <mergeCell ref="G234:G235"/>
    <mergeCell ref="H234:I234"/>
    <mergeCell ref="J234:J235"/>
    <mergeCell ref="M234:M235"/>
    <mergeCell ref="O234:O235"/>
    <mergeCell ref="A232:A233"/>
    <mergeCell ref="C232:C233"/>
    <mergeCell ref="D232:D233"/>
    <mergeCell ref="F232:F233"/>
    <mergeCell ref="G232:G233"/>
    <mergeCell ref="H232:I232"/>
    <mergeCell ref="J232:J233"/>
    <mergeCell ref="M232:M233"/>
    <mergeCell ref="O232:O233"/>
    <mergeCell ref="A236:A237"/>
    <mergeCell ref="C236:C237"/>
    <mergeCell ref="D236:D237"/>
    <mergeCell ref="F236:F237"/>
    <mergeCell ref="G236:G237"/>
    <mergeCell ref="H236:I236"/>
    <mergeCell ref="J236:J237"/>
    <mergeCell ref="M236:M237"/>
    <mergeCell ref="O236:O237"/>
    <mergeCell ref="A238:A239"/>
    <mergeCell ref="C238:C239"/>
    <mergeCell ref="D238:D239"/>
    <mergeCell ref="F238:F239"/>
    <mergeCell ref="G238:G239"/>
    <mergeCell ref="H238:I238"/>
    <mergeCell ref="J238:J239"/>
    <mergeCell ref="M238:M239"/>
    <mergeCell ref="O238:O239"/>
    <mergeCell ref="A244:A245"/>
    <mergeCell ref="C244:C245"/>
    <mergeCell ref="D244:D245"/>
    <mergeCell ref="F244:F245"/>
    <mergeCell ref="G244:G245"/>
    <mergeCell ref="H244:I244"/>
    <mergeCell ref="J244:J245"/>
    <mergeCell ref="M244:M245"/>
    <mergeCell ref="O244:O245"/>
    <mergeCell ref="A240:A241"/>
    <mergeCell ref="C240:C241"/>
    <mergeCell ref="D240:D241"/>
    <mergeCell ref="F240:F241"/>
    <mergeCell ref="G240:G241"/>
    <mergeCell ref="H240:I240"/>
    <mergeCell ref="J240:J241"/>
    <mergeCell ref="M240:M241"/>
    <mergeCell ref="O240:O241"/>
    <mergeCell ref="A242:A243"/>
    <mergeCell ref="C242:C243"/>
    <mergeCell ref="D242:D243"/>
    <mergeCell ref="F242:F243"/>
    <mergeCell ref="G242:G243"/>
    <mergeCell ref="H242:I242"/>
    <mergeCell ref="J242:J243"/>
    <mergeCell ref="M242:M243"/>
    <mergeCell ref="O242:O243"/>
    <mergeCell ref="A246:A247"/>
    <mergeCell ref="C246:C247"/>
    <mergeCell ref="D246:D247"/>
    <mergeCell ref="F246:F247"/>
    <mergeCell ref="G246:G247"/>
    <mergeCell ref="H246:I246"/>
    <mergeCell ref="J246:J247"/>
    <mergeCell ref="M246:M247"/>
    <mergeCell ref="O246:O247"/>
    <mergeCell ref="A248:A249"/>
    <mergeCell ref="C248:C249"/>
    <mergeCell ref="D248:D249"/>
    <mergeCell ref="F248:F249"/>
    <mergeCell ref="G248:G249"/>
    <mergeCell ref="H248:I248"/>
    <mergeCell ref="J248:J249"/>
    <mergeCell ref="M248:M249"/>
    <mergeCell ref="O248:O249"/>
    <mergeCell ref="A250:A251"/>
    <mergeCell ref="C250:C251"/>
    <mergeCell ref="D250:D251"/>
    <mergeCell ref="F250:F251"/>
    <mergeCell ref="G250:G251"/>
    <mergeCell ref="H250:I250"/>
    <mergeCell ref="J250:J251"/>
    <mergeCell ref="M250:M251"/>
    <mergeCell ref="O250:O251"/>
    <mergeCell ref="A252:A253"/>
    <mergeCell ref="C252:C253"/>
    <mergeCell ref="D252:D253"/>
    <mergeCell ref="F252:F253"/>
    <mergeCell ref="G252:G253"/>
    <mergeCell ref="H252:I252"/>
    <mergeCell ref="J252:J253"/>
    <mergeCell ref="M252:M253"/>
    <mergeCell ref="O252:O253"/>
    <mergeCell ref="A264:A265"/>
    <mergeCell ref="C264:C265"/>
    <mergeCell ref="D264:D265"/>
    <mergeCell ref="F264:F265"/>
    <mergeCell ref="G264:G265"/>
    <mergeCell ref="H264:I264"/>
    <mergeCell ref="J264:J265"/>
    <mergeCell ref="M264:M265"/>
    <mergeCell ref="O264:O265"/>
    <mergeCell ref="A254:A255"/>
    <mergeCell ref="C254:C255"/>
    <mergeCell ref="D254:D255"/>
    <mergeCell ref="F254:F255"/>
    <mergeCell ref="G254:G255"/>
    <mergeCell ref="H254:I254"/>
    <mergeCell ref="J254:J255"/>
    <mergeCell ref="M254:M255"/>
    <mergeCell ref="O254:O255"/>
    <mergeCell ref="A256:A257"/>
    <mergeCell ref="C256:C257"/>
    <mergeCell ref="D256:D257"/>
    <mergeCell ref="F256:F257"/>
    <mergeCell ref="G256:G257"/>
    <mergeCell ref="H256:I256"/>
    <mergeCell ref="J256:J257"/>
    <mergeCell ref="M256:M257"/>
    <mergeCell ref="O256:O257"/>
    <mergeCell ref="A258:A259"/>
    <mergeCell ref="C258:C259"/>
    <mergeCell ref="D258:D259"/>
    <mergeCell ref="F258:F259"/>
    <mergeCell ref="G258:G259"/>
    <mergeCell ref="A278:A279"/>
    <mergeCell ref="C278:C279"/>
    <mergeCell ref="D278:D279"/>
    <mergeCell ref="F278:F279"/>
    <mergeCell ref="G278:G279"/>
    <mergeCell ref="H278:I278"/>
    <mergeCell ref="J278:J279"/>
    <mergeCell ref="M278:M279"/>
    <mergeCell ref="O278:O279"/>
    <mergeCell ref="A280:A281"/>
    <mergeCell ref="C280:C281"/>
    <mergeCell ref="D280:D281"/>
    <mergeCell ref="F280:F281"/>
    <mergeCell ref="G280:G281"/>
    <mergeCell ref="H280:I280"/>
    <mergeCell ref="J280:J281"/>
    <mergeCell ref="M280:M281"/>
    <mergeCell ref="O280:O281"/>
    <mergeCell ref="A282:A283"/>
    <mergeCell ref="C282:C283"/>
    <mergeCell ref="D282:D283"/>
    <mergeCell ref="F282:F283"/>
    <mergeCell ref="G282:G283"/>
    <mergeCell ref="H282:I282"/>
    <mergeCell ref="J282:J283"/>
    <mergeCell ref="M282:M283"/>
    <mergeCell ref="O282:O283"/>
    <mergeCell ref="A284:A285"/>
    <mergeCell ref="C284:C285"/>
    <mergeCell ref="D284:D285"/>
    <mergeCell ref="F284:F285"/>
    <mergeCell ref="G284:G285"/>
    <mergeCell ref="H284:I284"/>
    <mergeCell ref="J284:J285"/>
    <mergeCell ref="M284:M285"/>
    <mergeCell ref="O284:O285"/>
    <mergeCell ref="A286:A287"/>
    <mergeCell ref="C286:C287"/>
    <mergeCell ref="D286:D287"/>
    <mergeCell ref="F286:F287"/>
    <mergeCell ref="G286:G287"/>
    <mergeCell ref="H286:I286"/>
    <mergeCell ref="J286:J287"/>
    <mergeCell ref="M286:M287"/>
    <mergeCell ref="O286:O287"/>
    <mergeCell ref="A288:A289"/>
    <mergeCell ref="C288:C289"/>
    <mergeCell ref="D288:D289"/>
    <mergeCell ref="F288:F289"/>
    <mergeCell ref="G288:G289"/>
    <mergeCell ref="H288:I288"/>
    <mergeCell ref="J288:J289"/>
    <mergeCell ref="M288:M289"/>
    <mergeCell ref="O288:O289"/>
    <mergeCell ref="A290:A291"/>
    <mergeCell ref="C290:C291"/>
    <mergeCell ref="D290:D291"/>
    <mergeCell ref="F290:F291"/>
    <mergeCell ref="G290:G291"/>
    <mergeCell ref="H290:I290"/>
    <mergeCell ref="J290:J291"/>
    <mergeCell ref="M290:M291"/>
    <mergeCell ref="O290:O291"/>
    <mergeCell ref="A292:A293"/>
    <mergeCell ref="C292:C293"/>
    <mergeCell ref="D292:D293"/>
    <mergeCell ref="F292:F293"/>
    <mergeCell ref="G292:G293"/>
    <mergeCell ref="H292:I292"/>
    <mergeCell ref="J292:J293"/>
    <mergeCell ref="M292:M293"/>
    <mergeCell ref="O292:O293"/>
    <mergeCell ref="A294:A295"/>
    <mergeCell ref="C294:C295"/>
    <mergeCell ref="D294:D295"/>
    <mergeCell ref="F294:F295"/>
    <mergeCell ref="G294:G295"/>
    <mergeCell ref="H294:I294"/>
    <mergeCell ref="J294:J295"/>
    <mergeCell ref="M294:M295"/>
    <mergeCell ref="O294:O295"/>
    <mergeCell ref="A296:A297"/>
    <mergeCell ref="C296:C297"/>
    <mergeCell ref="D296:D297"/>
    <mergeCell ref="F296:F297"/>
    <mergeCell ref="G296:G297"/>
    <mergeCell ref="H296:I296"/>
    <mergeCell ref="J296:J297"/>
    <mergeCell ref="M296:M297"/>
    <mergeCell ref="O296:O297"/>
    <mergeCell ref="A298:A299"/>
    <mergeCell ref="C298:C299"/>
    <mergeCell ref="D298:D299"/>
    <mergeCell ref="F298:F299"/>
    <mergeCell ref="G298:G299"/>
    <mergeCell ref="H298:I298"/>
    <mergeCell ref="J298:J299"/>
    <mergeCell ref="M298:M299"/>
    <mergeCell ref="O298:O299"/>
    <mergeCell ref="A300:A301"/>
    <mergeCell ref="C300:C301"/>
    <mergeCell ref="D300:D301"/>
    <mergeCell ref="F300:F301"/>
    <mergeCell ref="G300:G301"/>
    <mergeCell ref="H300:I300"/>
    <mergeCell ref="J300:J301"/>
    <mergeCell ref="M300:M301"/>
    <mergeCell ref="O300:O301"/>
    <mergeCell ref="A306:A307"/>
    <mergeCell ref="C306:C307"/>
    <mergeCell ref="D306:D307"/>
    <mergeCell ref="F306:F307"/>
    <mergeCell ref="G306:G307"/>
    <mergeCell ref="H306:I306"/>
    <mergeCell ref="J306:J307"/>
    <mergeCell ref="M306:M307"/>
    <mergeCell ref="O306:O307"/>
    <mergeCell ref="A302:A303"/>
    <mergeCell ref="C302:C303"/>
    <mergeCell ref="D302:D303"/>
    <mergeCell ref="F302:F303"/>
    <mergeCell ref="G302:G303"/>
    <mergeCell ref="H302:I302"/>
    <mergeCell ref="J302:J303"/>
    <mergeCell ref="M302:M303"/>
    <mergeCell ref="O302:O303"/>
    <mergeCell ref="A304:A305"/>
    <mergeCell ref="C304:C305"/>
    <mergeCell ref="D304:D305"/>
    <mergeCell ref="F304:F305"/>
    <mergeCell ref="G304:G305"/>
    <mergeCell ref="H304:I304"/>
    <mergeCell ref="J304:J305"/>
    <mergeCell ref="M304:M305"/>
    <mergeCell ref="O304:O305"/>
    <mergeCell ref="A308:A309"/>
    <mergeCell ref="C308:C309"/>
    <mergeCell ref="D308:D309"/>
    <mergeCell ref="F308:F309"/>
    <mergeCell ref="G308:G309"/>
    <mergeCell ref="H308:I308"/>
    <mergeCell ref="J308:J309"/>
    <mergeCell ref="M308:M309"/>
    <mergeCell ref="O308:O309"/>
    <mergeCell ref="A310:A311"/>
    <mergeCell ref="C310:C311"/>
    <mergeCell ref="D310:D311"/>
    <mergeCell ref="F310:F311"/>
    <mergeCell ref="G310:G311"/>
    <mergeCell ref="H310:I310"/>
    <mergeCell ref="J310:J311"/>
    <mergeCell ref="M310:M311"/>
    <mergeCell ref="O310:O311"/>
    <mergeCell ref="A316:A317"/>
    <mergeCell ref="C316:C317"/>
    <mergeCell ref="D316:D317"/>
    <mergeCell ref="F316:F317"/>
    <mergeCell ref="G316:G317"/>
    <mergeCell ref="H316:I316"/>
    <mergeCell ref="J316:J317"/>
    <mergeCell ref="M316:M317"/>
    <mergeCell ref="O316:O317"/>
    <mergeCell ref="A312:A313"/>
    <mergeCell ref="C312:C313"/>
    <mergeCell ref="D312:D313"/>
    <mergeCell ref="F312:F313"/>
    <mergeCell ref="G312:G313"/>
    <mergeCell ref="H312:I312"/>
    <mergeCell ref="J312:J313"/>
    <mergeCell ref="M312:M313"/>
    <mergeCell ref="O312:O313"/>
    <mergeCell ref="A314:A315"/>
    <mergeCell ref="C314:C315"/>
    <mergeCell ref="D314:D315"/>
    <mergeCell ref="F314:F315"/>
    <mergeCell ref="G314:G315"/>
    <mergeCell ref="H314:I314"/>
    <mergeCell ref="J314:J315"/>
    <mergeCell ref="M314:M315"/>
    <mergeCell ref="O314:O315"/>
  </mergeCells>
  <phoneticPr fontId="37" type="noConversion"/>
  <printOptions horizontalCentered="1"/>
  <pageMargins left="0.23622047244094491" right="0.23622047244094491" top="0.74803149606299213" bottom="0.74803149606299213" header="0.31496062992125984" footer="0.31496062992125984"/>
  <pageSetup paperSize="9" scale="79" fitToHeight="0" orientation="landscape" r:id="rId1"/>
  <headerFooter>
    <oddFooter>&amp;C第&amp;P頁 共&amp;N頁</oddFooter>
  </headerFooter>
  <rowBreaks count="5" manualBreakCount="5">
    <brk id="17" max="14" man="1"/>
    <brk id="27" max="14" man="1"/>
    <brk id="97" max="14" man="1"/>
    <brk id="117" max="14" man="1"/>
    <brk id="201" max="14"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P27"/>
  <sheetViews>
    <sheetView view="pageBreakPreview" topLeftCell="A18" zoomScaleNormal="100" zoomScaleSheetLayoutView="100" zoomScalePageLayoutView="120" workbookViewId="0">
      <selection activeCell="F26" sqref="F26:F27"/>
    </sheetView>
  </sheetViews>
  <sheetFormatPr defaultColWidth="9" defaultRowHeight="16.5"/>
  <cols>
    <col min="1" max="1" width="6.125" style="308" customWidth="1"/>
    <col min="2" max="2" width="23.5" style="308" customWidth="1"/>
    <col min="3" max="3" width="8.5" style="319" bestFit="1" customWidth="1"/>
    <col min="4" max="4" width="5.75" style="379" customWidth="1"/>
    <col min="5" max="5" width="13.75" style="331" customWidth="1"/>
    <col min="6" max="6" width="13.75" style="323" customWidth="1"/>
    <col min="7" max="7" width="5" style="379" customWidth="1"/>
    <col min="8" max="8" width="13.75" style="331" customWidth="1"/>
    <col min="9" max="9" width="4.5" style="323" customWidth="1"/>
    <col min="10" max="10" width="20.125" style="416" customWidth="1"/>
    <col min="11" max="11" width="12" style="417" bestFit="1" customWidth="1"/>
    <col min="12" max="12" width="3.375" style="417" customWidth="1"/>
    <col min="13" max="13" width="7.625" style="379" customWidth="1"/>
    <col min="14" max="14" width="16.875" style="308" customWidth="1"/>
    <col min="15" max="15" width="24.5" style="418" customWidth="1"/>
    <col min="16" max="16384" width="9" style="328"/>
  </cols>
  <sheetData>
    <row r="1" spans="1:16" ht="71.25" customHeight="1" thickBot="1">
      <c r="A1" s="1488" t="s">
        <v>4179</v>
      </c>
      <c r="B1" s="1489"/>
      <c r="C1" s="1489"/>
      <c r="D1" s="1489"/>
      <c r="E1" s="1489"/>
      <c r="F1" s="1489"/>
      <c r="G1" s="1489"/>
      <c r="H1" s="1489"/>
      <c r="I1" s="1489"/>
      <c r="J1" s="1489"/>
      <c r="K1" s="1489"/>
      <c r="L1" s="1489"/>
      <c r="M1" s="1489"/>
      <c r="N1" s="1489"/>
      <c r="O1" s="1490"/>
      <c r="P1" s="327"/>
    </row>
    <row r="2" spans="1:16">
      <c r="A2" s="1491" t="s">
        <v>248</v>
      </c>
      <c r="B2" s="344" t="s">
        <v>250</v>
      </c>
      <c r="C2" s="1492" t="s">
        <v>465</v>
      </c>
      <c r="D2" s="1493"/>
      <c r="E2" s="401" t="s">
        <v>393</v>
      </c>
      <c r="F2" s="1492" t="s">
        <v>466</v>
      </c>
      <c r="G2" s="1493"/>
      <c r="H2" s="1517" t="s">
        <v>394</v>
      </c>
      <c r="I2" s="1518"/>
      <c r="J2" s="1495" t="s">
        <v>467</v>
      </c>
      <c r="K2" s="1495" t="s">
        <v>395</v>
      </c>
      <c r="L2" s="1497"/>
      <c r="M2" s="1498" t="s">
        <v>468</v>
      </c>
      <c r="N2" s="1492" t="s">
        <v>469</v>
      </c>
      <c r="O2" s="345" t="s">
        <v>249</v>
      </c>
      <c r="P2" s="327"/>
    </row>
    <row r="3" spans="1:16">
      <c r="A3" s="1487"/>
      <c r="B3" s="308" t="s">
        <v>260</v>
      </c>
      <c r="C3" s="1494"/>
      <c r="D3" s="1494"/>
      <c r="E3" s="320" t="s">
        <v>470</v>
      </c>
      <c r="F3" s="1494"/>
      <c r="G3" s="1494"/>
      <c r="H3" s="1519" t="s">
        <v>396</v>
      </c>
      <c r="I3" s="1456"/>
      <c r="J3" s="1496"/>
      <c r="K3" s="1496" t="s">
        <v>397</v>
      </c>
      <c r="L3" s="1500"/>
      <c r="M3" s="1456"/>
      <c r="N3" s="1499"/>
      <c r="O3" s="346" t="s">
        <v>439</v>
      </c>
      <c r="P3" s="327"/>
    </row>
    <row r="4" spans="1:16" s="135" customFormat="1" ht="45" customHeight="1">
      <c r="A4" s="1427"/>
      <c r="B4" s="82" t="s">
        <v>1985</v>
      </c>
      <c r="C4" s="1429"/>
      <c r="D4" s="1431" t="s">
        <v>459</v>
      </c>
      <c r="E4" s="85" t="s">
        <v>6839</v>
      </c>
      <c r="F4" s="1433">
        <v>46</v>
      </c>
      <c r="G4" s="1565" t="s">
        <v>459</v>
      </c>
      <c r="H4" s="1549" t="str">
        <f>E4</f>
        <v>111/04/16</v>
      </c>
      <c r="I4" s="1390"/>
      <c r="J4" s="1550" t="s">
        <v>876</v>
      </c>
      <c r="K4" s="91">
        <f>F4</f>
        <v>46</v>
      </c>
      <c r="L4" s="142" t="s">
        <v>459</v>
      </c>
      <c r="M4" s="1552" t="s">
        <v>444</v>
      </c>
      <c r="N4" s="82"/>
      <c r="O4" s="1554" t="s">
        <v>7459</v>
      </c>
      <c r="P4" s="136"/>
    </row>
    <row r="5" spans="1:16" s="135" customFormat="1" ht="45" customHeight="1">
      <c r="A5" s="1428"/>
      <c r="B5" s="82" t="s">
        <v>7460</v>
      </c>
      <c r="C5" s="1430"/>
      <c r="D5" s="1432"/>
      <c r="E5" s="85" t="str">
        <f>E4</f>
        <v>111/04/16</v>
      </c>
      <c r="F5" s="1434"/>
      <c r="G5" s="1566"/>
      <c r="H5" s="91">
        <v>2</v>
      </c>
      <c r="I5" s="142" t="s">
        <v>459</v>
      </c>
      <c r="J5" s="1551"/>
      <c r="K5" s="91">
        <f>H5</f>
        <v>2</v>
      </c>
      <c r="L5" s="142" t="s">
        <v>459</v>
      </c>
      <c r="M5" s="1553"/>
      <c r="N5" s="82" t="s">
        <v>3437</v>
      </c>
      <c r="O5" s="1555"/>
      <c r="P5" s="136"/>
    </row>
    <row r="6" spans="1:16" s="135" customFormat="1" ht="45" customHeight="1">
      <c r="A6" s="1427"/>
      <c r="B6" s="82" t="s">
        <v>1985</v>
      </c>
      <c r="C6" s="1429"/>
      <c r="D6" s="1431" t="s">
        <v>459</v>
      </c>
      <c r="E6" s="85" t="s">
        <v>6839</v>
      </c>
      <c r="F6" s="1433">
        <v>32</v>
      </c>
      <c r="G6" s="1565" t="s">
        <v>459</v>
      </c>
      <c r="H6" s="1549" t="str">
        <f>E6</f>
        <v>111/04/16</v>
      </c>
      <c r="I6" s="1390"/>
      <c r="J6" s="1550" t="s">
        <v>876</v>
      </c>
      <c r="K6" s="91">
        <f>F6+K4</f>
        <v>78</v>
      </c>
      <c r="L6" s="142" t="s">
        <v>459</v>
      </c>
      <c r="M6" s="1552" t="s">
        <v>444</v>
      </c>
      <c r="N6" s="82"/>
      <c r="O6" s="1554" t="s">
        <v>7458</v>
      </c>
      <c r="P6" s="136"/>
    </row>
    <row r="7" spans="1:16" s="135" customFormat="1" ht="45" customHeight="1">
      <c r="A7" s="1428"/>
      <c r="B7" s="82" t="s">
        <v>7460</v>
      </c>
      <c r="C7" s="1430"/>
      <c r="D7" s="1432"/>
      <c r="E7" s="85" t="str">
        <f>E6</f>
        <v>111/04/16</v>
      </c>
      <c r="F7" s="1434"/>
      <c r="G7" s="1566"/>
      <c r="H7" s="91">
        <v>2</v>
      </c>
      <c r="I7" s="142" t="s">
        <v>459</v>
      </c>
      <c r="J7" s="1551"/>
      <c r="K7" s="91">
        <f>H7+K5</f>
        <v>4</v>
      </c>
      <c r="L7" s="142" t="s">
        <v>459</v>
      </c>
      <c r="M7" s="1553"/>
      <c r="N7" s="82" t="s">
        <v>3437</v>
      </c>
      <c r="O7" s="1555"/>
      <c r="P7" s="136"/>
    </row>
    <row r="8" spans="1:16" s="135" customFormat="1" ht="45" customHeight="1">
      <c r="A8" s="1427"/>
      <c r="B8" s="82" t="s">
        <v>1985</v>
      </c>
      <c r="C8" s="1429"/>
      <c r="D8" s="1431" t="s">
        <v>459</v>
      </c>
      <c r="E8" s="85" t="s">
        <v>5651</v>
      </c>
      <c r="F8" s="1433">
        <v>16</v>
      </c>
      <c r="G8" s="1565" t="s">
        <v>459</v>
      </c>
      <c r="H8" s="1549" t="str">
        <f>E8</f>
        <v>111/06/08</v>
      </c>
      <c r="I8" s="1390"/>
      <c r="J8" s="1550" t="s">
        <v>876</v>
      </c>
      <c r="K8" s="91">
        <f>F8+K6</f>
        <v>94</v>
      </c>
      <c r="L8" s="142" t="s">
        <v>459</v>
      </c>
      <c r="M8" s="1552" t="s">
        <v>444</v>
      </c>
      <c r="N8" s="82" t="s">
        <v>5027</v>
      </c>
      <c r="O8" s="1554" t="s">
        <v>5650</v>
      </c>
      <c r="P8" s="136"/>
    </row>
    <row r="9" spans="1:16" s="135" customFormat="1" ht="45" customHeight="1">
      <c r="A9" s="1428"/>
      <c r="B9" s="82" t="s">
        <v>7460</v>
      </c>
      <c r="C9" s="1430"/>
      <c r="D9" s="1432"/>
      <c r="E9" s="85" t="str">
        <f>E8</f>
        <v>111/06/08</v>
      </c>
      <c r="F9" s="1434"/>
      <c r="G9" s="1566"/>
      <c r="H9" s="91">
        <v>3</v>
      </c>
      <c r="I9" s="142" t="s">
        <v>459</v>
      </c>
      <c r="J9" s="1551"/>
      <c r="K9" s="91">
        <f>H9+K7</f>
        <v>7</v>
      </c>
      <c r="L9" s="142" t="s">
        <v>459</v>
      </c>
      <c r="M9" s="1553"/>
      <c r="N9" s="82" t="s">
        <v>3437</v>
      </c>
      <c r="O9" s="1555"/>
      <c r="P9" s="136"/>
    </row>
    <row r="10" spans="1:16" s="135" customFormat="1" ht="45" customHeight="1">
      <c r="A10" s="1427"/>
      <c r="B10" s="82" t="s">
        <v>1985</v>
      </c>
      <c r="C10" s="1429"/>
      <c r="D10" s="1431" t="s">
        <v>459</v>
      </c>
      <c r="E10" s="85" t="s">
        <v>6308</v>
      </c>
      <c r="F10" s="1433">
        <v>96</v>
      </c>
      <c r="G10" s="1565" t="s">
        <v>459</v>
      </c>
      <c r="H10" s="1549" t="str">
        <f>E10</f>
        <v>111/09/27</v>
      </c>
      <c r="I10" s="1390"/>
      <c r="J10" s="1550" t="s">
        <v>876</v>
      </c>
      <c r="K10" s="91">
        <f>F10+K8</f>
        <v>190</v>
      </c>
      <c r="L10" s="142" t="s">
        <v>459</v>
      </c>
      <c r="M10" s="1552" t="s">
        <v>444</v>
      </c>
      <c r="N10" s="82" t="s">
        <v>5027</v>
      </c>
      <c r="O10" s="1554" t="s">
        <v>6392</v>
      </c>
      <c r="P10" s="136"/>
    </row>
    <row r="11" spans="1:16" s="135" customFormat="1" ht="45" customHeight="1">
      <c r="A11" s="1428"/>
      <c r="B11" s="82" t="s">
        <v>7460</v>
      </c>
      <c r="C11" s="1430"/>
      <c r="D11" s="1432"/>
      <c r="E11" s="85" t="str">
        <f>E10</f>
        <v>111/09/27</v>
      </c>
      <c r="F11" s="1434"/>
      <c r="G11" s="1566"/>
      <c r="H11" s="91">
        <v>2</v>
      </c>
      <c r="I11" s="142" t="s">
        <v>459</v>
      </c>
      <c r="J11" s="1551"/>
      <c r="K11" s="91">
        <f>H11+K9</f>
        <v>9</v>
      </c>
      <c r="L11" s="142" t="s">
        <v>459</v>
      </c>
      <c r="M11" s="1553"/>
      <c r="N11" s="82" t="s">
        <v>3437</v>
      </c>
      <c r="O11" s="1555"/>
      <c r="P11" s="136"/>
    </row>
    <row r="12" spans="1:16" s="135" customFormat="1" ht="45" customHeight="1">
      <c r="A12" s="1427"/>
      <c r="B12" s="82" t="s">
        <v>1985</v>
      </c>
      <c r="C12" s="1429"/>
      <c r="D12" s="1431" t="s">
        <v>459</v>
      </c>
      <c r="E12" s="85" t="s">
        <v>6466</v>
      </c>
      <c r="F12" s="1433"/>
      <c r="G12" s="1565" t="s">
        <v>459</v>
      </c>
      <c r="H12" s="1549" t="str">
        <f>E12</f>
        <v>111/10/07</v>
      </c>
      <c r="I12" s="1390"/>
      <c r="J12" s="1550" t="s">
        <v>876</v>
      </c>
      <c r="K12" s="91">
        <f>F12+K10</f>
        <v>190</v>
      </c>
      <c r="L12" s="142" t="s">
        <v>459</v>
      </c>
      <c r="M12" s="1552" t="s">
        <v>444</v>
      </c>
      <c r="N12" s="82" t="s">
        <v>714</v>
      </c>
      <c r="O12" s="1554" t="s">
        <v>6467</v>
      </c>
      <c r="P12" s="136"/>
    </row>
    <row r="13" spans="1:16" s="135" customFormat="1" ht="45" customHeight="1">
      <c r="A13" s="1428"/>
      <c r="B13" s="82" t="s">
        <v>7460</v>
      </c>
      <c r="C13" s="1430"/>
      <c r="D13" s="1432"/>
      <c r="E13" s="85" t="str">
        <f>E12</f>
        <v>111/10/07</v>
      </c>
      <c r="F13" s="1434"/>
      <c r="G13" s="1566"/>
      <c r="H13" s="91">
        <v>2</v>
      </c>
      <c r="I13" s="142" t="s">
        <v>459</v>
      </c>
      <c r="J13" s="1551"/>
      <c r="K13" s="91">
        <f>H13+K11</f>
        <v>11</v>
      </c>
      <c r="L13" s="142" t="s">
        <v>459</v>
      </c>
      <c r="M13" s="1553"/>
      <c r="N13" s="82" t="s">
        <v>879</v>
      </c>
      <c r="O13" s="1555"/>
      <c r="P13" s="136"/>
    </row>
    <row r="14" spans="1:16" s="135" customFormat="1" ht="45" customHeight="1">
      <c r="A14" s="1427"/>
      <c r="B14" s="82" t="s">
        <v>1985</v>
      </c>
      <c r="C14" s="1429"/>
      <c r="D14" s="1431" t="s">
        <v>459</v>
      </c>
      <c r="E14" s="85" t="s">
        <v>6466</v>
      </c>
      <c r="F14" s="1433"/>
      <c r="G14" s="1565" t="s">
        <v>459</v>
      </c>
      <c r="H14" s="1549" t="str">
        <f>E14</f>
        <v>111/10/07</v>
      </c>
      <c r="I14" s="1390"/>
      <c r="J14" s="1550" t="s">
        <v>876</v>
      </c>
      <c r="K14" s="91">
        <f>F14+K12</f>
        <v>190</v>
      </c>
      <c r="L14" s="142" t="s">
        <v>459</v>
      </c>
      <c r="M14" s="1552" t="s">
        <v>444</v>
      </c>
      <c r="N14" s="82" t="s">
        <v>714</v>
      </c>
      <c r="O14" s="1554" t="s">
        <v>6469</v>
      </c>
      <c r="P14" s="136"/>
    </row>
    <row r="15" spans="1:16" s="135" customFormat="1" ht="45" customHeight="1">
      <c r="A15" s="1428"/>
      <c r="B15" s="82" t="s">
        <v>7460</v>
      </c>
      <c r="C15" s="1430"/>
      <c r="D15" s="1432"/>
      <c r="E15" s="85" t="str">
        <f>E14</f>
        <v>111/10/07</v>
      </c>
      <c r="F15" s="1434"/>
      <c r="G15" s="1566"/>
      <c r="H15" s="91">
        <v>2</v>
      </c>
      <c r="I15" s="142" t="s">
        <v>459</v>
      </c>
      <c r="J15" s="1551"/>
      <c r="K15" s="91">
        <f>H15+K13</f>
        <v>13</v>
      </c>
      <c r="L15" s="142" t="s">
        <v>459</v>
      </c>
      <c r="M15" s="1553"/>
      <c r="N15" s="82" t="s">
        <v>879</v>
      </c>
      <c r="O15" s="1555"/>
      <c r="P15" s="136"/>
    </row>
    <row r="16" spans="1:16" s="135" customFormat="1" ht="45" customHeight="1">
      <c r="A16" s="1427"/>
      <c r="B16" s="82" t="s">
        <v>1985</v>
      </c>
      <c r="C16" s="1429"/>
      <c r="D16" s="1431" t="s">
        <v>459</v>
      </c>
      <c r="E16" s="85" t="s">
        <v>6477</v>
      </c>
      <c r="F16" s="1433">
        <v>64</v>
      </c>
      <c r="G16" s="1565" t="s">
        <v>459</v>
      </c>
      <c r="H16" s="1549" t="str">
        <f>E16</f>
        <v>111/10/14</v>
      </c>
      <c r="I16" s="1390"/>
      <c r="J16" s="1550" t="s">
        <v>876</v>
      </c>
      <c r="K16" s="91">
        <f>F16+K14</f>
        <v>254</v>
      </c>
      <c r="L16" s="142" t="s">
        <v>459</v>
      </c>
      <c r="M16" s="1552" t="s">
        <v>444</v>
      </c>
      <c r="N16" s="82" t="s">
        <v>5027</v>
      </c>
      <c r="O16" s="1554" t="s">
        <v>6478</v>
      </c>
      <c r="P16" s="136"/>
    </row>
    <row r="17" spans="1:16" s="135" customFormat="1" ht="45" customHeight="1">
      <c r="A17" s="1428"/>
      <c r="B17" s="82" t="s">
        <v>7460</v>
      </c>
      <c r="C17" s="1430"/>
      <c r="D17" s="1432"/>
      <c r="E17" s="85" t="str">
        <f>E16</f>
        <v>111/10/14</v>
      </c>
      <c r="F17" s="1434"/>
      <c r="G17" s="1566"/>
      <c r="H17" s="91">
        <v>2</v>
      </c>
      <c r="I17" s="142" t="s">
        <v>459</v>
      </c>
      <c r="J17" s="1551"/>
      <c r="K17" s="91">
        <f>H17+K15</f>
        <v>15</v>
      </c>
      <c r="L17" s="142" t="s">
        <v>459</v>
      </c>
      <c r="M17" s="1553"/>
      <c r="N17" s="82" t="s">
        <v>3437</v>
      </c>
      <c r="O17" s="1555"/>
      <c r="P17" s="136"/>
    </row>
    <row r="18" spans="1:16" s="135" customFormat="1" ht="45" customHeight="1">
      <c r="A18" s="1427"/>
      <c r="B18" s="82" t="s">
        <v>1985</v>
      </c>
      <c r="C18" s="1429"/>
      <c r="D18" s="1431" t="s">
        <v>459</v>
      </c>
      <c r="E18" s="85" t="s">
        <v>6778</v>
      </c>
      <c r="F18" s="1433"/>
      <c r="G18" s="1565" t="s">
        <v>459</v>
      </c>
      <c r="H18" s="1549" t="str">
        <f>E18</f>
        <v>111/11/8</v>
      </c>
      <c r="I18" s="1390"/>
      <c r="J18" s="1550" t="s">
        <v>876</v>
      </c>
      <c r="K18" s="91">
        <f>F18+K16</f>
        <v>254</v>
      </c>
      <c r="L18" s="142" t="s">
        <v>459</v>
      </c>
      <c r="M18" s="1552" t="s">
        <v>444</v>
      </c>
      <c r="N18" s="82" t="s">
        <v>714</v>
      </c>
      <c r="O18" s="1554" t="s">
        <v>6779</v>
      </c>
      <c r="P18" s="136"/>
    </row>
    <row r="19" spans="1:16" s="135" customFormat="1" ht="45" customHeight="1">
      <c r="A19" s="1428"/>
      <c r="B19" s="82" t="s">
        <v>7460</v>
      </c>
      <c r="C19" s="1430"/>
      <c r="D19" s="1432"/>
      <c r="E19" s="85" t="str">
        <f>E18</f>
        <v>111/11/8</v>
      </c>
      <c r="F19" s="1434"/>
      <c r="G19" s="1566"/>
      <c r="H19" s="91">
        <v>2</v>
      </c>
      <c r="I19" s="142" t="s">
        <v>459</v>
      </c>
      <c r="J19" s="1551"/>
      <c r="K19" s="91">
        <f>H19+K17</f>
        <v>17</v>
      </c>
      <c r="L19" s="142" t="s">
        <v>459</v>
      </c>
      <c r="M19" s="1553"/>
      <c r="N19" s="82" t="s">
        <v>879</v>
      </c>
      <c r="O19" s="1555"/>
      <c r="P19" s="136"/>
    </row>
    <row r="20" spans="1:16" s="135" customFormat="1" ht="45" customHeight="1">
      <c r="A20" s="1427"/>
      <c r="B20" s="82" t="s">
        <v>1985</v>
      </c>
      <c r="C20" s="1429"/>
      <c r="D20" s="1431" t="s">
        <v>459</v>
      </c>
      <c r="E20" s="85" t="s">
        <v>6778</v>
      </c>
      <c r="F20" s="1433"/>
      <c r="G20" s="1565" t="s">
        <v>459</v>
      </c>
      <c r="H20" s="1549" t="str">
        <f>E20</f>
        <v>111/11/8</v>
      </c>
      <c r="I20" s="1390"/>
      <c r="J20" s="1550" t="s">
        <v>876</v>
      </c>
      <c r="K20" s="91">
        <f>F20+K18</f>
        <v>254</v>
      </c>
      <c r="L20" s="142" t="s">
        <v>459</v>
      </c>
      <c r="M20" s="1552" t="s">
        <v>444</v>
      </c>
      <c r="N20" s="82" t="s">
        <v>714</v>
      </c>
      <c r="O20" s="1554" t="s">
        <v>6781</v>
      </c>
      <c r="P20" s="136"/>
    </row>
    <row r="21" spans="1:16" s="135" customFormat="1" ht="45" customHeight="1">
      <c r="A21" s="1428"/>
      <c r="B21" s="82" t="s">
        <v>7460</v>
      </c>
      <c r="C21" s="1430"/>
      <c r="D21" s="1432"/>
      <c r="E21" s="85" t="str">
        <f>E20</f>
        <v>111/11/8</v>
      </c>
      <c r="F21" s="1434"/>
      <c r="G21" s="1566"/>
      <c r="H21" s="91">
        <v>2</v>
      </c>
      <c r="I21" s="142" t="s">
        <v>459</v>
      </c>
      <c r="J21" s="1551"/>
      <c r="K21" s="91">
        <f>H21+K19</f>
        <v>19</v>
      </c>
      <c r="L21" s="142" t="s">
        <v>459</v>
      </c>
      <c r="M21" s="1553"/>
      <c r="N21" s="82" t="s">
        <v>879</v>
      </c>
      <c r="O21" s="1555"/>
      <c r="P21" s="136"/>
    </row>
    <row r="22" spans="1:16" s="135" customFormat="1" ht="45" customHeight="1">
      <c r="A22" s="1427"/>
      <c r="B22" s="82" t="s">
        <v>1985</v>
      </c>
      <c r="C22" s="1429"/>
      <c r="D22" s="1431" t="s">
        <v>459</v>
      </c>
      <c r="E22" s="85" t="s">
        <v>6778</v>
      </c>
      <c r="F22" s="1433"/>
      <c r="G22" s="1565" t="s">
        <v>459</v>
      </c>
      <c r="H22" s="1549" t="str">
        <f>E22</f>
        <v>111/11/8</v>
      </c>
      <c r="I22" s="1390"/>
      <c r="J22" s="1550" t="s">
        <v>876</v>
      </c>
      <c r="K22" s="91">
        <f>F22+K20</f>
        <v>254</v>
      </c>
      <c r="L22" s="142" t="s">
        <v>459</v>
      </c>
      <c r="M22" s="1552" t="s">
        <v>444</v>
      </c>
      <c r="N22" s="82" t="s">
        <v>714</v>
      </c>
      <c r="O22" s="1554" t="s">
        <v>6783</v>
      </c>
      <c r="P22" s="136"/>
    </row>
    <row r="23" spans="1:16" s="135" customFormat="1" ht="45" customHeight="1">
      <c r="A23" s="1428"/>
      <c r="B23" s="82" t="s">
        <v>7460</v>
      </c>
      <c r="C23" s="1430"/>
      <c r="D23" s="1432"/>
      <c r="E23" s="85" t="str">
        <f>E22</f>
        <v>111/11/8</v>
      </c>
      <c r="F23" s="1434"/>
      <c r="G23" s="1566"/>
      <c r="H23" s="91">
        <v>2</v>
      </c>
      <c r="I23" s="142" t="s">
        <v>459</v>
      </c>
      <c r="J23" s="1551"/>
      <c r="K23" s="91">
        <f>H23+K21</f>
        <v>21</v>
      </c>
      <c r="L23" s="142" t="s">
        <v>459</v>
      </c>
      <c r="M23" s="1553"/>
      <c r="N23" s="82" t="s">
        <v>879</v>
      </c>
      <c r="O23" s="1555"/>
      <c r="P23" s="136"/>
    </row>
    <row r="24" spans="1:16" s="135" customFormat="1" ht="45" customHeight="1">
      <c r="A24" s="1427"/>
      <c r="B24" s="82" t="s">
        <v>1985</v>
      </c>
      <c r="C24" s="1429"/>
      <c r="D24" s="1431" t="s">
        <v>459</v>
      </c>
      <c r="E24" s="85" t="s">
        <v>6778</v>
      </c>
      <c r="F24" s="1433"/>
      <c r="G24" s="1565" t="s">
        <v>459</v>
      </c>
      <c r="H24" s="1549" t="str">
        <f>E24</f>
        <v>111/11/8</v>
      </c>
      <c r="I24" s="1390"/>
      <c r="J24" s="1550" t="s">
        <v>876</v>
      </c>
      <c r="K24" s="91">
        <f>F24+K22</f>
        <v>254</v>
      </c>
      <c r="L24" s="142" t="s">
        <v>459</v>
      </c>
      <c r="M24" s="1552" t="s">
        <v>444</v>
      </c>
      <c r="N24" s="82" t="s">
        <v>714</v>
      </c>
      <c r="O24" s="1554" t="s">
        <v>6785</v>
      </c>
      <c r="P24" s="136"/>
    </row>
    <row r="25" spans="1:16" s="135" customFormat="1" ht="45" customHeight="1">
      <c r="A25" s="1428"/>
      <c r="B25" s="82" t="s">
        <v>7460</v>
      </c>
      <c r="C25" s="1430"/>
      <c r="D25" s="1432"/>
      <c r="E25" s="85" t="str">
        <f>E24</f>
        <v>111/11/8</v>
      </c>
      <c r="F25" s="1434"/>
      <c r="G25" s="1566"/>
      <c r="H25" s="91">
        <v>2</v>
      </c>
      <c r="I25" s="142" t="s">
        <v>459</v>
      </c>
      <c r="J25" s="1551"/>
      <c r="K25" s="91">
        <f>H25+K23</f>
        <v>23</v>
      </c>
      <c r="L25" s="142" t="s">
        <v>459</v>
      </c>
      <c r="M25" s="1553"/>
      <c r="N25" s="82" t="s">
        <v>879</v>
      </c>
      <c r="O25" s="1555"/>
      <c r="P25" s="136"/>
    </row>
    <row r="26" spans="1:16" s="135" customFormat="1" ht="45" customHeight="1">
      <c r="A26" s="1427"/>
      <c r="B26" s="82" t="s">
        <v>1985</v>
      </c>
      <c r="C26" s="1429"/>
      <c r="D26" s="1431" t="s">
        <v>459</v>
      </c>
      <c r="E26" s="85" t="s">
        <v>6850</v>
      </c>
      <c r="F26" s="1433">
        <v>64</v>
      </c>
      <c r="G26" s="1565" t="s">
        <v>459</v>
      </c>
      <c r="H26" s="1549" t="str">
        <f>E26</f>
        <v>111/11/28</v>
      </c>
      <c r="I26" s="1390"/>
      <c r="J26" s="1550" t="s">
        <v>876</v>
      </c>
      <c r="K26" s="91">
        <f>F26+K24</f>
        <v>318</v>
      </c>
      <c r="L26" s="142" t="s">
        <v>459</v>
      </c>
      <c r="M26" s="1552" t="s">
        <v>444</v>
      </c>
      <c r="N26" s="82" t="s">
        <v>5027</v>
      </c>
      <c r="O26" s="1554" t="s">
        <v>6851</v>
      </c>
      <c r="P26" s="136"/>
    </row>
    <row r="27" spans="1:16" s="135" customFormat="1" ht="45" customHeight="1">
      <c r="A27" s="1428"/>
      <c r="B27" s="82" t="s">
        <v>7460</v>
      </c>
      <c r="C27" s="1430"/>
      <c r="D27" s="1432"/>
      <c r="E27" s="85" t="str">
        <f>E26</f>
        <v>111/11/28</v>
      </c>
      <c r="F27" s="1434"/>
      <c r="G27" s="1566"/>
      <c r="H27" s="91">
        <v>2</v>
      </c>
      <c r="I27" s="142" t="s">
        <v>459</v>
      </c>
      <c r="J27" s="1551"/>
      <c r="K27" s="91">
        <f>H27+K25</f>
        <v>25</v>
      </c>
      <c r="L27" s="142" t="s">
        <v>459</v>
      </c>
      <c r="M27" s="1553"/>
      <c r="N27" s="82" t="s">
        <v>3437</v>
      </c>
      <c r="O27" s="1555"/>
      <c r="P27" s="136"/>
    </row>
  </sheetData>
  <mergeCells count="119">
    <mergeCell ref="J26:J27"/>
    <mergeCell ref="M26:M27"/>
    <mergeCell ref="O26:O27"/>
    <mergeCell ref="D26:D27"/>
    <mergeCell ref="F26:F27"/>
    <mergeCell ref="G26:G27"/>
    <mergeCell ref="H26:I26"/>
    <mergeCell ref="M18:M19"/>
    <mergeCell ref="O18:O19"/>
    <mergeCell ref="O24:O25"/>
    <mergeCell ref="M22:M23"/>
    <mergeCell ref="O22:O23"/>
    <mergeCell ref="H24:I24"/>
    <mergeCell ref="J24:J25"/>
    <mergeCell ref="M24:M25"/>
    <mergeCell ref="G18:G19"/>
    <mergeCell ref="H18:I18"/>
    <mergeCell ref="J18:J19"/>
    <mergeCell ref="H16:I16"/>
    <mergeCell ref="J16:J17"/>
    <mergeCell ref="M16:M17"/>
    <mergeCell ref="A16:A17"/>
    <mergeCell ref="A22:A23"/>
    <mergeCell ref="A20:A21"/>
    <mergeCell ref="O16:O17"/>
    <mergeCell ref="J20:J21"/>
    <mergeCell ref="M20:M21"/>
    <mergeCell ref="O20:O21"/>
    <mergeCell ref="C22:C23"/>
    <mergeCell ref="D22:D23"/>
    <mergeCell ref="F22:F23"/>
    <mergeCell ref="G22:G23"/>
    <mergeCell ref="H22:I22"/>
    <mergeCell ref="J22:J23"/>
    <mergeCell ref="C20:C21"/>
    <mergeCell ref="D20:D21"/>
    <mergeCell ref="F20:F21"/>
    <mergeCell ref="G20:G21"/>
    <mergeCell ref="H20:I20"/>
    <mergeCell ref="C18:C19"/>
    <mergeCell ref="D18:D19"/>
    <mergeCell ref="F18:F19"/>
    <mergeCell ref="J14:J15"/>
    <mergeCell ref="M14:M15"/>
    <mergeCell ref="O14:O15"/>
    <mergeCell ref="A14:A15"/>
    <mergeCell ref="C14:C15"/>
    <mergeCell ref="D14:D15"/>
    <mergeCell ref="F14:F15"/>
    <mergeCell ref="G14:G15"/>
    <mergeCell ref="H14:I14"/>
    <mergeCell ref="O8:O9"/>
    <mergeCell ref="A8:A9"/>
    <mergeCell ref="O10:O11"/>
    <mergeCell ref="F12:F13"/>
    <mergeCell ref="G12:G13"/>
    <mergeCell ref="H12:I12"/>
    <mergeCell ref="J12:J13"/>
    <mergeCell ref="M12:M13"/>
    <mergeCell ref="O12:O13"/>
    <mergeCell ref="M8:M9"/>
    <mergeCell ref="H10:I10"/>
    <mergeCell ref="J10:J11"/>
    <mergeCell ref="M10:M11"/>
    <mergeCell ref="H8:I8"/>
    <mergeCell ref="J8:J9"/>
    <mergeCell ref="A26:A27"/>
    <mergeCell ref="C26:C27"/>
    <mergeCell ref="C8:C9"/>
    <mergeCell ref="D8:D9"/>
    <mergeCell ref="F8:F9"/>
    <mergeCell ref="G8:G9"/>
    <mergeCell ref="C16:C17"/>
    <mergeCell ref="D16:D17"/>
    <mergeCell ref="F16:F17"/>
    <mergeCell ref="G16:G17"/>
    <mergeCell ref="A18:A19"/>
    <mergeCell ref="A12:A13"/>
    <mergeCell ref="C12:C13"/>
    <mergeCell ref="D12:D13"/>
    <mergeCell ref="A10:A11"/>
    <mergeCell ref="C10:C11"/>
    <mergeCell ref="D10:D11"/>
    <mergeCell ref="F10:F11"/>
    <mergeCell ref="G10:G11"/>
    <mergeCell ref="A24:A25"/>
    <mergeCell ref="C24:C25"/>
    <mergeCell ref="D24:D25"/>
    <mergeCell ref="F24:F25"/>
    <mergeCell ref="G24:G25"/>
    <mergeCell ref="A4:A5"/>
    <mergeCell ref="C4:C5"/>
    <mergeCell ref="D4:D5"/>
    <mergeCell ref="F4:F5"/>
    <mergeCell ref="G4:G5"/>
    <mergeCell ref="H4:I4"/>
    <mergeCell ref="J4:J5"/>
    <mergeCell ref="M4:M5"/>
    <mergeCell ref="O4:O5"/>
    <mergeCell ref="J6:J7"/>
    <mergeCell ref="M6:M7"/>
    <mergeCell ref="O6:O7"/>
    <mergeCell ref="A6:A7"/>
    <mergeCell ref="C6:C7"/>
    <mergeCell ref="D6:D7"/>
    <mergeCell ref="F6:F7"/>
    <mergeCell ref="G6:G7"/>
    <mergeCell ref="H6:I6"/>
    <mergeCell ref="A1:O1"/>
    <mergeCell ref="A2:A3"/>
    <mergeCell ref="C2:D3"/>
    <mergeCell ref="F2:G3"/>
    <mergeCell ref="H2:I2"/>
    <mergeCell ref="J2:J3"/>
    <mergeCell ref="K2:L2"/>
    <mergeCell ref="M2:M3"/>
    <mergeCell ref="N2:N3"/>
    <mergeCell ref="H3:I3"/>
    <mergeCell ref="K3:L3"/>
  </mergeCells>
  <phoneticPr fontId="37" type="noConversion"/>
  <printOptions horizontalCentered="1"/>
  <pageMargins left="0.23622047244094491" right="0.23622047244094491" top="0.74803149606299213" bottom="0.74803149606299213" header="0.31496062992125984" footer="0.31496062992125984"/>
  <pageSetup paperSize="9" scale="79" fitToHeight="0" orientation="landscape" r:id="rId1"/>
  <headerFooter>
    <oddFooter>&amp;C第&amp;P頁 共&amp;N頁</oddFooter>
  </headerFooter>
  <rowBreaks count="2" manualBreakCount="2">
    <brk id="15" max="14" man="1"/>
    <brk id="27" max="14"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P209"/>
  <sheetViews>
    <sheetView view="pageBreakPreview" topLeftCell="A199" zoomScale="115" zoomScaleNormal="100" zoomScaleSheetLayoutView="115" zoomScalePageLayoutView="120" workbookViewId="0">
      <selection activeCell="H210" sqref="H210"/>
    </sheetView>
  </sheetViews>
  <sheetFormatPr defaultColWidth="9" defaultRowHeight="16.5"/>
  <cols>
    <col min="1" max="1" width="6.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4.875" style="72" customWidth="1"/>
    <col min="10" max="10" width="20.125" style="429"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488" t="s">
        <v>3446</v>
      </c>
      <c r="B1" s="1489"/>
      <c r="C1" s="1489"/>
      <c r="D1" s="1489"/>
      <c r="E1" s="1489"/>
      <c r="F1" s="1489"/>
      <c r="G1" s="1489"/>
      <c r="H1" s="1489"/>
      <c r="I1" s="1489"/>
      <c r="J1" s="1489"/>
      <c r="K1" s="1489"/>
      <c r="L1" s="1489"/>
      <c r="M1" s="1489"/>
      <c r="N1" s="1489"/>
      <c r="O1" s="1490"/>
      <c r="P1" s="118"/>
    </row>
    <row r="2" spans="1:16">
      <c r="A2" s="1491" t="s">
        <v>248</v>
      </c>
      <c r="B2" s="344" t="s">
        <v>250</v>
      </c>
      <c r="C2" s="1492" t="s">
        <v>465</v>
      </c>
      <c r="D2" s="1493"/>
      <c r="E2" s="401" t="s">
        <v>393</v>
      </c>
      <c r="F2" s="1492" t="s">
        <v>466</v>
      </c>
      <c r="G2" s="1493"/>
      <c r="H2" s="1517" t="s">
        <v>394</v>
      </c>
      <c r="I2" s="1518"/>
      <c r="J2" s="1495" t="s">
        <v>467</v>
      </c>
      <c r="K2" s="1495" t="s">
        <v>395</v>
      </c>
      <c r="L2" s="1497"/>
      <c r="M2" s="1498" t="s">
        <v>468</v>
      </c>
      <c r="N2" s="1492" t="s">
        <v>469</v>
      </c>
      <c r="O2" s="345" t="s">
        <v>249</v>
      </c>
      <c r="P2" s="118"/>
    </row>
    <row r="3" spans="1:16">
      <c r="A3" s="1487"/>
      <c r="B3" s="308" t="s">
        <v>260</v>
      </c>
      <c r="C3" s="1494"/>
      <c r="D3" s="1494"/>
      <c r="E3" s="320" t="s">
        <v>470</v>
      </c>
      <c r="F3" s="1494"/>
      <c r="G3" s="1494"/>
      <c r="H3" s="1519" t="s">
        <v>396</v>
      </c>
      <c r="I3" s="1456"/>
      <c r="J3" s="1496"/>
      <c r="K3" s="1496" t="s">
        <v>397</v>
      </c>
      <c r="L3" s="1500"/>
      <c r="M3" s="1456"/>
      <c r="N3" s="1499"/>
      <c r="O3" s="346" t="s">
        <v>439</v>
      </c>
      <c r="P3" s="118"/>
    </row>
    <row r="4" spans="1:16" ht="30" hidden="1" customHeight="1">
      <c r="A4" s="1350" t="s">
        <v>1991</v>
      </c>
      <c r="B4" s="399" t="s">
        <v>1229</v>
      </c>
      <c r="C4" s="1402">
        <v>6</v>
      </c>
      <c r="D4" s="1405" t="s">
        <v>459</v>
      </c>
      <c r="E4" s="306" t="s">
        <v>528</v>
      </c>
      <c r="F4" s="1402">
        <v>6</v>
      </c>
      <c r="G4" s="1558" t="s">
        <v>459</v>
      </c>
      <c r="H4" s="1455" t="s">
        <v>875</v>
      </c>
      <c r="I4" s="1358"/>
      <c r="J4" s="1560" t="s">
        <v>876</v>
      </c>
      <c r="K4" s="323">
        <v>6</v>
      </c>
      <c r="L4" s="400" t="s">
        <v>459</v>
      </c>
      <c r="M4" s="1358" t="s">
        <v>444</v>
      </c>
      <c r="N4" s="320" t="s">
        <v>488</v>
      </c>
      <c r="O4" s="1567" t="s">
        <v>877</v>
      </c>
      <c r="P4" s="118"/>
    </row>
    <row r="5" spans="1:16" ht="30" hidden="1" customHeight="1">
      <c r="A5" s="1350"/>
      <c r="B5" s="399" t="s">
        <v>1993</v>
      </c>
      <c r="C5" s="1356"/>
      <c r="D5" s="1484"/>
      <c r="E5" s="331" t="s">
        <v>875</v>
      </c>
      <c r="F5" s="1356"/>
      <c r="G5" s="1559"/>
      <c r="H5" s="323">
        <v>6</v>
      </c>
      <c r="I5" s="400" t="s">
        <v>1988</v>
      </c>
      <c r="J5" s="1560"/>
      <c r="K5" s="323">
        <v>6</v>
      </c>
      <c r="L5" s="400" t="s">
        <v>459</v>
      </c>
      <c r="M5" s="1358"/>
      <c r="N5" s="320" t="s">
        <v>499</v>
      </c>
      <c r="O5" s="1567"/>
      <c r="P5" s="118"/>
    </row>
    <row r="6" spans="1:16" ht="30" hidden="1" customHeight="1">
      <c r="A6" s="1350" t="s">
        <v>1992</v>
      </c>
      <c r="B6" s="399" t="s">
        <v>1229</v>
      </c>
      <c r="C6" s="1402">
        <v>6</v>
      </c>
      <c r="D6" s="1405" t="s">
        <v>459</v>
      </c>
      <c r="E6" s="306" t="s">
        <v>528</v>
      </c>
      <c r="F6" s="1402">
        <v>6</v>
      </c>
      <c r="G6" s="1558" t="s">
        <v>459</v>
      </c>
      <c r="H6" s="1402" t="s">
        <v>882</v>
      </c>
      <c r="I6" s="1405"/>
      <c r="J6" s="1560" t="s">
        <v>876</v>
      </c>
      <c r="K6" s="323">
        <v>6</v>
      </c>
      <c r="L6" s="400" t="s">
        <v>459</v>
      </c>
      <c r="M6" s="1358" t="s">
        <v>444</v>
      </c>
      <c r="N6" s="320" t="s">
        <v>488</v>
      </c>
      <c r="O6" s="1567" t="s">
        <v>881</v>
      </c>
      <c r="P6" s="118"/>
    </row>
    <row r="7" spans="1:16" ht="30" hidden="1" customHeight="1">
      <c r="A7" s="1350"/>
      <c r="B7" s="399" t="s">
        <v>1231</v>
      </c>
      <c r="C7" s="1356"/>
      <c r="D7" s="1484"/>
      <c r="E7" s="306" t="s">
        <v>882</v>
      </c>
      <c r="F7" s="1356"/>
      <c r="G7" s="1559"/>
      <c r="H7" s="323">
        <v>6</v>
      </c>
      <c r="I7" s="400" t="s">
        <v>1988</v>
      </c>
      <c r="J7" s="1560"/>
      <c r="K7" s="323">
        <v>6</v>
      </c>
      <c r="L7" s="400" t="s">
        <v>459</v>
      </c>
      <c r="M7" s="1358"/>
      <c r="N7" s="320" t="s">
        <v>499</v>
      </c>
      <c r="O7" s="1567"/>
      <c r="P7" s="118"/>
    </row>
    <row r="8" spans="1:16" ht="30" customHeight="1">
      <c r="A8" s="1350" t="s">
        <v>2597</v>
      </c>
      <c r="B8" s="399" t="s">
        <v>1222</v>
      </c>
      <c r="C8" s="1402">
        <v>52992</v>
      </c>
      <c r="D8" s="1405" t="s">
        <v>459</v>
      </c>
      <c r="E8" s="331" t="s">
        <v>2598</v>
      </c>
      <c r="F8" s="1402">
        <v>708</v>
      </c>
      <c r="G8" s="1558" t="s">
        <v>459</v>
      </c>
      <c r="H8" s="1455" t="s">
        <v>2598</v>
      </c>
      <c r="I8" s="1358"/>
      <c r="J8" s="1560" t="s">
        <v>876</v>
      </c>
      <c r="K8" s="323">
        <f>F8</f>
        <v>708</v>
      </c>
      <c r="L8" s="400" t="s">
        <v>459</v>
      </c>
      <c r="M8" s="1358" t="s">
        <v>444</v>
      </c>
      <c r="N8" s="320" t="s">
        <v>2599</v>
      </c>
      <c r="O8" s="1561" t="s">
        <v>3886</v>
      </c>
      <c r="P8" s="118"/>
    </row>
    <row r="9" spans="1:16" ht="30" customHeight="1">
      <c r="A9" s="1350"/>
      <c r="B9" s="399" t="s">
        <v>1223</v>
      </c>
      <c r="C9" s="1356"/>
      <c r="D9" s="1484"/>
      <c r="E9" s="331" t="s">
        <v>2598</v>
      </c>
      <c r="F9" s="1356"/>
      <c r="G9" s="1559"/>
      <c r="H9" s="323">
        <v>29</v>
      </c>
      <c r="I9" s="400" t="s">
        <v>1988</v>
      </c>
      <c r="J9" s="1560"/>
      <c r="K9" s="323">
        <f>H9</f>
        <v>29</v>
      </c>
      <c r="L9" s="400" t="s">
        <v>459</v>
      </c>
      <c r="M9" s="1358"/>
      <c r="N9" s="320" t="s">
        <v>2606</v>
      </c>
      <c r="O9" s="1561"/>
      <c r="P9" s="118"/>
    </row>
    <row r="10" spans="1:16" ht="30" customHeight="1">
      <c r="A10" s="1350" t="s">
        <v>2875</v>
      </c>
      <c r="B10" s="399" t="s">
        <v>1222</v>
      </c>
      <c r="C10" s="1402">
        <v>52992</v>
      </c>
      <c r="D10" s="1405" t="s">
        <v>459</v>
      </c>
      <c r="E10" s="331" t="s">
        <v>2598</v>
      </c>
      <c r="F10" s="1402">
        <v>708</v>
      </c>
      <c r="G10" s="1558" t="s">
        <v>459</v>
      </c>
      <c r="H10" s="1455" t="s">
        <v>2598</v>
      </c>
      <c r="I10" s="1358"/>
      <c r="J10" s="1560" t="s">
        <v>876</v>
      </c>
      <c r="K10" s="323">
        <f>F10+K8</f>
        <v>1416</v>
      </c>
      <c r="L10" s="400" t="s">
        <v>459</v>
      </c>
      <c r="M10" s="1358" t="s">
        <v>444</v>
      </c>
      <c r="N10" s="320" t="s">
        <v>2610</v>
      </c>
      <c r="O10" s="1561" t="s">
        <v>3887</v>
      </c>
      <c r="P10" s="118"/>
    </row>
    <row r="11" spans="1:16" ht="30" customHeight="1">
      <c r="A11" s="1350"/>
      <c r="B11" s="399" t="s">
        <v>1223</v>
      </c>
      <c r="C11" s="1356"/>
      <c r="D11" s="1484"/>
      <c r="E11" s="331" t="s">
        <v>2598</v>
      </c>
      <c r="F11" s="1356"/>
      <c r="G11" s="1559"/>
      <c r="H11" s="323">
        <v>29</v>
      </c>
      <c r="I11" s="400" t="s">
        <v>1988</v>
      </c>
      <c r="J11" s="1560"/>
      <c r="K11" s="323">
        <f>H11+K9</f>
        <v>58</v>
      </c>
      <c r="L11" s="400" t="s">
        <v>459</v>
      </c>
      <c r="M11" s="1358"/>
      <c r="N11" s="320" t="s">
        <v>2600</v>
      </c>
      <c r="O11" s="1561"/>
      <c r="P11" s="118"/>
    </row>
    <row r="12" spans="1:16" ht="30" customHeight="1">
      <c r="A12" s="1350" t="s">
        <v>2876</v>
      </c>
      <c r="B12" s="399" t="s">
        <v>1222</v>
      </c>
      <c r="C12" s="1402">
        <v>52992</v>
      </c>
      <c r="D12" s="1405" t="s">
        <v>459</v>
      </c>
      <c r="E12" s="331" t="s">
        <v>2601</v>
      </c>
      <c r="F12" s="1402">
        <v>318</v>
      </c>
      <c r="G12" s="1558" t="s">
        <v>459</v>
      </c>
      <c r="H12" s="1455" t="str">
        <f>E12</f>
        <v>110/01/08</v>
      </c>
      <c r="I12" s="1358"/>
      <c r="J12" s="1560" t="s">
        <v>876</v>
      </c>
      <c r="K12" s="323">
        <f>F12+K10</f>
        <v>1734</v>
      </c>
      <c r="L12" s="400" t="s">
        <v>459</v>
      </c>
      <c r="M12" s="1358" t="s">
        <v>444</v>
      </c>
      <c r="N12" s="320" t="s">
        <v>2602</v>
      </c>
      <c r="O12" s="1561" t="s">
        <v>3888</v>
      </c>
      <c r="P12" s="118"/>
    </row>
    <row r="13" spans="1:16" ht="30" customHeight="1">
      <c r="A13" s="1350"/>
      <c r="B13" s="399" t="s">
        <v>1223</v>
      </c>
      <c r="C13" s="1356"/>
      <c r="D13" s="1484"/>
      <c r="E13" s="331" t="str">
        <f>E12</f>
        <v>110/01/08</v>
      </c>
      <c r="F13" s="1356"/>
      <c r="G13" s="1559"/>
      <c r="H13" s="323">
        <v>13</v>
      </c>
      <c r="I13" s="400" t="s">
        <v>1988</v>
      </c>
      <c r="J13" s="1560"/>
      <c r="K13" s="323">
        <f>H13+K11</f>
        <v>71</v>
      </c>
      <c r="L13" s="400" t="s">
        <v>459</v>
      </c>
      <c r="M13" s="1358"/>
      <c r="N13" s="320" t="s">
        <v>2600</v>
      </c>
      <c r="O13" s="1561"/>
      <c r="P13" s="118"/>
    </row>
    <row r="14" spans="1:16" ht="30" customHeight="1">
      <c r="A14" s="1350" t="s">
        <v>2877</v>
      </c>
      <c r="B14" s="399" t="s">
        <v>1222</v>
      </c>
      <c r="C14" s="1402">
        <v>52992</v>
      </c>
      <c r="D14" s="1405" t="s">
        <v>459</v>
      </c>
      <c r="E14" s="331" t="s">
        <v>2603</v>
      </c>
      <c r="F14" s="1402">
        <v>318</v>
      </c>
      <c r="G14" s="1558" t="s">
        <v>459</v>
      </c>
      <c r="H14" s="1455" t="str">
        <f>E14</f>
        <v>110/01/08</v>
      </c>
      <c r="I14" s="1358"/>
      <c r="J14" s="1560" t="s">
        <v>876</v>
      </c>
      <c r="K14" s="323">
        <f>F14+K12</f>
        <v>2052</v>
      </c>
      <c r="L14" s="400" t="s">
        <v>459</v>
      </c>
      <c r="M14" s="1358" t="s">
        <v>444</v>
      </c>
      <c r="N14" s="320" t="s">
        <v>2602</v>
      </c>
      <c r="O14" s="1561" t="s">
        <v>3889</v>
      </c>
      <c r="P14" s="118"/>
    </row>
    <row r="15" spans="1:16" ht="30" customHeight="1">
      <c r="A15" s="1350"/>
      <c r="B15" s="399" t="s">
        <v>1223</v>
      </c>
      <c r="C15" s="1356"/>
      <c r="D15" s="1484"/>
      <c r="E15" s="331" t="str">
        <f>E14</f>
        <v>110/01/08</v>
      </c>
      <c r="F15" s="1356"/>
      <c r="G15" s="1559"/>
      <c r="H15" s="323">
        <v>13</v>
      </c>
      <c r="I15" s="400" t="s">
        <v>1988</v>
      </c>
      <c r="J15" s="1560"/>
      <c r="K15" s="323">
        <f>H15+K13</f>
        <v>84</v>
      </c>
      <c r="L15" s="400" t="s">
        <v>459</v>
      </c>
      <c r="M15" s="1358"/>
      <c r="N15" s="320" t="s">
        <v>2600</v>
      </c>
      <c r="O15" s="1561"/>
      <c r="P15" s="118"/>
    </row>
    <row r="16" spans="1:16" ht="30" customHeight="1">
      <c r="A16" s="1350" t="s">
        <v>2878</v>
      </c>
      <c r="B16" s="399" t="s">
        <v>1222</v>
      </c>
      <c r="C16" s="1402">
        <v>52992</v>
      </c>
      <c r="D16" s="1405" t="s">
        <v>459</v>
      </c>
      <c r="E16" s="331" t="s">
        <v>2604</v>
      </c>
      <c r="F16" s="1402">
        <v>324</v>
      </c>
      <c r="G16" s="1558" t="s">
        <v>459</v>
      </c>
      <c r="H16" s="1455" t="str">
        <f>E16</f>
        <v>110/01/15</v>
      </c>
      <c r="I16" s="1358"/>
      <c r="J16" s="1560" t="s">
        <v>876</v>
      </c>
      <c r="K16" s="323">
        <f>F16+K14</f>
        <v>2376</v>
      </c>
      <c r="L16" s="400" t="s">
        <v>459</v>
      </c>
      <c r="M16" s="1358" t="s">
        <v>444</v>
      </c>
      <c r="N16" s="320" t="s">
        <v>2605</v>
      </c>
      <c r="O16" s="1561" t="s">
        <v>3890</v>
      </c>
      <c r="P16" s="118"/>
    </row>
    <row r="17" spans="1:16" ht="30" customHeight="1">
      <c r="A17" s="1350"/>
      <c r="B17" s="399" t="s">
        <v>1223</v>
      </c>
      <c r="C17" s="1356"/>
      <c r="D17" s="1484"/>
      <c r="E17" s="331" t="str">
        <f>E16</f>
        <v>110/01/15</v>
      </c>
      <c r="F17" s="1356"/>
      <c r="G17" s="1559"/>
      <c r="H17" s="323">
        <v>13</v>
      </c>
      <c r="I17" s="400" t="s">
        <v>1988</v>
      </c>
      <c r="J17" s="1560"/>
      <c r="K17" s="323">
        <f>H17+K15</f>
        <v>97</v>
      </c>
      <c r="L17" s="400" t="s">
        <v>459</v>
      </c>
      <c r="M17" s="1358"/>
      <c r="N17" s="320" t="s">
        <v>1995</v>
      </c>
      <c r="O17" s="1561"/>
      <c r="P17" s="118"/>
    </row>
    <row r="18" spans="1:16" ht="30" customHeight="1">
      <c r="A18" s="1350" t="s">
        <v>2879</v>
      </c>
      <c r="B18" s="399" t="s">
        <v>1222</v>
      </c>
      <c r="C18" s="1402">
        <v>52992</v>
      </c>
      <c r="D18" s="1405" t="s">
        <v>459</v>
      </c>
      <c r="E18" s="331" t="s">
        <v>2607</v>
      </c>
      <c r="F18" s="1402">
        <v>324</v>
      </c>
      <c r="G18" s="1558" t="s">
        <v>459</v>
      </c>
      <c r="H18" s="1455" t="str">
        <f>E18</f>
        <v>110/01/15</v>
      </c>
      <c r="I18" s="1358"/>
      <c r="J18" s="1560" t="s">
        <v>876</v>
      </c>
      <c r="K18" s="323">
        <f>F18+K16</f>
        <v>2700</v>
      </c>
      <c r="L18" s="400" t="s">
        <v>459</v>
      </c>
      <c r="M18" s="1358" t="s">
        <v>444</v>
      </c>
      <c r="N18" s="320" t="s">
        <v>2605</v>
      </c>
      <c r="O18" s="1561" t="s">
        <v>3891</v>
      </c>
      <c r="P18" s="118"/>
    </row>
    <row r="19" spans="1:16" ht="30" customHeight="1">
      <c r="A19" s="1350"/>
      <c r="B19" s="399" t="s">
        <v>1223</v>
      </c>
      <c r="C19" s="1356"/>
      <c r="D19" s="1484"/>
      <c r="E19" s="331" t="str">
        <f>E18</f>
        <v>110/01/15</v>
      </c>
      <c r="F19" s="1356"/>
      <c r="G19" s="1559"/>
      <c r="H19" s="323">
        <v>13</v>
      </c>
      <c r="I19" s="400" t="s">
        <v>1988</v>
      </c>
      <c r="J19" s="1560"/>
      <c r="K19" s="323">
        <f>H19+K17</f>
        <v>110</v>
      </c>
      <c r="L19" s="400" t="s">
        <v>459</v>
      </c>
      <c r="M19" s="1358"/>
      <c r="N19" s="320" t="s">
        <v>1995</v>
      </c>
      <c r="O19" s="1561"/>
      <c r="P19" s="118"/>
    </row>
    <row r="20" spans="1:16" ht="30" customHeight="1">
      <c r="A20" s="1350" t="s">
        <v>2880</v>
      </c>
      <c r="B20" s="399" t="s">
        <v>1222</v>
      </c>
      <c r="C20" s="1402">
        <v>52992</v>
      </c>
      <c r="D20" s="1405" t="s">
        <v>459</v>
      </c>
      <c r="E20" s="331" t="s">
        <v>2608</v>
      </c>
      <c r="F20" s="1402">
        <v>324</v>
      </c>
      <c r="G20" s="1558" t="s">
        <v>459</v>
      </c>
      <c r="H20" s="1455" t="str">
        <f>E20</f>
        <v>110/01/19</v>
      </c>
      <c r="I20" s="1358"/>
      <c r="J20" s="1560" t="s">
        <v>876</v>
      </c>
      <c r="K20" s="323">
        <f>F20+K18</f>
        <v>3024</v>
      </c>
      <c r="L20" s="400" t="s">
        <v>459</v>
      </c>
      <c r="M20" s="1358" t="s">
        <v>444</v>
      </c>
      <c r="N20" s="320" t="s">
        <v>2615</v>
      </c>
      <c r="O20" s="1561" t="s">
        <v>3892</v>
      </c>
      <c r="P20" s="118"/>
    </row>
    <row r="21" spans="1:16" ht="30" customHeight="1">
      <c r="A21" s="1350"/>
      <c r="B21" s="399" t="s">
        <v>1223</v>
      </c>
      <c r="C21" s="1356"/>
      <c r="D21" s="1484"/>
      <c r="E21" s="331" t="str">
        <f>E20</f>
        <v>110/01/19</v>
      </c>
      <c r="F21" s="1356"/>
      <c r="G21" s="1559"/>
      <c r="H21" s="323">
        <v>13</v>
      </c>
      <c r="I21" s="400" t="s">
        <v>1988</v>
      </c>
      <c r="J21" s="1560"/>
      <c r="K21" s="323">
        <f>H21+K19</f>
        <v>123</v>
      </c>
      <c r="L21" s="400" t="s">
        <v>459</v>
      </c>
      <c r="M21" s="1358"/>
      <c r="N21" s="320" t="s">
        <v>2600</v>
      </c>
      <c r="O21" s="1561"/>
      <c r="P21" s="118"/>
    </row>
    <row r="22" spans="1:16" ht="30" customHeight="1">
      <c r="A22" s="1350" t="s">
        <v>2881</v>
      </c>
      <c r="B22" s="399" t="s">
        <v>1222</v>
      </c>
      <c r="C22" s="1402">
        <v>52992</v>
      </c>
      <c r="D22" s="1405" t="s">
        <v>459</v>
      </c>
      <c r="E22" s="331" t="s">
        <v>2608</v>
      </c>
      <c r="F22" s="1402">
        <v>324</v>
      </c>
      <c r="G22" s="1558" t="s">
        <v>459</v>
      </c>
      <c r="H22" s="1455" t="str">
        <f>E22</f>
        <v>110/01/19</v>
      </c>
      <c r="I22" s="1358"/>
      <c r="J22" s="1560" t="s">
        <v>876</v>
      </c>
      <c r="K22" s="323">
        <f>F22+K20</f>
        <v>3348</v>
      </c>
      <c r="L22" s="400" t="s">
        <v>459</v>
      </c>
      <c r="M22" s="1358" t="s">
        <v>444</v>
      </c>
      <c r="N22" s="320" t="s">
        <v>2602</v>
      </c>
      <c r="O22" s="1561" t="s">
        <v>3893</v>
      </c>
      <c r="P22" s="118"/>
    </row>
    <row r="23" spans="1:16" ht="30" customHeight="1">
      <c r="A23" s="1350"/>
      <c r="B23" s="399" t="s">
        <v>1223</v>
      </c>
      <c r="C23" s="1356"/>
      <c r="D23" s="1484"/>
      <c r="E23" s="331" t="str">
        <f>E22</f>
        <v>110/01/19</v>
      </c>
      <c r="F23" s="1356"/>
      <c r="G23" s="1559"/>
      <c r="H23" s="323">
        <v>13</v>
      </c>
      <c r="I23" s="400" t="s">
        <v>1988</v>
      </c>
      <c r="J23" s="1560"/>
      <c r="K23" s="323">
        <f>H23+K21</f>
        <v>136</v>
      </c>
      <c r="L23" s="400" t="s">
        <v>459</v>
      </c>
      <c r="M23" s="1358"/>
      <c r="N23" s="320" t="s">
        <v>2600</v>
      </c>
      <c r="O23" s="1561"/>
      <c r="P23" s="118"/>
    </row>
    <row r="24" spans="1:16" ht="30" customHeight="1">
      <c r="A24" s="1350" t="s">
        <v>2882</v>
      </c>
      <c r="B24" s="399" t="s">
        <v>1222</v>
      </c>
      <c r="C24" s="1402">
        <v>52992</v>
      </c>
      <c r="D24" s="1405" t="s">
        <v>459</v>
      </c>
      <c r="E24" s="331" t="s">
        <v>2609</v>
      </c>
      <c r="F24" s="1402">
        <v>354</v>
      </c>
      <c r="G24" s="1558" t="s">
        <v>459</v>
      </c>
      <c r="H24" s="1455" t="str">
        <f>E24</f>
        <v>110/01/29</v>
      </c>
      <c r="I24" s="1358"/>
      <c r="J24" s="1560" t="s">
        <v>876</v>
      </c>
      <c r="K24" s="323">
        <f>F24+K22</f>
        <v>3702</v>
      </c>
      <c r="L24" s="400" t="s">
        <v>459</v>
      </c>
      <c r="M24" s="1358" t="s">
        <v>444</v>
      </c>
      <c r="N24" s="320" t="s">
        <v>2611</v>
      </c>
      <c r="O24" s="1561" t="s">
        <v>3894</v>
      </c>
      <c r="P24" s="118"/>
    </row>
    <row r="25" spans="1:16" ht="30" customHeight="1">
      <c r="A25" s="1350"/>
      <c r="B25" s="399" t="s">
        <v>1223</v>
      </c>
      <c r="C25" s="1356"/>
      <c r="D25" s="1484"/>
      <c r="E25" s="331" t="str">
        <f>E24</f>
        <v>110/01/29</v>
      </c>
      <c r="F25" s="1356"/>
      <c r="G25" s="1559"/>
      <c r="H25" s="323">
        <v>15</v>
      </c>
      <c r="I25" s="400" t="s">
        <v>1988</v>
      </c>
      <c r="J25" s="1560"/>
      <c r="K25" s="323">
        <f>H25+K23</f>
        <v>151</v>
      </c>
      <c r="L25" s="400" t="s">
        <v>459</v>
      </c>
      <c r="M25" s="1358"/>
      <c r="N25" s="320" t="s">
        <v>1995</v>
      </c>
      <c r="O25" s="1561"/>
      <c r="P25" s="118"/>
    </row>
    <row r="26" spans="1:16" ht="30" customHeight="1">
      <c r="A26" s="1350" t="s">
        <v>2883</v>
      </c>
      <c r="B26" s="399" t="s">
        <v>1222</v>
      </c>
      <c r="C26" s="1402">
        <v>52992</v>
      </c>
      <c r="D26" s="1405" t="s">
        <v>459</v>
      </c>
      <c r="E26" s="331" t="s">
        <v>2609</v>
      </c>
      <c r="F26" s="1402">
        <v>414</v>
      </c>
      <c r="G26" s="1558" t="s">
        <v>459</v>
      </c>
      <c r="H26" s="1455" t="str">
        <f>E26</f>
        <v>110/01/29</v>
      </c>
      <c r="I26" s="1358"/>
      <c r="J26" s="1560" t="s">
        <v>876</v>
      </c>
      <c r="K26" s="323">
        <f>F26+K24</f>
        <v>4116</v>
      </c>
      <c r="L26" s="400" t="s">
        <v>459</v>
      </c>
      <c r="M26" s="1358" t="s">
        <v>444</v>
      </c>
      <c r="N26" s="320" t="s">
        <v>2611</v>
      </c>
      <c r="O26" s="1561" t="s">
        <v>3895</v>
      </c>
      <c r="P26" s="118"/>
    </row>
    <row r="27" spans="1:16" ht="30" customHeight="1">
      <c r="A27" s="1350"/>
      <c r="B27" s="399" t="s">
        <v>1223</v>
      </c>
      <c r="C27" s="1356"/>
      <c r="D27" s="1484"/>
      <c r="E27" s="331" t="str">
        <f>E26</f>
        <v>110/01/29</v>
      </c>
      <c r="F27" s="1356"/>
      <c r="G27" s="1559"/>
      <c r="H27" s="323">
        <v>17</v>
      </c>
      <c r="I27" s="400" t="s">
        <v>1988</v>
      </c>
      <c r="J27" s="1560"/>
      <c r="K27" s="323">
        <f>H27+K25</f>
        <v>168</v>
      </c>
      <c r="L27" s="400" t="s">
        <v>459</v>
      </c>
      <c r="M27" s="1358"/>
      <c r="N27" s="320" t="s">
        <v>1995</v>
      </c>
      <c r="O27" s="1561"/>
      <c r="P27" s="118"/>
    </row>
    <row r="28" spans="1:16" ht="30" customHeight="1">
      <c r="A28" s="1350" t="s">
        <v>2884</v>
      </c>
      <c r="B28" s="399" t="s">
        <v>1222</v>
      </c>
      <c r="C28" s="1402">
        <v>52992</v>
      </c>
      <c r="D28" s="1405" t="s">
        <v>459</v>
      </c>
      <c r="E28" s="331" t="s">
        <v>2612</v>
      </c>
      <c r="F28" s="1402">
        <v>324</v>
      </c>
      <c r="G28" s="1558" t="s">
        <v>459</v>
      </c>
      <c r="H28" s="1455" t="str">
        <f>E28</f>
        <v>110/02/04</v>
      </c>
      <c r="I28" s="1358"/>
      <c r="J28" s="1560" t="s">
        <v>876</v>
      </c>
      <c r="K28" s="323">
        <f>F28+K26</f>
        <v>4440</v>
      </c>
      <c r="L28" s="400" t="s">
        <v>459</v>
      </c>
      <c r="M28" s="1358" t="s">
        <v>444</v>
      </c>
      <c r="N28" s="320" t="s">
        <v>2611</v>
      </c>
      <c r="O28" s="1561" t="s">
        <v>3896</v>
      </c>
      <c r="P28" s="118"/>
    </row>
    <row r="29" spans="1:16" ht="30" customHeight="1">
      <c r="A29" s="1350"/>
      <c r="B29" s="399" t="s">
        <v>1223</v>
      </c>
      <c r="C29" s="1356"/>
      <c r="D29" s="1484"/>
      <c r="E29" s="331" t="str">
        <f>E28</f>
        <v>110/02/04</v>
      </c>
      <c r="F29" s="1356"/>
      <c r="G29" s="1559"/>
      <c r="H29" s="323">
        <v>13</v>
      </c>
      <c r="I29" s="400" t="s">
        <v>1988</v>
      </c>
      <c r="J29" s="1560"/>
      <c r="K29" s="323">
        <f>H29+K27</f>
        <v>181</v>
      </c>
      <c r="L29" s="400" t="s">
        <v>459</v>
      </c>
      <c r="M29" s="1358"/>
      <c r="N29" s="320" t="s">
        <v>2613</v>
      </c>
      <c r="O29" s="1561"/>
      <c r="P29" s="118"/>
    </row>
    <row r="30" spans="1:16" ht="30" customHeight="1">
      <c r="A30" s="1350" t="s">
        <v>2885</v>
      </c>
      <c r="B30" s="399" t="s">
        <v>1222</v>
      </c>
      <c r="C30" s="1402">
        <v>52992</v>
      </c>
      <c r="D30" s="1405" t="s">
        <v>459</v>
      </c>
      <c r="E30" s="331" t="s">
        <v>2614</v>
      </c>
      <c r="F30" s="1402">
        <v>312</v>
      </c>
      <c r="G30" s="1558" t="s">
        <v>459</v>
      </c>
      <c r="H30" s="1455" t="str">
        <f>E30</f>
        <v>110/02/08</v>
      </c>
      <c r="I30" s="1358"/>
      <c r="J30" s="1560" t="s">
        <v>876</v>
      </c>
      <c r="K30" s="323">
        <f>F30+K28</f>
        <v>4752</v>
      </c>
      <c r="L30" s="400" t="s">
        <v>459</v>
      </c>
      <c r="M30" s="1358" t="s">
        <v>444</v>
      </c>
      <c r="N30" s="320" t="s">
        <v>2616</v>
      </c>
      <c r="O30" s="1561" t="s">
        <v>3897</v>
      </c>
      <c r="P30" s="118"/>
    </row>
    <row r="31" spans="1:16" ht="30" customHeight="1">
      <c r="A31" s="1350"/>
      <c r="B31" s="399" t="s">
        <v>1223</v>
      </c>
      <c r="C31" s="1356"/>
      <c r="D31" s="1484"/>
      <c r="E31" s="331" t="str">
        <f>E30</f>
        <v>110/02/08</v>
      </c>
      <c r="F31" s="1356"/>
      <c r="G31" s="1559"/>
      <c r="H31" s="323">
        <v>13</v>
      </c>
      <c r="I31" s="400" t="s">
        <v>1988</v>
      </c>
      <c r="J31" s="1560"/>
      <c r="K31" s="323">
        <f>H31+K29</f>
        <v>194</v>
      </c>
      <c r="L31" s="400" t="s">
        <v>459</v>
      </c>
      <c r="M31" s="1358"/>
      <c r="N31" s="320" t="s">
        <v>2617</v>
      </c>
      <c r="O31" s="1561"/>
      <c r="P31" s="118"/>
    </row>
    <row r="32" spans="1:16" ht="30" customHeight="1">
      <c r="A32" s="1350" t="s">
        <v>2886</v>
      </c>
      <c r="B32" s="399" t="s">
        <v>1222</v>
      </c>
      <c r="C32" s="1402">
        <v>52992</v>
      </c>
      <c r="D32" s="1405" t="s">
        <v>459</v>
      </c>
      <c r="E32" s="331" t="s">
        <v>2614</v>
      </c>
      <c r="F32" s="1402">
        <v>312</v>
      </c>
      <c r="G32" s="1558" t="s">
        <v>459</v>
      </c>
      <c r="H32" s="1455" t="str">
        <f>E32</f>
        <v>110/02/08</v>
      </c>
      <c r="I32" s="1358"/>
      <c r="J32" s="1560" t="s">
        <v>876</v>
      </c>
      <c r="K32" s="323">
        <f>F32+K30</f>
        <v>5064</v>
      </c>
      <c r="L32" s="400" t="s">
        <v>459</v>
      </c>
      <c r="M32" s="1358" t="s">
        <v>444</v>
      </c>
      <c r="N32" s="320" t="s">
        <v>2616</v>
      </c>
      <c r="O32" s="1561" t="s">
        <v>2618</v>
      </c>
      <c r="P32" s="118"/>
    </row>
    <row r="33" spans="1:16" ht="30" customHeight="1">
      <c r="A33" s="1350"/>
      <c r="B33" s="399" t="s">
        <v>1223</v>
      </c>
      <c r="C33" s="1356"/>
      <c r="D33" s="1484"/>
      <c r="E33" s="331" t="str">
        <f>E32</f>
        <v>110/02/08</v>
      </c>
      <c r="F33" s="1356"/>
      <c r="G33" s="1559"/>
      <c r="H33" s="323">
        <v>13</v>
      </c>
      <c r="I33" s="400" t="s">
        <v>1988</v>
      </c>
      <c r="J33" s="1560"/>
      <c r="K33" s="323">
        <f>H33+K31</f>
        <v>207</v>
      </c>
      <c r="L33" s="400" t="s">
        <v>459</v>
      </c>
      <c r="M33" s="1358"/>
      <c r="N33" s="320" t="s">
        <v>2613</v>
      </c>
      <c r="O33" s="1561"/>
      <c r="P33" s="118"/>
    </row>
    <row r="34" spans="1:16" ht="30" customHeight="1">
      <c r="A34" s="1350" t="s">
        <v>2887</v>
      </c>
      <c r="B34" s="399" t="s">
        <v>1222</v>
      </c>
      <c r="C34" s="1402">
        <v>52992</v>
      </c>
      <c r="D34" s="1405" t="s">
        <v>459</v>
      </c>
      <c r="E34" s="331" t="s">
        <v>2619</v>
      </c>
      <c r="F34" s="1402">
        <v>324</v>
      </c>
      <c r="G34" s="1558" t="s">
        <v>459</v>
      </c>
      <c r="H34" s="1455" t="str">
        <f>E34</f>
        <v>110/03/04</v>
      </c>
      <c r="I34" s="1358"/>
      <c r="J34" s="1560" t="s">
        <v>876</v>
      </c>
      <c r="K34" s="323">
        <f>F34+K32</f>
        <v>5388</v>
      </c>
      <c r="L34" s="400" t="s">
        <v>459</v>
      </c>
      <c r="M34" s="1358" t="s">
        <v>444</v>
      </c>
      <c r="N34" s="320" t="s">
        <v>2611</v>
      </c>
      <c r="O34" s="1561" t="s">
        <v>3898</v>
      </c>
      <c r="P34" s="118"/>
    </row>
    <row r="35" spans="1:16" ht="30" customHeight="1">
      <c r="A35" s="1350"/>
      <c r="B35" s="399" t="s">
        <v>1223</v>
      </c>
      <c r="C35" s="1356"/>
      <c r="D35" s="1484"/>
      <c r="E35" s="331" t="str">
        <f>E34</f>
        <v>110/03/04</v>
      </c>
      <c r="F35" s="1356"/>
      <c r="G35" s="1559"/>
      <c r="H35" s="323">
        <v>14</v>
      </c>
      <c r="I35" s="400" t="s">
        <v>1988</v>
      </c>
      <c r="J35" s="1560"/>
      <c r="K35" s="323">
        <f>H35+K33</f>
        <v>221</v>
      </c>
      <c r="L35" s="400" t="s">
        <v>459</v>
      </c>
      <c r="M35" s="1358"/>
      <c r="N35" s="320" t="s">
        <v>2613</v>
      </c>
      <c r="O35" s="1561"/>
      <c r="P35" s="118"/>
    </row>
    <row r="36" spans="1:16" ht="30" customHeight="1">
      <c r="A36" s="1350" t="s">
        <v>2888</v>
      </c>
      <c r="B36" s="399" t="s">
        <v>1222</v>
      </c>
      <c r="C36" s="1402">
        <v>52992</v>
      </c>
      <c r="D36" s="1405" t="s">
        <v>459</v>
      </c>
      <c r="E36" s="331" t="s">
        <v>2620</v>
      </c>
      <c r="F36" s="1402">
        <v>324</v>
      </c>
      <c r="G36" s="1558" t="s">
        <v>459</v>
      </c>
      <c r="H36" s="1455" t="str">
        <f>E36</f>
        <v>110/03/12</v>
      </c>
      <c r="I36" s="1358"/>
      <c r="J36" s="1560" t="s">
        <v>876</v>
      </c>
      <c r="K36" s="323">
        <f>F36+K34</f>
        <v>5712</v>
      </c>
      <c r="L36" s="400" t="s">
        <v>459</v>
      </c>
      <c r="M36" s="1358" t="s">
        <v>444</v>
      </c>
      <c r="N36" s="320" t="s">
        <v>2611</v>
      </c>
      <c r="O36" s="1561" t="s">
        <v>3899</v>
      </c>
      <c r="P36" s="118"/>
    </row>
    <row r="37" spans="1:16" ht="30" customHeight="1">
      <c r="A37" s="1350"/>
      <c r="B37" s="399" t="s">
        <v>1223</v>
      </c>
      <c r="C37" s="1356"/>
      <c r="D37" s="1484"/>
      <c r="E37" s="331" t="str">
        <f>E36</f>
        <v>110/03/12</v>
      </c>
      <c r="F37" s="1356"/>
      <c r="G37" s="1559"/>
      <c r="H37" s="323">
        <v>14</v>
      </c>
      <c r="I37" s="400" t="s">
        <v>1988</v>
      </c>
      <c r="J37" s="1560"/>
      <c r="K37" s="323">
        <f>H37+K35</f>
        <v>235</v>
      </c>
      <c r="L37" s="400" t="s">
        <v>459</v>
      </c>
      <c r="M37" s="1358"/>
      <c r="N37" s="320" t="s">
        <v>2621</v>
      </c>
      <c r="O37" s="1561"/>
      <c r="P37" s="118"/>
    </row>
    <row r="38" spans="1:16" ht="30" customHeight="1">
      <c r="A38" s="1350" t="s">
        <v>2889</v>
      </c>
      <c r="B38" s="399" t="s">
        <v>1222</v>
      </c>
      <c r="C38" s="1402">
        <v>52992</v>
      </c>
      <c r="D38" s="1405" t="s">
        <v>459</v>
      </c>
      <c r="E38" s="331" t="s">
        <v>2622</v>
      </c>
      <c r="F38" s="1402">
        <v>324</v>
      </c>
      <c r="G38" s="1558" t="s">
        <v>459</v>
      </c>
      <c r="H38" s="1455" t="str">
        <f>E38</f>
        <v>110/03/12</v>
      </c>
      <c r="I38" s="1358"/>
      <c r="J38" s="1560" t="s">
        <v>876</v>
      </c>
      <c r="K38" s="323">
        <f>F38+K36</f>
        <v>6036</v>
      </c>
      <c r="L38" s="400" t="s">
        <v>459</v>
      </c>
      <c r="M38" s="1358" t="s">
        <v>444</v>
      </c>
      <c r="N38" s="320" t="s">
        <v>2611</v>
      </c>
      <c r="O38" s="1561" t="s">
        <v>3900</v>
      </c>
      <c r="P38" s="118"/>
    </row>
    <row r="39" spans="1:16" ht="30" customHeight="1">
      <c r="A39" s="1350"/>
      <c r="B39" s="399" t="s">
        <v>1223</v>
      </c>
      <c r="C39" s="1356"/>
      <c r="D39" s="1484"/>
      <c r="E39" s="331" t="str">
        <f>E38</f>
        <v>110/03/12</v>
      </c>
      <c r="F39" s="1356"/>
      <c r="G39" s="1559"/>
      <c r="H39" s="323">
        <v>14</v>
      </c>
      <c r="I39" s="400" t="s">
        <v>1988</v>
      </c>
      <c r="J39" s="1560"/>
      <c r="K39" s="323">
        <f>H39+K37</f>
        <v>249</v>
      </c>
      <c r="L39" s="400" t="s">
        <v>459</v>
      </c>
      <c r="M39" s="1358"/>
      <c r="N39" s="320" t="s">
        <v>2621</v>
      </c>
      <c r="O39" s="1561"/>
      <c r="P39" s="118"/>
    </row>
    <row r="40" spans="1:16" ht="30" customHeight="1">
      <c r="A40" s="1350" t="s">
        <v>2890</v>
      </c>
      <c r="B40" s="399" t="s">
        <v>1222</v>
      </c>
      <c r="C40" s="1402">
        <v>52992</v>
      </c>
      <c r="D40" s="1405" t="s">
        <v>459</v>
      </c>
      <c r="E40" s="331" t="s">
        <v>2623</v>
      </c>
      <c r="F40" s="1402">
        <v>324</v>
      </c>
      <c r="G40" s="1558" t="s">
        <v>459</v>
      </c>
      <c r="H40" s="1455" t="str">
        <f>E40</f>
        <v>110/04/09</v>
      </c>
      <c r="I40" s="1358"/>
      <c r="J40" s="1560" t="s">
        <v>876</v>
      </c>
      <c r="K40" s="323">
        <f>F40+K38</f>
        <v>6360</v>
      </c>
      <c r="L40" s="400" t="s">
        <v>459</v>
      </c>
      <c r="M40" s="1358" t="s">
        <v>444</v>
      </c>
      <c r="N40" s="320" t="s">
        <v>2611</v>
      </c>
      <c r="O40" s="1561" t="s">
        <v>3901</v>
      </c>
      <c r="P40" s="118"/>
    </row>
    <row r="41" spans="1:16" ht="30" customHeight="1">
      <c r="A41" s="1350"/>
      <c r="B41" s="399" t="s">
        <v>1223</v>
      </c>
      <c r="C41" s="1356"/>
      <c r="D41" s="1484"/>
      <c r="E41" s="331" t="str">
        <f>E40</f>
        <v>110/04/09</v>
      </c>
      <c r="F41" s="1356"/>
      <c r="G41" s="1559"/>
      <c r="H41" s="323">
        <v>14</v>
      </c>
      <c r="I41" s="400" t="s">
        <v>1988</v>
      </c>
      <c r="J41" s="1560"/>
      <c r="K41" s="323">
        <f>H41+K39</f>
        <v>263</v>
      </c>
      <c r="L41" s="400" t="s">
        <v>459</v>
      </c>
      <c r="M41" s="1358"/>
      <c r="N41" s="320" t="s">
        <v>2621</v>
      </c>
      <c r="O41" s="1561"/>
      <c r="P41" s="118"/>
    </row>
    <row r="42" spans="1:16" ht="30" customHeight="1">
      <c r="A42" s="1350" t="s">
        <v>2891</v>
      </c>
      <c r="B42" s="399" t="s">
        <v>1222</v>
      </c>
      <c r="C42" s="1402">
        <v>52992</v>
      </c>
      <c r="D42" s="1405" t="s">
        <v>459</v>
      </c>
      <c r="E42" s="331" t="s">
        <v>2624</v>
      </c>
      <c r="F42" s="1402">
        <v>238</v>
      </c>
      <c r="G42" s="1558" t="s">
        <v>459</v>
      </c>
      <c r="H42" s="1455" t="str">
        <f>E42</f>
        <v>110/04/29</v>
      </c>
      <c r="I42" s="1358"/>
      <c r="J42" s="1560" t="s">
        <v>876</v>
      </c>
      <c r="K42" s="323">
        <f>F42+K40</f>
        <v>6598</v>
      </c>
      <c r="L42" s="400" t="s">
        <v>459</v>
      </c>
      <c r="M42" s="1358" t="s">
        <v>444</v>
      </c>
      <c r="N42" s="320" t="s">
        <v>2625</v>
      </c>
      <c r="O42" s="1561" t="s">
        <v>3902</v>
      </c>
      <c r="P42" s="118"/>
    </row>
    <row r="43" spans="1:16" ht="30" customHeight="1">
      <c r="A43" s="1350"/>
      <c r="B43" s="399" t="s">
        <v>1223</v>
      </c>
      <c r="C43" s="1356"/>
      <c r="D43" s="1484"/>
      <c r="E43" s="331" t="str">
        <f>E42</f>
        <v>110/04/29</v>
      </c>
      <c r="F43" s="1356"/>
      <c r="G43" s="1559"/>
      <c r="H43" s="323">
        <v>10</v>
      </c>
      <c r="I43" s="400" t="s">
        <v>1988</v>
      </c>
      <c r="J43" s="1560"/>
      <c r="K43" s="323">
        <f>H43+K41</f>
        <v>273</v>
      </c>
      <c r="L43" s="400" t="s">
        <v>459</v>
      </c>
      <c r="M43" s="1358"/>
      <c r="N43" s="320" t="s">
        <v>2626</v>
      </c>
      <c r="O43" s="1561"/>
      <c r="P43" s="118"/>
    </row>
    <row r="44" spans="1:16" ht="30" customHeight="1">
      <c r="A44" s="1350" t="s">
        <v>2892</v>
      </c>
      <c r="B44" s="399" t="s">
        <v>1222</v>
      </c>
      <c r="C44" s="1402">
        <v>52992</v>
      </c>
      <c r="D44" s="1405" t="s">
        <v>459</v>
      </c>
      <c r="E44" s="331" t="s">
        <v>2624</v>
      </c>
      <c r="F44" s="1402">
        <v>440</v>
      </c>
      <c r="G44" s="1558" t="s">
        <v>459</v>
      </c>
      <c r="H44" s="1455" t="str">
        <f>E44</f>
        <v>110/04/29</v>
      </c>
      <c r="I44" s="1358"/>
      <c r="J44" s="1560" t="s">
        <v>876</v>
      </c>
      <c r="K44" s="323">
        <f>F44+K42</f>
        <v>7038</v>
      </c>
      <c r="L44" s="400" t="s">
        <v>459</v>
      </c>
      <c r="M44" s="1358" t="s">
        <v>444</v>
      </c>
      <c r="N44" s="320" t="s">
        <v>2625</v>
      </c>
      <c r="O44" s="1561" t="s">
        <v>3903</v>
      </c>
      <c r="P44" s="118"/>
    </row>
    <row r="45" spans="1:16" ht="30" customHeight="1">
      <c r="A45" s="1350"/>
      <c r="B45" s="399" t="s">
        <v>1223</v>
      </c>
      <c r="C45" s="1356"/>
      <c r="D45" s="1484"/>
      <c r="E45" s="331" t="str">
        <f>E44</f>
        <v>110/04/29</v>
      </c>
      <c r="F45" s="1356"/>
      <c r="G45" s="1559"/>
      <c r="H45" s="323">
        <v>19</v>
      </c>
      <c r="I45" s="400" t="s">
        <v>1988</v>
      </c>
      <c r="J45" s="1560"/>
      <c r="K45" s="323">
        <f>H45+K43</f>
        <v>292</v>
      </c>
      <c r="L45" s="400" t="s">
        <v>459</v>
      </c>
      <c r="M45" s="1358"/>
      <c r="N45" s="320" t="s">
        <v>2626</v>
      </c>
      <c r="O45" s="1561"/>
      <c r="P45" s="118"/>
    </row>
    <row r="46" spans="1:16" ht="30" customHeight="1">
      <c r="A46" s="1350" t="s">
        <v>2893</v>
      </c>
      <c r="B46" s="399" t="s">
        <v>1222</v>
      </c>
      <c r="C46" s="1402">
        <v>52992</v>
      </c>
      <c r="D46" s="1405" t="s">
        <v>459</v>
      </c>
      <c r="E46" s="331" t="s">
        <v>2624</v>
      </c>
      <c r="F46" s="1402">
        <v>432</v>
      </c>
      <c r="G46" s="1558" t="s">
        <v>459</v>
      </c>
      <c r="H46" s="1455" t="str">
        <f>E46</f>
        <v>110/04/29</v>
      </c>
      <c r="I46" s="1358"/>
      <c r="J46" s="1560" t="s">
        <v>876</v>
      </c>
      <c r="K46" s="323">
        <f>F46+K44</f>
        <v>7470</v>
      </c>
      <c r="L46" s="400" t="s">
        <v>459</v>
      </c>
      <c r="M46" s="1358" t="s">
        <v>444</v>
      </c>
      <c r="N46" s="320" t="s">
        <v>2625</v>
      </c>
      <c r="O46" s="1561" t="s">
        <v>2627</v>
      </c>
      <c r="P46" s="118"/>
    </row>
    <row r="47" spans="1:16" ht="30" customHeight="1">
      <c r="A47" s="1350"/>
      <c r="B47" s="399" t="s">
        <v>1223</v>
      </c>
      <c r="C47" s="1356"/>
      <c r="D47" s="1484"/>
      <c r="E47" s="331" t="str">
        <f>E46</f>
        <v>110/04/29</v>
      </c>
      <c r="F47" s="1356"/>
      <c r="G47" s="1559"/>
      <c r="H47" s="323">
        <v>18</v>
      </c>
      <c r="I47" s="400" t="s">
        <v>1988</v>
      </c>
      <c r="J47" s="1560"/>
      <c r="K47" s="323">
        <f>H47+K45</f>
        <v>310</v>
      </c>
      <c r="L47" s="400" t="s">
        <v>459</v>
      </c>
      <c r="M47" s="1358"/>
      <c r="N47" s="320" t="s">
        <v>2626</v>
      </c>
      <c r="O47" s="1561"/>
      <c r="P47" s="118"/>
    </row>
    <row r="48" spans="1:16" ht="30" customHeight="1">
      <c r="A48" s="1350" t="s">
        <v>2894</v>
      </c>
      <c r="B48" s="399" t="s">
        <v>1222</v>
      </c>
      <c r="C48" s="1402">
        <v>52992</v>
      </c>
      <c r="D48" s="1405" t="s">
        <v>459</v>
      </c>
      <c r="E48" s="331" t="s">
        <v>2624</v>
      </c>
      <c r="F48" s="1402">
        <v>238</v>
      </c>
      <c r="G48" s="1558" t="s">
        <v>459</v>
      </c>
      <c r="H48" s="1455" t="str">
        <f>E48</f>
        <v>110/04/29</v>
      </c>
      <c r="I48" s="1358"/>
      <c r="J48" s="1560" t="s">
        <v>876</v>
      </c>
      <c r="K48" s="323">
        <f>F48+K46</f>
        <v>7708</v>
      </c>
      <c r="L48" s="400" t="s">
        <v>459</v>
      </c>
      <c r="M48" s="1358" t="s">
        <v>444</v>
      </c>
      <c r="N48" s="320" t="s">
        <v>2625</v>
      </c>
      <c r="O48" s="1561" t="s">
        <v>3904</v>
      </c>
      <c r="P48" s="118"/>
    </row>
    <row r="49" spans="1:16" ht="30" customHeight="1">
      <c r="A49" s="1350"/>
      <c r="B49" s="399" t="s">
        <v>1223</v>
      </c>
      <c r="C49" s="1356"/>
      <c r="D49" s="1484"/>
      <c r="E49" s="331" t="str">
        <f>E48</f>
        <v>110/04/29</v>
      </c>
      <c r="F49" s="1356"/>
      <c r="G49" s="1559"/>
      <c r="H49" s="323">
        <v>10</v>
      </c>
      <c r="I49" s="400" t="s">
        <v>1988</v>
      </c>
      <c r="J49" s="1560"/>
      <c r="K49" s="323">
        <f>H49+K47</f>
        <v>320</v>
      </c>
      <c r="L49" s="400" t="s">
        <v>459</v>
      </c>
      <c r="M49" s="1358"/>
      <c r="N49" s="320" t="s">
        <v>2626</v>
      </c>
      <c r="O49" s="1561"/>
      <c r="P49" s="118"/>
    </row>
    <row r="50" spans="1:16" ht="30" customHeight="1">
      <c r="A50" s="1350" t="s">
        <v>2895</v>
      </c>
      <c r="B50" s="399" t="s">
        <v>1222</v>
      </c>
      <c r="C50" s="1402">
        <v>52992</v>
      </c>
      <c r="D50" s="1405" t="s">
        <v>459</v>
      </c>
      <c r="E50" s="331" t="s">
        <v>2624</v>
      </c>
      <c r="F50" s="1402">
        <v>258</v>
      </c>
      <c r="G50" s="1558" t="s">
        <v>459</v>
      </c>
      <c r="H50" s="1455" t="str">
        <f>E50</f>
        <v>110/04/29</v>
      </c>
      <c r="I50" s="1358"/>
      <c r="J50" s="1560" t="s">
        <v>876</v>
      </c>
      <c r="K50" s="323">
        <f>F50+K48</f>
        <v>7966</v>
      </c>
      <c r="L50" s="400" t="s">
        <v>459</v>
      </c>
      <c r="M50" s="1358" t="s">
        <v>444</v>
      </c>
      <c r="N50" s="320" t="s">
        <v>2611</v>
      </c>
      <c r="O50" s="1561" t="s">
        <v>2628</v>
      </c>
      <c r="P50" s="118"/>
    </row>
    <row r="51" spans="1:16" ht="30" customHeight="1">
      <c r="A51" s="1350"/>
      <c r="B51" s="399" t="s">
        <v>1223</v>
      </c>
      <c r="C51" s="1356"/>
      <c r="D51" s="1484"/>
      <c r="E51" s="331" t="str">
        <f>E50</f>
        <v>110/04/29</v>
      </c>
      <c r="F51" s="1356"/>
      <c r="G51" s="1559"/>
      <c r="H51" s="323">
        <v>11</v>
      </c>
      <c r="I51" s="400" t="s">
        <v>1988</v>
      </c>
      <c r="J51" s="1560"/>
      <c r="K51" s="323">
        <f>H51+K49</f>
        <v>331</v>
      </c>
      <c r="L51" s="400" t="s">
        <v>459</v>
      </c>
      <c r="M51" s="1358"/>
      <c r="N51" s="320" t="s">
        <v>2621</v>
      </c>
      <c r="O51" s="1561"/>
      <c r="P51" s="118"/>
    </row>
    <row r="52" spans="1:16" ht="30" customHeight="1">
      <c r="A52" s="1350" t="s">
        <v>2895</v>
      </c>
      <c r="B52" s="399" t="s">
        <v>1222</v>
      </c>
      <c r="C52" s="1402">
        <v>52992</v>
      </c>
      <c r="D52" s="1405" t="s">
        <v>459</v>
      </c>
      <c r="E52" s="331" t="s">
        <v>2968</v>
      </c>
      <c r="F52" s="1402">
        <v>670</v>
      </c>
      <c r="G52" s="1558" t="s">
        <v>459</v>
      </c>
      <c r="H52" s="1455" t="str">
        <f>E52</f>
        <v>110/07/22</v>
      </c>
      <c r="I52" s="1358"/>
      <c r="J52" s="1560" t="s">
        <v>876</v>
      </c>
      <c r="K52" s="323">
        <f>F52+K50</f>
        <v>8636</v>
      </c>
      <c r="L52" s="400" t="s">
        <v>459</v>
      </c>
      <c r="M52" s="1358" t="s">
        <v>444</v>
      </c>
      <c r="N52" s="320" t="s">
        <v>676</v>
      </c>
      <c r="O52" s="1561" t="s">
        <v>3905</v>
      </c>
      <c r="P52" s="118"/>
    </row>
    <row r="53" spans="1:16" ht="30" customHeight="1">
      <c r="A53" s="1350"/>
      <c r="B53" s="399" t="s">
        <v>3036</v>
      </c>
      <c r="C53" s="1356"/>
      <c r="D53" s="1484"/>
      <c r="E53" s="331" t="str">
        <f>E52</f>
        <v>110/07/22</v>
      </c>
      <c r="F53" s="1356"/>
      <c r="G53" s="1559"/>
      <c r="H53" s="323">
        <v>27</v>
      </c>
      <c r="I53" s="400" t="s">
        <v>1988</v>
      </c>
      <c r="J53" s="1560"/>
      <c r="K53" s="323">
        <f>H53+K51</f>
        <v>358</v>
      </c>
      <c r="L53" s="400" t="s">
        <v>459</v>
      </c>
      <c r="M53" s="1358"/>
      <c r="N53" s="320" t="s">
        <v>2969</v>
      </c>
      <c r="O53" s="1561"/>
      <c r="P53" s="118"/>
    </row>
    <row r="54" spans="1:16" ht="30" customHeight="1">
      <c r="A54" s="1350" t="s">
        <v>2895</v>
      </c>
      <c r="B54" s="399" t="s">
        <v>1222</v>
      </c>
      <c r="C54" s="1402">
        <v>52992</v>
      </c>
      <c r="D54" s="1405" t="s">
        <v>459</v>
      </c>
      <c r="E54" s="331" t="s">
        <v>3187</v>
      </c>
      <c r="F54" s="1402">
        <v>670</v>
      </c>
      <c r="G54" s="1558" t="s">
        <v>459</v>
      </c>
      <c r="H54" s="1455" t="str">
        <f>E54</f>
        <v>110/09/2</v>
      </c>
      <c r="I54" s="1358"/>
      <c r="J54" s="1560" t="s">
        <v>876</v>
      </c>
      <c r="K54" s="323">
        <f>F54+K52</f>
        <v>9306</v>
      </c>
      <c r="L54" s="400" t="s">
        <v>459</v>
      </c>
      <c r="M54" s="1358" t="s">
        <v>444</v>
      </c>
      <c r="N54" s="320" t="s">
        <v>676</v>
      </c>
      <c r="O54" s="1561" t="s">
        <v>3906</v>
      </c>
      <c r="P54" s="118"/>
    </row>
    <row r="55" spans="1:16" ht="30" customHeight="1">
      <c r="A55" s="1350"/>
      <c r="B55" s="399" t="s">
        <v>3036</v>
      </c>
      <c r="C55" s="1356"/>
      <c r="D55" s="1484"/>
      <c r="E55" s="331" t="str">
        <f>E54</f>
        <v>110/09/2</v>
      </c>
      <c r="F55" s="1356"/>
      <c r="G55" s="1559"/>
      <c r="H55" s="323">
        <v>27</v>
      </c>
      <c r="I55" s="400" t="s">
        <v>1988</v>
      </c>
      <c r="J55" s="1560"/>
      <c r="K55" s="323">
        <f>H55+K53</f>
        <v>385</v>
      </c>
      <c r="L55" s="400" t="s">
        <v>459</v>
      </c>
      <c r="M55" s="1358"/>
      <c r="N55" s="320" t="s">
        <v>2969</v>
      </c>
      <c r="O55" s="1561"/>
      <c r="P55" s="118"/>
    </row>
    <row r="56" spans="1:16" ht="30" customHeight="1">
      <c r="A56" s="1350" t="s">
        <v>2895</v>
      </c>
      <c r="B56" s="399" t="s">
        <v>1222</v>
      </c>
      <c r="C56" s="1402">
        <v>52992</v>
      </c>
      <c r="D56" s="1405" t="s">
        <v>459</v>
      </c>
      <c r="E56" s="331" t="s">
        <v>3417</v>
      </c>
      <c r="F56" s="1402">
        <v>106</v>
      </c>
      <c r="G56" s="1558" t="s">
        <v>459</v>
      </c>
      <c r="H56" s="1455" t="str">
        <f>E56</f>
        <v>110/10/08</v>
      </c>
      <c r="I56" s="1358"/>
      <c r="J56" s="1560" t="s">
        <v>876</v>
      </c>
      <c r="K56" s="323">
        <f>F56+K54</f>
        <v>9412</v>
      </c>
      <c r="L56" s="400" t="s">
        <v>459</v>
      </c>
      <c r="M56" s="1358" t="s">
        <v>444</v>
      </c>
      <c r="N56" s="320" t="s">
        <v>676</v>
      </c>
      <c r="O56" s="1561" t="s">
        <v>3907</v>
      </c>
      <c r="P56" s="118"/>
    </row>
    <row r="57" spans="1:16" ht="30" customHeight="1">
      <c r="A57" s="1350"/>
      <c r="B57" s="399" t="s">
        <v>3036</v>
      </c>
      <c r="C57" s="1356"/>
      <c r="D57" s="1484"/>
      <c r="E57" s="331" t="str">
        <f>E56</f>
        <v>110/10/08</v>
      </c>
      <c r="F57" s="1356"/>
      <c r="G57" s="1559"/>
      <c r="H57" s="323">
        <v>5</v>
      </c>
      <c r="I57" s="400" t="s">
        <v>1988</v>
      </c>
      <c r="J57" s="1560"/>
      <c r="K57" s="323">
        <f>H57+K55</f>
        <v>390</v>
      </c>
      <c r="L57" s="400" t="s">
        <v>459</v>
      </c>
      <c r="M57" s="1358"/>
      <c r="N57" s="320" t="s">
        <v>3418</v>
      </c>
      <c r="O57" s="1561"/>
      <c r="P57" s="118"/>
    </row>
    <row r="58" spans="1:16" ht="30" customHeight="1">
      <c r="A58" s="1350" t="s">
        <v>3434</v>
      </c>
      <c r="B58" s="399" t="s">
        <v>1222</v>
      </c>
      <c r="C58" s="1402">
        <v>52992</v>
      </c>
      <c r="D58" s="1405" t="s">
        <v>459</v>
      </c>
      <c r="E58" s="331" t="s">
        <v>3435</v>
      </c>
      <c r="F58" s="1402">
        <v>366</v>
      </c>
      <c r="G58" s="1558" t="s">
        <v>459</v>
      </c>
      <c r="H58" s="1455" t="str">
        <f>E58</f>
        <v>110/10/13</v>
      </c>
      <c r="I58" s="1358"/>
      <c r="J58" s="1560" t="s">
        <v>876</v>
      </c>
      <c r="K58" s="323">
        <f>F58+K56</f>
        <v>9778</v>
      </c>
      <c r="L58" s="400" t="s">
        <v>459</v>
      </c>
      <c r="M58" s="1358" t="s">
        <v>444</v>
      </c>
      <c r="N58" s="320" t="s">
        <v>3436</v>
      </c>
      <c r="O58" s="1561" t="s">
        <v>3908</v>
      </c>
      <c r="P58" s="118"/>
    </row>
    <row r="59" spans="1:16" ht="30" customHeight="1">
      <c r="A59" s="1350"/>
      <c r="B59" s="399" t="s">
        <v>3036</v>
      </c>
      <c r="C59" s="1356"/>
      <c r="D59" s="1484"/>
      <c r="E59" s="331" t="str">
        <f>E58</f>
        <v>110/10/13</v>
      </c>
      <c r="F59" s="1356"/>
      <c r="G59" s="1559"/>
      <c r="H59" s="323">
        <v>15</v>
      </c>
      <c r="I59" s="400" t="s">
        <v>1988</v>
      </c>
      <c r="J59" s="1560"/>
      <c r="K59" s="323">
        <f>H59+K57</f>
        <v>405</v>
      </c>
      <c r="L59" s="400" t="s">
        <v>459</v>
      </c>
      <c r="M59" s="1358"/>
      <c r="N59" s="320" t="s">
        <v>4374</v>
      </c>
      <c r="O59" s="1561"/>
      <c r="P59" s="118"/>
    </row>
    <row r="60" spans="1:16" ht="30" customHeight="1">
      <c r="A60" s="1350" t="s">
        <v>3438</v>
      </c>
      <c r="B60" s="399" t="s">
        <v>1222</v>
      </c>
      <c r="C60" s="1402">
        <v>52992</v>
      </c>
      <c r="D60" s="1405" t="s">
        <v>459</v>
      </c>
      <c r="E60" s="331" t="s">
        <v>3435</v>
      </c>
      <c r="F60" s="1402">
        <v>354</v>
      </c>
      <c r="G60" s="1558" t="s">
        <v>459</v>
      </c>
      <c r="H60" s="1455" t="str">
        <f>E60</f>
        <v>110/10/13</v>
      </c>
      <c r="I60" s="1358"/>
      <c r="J60" s="1560" t="s">
        <v>876</v>
      </c>
      <c r="K60" s="323">
        <f>F60+K58</f>
        <v>10132</v>
      </c>
      <c r="L60" s="400" t="s">
        <v>459</v>
      </c>
      <c r="M60" s="1358" t="s">
        <v>444</v>
      </c>
      <c r="N60" s="320" t="s">
        <v>3436</v>
      </c>
      <c r="O60" s="1561" t="s">
        <v>3909</v>
      </c>
      <c r="P60" s="118"/>
    </row>
    <row r="61" spans="1:16" ht="30" customHeight="1">
      <c r="A61" s="1350"/>
      <c r="B61" s="399" t="s">
        <v>3036</v>
      </c>
      <c r="C61" s="1356"/>
      <c r="D61" s="1484"/>
      <c r="E61" s="331" t="str">
        <f>E60</f>
        <v>110/10/13</v>
      </c>
      <c r="F61" s="1356"/>
      <c r="G61" s="1559"/>
      <c r="H61" s="323">
        <v>15</v>
      </c>
      <c r="I61" s="400" t="s">
        <v>1988</v>
      </c>
      <c r="J61" s="1560"/>
      <c r="K61" s="323">
        <f>H61+K59</f>
        <v>420</v>
      </c>
      <c r="L61" s="400" t="s">
        <v>459</v>
      </c>
      <c r="M61" s="1358"/>
      <c r="N61" s="320" t="s">
        <v>3437</v>
      </c>
      <c r="O61" s="1561"/>
      <c r="P61" s="118"/>
    </row>
    <row r="62" spans="1:16" ht="30" customHeight="1">
      <c r="A62" s="1350" t="s">
        <v>3439</v>
      </c>
      <c r="B62" s="399" t="s">
        <v>1222</v>
      </c>
      <c r="C62" s="1402">
        <v>52992</v>
      </c>
      <c r="D62" s="1405" t="s">
        <v>459</v>
      </c>
      <c r="E62" s="331" t="s">
        <v>3440</v>
      </c>
      <c r="F62" s="1402">
        <v>90</v>
      </c>
      <c r="G62" s="1558" t="s">
        <v>459</v>
      </c>
      <c r="H62" s="1455" t="str">
        <f>E62</f>
        <v>110/10/13</v>
      </c>
      <c r="I62" s="1358"/>
      <c r="J62" s="1560" t="s">
        <v>876</v>
      </c>
      <c r="K62" s="323">
        <f>F62+K60</f>
        <v>10222</v>
      </c>
      <c r="L62" s="400" t="s">
        <v>459</v>
      </c>
      <c r="M62" s="1358" t="s">
        <v>444</v>
      </c>
      <c r="N62" s="320" t="s">
        <v>3436</v>
      </c>
      <c r="O62" s="1561" t="s">
        <v>3441</v>
      </c>
      <c r="P62" s="118"/>
    </row>
    <row r="63" spans="1:16" ht="30" customHeight="1">
      <c r="A63" s="1350"/>
      <c r="B63" s="399" t="s">
        <v>3036</v>
      </c>
      <c r="C63" s="1356"/>
      <c r="D63" s="1484"/>
      <c r="E63" s="331" t="str">
        <f>E62</f>
        <v>110/10/13</v>
      </c>
      <c r="F63" s="1356"/>
      <c r="G63" s="1559"/>
      <c r="H63" s="323">
        <v>4</v>
      </c>
      <c r="I63" s="400" t="s">
        <v>1988</v>
      </c>
      <c r="J63" s="1560"/>
      <c r="K63" s="323">
        <f>H63+K61</f>
        <v>424</v>
      </c>
      <c r="L63" s="400" t="s">
        <v>459</v>
      </c>
      <c r="M63" s="1358"/>
      <c r="N63" s="320" t="s">
        <v>3437</v>
      </c>
      <c r="O63" s="1561"/>
      <c r="P63" s="118"/>
    </row>
    <row r="64" spans="1:16" ht="30" customHeight="1">
      <c r="A64" s="1350" t="s">
        <v>3442</v>
      </c>
      <c r="B64" s="399" t="s">
        <v>1222</v>
      </c>
      <c r="C64" s="1402">
        <v>52992</v>
      </c>
      <c r="D64" s="1405" t="s">
        <v>459</v>
      </c>
      <c r="E64" s="331" t="s">
        <v>3440</v>
      </c>
      <c r="F64" s="1402">
        <v>114</v>
      </c>
      <c r="G64" s="1558" t="s">
        <v>459</v>
      </c>
      <c r="H64" s="1455" t="str">
        <f>E64</f>
        <v>110/10/13</v>
      </c>
      <c r="I64" s="1358"/>
      <c r="J64" s="1560" t="s">
        <v>876</v>
      </c>
      <c r="K64" s="323">
        <f>F64+K62</f>
        <v>10336</v>
      </c>
      <c r="L64" s="400" t="s">
        <v>459</v>
      </c>
      <c r="M64" s="1358" t="s">
        <v>444</v>
      </c>
      <c r="N64" s="320" t="s">
        <v>3436</v>
      </c>
      <c r="O64" s="1561" t="s">
        <v>3910</v>
      </c>
      <c r="P64" s="118"/>
    </row>
    <row r="65" spans="1:16" ht="30" customHeight="1">
      <c r="A65" s="1350"/>
      <c r="B65" s="399" t="s">
        <v>3036</v>
      </c>
      <c r="C65" s="1356"/>
      <c r="D65" s="1484"/>
      <c r="E65" s="331" t="str">
        <f>E64</f>
        <v>110/10/13</v>
      </c>
      <c r="F65" s="1356"/>
      <c r="G65" s="1559"/>
      <c r="H65" s="323">
        <v>5</v>
      </c>
      <c r="I65" s="400" t="s">
        <v>1988</v>
      </c>
      <c r="J65" s="1560"/>
      <c r="K65" s="323">
        <f>H65+K63</f>
        <v>429</v>
      </c>
      <c r="L65" s="400" t="s">
        <v>459</v>
      </c>
      <c r="M65" s="1358"/>
      <c r="N65" s="320" t="s">
        <v>3437</v>
      </c>
      <c r="O65" s="1561"/>
      <c r="P65" s="118"/>
    </row>
    <row r="66" spans="1:16" ht="30" customHeight="1">
      <c r="A66" s="1350" t="s">
        <v>3439</v>
      </c>
      <c r="B66" s="399" t="s">
        <v>1222</v>
      </c>
      <c r="C66" s="1402">
        <v>52992</v>
      </c>
      <c r="D66" s="1405" t="s">
        <v>459</v>
      </c>
      <c r="E66" s="331" t="s">
        <v>3440</v>
      </c>
      <c r="F66" s="1402">
        <v>87</v>
      </c>
      <c r="G66" s="1558" t="s">
        <v>459</v>
      </c>
      <c r="H66" s="1455" t="str">
        <f>E66</f>
        <v>110/10/13</v>
      </c>
      <c r="I66" s="1358"/>
      <c r="J66" s="1560" t="s">
        <v>876</v>
      </c>
      <c r="K66" s="323">
        <f>F66+K64</f>
        <v>10423</v>
      </c>
      <c r="L66" s="400" t="s">
        <v>459</v>
      </c>
      <c r="M66" s="1358" t="s">
        <v>444</v>
      </c>
      <c r="N66" s="320" t="s">
        <v>3436</v>
      </c>
      <c r="O66" s="1561" t="s">
        <v>3443</v>
      </c>
      <c r="P66" s="118"/>
    </row>
    <row r="67" spans="1:16" ht="30" customHeight="1">
      <c r="A67" s="1350"/>
      <c r="B67" s="399" t="s">
        <v>3036</v>
      </c>
      <c r="C67" s="1356"/>
      <c r="D67" s="1484"/>
      <c r="E67" s="331" t="str">
        <f>E66</f>
        <v>110/10/13</v>
      </c>
      <c r="F67" s="1356"/>
      <c r="G67" s="1559"/>
      <c r="H67" s="323">
        <v>4</v>
      </c>
      <c r="I67" s="400" t="s">
        <v>1988</v>
      </c>
      <c r="J67" s="1560"/>
      <c r="K67" s="323">
        <f>H67+K65</f>
        <v>433</v>
      </c>
      <c r="L67" s="400" t="s">
        <v>459</v>
      </c>
      <c r="M67" s="1358"/>
      <c r="N67" s="320" t="s">
        <v>3437</v>
      </c>
      <c r="O67" s="1561"/>
      <c r="P67" s="118"/>
    </row>
    <row r="68" spans="1:16" ht="30" customHeight="1">
      <c r="A68" s="1350" t="s">
        <v>3444</v>
      </c>
      <c r="B68" s="399" t="s">
        <v>1222</v>
      </c>
      <c r="C68" s="1402">
        <v>52992</v>
      </c>
      <c r="D68" s="1405" t="s">
        <v>459</v>
      </c>
      <c r="E68" s="331" t="s">
        <v>3440</v>
      </c>
      <c r="F68" s="1402">
        <v>84</v>
      </c>
      <c r="G68" s="1558" t="s">
        <v>459</v>
      </c>
      <c r="H68" s="1455" t="str">
        <f>E68</f>
        <v>110/10/13</v>
      </c>
      <c r="I68" s="1358"/>
      <c r="J68" s="1560" t="s">
        <v>876</v>
      </c>
      <c r="K68" s="323">
        <f>F68+K66</f>
        <v>10507</v>
      </c>
      <c r="L68" s="400" t="s">
        <v>459</v>
      </c>
      <c r="M68" s="1358" t="s">
        <v>2030</v>
      </c>
      <c r="N68" s="320" t="s">
        <v>3537</v>
      </c>
      <c r="O68" s="1561" t="s">
        <v>3445</v>
      </c>
      <c r="P68" s="118"/>
    </row>
    <row r="69" spans="1:16" ht="30" customHeight="1">
      <c r="A69" s="1350"/>
      <c r="B69" s="399" t="s">
        <v>3036</v>
      </c>
      <c r="C69" s="1356"/>
      <c r="D69" s="1484"/>
      <c r="E69" s="331" t="str">
        <f>E68</f>
        <v>110/10/13</v>
      </c>
      <c r="F69" s="1356"/>
      <c r="G69" s="1559"/>
      <c r="H69" s="323">
        <v>4</v>
      </c>
      <c r="I69" s="400" t="s">
        <v>1988</v>
      </c>
      <c r="J69" s="1560"/>
      <c r="K69" s="323">
        <f>H69+K67</f>
        <v>437</v>
      </c>
      <c r="L69" s="400" t="s">
        <v>459</v>
      </c>
      <c r="M69" s="1358"/>
      <c r="N69" s="320" t="s">
        <v>3437</v>
      </c>
      <c r="O69" s="1561"/>
      <c r="P69" s="118"/>
    </row>
    <row r="70" spans="1:16" ht="30" customHeight="1">
      <c r="A70" s="1350" t="s">
        <v>3532</v>
      </c>
      <c r="B70" s="399" t="s">
        <v>1222</v>
      </c>
      <c r="C70" s="1402">
        <v>52992</v>
      </c>
      <c r="D70" s="1405" t="s">
        <v>459</v>
      </c>
      <c r="E70" s="331" t="s">
        <v>3533</v>
      </c>
      <c r="F70" s="1402">
        <v>780</v>
      </c>
      <c r="G70" s="1558" t="s">
        <v>459</v>
      </c>
      <c r="H70" s="1455" t="str">
        <f>E70</f>
        <v>110/10/25</v>
      </c>
      <c r="I70" s="1358"/>
      <c r="J70" s="1560" t="s">
        <v>876</v>
      </c>
      <c r="K70" s="323">
        <f>F70+K68</f>
        <v>11287</v>
      </c>
      <c r="L70" s="400" t="s">
        <v>459</v>
      </c>
      <c r="M70" s="1358" t="s">
        <v>444</v>
      </c>
      <c r="N70" s="320" t="s">
        <v>3534</v>
      </c>
      <c r="O70" s="1561" t="s">
        <v>3912</v>
      </c>
      <c r="P70" s="118"/>
    </row>
    <row r="71" spans="1:16" ht="30" customHeight="1">
      <c r="A71" s="1350"/>
      <c r="B71" s="399" t="s">
        <v>2909</v>
      </c>
      <c r="C71" s="1356"/>
      <c r="D71" s="1484"/>
      <c r="E71" s="331" t="str">
        <f>E70</f>
        <v>110/10/25</v>
      </c>
      <c r="F71" s="1356"/>
      <c r="G71" s="1559"/>
      <c r="H71" s="323">
        <v>32</v>
      </c>
      <c r="I71" s="400" t="s">
        <v>1988</v>
      </c>
      <c r="J71" s="1560"/>
      <c r="K71" s="323">
        <f>H71+K69</f>
        <v>469</v>
      </c>
      <c r="L71" s="400" t="s">
        <v>459</v>
      </c>
      <c r="M71" s="1358"/>
      <c r="N71" s="320" t="s">
        <v>484</v>
      </c>
      <c r="O71" s="1561"/>
      <c r="P71" s="118"/>
    </row>
    <row r="72" spans="1:16" s="328" customFormat="1" ht="30" customHeight="1">
      <c r="A72" s="1350" t="s">
        <v>3535</v>
      </c>
      <c r="B72" s="399" t="s">
        <v>1222</v>
      </c>
      <c r="C72" s="1402">
        <v>52992</v>
      </c>
      <c r="D72" s="1405" t="s">
        <v>459</v>
      </c>
      <c r="E72" s="331" t="s">
        <v>3536</v>
      </c>
      <c r="F72" s="1402">
        <v>774</v>
      </c>
      <c r="G72" s="1558" t="s">
        <v>459</v>
      </c>
      <c r="H72" s="1455" t="str">
        <f>E72</f>
        <v>110/10/22</v>
      </c>
      <c r="I72" s="1358"/>
      <c r="J72" s="1560" t="s">
        <v>4359</v>
      </c>
      <c r="K72" s="323">
        <f>F72+K70</f>
        <v>12061</v>
      </c>
      <c r="L72" s="400" t="s">
        <v>459</v>
      </c>
      <c r="M72" s="1358" t="s">
        <v>444</v>
      </c>
      <c r="N72" s="320" t="s">
        <v>3538</v>
      </c>
      <c r="O72" s="1561" t="s">
        <v>3911</v>
      </c>
      <c r="P72" s="327"/>
    </row>
    <row r="73" spans="1:16" s="328" customFormat="1" ht="30" customHeight="1">
      <c r="A73" s="1350"/>
      <c r="B73" s="399" t="s">
        <v>2909</v>
      </c>
      <c r="C73" s="1356"/>
      <c r="D73" s="1484"/>
      <c r="E73" s="331" t="str">
        <f>E72</f>
        <v>110/10/22</v>
      </c>
      <c r="F73" s="1356"/>
      <c r="G73" s="1559"/>
      <c r="H73" s="323">
        <v>31</v>
      </c>
      <c r="I73" s="400" t="s">
        <v>1988</v>
      </c>
      <c r="J73" s="1560"/>
      <c r="K73" s="323">
        <f>H73+K71</f>
        <v>500</v>
      </c>
      <c r="L73" s="400" t="s">
        <v>459</v>
      </c>
      <c r="M73" s="1358"/>
      <c r="N73" s="320" t="s">
        <v>4382</v>
      </c>
      <c r="O73" s="1561"/>
      <c r="P73" s="327"/>
    </row>
    <row r="74" spans="1:16" s="328" customFormat="1" ht="30" customHeight="1">
      <c r="A74" s="1350" t="s">
        <v>3629</v>
      </c>
      <c r="B74" s="399" t="s">
        <v>1222</v>
      </c>
      <c r="C74" s="1402">
        <v>52992</v>
      </c>
      <c r="D74" s="1405" t="s">
        <v>459</v>
      </c>
      <c r="E74" s="331" t="s">
        <v>3630</v>
      </c>
      <c r="F74" s="1402">
        <v>516</v>
      </c>
      <c r="G74" s="1558" t="s">
        <v>459</v>
      </c>
      <c r="H74" s="1455" t="str">
        <f>E74</f>
        <v>110/11/10</v>
      </c>
      <c r="I74" s="1358"/>
      <c r="J74" s="1560" t="s">
        <v>4359</v>
      </c>
      <c r="K74" s="323">
        <f>F74+K72</f>
        <v>12577</v>
      </c>
      <c r="L74" s="400" t="s">
        <v>459</v>
      </c>
      <c r="M74" s="1358" t="s">
        <v>444</v>
      </c>
      <c r="N74" s="320" t="s">
        <v>3426</v>
      </c>
      <c r="O74" s="1561" t="s">
        <v>3913</v>
      </c>
      <c r="P74" s="327"/>
    </row>
    <row r="75" spans="1:16" s="328" customFormat="1" ht="30" customHeight="1">
      <c r="A75" s="1350"/>
      <c r="B75" s="399" t="s">
        <v>2909</v>
      </c>
      <c r="C75" s="1356"/>
      <c r="D75" s="1484"/>
      <c r="E75" s="331" t="str">
        <f>E74</f>
        <v>110/11/10</v>
      </c>
      <c r="F75" s="1356"/>
      <c r="G75" s="1559"/>
      <c r="H75" s="323">
        <v>21</v>
      </c>
      <c r="I75" s="400" t="s">
        <v>1988</v>
      </c>
      <c r="J75" s="1560"/>
      <c r="K75" s="323">
        <f>H75+K73</f>
        <v>521</v>
      </c>
      <c r="L75" s="400" t="s">
        <v>459</v>
      </c>
      <c r="M75" s="1358"/>
      <c r="N75" s="320" t="s">
        <v>3539</v>
      </c>
      <c r="O75" s="1561"/>
      <c r="P75" s="327"/>
    </row>
    <row r="76" spans="1:16" s="328" customFormat="1" ht="30" customHeight="1">
      <c r="A76" s="1350" t="s">
        <v>4171</v>
      </c>
      <c r="B76" s="399" t="s">
        <v>1222</v>
      </c>
      <c r="C76" s="1402">
        <v>52992</v>
      </c>
      <c r="D76" s="1405" t="s">
        <v>459</v>
      </c>
      <c r="E76" s="331" t="s">
        <v>3724</v>
      </c>
      <c r="F76" s="1402">
        <v>256</v>
      </c>
      <c r="G76" s="1558" t="s">
        <v>459</v>
      </c>
      <c r="H76" s="1455" t="str">
        <f>E76</f>
        <v>110/11/29</v>
      </c>
      <c r="I76" s="1358"/>
      <c r="J76" s="1560" t="s">
        <v>4358</v>
      </c>
      <c r="K76" s="323">
        <f>F76+K74</f>
        <v>12833</v>
      </c>
      <c r="L76" s="400" t="s">
        <v>459</v>
      </c>
      <c r="M76" s="1358" t="s">
        <v>444</v>
      </c>
      <c r="N76" s="320" t="s">
        <v>676</v>
      </c>
      <c r="O76" s="1561" t="s">
        <v>4195</v>
      </c>
      <c r="P76" s="327"/>
    </row>
    <row r="77" spans="1:16" s="328" customFormat="1" ht="30" customHeight="1">
      <c r="A77" s="1350"/>
      <c r="B77" s="399" t="s">
        <v>1223</v>
      </c>
      <c r="C77" s="1356"/>
      <c r="D77" s="1484"/>
      <c r="E77" s="331" t="str">
        <f>E76</f>
        <v>110/11/29</v>
      </c>
      <c r="F77" s="1356"/>
      <c r="G77" s="1559"/>
      <c r="H77" s="323">
        <v>12</v>
      </c>
      <c r="I77" s="400" t="s">
        <v>459</v>
      </c>
      <c r="J77" s="1560"/>
      <c r="K77" s="323">
        <f>H77+K75</f>
        <v>533</v>
      </c>
      <c r="L77" s="400" t="s">
        <v>459</v>
      </c>
      <c r="M77" s="1358"/>
      <c r="N77" s="320" t="s">
        <v>4172</v>
      </c>
      <c r="O77" s="1561"/>
      <c r="P77" s="327"/>
    </row>
    <row r="78" spans="1:16" s="328" customFormat="1" ht="30" customHeight="1">
      <c r="A78" s="1350" t="s">
        <v>4378</v>
      </c>
      <c r="B78" s="399" t="s">
        <v>1222</v>
      </c>
      <c r="C78" s="1402">
        <v>52992</v>
      </c>
      <c r="D78" s="1405" t="s">
        <v>459</v>
      </c>
      <c r="E78" s="331" t="s">
        <v>4379</v>
      </c>
      <c r="F78" s="1402">
        <v>774</v>
      </c>
      <c r="G78" s="1558" t="s">
        <v>459</v>
      </c>
      <c r="H78" s="1455" t="str">
        <f>E78</f>
        <v>110/12/21</v>
      </c>
      <c r="I78" s="1358"/>
      <c r="J78" s="1560" t="s">
        <v>4358</v>
      </c>
      <c r="K78" s="323">
        <f>F78+K76</f>
        <v>13607</v>
      </c>
      <c r="L78" s="400" t="s">
        <v>459</v>
      </c>
      <c r="M78" s="1358" t="s">
        <v>444</v>
      </c>
      <c r="N78" s="320" t="s">
        <v>4381</v>
      </c>
      <c r="O78" s="1561" t="s">
        <v>4916</v>
      </c>
      <c r="P78" s="327"/>
    </row>
    <row r="79" spans="1:16" s="328" customFormat="1" ht="30" customHeight="1">
      <c r="A79" s="1350"/>
      <c r="B79" s="399" t="s">
        <v>1223</v>
      </c>
      <c r="C79" s="1356"/>
      <c r="D79" s="1484"/>
      <c r="E79" s="331" t="str">
        <f>E78</f>
        <v>110/12/21</v>
      </c>
      <c r="F79" s="1356"/>
      <c r="G79" s="1559"/>
      <c r="H79" s="323">
        <v>31</v>
      </c>
      <c r="I79" s="400" t="s">
        <v>459</v>
      </c>
      <c r="J79" s="1560"/>
      <c r="K79" s="323">
        <f>H79+K77</f>
        <v>564</v>
      </c>
      <c r="L79" s="400" t="s">
        <v>459</v>
      </c>
      <c r="M79" s="1358"/>
      <c r="N79" s="320" t="s">
        <v>3539</v>
      </c>
      <c r="O79" s="1561"/>
      <c r="P79" s="327"/>
    </row>
    <row r="80" spans="1:16" s="328" customFormat="1" ht="30" customHeight="1">
      <c r="A80" s="1350" t="s">
        <v>4383</v>
      </c>
      <c r="B80" s="399" t="s">
        <v>1222</v>
      </c>
      <c r="C80" s="1402">
        <v>52992</v>
      </c>
      <c r="D80" s="1405" t="s">
        <v>459</v>
      </c>
      <c r="E80" s="331" t="s">
        <v>4379</v>
      </c>
      <c r="F80" s="1402">
        <v>396</v>
      </c>
      <c r="G80" s="1558" t="s">
        <v>459</v>
      </c>
      <c r="H80" s="1455" t="str">
        <f>E80</f>
        <v>110/12/21</v>
      </c>
      <c r="I80" s="1358"/>
      <c r="J80" s="1560" t="s">
        <v>4358</v>
      </c>
      <c r="K80" s="323">
        <f>F80+K78</f>
        <v>14003</v>
      </c>
      <c r="L80" s="400" t="s">
        <v>459</v>
      </c>
      <c r="M80" s="1358" t="s">
        <v>444</v>
      </c>
      <c r="N80" s="320" t="s">
        <v>4381</v>
      </c>
      <c r="O80" s="1561" t="s">
        <v>4917</v>
      </c>
      <c r="P80" s="327"/>
    </row>
    <row r="81" spans="1:16" s="328" customFormat="1" ht="30" customHeight="1">
      <c r="A81" s="1350"/>
      <c r="B81" s="399" t="s">
        <v>1223</v>
      </c>
      <c r="C81" s="1356"/>
      <c r="D81" s="1484"/>
      <c r="E81" s="331" t="str">
        <f>E80</f>
        <v>110/12/21</v>
      </c>
      <c r="F81" s="1356"/>
      <c r="G81" s="1559"/>
      <c r="H81" s="323">
        <v>16</v>
      </c>
      <c r="I81" s="400" t="s">
        <v>459</v>
      </c>
      <c r="J81" s="1560"/>
      <c r="K81" s="323">
        <f>H81+K79</f>
        <v>580</v>
      </c>
      <c r="L81" s="400" t="s">
        <v>459</v>
      </c>
      <c r="M81" s="1358"/>
      <c r="N81" s="320" t="s">
        <v>3539</v>
      </c>
      <c r="O81" s="1561"/>
      <c r="P81" s="327"/>
    </row>
    <row r="82" spans="1:16" s="328" customFormat="1" ht="30" customHeight="1">
      <c r="A82" s="1350" t="s">
        <v>4384</v>
      </c>
      <c r="B82" s="399" t="s">
        <v>1222</v>
      </c>
      <c r="C82" s="1402">
        <v>52992</v>
      </c>
      <c r="D82" s="1405" t="s">
        <v>459</v>
      </c>
      <c r="E82" s="331" t="s">
        <v>900</v>
      </c>
      <c r="F82" s="1402">
        <v>64</v>
      </c>
      <c r="G82" s="1558" t="s">
        <v>459</v>
      </c>
      <c r="H82" s="1455" t="str">
        <f>E82</f>
        <v>110/12/31</v>
      </c>
      <c r="I82" s="1358"/>
      <c r="J82" s="1560" t="s">
        <v>4358</v>
      </c>
      <c r="K82" s="323">
        <f>F82+K80</f>
        <v>14067</v>
      </c>
      <c r="L82" s="400" t="s">
        <v>459</v>
      </c>
      <c r="M82" s="1358" t="s">
        <v>444</v>
      </c>
      <c r="N82" s="320" t="s">
        <v>676</v>
      </c>
      <c r="O82" s="1561" t="s">
        <v>4918</v>
      </c>
      <c r="P82" s="327"/>
    </row>
    <row r="83" spans="1:16" s="328" customFormat="1" ht="30" customHeight="1">
      <c r="A83" s="1350"/>
      <c r="B83" s="399" t="s">
        <v>1223</v>
      </c>
      <c r="C83" s="1356"/>
      <c r="D83" s="1484"/>
      <c r="E83" s="331" t="str">
        <f>E82</f>
        <v>110/12/31</v>
      </c>
      <c r="F83" s="1356"/>
      <c r="G83" s="1559"/>
      <c r="H83" s="323">
        <v>6</v>
      </c>
      <c r="I83" s="400" t="s">
        <v>459</v>
      </c>
      <c r="J83" s="1560"/>
      <c r="K83" s="323">
        <f>H83+K81</f>
        <v>586</v>
      </c>
      <c r="L83" s="400" t="s">
        <v>459</v>
      </c>
      <c r="M83" s="1358"/>
      <c r="N83" s="320" t="s">
        <v>4375</v>
      </c>
      <c r="O83" s="1561"/>
      <c r="P83" s="327"/>
    </row>
    <row r="84" spans="1:16" s="328" customFormat="1" ht="30" customHeight="1">
      <c r="A84" s="1350" t="s">
        <v>4385</v>
      </c>
      <c r="B84" s="399" t="s">
        <v>1222</v>
      </c>
      <c r="C84" s="1402">
        <v>52992</v>
      </c>
      <c r="D84" s="1405" t="s">
        <v>459</v>
      </c>
      <c r="E84" s="331" t="s">
        <v>900</v>
      </c>
      <c r="F84" s="1402">
        <v>64</v>
      </c>
      <c r="G84" s="1558" t="s">
        <v>459</v>
      </c>
      <c r="H84" s="1455" t="str">
        <f>E84</f>
        <v>110/12/31</v>
      </c>
      <c r="I84" s="1358"/>
      <c r="J84" s="1560" t="s">
        <v>4358</v>
      </c>
      <c r="K84" s="323">
        <f>F84+K82</f>
        <v>14131</v>
      </c>
      <c r="L84" s="400" t="s">
        <v>459</v>
      </c>
      <c r="M84" s="1358" t="s">
        <v>444</v>
      </c>
      <c r="N84" s="320" t="s">
        <v>676</v>
      </c>
      <c r="O84" s="1561" t="s">
        <v>4386</v>
      </c>
      <c r="P84" s="327"/>
    </row>
    <row r="85" spans="1:16" s="328" customFormat="1" ht="30" customHeight="1">
      <c r="A85" s="1350"/>
      <c r="B85" s="399" t="s">
        <v>1223</v>
      </c>
      <c r="C85" s="1356"/>
      <c r="D85" s="1484"/>
      <c r="E85" s="331" t="str">
        <f>E84</f>
        <v>110/12/31</v>
      </c>
      <c r="F85" s="1356"/>
      <c r="G85" s="1559"/>
      <c r="H85" s="323">
        <v>6</v>
      </c>
      <c r="I85" s="400" t="s">
        <v>459</v>
      </c>
      <c r="J85" s="1560"/>
      <c r="K85" s="323">
        <f>H85+K83</f>
        <v>592</v>
      </c>
      <c r="L85" s="400" t="s">
        <v>459</v>
      </c>
      <c r="M85" s="1358"/>
      <c r="N85" s="320" t="s">
        <v>4375</v>
      </c>
      <c r="O85" s="1561"/>
      <c r="P85" s="327"/>
    </row>
    <row r="86" spans="1:16" s="328" customFormat="1" ht="30" customHeight="1">
      <c r="A86" s="1350" t="s">
        <v>4612</v>
      </c>
      <c r="B86" s="399" t="s">
        <v>1222</v>
      </c>
      <c r="C86" s="1402">
        <v>52992</v>
      </c>
      <c r="D86" s="1405" t="s">
        <v>459</v>
      </c>
      <c r="E86" s="331" t="s">
        <v>4613</v>
      </c>
      <c r="F86" s="1402">
        <v>396</v>
      </c>
      <c r="G86" s="1558" t="s">
        <v>459</v>
      </c>
      <c r="H86" s="1455" t="str">
        <f>E86</f>
        <v>111/01/18</v>
      </c>
      <c r="I86" s="1358"/>
      <c r="J86" s="1560" t="s">
        <v>4358</v>
      </c>
      <c r="K86" s="323">
        <f>F86+K84</f>
        <v>14527</v>
      </c>
      <c r="L86" s="400" t="s">
        <v>459</v>
      </c>
      <c r="M86" s="1358" t="s">
        <v>444</v>
      </c>
      <c r="N86" s="320" t="s">
        <v>4629</v>
      </c>
      <c r="O86" s="1561" t="s">
        <v>4919</v>
      </c>
      <c r="P86" s="327"/>
    </row>
    <row r="87" spans="1:16" s="328" customFormat="1" ht="30" customHeight="1">
      <c r="A87" s="1350"/>
      <c r="B87" s="399" t="s">
        <v>1223</v>
      </c>
      <c r="C87" s="1356"/>
      <c r="D87" s="1484"/>
      <c r="E87" s="331" t="str">
        <f>E86</f>
        <v>111/01/18</v>
      </c>
      <c r="F87" s="1356"/>
      <c r="G87" s="1559"/>
      <c r="H87" s="323">
        <v>16</v>
      </c>
      <c r="I87" s="400" t="s">
        <v>459</v>
      </c>
      <c r="J87" s="1560"/>
      <c r="K87" s="323">
        <f>H87+K85</f>
        <v>608</v>
      </c>
      <c r="L87" s="400" t="s">
        <v>459</v>
      </c>
      <c r="M87" s="1358"/>
      <c r="N87" s="320" t="s">
        <v>3539</v>
      </c>
      <c r="O87" s="1561"/>
      <c r="P87" s="327"/>
    </row>
    <row r="88" spans="1:16" s="328" customFormat="1" ht="30" customHeight="1">
      <c r="A88" s="1350" t="s">
        <v>4627</v>
      </c>
      <c r="B88" s="399" t="s">
        <v>1222</v>
      </c>
      <c r="C88" s="1402">
        <v>52992</v>
      </c>
      <c r="D88" s="1405" t="s">
        <v>459</v>
      </c>
      <c r="E88" s="331" t="s">
        <v>4532</v>
      </c>
      <c r="F88" s="1402">
        <v>344</v>
      </c>
      <c r="G88" s="1558" t="s">
        <v>459</v>
      </c>
      <c r="H88" s="1455" t="str">
        <f>E88</f>
        <v>111/01/25</v>
      </c>
      <c r="I88" s="1358"/>
      <c r="J88" s="1560" t="s">
        <v>2967</v>
      </c>
      <c r="K88" s="323">
        <f>F88+K86</f>
        <v>14871</v>
      </c>
      <c r="L88" s="400" t="s">
        <v>459</v>
      </c>
      <c r="M88" s="1358" t="s">
        <v>444</v>
      </c>
      <c r="N88" s="320" t="s">
        <v>2615</v>
      </c>
      <c r="O88" s="1561" t="s">
        <v>4920</v>
      </c>
      <c r="P88" s="327"/>
    </row>
    <row r="89" spans="1:16" s="328" customFormat="1" ht="30" customHeight="1">
      <c r="A89" s="1350"/>
      <c r="B89" s="399" t="s">
        <v>1223</v>
      </c>
      <c r="C89" s="1356"/>
      <c r="D89" s="1484"/>
      <c r="E89" s="331" t="str">
        <f>E88</f>
        <v>111/01/25</v>
      </c>
      <c r="F89" s="1356"/>
      <c r="G89" s="1559"/>
      <c r="H89" s="323">
        <v>14</v>
      </c>
      <c r="I89" s="400" t="s">
        <v>459</v>
      </c>
      <c r="J89" s="1560"/>
      <c r="K89" s="323">
        <f>H89+K87</f>
        <v>622</v>
      </c>
      <c r="L89" s="400" t="s">
        <v>459</v>
      </c>
      <c r="M89" s="1358"/>
      <c r="N89" s="320" t="s">
        <v>3415</v>
      </c>
      <c r="O89" s="1561"/>
      <c r="P89" s="327"/>
    </row>
    <row r="90" spans="1:16" s="328" customFormat="1" ht="30" customHeight="1">
      <c r="A90" s="1350" t="s">
        <v>4636</v>
      </c>
      <c r="B90" s="399" t="s">
        <v>1222</v>
      </c>
      <c r="C90" s="1402">
        <v>52992</v>
      </c>
      <c r="D90" s="1405" t="s">
        <v>459</v>
      </c>
      <c r="E90" s="331" t="s">
        <v>4637</v>
      </c>
      <c r="F90" s="1402">
        <v>500</v>
      </c>
      <c r="G90" s="1558" t="s">
        <v>459</v>
      </c>
      <c r="H90" s="1455" t="str">
        <f>E90</f>
        <v>111/02/17</v>
      </c>
      <c r="I90" s="1358"/>
      <c r="J90" s="1560" t="s">
        <v>2967</v>
      </c>
      <c r="K90" s="323">
        <f>F90+K88</f>
        <v>15371</v>
      </c>
      <c r="L90" s="400" t="s">
        <v>459</v>
      </c>
      <c r="M90" s="1358" t="s">
        <v>444</v>
      </c>
      <c r="N90" s="320" t="s">
        <v>714</v>
      </c>
      <c r="O90" s="1561" t="s">
        <v>4638</v>
      </c>
      <c r="P90" s="327"/>
    </row>
    <row r="91" spans="1:16" s="328" customFormat="1" ht="30" customHeight="1">
      <c r="A91" s="1350"/>
      <c r="B91" s="399" t="s">
        <v>1223</v>
      </c>
      <c r="C91" s="1356"/>
      <c r="D91" s="1484"/>
      <c r="E91" s="331" t="str">
        <f>E90</f>
        <v>111/02/17</v>
      </c>
      <c r="F91" s="1356"/>
      <c r="G91" s="1559"/>
      <c r="H91" s="323">
        <v>20</v>
      </c>
      <c r="I91" s="400" t="s">
        <v>459</v>
      </c>
      <c r="J91" s="1560"/>
      <c r="K91" s="323">
        <f>H91+K89</f>
        <v>642</v>
      </c>
      <c r="L91" s="400" t="s">
        <v>459</v>
      </c>
      <c r="M91" s="1358"/>
      <c r="N91" s="320" t="s">
        <v>879</v>
      </c>
      <c r="O91" s="1561"/>
      <c r="P91" s="327"/>
    </row>
    <row r="92" spans="1:16" s="328" customFormat="1" ht="30" customHeight="1">
      <c r="A92" s="1350" t="s">
        <v>4942</v>
      </c>
      <c r="B92" s="399" t="s">
        <v>1222</v>
      </c>
      <c r="C92" s="1402">
        <v>52992</v>
      </c>
      <c r="D92" s="1405" t="s">
        <v>459</v>
      </c>
      <c r="E92" s="331" t="s">
        <v>4943</v>
      </c>
      <c r="F92" s="1402">
        <v>670</v>
      </c>
      <c r="G92" s="1558" t="s">
        <v>459</v>
      </c>
      <c r="H92" s="1455" t="str">
        <f>E92</f>
        <v>111/02/22</v>
      </c>
      <c r="I92" s="1358"/>
      <c r="J92" s="1560" t="s">
        <v>2967</v>
      </c>
      <c r="K92" s="323">
        <f>F92+K90</f>
        <v>16041</v>
      </c>
      <c r="L92" s="400" t="s">
        <v>459</v>
      </c>
      <c r="M92" s="1358" t="s">
        <v>444</v>
      </c>
      <c r="N92" s="320" t="s">
        <v>676</v>
      </c>
      <c r="O92" s="1561" t="s">
        <v>4955</v>
      </c>
      <c r="P92" s="327"/>
    </row>
    <row r="93" spans="1:16" s="328" customFormat="1" ht="30" customHeight="1">
      <c r="A93" s="1350"/>
      <c r="B93" s="399" t="s">
        <v>1223</v>
      </c>
      <c r="C93" s="1356"/>
      <c r="D93" s="1484"/>
      <c r="E93" s="331" t="str">
        <f>E92</f>
        <v>111/02/22</v>
      </c>
      <c r="F93" s="1356"/>
      <c r="G93" s="1559"/>
      <c r="H93" s="323">
        <v>27</v>
      </c>
      <c r="I93" s="400" t="s">
        <v>459</v>
      </c>
      <c r="J93" s="1560"/>
      <c r="K93" s="323">
        <f>H93+K91</f>
        <v>669</v>
      </c>
      <c r="L93" s="400" t="s">
        <v>459</v>
      </c>
      <c r="M93" s="1358"/>
      <c r="N93" s="320" t="s">
        <v>3539</v>
      </c>
      <c r="O93" s="1561"/>
      <c r="P93" s="327"/>
    </row>
    <row r="94" spans="1:16" s="328" customFormat="1" ht="30" customHeight="1">
      <c r="A94" s="1350" t="s">
        <v>4944</v>
      </c>
      <c r="B94" s="399" t="s">
        <v>1222</v>
      </c>
      <c r="C94" s="1402">
        <v>52992</v>
      </c>
      <c r="D94" s="1405" t="s">
        <v>459</v>
      </c>
      <c r="E94" s="331" t="s">
        <v>4938</v>
      </c>
      <c r="F94" s="1402">
        <v>512</v>
      </c>
      <c r="G94" s="1558" t="s">
        <v>459</v>
      </c>
      <c r="H94" s="1455" t="str">
        <f>E94</f>
        <v>111/02/25</v>
      </c>
      <c r="I94" s="1358"/>
      <c r="J94" s="1560" t="s">
        <v>2967</v>
      </c>
      <c r="K94" s="323">
        <f>F94+K92</f>
        <v>16553</v>
      </c>
      <c r="L94" s="400" t="s">
        <v>459</v>
      </c>
      <c r="M94" s="1358" t="s">
        <v>444</v>
      </c>
      <c r="N94" s="320" t="s">
        <v>4629</v>
      </c>
      <c r="O94" s="1561" t="s">
        <v>4956</v>
      </c>
      <c r="P94" s="327"/>
    </row>
    <row r="95" spans="1:16" s="328" customFormat="1" ht="30" customHeight="1">
      <c r="A95" s="1350"/>
      <c r="B95" s="399" t="s">
        <v>1223</v>
      </c>
      <c r="C95" s="1356"/>
      <c r="D95" s="1484"/>
      <c r="E95" s="331" t="str">
        <f>E94</f>
        <v>111/02/25</v>
      </c>
      <c r="F95" s="1356"/>
      <c r="G95" s="1559"/>
      <c r="H95" s="323">
        <v>21</v>
      </c>
      <c r="I95" s="400" t="s">
        <v>459</v>
      </c>
      <c r="J95" s="1560"/>
      <c r="K95" s="323">
        <f>H95+K93</f>
        <v>690</v>
      </c>
      <c r="L95" s="400" t="s">
        <v>459</v>
      </c>
      <c r="M95" s="1358"/>
      <c r="N95" s="320" t="s">
        <v>3539</v>
      </c>
      <c r="O95" s="1561"/>
      <c r="P95" s="327"/>
    </row>
    <row r="96" spans="1:16" s="328" customFormat="1" ht="30" customHeight="1">
      <c r="A96" s="1350" t="s">
        <v>4945</v>
      </c>
      <c r="B96" s="399" t="s">
        <v>1222</v>
      </c>
      <c r="C96" s="1402">
        <v>52992</v>
      </c>
      <c r="D96" s="1405" t="s">
        <v>459</v>
      </c>
      <c r="E96" s="331" t="s">
        <v>4676</v>
      </c>
      <c r="F96" s="1402">
        <v>512</v>
      </c>
      <c r="G96" s="1558" t="s">
        <v>459</v>
      </c>
      <c r="H96" s="1455" t="str">
        <f>E96</f>
        <v>111/02/25</v>
      </c>
      <c r="I96" s="1358"/>
      <c r="J96" s="1560" t="s">
        <v>2967</v>
      </c>
      <c r="K96" s="323">
        <f>F96+K94</f>
        <v>17065</v>
      </c>
      <c r="L96" s="400" t="s">
        <v>459</v>
      </c>
      <c r="M96" s="1358" t="s">
        <v>444</v>
      </c>
      <c r="N96" s="320" t="s">
        <v>4629</v>
      </c>
      <c r="O96" s="1561" t="s">
        <v>4957</v>
      </c>
      <c r="P96" s="327"/>
    </row>
    <row r="97" spans="1:16" s="328" customFormat="1" ht="30" customHeight="1">
      <c r="A97" s="1350"/>
      <c r="B97" s="399" t="s">
        <v>1223</v>
      </c>
      <c r="C97" s="1356"/>
      <c r="D97" s="1484"/>
      <c r="E97" s="331" t="str">
        <f>E96</f>
        <v>111/02/25</v>
      </c>
      <c r="F97" s="1356"/>
      <c r="G97" s="1559"/>
      <c r="H97" s="323">
        <v>21</v>
      </c>
      <c r="I97" s="400" t="s">
        <v>459</v>
      </c>
      <c r="J97" s="1560"/>
      <c r="K97" s="323">
        <f>H97+K95</f>
        <v>711</v>
      </c>
      <c r="L97" s="400" t="s">
        <v>459</v>
      </c>
      <c r="M97" s="1358"/>
      <c r="N97" s="320" t="s">
        <v>3539</v>
      </c>
      <c r="O97" s="1561"/>
      <c r="P97" s="327"/>
    </row>
    <row r="98" spans="1:16" s="328" customFormat="1" ht="30" customHeight="1">
      <c r="A98" s="1350" t="s">
        <v>4946</v>
      </c>
      <c r="B98" s="399" t="s">
        <v>1222</v>
      </c>
      <c r="C98" s="1402">
        <v>52992</v>
      </c>
      <c r="D98" s="1405" t="s">
        <v>459</v>
      </c>
      <c r="E98" s="331" t="s">
        <v>4947</v>
      </c>
      <c r="F98" s="1402">
        <v>670</v>
      </c>
      <c r="G98" s="1558" t="s">
        <v>459</v>
      </c>
      <c r="H98" s="1455" t="str">
        <f>E98</f>
        <v>111/03/03</v>
      </c>
      <c r="I98" s="1358"/>
      <c r="J98" s="1560" t="s">
        <v>2967</v>
      </c>
      <c r="K98" s="323">
        <f>F98+K96</f>
        <v>17735</v>
      </c>
      <c r="L98" s="400" t="s">
        <v>459</v>
      </c>
      <c r="M98" s="1358" t="s">
        <v>444</v>
      </c>
      <c r="N98" s="320" t="s">
        <v>676</v>
      </c>
      <c r="O98" s="1561" t="s">
        <v>5019</v>
      </c>
      <c r="P98" s="327"/>
    </row>
    <row r="99" spans="1:16" s="328" customFormat="1" ht="30" customHeight="1">
      <c r="A99" s="1350"/>
      <c r="B99" s="399" t="s">
        <v>1223</v>
      </c>
      <c r="C99" s="1356"/>
      <c r="D99" s="1484"/>
      <c r="E99" s="331" t="str">
        <f>E98</f>
        <v>111/03/03</v>
      </c>
      <c r="F99" s="1356"/>
      <c r="G99" s="1559"/>
      <c r="H99" s="323">
        <v>27</v>
      </c>
      <c r="I99" s="400" t="s">
        <v>459</v>
      </c>
      <c r="J99" s="1560"/>
      <c r="K99" s="323">
        <f>H99+K97</f>
        <v>738</v>
      </c>
      <c r="L99" s="400" t="s">
        <v>459</v>
      </c>
      <c r="M99" s="1358"/>
      <c r="N99" s="320" t="s">
        <v>3626</v>
      </c>
      <c r="O99" s="1561"/>
      <c r="P99" s="327"/>
    </row>
    <row r="100" spans="1:16" s="328" customFormat="1" ht="30" customHeight="1">
      <c r="A100" s="1350" t="s">
        <v>5059</v>
      </c>
      <c r="B100" s="399" t="s">
        <v>1222</v>
      </c>
      <c r="C100" s="1402">
        <v>52992</v>
      </c>
      <c r="D100" s="1405" t="s">
        <v>459</v>
      </c>
      <c r="E100" s="331" t="s">
        <v>5035</v>
      </c>
      <c r="F100" s="1402">
        <v>516</v>
      </c>
      <c r="G100" s="1558" t="s">
        <v>459</v>
      </c>
      <c r="H100" s="1455" t="str">
        <f>E100</f>
        <v>111/03/07</v>
      </c>
      <c r="I100" s="1358"/>
      <c r="J100" s="1560" t="s">
        <v>876</v>
      </c>
      <c r="K100" s="323">
        <f>F100+K98</f>
        <v>18251</v>
      </c>
      <c r="L100" s="400" t="s">
        <v>459</v>
      </c>
      <c r="M100" s="1358" t="s">
        <v>444</v>
      </c>
      <c r="N100" s="320" t="s">
        <v>5027</v>
      </c>
      <c r="O100" s="1561" t="s">
        <v>5036</v>
      </c>
      <c r="P100" s="327"/>
    </row>
    <row r="101" spans="1:16" s="328" customFormat="1" ht="30" customHeight="1">
      <c r="A101" s="1350"/>
      <c r="B101" s="399" t="s">
        <v>1223</v>
      </c>
      <c r="C101" s="1356"/>
      <c r="D101" s="1484"/>
      <c r="E101" s="331" t="str">
        <f>E100</f>
        <v>111/03/07</v>
      </c>
      <c r="F101" s="1356"/>
      <c r="G101" s="1559"/>
      <c r="H101" s="323">
        <v>21</v>
      </c>
      <c r="I101" s="400" t="s">
        <v>459</v>
      </c>
      <c r="J101" s="1560"/>
      <c r="K101" s="323">
        <f>H101+K99</f>
        <v>759</v>
      </c>
      <c r="L101" s="400" t="s">
        <v>459</v>
      </c>
      <c r="M101" s="1358"/>
      <c r="N101" s="320" t="s">
        <v>3603</v>
      </c>
      <c r="O101" s="1561"/>
      <c r="P101" s="327"/>
    </row>
    <row r="102" spans="1:16" s="328" customFormat="1" ht="30" customHeight="1">
      <c r="A102" s="1350" t="s">
        <v>5060</v>
      </c>
      <c r="B102" s="399" t="s">
        <v>1222</v>
      </c>
      <c r="C102" s="1402">
        <v>52992</v>
      </c>
      <c r="D102" s="1405" t="s">
        <v>459</v>
      </c>
      <c r="E102" s="331" t="s">
        <v>5062</v>
      </c>
      <c r="F102" s="1402">
        <v>344</v>
      </c>
      <c r="G102" s="1558" t="s">
        <v>459</v>
      </c>
      <c r="H102" s="1455" t="str">
        <f>E102</f>
        <v>111/03/28</v>
      </c>
      <c r="I102" s="1358"/>
      <c r="J102" s="1560" t="s">
        <v>876</v>
      </c>
      <c r="K102" s="323">
        <f>F102+K100</f>
        <v>18595</v>
      </c>
      <c r="L102" s="400" t="s">
        <v>459</v>
      </c>
      <c r="M102" s="1358" t="s">
        <v>444</v>
      </c>
      <c r="N102" s="320" t="s">
        <v>5063</v>
      </c>
      <c r="O102" s="1561" t="s">
        <v>5065</v>
      </c>
      <c r="P102" s="327"/>
    </row>
    <row r="103" spans="1:16" s="328" customFormat="1" ht="30" customHeight="1">
      <c r="A103" s="1350"/>
      <c r="B103" s="399" t="s">
        <v>1223</v>
      </c>
      <c r="C103" s="1356"/>
      <c r="D103" s="1484"/>
      <c r="E103" s="331" t="str">
        <f>E102</f>
        <v>111/03/28</v>
      </c>
      <c r="F103" s="1356"/>
      <c r="G103" s="1559"/>
      <c r="H103" s="323">
        <v>14</v>
      </c>
      <c r="I103" s="400" t="s">
        <v>459</v>
      </c>
      <c r="J103" s="1560"/>
      <c r="K103" s="323">
        <f>H103+K101</f>
        <v>773</v>
      </c>
      <c r="L103" s="400" t="s">
        <v>459</v>
      </c>
      <c r="M103" s="1358"/>
      <c r="N103" s="320" t="s">
        <v>5064</v>
      </c>
      <c r="O103" s="1561"/>
      <c r="P103" s="327"/>
    </row>
    <row r="104" spans="1:16" s="328" customFormat="1" ht="30" customHeight="1">
      <c r="A104" s="1350" t="s">
        <v>5061</v>
      </c>
      <c r="B104" s="399" t="s">
        <v>1222</v>
      </c>
      <c r="C104" s="1402">
        <v>52992</v>
      </c>
      <c r="D104" s="1405" t="s">
        <v>459</v>
      </c>
      <c r="E104" s="331" t="s">
        <v>5055</v>
      </c>
      <c r="F104" s="1402">
        <v>455</v>
      </c>
      <c r="G104" s="1558" t="s">
        <v>459</v>
      </c>
      <c r="H104" s="1455" t="str">
        <f>E104</f>
        <v>111/03/31</v>
      </c>
      <c r="I104" s="1358"/>
      <c r="J104" s="1560" t="s">
        <v>876</v>
      </c>
      <c r="K104" s="323">
        <f>F104+K102</f>
        <v>19050</v>
      </c>
      <c r="L104" s="400" t="s">
        <v>459</v>
      </c>
      <c r="M104" s="1358" t="s">
        <v>444</v>
      </c>
      <c r="N104" s="320" t="s">
        <v>5321</v>
      </c>
      <c r="O104" s="1561" t="s">
        <v>5323</v>
      </c>
      <c r="P104" s="327"/>
    </row>
    <row r="105" spans="1:16" s="328" customFormat="1" ht="30" customHeight="1">
      <c r="A105" s="1350"/>
      <c r="B105" s="399" t="s">
        <v>1223</v>
      </c>
      <c r="C105" s="1356"/>
      <c r="D105" s="1484"/>
      <c r="E105" s="331" t="str">
        <f>E104</f>
        <v>111/03/31</v>
      </c>
      <c r="F105" s="1356"/>
      <c r="G105" s="1559"/>
      <c r="H105" s="323">
        <v>19</v>
      </c>
      <c r="I105" s="400" t="s">
        <v>459</v>
      </c>
      <c r="J105" s="1560"/>
      <c r="K105" s="323">
        <f>H105+K103</f>
        <v>792</v>
      </c>
      <c r="L105" s="400" t="s">
        <v>459</v>
      </c>
      <c r="M105" s="1358"/>
      <c r="N105" s="320" t="s">
        <v>5322</v>
      </c>
      <c r="O105" s="1561"/>
      <c r="P105" s="327"/>
    </row>
    <row r="106" spans="1:16" s="328" customFormat="1" ht="30" customHeight="1">
      <c r="A106" s="1350" t="s">
        <v>5542</v>
      </c>
      <c r="B106" s="399" t="s">
        <v>1222</v>
      </c>
      <c r="C106" s="1402">
        <v>52992</v>
      </c>
      <c r="D106" s="1405" t="s">
        <v>459</v>
      </c>
      <c r="E106" s="331" t="s">
        <v>5543</v>
      </c>
      <c r="F106" s="1402">
        <v>160</v>
      </c>
      <c r="G106" s="1558" t="s">
        <v>459</v>
      </c>
      <c r="H106" s="1455" t="str">
        <f>E106</f>
        <v>111/04/28</v>
      </c>
      <c r="I106" s="1358"/>
      <c r="J106" s="1560" t="s">
        <v>876</v>
      </c>
      <c r="K106" s="323">
        <f>F106+K104</f>
        <v>19210</v>
      </c>
      <c r="L106" s="400" t="s">
        <v>459</v>
      </c>
      <c r="M106" s="1358" t="s">
        <v>444</v>
      </c>
      <c r="N106" s="320" t="s">
        <v>3364</v>
      </c>
      <c r="O106" s="1561" t="s">
        <v>5544</v>
      </c>
      <c r="P106" s="327"/>
    </row>
    <row r="107" spans="1:16" s="328" customFormat="1" ht="30" customHeight="1">
      <c r="A107" s="1350"/>
      <c r="B107" s="399" t="s">
        <v>1223</v>
      </c>
      <c r="C107" s="1356"/>
      <c r="D107" s="1484"/>
      <c r="E107" s="331" t="str">
        <f>E106</f>
        <v>111/04/28</v>
      </c>
      <c r="F107" s="1356"/>
      <c r="G107" s="1559"/>
      <c r="H107" s="323">
        <v>7</v>
      </c>
      <c r="I107" s="400" t="s">
        <v>459</v>
      </c>
      <c r="J107" s="1560"/>
      <c r="K107" s="323">
        <f>H107+K105</f>
        <v>799</v>
      </c>
      <c r="L107" s="400" t="s">
        <v>459</v>
      </c>
      <c r="M107" s="1358"/>
      <c r="N107" s="320" t="s">
        <v>3418</v>
      </c>
      <c r="O107" s="1561"/>
      <c r="P107" s="327"/>
    </row>
    <row r="108" spans="1:16" s="328" customFormat="1" ht="30" customHeight="1">
      <c r="A108" s="1350" t="s">
        <v>5545</v>
      </c>
      <c r="B108" s="399" t="s">
        <v>1222</v>
      </c>
      <c r="C108" s="1402">
        <v>52992</v>
      </c>
      <c r="D108" s="1405" t="s">
        <v>459</v>
      </c>
      <c r="E108" s="331" t="s">
        <v>5543</v>
      </c>
      <c r="F108" s="1402">
        <v>156</v>
      </c>
      <c r="G108" s="1558" t="s">
        <v>459</v>
      </c>
      <c r="H108" s="1455" t="str">
        <f>E108</f>
        <v>111/04/28</v>
      </c>
      <c r="I108" s="1358"/>
      <c r="J108" s="1560" t="s">
        <v>876</v>
      </c>
      <c r="K108" s="323">
        <f>F108+K106</f>
        <v>19366</v>
      </c>
      <c r="L108" s="400" t="s">
        <v>459</v>
      </c>
      <c r="M108" s="1358" t="s">
        <v>444</v>
      </c>
      <c r="N108" s="320" t="s">
        <v>3364</v>
      </c>
      <c r="O108" s="1561" t="s">
        <v>5546</v>
      </c>
      <c r="P108" s="327"/>
    </row>
    <row r="109" spans="1:16" s="328" customFormat="1" ht="30" customHeight="1">
      <c r="A109" s="1350"/>
      <c r="B109" s="399" t="s">
        <v>1223</v>
      </c>
      <c r="C109" s="1356"/>
      <c r="D109" s="1484"/>
      <c r="E109" s="331" t="str">
        <f>E108</f>
        <v>111/04/28</v>
      </c>
      <c r="F109" s="1356"/>
      <c r="G109" s="1559"/>
      <c r="H109" s="323">
        <v>7</v>
      </c>
      <c r="I109" s="400" t="s">
        <v>459</v>
      </c>
      <c r="J109" s="1560"/>
      <c r="K109" s="323">
        <f>H109+K107</f>
        <v>806</v>
      </c>
      <c r="L109" s="400" t="s">
        <v>459</v>
      </c>
      <c r="M109" s="1358"/>
      <c r="N109" s="320" t="s">
        <v>3418</v>
      </c>
      <c r="O109" s="1561"/>
      <c r="P109" s="327"/>
    </row>
    <row r="110" spans="1:16" s="328" customFormat="1" ht="30" customHeight="1">
      <c r="A110" s="1350" t="s">
        <v>5547</v>
      </c>
      <c r="B110" s="399" t="s">
        <v>1222</v>
      </c>
      <c r="C110" s="1402">
        <v>52992</v>
      </c>
      <c r="D110" s="1405" t="s">
        <v>459</v>
      </c>
      <c r="E110" s="331" t="s">
        <v>5548</v>
      </c>
      <c r="F110" s="1402">
        <v>1024</v>
      </c>
      <c r="G110" s="1558" t="s">
        <v>459</v>
      </c>
      <c r="H110" s="1455" t="str">
        <f>E110</f>
        <v>111/05/06</v>
      </c>
      <c r="I110" s="1358"/>
      <c r="J110" s="1560" t="s">
        <v>876</v>
      </c>
      <c r="K110" s="323">
        <f>F110+K108</f>
        <v>20390</v>
      </c>
      <c r="L110" s="400" t="s">
        <v>459</v>
      </c>
      <c r="M110" s="1358" t="s">
        <v>444</v>
      </c>
      <c r="N110" s="320" t="s">
        <v>5054</v>
      </c>
      <c r="O110" s="1561" t="s">
        <v>5549</v>
      </c>
      <c r="P110" s="327"/>
    </row>
    <row r="111" spans="1:16" s="328" customFormat="1" ht="30" customHeight="1">
      <c r="A111" s="1350"/>
      <c r="B111" s="399" t="s">
        <v>1223</v>
      </c>
      <c r="C111" s="1356"/>
      <c r="D111" s="1484"/>
      <c r="E111" s="331" t="str">
        <f>E110</f>
        <v>111/05/06</v>
      </c>
      <c r="F111" s="1356"/>
      <c r="G111" s="1559"/>
      <c r="H111" s="323">
        <v>42</v>
      </c>
      <c r="I111" s="400" t="s">
        <v>459</v>
      </c>
      <c r="J111" s="1560"/>
      <c r="K111" s="323">
        <f>H111+K109</f>
        <v>848</v>
      </c>
      <c r="L111" s="400" t="s">
        <v>459</v>
      </c>
      <c r="M111" s="1358"/>
      <c r="N111" s="320" t="s">
        <v>5539</v>
      </c>
      <c r="O111" s="1561"/>
      <c r="P111" s="327"/>
    </row>
    <row r="112" spans="1:16" s="328" customFormat="1" ht="30" customHeight="1">
      <c r="A112" s="1350" t="s">
        <v>5550</v>
      </c>
      <c r="B112" s="399" t="s">
        <v>1222</v>
      </c>
      <c r="C112" s="1402">
        <v>52992</v>
      </c>
      <c r="D112" s="1405" t="s">
        <v>459</v>
      </c>
      <c r="E112" s="331" t="s">
        <v>5551</v>
      </c>
      <c r="F112" s="1402">
        <v>112</v>
      </c>
      <c r="G112" s="1558" t="s">
        <v>459</v>
      </c>
      <c r="H112" s="1455" t="str">
        <f>E112</f>
        <v>111/05/16</v>
      </c>
      <c r="I112" s="1358"/>
      <c r="J112" s="1560" t="s">
        <v>876</v>
      </c>
      <c r="K112" s="323">
        <f>F112+K110</f>
        <v>20502</v>
      </c>
      <c r="L112" s="400" t="s">
        <v>459</v>
      </c>
      <c r="M112" s="1358" t="s">
        <v>444</v>
      </c>
      <c r="N112" s="320" t="s">
        <v>5054</v>
      </c>
      <c r="O112" s="1561" t="s">
        <v>5554</v>
      </c>
      <c r="P112" s="327"/>
    </row>
    <row r="113" spans="1:16" s="328" customFormat="1" ht="30" customHeight="1">
      <c r="A113" s="1350"/>
      <c r="B113" s="399" t="s">
        <v>1223</v>
      </c>
      <c r="C113" s="1356"/>
      <c r="D113" s="1484"/>
      <c r="E113" s="331" t="str">
        <f>E112</f>
        <v>111/05/16</v>
      </c>
      <c r="F113" s="1356"/>
      <c r="G113" s="1559"/>
      <c r="H113" s="323">
        <v>5</v>
      </c>
      <c r="I113" s="400" t="s">
        <v>459</v>
      </c>
      <c r="J113" s="1560"/>
      <c r="K113" s="323">
        <f>H113+K111</f>
        <v>853</v>
      </c>
      <c r="L113" s="400" t="s">
        <v>459</v>
      </c>
      <c r="M113" s="1358"/>
      <c r="N113" s="320" t="s">
        <v>5539</v>
      </c>
      <c r="O113" s="1561"/>
      <c r="P113" s="327"/>
    </row>
    <row r="114" spans="1:16" s="328" customFormat="1" ht="30" customHeight="1">
      <c r="A114" s="1350" t="s">
        <v>5552</v>
      </c>
      <c r="B114" s="399" t="s">
        <v>1222</v>
      </c>
      <c r="C114" s="1402">
        <v>52992</v>
      </c>
      <c r="D114" s="1405" t="s">
        <v>459</v>
      </c>
      <c r="E114" s="331" t="s">
        <v>5551</v>
      </c>
      <c r="F114" s="1402">
        <v>112</v>
      </c>
      <c r="G114" s="1558" t="s">
        <v>459</v>
      </c>
      <c r="H114" s="1455" t="str">
        <f>E114</f>
        <v>111/05/16</v>
      </c>
      <c r="I114" s="1358"/>
      <c r="J114" s="1560" t="s">
        <v>876</v>
      </c>
      <c r="K114" s="323">
        <f>F114+K112</f>
        <v>20614</v>
      </c>
      <c r="L114" s="400" t="s">
        <v>459</v>
      </c>
      <c r="M114" s="1358" t="s">
        <v>444</v>
      </c>
      <c r="N114" s="320" t="s">
        <v>5054</v>
      </c>
      <c r="O114" s="1561" t="s">
        <v>5553</v>
      </c>
      <c r="P114" s="327"/>
    </row>
    <row r="115" spans="1:16" s="328" customFormat="1" ht="30" customHeight="1">
      <c r="A115" s="1350"/>
      <c r="B115" s="399" t="s">
        <v>1223</v>
      </c>
      <c r="C115" s="1356"/>
      <c r="D115" s="1484"/>
      <c r="E115" s="331" t="str">
        <f>E114</f>
        <v>111/05/16</v>
      </c>
      <c r="F115" s="1356"/>
      <c r="G115" s="1559"/>
      <c r="H115" s="323">
        <v>5</v>
      </c>
      <c r="I115" s="400" t="s">
        <v>459</v>
      </c>
      <c r="J115" s="1560"/>
      <c r="K115" s="323">
        <f>H115+K113</f>
        <v>858</v>
      </c>
      <c r="L115" s="400" t="s">
        <v>459</v>
      </c>
      <c r="M115" s="1358"/>
      <c r="N115" s="320" t="s">
        <v>5539</v>
      </c>
      <c r="O115" s="1561"/>
      <c r="P115" s="327"/>
    </row>
    <row r="116" spans="1:16" s="328" customFormat="1" ht="30" customHeight="1">
      <c r="A116" s="1350" t="s">
        <v>5654</v>
      </c>
      <c r="B116" s="399" t="s">
        <v>1222</v>
      </c>
      <c r="C116" s="1402">
        <v>52992</v>
      </c>
      <c r="D116" s="1405" t="s">
        <v>459</v>
      </c>
      <c r="E116" s="331" t="s">
        <v>5481</v>
      </c>
      <c r="F116" s="1402">
        <v>684</v>
      </c>
      <c r="G116" s="1558" t="s">
        <v>459</v>
      </c>
      <c r="H116" s="1455" t="str">
        <f>E116</f>
        <v>111/05/19</v>
      </c>
      <c r="I116" s="1358"/>
      <c r="J116" s="1560" t="s">
        <v>876</v>
      </c>
      <c r="K116" s="323">
        <f>F116+K114</f>
        <v>21298</v>
      </c>
      <c r="L116" s="400" t="s">
        <v>459</v>
      </c>
      <c r="M116" s="1358" t="s">
        <v>444</v>
      </c>
      <c r="N116" s="320" t="s">
        <v>676</v>
      </c>
      <c r="O116" s="1561" t="s">
        <v>5653</v>
      </c>
      <c r="P116" s="327"/>
    </row>
    <row r="117" spans="1:16" s="328" customFormat="1" ht="30" customHeight="1">
      <c r="A117" s="1350"/>
      <c r="B117" s="399" t="s">
        <v>1223</v>
      </c>
      <c r="C117" s="1356"/>
      <c r="D117" s="1484"/>
      <c r="E117" s="331" t="str">
        <f>E116</f>
        <v>111/05/19</v>
      </c>
      <c r="F117" s="1356"/>
      <c r="G117" s="1559"/>
      <c r="H117" s="323">
        <v>28</v>
      </c>
      <c r="I117" s="400" t="s">
        <v>459</v>
      </c>
      <c r="J117" s="1560"/>
      <c r="K117" s="323">
        <f>H117+K115</f>
        <v>886</v>
      </c>
      <c r="L117" s="400" t="s">
        <v>459</v>
      </c>
      <c r="M117" s="1358"/>
      <c r="N117" s="320" t="s">
        <v>3157</v>
      </c>
      <c r="O117" s="1561"/>
      <c r="P117" s="327"/>
    </row>
    <row r="118" spans="1:16" s="328" customFormat="1" ht="30" customHeight="1">
      <c r="A118" s="1350" t="s">
        <v>5655</v>
      </c>
      <c r="B118" s="399" t="s">
        <v>1222</v>
      </c>
      <c r="C118" s="1402">
        <v>52992</v>
      </c>
      <c r="D118" s="1405" t="s">
        <v>459</v>
      </c>
      <c r="E118" s="331" t="s">
        <v>5481</v>
      </c>
      <c r="F118" s="1402">
        <v>385</v>
      </c>
      <c r="G118" s="1558" t="s">
        <v>459</v>
      </c>
      <c r="H118" s="1455" t="str">
        <f>E118</f>
        <v>111/05/19</v>
      </c>
      <c r="I118" s="1358"/>
      <c r="J118" s="1560" t="s">
        <v>876</v>
      </c>
      <c r="K118" s="323">
        <f>F118+K116</f>
        <v>21683</v>
      </c>
      <c r="L118" s="400" t="s">
        <v>459</v>
      </c>
      <c r="M118" s="1358" t="s">
        <v>444</v>
      </c>
      <c r="N118" s="320" t="s">
        <v>676</v>
      </c>
      <c r="O118" s="1561" t="s">
        <v>5656</v>
      </c>
      <c r="P118" s="327"/>
    </row>
    <row r="119" spans="1:16" s="328" customFormat="1" ht="30" customHeight="1">
      <c r="A119" s="1350"/>
      <c r="B119" s="399" t="s">
        <v>1223</v>
      </c>
      <c r="C119" s="1356"/>
      <c r="D119" s="1484"/>
      <c r="E119" s="331" t="str">
        <f>E118</f>
        <v>111/05/19</v>
      </c>
      <c r="F119" s="1356"/>
      <c r="G119" s="1559"/>
      <c r="H119" s="323">
        <v>16</v>
      </c>
      <c r="I119" s="400" t="s">
        <v>459</v>
      </c>
      <c r="J119" s="1560"/>
      <c r="K119" s="323">
        <f>H119+K117</f>
        <v>902</v>
      </c>
      <c r="L119" s="400" t="s">
        <v>459</v>
      </c>
      <c r="M119" s="1358"/>
      <c r="N119" s="320" t="s">
        <v>3157</v>
      </c>
      <c r="O119" s="1561"/>
      <c r="P119" s="327"/>
    </row>
    <row r="120" spans="1:16" s="328" customFormat="1" ht="30" customHeight="1">
      <c r="A120" s="1350" t="s">
        <v>5657</v>
      </c>
      <c r="B120" s="399" t="s">
        <v>1222</v>
      </c>
      <c r="C120" s="1402">
        <v>52992</v>
      </c>
      <c r="D120" s="1405" t="s">
        <v>459</v>
      </c>
      <c r="E120" s="331" t="s">
        <v>5575</v>
      </c>
      <c r="F120" s="1402">
        <v>496</v>
      </c>
      <c r="G120" s="1558" t="s">
        <v>459</v>
      </c>
      <c r="H120" s="1455" t="str">
        <f>E120</f>
        <v>111/05/31</v>
      </c>
      <c r="I120" s="1358"/>
      <c r="J120" s="1560" t="s">
        <v>876</v>
      </c>
      <c r="K120" s="323">
        <f>F120+K118</f>
        <v>22179</v>
      </c>
      <c r="L120" s="400" t="s">
        <v>459</v>
      </c>
      <c r="M120" s="1358" t="s">
        <v>444</v>
      </c>
      <c r="N120" s="320" t="s">
        <v>676</v>
      </c>
      <c r="O120" s="1561" t="s">
        <v>5658</v>
      </c>
      <c r="P120" s="327"/>
    </row>
    <row r="121" spans="1:16" s="328" customFormat="1" ht="30" customHeight="1">
      <c r="A121" s="1350"/>
      <c r="B121" s="399" t="s">
        <v>1223</v>
      </c>
      <c r="C121" s="1356"/>
      <c r="D121" s="1484"/>
      <c r="E121" s="331" t="str">
        <f>E120</f>
        <v>111/05/31</v>
      </c>
      <c r="F121" s="1356"/>
      <c r="G121" s="1559"/>
      <c r="H121" s="323">
        <v>20</v>
      </c>
      <c r="I121" s="400" t="s">
        <v>459</v>
      </c>
      <c r="J121" s="1560"/>
      <c r="K121" s="323">
        <f>H121+K119</f>
        <v>922</v>
      </c>
      <c r="L121" s="400" t="s">
        <v>459</v>
      </c>
      <c r="M121" s="1358"/>
      <c r="N121" s="320" t="s">
        <v>3427</v>
      </c>
      <c r="O121" s="1561"/>
      <c r="P121" s="327"/>
    </row>
    <row r="122" spans="1:16" s="328" customFormat="1" ht="30" customHeight="1">
      <c r="A122" s="1350" t="s">
        <v>5659</v>
      </c>
      <c r="B122" s="399" t="s">
        <v>1222</v>
      </c>
      <c r="C122" s="1402">
        <v>52992</v>
      </c>
      <c r="D122" s="1405" t="s">
        <v>459</v>
      </c>
      <c r="E122" s="331" t="s">
        <v>5647</v>
      </c>
      <c r="F122" s="1402">
        <v>732</v>
      </c>
      <c r="G122" s="1558" t="s">
        <v>459</v>
      </c>
      <c r="H122" s="1455" t="str">
        <f>E122</f>
        <v>111/06/06</v>
      </c>
      <c r="I122" s="1358"/>
      <c r="J122" s="1560" t="s">
        <v>876</v>
      </c>
      <c r="K122" s="323">
        <f>F122+K120</f>
        <v>22911</v>
      </c>
      <c r="L122" s="400" t="s">
        <v>459</v>
      </c>
      <c r="M122" s="1358" t="s">
        <v>444</v>
      </c>
      <c r="N122" s="320" t="s">
        <v>676</v>
      </c>
      <c r="O122" s="1561" t="s">
        <v>5762</v>
      </c>
      <c r="P122" s="327"/>
    </row>
    <row r="123" spans="1:16" s="328" customFormat="1" ht="30" customHeight="1">
      <c r="A123" s="1350"/>
      <c r="B123" s="399" t="s">
        <v>1223</v>
      </c>
      <c r="C123" s="1356"/>
      <c r="D123" s="1484"/>
      <c r="E123" s="331" t="str">
        <f>E122</f>
        <v>111/06/06</v>
      </c>
      <c r="F123" s="1356"/>
      <c r="G123" s="1559"/>
      <c r="H123" s="323">
        <v>30</v>
      </c>
      <c r="I123" s="400" t="s">
        <v>459</v>
      </c>
      <c r="J123" s="1560"/>
      <c r="K123" s="323">
        <f>H123+K121</f>
        <v>952</v>
      </c>
      <c r="L123" s="400" t="s">
        <v>459</v>
      </c>
      <c r="M123" s="1358"/>
      <c r="N123" s="320" t="s">
        <v>3157</v>
      </c>
      <c r="O123" s="1561"/>
      <c r="P123" s="327"/>
    </row>
    <row r="124" spans="1:16" s="328" customFormat="1" ht="30" customHeight="1">
      <c r="A124" s="1350" t="s">
        <v>5794</v>
      </c>
      <c r="B124" s="399" t="s">
        <v>1222</v>
      </c>
      <c r="C124" s="1416">
        <v>52992</v>
      </c>
      <c r="D124" s="1464" t="s">
        <v>459</v>
      </c>
      <c r="E124" s="331" t="s">
        <v>5795</v>
      </c>
      <c r="F124" s="1416">
        <v>774</v>
      </c>
      <c r="G124" s="1541" t="s">
        <v>459</v>
      </c>
      <c r="H124" s="1455" t="str">
        <f>E124</f>
        <v>111/06/25</v>
      </c>
      <c r="I124" s="1358"/>
      <c r="J124" s="1543" t="s">
        <v>876</v>
      </c>
      <c r="K124" s="323">
        <f>F124+K122</f>
        <v>23685</v>
      </c>
      <c r="L124" s="400" t="s">
        <v>459</v>
      </c>
      <c r="M124" s="1545" t="s">
        <v>444</v>
      </c>
      <c r="N124" s="320" t="s">
        <v>5027</v>
      </c>
      <c r="O124" s="1547" t="s">
        <v>5797</v>
      </c>
      <c r="P124" s="327"/>
    </row>
    <row r="125" spans="1:16" s="328" customFormat="1" ht="30" customHeight="1">
      <c r="A125" s="1350"/>
      <c r="B125" s="399" t="s">
        <v>1223</v>
      </c>
      <c r="C125" s="1417"/>
      <c r="D125" s="1465"/>
      <c r="E125" s="331" t="str">
        <f>E124</f>
        <v>111/06/25</v>
      </c>
      <c r="F125" s="1417"/>
      <c r="G125" s="1542"/>
      <c r="H125" s="323">
        <v>31</v>
      </c>
      <c r="I125" s="400" t="s">
        <v>459</v>
      </c>
      <c r="J125" s="1544"/>
      <c r="K125" s="323">
        <f>H125+K123</f>
        <v>983</v>
      </c>
      <c r="L125" s="400" t="s">
        <v>459</v>
      </c>
      <c r="M125" s="1546"/>
      <c r="N125" s="320" t="s">
        <v>3437</v>
      </c>
      <c r="O125" s="1548"/>
      <c r="P125" s="327"/>
    </row>
    <row r="126" spans="1:16" s="328" customFormat="1" ht="30" customHeight="1">
      <c r="A126" s="1350" t="s">
        <v>5796</v>
      </c>
      <c r="B126" s="399" t="s">
        <v>1222</v>
      </c>
      <c r="C126" s="1416">
        <v>52992</v>
      </c>
      <c r="D126" s="1464" t="s">
        <v>459</v>
      </c>
      <c r="E126" s="331" t="s">
        <v>5798</v>
      </c>
      <c r="F126" s="1416">
        <v>1628</v>
      </c>
      <c r="G126" s="1541" t="s">
        <v>459</v>
      </c>
      <c r="H126" s="1455" t="str">
        <f>E126</f>
        <v>111/06/29</v>
      </c>
      <c r="I126" s="1358"/>
      <c r="J126" s="1543" t="s">
        <v>876</v>
      </c>
      <c r="K126" s="323">
        <f>F126+K124</f>
        <v>25313</v>
      </c>
      <c r="L126" s="400" t="s">
        <v>459</v>
      </c>
      <c r="M126" s="1545" t="s">
        <v>444</v>
      </c>
      <c r="N126" s="320" t="s">
        <v>5027</v>
      </c>
      <c r="O126" s="1547" t="s">
        <v>5799</v>
      </c>
      <c r="P126" s="327"/>
    </row>
    <row r="127" spans="1:16" s="328" customFormat="1" ht="30" customHeight="1">
      <c r="A127" s="1350"/>
      <c r="B127" s="399" t="s">
        <v>1223</v>
      </c>
      <c r="C127" s="1417"/>
      <c r="D127" s="1465"/>
      <c r="E127" s="331" t="str">
        <f>E126</f>
        <v>111/06/29</v>
      </c>
      <c r="F127" s="1417"/>
      <c r="G127" s="1542"/>
      <c r="H127" s="323">
        <v>33</v>
      </c>
      <c r="I127" s="400" t="s">
        <v>459</v>
      </c>
      <c r="J127" s="1544"/>
      <c r="K127" s="323">
        <f>H127+K125</f>
        <v>1016</v>
      </c>
      <c r="L127" s="400" t="s">
        <v>459</v>
      </c>
      <c r="M127" s="1546"/>
      <c r="N127" s="320" t="s">
        <v>3437</v>
      </c>
      <c r="O127" s="1548"/>
      <c r="P127" s="327"/>
    </row>
    <row r="128" spans="1:16" s="328" customFormat="1" ht="30" customHeight="1">
      <c r="A128" s="1350" t="s">
        <v>5800</v>
      </c>
      <c r="B128" s="399" t="s">
        <v>1222</v>
      </c>
      <c r="C128" s="1416">
        <v>52992</v>
      </c>
      <c r="D128" s="1464" t="s">
        <v>459</v>
      </c>
      <c r="E128" s="331" t="s">
        <v>4907</v>
      </c>
      <c r="F128" s="1416">
        <v>100</v>
      </c>
      <c r="G128" s="1541" t="s">
        <v>459</v>
      </c>
      <c r="H128" s="1455" t="str">
        <f>E128</f>
        <v>111/06/30</v>
      </c>
      <c r="I128" s="1358"/>
      <c r="J128" s="1543" t="s">
        <v>876</v>
      </c>
      <c r="K128" s="323">
        <f>F128+K126</f>
        <v>25413</v>
      </c>
      <c r="L128" s="400" t="s">
        <v>459</v>
      </c>
      <c r="M128" s="1545" t="s">
        <v>444</v>
      </c>
      <c r="N128" s="320" t="s">
        <v>714</v>
      </c>
      <c r="O128" s="1547" t="s">
        <v>5801</v>
      </c>
      <c r="P128" s="327"/>
    </row>
    <row r="129" spans="1:16" s="328" customFormat="1" ht="30" customHeight="1">
      <c r="A129" s="1350"/>
      <c r="B129" s="399" t="s">
        <v>1223</v>
      </c>
      <c r="C129" s="1417"/>
      <c r="D129" s="1465"/>
      <c r="E129" s="331" t="str">
        <f>E128</f>
        <v>111/06/30</v>
      </c>
      <c r="F129" s="1417"/>
      <c r="G129" s="1542"/>
      <c r="H129" s="323">
        <v>10</v>
      </c>
      <c r="I129" s="400" t="s">
        <v>459</v>
      </c>
      <c r="J129" s="1544"/>
      <c r="K129" s="323">
        <f>H129+K127</f>
        <v>1026</v>
      </c>
      <c r="L129" s="400" t="s">
        <v>459</v>
      </c>
      <c r="M129" s="1546"/>
      <c r="N129" s="320" t="s">
        <v>2545</v>
      </c>
      <c r="O129" s="1548"/>
      <c r="P129" s="327"/>
    </row>
    <row r="130" spans="1:16" s="328" customFormat="1" ht="30" customHeight="1">
      <c r="A130" s="1350" t="s">
        <v>5802</v>
      </c>
      <c r="B130" s="399" t="s">
        <v>1222</v>
      </c>
      <c r="C130" s="1416">
        <v>52992</v>
      </c>
      <c r="D130" s="1464" t="s">
        <v>459</v>
      </c>
      <c r="E130" s="331" t="s">
        <v>5803</v>
      </c>
      <c r="F130" s="1416">
        <v>384</v>
      </c>
      <c r="G130" s="1541" t="s">
        <v>459</v>
      </c>
      <c r="H130" s="1455" t="str">
        <f>E130</f>
        <v>111/07/08</v>
      </c>
      <c r="I130" s="1358"/>
      <c r="J130" s="1543" t="s">
        <v>876</v>
      </c>
      <c r="K130" s="323">
        <f>F130+K128</f>
        <v>25797</v>
      </c>
      <c r="L130" s="400" t="s">
        <v>459</v>
      </c>
      <c r="M130" s="1545" t="s">
        <v>444</v>
      </c>
      <c r="N130" s="320" t="s">
        <v>714</v>
      </c>
      <c r="O130" s="1547" t="s">
        <v>5804</v>
      </c>
      <c r="P130" s="327"/>
    </row>
    <row r="131" spans="1:16" s="328" customFormat="1" ht="30" customHeight="1">
      <c r="A131" s="1350"/>
      <c r="B131" s="399" t="s">
        <v>1223</v>
      </c>
      <c r="C131" s="1417"/>
      <c r="D131" s="1465"/>
      <c r="E131" s="331" t="str">
        <f>E130</f>
        <v>111/07/08</v>
      </c>
      <c r="F131" s="1417"/>
      <c r="G131" s="1542"/>
      <c r="H131" s="323">
        <v>10</v>
      </c>
      <c r="I131" s="400" t="s">
        <v>459</v>
      </c>
      <c r="J131" s="1544"/>
      <c r="K131" s="323">
        <f>H131+K129</f>
        <v>1036</v>
      </c>
      <c r="L131" s="400" t="s">
        <v>459</v>
      </c>
      <c r="M131" s="1546"/>
      <c r="N131" s="320" t="s">
        <v>3415</v>
      </c>
      <c r="O131" s="1548"/>
      <c r="P131" s="327"/>
    </row>
    <row r="132" spans="1:16" s="328" customFormat="1" ht="30" customHeight="1">
      <c r="A132" s="1350" t="s">
        <v>5903</v>
      </c>
      <c r="B132" s="399" t="s">
        <v>1222</v>
      </c>
      <c r="C132" s="1416">
        <v>52992</v>
      </c>
      <c r="D132" s="1464" t="s">
        <v>459</v>
      </c>
      <c r="E132" s="331" t="s">
        <v>3005</v>
      </c>
      <c r="F132" s="1416">
        <v>112</v>
      </c>
      <c r="G132" s="1541" t="s">
        <v>459</v>
      </c>
      <c r="H132" s="1455" t="str">
        <f>E132</f>
        <v>111/07/20</v>
      </c>
      <c r="I132" s="1358"/>
      <c r="J132" s="1543" t="s">
        <v>876</v>
      </c>
      <c r="K132" s="323">
        <f>F132+K130</f>
        <v>25909</v>
      </c>
      <c r="L132" s="400" t="s">
        <v>459</v>
      </c>
      <c r="M132" s="1545" t="s">
        <v>444</v>
      </c>
      <c r="N132" s="320" t="s">
        <v>5027</v>
      </c>
      <c r="O132" s="1547" t="s">
        <v>5904</v>
      </c>
      <c r="P132" s="327"/>
    </row>
    <row r="133" spans="1:16" s="328" customFormat="1" ht="30" customHeight="1">
      <c r="A133" s="1350"/>
      <c r="B133" s="399" t="s">
        <v>1223</v>
      </c>
      <c r="C133" s="1417"/>
      <c r="D133" s="1465"/>
      <c r="E133" s="331" t="str">
        <f>E132</f>
        <v>111/07/20</v>
      </c>
      <c r="F133" s="1417"/>
      <c r="G133" s="1542"/>
      <c r="H133" s="323">
        <v>10</v>
      </c>
      <c r="I133" s="400" t="s">
        <v>459</v>
      </c>
      <c r="J133" s="1544"/>
      <c r="K133" s="323">
        <f>H133+K131</f>
        <v>1046</v>
      </c>
      <c r="L133" s="400" t="s">
        <v>459</v>
      </c>
      <c r="M133" s="1546"/>
      <c r="N133" s="320" t="s">
        <v>3437</v>
      </c>
      <c r="O133" s="1548"/>
      <c r="P133" s="327"/>
    </row>
    <row r="134" spans="1:16" s="328" customFormat="1" ht="30" customHeight="1">
      <c r="A134" s="1350" t="s">
        <v>5905</v>
      </c>
      <c r="B134" s="399" t="s">
        <v>1222</v>
      </c>
      <c r="C134" s="1416">
        <v>52992</v>
      </c>
      <c r="D134" s="1464" t="s">
        <v>459</v>
      </c>
      <c r="E134" s="331" t="s">
        <v>3005</v>
      </c>
      <c r="F134" s="1416">
        <v>600</v>
      </c>
      <c r="G134" s="1541" t="s">
        <v>459</v>
      </c>
      <c r="H134" s="1455" t="str">
        <f>E134</f>
        <v>111/07/20</v>
      </c>
      <c r="I134" s="1358"/>
      <c r="J134" s="1543" t="s">
        <v>876</v>
      </c>
      <c r="K134" s="323">
        <f>F134+K132</f>
        <v>26509</v>
      </c>
      <c r="L134" s="400" t="s">
        <v>459</v>
      </c>
      <c r="M134" s="1545" t="s">
        <v>444</v>
      </c>
      <c r="N134" s="320" t="s">
        <v>676</v>
      </c>
      <c r="O134" s="1547" t="s">
        <v>5906</v>
      </c>
      <c r="P134" s="327"/>
    </row>
    <row r="135" spans="1:16" s="328" customFormat="1" ht="30" customHeight="1">
      <c r="A135" s="1350"/>
      <c r="B135" s="399" t="s">
        <v>1223</v>
      </c>
      <c r="C135" s="1417"/>
      <c r="D135" s="1465"/>
      <c r="E135" s="331" t="str">
        <f>E134</f>
        <v>111/07/20</v>
      </c>
      <c r="F135" s="1417"/>
      <c r="G135" s="1542"/>
      <c r="H135" s="323">
        <v>24</v>
      </c>
      <c r="I135" s="400" t="s">
        <v>459</v>
      </c>
      <c r="J135" s="1544"/>
      <c r="K135" s="323">
        <f>H135+K133</f>
        <v>1070</v>
      </c>
      <c r="L135" s="400" t="s">
        <v>459</v>
      </c>
      <c r="M135" s="1546"/>
      <c r="N135" s="320" t="s">
        <v>5634</v>
      </c>
      <c r="O135" s="1548"/>
      <c r="P135" s="327"/>
    </row>
    <row r="136" spans="1:16" s="328" customFormat="1" ht="30" customHeight="1">
      <c r="A136" s="1350" t="s">
        <v>6019</v>
      </c>
      <c r="B136" s="399" t="s">
        <v>1222</v>
      </c>
      <c r="C136" s="1416">
        <v>52992</v>
      </c>
      <c r="D136" s="1464" t="s">
        <v>459</v>
      </c>
      <c r="E136" s="331" t="s">
        <v>5829</v>
      </c>
      <c r="F136" s="1416">
        <v>684</v>
      </c>
      <c r="G136" s="1541" t="s">
        <v>459</v>
      </c>
      <c r="H136" s="1455" t="str">
        <f>E136</f>
        <v>111/08/01</v>
      </c>
      <c r="I136" s="1358"/>
      <c r="J136" s="1543" t="s">
        <v>876</v>
      </c>
      <c r="K136" s="323">
        <f>F136+K134</f>
        <v>27193</v>
      </c>
      <c r="L136" s="400" t="s">
        <v>459</v>
      </c>
      <c r="M136" s="1545" t="s">
        <v>444</v>
      </c>
      <c r="N136" s="320" t="s">
        <v>714</v>
      </c>
      <c r="O136" s="1547" t="s">
        <v>6025</v>
      </c>
      <c r="P136" s="327"/>
    </row>
    <row r="137" spans="1:16" s="328" customFormat="1" ht="30" customHeight="1">
      <c r="A137" s="1350"/>
      <c r="B137" s="399" t="s">
        <v>1223</v>
      </c>
      <c r="C137" s="1417"/>
      <c r="D137" s="1465"/>
      <c r="E137" s="331" t="str">
        <f>E136</f>
        <v>111/08/01</v>
      </c>
      <c r="F137" s="1417"/>
      <c r="G137" s="1542"/>
      <c r="H137" s="323">
        <v>28</v>
      </c>
      <c r="I137" s="400" t="s">
        <v>459</v>
      </c>
      <c r="J137" s="1544"/>
      <c r="K137" s="323">
        <f>H137+K135</f>
        <v>1098</v>
      </c>
      <c r="L137" s="400" t="s">
        <v>459</v>
      </c>
      <c r="M137" s="1546"/>
      <c r="N137" s="320" t="s">
        <v>879</v>
      </c>
      <c r="O137" s="1548"/>
      <c r="P137" s="327"/>
    </row>
    <row r="138" spans="1:16" s="328" customFormat="1" ht="30" customHeight="1">
      <c r="A138" s="1350" t="s">
        <v>6019</v>
      </c>
      <c r="B138" s="399" t="s">
        <v>1222</v>
      </c>
      <c r="C138" s="1416">
        <v>52992</v>
      </c>
      <c r="D138" s="1464" t="s">
        <v>459</v>
      </c>
      <c r="E138" s="331" t="s">
        <v>6020</v>
      </c>
      <c r="F138" s="1416">
        <v>296</v>
      </c>
      <c r="G138" s="1541" t="s">
        <v>459</v>
      </c>
      <c r="H138" s="1455" t="str">
        <f>E138</f>
        <v>111/08/03</v>
      </c>
      <c r="I138" s="1358"/>
      <c r="J138" s="1543" t="s">
        <v>876</v>
      </c>
      <c r="K138" s="323">
        <f>F138+K136</f>
        <v>27489</v>
      </c>
      <c r="L138" s="400" t="s">
        <v>459</v>
      </c>
      <c r="M138" s="1545" t="s">
        <v>444</v>
      </c>
      <c r="N138" s="320" t="s">
        <v>714</v>
      </c>
      <c r="O138" s="1547" t="s">
        <v>6021</v>
      </c>
      <c r="P138" s="327"/>
    </row>
    <row r="139" spans="1:16" s="328" customFormat="1" ht="30" customHeight="1">
      <c r="A139" s="1350"/>
      <c r="B139" s="399" t="s">
        <v>1223</v>
      </c>
      <c r="C139" s="1417"/>
      <c r="D139" s="1465"/>
      <c r="E139" s="331" t="str">
        <f>E138</f>
        <v>111/08/03</v>
      </c>
      <c r="F139" s="1417"/>
      <c r="G139" s="1542"/>
      <c r="H139" s="323">
        <v>12</v>
      </c>
      <c r="I139" s="400" t="s">
        <v>459</v>
      </c>
      <c r="J139" s="1544"/>
      <c r="K139" s="323">
        <f>H139+K137</f>
        <v>1110</v>
      </c>
      <c r="L139" s="400" t="s">
        <v>459</v>
      </c>
      <c r="M139" s="1546"/>
      <c r="N139" s="320" t="s">
        <v>879</v>
      </c>
      <c r="O139" s="1548"/>
      <c r="P139" s="327"/>
    </row>
    <row r="140" spans="1:16" s="328" customFormat="1" ht="30" customHeight="1">
      <c r="A140" s="1410" t="s">
        <v>6022</v>
      </c>
      <c r="B140" s="399" t="s">
        <v>1222</v>
      </c>
      <c r="C140" s="1416">
        <v>52992</v>
      </c>
      <c r="D140" s="1464" t="s">
        <v>459</v>
      </c>
      <c r="E140" s="331" t="s">
        <v>6020</v>
      </c>
      <c r="F140" s="1416">
        <v>296</v>
      </c>
      <c r="G140" s="1541" t="s">
        <v>459</v>
      </c>
      <c r="H140" s="1455" t="str">
        <f>E140</f>
        <v>111/08/03</v>
      </c>
      <c r="I140" s="1358"/>
      <c r="J140" s="1543" t="s">
        <v>876</v>
      </c>
      <c r="K140" s="323">
        <f>F140+K138</f>
        <v>27785</v>
      </c>
      <c r="L140" s="400" t="s">
        <v>459</v>
      </c>
      <c r="M140" s="1545" t="s">
        <v>444</v>
      </c>
      <c r="N140" s="320" t="s">
        <v>714</v>
      </c>
      <c r="O140" s="1547" t="s">
        <v>6023</v>
      </c>
      <c r="P140" s="327"/>
    </row>
    <row r="141" spans="1:16" s="328" customFormat="1" ht="30" customHeight="1">
      <c r="A141" s="1411"/>
      <c r="B141" s="399" t="s">
        <v>1223</v>
      </c>
      <c r="C141" s="1417"/>
      <c r="D141" s="1465"/>
      <c r="E141" s="331" t="str">
        <f>E140</f>
        <v>111/08/03</v>
      </c>
      <c r="F141" s="1417"/>
      <c r="G141" s="1542"/>
      <c r="H141" s="323">
        <v>12</v>
      </c>
      <c r="I141" s="400" t="s">
        <v>459</v>
      </c>
      <c r="J141" s="1544"/>
      <c r="K141" s="323">
        <f>H141+K139</f>
        <v>1122</v>
      </c>
      <c r="L141" s="400" t="s">
        <v>459</v>
      </c>
      <c r="M141" s="1546"/>
      <c r="N141" s="320" t="s">
        <v>879</v>
      </c>
      <c r="O141" s="1548"/>
      <c r="P141" s="327"/>
    </row>
    <row r="142" spans="1:16" s="328" customFormat="1" ht="30" customHeight="1">
      <c r="A142" s="1410" t="s">
        <v>6024</v>
      </c>
      <c r="B142" s="399" t="s">
        <v>1222</v>
      </c>
      <c r="C142" s="1416">
        <v>52992</v>
      </c>
      <c r="D142" s="1464" t="s">
        <v>459</v>
      </c>
      <c r="E142" s="331" t="s">
        <v>6020</v>
      </c>
      <c r="F142" s="1416">
        <v>284</v>
      </c>
      <c r="G142" s="1541" t="s">
        <v>459</v>
      </c>
      <c r="H142" s="1455" t="str">
        <f>E142</f>
        <v>111/08/03</v>
      </c>
      <c r="I142" s="1358"/>
      <c r="J142" s="1543" t="s">
        <v>876</v>
      </c>
      <c r="K142" s="323">
        <f>F142+K140</f>
        <v>28069</v>
      </c>
      <c r="L142" s="400" t="s">
        <v>459</v>
      </c>
      <c r="M142" s="1545" t="s">
        <v>444</v>
      </c>
      <c r="N142" s="320" t="s">
        <v>676</v>
      </c>
      <c r="O142" s="1547" t="s">
        <v>6153</v>
      </c>
      <c r="P142" s="327"/>
    </row>
    <row r="143" spans="1:16" s="328" customFormat="1" ht="30" customHeight="1">
      <c r="A143" s="1411"/>
      <c r="B143" s="399" t="s">
        <v>1223</v>
      </c>
      <c r="C143" s="1417"/>
      <c r="D143" s="1465"/>
      <c r="E143" s="331" t="str">
        <f>E142</f>
        <v>111/08/03</v>
      </c>
      <c r="F143" s="1417"/>
      <c r="G143" s="1542"/>
      <c r="H143" s="323">
        <v>12</v>
      </c>
      <c r="I143" s="400" t="s">
        <v>459</v>
      </c>
      <c r="J143" s="1544"/>
      <c r="K143" s="323">
        <f>H143+K141</f>
        <v>1134</v>
      </c>
      <c r="L143" s="400" t="s">
        <v>459</v>
      </c>
      <c r="M143" s="1546"/>
      <c r="N143" s="320" t="s">
        <v>6154</v>
      </c>
      <c r="O143" s="1548"/>
      <c r="P143" s="327"/>
    </row>
    <row r="144" spans="1:16" s="328" customFormat="1" ht="30" customHeight="1">
      <c r="A144" s="1410" t="s">
        <v>6165</v>
      </c>
      <c r="B144" s="399" t="s">
        <v>1222</v>
      </c>
      <c r="C144" s="1416">
        <v>52992</v>
      </c>
      <c r="D144" s="1464" t="s">
        <v>459</v>
      </c>
      <c r="E144" s="331" t="s">
        <v>6008</v>
      </c>
      <c r="F144" s="1416">
        <v>224</v>
      </c>
      <c r="G144" s="1541" t="s">
        <v>459</v>
      </c>
      <c r="H144" s="1455" t="str">
        <f>E144</f>
        <v>111/08/12</v>
      </c>
      <c r="I144" s="1358"/>
      <c r="J144" s="1543" t="s">
        <v>876</v>
      </c>
      <c r="K144" s="323">
        <f>F144+K142</f>
        <v>28293</v>
      </c>
      <c r="L144" s="400" t="s">
        <v>459</v>
      </c>
      <c r="M144" s="1545" t="s">
        <v>444</v>
      </c>
      <c r="N144" s="320" t="s">
        <v>5027</v>
      </c>
      <c r="O144" s="1547" t="s">
        <v>6166</v>
      </c>
      <c r="P144" s="327"/>
    </row>
    <row r="145" spans="1:16" s="328" customFormat="1" ht="30" customHeight="1">
      <c r="A145" s="1411"/>
      <c r="B145" s="399" t="s">
        <v>1223</v>
      </c>
      <c r="C145" s="1417"/>
      <c r="D145" s="1465"/>
      <c r="E145" s="331" t="str">
        <f>E144</f>
        <v>111/08/12</v>
      </c>
      <c r="F145" s="1417"/>
      <c r="G145" s="1542"/>
      <c r="H145" s="323">
        <v>9</v>
      </c>
      <c r="I145" s="400" t="s">
        <v>459</v>
      </c>
      <c r="J145" s="1544"/>
      <c r="K145" s="323">
        <f>H145+K143</f>
        <v>1143</v>
      </c>
      <c r="L145" s="400" t="s">
        <v>459</v>
      </c>
      <c r="M145" s="1546"/>
      <c r="N145" s="320" t="s">
        <v>3437</v>
      </c>
      <c r="O145" s="1548"/>
      <c r="P145" s="327"/>
    </row>
    <row r="146" spans="1:16" s="328" customFormat="1" ht="30" customHeight="1">
      <c r="A146" s="1410" t="s">
        <v>6167</v>
      </c>
      <c r="B146" s="399" t="s">
        <v>1222</v>
      </c>
      <c r="C146" s="1416">
        <v>52992</v>
      </c>
      <c r="D146" s="1464" t="s">
        <v>459</v>
      </c>
      <c r="E146" s="331" t="s">
        <v>910</v>
      </c>
      <c r="F146" s="1416">
        <v>224</v>
      </c>
      <c r="G146" s="1541" t="s">
        <v>459</v>
      </c>
      <c r="H146" s="1455" t="str">
        <f>E146</f>
        <v>111/08/15</v>
      </c>
      <c r="I146" s="1358"/>
      <c r="J146" s="1543" t="s">
        <v>876</v>
      </c>
      <c r="K146" s="323">
        <f>F146+K144</f>
        <v>28517</v>
      </c>
      <c r="L146" s="400" t="s">
        <v>459</v>
      </c>
      <c r="M146" s="1545" t="s">
        <v>444</v>
      </c>
      <c r="N146" s="320" t="s">
        <v>5027</v>
      </c>
      <c r="O146" s="1547" t="s">
        <v>6168</v>
      </c>
      <c r="P146" s="327"/>
    </row>
    <row r="147" spans="1:16" s="328" customFormat="1" ht="30" customHeight="1">
      <c r="A147" s="1411"/>
      <c r="B147" s="399" t="s">
        <v>1223</v>
      </c>
      <c r="C147" s="1417"/>
      <c r="D147" s="1465"/>
      <c r="E147" s="331" t="str">
        <f>E146</f>
        <v>111/08/15</v>
      </c>
      <c r="F147" s="1417"/>
      <c r="G147" s="1542"/>
      <c r="H147" s="323">
        <v>9</v>
      </c>
      <c r="I147" s="400" t="s">
        <v>459</v>
      </c>
      <c r="J147" s="1544"/>
      <c r="K147" s="323">
        <f>H147+K145</f>
        <v>1152</v>
      </c>
      <c r="L147" s="400" t="s">
        <v>459</v>
      </c>
      <c r="M147" s="1546"/>
      <c r="N147" s="320" t="s">
        <v>3437</v>
      </c>
      <c r="O147" s="1548"/>
      <c r="P147" s="327"/>
    </row>
    <row r="148" spans="1:16" s="328" customFormat="1" ht="30" customHeight="1">
      <c r="A148" s="1410" t="s">
        <v>6169</v>
      </c>
      <c r="B148" s="399" t="s">
        <v>1222</v>
      </c>
      <c r="C148" s="1416">
        <v>52992</v>
      </c>
      <c r="D148" s="1464" t="s">
        <v>459</v>
      </c>
      <c r="E148" s="331" t="s">
        <v>6172</v>
      </c>
      <c r="F148" s="1416">
        <v>630</v>
      </c>
      <c r="G148" s="1541" t="s">
        <v>459</v>
      </c>
      <c r="H148" s="1455" t="str">
        <f>E148</f>
        <v>111/08/17</v>
      </c>
      <c r="I148" s="1358"/>
      <c r="J148" s="1543" t="s">
        <v>876</v>
      </c>
      <c r="K148" s="323">
        <f>F148+K146</f>
        <v>29147</v>
      </c>
      <c r="L148" s="400" t="s">
        <v>459</v>
      </c>
      <c r="M148" s="1545" t="s">
        <v>444</v>
      </c>
      <c r="N148" s="320" t="s">
        <v>5027</v>
      </c>
      <c r="O148" s="1547" t="s">
        <v>6170</v>
      </c>
      <c r="P148" s="327"/>
    </row>
    <row r="149" spans="1:16" s="328" customFormat="1" ht="30" customHeight="1">
      <c r="A149" s="1411"/>
      <c r="B149" s="399" t="s">
        <v>1223</v>
      </c>
      <c r="C149" s="1417"/>
      <c r="D149" s="1465"/>
      <c r="E149" s="331" t="str">
        <f>E148</f>
        <v>111/08/17</v>
      </c>
      <c r="F149" s="1417"/>
      <c r="G149" s="1542"/>
      <c r="H149" s="323">
        <v>26</v>
      </c>
      <c r="I149" s="400" t="s">
        <v>459</v>
      </c>
      <c r="J149" s="1544"/>
      <c r="K149" s="323">
        <f>H149+K147</f>
        <v>1178</v>
      </c>
      <c r="L149" s="400" t="s">
        <v>459</v>
      </c>
      <c r="M149" s="1546"/>
      <c r="N149" s="320" t="s">
        <v>3437</v>
      </c>
      <c r="O149" s="1548"/>
      <c r="P149" s="327"/>
    </row>
    <row r="150" spans="1:16" s="328" customFormat="1" ht="30" customHeight="1">
      <c r="A150" s="1410" t="s">
        <v>6171</v>
      </c>
      <c r="B150" s="399" t="s">
        <v>1222</v>
      </c>
      <c r="C150" s="1416">
        <v>52992</v>
      </c>
      <c r="D150" s="1464" t="s">
        <v>459</v>
      </c>
      <c r="E150" s="331" t="s">
        <v>6029</v>
      </c>
      <c r="F150" s="1416">
        <v>96</v>
      </c>
      <c r="G150" s="1541" t="s">
        <v>459</v>
      </c>
      <c r="H150" s="1455" t="str">
        <f>E150</f>
        <v>111/08/26</v>
      </c>
      <c r="I150" s="1358"/>
      <c r="J150" s="1543" t="s">
        <v>876</v>
      </c>
      <c r="K150" s="323">
        <f>F150+K148</f>
        <v>29243</v>
      </c>
      <c r="L150" s="400" t="s">
        <v>459</v>
      </c>
      <c r="M150" s="1545" t="s">
        <v>444</v>
      </c>
      <c r="N150" s="320" t="s">
        <v>714</v>
      </c>
      <c r="O150" s="1547" t="s">
        <v>6173</v>
      </c>
      <c r="P150" s="327"/>
    </row>
    <row r="151" spans="1:16" s="328" customFormat="1" ht="30" customHeight="1">
      <c r="A151" s="1411"/>
      <c r="B151" s="399" t="s">
        <v>1223</v>
      </c>
      <c r="C151" s="1417"/>
      <c r="D151" s="1465"/>
      <c r="E151" s="331" t="str">
        <f>E150</f>
        <v>111/08/26</v>
      </c>
      <c r="F151" s="1417"/>
      <c r="G151" s="1542"/>
      <c r="H151" s="323">
        <v>10</v>
      </c>
      <c r="I151" s="400" t="s">
        <v>459</v>
      </c>
      <c r="J151" s="1544"/>
      <c r="K151" s="323">
        <f>H151+K149</f>
        <v>1188</v>
      </c>
      <c r="L151" s="400" t="s">
        <v>459</v>
      </c>
      <c r="M151" s="1546"/>
      <c r="N151" s="320" t="s">
        <v>879</v>
      </c>
      <c r="O151" s="1548"/>
      <c r="P151" s="327"/>
    </row>
    <row r="152" spans="1:16" s="328" customFormat="1" ht="30" customHeight="1">
      <c r="A152" s="1410" t="s">
        <v>6210</v>
      </c>
      <c r="B152" s="399" t="s">
        <v>1222</v>
      </c>
      <c r="C152" s="1416">
        <v>52992</v>
      </c>
      <c r="D152" s="1464" t="s">
        <v>459</v>
      </c>
      <c r="E152" s="331" t="s">
        <v>6042</v>
      </c>
      <c r="F152" s="1416">
        <v>324</v>
      </c>
      <c r="G152" s="1541" t="s">
        <v>459</v>
      </c>
      <c r="H152" s="1455" t="str">
        <f>E152</f>
        <v>111/08/29</v>
      </c>
      <c r="I152" s="1358"/>
      <c r="J152" s="1543" t="s">
        <v>876</v>
      </c>
      <c r="K152" s="323">
        <f>F152+K150</f>
        <v>29567</v>
      </c>
      <c r="L152" s="400" t="s">
        <v>459</v>
      </c>
      <c r="M152" s="1545" t="s">
        <v>444</v>
      </c>
      <c r="N152" s="320" t="s">
        <v>714</v>
      </c>
      <c r="O152" s="1547" t="s">
        <v>6211</v>
      </c>
      <c r="P152" s="327"/>
    </row>
    <row r="153" spans="1:16" s="328" customFormat="1" ht="30" customHeight="1">
      <c r="A153" s="1411"/>
      <c r="B153" s="399" t="s">
        <v>1223</v>
      </c>
      <c r="C153" s="1417"/>
      <c r="D153" s="1465"/>
      <c r="E153" s="331" t="str">
        <f>E152</f>
        <v>111/08/29</v>
      </c>
      <c r="F153" s="1417"/>
      <c r="G153" s="1542"/>
      <c r="H153" s="323">
        <v>10</v>
      </c>
      <c r="I153" s="400" t="s">
        <v>459</v>
      </c>
      <c r="J153" s="1544"/>
      <c r="K153" s="323">
        <f>H153+K151</f>
        <v>1198</v>
      </c>
      <c r="L153" s="400" t="s">
        <v>459</v>
      </c>
      <c r="M153" s="1546"/>
      <c r="N153" s="320" t="s">
        <v>879</v>
      </c>
      <c r="O153" s="1548"/>
      <c r="P153" s="327"/>
    </row>
    <row r="154" spans="1:16" s="328" customFormat="1" ht="30" customHeight="1">
      <c r="A154" s="1410" t="s">
        <v>6212</v>
      </c>
      <c r="B154" s="399" t="s">
        <v>1222</v>
      </c>
      <c r="C154" s="1416">
        <v>52992</v>
      </c>
      <c r="D154" s="1464" t="s">
        <v>459</v>
      </c>
      <c r="E154" s="331" t="s">
        <v>6213</v>
      </c>
      <c r="F154" s="1416">
        <v>448</v>
      </c>
      <c r="G154" s="1541" t="s">
        <v>459</v>
      </c>
      <c r="H154" s="1455" t="str">
        <f>E154</f>
        <v>111/09/05</v>
      </c>
      <c r="I154" s="1358"/>
      <c r="J154" s="1543" t="s">
        <v>876</v>
      </c>
      <c r="K154" s="323">
        <f>F154+K152</f>
        <v>30015</v>
      </c>
      <c r="L154" s="400" t="s">
        <v>459</v>
      </c>
      <c r="M154" s="1545" t="s">
        <v>444</v>
      </c>
      <c r="N154" s="320" t="s">
        <v>5027</v>
      </c>
      <c r="O154" s="1547" t="s">
        <v>6214</v>
      </c>
      <c r="P154" s="327"/>
    </row>
    <row r="155" spans="1:16" s="328" customFormat="1" ht="30" customHeight="1">
      <c r="A155" s="1411"/>
      <c r="B155" s="399" t="s">
        <v>1223</v>
      </c>
      <c r="C155" s="1417"/>
      <c r="D155" s="1465"/>
      <c r="E155" s="331" t="str">
        <f>E154</f>
        <v>111/09/05</v>
      </c>
      <c r="F155" s="1417"/>
      <c r="G155" s="1542"/>
      <c r="H155" s="323">
        <v>18</v>
      </c>
      <c r="I155" s="400" t="s">
        <v>459</v>
      </c>
      <c r="J155" s="1544"/>
      <c r="K155" s="323">
        <f>H155+K153</f>
        <v>1216</v>
      </c>
      <c r="L155" s="400" t="s">
        <v>459</v>
      </c>
      <c r="M155" s="1546"/>
      <c r="N155" s="320" t="s">
        <v>3437</v>
      </c>
      <c r="O155" s="1548"/>
      <c r="P155" s="327"/>
    </row>
    <row r="156" spans="1:16" s="328" customFormat="1" ht="30" customHeight="1">
      <c r="A156" s="1410" t="s">
        <v>6403</v>
      </c>
      <c r="B156" s="399" t="s">
        <v>1222</v>
      </c>
      <c r="C156" s="1416">
        <v>52992</v>
      </c>
      <c r="D156" s="1464" t="s">
        <v>459</v>
      </c>
      <c r="E156" s="331" t="s">
        <v>6404</v>
      </c>
      <c r="F156" s="1416">
        <v>184</v>
      </c>
      <c r="G156" s="1541" t="s">
        <v>459</v>
      </c>
      <c r="H156" s="1455" t="str">
        <f>E156</f>
        <v>111/09/28</v>
      </c>
      <c r="I156" s="1358"/>
      <c r="J156" s="1543" t="s">
        <v>876</v>
      </c>
      <c r="K156" s="323">
        <f>F156+K154</f>
        <v>30199</v>
      </c>
      <c r="L156" s="400" t="s">
        <v>459</v>
      </c>
      <c r="M156" s="1545" t="s">
        <v>444</v>
      </c>
      <c r="N156" s="320" t="s">
        <v>714</v>
      </c>
      <c r="O156" s="1547" t="s">
        <v>6410</v>
      </c>
      <c r="P156" s="327"/>
    </row>
    <row r="157" spans="1:16" s="328" customFormat="1" ht="30" customHeight="1">
      <c r="A157" s="1411"/>
      <c r="B157" s="399" t="s">
        <v>1223</v>
      </c>
      <c r="C157" s="1417"/>
      <c r="D157" s="1465"/>
      <c r="E157" s="331" t="str">
        <f>E156</f>
        <v>111/09/28</v>
      </c>
      <c r="F157" s="1417"/>
      <c r="G157" s="1542"/>
      <c r="H157" s="323">
        <v>10</v>
      </c>
      <c r="I157" s="400" t="s">
        <v>459</v>
      </c>
      <c r="J157" s="1544"/>
      <c r="K157" s="323">
        <f>H157+K155</f>
        <v>1226</v>
      </c>
      <c r="L157" s="400" t="s">
        <v>459</v>
      </c>
      <c r="M157" s="1546"/>
      <c r="N157" s="320" t="s">
        <v>6405</v>
      </c>
      <c r="O157" s="1548"/>
      <c r="P157" s="327"/>
    </row>
    <row r="158" spans="1:16" s="328" customFormat="1" ht="30" customHeight="1">
      <c r="A158" s="1410" t="s">
        <v>6406</v>
      </c>
      <c r="B158" s="399" t="s">
        <v>1222</v>
      </c>
      <c r="C158" s="1416">
        <v>52992</v>
      </c>
      <c r="D158" s="1464" t="s">
        <v>459</v>
      </c>
      <c r="E158" s="331" t="s">
        <v>6407</v>
      </c>
      <c r="F158" s="1416">
        <v>385</v>
      </c>
      <c r="G158" s="1541" t="s">
        <v>459</v>
      </c>
      <c r="H158" s="1455" t="str">
        <f>E158</f>
        <v>111/09/29</v>
      </c>
      <c r="I158" s="1358"/>
      <c r="J158" s="1543" t="s">
        <v>876</v>
      </c>
      <c r="K158" s="323">
        <f>F158+K156</f>
        <v>30584</v>
      </c>
      <c r="L158" s="400" t="s">
        <v>459</v>
      </c>
      <c r="M158" s="1545" t="s">
        <v>444</v>
      </c>
      <c r="N158" s="320" t="s">
        <v>676</v>
      </c>
      <c r="O158" s="1547" t="s">
        <v>6408</v>
      </c>
      <c r="P158" s="327"/>
    </row>
    <row r="159" spans="1:16" s="328" customFormat="1" ht="30" customHeight="1">
      <c r="A159" s="1411"/>
      <c r="B159" s="399" t="s">
        <v>1223</v>
      </c>
      <c r="C159" s="1417"/>
      <c r="D159" s="1465"/>
      <c r="E159" s="331" t="str">
        <f>E158</f>
        <v>111/09/29</v>
      </c>
      <c r="F159" s="1417"/>
      <c r="G159" s="1542"/>
      <c r="H159" s="323">
        <v>16</v>
      </c>
      <c r="I159" s="400" t="s">
        <v>459</v>
      </c>
      <c r="J159" s="1544"/>
      <c r="K159" s="323">
        <f>H159+K157</f>
        <v>1242</v>
      </c>
      <c r="L159" s="400" t="s">
        <v>459</v>
      </c>
      <c r="M159" s="1546"/>
      <c r="N159" s="320" t="s">
        <v>6387</v>
      </c>
      <c r="O159" s="1548"/>
      <c r="P159" s="327"/>
    </row>
    <row r="160" spans="1:16" s="328" customFormat="1" ht="30" customHeight="1">
      <c r="A160" s="1410" t="s">
        <v>6409</v>
      </c>
      <c r="B160" s="399" t="s">
        <v>1222</v>
      </c>
      <c r="C160" s="1416">
        <v>52992</v>
      </c>
      <c r="D160" s="1464" t="s">
        <v>459</v>
      </c>
      <c r="E160" s="331" t="s">
        <v>6407</v>
      </c>
      <c r="F160" s="1416">
        <v>184</v>
      </c>
      <c r="G160" s="1541" t="s">
        <v>459</v>
      </c>
      <c r="H160" s="1455" t="str">
        <f>E160</f>
        <v>111/09/29</v>
      </c>
      <c r="I160" s="1358"/>
      <c r="J160" s="1543" t="s">
        <v>876</v>
      </c>
      <c r="K160" s="323">
        <f>F160+K158</f>
        <v>30768</v>
      </c>
      <c r="L160" s="400" t="s">
        <v>459</v>
      </c>
      <c r="M160" s="1545" t="s">
        <v>444</v>
      </c>
      <c r="N160" s="320" t="s">
        <v>714</v>
      </c>
      <c r="O160" s="1547" t="s">
        <v>6447</v>
      </c>
      <c r="P160" s="327"/>
    </row>
    <row r="161" spans="1:16" s="328" customFormat="1" ht="30" customHeight="1">
      <c r="A161" s="1411"/>
      <c r="B161" s="399" t="s">
        <v>1223</v>
      </c>
      <c r="C161" s="1417"/>
      <c r="D161" s="1465"/>
      <c r="E161" s="331" t="str">
        <f>E160</f>
        <v>111/09/29</v>
      </c>
      <c r="F161" s="1417"/>
      <c r="G161" s="1542"/>
      <c r="H161" s="323">
        <v>10</v>
      </c>
      <c r="I161" s="400" t="s">
        <v>459</v>
      </c>
      <c r="J161" s="1544"/>
      <c r="K161" s="323">
        <f>H161+K159</f>
        <v>1252</v>
      </c>
      <c r="L161" s="400" t="s">
        <v>459</v>
      </c>
      <c r="M161" s="1546"/>
      <c r="N161" s="320" t="s">
        <v>6405</v>
      </c>
      <c r="O161" s="1548"/>
      <c r="P161" s="327"/>
    </row>
    <row r="162" spans="1:16" s="328" customFormat="1" ht="30" customHeight="1">
      <c r="A162" s="1410" t="s">
        <v>6463</v>
      </c>
      <c r="B162" s="399" t="s">
        <v>1222</v>
      </c>
      <c r="C162" s="1416">
        <v>52992</v>
      </c>
      <c r="D162" s="1464" t="s">
        <v>459</v>
      </c>
      <c r="E162" s="331" t="s">
        <v>6229</v>
      </c>
      <c r="F162" s="1416">
        <v>630</v>
      </c>
      <c r="G162" s="1541" t="s">
        <v>459</v>
      </c>
      <c r="H162" s="1455" t="str">
        <f>E162</f>
        <v>111/10/03</v>
      </c>
      <c r="I162" s="1358"/>
      <c r="J162" s="1543" t="s">
        <v>876</v>
      </c>
      <c r="K162" s="323">
        <f>F162+K160</f>
        <v>31398</v>
      </c>
      <c r="L162" s="400" t="s">
        <v>459</v>
      </c>
      <c r="M162" s="1545" t="s">
        <v>444</v>
      </c>
      <c r="N162" s="320" t="s">
        <v>5027</v>
      </c>
      <c r="O162" s="1547" t="s">
        <v>6464</v>
      </c>
      <c r="P162" s="327"/>
    </row>
    <row r="163" spans="1:16" s="328" customFormat="1" ht="30" customHeight="1">
      <c r="A163" s="1411"/>
      <c r="B163" s="399" t="s">
        <v>1223</v>
      </c>
      <c r="C163" s="1417"/>
      <c r="D163" s="1465"/>
      <c r="E163" s="331" t="str">
        <f>E162</f>
        <v>111/10/03</v>
      </c>
      <c r="F163" s="1417"/>
      <c r="G163" s="1542"/>
      <c r="H163" s="323">
        <v>26</v>
      </c>
      <c r="I163" s="400" t="s">
        <v>459</v>
      </c>
      <c r="J163" s="1544"/>
      <c r="K163" s="323">
        <f>H163+K161</f>
        <v>1278</v>
      </c>
      <c r="L163" s="400" t="s">
        <v>459</v>
      </c>
      <c r="M163" s="1546"/>
      <c r="N163" s="320" t="s">
        <v>3437</v>
      </c>
      <c r="O163" s="1548"/>
      <c r="P163" s="327"/>
    </row>
    <row r="164" spans="1:16" s="328" customFormat="1" ht="30" customHeight="1">
      <c r="A164" s="1410" t="s">
        <v>6479</v>
      </c>
      <c r="B164" s="399" t="s">
        <v>1222</v>
      </c>
      <c r="C164" s="1416">
        <v>52992</v>
      </c>
      <c r="D164" s="1464" t="s">
        <v>459</v>
      </c>
      <c r="E164" s="331" t="s">
        <v>6466</v>
      </c>
      <c r="F164" s="1416">
        <v>264</v>
      </c>
      <c r="G164" s="1541" t="s">
        <v>459</v>
      </c>
      <c r="H164" s="1455" t="str">
        <f>E164</f>
        <v>111/10/07</v>
      </c>
      <c r="I164" s="1358"/>
      <c r="J164" s="1543" t="s">
        <v>876</v>
      </c>
      <c r="K164" s="323">
        <f>F164+K162</f>
        <v>31662</v>
      </c>
      <c r="L164" s="400" t="s">
        <v>459</v>
      </c>
      <c r="M164" s="1545" t="s">
        <v>444</v>
      </c>
      <c r="N164" s="320" t="s">
        <v>714</v>
      </c>
      <c r="O164" s="1547" t="s">
        <v>6480</v>
      </c>
      <c r="P164" s="327"/>
    </row>
    <row r="165" spans="1:16" s="328" customFormat="1" ht="30" customHeight="1">
      <c r="A165" s="1411"/>
      <c r="B165" s="399" t="s">
        <v>1223</v>
      </c>
      <c r="C165" s="1417"/>
      <c r="D165" s="1465"/>
      <c r="E165" s="331" t="str">
        <f>E164</f>
        <v>111/10/07</v>
      </c>
      <c r="F165" s="1417"/>
      <c r="G165" s="1542"/>
      <c r="H165" s="323">
        <v>11</v>
      </c>
      <c r="I165" s="400" t="s">
        <v>459</v>
      </c>
      <c r="J165" s="1544"/>
      <c r="K165" s="323">
        <f>H165+K163</f>
        <v>1289</v>
      </c>
      <c r="L165" s="400" t="s">
        <v>459</v>
      </c>
      <c r="M165" s="1546"/>
      <c r="N165" s="320" t="s">
        <v>879</v>
      </c>
      <c r="O165" s="1548"/>
      <c r="P165" s="327"/>
    </row>
    <row r="166" spans="1:16" s="328" customFormat="1" ht="30" customHeight="1">
      <c r="A166" s="1410" t="s">
        <v>6745</v>
      </c>
      <c r="B166" s="399" t="s">
        <v>1222</v>
      </c>
      <c r="C166" s="1416">
        <v>52992</v>
      </c>
      <c r="D166" s="1464" t="s">
        <v>459</v>
      </c>
      <c r="E166" s="331" t="s">
        <v>6466</v>
      </c>
      <c r="F166" s="1416">
        <v>264</v>
      </c>
      <c r="G166" s="1541" t="s">
        <v>459</v>
      </c>
      <c r="H166" s="1455" t="str">
        <f>E166</f>
        <v>111/10/07</v>
      </c>
      <c r="I166" s="1358"/>
      <c r="J166" s="1543" t="s">
        <v>876</v>
      </c>
      <c r="K166" s="323">
        <f>F166+K164</f>
        <v>31926</v>
      </c>
      <c r="L166" s="400" t="s">
        <v>459</v>
      </c>
      <c r="M166" s="1545" t="s">
        <v>444</v>
      </c>
      <c r="N166" s="320" t="s">
        <v>714</v>
      </c>
      <c r="O166" s="1547" t="s">
        <v>6480</v>
      </c>
      <c r="P166" s="327"/>
    </row>
    <row r="167" spans="1:16" s="328" customFormat="1" ht="30" customHeight="1">
      <c r="A167" s="1411"/>
      <c r="B167" s="399" t="s">
        <v>1223</v>
      </c>
      <c r="C167" s="1417"/>
      <c r="D167" s="1465"/>
      <c r="E167" s="331" t="str">
        <f>E166</f>
        <v>111/10/07</v>
      </c>
      <c r="F167" s="1417"/>
      <c r="G167" s="1542"/>
      <c r="H167" s="323">
        <v>11</v>
      </c>
      <c r="I167" s="400" t="s">
        <v>459</v>
      </c>
      <c r="J167" s="1544"/>
      <c r="K167" s="323">
        <f>H167+K165</f>
        <v>1300</v>
      </c>
      <c r="L167" s="400" t="s">
        <v>459</v>
      </c>
      <c r="M167" s="1546"/>
      <c r="N167" s="320" t="s">
        <v>879</v>
      </c>
      <c r="O167" s="1548"/>
      <c r="P167" s="327"/>
    </row>
    <row r="168" spans="1:16" s="328" customFormat="1" ht="30" customHeight="1">
      <c r="A168" s="1410" t="s">
        <v>6746</v>
      </c>
      <c r="B168" s="399" t="s">
        <v>1222</v>
      </c>
      <c r="C168" s="1416">
        <v>52992</v>
      </c>
      <c r="D168" s="1464" t="s">
        <v>459</v>
      </c>
      <c r="E168" s="331" t="s">
        <v>6482</v>
      </c>
      <c r="F168" s="1416">
        <v>180</v>
      </c>
      <c r="G168" s="1541" t="s">
        <v>459</v>
      </c>
      <c r="H168" s="1455" t="str">
        <f>E168</f>
        <v>111/10/17</v>
      </c>
      <c r="I168" s="1358"/>
      <c r="J168" s="1543" t="s">
        <v>876</v>
      </c>
      <c r="K168" s="323">
        <f>F168+K166</f>
        <v>32106</v>
      </c>
      <c r="L168" s="400" t="s">
        <v>459</v>
      </c>
      <c r="M168" s="1545" t="s">
        <v>444</v>
      </c>
      <c r="N168" s="320" t="s">
        <v>714</v>
      </c>
      <c r="O168" s="1547" t="s">
        <v>6747</v>
      </c>
      <c r="P168" s="327"/>
    </row>
    <row r="169" spans="1:16" s="328" customFormat="1" ht="30" customHeight="1">
      <c r="A169" s="1411"/>
      <c r="B169" s="399" t="s">
        <v>1223</v>
      </c>
      <c r="C169" s="1417"/>
      <c r="D169" s="1465"/>
      <c r="E169" s="331" t="str">
        <f>E168</f>
        <v>111/10/17</v>
      </c>
      <c r="F169" s="1417"/>
      <c r="G169" s="1542"/>
      <c r="H169" s="323">
        <v>10</v>
      </c>
      <c r="I169" s="400" t="s">
        <v>459</v>
      </c>
      <c r="J169" s="1544"/>
      <c r="K169" s="323">
        <f>H169+K167</f>
        <v>1310</v>
      </c>
      <c r="L169" s="400" t="s">
        <v>459</v>
      </c>
      <c r="M169" s="1546"/>
      <c r="N169" s="320" t="s">
        <v>879</v>
      </c>
      <c r="O169" s="1548"/>
      <c r="P169" s="327"/>
    </row>
    <row r="170" spans="1:16" s="328" customFormat="1" ht="30" customHeight="1">
      <c r="A170" s="1410" t="s">
        <v>6748</v>
      </c>
      <c r="B170" s="399" t="s">
        <v>1222</v>
      </c>
      <c r="C170" s="1416">
        <v>52992</v>
      </c>
      <c r="D170" s="1464" t="s">
        <v>459</v>
      </c>
      <c r="E170" s="331" t="s">
        <v>6749</v>
      </c>
      <c r="F170" s="1416">
        <v>448</v>
      </c>
      <c r="G170" s="1541" t="s">
        <v>459</v>
      </c>
      <c r="H170" s="1455" t="str">
        <f>E170</f>
        <v>111/10/21</v>
      </c>
      <c r="I170" s="1358"/>
      <c r="J170" s="1543" t="s">
        <v>876</v>
      </c>
      <c r="K170" s="323">
        <f>F170+K168</f>
        <v>32554</v>
      </c>
      <c r="L170" s="400" t="s">
        <v>459</v>
      </c>
      <c r="M170" s="1545" t="s">
        <v>444</v>
      </c>
      <c r="N170" s="320" t="s">
        <v>5367</v>
      </c>
      <c r="O170" s="1547" t="s">
        <v>6772</v>
      </c>
      <c r="P170" s="327"/>
    </row>
    <row r="171" spans="1:16" s="328" customFormat="1" ht="30" customHeight="1">
      <c r="A171" s="1411"/>
      <c r="B171" s="399" t="s">
        <v>1223</v>
      </c>
      <c r="C171" s="1417"/>
      <c r="D171" s="1465"/>
      <c r="E171" s="331" t="str">
        <f>E170</f>
        <v>111/10/21</v>
      </c>
      <c r="F171" s="1417"/>
      <c r="G171" s="1542"/>
      <c r="H171" s="323">
        <v>18</v>
      </c>
      <c r="I171" s="400" t="s">
        <v>459</v>
      </c>
      <c r="J171" s="1544"/>
      <c r="K171" s="323">
        <f>H171+K169</f>
        <v>1328</v>
      </c>
      <c r="L171" s="400" t="s">
        <v>459</v>
      </c>
      <c r="M171" s="1546"/>
      <c r="N171" s="320" t="s">
        <v>5539</v>
      </c>
      <c r="O171" s="1548"/>
      <c r="P171" s="327"/>
    </row>
    <row r="172" spans="1:16" s="328" customFormat="1" ht="30" customHeight="1">
      <c r="A172" s="1410" t="s">
        <v>6858</v>
      </c>
      <c r="B172" s="399" t="s">
        <v>1222</v>
      </c>
      <c r="C172" s="1416">
        <v>52992</v>
      </c>
      <c r="D172" s="1464" t="s">
        <v>459</v>
      </c>
      <c r="E172" s="331" t="s">
        <v>6859</v>
      </c>
      <c r="F172" s="1416">
        <v>312</v>
      </c>
      <c r="G172" s="1541" t="s">
        <v>459</v>
      </c>
      <c r="H172" s="1455" t="str">
        <f>E172</f>
        <v>111/11/18</v>
      </c>
      <c r="I172" s="1358"/>
      <c r="J172" s="1543" t="s">
        <v>876</v>
      </c>
      <c r="K172" s="323">
        <f>F172+K170</f>
        <v>32866</v>
      </c>
      <c r="L172" s="400" t="s">
        <v>459</v>
      </c>
      <c r="M172" s="1545" t="s">
        <v>444</v>
      </c>
      <c r="N172" s="320" t="s">
        <v>714</v>
      </c>
      <c r="O172" s="1547" t="s">
        <v>6860</v>
      </c>
      <c r="P172" s="327"/>
    </row>
    <row r="173" spans="1:16" s="328" customFormat="1" ht="30" customHeight="1">
      <c r="A173" s="1411"/>
      <c r="B173" s="399" t="s">
        <v>1223</v>
      </c>
      <c r="C173" s="1417"/>
      <c r="D173" s="1465"/>
      <c r="E173" s="331" t="str">
        <f>E172</f>
        <v>111/11/18</v>
      </c>
      <c r="F173" s="1417"/>
      <c r="G173" s="1542"/>
      <c r="H173" s="323">
        <v>13</v>
      </c>
      <c r="I173" s="400" t="s">
        <v>459</v>
      </c>
      <c r="J173" s="1544"/>
      <c r="K173" s="323">
        <f>H173+K171</f>
        <v>1341</v>
      </c>
      <c r="L173" s="400" t="s">
        <v>459</v>
      </c>
      <c r="M173" s="1546"/>
      <c r="N173" s="320" t="s">
        <v>879</v>
      </c>
      <c r="O173" s="1548"/>
      <c r="P173" s="327"/>
    </row>
    <row r="174" spans="1:16" s="328" customFormat="1" ht="30" customHeight="1">
      <c r="A174" s="1410" t="s">
        <v>6861</v>
      </c>
      <c r="B174" s="399" t="s">
        <v>1222</v>
      </c>
      <c r="C174" s="1416">
        <v>52992</v>
      </c>
      <c r="D174" s="1464" t="s">
        <v>459</v>
      </c>
      <c r="E174" s="331" t="s">
        <v>6859</v>
      </c>
      <c r="F174" s="1416">
        <v>312</v>
      </c>
      <c r="G174" s="1541" t="s">
        <v>459</v>
      </c>
      <c r="H174" s="1455" t="str">
        <f>E174</f>
        <v>111/11/18</v>
      </c>
      <c r="I174" s="1358"/>
      <c r="J174" s="1543" t="s">
        <v>876</v>
      </c>
      <c r="K174" s="323">
        <f>F174+K172</f>
        <v>33178</v>
      </c>
      <c r="L174" s="400" t="s">
        <v>459</v>
      </c>
      <c r="M174" s="1545" t="s">
        <v>444</v>
      </c>
      <c r="N174" s="320" t="s">
        <v>714</v>
      </c>
      <c r="O174" s="1547" t="s">
        <v>6862</v>
      </c>
      <c r="P174" s="327"/>
    </row>
    <row r="175" spans="1:16" s="328" customFormat="1" ht="30" customHeight="1">
      <c r="A175" s="1411"/>
      <c r="B175" s="399" t="s">
        <v>1223</v>
      </c>
      <c r="C175" s="1417"/>
      <c r="D175" s="1465"/>
      <c r="E175" s="331" t="str">
        <f>E174</f>
        <v>111/11/18</v>
      </c>
      <c r="F175" s="1417"/>
      <c r="G175" s="1542"/>
      <c r="H175" s="323">
        <v>13</v>
      </c>
      <c r="I175" s="400" t="s">
        <v>459</v>
      </c>
      <c r="J175" s="1544"/>
      <c r="K175" s="323">
        <f>H175+K173</f>
        <v>1354</v>
      </c>
      <c r="L175" s="400" t="s">
        <v>459</v>
      </c>
      <c r="M175" s="1546"/>
      <c r="N175" s="320" t="s">
        <v>879</v>
      </c>
      <c r="O175" s="1548"/>
      <c r="P175" s="327"/>
    </row>
    <row r="176" spans="1:16" s="328" customFormat="1" ht="30" customHeight="1">
      <c r="A176" s="1410" t="s">
        <v>6863</v>
      </c>
      <c r="B176" s="399" t="s">
        <v>1222</v>
      </c>
      <c r="C176" s="1416">
        <v>52992</v>
      </c>
      <c r="D176" s="1464" t="s">
        <v>459</v>
      </c>
      <c r="E176" s="331" t="s">
        <v>6859</v>
      </c>
      <c r="F176" s="1416">
        <v>168</v>
      </c>
      <c r="G176" s="1541" t="s">
        <v>459</v>
      </c>
      <c r="H176" s="1455" t="str">
        <f>E176</f>
        <v>111/11/18</v>
      </c>
      <c r="I176" s="1358"/>
      <c r="J176" s="1543" t="s">
        <v>876</v>
      </c>
      <c r="K176" s="323">
        <f>F176+K174</f>
        <v>33346</v>
      </c>
      <c r="L176" s="400" t="s">
        <v>459</v>
      </c>
      <c r="M176" s="1545" t="s">
        <v>444</v>
      </c>
      <c r="N176" s="320" t="s">
        <v>714</v>
      </c>
      <c r="O176" s="1547" t="s">
        <v>6864</v>
      </c>
      <c r="P176" s="327"/>
    </row>
    <row r="177" spans="1:16" s="328" customFormat="1" ht="30" customHeight="1">
      <c r="A177" s="1411"/>
      <c r="B177" s="399" t="s">
        <v>1223</v>
      </c>
      <c r="C177" s="1417"/>
      <c r="D177" s="1465"/>
      <c r="E177" s="331" t="str">
        <f>E176</f>
        <v>111/11/18</v>
      </c>
      <c r="F177" s="1417"/>
      <c r="G177" s="1542"/>
      <c r="H177" s="323">
        <v>10</v>
      </c>
      <c r="I177" s="400" t="s">
        <v>459</v>
      </c>
      <c r="J177" s="1544"/>
      <c r="K177" s="323">
        <f>H177+K175</f>
        <v>1364</v>
      </c>
      <c r="L177" s="400" t="s">
        <v>459</v>
      </c>
      <c r="M177" s="1546"/>
      <c r="N177" s="320" t="s">
        <v>879</v>
      </c>
      <c r="O177" s="1548"/>
      <c r="P177" s="327"/>
    </row>
    <row r="178" spans="1:16" s="328" customFormat="1" ht="30" customHeight="1">
      <c r="A178" s="1410" t="s">
        <v>6865</v>
      </c>
      <c r="B178" s="399" t="s">
        <v>1222</v>
      </c>
      <c r="C178" s="1416">
        <v>52992</v>
      </c>
      <c r="D178" s="1464" t="s">
        <v>459</v>
      </c>
      <c r="E178" s="331" t="s">
        <v>6843</v>
      </c>
      <c r="F178" s="1416">
        <v>448</v>
      </c>
      <c r="G178" s="1541" t="s">
        <v>459</v>
      </c>
      <c r="H178" s="1455" t="str">
        <f>E178</f>
        <v>111/11/21</v>
      </c>
      <c r="I178" s="1358"/>
      <c r="J178" s="1543" t="s">
        <v>876</v>
      </c>
      <c r="K178" s="323">
        <f>F178+K176</f>
        <v>33794</v>
      </c>
      <c r="L178" s="400" t="s">
        <v>459</v>
      </c>
      <c r="M178" s="1545" t="s">
        <v>444</v>
      </c>
      <c r="N178" s="320" t="s">
        <v>5027</v>
      </c>
      <c r="O178" s="1547" t="s">
        <v>6866</v>
      </c>
      <c r="P178" s="327"/>
    </row>
    <row r="179" spans="1:16" s="328" customFormat="1" ht="30" customHeight="1">
      <c r="A179" s="1411"/>
      <c r="B179" s="399" t="s">
        <v>1223</v>
      </c>
      <c r="C179" s="1417"/>
      <c r="D179" s="1465"/>
      <c r="E179" s="331" t="str">
        <f>E178</f>
        <v>111/11/21</v>
      </c>
      <c r="F179" s="1417"/>
      <c r="G179" s="1542"/>
      <c r="H179" s="323">
        <v>18</v>
      </c>
      <c r="I179" s="400" t="s">
        <v>459</v>
      </c>
      <c r="J179" s="1544"/>
      <c r="K179" s="323">
        <f>H179+K177</f>
        <v>1382</v>
      </c>
      <c r="L179" s="400" t="s">
        <v>459</v>
      </c>
      <c r="M179" s="1546"/>
      <c r="N179" s="320" t="s">
        <v>3437</v>
      </c>
      <c r="O179" s="1548"/>
      <c r="P179" s="327"/>
    </row>
    <row r="180" spans="1:16" s="328" customFormat="1" ht="30" customHeight="1">
      <c r="A180" s="1410" t="s">
        <v>6867</v>
      </c>
      <c r="B180" s="399" t="s">
        <v>1222</v>
      </c>
      <c r="C180" s="1416">
        <v>52992</v>
      </c>
      <c r="D180" s="1464" t="s">
        <v>459</v>
      </c>
      <c r="E180" s="331" t="s">
        <v>6843</v>
      </c>
      <c r="F180" s="1416">
        <v>1024</v>
      </c>
      <c r="G180" s="1541" t="s">
        <v>459</v>
      </c>
      <c r="H180" s="1455" t="str">
        <f>E180</f>
        <v>111/11/21</v>
      </c>
      <c r="I180" s="1358"/>
      <c r="J180" s="1543" t="s">
        <v>876</v>
      </c>
      <c r="K180" s="323">
        <f>F180+K178</f>
        <v>34818</v>
      </c>
      <c r="L180" s="400" t="s">
        <v>459</v>
      </c>
      <c r="M180" s="1545" t="s">
        <v>444</v>
      </c>
      <c r="N180" s="320" t="s">
        <v>5027</v>
      </c>
      <c r="O180" s="1547" t="s">
        <v>6868</v>
      </c>
      <c r="P180" s="327"/>
    </row>
    <row r="181" spans="1:16" s="328" customFormat="1" ht="30" customHeight="1">
      <c r="A181" s="1411"/>
      <c r="B181" s="399" t="s">
        <v>1223</v>
      </c>
      <c r="C181" s="1417"/>
      <c r="D181" s="1465"/>
      <c r="E181" s="331" t="str">
        <f>E180</f>
        <v>111/11/21</v>
      </c>
      <c r="F181" s="1417"/>
      <c r="G181" s="1542"/>
      <c r="H181" s="323">
        <v>41</v>
      </c>
      <c r="I181" s="400" t="s">
        <v>459</v>
      </c>
      <c r="J181" s="1544"/>
      <c r="K181" s="323">
        <f>H181+K179</f>
        <v>1423</v>
      </c>
      <c r="L181" s="400" t="s">
        <v>459</v>
      </c>
      <c r="M181" s="1546"/>
      <c r="N181" s="320" t="s">
        <v>3437</v>
      </c>
      <c r="O181" s="1548"/>
      <c r="P181" s="327"/>
    </row>
    <row r="182" spans="1:16" s="328" customFormat="1" ht="30" customHeight="1">
      <c r="A182" s="1410" t="s">
        <v>6869</v>
      </c>
      <c r="B182" s="399" t="s">
        <v>1222</v>
      </c>
      <c r="C182" s="1416">
        <v>52992</v>
      </c>
      <c r="D182" s="1464" t="s">
        <v>459</v>
      </c>
      <c r="E182" s="331" t="s">
        <v>6870</v>
      </c>
      <c r="F182" s="1416">
        <v>448</v>
      </c>
      <c r="G182" s="1541" t="s">
        <v>459</v>
      </c>
      <c r="H182" s="1455" t="str">
        <f>E182</f>
        <v>111/12/3</v>
      </c>
      <c r="I182" s="1358"/>
      <c r="J182" s="1543" t="s">
        <v>876</v>
      </c>
      <c r="K182" s="323">
        <f>F182+K180</f>
        <v>35266</v>
      </c>
      <c r="L182" s="400" t="s">
        <v>459</v>
      </c>
      <c r="M182" s="1545" t="s">
        <v>444</v>
      </c>
      <c r="N182" s="320" t="s">
        <v>5027</v>
      </c>
      <c r="O182" s="1547" t="s">
        <v>6871</v>
      </c>
      <c r="P182" s="327"/>
    </row>
    <row r="183" spans="1:16" s="328" customFormat="1" ht="30" customHeight="1">
      <c r="A183" s="1411"/>
      <c r="B183" s="399" t="s">
        <v>1223</v>
      </c>
      <c r="C183" s="1417"/>
      <c r="D183" s="1465"/>
      <c r="E183" s="331" t="str">
        <f>E182</f>
        <v>111/12/3</v>
      </c>
      <c r="F183" s="1417"/>
      <c r="G183" s="1542"/>
      <c r="H183" s="323">
        <v>18</v>
      </c>
      <c r="I183" s="400" t="s">
        <v>459</v>
      </c>
      <c r="J183" s="1544"/>
      <c r="K183" s="323">
        <f>H183+K181</f>
        <v>1441</v>
      </c>
      <c r="L183" s="400" t="s">
        <v>459</v>
      </c>
      <c r="M183" s="1546"/>
      <c r="N183" s="320" t="s">
        <v>3437</v>
      </c>
      <c r="O183" s="1548"/>
      <c r="P183" s="327"/>
    </row>
    <row r="184" spans="1:16" s="328" customFormat="1" ht="30" customHeight="1">
      <c r="A184" s="1410" t="s">
        <v>6872</v>
      </c>
      <c r="B184" s="399" t="s">
        <v>1222</v>
      </c>
      <c r="C184" s="1416">
        <v>52992</v>
      </c>
      <c r="D184" s="1464" t="s">
        <v>459</v>
      </c>
      <c r="E184" s="331" t="s">
        <v>6873</v>
      </c>
      <c r="F184" s="1416">
        <v>172</v>
      </c>
      <c r="G184" s="1541" t="s">
        <v>459</v>
      </c>
      <c r="H184" s="1455" t="str">
        <f>E184</f>
        <v>111/12/7</v>
      </c>
      <c r="I184" s="1358"/>
      <c r="J184" s="1543" t="s">
        <v>876</v>
      </c>
      <c r="K184" s="323">
        <f>F184+K182</f>
        <v>35438</v>
      </c>
      <c r="L184" s="400" t="s">
        <v>459</v>
      </c>
      <c r="M184" s="1545" t="s">
        <v>444</v>
      </c>
      <c r="N184" s="320" t="s">
        <v>714</v>
      </c>
      <c r="O184" s="1547" t="s">
        <v>6874</v>
      </c>
      <c r="P184" s="327"/>
    </row>
    <row r="185" spans="1:16" s="328" customFormat="1" ht="30" customHeight="1">
      <c r="A185" s="1411"/>
      <c r="B185" s="399" t="s">
        <v>1223</v>
      </c>
      <c r="C185" s="1417"/>
      <c r="D185" s="1465"/>
      <c r="E185" s="331" t="str">
        <f>E184</f>
        <v>111/12/7</v>
      </c>
      <c r="F185" s="1417"/>
      <c r="G185" s="1542"/>
      <c r="H185" s="323">
        <v>10</v>
      </c>
      <c r="I185" s="400" t="s">
        <v>459</v>
      </c>
      <c r="J185" s="1544"/>
      <c r="K185" s="323">
        <f>H185+K183</f>
        <v>1451</v>
      </c>
      <c r="L185" s="400" t="s">
        <v>459</v>
      </c>
      <c r="M185" s="1546"/>
      <c r="N185" s="320" t="s">
        <v>879</v>
      </c>
      <c r="O185" s="1548"/>
      <c r="P185" s="327"/>
    </row>
    <row r="186" spans="1:16" s="328" customFormat="1" ht="30" customHeight="1">
      <c r="A186" s="1410" t="s">
        <v>6875</v>
      </c>
      <c r="B186" s="399" t="s">
        <v>1222</v>
      </c>
      <c r="C186" s="1416">
        <v>52992</v>
      </c>
      <c r="D186" s="1464" t="s">
        <v>459</v>
      </c>
      <c r="E186" s="331" t="s">
        <v>6876</v>
      </c>
      <c r="F186" s="1416">
        <v>106</v>
      </c>
      <c r="G186" s="1541" t="s">
        <v>459</v>
      </c>
      <c r="H186" s="1455" t="str">
        <f>E186</f>
        <v>111/12/9</v>
      </c>
      <c r="I186" s="1358"/>
      <c r="J186" s="1543" t="s">
        <v>876</v>
      </c>
      <c r="K186" s="323">
        <f>F186+K184</f>
        <v>35544</v>
      </c>
      <c r="L186" s="400" t="s">
        <v>459</v>
      </c>
      <c r="M186" s="1545" t="s">
        <v>444</v>
      </c>
      <c r="N186" s="320" t="s">
        <v>676</v>
      </c>
      <c r="O186" s="1547" t="s">
        <v>6879</v>
      </c>
      <c r="P186" s="327"/>
    </row>
    <row r="187" spans="1:16" s="328" customFormat="1" ht="30" customHeight="1">
      <c r="A187" s="1411"/>
      <c r="B187" s="399" t="s">
        <v>1223</v>
      </c>
      <c r="C187" s="1417"/>
      <c r="D187" s="1465"/>
      <c r="E187" s="331" t="str">
        <f>E186</f>
        <v>111/12/9</v>
      </c>
      <c r="F187" s="1417"/>
      <c r="G187" s="1542"/>
      <c r="H187" s="323">
        <v>5</v>
      </c>
      <c r="I187" s="400" t="s">
        <v>459</v>
      </c>
      <c r="J187" s="1544"/>
      <c r="K187" s="323">
        <f>H187+K185</f>
        <v>1456</v>
      </c>
      <c r="L187" s="400" t="s">
        <v>459</v>
      </c>
      <c r="M187" s="1546"/>
      <c r="N187" s="320" t="s">
        <v>6877</v>
      </c>
      <c r="O187" s="1548"/>
      <c r="P187" s="327"/>
    </row>
    <row r="188" spans="1:16" s="328" customFormat="1" ht="30" customHeight="1">
      <c r="A188" s="1410" t="s">
        <v>6878</v>
      </c>
      <c r="B188" s="399" t="s">
        <v>1222</v>
      </c>
      <c r="C188" s="1416">
        <v>52992</v>
      </c>
      <c r="D188" s="1464" t="s">
        <v>459</v>
      </c>
      <c r="E188" s="331" t="s">
        <v>6876</v>
      </c>
      <c r="F188" s="1416">
        <v>190</v>
      </c>
      <c r="G188" s="1541" t="s">
        <v>459</v>
      </c>
      <c r="H188" s="1455" t="str">
        <f>E188</f>
        <v>111/12/9</v>
      </c>
      <c r="I188" s="1358"/>
      <c r="J188" s="1543" t="s">
        <v>876</v>
      </c>
      <c r="K188" s="323">
        <f>F188+K186</f>
        <v>35734</v>
      </c>
      <c r="L188" s="400" t="s">
        <v>459</v>
      </c>
      <c r="M188" s="1545" t="s">
        <v>444</v>
      </c>
      <c r="N188" s="320" t="s">
        <v>676</v>
      </c>
      <c r="O188" s="1547" t="s">
        <v>6880</v>
      </c>
      <c r="P188" s="327"/>
    </row>
    <row r="189" spans="1:16" s="328" customFormat="1" ht="30" customHeight="1">
      <c r="A189" s="1411"/>
      <c r="B189" s="399" t="s">
        <v>1223</v>
      </c>
      <c r="C189" s="1417"/>
      <c r="D189" s="1465"/>
      <c r="E189" s="331" t="str">
        <f>E188</f>
        <v>111/12/9</v>
      </c>
      <c r="F189" s="1417"/>
      <c r="G189" s="1542"/>
      <c r="H189" s="323">
        <v>8</v>
      </c>
      <c r="I189" s="400" t="s">
        <v>459</v>
      </c>
      <c r="J189" s="1544"/>
      <c r="K189" s="323">
        <f>H189+K187</f>
        <v>1464</v>
      </c>
      <c r="L189" s="400" t="s">
        <v>459</v>
      </c>
      <c r="M189" s="1546"/>
      <c r="N189" s="320" t="s">
        <v>6877</v>
      </c>
      <c r="O189" s="1548"/>
      <c r="P189" s="327"/>
    </row>
    <row r="190" spans="1:16" s="328" customFormat="1" ht="30" customHeight="1">
      <c r="A190" s="1410" t="s">
        <v>6881</v>
      </c>
      <c r="B190" s="399" t="s">
        <v>1222</v>
      </c>
      <c r="C190" s="1416">
        <v>52992</v>
      </c>
      <c r="D190" s="1464" t="s">
        <v>459</v>
      </c>
      <c r="E190" s="331" t="s">
        <v>6882</v>
      </c>
      <c r="F190" s="1416">
        <v>120</v>
      </c>
      <c r="G190" s="1541" t="s">
        <v>459</v>
      </c>
      <c r="H190" s="1455" t="str">
        <f>E190</f>
        <v>111/12/13</v>
      </c>
      <c r="I190" s="1358"/>
      <c r="J190" s="1543" t="s">
        <v>876</v>
      </c>
      <c r="K190" s="323">
        <f>F190+K188</f>
        <v>35854</v>
      </c>
      <c r="L190" s="400" t="s">
        <v>459</v>
      </c>
      <c r="M190" s="1545" t="s">
        <v>444</v>
      </c>
      <c r="N190" s="320" t="s">
        <v>714</v>
      </c>
      <c r="O190" s="1547" t="s">
        <v>6883</v>
      </c>
      <c r="P190" s="327"/>
    </row>
    <row r="191" spans="1:16" s="328" customFormat="1" ht="30" customHeight="1">
      <c r="A191" s="1411"/>
      <c r="B191" s="399" t="s">
        <v>1223</v>
      </c>
      <c r="C191" s="1417"/>
      <c r="D191" s="1465"/>
      <c r="E191" s="331" t="str">
        <f>E190</f>
        <v>111/12/13</v>
      </c>
      <c r="F191" s="1417"/>
      <c r="G191" s="1542"/>
      <c r="H191" s="323">
        <v>10</v>
      </c>
      <c r="I191" s="400" t="s">
        <v>459</v>
      </c>
      <c r="J191" s="1544"/>
      <c r="K191" s="323">
        <f>H191+K189</f>
        <v>1474</v>
      </c>
      <c r="L191" s="400" t="s">
        <v>459</v>
      </c>
      <c r="M191" s="1546"/>
      <c r="N191" s="320" t="s">
        <v>879</v>
      </c>
      <c r="O191" s="1548"/>
      <c r="P191" s="327"/>
    </row>
    <row r="192" spans="1:16" s="328" customFormat="1" ht="30" customHeight="1">
      <c r="A192" s="1410" t="s">
        <v>6884</v>
      </c>
      <c r="B192" s="399" t="s">
        <v>1222</v>
      </c>
      <c r="C192" s="1416">
        <v>52992</v>
      </c>
      <c r="D192" s="1464" t="s">
        <v>459</v>
      </c>
      <c r="E192" s="331" t="s">
        <v>6885</v>
      </c>
      <c r="F192" s="1416">
        <v>630</v>
      </c>
      <c r="G192" s="1541" t="s">
        <v>459</v>
      </c>
      <c r="H192" s="1455" t="str">
        <f>E192</f>
        <v>111/12/14</v>
      </c>
      <c r="I192" s="1358"/>
      <c r="J192" s="1543" t="s">
        <v>876</v>
      </c>
      <c r="K192" s="323">
        <f>F192+K190</f>
        <v>36484</v>
      </c>
      <c r="L192" s="400" t="s">
        <v>459</v>
      </c>
      <c r="M192" s="1545" t="s">
        <v>444</v>
      </c>
      <c r="N192" s="320" t="s">
        <v>4366</v>
      </c>
      <c r="O192" s="1547" t="s">
        <v>6886</v>
      </c>
      <c r="P192" s="327"/>
    </row>
    <row r="193" spans="1:16" s="328" customFormat="1" ht="30" customHeight="1">
      <c r="A193" s="1411"/>
      <c r="B193" s="399" t="s">
        <v>1223</v>
      </c>
      <c r="C193" s="1417"/>
      <c r="D193" s="1465"/>
      <c r="E193" s="331" t="str">
        <f>E192</f>
        <v>111/12/14</v>
      </c>
      <c r="F193" s="1417"/>
      <c r="G193" s="1542"/>
      <c r="H193" s="323">
        <v>26</v>
      </c>
      <c r="I193" s="400" t="s">
        <v>459</v>
      </c>
      <c r="J193" s="1544"/>
      <c r="K193" s="323">
        <f>H193+K191</f>
        <v>1500</v>
      </c>
      <c r="L193" s="400" t="s">
        <v>459</v>
      </c>
      <c r="M193" s="1546"/>
      <c r="N193" s="320" t="s">
        <v>3437</v>
      </c>
      <c r="O193" s="1548"/>
      <c r="P193" s="327"/>
    </row>
    <row r="194" spans="1:16" s="328" customFormat="1" ht="30" customHeight="1">
      <c r="A194" s="1410" t="s">
        <v>6887</v>
      </c>
      <c r="B194" s="399" t="s">
        <v>1222</v>
      </c>
      <c r="C194" s="1416">
        <v>52992</v>
      </c>
      <c r="D194" s="1464" t="s">
        <v>459</v>
      </c>
      <c r="E194" s="331" t="s">
        <v>6857</v>
      </c>
      <c r="F194" s="1416">
        <v>448</v>
      </c>
      <c r="G194" s="1541" t="s">
        <v>459</v>
      </c>
      <c r="H194" s="1455" t="str">
        <f>E194</f>
        <v>111/12/19</v>
      </c>
      <c r="I194" s="1358"/>
      <c r="J194" s="1543" t="s">
        <v>876</v>
      </c>
      <c r="K194" s="323">
        <f>F194+K192</f>
        <v>36932</v>
      </c>
      <c r="L194" s="400" t="s">
        <v>459</v>
      </c>
      <c r="M194" s="1545" t="s">
        <v>444</v>
      </c>
      <c r="N194" s="320" t="s">
        <v>4366</v>
      </c>
      <c r="O194" s="1547" t="s">
        <v>7092</v>
      </c>
      <c r="P194" s="327"/>
    </row>
    <row r="195" spans="1:16" s="328" customFormat="1" ht="30" customHeight="1">
      <c r="A195" s="1411"/>
      <c r="B195" s="399" t="s">
        <v>1223</v>
      </c>
      <c r="C195" s="1417"/>
      <c r="D195" s="1465"/>
      <c r="E195" s="331" t="str">
        <f>E194</f>
        <v>111/12/19</v>
      </c>
      <c r="F195" s="1417"/>
      <c r="G195" s="1542"/>
      <c r="H195" s="323">
        <v>18</v>
      </c>
      <c r="I195" s="400" t="s">
        <v>459</v>
      </c>
      <c r="J195" s="1544"/>
      <c r="K195" s="323">
        <f>H195+K193</f>
        <v>1518</v>
      </c>
      <c r="L195" s="400" t="s">
        <v>459</v>
      </c>
      <c r="M195" s="1546"/>
      <c r="N195" s="320" t="s">
        <v>3437</v>
      </c>
      <c r="O195" s="1548"/>
      <c r="P195" s="327"/>
    </row>
    <row r="196" spans="1:16" s="328" customFormat="1" ht="30" customHeight="1">
      <c r="A196" s="1410" t="s">
        <v>7098</v>
      </c>
      <c r="B196" s="399" t="s">
        <v>1222</v>
      </c>
      <c r="C196" s="1416">
        <v>52992</v>
      </c>
      <c r="D196" s="1464" t="s">
        <v>459</v>
      </c>
      <c r="E196" s="331" t="s">
        <v>6950</v>
      </c>
      <c r="F196" s="1416">
        <v>120</v>
      </c>
      <c r="G196" s="1541" t="s">
        <v>459</v>
      </c>
      <c r="H196" s="1455" t="str">
        <f>E196</f>
        <v>111/12/26</v>
      </c>
      <c r="I196" s="1358"/>
      <c r="J196" s="1543" t="s">
        <v>876</v>
      </c>
      <c r="K196" s="323">
        <f>F196+K194</f>
        <v>37052</v>
      </c>
      <c r="L196" s="400" t="s">
        <v>459</v>
      </c>
      <c r="M196" s="1545" t="s">
        <v>444</v>
      </c>
      <c r="N196" s="320" t="s">
        <v>714</v>
      </c>
      <c r="O196" s="1547" t="s">
        <v>7101</v>
      </c>
      <c r="P196" s="327"/>
    </row>
    <row r="197" spans="1:16" s="328" customFormat="1" ht="30" customHeight="1">
      <c r="A197" s="1411"/>
      <c r="B197" s="399" t="s">
        <v>1223</v>
      </c>
      <c r="C197" s="1417"/>
      <c r="D197" s="1465"/>
      <c r="E197" s="331" t="str">
        <f>E196</f>
        <v>111/12/26</v>
      </c>
      <c r="F197" s="1417"/>
      <c r="G197" s="1542"/>
      <c r="H197" s="323">
        <v>10</v>
      </c>
      <c r="I197" s="400" t="s">
        <v>459</v>
      </c>
      <c r="J197" s="1544"/>
      <c r="K197" s="323">
        <f>H197+K195</f>
        <v>1528</v>
      </c>
      <c r="L197" s="400" t="s">
        <v>459</v>
      </c>
      <c r="M197" s="1546"/>
      <c r="N197" s="320" t="s">
        <v>879</v>
      </c>
      <c r="O197" s="1548"/>
      <c r="P197" s="327"/>
    </row>
    <row r="198" spans="1:16" s="328" customFormat="1" ht="30" customHeight="1">
      <c r="A198" s="1410" t="s">
        <v>7102</v>
      </c>
      <c r="B198" s="399" t="s">
        <v>1222</v>
      </c>
      <c r="C198" s="1416">
        <v>52992</v>
      </c>
      <c r="D198" s="1464" t="s">
        <v>459</v>
      </c>
      <c r="E198" s="331" t="s">
        <v>7103</v>
      </c>
      <c r="F198" s="1416">
        <v>835</v>
      </c>
      <c r="G198" s="1541" t="s">
        <v>459</v>
      </c>
      <c r="H198" s="1455" t="str">
        <f>E198</f>
        <v>111/12/29</v>
      </c>
      <c r="I198" s="1358"/>
      <c r="J198" s="1543" t="s">
        <v>876</v>
      </c>
      <c r="K198" s="323">
        <f>F198+K196</f>
        <v>37887</v>
      </c>
      <c r="L198" s="400" t="s">
        <v>459</v>
      </c>
      <c r="M198" s="1545" t="s">
        <v>444</v>
      </c>
      <c r="N198" s="320" t="s">
        <v>714</v>
      </c>
      <c r="O198" s="1547" t="s">
        <v>7104</v>
      </c>
      <c r="P198" s="327"/>
    </row>
    <row r="199" spans="1:16" s="328" customFormat="1" ht="30" customHeight="1">
      <c r="A199" s="1411"/>
      <c r="B199" s="399" t="s">
        <v>1223</v>
      </c>
      <c r="C199" s="1417"/>
      <c r="D199" s="1465"/>
      <c r="E199" s="331" t="str">
        <f>E198</f>
        <v>111/12/29</v>
      </c>
      <c r="F199" s="1417"/>
      <c r="G199" s="1542"/>
      <c r="H199" s="323">
        <v>17</v>
      </c>
      <c r="I199" s="400" t="s">
        <v>459</v>
      </c>
      <c r="J199" s="1544"/>
      <c r="K199" s="323">
        <f>H199+K197</f>
        <v>1545</v>
      </c>
      <c r="L199" s="400" t="s">
        <v>459</v>
      </c>
      <c r="M199" s="1546"/>
      <c r="N199" s="320" t="s">
        <v>879</v>
      </c>
      <c r="O199" s="1548"/>
      <c r="P199" s="327"/>
    </row>
    <row r="200" spans="1:16" s="328" customFormat="1" ht="30" customHeight="1">
      <c r="A200" s="1410" t="s">
        <v>7281</v>
      </c>
      <c r="B200" s="399" t="s">
        <v>1222</v>
      </c>
      <c r="C200" s="1416">
        <v>52992</v>
      </c>
      <c r="D200" s="1464" t="s">
        <v>459</v>
      </c>
      <c r="E200" s="331" t="s">
        <v>7280</v>
      </c>
      <c r="F200" s="1416">
        <f>512+512</f>
        <v>1024</v>
      </c>
      <c r="G200" s="1541" t="s">
        <v>459</v>
      </c>
      <c r="H200" s="1455" t="str">
        <f>E200</f>
        <v>112/1/9</v>
      </c>
      <c r="I200" s="1358"/>
      <c r="J200" s="1543" t="s">
        <v>876</v>
      </c>
      <c r="K200" s="323">
        <f>F200+K198</f>
        <v>38911</v>
      </c>
      <c r="L200" s="400" t="s">
        <v>459</v>
      </c>
      <c r="M200" s="1545" t="s">
        <v>444</v>
      </c>
      <c r="N200" s="320" t="s">
        <v>4366</v>
      </c>
      <c r="O200" s="1547" t="s">
        <v>7286</v>
      </c>
      <c r="P200" s="327"/>
    </row>
    <row r="201" spans="1:16" s="328" customFormat="1" ht="30" customHeight="1">
      <c r="A201" s="1411"/>
      <c r="B201" s="399" t="s">
        <v>1223</v>
      </c>
      <c r="C201" s="1417"/>
      <c r="D201" s="1465"/>
      <c r="E201" s="331" t="str">
        <f>E200</f>
        <v>112/1/9</v>
      </c>
      <c r="F201" s="1417"/>
      <c r="G201" s="1542"/>
      <c r="H201" s="323">
        <v>41</v>
      </c>
      <c r="I201" s="400" t="s">
        <v>459</v>
      </c>
      <c r="J201" s="1544"/>
      <c r="K201" s="323">
        <f>H201+K199</f>
        <v>1586</v>
      </c>
      <c r="L201" s="400" t="s">
        <v>459</v>
      </c>
      <c r="M201" s="1546"/>
      <c r="N201" s="320" t="s">
        <v>3437</v>
      </c>
      <c r="O201" s="1548"/>
      <c r="P201" s="327"/>
    </row>
    <row r="202" spans="1:16" s="328" customFormat="1" ht="30" customHeight="1">
      <c r="A202" s="1410" t="s">
        <v>7282</v>
      </c>
      <c r="B202" s="399" t="s">
        <v>1222</v>
      </c>
      <c r="C202" s="1416">
        <v>52992</v>
      </c>
      <c r="D202" s="1464" t="s">
        <v>459</v>
      </c>
      <c r="E202" s="331" t="s">
        <v>7280</v>
      </c>
      <c r="F202" s="1416">
        <v>90</v>
      </c>
      <c r="G202" s="1541" t="s">
        <v>459</v>
      </c>
      <c r="H202" s="1455" t="str">
        <f>E202</f>
        <v>112/1/9</v>
      </c>
      <c r="I202" s="1358"/>
      <c r="J202" s="1543" t="s">
        <v>876</v>
      </c>
      <c r="K202" s="323">
        <f>F202+K200</f>
        <v>39001</v>
      </c>
      <c r="L202" s="400" t="s">
        <v>459</v>
      </c>
      <c r="M202" s="1545" t="s">
        <v>444</v>
      </c>
      <c r="N202" s="320" t="s">
        <v>714</v>
      </c>
      <c r="O202" s="1547" t="s">
        <v>7285</v>
      </c>
      <c r="P202" s="327"/>
    </row>
    <row r="203" spans="1:16" s="328" customFormat="1" ht="30" customHeight="1">
      <c r="A203" s="1411"/>
      <c r="B203" s="399" t="s">
        <v>1223</v>
      </c>
      <c r="C203" s="1417"/>
      <c r="D203" s="1465"/>
      <c r="E203" s="331" t="str">
        <f>E202</f>
        <v>112/1/9</v>
      </c>
      <c r="F203" s="1417"/>
      <c r="G203" s="1542"/>
      <c r="H203" s="323">
        <v>10</v>
      </c>
      <c r="I203" s="400" t="s">
        <v>459</v>
      </c>
      <c r="J203" s="1544"/>
      <c r="K203" s="323">
        <f>H203+K201</f>
        <v>1596</v>
      </c>
      <c r="L203" s="400" t="s">
        <v>459</v>
      </c>
      <c r="M203" s="1546"/>
      <c r="N203" s="320" t="s">
        <v>879</v>
      </c>
      <c r="O203" s="1548"/>
      <c r="P203" s="327"/>
    </row>
    <row r="204" spans="1:16" s="328" customFormat="1" ht="30" customHeight="1">
      <c r="A204" s="1410" t="s">
        <v>7463</v>
      </c>
      <c r="B204" s="399" t="s">
        <v>1222</v>
      </c>
      <c r="C204" s="1416">
        <v>52992</v>
      </c>
      <c r="D204" s="1464" t="s">
        <v>459</v>
      </c>
      <c r="E204" s="331" t="s">
        <v>7267</v>
      </c>
      <c r="F204" s="1416">
        <v>710</v>
      </c>
      <c r="G204" s="1541" t="s">
        <v>459</v>
      </c>
      <c r="H204" s="1455" t="str">
        <f>E204</f>
        <v>112/1/11</v>
      </c>
      <c r="I204" s="1358"/>
      <c r="J204" s="1543" t="s">
        <v>876</v>
      </c>
      <c r="K204" s="323">
        <f>F204+K202</f>
        <v>39711</v>
      </c>
      <c r="L204" s="400" t="s">
        <v>459</v>
      </c>
      <c r="M204" s="1545" t="s">
        <v>444</v>
      </c>
      <c r="N204" s="320" t="s">
        <v>714</v>
      </c>
      <c r="O204" s="1547" t="s">
        <v>7464</v>
      </c>
      <c r="P204" s="327"/>
    </row>
    <row r="205" spans="1:16" s="328" customFormat="1" ht="30" customHeight="1">
      <c r="A205" s="1411"/>
      <c r="B205" s="399" t="s">
        <v>1223</v>
      </c>
      <c r="C205" s="1417"/>
      <c r="D205" s="1465"/>
      <c r="E205" s="331" t="str">
        <f>E204</f>
        <v>112/1/11</v>
      </c>
      <c r="F205" s="1417"/>
      <c r="G205" s="1542"/>
      <c r="H205" s="323">
        <v>15</v>
      </c>
      <c r="I205" s="400" t="s">
        <v>459</v>
      </c>
      <c r="J205" s="1544"/>
      <c r="K205" s="323">
        <f>H205+K203</f>
        <v>1611</v>
      </c>
      <c r="L205" s="400" t="s">
        <v>459</v>
      </c>
      <c r="M205" s="1546"/>
      <c r="N205" s="320" t="s">
        <v>879</v>
      </c>
      <c r="O205" s="1548"/>
      <c r="P205" s="327"/>
    </row>
    <row r="206" spans="1:16" s="328" customFormat="1" ht="30" customHeight="1">
      <c r="A206" s="1410" t="s">
        <v>7465</v>
      </c>
      <c r="B206" s="399" t="s">
        <v>1222</v>
      </c>
      <c r="C206" s="1416">
        <v>52992</v>
      </c>
      <c r="D206" s="1464" t="s">
        <v>459</v>
      </c>
      <c r="E206" s="331" t="s">
        <v>7304</v>
      </c>
      <c r="F206" s="1416">
        <v>124</v>
      </c>
      <c r="G206" s="1541" t="s">
        <v>459</v>
      </c>
      <c r="H206" s="1455" t="str">
        <f>E206</f>
        <v>112/1/16</v>
      </c>
      <c r="I206" s="1358"/>
      <c r="J206" s="1543" t="s">
        <v>876</v>
      </c>
      <c r="K206" s="323">
        <f>F206+K204</f>
        <v>39835</v>
      </c>
      <c r="L206" s="400" t="s">
        <v>459</v>
      </c>
      <c r="M206" s="1545" t="s">
        <v>444</v>
      </c>
      <c r="N206" s="320" t="s">
        <v>714</v>
      </c>
      <c r="O206" s="1547" t="s">
        <v>7466</v>
      </c>
      <c r="P206" s="327"/>
    </row>
    <row r="207" spans="1:16" s="328" customFormat="1" ht="30" customHeight="1">
      <c r="A207" s="1411"/>
      <c r="B207" s="399" t="s">
        <v>1223</v>
      </c>
      <c r="C207" s="1417"/>
      <c r="D207" s="1465"/>
      <c r="E207" s="331" t="str">
        <f>E206</f>
        <v>112/1/16</v>
      </c>
      <c r="F207" s="1417"/>
      <c r="G207" s="1542"/>
      <c r="H207" s="323">
        <v>10</v>
      </c>
      <c r="I207" s="400" t="s">
        <v>459</v>
      </c>
      <c r="J207" s="1544"/>
      <c r="K207" s="323">
        <f>H207+K205</f>
        <v>1621</v>
      </c>
      <c r="L207" s="400" t="s">
        <v>459</v>
      </c>
      <c r="M207" s="1546"/>
      <c r="N207" s="320" t="s">
        <v>879</v>
      </c>
      <c r="O207" s="1548"/>
      <c r="P207" s="327"/>
    </row>
    <row r="208" spans="1:16" s="328" customFormat="1" ht="30" customHeight="1">
      <c r="A208" s="1410" t="s">
        <v>7467</v>
      </c>
      <c r="B208" s="399" t="s">
        <v>1222</v>
      </c>
      <c r="C208" s="1416">
        <v>52992</v>
      </c>
      <c r="D208" s="1464" t="s">
        <v>459</v>
      </c>
      <c r="E208" s="331" t="s">
        <v>7432</v>
      </c>
      <c r="F208" s="1416">
        <v>112</v>
      </c>
      <c r="G208" s="1541" t="s">
        <v>459</v>
      </c>
      <c r="H208" s="1455" t="str">
        <f>E208</f>
        <v>112/1/17</v>
      </c>
      <c r="I208" s="1358"/>
      <c r="J208" s="1543" t="s">
        <v>876</v>
      </c>
      <c r="K208" s="323">
        <f>F208+K206</f>
        <v>39947</v>
      </c>
      <c r="L208" s="400" t="s">
        <v>459</v>
      </c>
      <c r="M208" s="1545" t="s">
        <v>444</v>
      </c>
      <c r="N208" s="320" t="s">
        <v>4366</v>
      </c>
      <c r="O208" s="1547" t="s">
        <v>7468</v>
      </c>
      <c r="P208" s="327"/>
    </row>
    <row r="209" spans="1:16" s="328" customFormat="1" ht="30" customHeight="1">
      <c r="A209" s="1411"/>
      <c r="B209" s="399" t="s">
        <v>1223</v>
      </c>
      <c r="C209" s="1417"/>
      <c r="D209" s="1465"/>
      <c r="E209" s="331" t="str">
        <f>E208</f>
        <v>112/1/17</v>
      </c>
      <c r="F209" s="1417"/>
      <c r="G209" s="1542"/>
      <c r="H209" s="323">
        <v>10</v>
      </c>
      <c r="I209" s="400" t="s">
        <v>459</v>
      </c>
      <c r="J209" s="1544"/>
      <c r="K209" s="323">
        <f>H209+K207</f>
        <v>1631</v>
      </c>
      <c r="L209" s="400" t="s">
        <v>459</v>
      </c>
      <c r="M209" s="1546"/>
      <c r="N209" s="320" t="s">
        <v>3437</v>
      </c>
      <c r="O209" s="1548"/>
      <c r="P209" s="327"/>
    </row>
  </sheetData>
  <mergeCells count="938">
    <mergeCell ref="A164:A165"/>
    <mergeCell ref="C164:C165"/>
    <mergeCell ref="D164:D165"/>
    <mergeCell ref="F164:F165"/>
    <mergeCell ref="G164:G165"/>
    <mergeCell ref="H164:I164"/>
    <mergeCell ref="J164:J165"/>
    <mergeCell ref="M164:M165"/>
    <mergeCell ref="O164:O165"/>
    <mergeCell ref="A162:A163"/>
    <mergeCell ref="C162:C163"/>
    <mergeCell ref="D162:D163"/>
    <mergeCell ref="F162:F163"/>
    <mergeCell ref="G162:G163"/>
    <mergeCell ref="H162:I162"/>
    <mergeCell ref="J162:J163"/>
    <mergeCell ref="M162:M163"/>
    <mergeCell ref="O162:O163"/>
    <mergeCell ref="A160:A161"/>
    <mergeCell ref="C160:C161"/>
    <mergeCell ref="D160:D161"/>
    <mergeCell ref="F160:F161"/>
    <mergeCell ref="G160:G161"/>
    <mergeCell ref="H160:I160"/>
    <mergeCell ref="J160:J161"/>
    <mergeCell ref="M160:M161"/>
    <mergeCell ref="O160:O161"/>
    <mergeCell ref="A158:A159"/>
    <mergeCell ref="C158:C159"/>
    <mergeCell ref="D158:D159"/>
    <mergeCell ref="F158:F159"/>
    <mergeCell ref="G158:G159"/>
    <mergeCell ref="H158:I158"/>
    <mergeCell ref="J158:J159"/>
    <mergeCell ref="M158:M159"/>
    <mergeCell ref="O158:O159"/>
    <mergeCell ref="A156:A157"/>
    <mergeCell ref="C156:C157"/>
    <mergeCell ref="D156:D157"/>
    <mergeCell ref="F156:F157"/>
    <mergeCell ref="G156:G157"/>
    <mergeCell ref="H156:I156"/>
    <mergeCell ref="J156:J157"/>
    <mergeCell ref="M156:M157"/>
    <mergeCell ref="O156:O157"/>
    <mergeCell ref="A154:A155"/>
    <mergeCell ref="C154:C155"/>
    <mergeCell ref="D154:D155"/>
    <mergeCell ref="F154:F155"/>
    <mergeCell ref="G154:G155"/>
    <mergeCell ref="H154:I154"/>
    <mergeCell ref="J154:J155"/>
    <mergeCell ref="M154:M155"/>
    <mergeCell ref="O154:O155"/>
    <mergeCell ref="A152:A153"/>
    <mergeCell ref="C152:C153"/>
    <mergeCell ref="D152:D153"/>
    <mergeCell ref="F152:F153"/>
    <mergeCell ref="G152:G153"/>
    <mergeCell ref="H152:I152"/>
    <mergeCell ref="J152:J153"/>
    <mergeCell ref="M152:M153"/>
    <mergeCell ref="O152:O153"/>
    <mergeCell ref="A150:A151"/>
    <mergeCell ref="C150:C151"/>
    <mergeCell ref="D150:D151"/>
    <mergeCell ref="F150:F151"/>
    <mergeCell ref="G150:G151"/>
    <mergeCell ref="H150:I150"/>
    <mergeCell ref="J150:J151"/>
    <mergeCell ref="M150:M151"/>
    <mergeCell ref="O150:O151"/>
    <mergeCell ref="A148:A149"/>
    <mergeCell ref="C148:C149"/>
    <mergeCell ref="D148:D149"/>
    <mergeCell ref="F148:F149"/>
    <mergeCell ref="G148:G149"/>
    <mergeCell ref="H148:I148"/>
    <mergeCell ref="J148:J149"/>
    <mergeCell ref="M148:M149"/>
    <mergeCell ref="O148:O149"/>
    <mergeCell ref="A146:A147"/>
    <mergeCell ref="C146:C147"/>
    <mergeCell ref="D146:D147"/>
    <mergeCell ref="F146:F147"/>
    <mergeCell ref="G146:G147"/>
    <mergeCell ref="H146:I146"/>
    <mergeCell ref="J146:J147"/>
    <mergeCell ref="M146:M147"/>
    <mergeCell ref="O146:O147"/>
    <mergeCell ref="A144:A145"/>
    <mergeCell ref="C144:C145"/>
    <mergeCell ref="D144:D145"/>
    <mergeCell ref="F144:F145"/>
    <mergeCell ref="G144:G145"/>
    <mergeCell ref="H144:I144"/>
    <mergeCell ref="J144:J145"/>
    <mergeCell ref="M144:M145"/>
    <mergeCell ref="O144:O145"/>
    <mergeCell ref="A142:A143"/>
    <mergeCell ref="C142:C143"/>
    <mergeCell ref="D142:D143"/>
    <mergeCell ref="F142:F143"/>
    <mergeCell ref="G142:G143"/>
    <mergeCell ref="H142:I142"/>
    <mergeCell ref="J142:J143"/>
    <mergeCell ref="M142:M143"/>
    <mergeCell ref="O142:O143"/>
    <mergeCell ref="A140:A141"/>
    <mergeCell ref="C140:C141"/>
    <mergeCell ref="D140:D141"/>
    <mergeCell ref="F140:F141"/>
    <mergeCell ref="G140:G141"/>
    <mergeCell ref="H140:I140"/>
    <mergeCell ref="J140:J141"/>
    <mergeCell ref="M140:M141"/>
    <mergeCell ref="O140:O141"/>
    <mergeCell ref="A138:A139"/>
    <mergeCell ref="C138:C139"/>
    <mergeCell ref="D138:D139"/>
    <mergeCell ref="F138:F139"/>
    <mergeCell ref="G138:G139"/>
    <mergeCell ref="H138:I138"/>
    <mergeCell ref="J138:J139"/>
    <mergeCell ref="M138:M139"/>
    <mergeCell ref="O138:O139"/>
    <mergeCell ref="A136:A137"/>
    <mergeCell ref="C136:C137"/>
    <mergeCell ref="D136:D137"/>
    <mergeCell ref="F136:F137"/>
    <mergeCell ref="G136:G137"/>
    <mergeCell ref="H136:I136"/>
    <mergeCell ref="J136:J137"/>
    <mergeCell ref="M136:M137"/>
    <mergeCell ref="O136:O137"/>
    <mergeCell ref="A134:A135"/>
    <mergeCell ref="C134:C135"/>
    <mergeCell ref="D134:D135"/>
    <mergeCell ref="F134:F135"/>
    <mergeCell ref="G134:G135"/>
    <mergeCell ref="H134:I134"/>
    <mergeCell ref="J134:J135"/>
    <mergeCell ref="M134:M135"/>
    <mergeCell ref="O134:O135"/>
    <mergeCell ref="A132:A133"/>
    <mergeCell ref="C132:C133"/>
    <mergeCell ref="D132:D133"/>
    <mergeCell ref="F132:F133"/>
    <mergeCell ref="G132:G133"/>
    <mergeCell ref="H132:I132"/>
    <mergeCell ref="J132:J133"/>
    <mergeCell ref="M132:M133"/>
    <mergeCell ref="O132:O133"/>
    <mergeCell ref="A104:A105"/>
    <mergeCell ref="C104:C105"/>
    <mergeCell ref="D104:D105"/>
    <mergeCell ref="F104:F105"/>
    <mergeCell ref="G104:G105"/>
    <mergeCell ref="H104:I104"/>
    <mergeCell ref="J104:J105"/>
    <mergeCell ref="M104:M105"/>
    <mergeCell ref="O104:O105"/>
    <mergeCell ref="A102:A103"/>
    <mergeCell ref="C102:C103"/>
    <mergeCell ref="D102:D103"/>
    <mergeCell ref="F102:F103"/>
    <mergeCell ref="G102:G103"/>
    <mergeCell ref="H102:I102"/>
    <mergeCell ref="J102:J103"/>
    <mergeCell ref="M102:M103"/>
    <mergeCell ref="O102:O103"/>
    <mergeCell ref="A84:A85"/>
    <mergeCell ref="C84:C85"/>
    <mergeCell ref="D84:D85"/>
    <mergeCell ref="F84:F85"/>
    <mergeCell ref="G84:G85"/>
    <mergeCell ref="H84:I84"/>
    <mergeCell ref="J84:J85"/>
    <mergeCell ref="M84:M85"/>
    <mergeCell ref="O84:O85"/>
    <mergeCell ref="A82:A83"/>
    <mergeCell ref="C82:C83"/>
    <mergeCell ref="D82:D83"/>
    <mergeCell ref="F82:F83"/>
    <mergeCell ref="G82:G83"/>
    <mergeCell ref="H82:I82"/>
    <mergeCell ref="J82:J83"/>
    <mergeCell ref="M82:M83"/>
    <mergeCell ref="O82:O83"/>
    <mergeCell ref="A80:A81"/>
    <mergeCell ref="C80:C81"/>
    <mergeCell ref="D80:D81"/>
    <mergeCell ref="F80:F81"/>
    <mergeCell ref="G80:G81"/>
    <mergeCell ref="H80:I80"/>
    <mergeCell ref="J80:J81"/>
    <mergeCell ref="M80:M81"/>
    <mergeCell ref="O80:O81"/>
    <mergeCell ref="A78:A79"/>
    <mergeCell ref="C78:C79"/>
    <mergeCell ref="D78:D79"/>
    <mergeCell ref="F78:F79"/>
    <mergeCell ref="G78:G79"/>
    <mergeCell ref="H78:I78"/>
    <mergeCell ref="J78:J79"/>
    <mergeCell ref="M78:M79"/>
    <mergeCell ref="O78:O79"/>
    <mergeCell ref="A76:A77"/>
    <mergeCell ref="C76:C77"/>
    <mergeCell ref="D76:D77"/>
    <mergeCell ref="F76:F77"/>
    <mergeCell ref="G76:G77"/>
    <mergeCell ref="H76:I76"/>
    <mergeCell ref="J76:J77"/>
    <mergeCell ref="M76:M77"/>
    <mergeCell ref="O76:O77"/>
    <mergeCell ref="A68:A69"/>
    <mergeCell ref="C68:C69"/>
    <mergeCell ref="D68:D69"/>
    <mergeCell ref="F68:F69"/>
    <mergeCell ref="G68:G69"/>
    <mergeCell ref="H68:I68"/>
    <mergeCell ref="J68:J69"/>
    <mergeCell ref="M68:M69"/>
    <mergeCell ref="O68:O69"/>
    <mergeCell ref="A66:A67"/>
    <mergeCell ref="C66:C67"/>
    <mergeCell ref="D66:D67"/>
    <mergeCell ref="F66:F67"/>
    <mergeCell ref="G66:G67"/>
    <mergeCell ref="H66:I66"/>
    <mergeCell ref="J66:J67"/>
    <mergeCell ref="M66:M67"/>
    <mergeCell ref="O66:O67"/>
    <mergeCell ref="A64:A65"/>
    <mergeCell ref="C64:C65"/>
    <mergeCell ref="D64:D65"/>
    <mergeCell ref="F64:F65"/>
    <mergeCell ref="G64:G65"/>
    <mergeCell ref="H64:I64"/>
    <mergeCell ref="J64:J65"/>
    <mergeCell ref="M64:M65"/>
    <mergeCell ref="O64:O65"/>
    <mergeCell ref="A62:A63"/>
    <mergeCell ref="C62:C63"/>
    <mergeCell ref="D62:D63"/>
    <mergeCell ref="F62:F63"/>
    <mergeCell ref="G62:G63"/>
    <mergeCell ref="H62:I62"/>
    <mergeCell ref="J62:J63"/>
    <mergeCell ref="M62:M63"/>
    <mergeCell ref="O62:O63"/>
    <mergeCell ref="A60:A61"/>
    <mergeCell ref="C60:C61"/>
    <mergeCell ref="D60:D61"/>
    <mergeCell ref="F60:F61"/>
    <mergeCell ref="G60:G61"/>
    <mergeCell ref="H60:I60"/>
    <mergeCell ref="J60:J61"/>
    <mergeCell ref="M60:M61"/>
    <mergeCell ref="O60:O61"/>
    <mergeCell ref="A58:A59"/>
    <mergeCell ref="C58:C59"/>
    <mergeCell ref="D58:D59"/>
    <mergeCell ref="F58:F59"/>
    <mergeCell ref="G58:G59"/>
    <mergeCell ref="H58:I58"/>
    <mergeCell ref="J58:J59"/>
    <mergeCell ref="M58:M59"/>
    <mergeCell ref="O58:O59"/>
    <mergeCell ref="A54:A55"/>
    <mergeCell ref="C54:C55"/>
    <mergeCell ref="D54:D55"/>
    <mergeCell ref="F54:F55"/>
    <mergeCell ref="G54:G55"/>
    <mergeCell ref="H54:I54"/>
    <mergeCell ref="J54:J55"/>
    <mergeCell ref="M54:M55"/>
    <mergeCell ref="O54:O55"/>
    <mergeCell ref="K3:L3"/>
    <mergeCell ref="A4:A5"/>
    <mergeCell ref="C4:C5"/>
    <mergeCell ref="D4:D5"/>
    <mergeCell ref="F4:F5"/>
    <mergeCell ref="G4:G5"/>
    <mergeCell ref="H4:I4"/>
    <mergeCell ref="J4:J5"/>
    <mergeCell ref="A1:O1"/>
    <mergeCell ref="A2:A3"/>
    <mergeCell ref="C2:D3"/>
    <mergeCell ref="F2:G3"/>
    <mergeCell ref="H2:I2"/>
    <mergeCell ref="J2:J3"/>
    <mergeCell ref="K2:L2"/>
    <mergeCell ref="M2:M3"/>
    <mergeCell ref="N2:N3"/>
    <mergeCell ref="H3:I3"/>
    <mergeCell ref="O6:O7"/>
    <mergeCell ref="M4:M5"/>
    <mergeCell ref="O4:O5"/>
    <mergeCell ref="A6:A7"/>
    <mergeCell ref="C6:C7"/>
    <mergeCell ref="D6:D7"/>
    <mergeCell ref="F6:F7"/>
    <mergeCell ref="G6:G7"/>
    <mergeCell ref="H6:I6"/>
    <mergeCell ref="J6:J7"/>
    <mergeCell ref="M6:M7"/>
    <mergeCell ref="J10:J11"/>
    <mergeCell ref="M10:M11"/>
    <mergeCell ref="O10:O11"/>
    <mergeCell ref="A12:A13"/>
    <mergeCell ref="C12:C13"/>
    <mergeCell ref="D12:D13"/>
    <mergeCell ref="F12:F13"/>
    <mergeCell ref="G12:G13"/>
    <mergeCell ref="H12:I12"/>
    <mergeCell ref="J12:J13"/>
    <mergeCell ref="A10:A11"/>
    <mergeCell ref="C10:C11"/>
    <mergeCell ref="D10:D11"/>
    <mergeCell ref="F10:F11"/>
    <mergeCell ref="G10:G11"/>
    <mergeCell ref="H10:I10"/>
    <mergeCell ref="O14:O15"/>
    <mergeCell ref="M12:M13"/>
    <mergeCell ref="O12:O13"/>
    <mergeCell ref="A14:A15"/>
    <mergeCell ref="C14:C15"/>
    <mergeCell ref="D14:D15"/>
    <mergeCell ref="F14:F15"/>
    <mergeCell ref="G14:G15"/>
    <mergeCell ref="H14:I14"/>
    <mergeCell ref="J14:J15"/>
    <mergeCell ref="M14:M15"/>
    <mergeCell ref="J16:J17"/>
    <mergeCell ref="M16:M17"/>
    <mergeCell ref="O16:O17"/>
    <mergeCell ref="A18:A19"/>
    <mergeCell ref="C18:C19"/>
    <mergeCell ref="D18:D19"/>
    <mergeCell ref="F18:F19"/>
    <mergeCell ref="G18:G19"/>
    <mergeCell ref="H18:I18"/>
    <mergeCell ref="J18:J19"/>
    <mergeCell ref="A16:A17"/>
    <mergeCell ref="C16:C17"/>
    <mergeCell ref="D16:D17"/>
    <mergeCell ref="F16:F17"/>
    <mergeCell ref="G16:G17"/>
    <mergeCell ref="H16:I16"/>
    <mergeCell ref="M18:M19"/>
    <mergeCell ref="O18:O19"/>
    <mergeCell ref="A20:A21"/>
    <mergeCell ref="C20:C21"/>
    <mergeCell ref="D20:D21"/>
    <mergeCell ref="F20:F21"/>
    <mergeCell ref="G20:G21"/>
    <mergeCell ref="H20:I20"/>
    <mergeCell ref="J20:J21"/>
    <mergeCell ref="M20:M21"/>
    <mergeCell ref="O20:O21"/>
    <mergeCell ref="A22:A23"/>
    <mergeCell ref="C22:C23"/>
    <mergeCell ref="D22:D23"/>
    <mergeCell ref="F22:F23"/>
    <mergeCell ref="G22:G23"/>
    <mergeCell ref="H22:I22"/>
    <mergeCell ref="J22:J23"/>
    <mergeCell ref="M22:M23"/>
    <mergeCell ref="O22:O23"/>
    <mergeCell ref="J24:J25"/>
    <mergeCell ref="M24:M25"/>
    <mergeCell ref="O24:O25"/>
    <mergeCell ref="A26:A27"/>
    <mergeCell ref="C26:C27"/>
    <mergeCell ref="D26:D27"/>
    <mergeCell ref="F26:F27"/>
    <mergeCell ref="G26:G27"/>
    <mergeCell ref="H26:I26"/>
    <mergeCell ref="J26:J27"/>
    <mergeCell ref="A24:A25"/>
    <mergeCell ref="C24:C25"/>
    <mergeCell ref="D24:D25"/>
    <mergeCell ref="F24:F25"/>
    <mergeCell ref="G24:G25"/>
    <mergeCell ref="H24:I24"/>
    <mergeCell ref="M26:M27"/>
    <mergeCell ref="O26:O27"/>
    <mergeCell ref="A28:A29"/>
    <mergeCell ref="C28:C29"/>
    <mergeCell ref="D28:D29"/>
    <mergeCell ref="F28:F29"/>
    <mergeCell ref="G28:G29"/>
    <mergeCell ref="H28:I28"/>
    <mergeCell ref="J28:J29"/>
    <mergeCell ref="M28:M29"/>
    <mergeCell ref="O28:O29"/>
    <mergeCell ref="A30:A31"/>
    <mergeCell ref="C30:C31"/>
    <mergeCell ref="D30:D31"/>
    <mergeCell ref="F30:F31"/>
    <mergeCell ref="G30:G31"/>
    <mergeCell ref="H30:I30"/>
    <mergeCell ref="J30:J31"/>
    <mergeCell ref="M30:M31"/>
    <mergeCell ref="O30:O31"/>
    <mergeCell ref="G40:G41"/>
    <mergeCell ref="H40:I40"/>
    <mergeCell ref="J32:J33"/>
    <mergeCell ref="M32:M33"/>
    <mergeCell ref="O32:O33"/>
    <mergeCell ref="A34:A35"/>
    <mergeCell ref="C34:C35"/>
    <mergeCell ref="D34:D35"/>
    <mergeCell ref="F34:F35"/>
    <mergeCell ref="G34:G35"/>
    <mergeCell ref="H34:I34"/>
    <mergeCell ref="J34:J35"/>
    <mergeCell ref="A32:A33"/>
    <mergeCell ref="C32:C33"/>
    <mergeCell ref="D32:D33"/>
    <mergeCell ref="F32:F33"/>
    <mergeCell ref="G32:G33"/>
    <mergeCell ref="H32:I32"/>
    <mergeCell ref="M34:M35"/>
    <mergeCell ref="O34:O35"/>
    <mergeCell ref="O36:O37"/>
    <mergeCell ref="A38:A39"/>
    <mergeCell ref="C38:C39"/>
    <mergeCell ref="D38:D39"/>
    <mergeCell ref="F38:F39"/>
    <mergeCell ref="G38:G39"/>
    <mergeCell ref="H38:I38"/>
    <mergeCell ref="J38:J39"/>
    <mergeCell ref="M38:M39"/>
    <mergeCell ref="O38:O39"/>
    <mergeCell ref="A36:A37"/>
    <mergeCell ref="C36:C37"/>
    <mergeCell ref="D36:D37"/>
    <mergeCell ref="F36:F37"/>
    <mergeCell ref="G36:G37"/>
    <mergeCell ref="H36:I36"/>
    <mergeCell ref="J36:J37"/>
    <mergeCell ref="M36:M37"/>
    <mergeCell ref="M8:M9"/>
    <mergeCell ref="O8:O9"/>
    <mergeCell ref="A42:A43"/>
    <mergeCell ref="C42:C43"/>
    <mergeCell ref="D42:D43"/>
    <mergeCell ref="F42:F43"/>
    <mergeCell ref="G42:G43"/>
    <mergeCell ref="H42:I42"/>
    <mergeCell ref="J42:J43"/>
    <mergeCell ref="M42:M43"/>
    <mergeCell ref="J40:J41"/>
    <mergeCell ref="M40:M41"/>
    <mergeCell ref="O40:O41"/>
    <mergeCell ref="A8:A9"/>
    <mergeCell ref="C8:C9"/>
    <mergeCell ref="D8:D9"/>
    <mergeCell ref="F8:F9"/>
    <mergeCell ref="G8:G9"/>
    <mergeCell ref="H8:I8"/>
    <mergeCell ref="J8:J9"/>
    <mergeCell ref="A40:A41"/>
    <mergeCell ref="C40:C41"/>
    <mergeCell ref="D40:D41"/>
    <mergeCell ref="F40:F41"/>
    <mergeCell ref="O42:O43"/>
    <mergeCell ref="A44:A45"/>
    <mergeCell ref="C44:C45"/>
    <mergeCell ref="D44:D45"/>
    <mergeCell ref="F44:F45"/>
    <mergeCell ref="G44:G45"/>
    <mergeCell ref="H44:I44"/>
    <mergeCell ref="J44:J45"/>
    <mergeCell ref="M44:M45"/>
    <mergeCell ref="O44:O45"/>
    <mergeCell ref="J46:J47"/>
    <mergeCell ref="M46:M47"/>
    <mergeCell ref="O46:O47"/>
    <mergeCell ref="A48:A49"/>
    <mergeCell ref="C48:C49"/>
    <mergeCell ref="D48:D49"/>
    <mergeCell ref="F48:F49"/>
    <mergeCell ref="G48:G49"/>
    <mergeCell ref="H48:I48"/>
    <mergeCell ref="J48:J49"/>
    <mergeCell ref="A46:A47"/>
    <mergeCell ref="C46:C47"/>
    <mergeCell ref="D46:D47"/>
    <mergeCell ref="F46:F47"/>
    <mergeCell ref="G46:G47"/>
    <mergeCell ref="H46:I46"/>
    <mergeCell ref="O50:O51"/>
    <mergeCell ref="M48:M49"/>
    <mergeCell ref="O48:O49"/>
    <mergeCell ref="A50:A51"/>
    <mergeCell ref="C50:C51"/>
    <mergeCell ref="D50:D51"/>
    <mergeCell ref="F50:F51"/>
    <mergeCell ref="G50:G51"/>
    <mergeCell ref="H50:I50"/>
    <mergeCell ref="J50:J51"/>
    <mergeCell ref="M50:M51"/>
    <mergeCell ref="A52:A53"/>
    <mergeCell ref="C52:C53"/>
    <mergeCell ref="D52:D53"/>
    <mergeCell ref="F52:F53"/>
    <mergeCell ref="G52:G53"/>
    <mergeCell ref="H52:I52"/>
    <mergeCell ref="J52:J53"/>
    <mergeCell ref="M52:M53"/>
    <mergeCell ref="O52:O53"/>
    <mergeCell ref="A56:A57"/>
    <mergeCell ref="C56:C57"/>
    <mergeCell ref="D56:D57"/>
    <mergeCell ref="F56:F57"/>
    <mergeCell ref="G56:G57"/>
    <mergeCell ref="H56:I56"/>
    <mergeCell ref="J56:J57"/>
    <mergeCell ref="M56:M57"/>
    <mergeCell ref="O56:O57"/>
    <mergeCell ref="A70:A71"/>
    <mergeCell ref="C70:C71"/>
    <mergeCell ref="D70:D71"/>
    <mergeCell ref="F70:F71"/>
    <mergeCell ref="G70:G71"/>
    <mergeCell ref="H70:I70"/>
    <mergeCell ref="J70:J71"/>
    <mergeCell ref="M70:M71"/>
    <mergeCell ref="O70:O71"/>
    <mergeCell ref="A72:A73"/>
    <mergeCell ref="C72:C73"/>
    <mergeCell ref="D72:D73"/>
    <mergeCell ref="F72:F73"/>
    <mergeCell ref="G72:G73"/>
    <mergeCell ref="H72:I72"/>
    <mergeCell ref="J72:J73"/>
    <mergeCell ref="M72:M73"/>
    <mergeCell ref="O72:O73"/>
    <mergeCell ref="A74:A75"/>
    <mergeCell ref="C74:C75"/>
    <mergeCell ref="D74:D75"/>
    <mergeCell ref="F74:F75"/>
    <mergeCell ref="G74:G75"/>
    <mergeCell ref="H74:I74"/>
    <mergeCell ref="J74:J75"/>
    <mergeCell ref="M74:M75"/>
    <mergeCell ref="O74:O75"/>
    <mergeCell ref="A86:A87"/>
    <mergeCell ref="C86:C87"/>
    <mergeCell ref="D86:D87"/>
    <mergeCell ref="F86:F87"/>
    <mergeCell ref="G86:G87"/>
    <mergeCell ref="H86:I86"/>
    <mergeCell ref="J86:J87"/>
    <mergeCell ref="M86:M87"/>
    <mergeCell ref="O86:O87"/>
    <mergeCell ref="A88:A89"/>
    <mergeCell ref="C88:C89"/>
    <mergeCell ref="D88:D89"/>
    <mergeCell ref="F88:F89"/>
    <mergeCell ref="G88:G89"/>
    <mergeCell ref="H88:I88"/>
    <mergeCell ref="J88:J89"/>
    <mergeCell ref="M88:M89"/>
    <mergeCell ref="O88:O89"/>
    <mergeCell ref="A90:A91"/>
    <mergeCell ref="C90:C91"/>
    <mergeCell ref="D90:D91"/>
    <mergeCell ref="F90:F91"/>
    <mergeCell ref="G90:G91"/>
    <mergeCell ref="H90:I90"/>
    <mergeCell ref="J90:J91"/>
    <mergeCell ref="M90:M91"/>
    <mergeCell ref="O90:O91"/>
    <mergeCell ref="A92:A93"/>
    <mergeCell ref="C92:C93"/>
    <mergeCell ref="D92:D93"/>
    <mergeCell ref="F92:F93"/>
    <mergeCell ref="G92:G93"/>
    <mergeCell ref="H92:I92"/>
    <mergeCell ref="J92:J93"/>
    <mergeCell ref="M92:M93"/>
    <mergeCell ref="O92:O93"/>
    <mergeCell ref="A94:A95"/>
    <mergeCell ref="C94:C95"/>
    <mergeCell ref="D94:D95"/>
    <mergeCell ref="F94:F95"/>
    <mergeCell ref="G94:G95"/>
    <mergeCell ref="H94:I94"/>
    <mergeCell ref="J94:J95"/>
    <mergeCell ref="M94:M95"/>
    <mergeCell ref="O94:O95"/>
    <mergeCell ref="A96:A97"/>
    <mergeCell ref="C96:C97"/>
    <mergeCell ref="D96:D97"/>
    <mergeCell ref="F96:F97"/>
    <mergeCell ref="G96:G97"/>
    <mergeCell ref="H96:I96"/>
    <mergeCell ref="J96:J97"/>
    <mergeCell ref="M96:M97"/>
    <mergeCell ref="O96:O97"/>
    <mergeCell ref="A98:A99"/>
    <mergeCell ref="C98:C99"/>
    <mergeCell ref="D98:D99"/>
    <mergeCell ref="F98:F99"/>
    <mergeCell ref="G98:G99"/>
    <mergeCell ref="H98:I98"/>
    <mergeCell ref="J98:J99"/>
    <mergeCell ref="M98:M99"/>
    <mergeCell ref="O98:O99"/>
    <mergeCell ref="A100:A101"/>
    <mergeCell ref="C100:C101"/>
    <mergeCell ref="D100:D101"/>
    <mergeCell ref="F100:F101"/>
    <mergeCell ref="G100:G101"/>
    <mergeCell ref="H100:I100"/>
    <mergeCell ref="J100:J101"/>
    <mergeCell ref="M100:M101"/>
    <mergeCell ref="O100:O101"/>
    <mergeCell ref="A106:A107"/>
    <mergeCell ref="C106:C107"/>
    <mergeCell ref="D106:D107"/>
    <mergeCell ref="F106:F107"/>
    <mergeCell ref="G106:G107"/>
    <mergeCell ref="H106:I106"/>
    <mergeCell ref="J106:J107"/>
    <mergeCell ref="M106:M107"/>
    <mergeCell ref="O106:O107"/>
    <mergeCell ref="A108:A109"/>
    <mergeCell ref="C108:C109"/>
    <mergeCell ref="D108:D109"/>
    <mergeCell ref="F108:F109"/>
    <mergeCell ref="G108:G109"/>
    <mergeCell ref="H108:I108"/>
    <mergeCell ref="J108:J109"/>
    <mergeCell ref="M108:M109"/>
    <mergeCell ref="O108:O109"/>
    <mergeCell ref="A110:A111"/>
    <mergeCell ref="C110:C111"/>
    <mergeCell ref="D110:D111"/>
    <mergeCell ref="F110:F111"/>
    <mergeCell ref="G110:G111"/>
    <mergeCell ref="H110:I110"/>
    <mergeCell ref="J110:J111"/>
    <mergeCell ref="M110:M111"/>
    <mergeCell ref="O110:O111"/>
    <mergeCell ref="A112:A113"/>
    <mergeCell ref="C112:C113"/>
    <mergeCell ref="D112:D113"/>
    <mergeCell ref="F112:F113"/>
    <mergeCell ref="G112:G113"/>
    <mergeCell ref="H112:I112"/>
    <mergeCell ref="J112:J113"/>
    <mergeCell ref="M112:M113"/>
    <mergeCell ref="O112:O113"/>
    <mergeCell ref="A114:A115"/>
    <mergeCell ref="C114:C115"/>
    <mergeCell ref="D114:D115"/>
    <mergeCell ref="F114:F115"/>
    <mergeCell ref="G114:G115"/>
    <mergeCell ref="H114:I114"/>
    <mergeCell ref="J114:J115"/>
    <mergeCell ref="M114:M115"/>
    <mergeCell ref="O114:O115"/>
    <mergeCell ref="A116:A117"/>
    <mergeCell ref="C116:C117"/>
    <mergeCell ref="D116:D117"/>
    <mergeCell ref="F116:F117"/>
    <mergeCell ref="G116:G117"/>
    <mergeCell ref="H116:I116"/>
    <mergeCell ref="J116:J117"/>
    <mergeCell ref="M116:M117"/>
    <mergeCell ref="O116:O117"/>
    <mergeCell ref="A118:A119"/>
    <mergeCell ref="C118:C119"/>
    <mergeCell ref="D118:D119"/>
    <mergeCell ref="F118:F119"/>
    <mergeCell ref="G118:G119"/>
    <mergeCell ref="H118:I118"/>
    <mergeCell ref="J118:J119"/>
    <mergeCell ref="M118:M119"/>
    <mergeCell ref="O118:O119"/>
    <mergeCell ref="A120:A121"/>
    <mergeCell ref="C120:C121"/>
    <mergeCell ref="D120:D121"/>
    <mergeCell ref="F120:F121"/>
    <mergeCell ref="G120:G121"/>
    <mergeCell ref="H120:I120"/>
    <mergeCell ref="J120:J121"/>
    <mergeCell ref="M120:M121"/>
    <mergeCell ref="O120:O121"/>
    <mergeCell ref="A122:A123"/>
    <mergeCell ref="C122:C123"/>
    <mergeCell ref="D122:D123"/>
    <mergeCell ref="F122:F123"/>
    <mergeCell ref="G122:G123"/>
    <mergeCell ref="H122:I122"/>
    <mergeCell ref="J122:J123"/>
    <mergeCell ref="M122:M123"/>
    <mergeCell ref="O122:O123"/>
    <mergeCell ref="A124:A125"/>
    <mergeCell ref="C124:C125"/>
    <mergeCell ref="D124:D125"/>
    <mergeCell ref="F124:F125"/>
    <mergeCell ref="G124:G125"/>
    <mergeCell ref="H124:I124"/>
    <mergeCell ref="J124:J125"/>
    <mergeCell ref="M124:M125"/>
    <mergeCell ref="O124:O125"/>
    <mergeCell ref="A126:A127"/>
    <mergeCell ref="C126:C127"/>
    <mergeCell ref="D126:D127"/>
    <mergeCell ref="F126:F127"/>
    <mergeCell ref="G126:G127"/>
    <mergeCell ref="H126:I126"/>
    <mergeCell ref="J126:J127"/>
    <mergeCell ref="M126:M127"/>
    <mergeCell ref="O126:O127"/>
    <mergeCell ref="A128:A129"/>
    <mergeCell ref="C128:C129"/>
    <mergeCell ref="D128:D129"/>
    <mergeCell ref="F128:F129"/>
    <mergeCell ref="G128:G129"/>
    <mergeCell ref="H128:I128"/>
    <mergeCell ref="J128:J129"/>
    <mergeCell ref="M128:M129"/>
    <mergeCell ref="O128:O129"/>
    <mergeCell ref="A130:A131"/>
    <mergeCell ref="C130:C131"/>
    <mergeCell ref="D130:D131"/>
    <mergeCell ref="F130:F131"/>
    <mergeCell ref="G130:G131"/>
    <mergeCell ref="H130:I130"/>
    <mergeCell ref="J130:J131"/>
    <mergeCell ref="M130:M131"/>
    <mergeCell ref="O130:O131"/>
    <mergeCell ref="A166:A167"/>
    <mergeCell ref="C166:C167"/>
    <mergeCell ref="D166:D167"/>
    <mergeCell ref="F166:F167"/>
    <mergeCell ref="G166:G167"/>
    <mergeCell ref="H166:I166"/>
    <mergeCell ref="J166:J167"/>
    <mergeCell ref="M166:M167"/>
    <mergeCell ref="O166:O167"/>
    <mergeCell ref="A168:A169"/>
    <mergeCell ref="C168:C169"/>
    <mergeCell ref="D168:D169"/>
    <mergeCell ref="F168:F169"/>
    <mergeCell ref="G168:G169"/>
    <mergeCell ref="H168:I168"/>
    <mergeCell ref="J168:J169"/>
    <mergeCell ref="M168:M169"/>
    <mergeCell ref="O168:O169"/>
    <mergeCell ref="A170:A171"/>
    <mergeCell ref="C170:C171"/>
    <mergeCell ref="D170:D171"/>
    <mergeCell ref="F170:F171"/>
    <mergeCell ref="G170:G171"/>
    <mergeCell ref="H170:I170"/>
    <mergeCell ref="J170:J171"/>
    <mergeCell ref="M170:M171"/>
    <mergeCell ref="O170:O171"/>
    <mergeCell ref="A172:A173"/>
    <mergeCell ref="C172:C173"/>
    <mergeCell ref="D172:D173"/>
    <mergeCell ref="F172:F173"/>
    <mergeCell ref="G172:G173"/>
    <mergeCell ref="H172:I172"/>
    <mergeCell ref="J172:J173"/>
    <mergeCell ref="M172:M173"/>
    <mergeCell ref="O172:O173"/>
    <mergeCell ref="A174:A175"/>
    <mergeCell ref="C174:C175"/>
    <mergeCell ref="D174:D175"/>
    <mergeCell ref="F174:F175"/>
    <mergeCell ref="G174:G175"/>
    <mergeCell ref="H174:I174"/>
    <mergeCell ref="J174:J175"/>
    <mergeCell ref="M174:M175"/>
    <mergeCell ref="O174:O175"/>
    <mergeCell ref="A176:A177"/>
    <mergeCell ref="C176:C177"/>
    <mergeCell ref="D176:D177"/>
    <mergeCell ref="F176:F177"/>
    <mergeCell ref="G176:G177"/>
    <mergeCell ref="H176:I176"/>
    <mergeCell ref="J176:J177"/>
    <mergeCell ref="M176:M177"/>
    <mergeCell ref="O176:O177"/>
    <mergeCell ref="A178:A179"/>
    <mergeCell ref="C178:C179"/>
    <mergeCell ref="D178:D179"/>
    <mergeCell ref="F178:F179"/>
    <mergeCell ref="G178:G179"/>
    <mergeCell ref="H178:I178"/>
    <mergeCell ref="J178:J179"/>
    <mergeCell ref="M178:M179"/>
    <mergeCell ref="O178:O179"/>
    <mergeCell ref="A180:A181"/>
    <mergeCell ref="C180:C181"/>
    <mergeCell ref="D180:D181"/>
    <mergeCell ref="F180:F181"/>
    <mergeCell ref="G180:G181"/>
    <mergeCell ref="H180:I180"/>
    <mergeCell ref="J180:J181"/>
    <mergeCell ref="M180:M181"/>
    <mergeCell ref="O180:O181"/>
    <mergeCell ref="A182:A183"/>
    <mergeCell ref="C182:C183"/>
    <mergeCell ref="D182:D183"/>
    <mergeCell ref="F182:F183"/>
    <mergeCell ref="G182:G183"/>
    <mergeCell ref="H182:I182"/>
    <mergeCell ref="J182:J183"/>
    <mergeCell ref="M182:M183"/>
    <mergeCell ref="O182:O183"/>
    <mergeCell ref="A184:A185"/>
    <mergeCell ref="C184:C185"/>
    <mergeCell ref="D184:D185"/>
    <mergeCell ref="F184:F185"/>
    <mergeCell ref="G184:G185"/>
    <mergeCell ref="H184:I184"/>
    <mergeCell ref="J184:J185"/>
    <mergeCell ref="M184:M185"/>
    <mergeCell ref="O184:O185"/>
    <mergeCell ref="A186:A187"/>
    <mergeCell ref="C186:C187"/>
    <mergeCell ref="D186:D187"/>
    <mergeCell ref="F186:F187"/>
    <mergeCell ref="G186:G187"/>
    <mergeCell ref="H186:I186"/>
    <mergeCell ref="J186:J187"/>
    <mergeCell ref="M186:M187"/>
    <mergeCell ref="O186:O187"/>
    <mergeCell ref="A188:A189"/>
    <mergeCell ref="C188:C189"/>
    <mergeCell ref="D188:D189"/>
    <mergeCell ref="F188:F189"/>
    <mergeCell ref="G188:G189"/>
    <mergeCell ref="H188:I188"/>
    <mergeCell ref="J188:J189"/>
    <mergeCell ref="M188:M189"/>
    <mergeCell ref="O188:O189"/>
    <mergeCell ref="A190:A191"/>
    <mergeCell ref="C190:C191"/>
    <mergeCell ref="D190:D191"/>
    <mergeCell ref="F190:F191"/>
    <mergeCell ref="G190:G191"/>
    <mergeCell ref="H190:I190"/>
    <mergeCell ref="J190:J191"/>
    <mergeCell ref="M190:M191"/>
    <mergeCell ref="O190:O191"/>
    <mergeCell ref="A192:A193"/>
    <mergeCell ref="C192:C193"/>
    <mergeCell ref="D192:D193"/>
    <mergeCell ref="F192:F193"/>
    <mergeCell ref="G192:G193"/>
    <mergeCell ref="H192:I192"/>
    <mergeCell ref="J192:J193"/>
    <mergeCell ref="M192:M193"/>
    <mergeCell ref="O192:O193"/>
    <mergeCell ref="A194:A195"/>
    <mergeCell ref="C194:C195"/>
    <mergeCell ref="D194:D195"/>
    <mergeCell ref="F194:F195"/>
    <mergeCell ref="G194:G195"/>
    <mergeCell ref="H194:I194"/>
    <mergeCell ref="J194:J195"/>
    <mergeCell ref="M194:M195"/>
    <mergeCell ref="O194:O195"/>
    <mergeCell ref="A196:A197"/>
    <mergeCell ref="C196:C197"/>
    <mergeCell ref="D196:D197"/>
    <mergeCell ref="F196:F197"/>
    <mergeCell ref="G196:G197"/>
    <mergeCell ref="H196:I196"/>
    <mergeCell ref="J196:J197"/>
    <mergeCell ref="M196:M197"/>
    <mergeCell ref="O196:O197"/>
    <mergeCell ref="A198:A199"/>
    <mergeCell ref="C198:C199"/>
    <mergeCell ref="D198:D199"/>
    <mergeCell ref="F198:F199"/>
    <mergeCell ref="G198:G199"/>
    <mergeCell ref="H198:I198"/>
    <mergeCell ref="J198:J199"/>
    <mergeCell ref="M198:M199"/>
    <mergeCell ref="O198:O199"/>
    <mergeCell ref="A200:A201"/>
    <mergeCell ref="C200:C201"/>
    <mergeCell ref="D200:D201"/>
    <mergeCell ref="F200:F201"/>
    <mergeCell ref="G200:G201"/>
    <mergeCell ref="H200:I200"/>
    <mergeCell ref="J200:J201"/>
    <mergeCell ref="M200:M201"/>
    <mergeCell ref="O200:O201"/>
    <mergeCell ref="A202:A203"/>
    <mergeCell ref="C202:C203"/>
    <mergeCell ref="D202:D203"/>
    <mergeCell ref="F202:F203"/>
    <mergeCell ref="G202:G203"/>
    <mergeCell ref="H202:I202"/>
    <mergeCell ref="J202:J203"/>
    <mergeCell ref="M202:M203"/>
    <mergeCell ref="O202:O203"/>
    <mergeCell ref="A204:A205"/>
    <mergeCell ref="C204:C205"/>
    <mergeCell ref="D204:D205"/>
    <mergeCell ref="F204:F205"/>
    <mergeCell ref="G204:G205"/>
    <mergeCell ref="H204:I204"/>
    <mergeCell ref="J204:J205"/>
    <mergeCell ref="M204:M205"/>
    <mergeCell ref="O204:O205"/>
    <mergeCell ref="A206:A207"/>
    <mergeCell ref="C206:C207"/>
    <mergeCell ref="D206:D207"/>
    <mergeCell ref="F206:F207"/>
    <mergeCell ref="G206:G207"/>
    <mergeCell ref="H206:I206"/>
    <mergeCell ref="J206:J207"/>
    <mergeCell ref="M206:M207"/>
    <mergeCell ref="O206:O207"/>
    <mergeCell ref="A208:A209"/>
    <mergeCell ref="C208:C209"/>
    <mergeCell ref="D208:D209"/>
    <mergeCell ref="F208:F209"/>
    <mergeCell ref="G208:G209"/>
    <mergeCell ref="H208:I208"/>
    <mergeCell ref="J208:J209"/>
    <mergeCell ref="M208:M209"/>
    <mergeCell ref="O208:O209"/>
  </mergeCells>
  <phoneticPr fontId="37" type="noConversion"/>
  <printOptions horizontalCentered="1" verticalCentered="1"/>
  <pageMargins left="0.25" right="0.25" top="0.75" bottom="0.75" header="0.3" footer="0.3"/>
  <pageSetup paperSize="9" scale="79" fitToHeight="0" orientation="landscape" r:id="rId1"/>
  <headerFooter>
    <oddFooter>&amp;C第&amp;P頁 共&amp;N頁</oddFooter>
  </headerFooter>
  <rowBreaks count="1" manualBreakCount="1">
    <brk id="97" max="14"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161"/>
  <sheetViews>
    <sheetView view="pageBreakPreview" topLeftCell="A72" zoomScale="115" zoomScaleNormal="100" zoomScaleSheetLayoutView="115" zoomScalePageLayoutView="120" workbookViewId="0">
      <selection activeCell="O78" sqref="O78"/>
    </sheetView>
  </sheetViews>
  <sheetFormatPr defaultColWidth="9" defaultRowHeight="16.5"/>
  <cols>
    <col min="1" max="1" width="6.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4.5" style="72" customWidth="1"/>
    <col min="10" max="10" width="20.125" style="117"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488" t="s">
        <v>5037</v>
      </c>
      <c r="B1" s="1489"/>
      <c r="C1" s="1489"/>
      <c r="D1" s="1489"/>
      <c r="E1" s="1489"/>
      <c r="F1" s="1489"/>
      <c r="G1" s="1489"/>
      <c r="H1" s="1489"/>
      <c r="I1" s="1489"/>
      <c r="J1" s="1489"/>
      <c r="K1" s="1489"/>
      <c r="L1" s="1489"/>
      <c r="M1" s="1489"/>
      <c r="N1" s="1489"/>
      <c r="O1" s="1490"/>
      <c r="P1" s="118"/>
    </row>
    <row r="2" spans="1:16">
      <c r="A2" s="1491" t="s">
        <v>248</v>
      </c>
      <c r="B2" s="344" t="s">
        <v>250</v>
      </c>
      <c r="C2" s="1492" t="s">
        <v>465</v>
      </c>
      <c r="D2" s="1493"/>
      <c r="E2" s="401" t="s">
        <v>393</v>
      </c>
      <c r="F2" s="1492" t="s">
        <v>466</v>
      </c>
      <c r="G2" s="1493"/>
      <c r="H2" s="1517" t="s">
        <v>394</v>
      </c>
      <c r="I2" s="1518"/>
      <c r="J2" s="1495" t="s">
        <v>467</v>
      </c>
      <c r="K2" s="1495" t="s">
        <v>395</v>
      </c>
      <c r="L2" s="1497"/>
      <c r="M2" s="1498" t="s">
        <v>468</v>
      </c>
      <c r="N2" s="1492" t="s">
        <v>469</v>
      </c>
      <c r="O2" s="345" t="s">
        <v>249</v>
      </c>
      <c r="P2" s="118"/>
    </row>
    <row r="3" spans="1:16">
      <c r="A3" s="1487"/>
      <c r="B3" s="308" t="s">
        <v>260</v>
      </c>
      <c r="C3" s="1494"/>
      <c r="D3" s="1494"/>
      <c r="E3" s="320" t="s">
        <v>470</v>
      </c>
      <c r="F3" s="1494"/>
      <c r="G3" s="1494"/>
      <c r="H3" s="1519" t="s">
        <v>396</v>
      </c>
      <c r="I3" s="1456"/>
      <c r="J3" s="1496"/>
      <c r="K3" s="1496" t="s">
        <v>397</v>
      </c>
      <c r="L3" s="1500"/>
      <c r="M3" s="1456"/>
      <c r="N3" s="1499"/>
      <c r="O3" s="346" t="s">
        <v>439</v>
      </c>
      <c r="P3" s="118"/>
    </row>
    <row r="4" spans="1:16" ht="30" hidden="1" customHeight="1">
      <c r="A4" s="1487">
        <v>15</v>
      </c>
      <c r="B4" s="326" t="s">
        <v>461</v>
      </c>
      <c r="C4" s="1352">
        <v>6</v>
      </c>
      <c r="D4" s="1354" t="s">
        <v>459</v>
      </c>
      <c r="E4" s="306" t="s">
        <v>528</v>
      </c>
      <c r="F4" s="1352">
        <v>6</v>
      </c>
      <c r="G4" s="1562" t="s">
        <v>459</v>
      </c>
      <c r="H4" s="1455" t="s">
        <v>875</v>
      </c>
      <c r="I4" s="1358"/>
      <c r="J4" s="1524" t="s">
        <v>876</v>
      </c>
      <c r="K4" s="319">
        <v>6</v>
      </c>
      <c r="L4" s="379" t="s">
        <v>459</v>
      </c>
      <c r="M4" s="1424" t="s">
        <v>444</v>
      </c>
      <c r="N4" s="320" t="s">
        <v>488</v>
      </c>
      <c r="O4" s="1567" t="s">
        <v>877</v>
      </c>
      <c r="P4" s="118"/>
    </row>
    <row r="5" spans="1:16" ht="30" hidden="1" customHeight="1">
      <c r="A5" s="1487"/>
      <c r="B5" s="326" t="s">
        <v>302</v>
      </c>
      <c r="C5" s="1353"/>
      <c r="D5" s="1355"/>
      <c r="E5" s="331" t="s">
        <v>875</v>
      </c>
      <c r="F5" s="1353"/>
      <c r="G5" s="1563"/>
      <c r="H5" s="331" t="s">
        <v>883</v>
      </c>
      <c r="I5" s="323"/>
      <c r="J5" s="1524"/>
      <c r="K5" s="319">
        <v>6</v>
      </c>
      <c r="L5" s="379" t="s">
        <v>459</v>
      </c>
      <c r="M5" s="1424"/>
      <c r="N5" s="320" t="s">
        <v>499</v>
      </c>
      <c r="O5" s="1567"/>
      <c r="P5" s="118"/>
    </row>
    <row r="6" spans="1:16" ht="30" hidden="1" customHeight="1">
      <c r="A6" s="1487">
        <v>15</v>
      </c>
      <c r="B6" s="326" t="s">
        <v>2630</v>
      </c>
      <c r="C6" s="1352">
        <v>6</v>
      </c>
      <c r="D6" s="1354" t="s">
        <v>459</v>
      </c>
      <c r="E6" s="306" t="s">
        <v>528</v>
      </c>
      <c r="F6" s="1402">
        <v>6</v>
      </c>
      <c r="G6" s="1562" t="s">
        <v>459</v>
      </c>
      <c r="H6" s="1402" t="s">
        <v>882</v>
      </c>
      <c r="I6" s="1405"/>
      <c r="J6" s="1524" t="s">
        <v>876</v>
      </c>
      <c r="K6" s="319">
        <v>6</v>
      </c>
      <c r="L6" s="379" t="s">
        <v>459</v>
      </c>
      <c r="M6" s="1424" t="s">
        <v>444</v>
      </c>
      <c r="N6" s="320" t="s">
        <v>488</v>
      </c>
      <c r="O6" s="1567" t="s">
        <v>2539</v>
      </c>
      <c r="P6" s="118"/>
    </row>
    <row r="7" spans="1:16" ht="30" hidden="1" customHeight="1">
      <c r="A7" s="1487"/>
      <c r="B7" s="326" t="s">
        <v>2629</v>
      </c>
      <c r="C7" s="1353"/>
      <c r="D7" s="1355"/>
      <c r="E7" s="306" t="s">
        <v>882</v>
      </c>
      <c r="F7" s="1356"/>
      <c r="G7" s="1563"/>
      <c r="H7" s="331" t="s">
        <v>883</v>
      </c>
      <c r="I7" s="323"/>
      <c r="J7" s="1524"/>
      <c r="K7" s="319">
        <v>6</v>
      </c>
      <c r="L7" s="379" t="s">
        <v>459</v>
      </c>
      <c r="M7" s="1424"/>
      <c r="N7" s="320" t="s">
        <v>499</v>
      </c>
      <c r="O7" s="1567"/>
      <c r="P7" s="118"/>
    </row>
    <row r="8" spans="1:16" s="328" customFormat="1" ht="30" customHeight="1">
      <c r="A8" s="1568" t="s">
        <v>2896</v>
      </c>
      <c r="B8" s="326" t="s">
        <v>2630</v>
      </c>
      <c r="C8" s="1352">
        <v>30452</v>
      </c>
      <c r="D8" s="1354" t="s">
        <v>459</v>
      </c>
      <c r="E8" s="306" t="s">
        <v>2624</v>
      </c>
      <c r="F8" s="1402">
        <v>119</v>
      </c>
      <c r="G8" s="1562" t="s">
        <v>459</v>
      </c>
      <c r="H8" s="1402" t="str">
        <f>E8</f>
        <v>110/04/29</v>
      </c>
      <c r="I8" s="1405"/>
      <c r="J8" s="1524" t="s">
        <v>876</v>
      </c>
      <c r="K8" s="319">
        <f>F8</f>
        <v>119</v>
      </c>
      <c r="L8" s="379" t="s">
        <v>459</v>
      </c>
      <c r="M8" s="1424" t="s">
        <v>444</v>
      </c>
      <c r="N8" s="320" t="s">
        <v>2625</v>
      </c>
      <c r="O8" s="1561" t="s">
        <v>2632</v>
      </c>
      <c r="P8" s="327"/>
    </row>
    <row r="9" spans="1:16" s="328" customFormat="1" ht="30" customHeight="1">
      <c r="A9" s="1487"/>
      <c r="B9" s="326" t="s">
        <v>2629</v>
      </c>
      <c r="C9" s="1353"/>
      <c r="D9" s="1355"/>
      <c r="E9" s="306" t="str">
        <f>E8</f>
        <v>110/04/29</v>
      </c>
      <c r="F9" s="1356"/>
      <c r="G9" s="1563"/>
      <c r="H9" s="331">
        <v>5</v>
      </c>
      <c r="I9" s="323" t="s">
        <v>2631</v>
      </c>
      <c r="J9" s="1524"/>
      <c r="K9" s="319">
        <f>H9</f>
        <v>5</v>
      </c>
      <c r="L9" s="379" t="s">
        <v>459</v>
      </c>
      <c r="M9" s="1424"/>
      <c r="N9" s="320" t="s">
        <v>2626</v>
      </c>
      <c r="O9" s="1561"/>
      <c r="P9" s="327"/>
    </row>
    <row r="10" spans="1:16" s="328" customFormat="1" ht="30" customHeight="1">
      <c r="A10" s="1568" t="s">
        <v>2897</v>
      </c>
      <c r="B10" s="326" t="s">
        <v>2630</v>
      </c>
      <c r="C10" s="1352">
        <v>30452</v>
      </c>
      <c r="D10" s="1354" t="s">
        <v>459</v>
      </c>
      <c r="E10" s="306" t="s">
        <v>2635</v>
      </c>
      <c r="F10" s="1402">
        <v>119</v>
      </c>
      <c r="G10" s="1562" t="s">
        <v>459</v>
      </c>
      <c r="H10" s="1402" t="str">
        <f>E10</f>
        <v>110/04/29</v>
      </c>
      <c r="I10" s="1405"/>
      <c r="J10" s="1524" t="s">
        <v>3165</v>
      </c>
      <c r="K10" s="319">
        <f>F10+K8</f>
        <v>238</v>
      </c>
      <c r="L10" s="379" t="s">
        <v>459</v>
      </c>
      <c r="M10" s="1424" t="s">
        <v>444</v>
      </c>
      <c r="N10" s="320" t="s">
        <v>2633</v>
      </c>
      <c r="O10" s="1561" t="s">
        <v>4387</v>
      </c>
      <c r="P10" s="327"/>
    </row>
    <row r="11" spans="1:16" s="328" customFormat="1" ht="30" customHeight="1">
      <c r="A11" s="1487"/>
      <c r="B11" s="326" t="s">
        <v>2629</v>
      </c>
      <c r="C11" s="1353"/>
      <c r="D11" s="1355"/>
      <c r="E11" s="306" t="str">
        <f>E10</f>
        <v>110/04/29</v>
      </c>
      <c r="F11" s="1356"/>
      <c r="G11" s="1563"/>
      <c r="H11" s="331">
        <v>5</v>
      </c>
      <c r="I11" s="323" t="s">
        <v>2631</v>
      </c>
      <c r="J11" s="1524"/>
      <c r="K11" s="319">
        <f>H11+K9</f>
        <v>10</v>
      </c>
      <c r="L11" s="379" t="s">
        <v>459</v>
      </c>
      <c r="M11" s="1424"/>
      <c r="N11" s="320" t="s">
        <v>2634</v>
      </c>
      <c r="O11" s="1561"/>
      <c r="P11" s="327"/>
    </row>
    <row r="12" spans="1:16" ht="30" customHeight="1">
      <c r="A12" s="1568" t="s">
        <v>3419</v>
      </c>
      <c r="B12" s="326" t="s">
        <v>2630</v>
      </c>
      <c r="C12" s="1402">
        <v>52992</v>
      </c>
      <c r="D12" s="1405" t="s">
        <v>459</v>
      </c>
      <c r="E12" s="331" t="s">
        <v>3417</v>
      </c>
      <c r="F12" s="1402">
        <v>106</v>
      </c>
      <c r="G12" s="1558" t="s">
        <v>459</v>
      </c>
      <c r="H12" s="1455" t="str">
        <f>E12</f>
        <v>110/10/08</v>
      </c>
      <c r="I12" s="1358"/>
      <c r="J12" s="1560" t="s">
        <v>876</v>
      </c>
      <c r="K12" s="323">
        <f>F12+K10</f>
        <v>344</v>
      </c>
      <c r="L12" s="400" t="s">
        <v>459</v>
      </c>
      <c r="M12" s="1358" t="s">
        <v>444</v>
      </c>
      <c r="N12" s="320" t="s">
        <v>3606</v>
      </c>
      <c r="O12" s="1561" t="s">
        <v>3914</v>
      </c>
      <c r="P12" s="118"/>
    </row>
    <row r="13" spans="1:16" ht="30" customHeight="1">
      <c r="A13" s="1487"/>
      <c r="B13" s="326" t="s">
        <v>2629</v>
      </c>
      <c r="C13" s="1356"/>
      <c r="D13" s="1484"/>
      <c r="E13" s="331" t="str">
        <f>E12</f>
        <v>110/10/08</v>
      </c>
      <c r="F13" s="1356"/>
      <c r="G13" s="1559"/>
      <c r="H13" s="323">
        <v>5</v>
      </c>
      <c r="I13" s="400" t="s">
        <v>1988</v>
      </c>
      <c r="J13" s="1560"/>
      <c r="K13" s="323">
        <f>H13+K11</f>
        <v>15</v>
      </c>
      <c r="L13" s="400" t="s">
        <v>459</v>
      </c>
      <c r="M13" s="1358"/>
      <c r="N13" s="320" t="s">
        <v>3607</v>
      </c>
      <c r="O13" s="1561"/>
      <c r="P13" s="118"/>
    </row>
    <row r="14" spans="1:16" ht="30" customHeight="1">
      <c r="A14" s="1568" t="s">
        <v>4628</v>
      </c>
      <c r="B14" s="326" t="s">
        <v>2630</v>
      </c>
      <c r="C14" s="1402">
        <v>52992</v>
      </c>
      <c r="D14" s="1405" t="s">
        <v>459</v>
      </c>
      <c r="E14" s="331" t="s">
        <v>4316</v>
      </c>
      <c r="F14" s="1402">
        <v>574</v>
      </c>
      <c r="G14" s="1558" t="s">
        <v>459</v>
      </c>
      <c r="H14" s="1455" t="str">
        <f>E14</f>
        <v>111/01/04</v>
      </c>
      <c r="I14" s="1358"/>
      <c r="J14" s="1560" t="s">
        <v>876</v>
      </c>
      <c r="K14" s="323">
        <f>F14+K12</f>
        <v>918</v>
      </c>
      <c r="L14" s="400" t="s">
        <v>459</v>
      </c>
      <c r="M14" s="1358" t="s">
        <v>444</v>
      </c>
      <c r="N14" s="320" t="s">
        <v>4629</v>
      </c>
      <c r="O14" s="1561" t="s">
        <v>4921</v>
      </c>
      <c r="P14" s="118"/>
    </row>
    <row r="15" spans="1:16" ht="30" customHeight="1">
      <c r="A15" s="1487"/>
      <c r="B15" s="326" t="s">
        <v>2629</v>
      </c>
      <c r="C15" s="1356"/>
      <c r="D15" s="1484"/>
      <c r="E15" s="331" t="str">
        <f>E14</f>
        <v>111/01/04</v>
      </c>
      <c r="F15" s="1356"/>
      <c r="G15" s="1559"/>
      <c r="H15" s="323">
        <v>24</v>
      </c>
      <c r="I15" s="400" t="s">
        <v>1988</v>
      </c>
      <c r="J15" s="1560"/>
      <c r="K15" s="323">
        <f>H15+K13</f>
        <v>39</v>
      </c>
      <c r="L15" s="400" t="s">
        <v>459</v>
      </c>
      <c r="M15" s="1358"/>
      <c r="N15" s="320" t="s">
        <v>4374</v>
      </c>
      <c r="O15" s="1561"/>
      <c r="P15" s="118"/>
    </row>
    <row r="16" spans="1:16" ht="30" customHeight="1">
      <c r="A16" s="1568" t="s">
        <v>4630</v>
      </c>
      <c r="B16" s="326" t="s">
        <v>2630</v>
      </c>
      <c r="C16" s="1402">
        <v>52992</v>
      </c>
      <c r="D16" s="1405" t="s">
        <v>459</v>
      </c>
      <c r="E16" s="331" t="s">
        <v>4316</v>
      </c>
      <c r="F16" s="1402">
        <v>574</v>
      </c>
      <c r="G16" s="1558" t="s">
        <v>459</v>
      </c>
      <c r="H16" s="1455" t="str">
        <f>E16</f>
        <v>111/01/04</v>
      </c>
      <c r="I16" s="1358"/>
      <c r="J16" s="1560" t="s">
        <v>876</v>
      </c>
      <c r="K16" s="323">
        <f>F16+K14</f>
        <v>1492</v>
      </c>
      <c r="L16" s="400" t="s">
        <v>459</v>
      </c>
      <c r="M16" s="1358" t="s">
        <v>444</v>
      </c>
      <c r="N16" s="320" t="s">
        <v>4629</v>
      </c>
      <c r="O16" s="1561" t="s">
        <v>4631</v>
      </c>
      <c r="P16" s="118"/>
    </row>
    <row r="17" spans="1:16" ht="30" customHeight="1">
      <c r="A17" s="1487"/>
      <c r="B17" s="326" t="s">
        <v>2629</v>
      </c>
      <c r="C17" s="1356"/>
      <c r="D17" s="1484"/>
      <c r="E17" s="331" t="str">
        <f>E16</f>
        <v>111/01/04</v>
      </c>
      <c r="F17" s="1356"/>
      <c r="G17" s="1559"/>
      <c r="H17" s="323">
        <v>24</v>
      </c>
      <c r="I17" s="400" t="s">
        <v>1988</v>
      </c>
      <c r="J17" s="1560"/>
      <c r="K17" s="323">
        <f>H17+K15</f>
        <v>63</v>
      </c>
      <c r="L17" s="400" t="s">
        <v>459</v>
      </c>
      <c r="M17" s="1358"/>
      <c r="N17" s="320" t="s">
        <v>4374</v>
      </c>
      <c r="O17" s="1561"/>
      <c r="P17" s="118"/>
    </row>
    <row r="18" spans="1:16" ht="30" customHeight="1">
      <c r="A18" s="1568" t="s">
        <v>4632</v>
      </c>
      <c r="B18" s="326" t="s">
        <v>2630</v>
      </c>
      <c r="C18" s="1402">
        <v>52992</v>
      </c>
      <c r="D18" s="1405" t="s">
        <v>459</v>
      </c>
      <c r="E18" s="331" t="s">
        <v>4213</v>
      </c>
      <c r="F18" s="1402">
        <v>248</v>
      </c>
      <c r="G18" s="1558" t="s">
        <v>459</v>
      </c>
      <c r="H18" s="1455" t="str">
        <f>E18</f>
        <v>111/01/15</v>
      </c>
      <c r="I18" s="1358"/>
      <c r="J18" s="1560" t="s">
        <v>876</v>
      </c>
      <c r="K18" s="323">
        <f>F18+K16</f>
        <v>1740</v>
      </c>
      <c r="L18" s="400" t="s">
        <v>459</v>
      </c>
      <c r="M18" s="1358" t="s">
        <v>444</v>
      </c>
      <c r="N18" s="320" t="s">
        <v>4634</v>
      </c>
      <c r="O18" s="1561" t="s">
        <v>4635</v>
      </c>
      <c r="P18" s="118"/>
    </row>
    <row r="19" spans="1:16" ht="30" customHeight="1">
      <c r="A19" s="1487"/>
      <c r="B19" s="326" t="s">
        <v>2629</v>
      </c>
      <c r="C19" s="1356"/>
      <c r="D19" s="1484"/>
      <c r="E19" s="331" t="str">
        <f>E18</f>
        <v>111/01/15</v>
      </c>
      <c r="F19" s="1356"/>
      <c r="G19" s="1559"/>
      <c r="H19" s="323">
        <v>10</v>
      </c>
      <c r="I19" s="400" t="s">
        <v>1988</v>
      </c>
      <c r="J19" s="1560"/>
      <c r="K19" s="323">
        <f>H19+K17</f>
        <v>73</v>
      </c>
      <c r="L19" s="400" t="s">
        <v>459</v>
      </c>
      <c r="M19" s="1358"/>
      <c r="N19" s="320" t="s">
        <v>4633</v>
      </c>
      <c r="O19" s="1561"/>
      <c r="P19" s="118"/>
    </row>
    <row r="20" spans="1:16" ht="30" customHeight="1">
      <c r="A20" s="1568" t="s">
        <v>4639</v>
      </c>
      <c r="B20" s="326" t="s">
        <v>2630</v>
      </c>
      <c r="C20" s="1402">
        <v>52992</v>
      </c>
      <c r="D20" s="1405" t="s">
        <v>459</v>
      </c>
      <c r="E20" s="331" t="s">
        <v>4640</v>
      </c>
      <c r="F20" s="1402">
        <v>378</v>
      </c>
      <c r="G20" s="1558" t="s">
        <v>459</v>
      </c>
      <c r="H20" s="1455" t="str">
        <f>E20</f>
        <v>111/02/17</v>
      </c>
      <c r="I20" s="1358"/>
      <c r="J20" s="1560" t="s">
        <v>876</v>
      </c>
      <c r="K20" s="323">
        <f>F20+K18</f>
        <v>2118</v>
      </c>
      <c r="L20" s="400" t="s">
        <v>459</v>
      </c>
      <c r="M20" s="1358" t="s">
        <v>444</v>
      </c>
      <c r="N20" s="320" t="s">
        <v>3606</v>
      </c>
      <c r="O20" s="1561" t="s">
        <v>4922</v>
      </c>
      <c r="P20" s="118"/>
    </row>
    <row r="21" spans="1:16" ht="30" customHeight="1">
      <c r="A21" s="1487"/>
      <c r="B21" s="326" t="s">
        <v>2629</v>
      </c>
      <c r="C21" s="1356"/>
      <c r="D21" s="1484"/>
      <c r="E21" s="331" t="str">
        <f>E20</f>
        <v>111/02/17</v>
      </c>
      <c r="F21" s="1356"/>
      <c r="G21" s="1559"/>
      <c r="H21" s="323">
        <v>16</v>
      </c>
      <c r="I21" s="400" t="s">
        <v>1988</v>
      </c>
      <c r="J21" s="1560"/>
      <c r="K21" s="323">
        <f>H21+K19</f>
        <v>89</v>
      </c>
      <c r="L21" s="400" t="s">
        <v>459</v>
      </c>
      <c r="M21" s="1358"/>
      <c r="N21" s="320" t="s">
        <v>3607</v>
      </c>
      <c r="O21" s="1561"/>
      <c r="P21" s="118"/>
    </row>
    <row r="22" spans="1:16" ht="30" customHeight="1">
      <c r="A22" s="1568" t="s">
        <v>4641</v>
      </c>
      <c r="B22" s="326" t="s">
        <v>2630</v>
      </c>
      <c r="C22" s="1402">
        <v>52992</v>
      </c>
      <c r="D22" s="1405" t="s">
        <v>459</v>
      </c>
      <c r="E22" s="331" t="s">
        <v>4640</v>
      </c>
      <c r="F22" s="1402">
        <v>378</v>
      </c>
      <c r="G22" s="1558" t="s">
        <v>459</v>
      </c>
      <c r="H22" s="1455" t="str">
        <f>E22</f>
        <v>111/02/17</v>
      </c>
      <c r="I22" s="1358"/>
      <c r="J22" s="1560" t="s">
        <v>876</v>
      </c>
      <c r="K22" s="323">
        <f>F22+K20</f>
        <v>2496</v>
      </c>
      <c r="L22" s="400" t="s">
        <v>459</v>
      </c>
      <c r="M22" s="1358" t="s">
        <v>444</v>
      </c>
      <c r="N22" s="320" t="s">
        <v>3606</v>
      </c>
      <c r="O22" s="1561" t="s">
        <v>5056</v>
      </c>
      <c r="P22" s="118"/>
    </row>
    <row r="23" spans="1:16" ht="30" customHeight="1">
      <c r="A23" s="1487"/>
      <c r="B23" s="326" t="s">
        <v>2629</v>
      </c>
      <c r="C23" s="1356"/>
      <c r="D23" s="1484"/>
      <c r="E23" s="331" t="str">
        <f>E22</f>
        <v>111/02/17</v>
      </c>
      <c r="F23" s="1356"/>
      <c r="G23" s="1559"/>
      <c r="H23" s="323">
        <v>16</v>
      </c>
      <c r="I23" s="400" t="s">
        <v>1988</v>
      </c>
      <c r="J23" s="1560"/>
      <c r="K23" s="323">
        <f>H23+K21</f>
        <v>105</v>
      </c>
      <c r="L23" s="400" t="s">
        <v>459</v>
      </c>
      <c r="M23" s="1358"/>
      <c r="N23" s="320" t="s">
        <v>3607</v>
      </c>
      <c r="O23" s="1561"/>
      <c r="P23" s="118"/>
    </row>
    <row r="24" spans="1:16" ht="30" customHeight="1">
      <c r="A24" s="1568" t="s">
        <v>5034</v>
      </c>
      <c r="B24" s="320" t="s">
        <v>2630</v>
      </c>
      <c r="C24" s="1402">
        <v>52992</v>
      </c>
      <c r="D24" s="1405" t="s">
        <v>459</v>
      </c>
      <c r="E24" s="331" t="s">
        <v>5035</v>
      </c>
      <c r="F24" s="1402">
        <v>516</v>
      </c>
      <c r="G24" s="1558" t="s">
        <v>459</v>
      </c>
      <c r="H24" s="1455" t="str">
        <f>E24</f>
        <v>111/03/07</v>
      </c>
      <c r="I24" s="1358"/>
      <c r="J24" s="1560" t="s">
        <v>876</v>
      </c>
      <c r="K24" s="323">
        <f>F24+K22</f>
        <v>3012</v>
      </c>
      <c r="L24" s="400" t="s">
        <v>459</v>
      </c>
      <c r="M24" s="1358" t="s">
        <v>444</v>
      </c>
      <c r="N24" s="320" t="s">
        <v>5027</v>
      </c>
      <c r="O24" s="1561" t="s">
        <v>5036</v>
      </c>
      <c r="P24" s="118"/>
    </row>
    <row r="25" spans="1:16" ht="30" customHeight="1">
      <c r="A25" s="1487"/>
      <c r="B25" s="320" t="s">
        <v>2629</v>
      </c>
      <c r="C25" s="1356"/>
      <c r="D25" s="1484"/>
      <c r="E25" s="331" t="str">
        <f>E24</f>
        <v>111/03/07</v>
      </c>
      <c r="F25" s="1356"/>
      <c r="G25" s="1559"/>
      <c r="H25" s="323">
        <v>21</v>
      </c>
      <c r="I25" s="400" t="s">
        <v>459</v>
      </c>
      <c r="J25" s="1560"/>
      <c r="K25" s="323">
        <f>H25+K23</f>
        <v>126</v>
      </c>
      <c r="L25" s="400" t="s">
        <v>459</v>
      </c>
      <c r="M25" s="1358"/>
      <c r="N25" s="320" t="s">
        <v>3603</v>
      </c>
      <c r="O25" s="1561"/>
      <c r="P25" s="118"/>
    </row>
    <row r="26" spans="1:16" ht="30" customHeight="1">
      <c r="A26" s="1568" t="s">
        <v>5057</v>
      </c>
      <c r="B26" s="326" t="s">
        <v>2630</v>
      </c>
      <c r="C26" s="1402">
        <v>52992</v>
      </c>
      <c r="D26" s="1405" t="s">
        <v>459</v>
      </c>
      <c r="E26" s="331" t="s">
        <v>5026</v>
      </c>
      <c r="F26" s="1402">
        <v>744</v>
      </c>
      <c r="G26" s="1558" t="s">
        <v>459</v>
      </c>
      <c r="H26" s="1455" t="str">
        <f>E26</f>
        <v>111/03/07</v>
      </c>
      <c r="I26" s="1358"/>
      <c r="J26" s="1560" t="s">
        <v>876</v>
      </c>
      <c r="K26" s="323">
        <f>F26+K24</f>
        <v>3756</v>
      </c>
      <c r="L26" s="400" t="s">
        <v>459</v>
      </c>
      <c r="M26" s="1358" t="s">
        <v>444</v>
      </c>
      <c r="N26" s="320" t="s">
        <v>676</v>
      </c>
      <c r="O26" s="1561" t="s">
        <v>5373</v>
      </c>
      <c r="P26" s="118"/>
    </row>
    <row r="27" spans="1:16" ht="30" customHeight="1">
      <c r="A27" s="1487"/>
      <c r="B27" s="326" t="s">
        <v>2629</v>
      </c>
      <c r="C27" s="1356"/>
      <c r="D27" s="1484"/>
      <c r="E27" s="331" t="str">
        <f>E26</f>
        <v>111/03/07</v>
      </c>
      <c r="F27" s="1356"/>
      <c r="G27" s="1559"/>
      <c r="H27" s="323">
        <v>30</v>
      </c>
      <c r="I27" s="400" t="s">
        <v>459</v>
      </c>
      <c r="J27" s="1560"/>
      <c r="K27" s="323">
        <f>H27+K25</f>
        <v>156</v>
      </c>
      <c r="L27" s="400" t="s">
        <v>459</v>
      </c>
      <c r="M27" s="1358"/>
      <c r="N27" s="320" t="s">
        <v>3418</v>
      </c>
      <c r="O27" s="1561"/>
      <c r="P27" s="118"/>
    </row>
    <row r="28" spans="1:16" ht="45" customHeight="1">
      <c r="A28" s="1568" t="s">
        <v>5058</v>
      </c>
      <c r="B28" s="326" t="s">
        <v>2630</v>
      </c>
      <c r="C28" s="1402">
        <v>52992</v>
      </c>
      <c r="D28" s="1405" t="s">
        <v>459</v>
      </c>
      <c r="E28" s="331" t="s">
        <v>5053</v>
      </c>
      <c r="F28" s="1402">
        <v>952</v>
      </c>
      <c r="G28" s="1558" t="s">
        <v>459</v>
      </c>
      <c r="H28" s="1455" t="str">
        <f>E28</f>
        <v>111/03/29</v>
      </c>
      <c r="I28" s="1358"/>
      <c r="J28" s="1560" t="s">
        <v>876</v>
      </c>
      <c r="K28" s="323">
        <f>F28+K26</f>
        <v>4708</v>
      </c>
      <c r="L28" s="400" t="s">
        <v>459</v>
      </c>
      <c r="M28" s="1358" t="s">
        <v>444</v>
      </c>
      <c r="N28" s="320" t="s">
        <v>5054</v>
      </c>
      <c r="O28" s="1561" t="s">
        <v>5540</v>
      </c>
      <c r="P28" s="118"/>
    </row>
    <row r="29" spans="1:16" ht="45" customHeight="1">
      <c r="A29" s="1487"/>
      <c r="B29" s="326" t="s">
        <v>2629</v>
      </c>
      <c r="C29" s="1356"/>
      <c r="D29" s="1484"/>
      <c r="E29" s="331" t="str">
        <f>E28</f>
        <v>111/03/29</v>
      </c>
      <c r="F29" s="1356"/>
      <c r="G29" s="1559"/>
      <c r="H29" s="323">
        <v>39</v>
      </c>
      <c r="I29" s="400" t="s">
        <v>459</v>
      </c>
      <c r="J29" s="1560"/>
      <c r="K29" s="323">
        <f>H29+K27</f>
        <v>195</v>
      </c>
      <c r="L29" s="400" t="s">
        <v>459</v>
      </c>
      <c r="M29" s="1358"/>
      <c r="N29" s="320" t="s">
        <v>5539</v>
      </c>
      <c r="O29" s="1561"/>
      <c r="P29" s="118"/>
    </row>
    <row r="30" spans="1:16" ht="45" customHeight="1">
      <c r="A30" s="1569" t="s">
        <v>5371</v>
      </c>
      <c r="B30" s="74" t="s">
        <v>2630</v>
      </c>
      <c r="C30" s="1382">
        <v>52992</v>
      </c>
      <c r="D30" s="1447" t="s">
        <v>459</v>
      </c>
      <c r="E30" s="85" t="s">
        <v>5372</v>
      </c>
      <c r="F30" s="1382">
        <v>600</v>
      </c>
      <c r="G30" s="1571" t="s">
        <v>459</v>
      </c>
      <c r="H30" s="1549" t="str">
        <f>E30</f>
        <v>111/04/19</v>
      </c>
      <c r="I30" s="1390"/>
      <c r="J30" s="1573" t="s">
        <v>876</v>
      </c>
      <c r="K30" s="91">
        <f>F30+K28</f>
        <v>5308</v>
      </c>
      <c r="L30" s="142" t="s">
        <v>459</v>
      </c>
      <c r="M30" s="1390" t="s">
        <v>444</v>
      </c>
      <c r="N30" s="82" t="s">
        <v>5376</v>
      </c>
      <c r="O30" s="1574" t="s">
        <v>5377</v>
      </c>
      <c r="P30" s="118"/>
    </row>
    <row r="31" spans="1:16" ht="45" customHeight="1">
      <c r="A31" s="1570"/>
      <c r="B31" s="74" t="s">
        <v>2629</v>
      </c>
      <c r="C31" s="1383"/>
      <c r="D31" s="1502"/>
      <c r="E31" s="85" t="str">
        <f>E30</f>
        <v>111/04/19</v>
      </c>
      <c r="F31" s="1383"/>
      <c r="G31" s="1572"/>
      <c r="H31" s="91">
        <v>24</v>
      </c>
      <c r="I31" s="142" t="s">
        <v>459</v>
      </c>
      <c r="J31" s="1573"/>
      <c r="K31" s="91">
        <f>H31+K29</f>
        <v>219</v>
      </c>
      <c r="L31" s="142" t="s">
        <v>459</v>
      </c>
      <c r="M31" s="1390"/>
      <c r="N31" s="82" t="s">
        <v>3418</v>
      </c>
      <c r="O31" s="1574"/>
      <c r="P31" s="118"/>
    </row>
    <row r="32" spans="1:16" ht="45" customHeight="1">
      <c r="A32" s="1569" t="s">
        <v>5534</v>
      </c>
      <c r="B32" s="74" t="s">
        <v>2630</v>
      </c>
      <c r="C32" s="1382">
        <v>52992</v>
      </c>
      <c r="D32" s="1447" t="s">
        <v>459</v>
      </c>
      <c r="E32" s="85" t="s">
        <v>5535</v>
      </c>
      <c r="F32" s="1382">
        <v>24</v>
      </c>
      <c r="G32" s="1571" t="s">
        <v>459</v>
      </c>
      <c r="H32" s="1549" t="str">
        <f>E32</f>
        <v>111/04/25</v>
      </c>
      <c r="I32" s="1390"/>
      <c r="J32" s="1573" t="s">
        <v>876</v>
      </c>
      <c r="K32" s="91">
        <f>F32+K30</f>
        <v>5332</v>
      </c>
      <c r="L32" s="142" t="s">
        <v>459</v>
      </c>
      <c r="M32" s="1390" t="s">
        <v>444</v>
      </c>
      <c r="N32" s="82" t="s">
        <v>714</v>
      </c>
      <c r="O32" s="1574" t="s">
        <v>5537</v>
      </c>
      <c r="P32" s="118"/>
    </row>
    <row r="33" spans="1:16" ht="45" customHeight="1">
      <c r="A33" s="1570"/>
      <c r="B33" s="74" t="s">
        <v>2629</v>
      </c>
      <c r="C33" s="1383"/>
      <c r="D33" s="1502"/>
      <c r="E33" s="85" t="str">
        <f>E32</f>
        <v>111/04/25</v>
      </c>
      <c r="F33" s="1383"/>
      <c r="G33" s="1572"/>
      <c r="H33" s="91">
        <v>10</v>
      </c>
      <c r="I33" s="142" t="s">
        <v>459</v>
      </c>
      <c r="J33" s="1573"/>
      <c r="K33" s="91">
        <f>H33+K31</f>
        <v>229</v>
      </c>
      <c r="L33" s="142" t="s">
        <v>459</v>
      </c>
      <c r="M33" s="1390"/>
      <c r="N33" s="82" t="s">
        <v>5536</v>
      </c>
      <c r="O33" s="1574"/>
      <c r="P33" s="118"/>
    </row>
    <row r="34" spans="1:16" ht="45" customHeight="1">
      <c r="A34" s="1569" t="s">
        <v>5538</v>
      </c>
      <c r="B34" s="74" t="s">
        <v>2630</v>
      </c>
      <c r="C34" s="1382">
        <v>52992</v>
      </c>
      <c r="D34" s="1447" t="s">
        <v>459</v>
      </c>
      <c r="E34" s="85" t="s">
        <v>5535</v>
      </c>
      <c r="F34" s="1382">
        <v>910</v>
      </c>
      <c r="G34" s="1571" t="s">
        <v>459</v>
      </c>
      <c r="H34" s="1549" t="str">
        <f>E34</f>
        <v>111/04/25</v>
      </c>
      <c r="I34" s="1390"/>
      <c r="J34" s="1573" t="s">
        <v>876</v>
      </c>
      <c r="K34" s="91">
        <f>F34+K32</f>
        <v>6242</v>
      </c>
      <c r="L34" s="142" t="s">
        <v>459</v>
      </c>
      <c r="M34" s="1390" t="s">
        <v>444</v>
      </c>
      <c r="N34" s="320" t="s">
        <v>5054</v>
      </c>
      <c r="O34" s="1574" t="s">
        <v>5541</v>
      </c>
      <c r="P34" s="118"/>
    </row>
    <row r="35" spans="1:16" ht="45" customHeight="1">
      <c r="A35" s="1570"/>
      <c r="B35" s="74" t="s">
        <v>2629</v>
      </c>
      <c r="C35" s="1383"/>
      <c r="D35" s="1502"/>
      <c r="E35" s="85" t="str">
        <f>E34</f>
        <v>111/04/25</v>
      </c>
      <c r="F35" s="1383"/>
      <c r="G35" s="1572"/>
      <c r="H35" s="91">
        <v>37</v>
      </c>
      <c r="I35" s="142" t="s">
        <v>459</v>
      </c>
      <c r="J35" s="1573"/>
      <c r="K35" s="91">
        <f>H35+K33</f>
        <v>266</v>
      </c>
      <c r="L35" s="142" t="s">
        <v>459</v>
      </c>
      <c r="M35" s="1390"/>
      <c r="N35" s="320" t="s">
        <v>5539</v>
      </c>
      <c r="O35" s="1574"/>
      <c r="P35" s="118"/>
    </row>
    <row r="36" spans="1:16" ht="45" customHeight="1">
      <c r="A36" s="1568" t="s">
        <v>5652</v>
      </c>
      <c r="B36" s="326" t="s">
        <v>461</v>
      </c>
      <c r="C36" s="1402">
        <v>52992</v>
      </c>
      <c r="D36" s="1405" t="s">
        <v>459</v>
      </c>
      <c r="E36" s="331" t="s">
        <v>5481</v>
      </c>
      <c r="F36" s="1402">
        <v>232</v>
      </c>
      <c r="G36" s="1558" t="s">
        <v>459</v>
      </c>
      <c r="H36" s="1455" t="str">
        <f>E36</f>
        <v>111/05/19</v>
      </c>
      <c r="I36" s="1358"/>
      <c r="J36" s="1560" t="s">
        <v>876</v>
      </c>
      <c r="K36" s="323">
        <f>F36+K34</f>
        <v>6474</v>
      </c>
      <c r="L36" s="400" t="s">
        <v>459</v>
      </c>
      <c r="M36" s="1358" t="s">
        <v>444</v>
      </c>
      <c r="N36" s="320" t="s">
        <v>6386</v>
      </c>
      <c r="O36" s="1561" t="s">
        <v>5763</v>
      </c>
      <c r="P36" s="118"/>
    </row>
    <row r="37" spans="1:16" ht="45" customHeight="1">
      <c r="A37" s="1487"/>
      <c r="B37" s="326" t="s">
        <v>2629</v>
      </c>
      <c r="C37" s="1356"/>
      <c r="D37" s="1484"/>
      <c r="E37" s="331" t="str">
        <f>E36</f>
        <v>111/05/19</v>
      </c>
      <c r="F37" s="1356"/>
      <c r="G37" s="1559"/>
      <c r="H37" s="323">
        <v>10</v>
      </c>
      <c r="I37" s="400" t="s">
        <v>459</v>
      </c>
      <c r="J37" s="1560"/>
      <c r="K37" s="323">
        <f>H37+K35</f>
        <v>276</v>
      </c>
      <c r="L37" s="400" t="s">
        <v>459</v>
      </c>
      <c r="M37" s="1358"/>
      <c r="N37" s="320" t="s">
        <v>3157</v>
      </c>
      <c r="O37" s="1561"/>
      <c r="P37" s="118"/>
    </row>
    <row r="38" spans="1:16" ht="45" customHeight="1">
      <c r="A38" s="1568" t="s">
        <v>5907</v>
      </c>
      <c r="B38" s="326" t="s">
        <v>461</v>
      </c>
      <c r="C38" s="1402">
        <v>52992</v>
      </c>
      <c r="D38" s="1405" t="s">
        <v>459</v>
      </c>
      <c r="E38" s="331" t="s">
        <v>3005</v>
      </c>
      <c r="F38" s="1402">
        <v>24</v>
      </c>
      <c r="G38" s="1558" t="s">
        <v>459</v>
      </c>
      <c r="H38" s="1455" t="str">
        <f>E38</f>
        <v>111/07/20</v>
      </c>
      <c r="I38" s="1358"/>
      <c r="J38" s="1560" t="s">
        <v>876</v>
      </c>
      <c r="K38" s="323">
        <f>F38+K36</f>
        <v>6498</v>
      </c>
      <c r="L38" s="400" t="s">
        <v>459</v>
      </c>
      <c r="M38" s="1358" t="s">
        <v>444</v>
      </c>
      <c r="N38" s="82" t="s">
        <v>714</v>
      </c>
      <c r="O38" s="1561" t="s">
        <v>5908</v>
      </c>
      <c r="P38" s="118"/>
    </row>
    <row r="39" spans="1:16" ht="45" customHeight="1">
      <c r="A39" s="1487"/>
      <c r="B39" s="326" t="s">
        <v>2629</v>
      </c>
      <c r="C39" s="1356"/>
      <c r="D39" s="1484"/>
      <c r="E39" s="331" t="str">
        <f>E38</f>
        <v>111/07/20</v>
      </c>
      <c r="F39" s="1356"/>
      <c r="G39" s="1559"/>
      <c r="H39" s="323">
        <v>10</v>
      </c>
      <c r="I39" s="400" t="s">
        <v>459</v>
      </c>
      <c r="J39" s="1560"/>
      <c r="K39" s="323">
        <f>H39+K37</f>
        <v>286</v>
      </c>
      <c r="L39" s="400" t="s">
        <v>459</v>
      </c>
      <c r="M39" s="1358"/>
      <c r="N39" s="82" t="s">
        <v>879</v>
      </c>
      <c r="O39" s="1561"/>
      <c r="P39" s="118"/>
    </row>
    <row r="40" spans="1:16" ht="45" customHeight="1">
      <c r="A40" s="1568" t="s">
        <v>5909</v>
      </c>
      <c r="B40" s="326" t="s">
        <v>461</v>
      </c>
      <c r="C40" s="1402">
        <v>52992</v>
      </c>
      <c r="D40" s="1405" t="s">
        <v>459</v>
      </c>
      <c r="E40" s="331" t="s">
        <v>3005</v>
      </c>
      <c r="F40" s="1402">
        <v>33</v>
      </c>
      <c r="G40" s="1558" t="s">
        <v>459</v>
      </c>
      <c r="H40" s="1455" t="str">
        <f>E40</f>
        <v>111/07/20</v>
      </c>
      <c r="I40" s="1358"/>
      <c r="J40" s="1560" t="s">
        <v>876</v>
      </c>
      <c r="K40" s="323">
        <f>F40+K38</f>
        <v>6531</v>
      </c>
      <c r="L40" s="400" t="s">
        <v>459</v>
      </c>
      <c r="M40" s="1358" t="s">
        <v>444</v>
      </c>
      <c r="N40" s="320" t="s">
        <v>5027</v>
      </c>
      <c r="O40" s="1561" t="s">
        <v>5910</v>
      </c>
      <c r="P40" s="118"/>
    </row>
    <row r="41" spans="1:16" ht="45" customHeight="1">
      <c r="A41" s="1487"/>
      <c r="B41" s="326" t="s">
        <v>2629</v>
      </c>
      <c r="C41" s="1356"/>
      <c r="D41" s="1484"/>
      <c r="E41" s="331" t="str">
        <f>E40</f>
        <v>111/07/20</v>
      </c>
      <c r="F41" s="1356"/>
      <c r="G41" s="1559"/>
      <c r="H41" s="439">
        <v>10</v>
      </c>
      <c r="I41" s="400" t="s">
        <v>459</v>
      </c>
      <c r="J41" s="1560"/>
      <c r="K41" s="323">
        <f>H41+K39</f>
        <v>296</v>
      </c>
      <c r="L41" s="400" t="s">
        <v>459</v>
      </c>
      <c r="M41" s="1358"/>
      <c r="N41" s="320" t="s">
        <v>3437</v>
      </c>
      <c r="O41" s="1561"/>
      <c r="P41" s="118"/>
    </row>
    <row r="42" spans="1:16" ht="45" customHeight="1">
      <c r="A42" s="1568" t="s">
        <v>6163</v>
      </c>
      <c r="B42" s="326" t="s">
        <v>461</v>
      </c>
      <c r="C42" s="1402">
        <v>52992</v>
      </c>
      <c r="D42" s="1405" t="s">
        <v>459</v>
      </c>
      <c r="E42" s="331" t="s">
        <v>5829</v>
      </c>
      <c r="F42" s="1402">
        <v>232</v>
      </c>
      <c r="G42" s="1558" t="s">
        <v>459</v>
      </c>
      <c r="H42" s="1455" t="str">
        <f>E42</f>
        <v>111/08/01</v>
      </c>
      <c r="I42" s="1358"/>
      <c r="J42" s="1560" t="s">
        <v>876</v>
      </c>
      <c r="K42" s="323">
        <f>F42+K40</f>
        <v>6763</v>
      </c>
      <c r="L42" s="400" t="s">
        <v>459</v>
      </c>
      <c r="M42" s="1358" t="s">
        <v>444</v>
      </c>
      <c r="N42" s="320" t="s">
        <v>676</v>
      </c>
      <c r="O42" s="1547" t="s">
        <v>6155</v>
      </c>
      <c r="P42" s="118"/>
    </row>
    <row r="43" spans="1:16" ht="45" customHeight="1">
      <c r="A43" s="1487"/>
      <c r="B43" s="326" t="s">
        <v>2629</v>
      </c>
      <c r="C43" s="1356"/>
      <c r="D43" s="1484"/>
      <c r="E43" s="331" t="str">
        <f>E42</f>
        <v>111/08/01</v>
      </c>
      <c r="F43" s="1356"/>
      <c r="G43" s="1559"/>
      <c r="H43" s="323">
        <v>10</v>
      </c>
      <c r="I43" s="400" t="s">
        <v>459</v>
      </c>
      <c r="J43" s="1560"/>
      <c r="K43" s="323">
        <f>H43+K41</f>
        <v>306</v>
      </c>
      <c r="L43" s="400" t="s">
        <v>459</v>
      </c>
      <c r="M43" s="1358"/>
      <c r="N43" s="320" t="s">
        <v>2575</v>
      </c>
      <c r="O43" s="1548"/>
      <c r="P43" s="118"/>
    </row>
    <row r="44" spans="1:16" ht="45" customHeight="1">
      <c r="A44" s="1568" t="s">
        <v>6164</v>
      </c>
      <c r="B44" s="326" t="s">
        <v>461</v>
      </c>
      <c r="C44" s="1402">
        <v>52992</v>
      </c>
      <c r="D44" s="1405" t="s">
        <v>459</v>
      </c>
      <c r="E44" s="331" t="s">
        <v>6008</v>
      </c>
      <c r="F44" s="1402">
        <v>100</v>
      </c>
      <c r="G44" s="1558" t="s">
        <v>459</v>
      </c>
      <c r="H44" s="1455" t="str">
        <f>E44</f>
        <v>111/08/12</v>
      </c>
      <c r="I44" s="1358"/>
      <c r="J44" s="1560" t="s">
        <v>876</v>
      </c>
      <c r="K44" s="323">
        <f>F44+K42</f>
        <v>6863</v>
      </c>
      <c r="L44" s="400" t="s">
        <v>459</v>
      </c>
      <c r="M44" s="1358" t="s">
        <v>444</v>
      </c>
      <c r="N44" s="320" t="s">
        <v>714</v>
      </c>
      <c r="O44" s="1547" t="s">
        <v>6162</v>
      </c>
      <c r="P44" s="118"/>
    </row>
    <row r="45" spans="1:16" ht="45" customHeight="1">
      <c r="A45" s="1487"/>
      <c r="B45" s="326" t="s">
        <v>2629</v>
      </c>
      <c r="C45" s="1356"/>
      <c r="D45" s="1484"/>
      <c r="E45" s="331" t="str">
        <f>E44</f>
        <v>111/08/12</v>
      </c>
      <c r="F45" s="1356"/>
      <c r="G45" s="1559"/>
      <c r="H45" s="323">
        <v>10</v>
      </c>
      <c r="I45" s="400" t="s">
        <v>459</v>
      </c>
      <c r="J45" s="1560"/>
      <c r="K45" s="323">
        <f>H45+K43</f>
        <v>316</v>
      </c>
      <c r="L45" s="400" t="s">
        <v>459</v>
      </c>
      <c r="M45" s="1358"/>
      <c r="N45" s="320" t="s">
        <v>879</v>
      </c>
      <c r="O45" s="1548"/>
      <c r="P45" s="118"/>
    </row>
    <row r="46" spans="1:16" ht="45" customHeight="1">
      <c r="A46" s="1568" t="s">
        <v>6174</v>
      </c>
      <c r="B46" s="326" t="s">
        <v>461</v>
      </c>
      <c r="C46" s="1402">
        <v>52992</v>
      </c>
      <c r="D46" s="1405" t="s">
        <v>459</v>
      </c>
      <c r="E46" s="331" t="s">
        <v>6011</v>
      </c>
      <c r="F46" s="1402">
        <v>600</v>
      </c>
      <c r="G46" s="1558" t="s">
        <v>459</v>
      </c>
      <c r="H46" s="1455" t="str">
        <f>E46</f>
        <v>111/08/16</v>
      </c>
      <c r="I46" s="1358"/>
      <c r="J46" s="1560" t="s">
        <v>876</v>
      </c>
      <c r="K46" s="323">
        <f>F46+K44</f>
        <v>7463</v>
      </c>
      <c r="L46" s="400" t="s">
        <v>459</v>
      </c>
      <c r="M46" s="1358" t="s">
        <v>444</v>
      </c>
      <c r="N46" s="320" t="s">
        <v>714</v>
      </c>
      <c r="O46" s="1547" t="s">
        <v>6175</v>
      </c>
      <c r="P46" s="118"/>
    </row>
    <row r="47" spans="1:16" ht="45" customHeight="1">
      <c r="A47" s="1487"/>
      <c r="B47" s="326" t="s">
        <v>2629</v>
      </c>
      <c r="C47" s="1356"/>
      <c r="D47" s="1484"/>
      <c r="E47" s="331" t="str">
        <f>E46</f>
        <v>111/08/16</v>
      </c>
      <c r="F47" s="1356"/>
      <c r="G47" s="1559"/>
      <c r="H47" s="323">
        <v>24</v>
      </c>
      <c r="I47" s="400" t="s">
        <v>459</v>
      </c>
      <c r="J47" s="1560"/>
      <c r="K47" s="323">
        <f>H47+K45</f>
        <v>340</v>
      </c>
      <c r="L47" s="400" t="s">
        <v>459</v>
      </c>
      <c r="M47" s="1358"/>
      <c r="N47" s="320" t="s">
        <v>879</v>
      </c>
      <c r="O47" s="1548"/>
      <c r="P47" s="118"/>
    </row>
    <row r="48" spans="1:16" ht="45" customHeight="1">
      <c r="A48" s="1568" t="s">
        <v>6176</v>
      </c>
      <c r="B48" s="326" t="s">
        <v>461</v>
      </c>
      <c r="C48" s="1402">
        <v>52992</v>
      </c>
      <c r="D48" s="1405" t="s">
        <v>459</v>
      </c>
      <c r="E48" s="331" t="s">
        <v>6029</v>
      </c>
      <c r="F48" s="1402">
        <v>24</v>
      </c>
      <c r="G48" s="1558" t="s">
        <v>459</v>
      </c>
      <c r="H48" s="1455" t="str">
        <f>E48</f>
        <v>111/08/26</v>
      </c>
      <c r="I48" s="1358"/>
      <c r="J48" s="1560" t="s">
        <v>876</v>
      </c>
      <c r="K48" s="323">
        <f>F48+K46</f>
        <v>7487</v>
      </c>
      <c r="L48" s="400" t="s">
        <v>459</v>
      </c>
      <c r="M48" s="1358" t="s">
        <v>444</v>
      </c>
      <c r="N48" s="320" t="s">
        <v>714</v>
      </c>
      <c r="O48" s="1547" t="s">
        <v>6177</v>
      </c>
      <c r="P48" s="118"/>
    </row>
    <row r="49" spans="1:16" ht="45" customHeight="1">
      <c r="A49" s="1487"/>
      <c r="B49" s="326" t="s">
        <v>2629</v>
      </c>
      <c r="C49" s="1356"/>
      <c r="D49" s="1484"/>
      <c r="E49" s="331" t="str">
        <f>E48</f>
        <v>111/08/26</v>
      </c>
      <c r="F49" s="1356"/>
      <c r="G49" s="1559"/>
      <c r="H49" s="323">
        <v>10</v>
      </c>
      <c r="I49" s="400" t="s">
        <v>459</v>
      </c>
      <c r="J49" s="1560"/>
      <c r="K49" s="323">
        <f>H49+K47</f>
        <v>350</v>
      </c>
      <c r="L49" s="400" t="s">
        <v>459</v>
      </c>
      <c r="M49" s="1358"/>
      <c r="N49" s="320" t="s">
        <v>879</v>
      </c>
      <c r="O49" s="1548"/>
      <c r="P49" s="118"/>
    </row>
    <row r="50" spans="1:16" ht="45" customHeight="1">
      <c r="A50" s="1568" t="s">
        <v>6397</v>
      </c>
      <c r="B50" s="326" t="s">
        <v>461</v>
      </c>
      <c r="C50" s="1402">
        <v>52992</v>
      </c>
      <c r="D50" s="1405" t="s">
        <v>459</v>
      </c>
      <c r="E50" s="331" t="s">
        <v>6395</v>
      </c>
      <c r="F50" s="1402">
        <v>12</v>
      </c>
      <c r="G50" s="1558" t="s">
        <v>459</v>
      </c>
      <c r="H50" s="1455" t="str">
        <f>E50</f>
        <v>111/09/19</v>
      </c>
      <c r="I50" s="1358"/>
      <c r="J50" s="1560" t="s">
        <v>876</v>
      </c>
      <c r="K50" s="323">
        <f>F50+K48</f>
        <v>7499</v>
      </c>
      <c r="L50" s="400" t="s">
        <v>459</v>
      </c>
      <c r="M50" s="1358" t="s">
        <v>444</v>
      </c>
      <c r="N50" s="320" t="s">
        <v>714</v>
      </c>
      <c r="O50" s="1547" t="s">
        <v>6396</v>
      </c>
      <c r="P50" s="118"/>
    </row>
    <row r="51" spans="1:16" ht="45" customHeight="1">
      <c r="A51" s="1487"/>
      <c r="B51" s="326" t="s">
        <v>2629</v>
      </c>
      <c r="C51" s="1356"/>
      <c r="D51" s="1484"/>
      <c r="E51" s="331" t="str">
        <f>E50</f>
        <v>111/09/19</v>
      </c>
      <c r="F51" s="1356"/>
      <c r="G51" s="1559"/>
      <c r="H51" s="323">
        <v>10</v>
      </c>
      <c r="I51" s="400" t="s">
        <v>459</v>
      </c>
      <c r="J51" s="1560"/>
      <c r="K51" s="323">
        <f>H51+K49</f>
        <v>360</v>
      </c>
      <c r="L51" s="400" t="s">
        <v>459</v>
      </c>
      <c r="M51" s="1358"/>
      <c r="N51" s="320" t="s">
        <v>879</v>
      </c>
      <c r="O51" s="1548"/>
      <c r="P51" s="118"/>
    </row>
    <row r="52" spans="1:16" ht="45" customHeight="1">
      <c r="A52" s="1568" t="s">
        <v>6398</v>
      </c>
      <c r="B52" s="326" t="s">
        <v>461</v>
      </c>
      <c r="C52" s="1402">
        <v>52992</v>
      </c>
      <c r="D52" s="1405" t="s">
        <v>459</v>
      </c>
      <c r="E52" s="331" t="s">
        <v>6399</v>
      </c>
      <c r="F52" s="1402">
        <v>496</v>
      </c>
      <c r="G52" s="1558" t="s">
        <v>459</v>
      </c>
      <c r="H52" s="1455" t="str">
        <f>E52</f>
        <v>111/09/22</v>
      </c>
      <c r="I52" s="1358"/>
      <c r="J52" s="1560" t="s">
        <v>876</v>
      </c>
      <c r="K52" s="323">
        <f>F52+K50</f>
        <v>7995</v>
      </c>
      <c r="L52" s="400" t="s">
        <v>459</v>
      </c>
      <c r="M52" s="1358" t="s">
        <v>444</v>
      </c>
      <c r="N52" s="320" t="s">
        <v>676</v>
      </c>
      <c r="O52" s="1547" t="s">
        <v>6400</v>
      </c>
      <c r="P52" s="118"/>
    </row>
    <row r="53" spans="1:16" ht="45" customHeight="1">
      <c r="A53" s="1487"/>
      <c r="B53" s="326" t="s">
        <v>2629</v>
      </c>
      <c r="C53" s="1356"/>
      <c r="D53" s="1484"/>
      <c r="E53" s="331" t="str">
        <f>E52</f>
        <v>111/09/22</v>
      </c>
      <c r="F53" s="1356"/>
      <c r="G53" s="1559"/>
      <c r="H53" s="323">
        <v>20</v>
      </c>
      <c r="I53" s="400" t="s">
        <v>459</v>
      </c>
      <c r="J53" s="1560"/>
      <c r="K53" s="323">
        <f>H53+K51</f>
        <v>380</v>
      </c>
      <c r="L53" s="400" t="s">
        <v>459</v>
      </c>
      <c r="M53" s="1358"/>
      <c r="N53" s="320" t="s">
        <v>2575</v>
      </c>
      <c r="O53" s="1548"/>
      <c r="P53" s="118"/>
    </row>
    <row r="54" spans="1:16" ht="45" customHeight="1">
      <c r="A54" s="1568" t="s">
        <v>6401</v>
      </c>
      <c r="B54" s="326" t="s">
        <v>461</v>
      </c>
      <c r="C54" s="1402">
        <v>52992</v>
      </c>
      <c r="D54" s="1405" t="s">
        <v>459</v>
      </c>
      <c r="E54" s="331" t="s">
        <v>6402</v>
      </c>
      <c r="F54" s="1402">
        <v>100</v>
      </c>
      <c r="G54" s="1558" t="s">
        <v>459</v>
      </c>
      <c r="H54" s="1455" t="str">
        <f>E54</f>
        <v>111/09/27</v>
      </c>
      <c r="I54" s="1358"/>
      <c r="J54" s="1560" t="s">
        <v>876</v>
      </c>
      <c r="K54" s="323">
        <f>F54+K52</f>
        <v>8095</v>
      </c>
      <c r="L54" s="400" t="s">
        <v>459</v>
      </c>
      <c r="M54" s="1358" t="s">
        <v>444</v>
      </c>
      <c r="N54" s="320" t="s">
        <v>714</v>
      </c>
      <c r="O54" s="1547" t="s">
        <v>6448</v>
      </c>
      <c r="P54" s="118"/>
    </row>
    <row r="55" spans="1:16" ht="45" customHeight="1">
      <c r="A55" s="1487"/>
      <c r="B55" s="326" t="s">
        <v>2629</v>
      </c>
      <c r="C55" s="1356"/>
      <c r="D55" s="1484"/>
      <c r="E55" s="331" t="str">
        <f>E54</f>
        <v>111/09/27</v>
      </c>
      <c r="F55" s="1356"/>
      <c r="G55" s="1559"/>
      <c r="H55" s="323">
        <v>10</v>
      </c>
      <c r="I55" s="400" t="s">
        <v>459</v>
      </c>
      <c r="J55" s="1560"/>
      <c r="K55" s="323">
        <f>H55+K53</f>
        <v>390</v>
      </c>
      <c r="L55" s="400" t="s">
        <v>459</v>
      </c>
      <c r="M55" s="1358"/>
      <c r="N55" s="320" t="s">
        <v>879</v>
      </c>
      <c r="O55" s="1548"/>
      <c r="P55" s="118"/>
    </row>
    <row r="56" spans="1:16" ht="45" customHeight="1">
      <c r="A56" s="1568" t="s">
        <v>6481</v>
      </c>
      <c r="B56" s="326" t="s">
        <v>461</v>
      </c>
      <c r="C56" s="1402">
        <v>52992</v>
      </c>
      <c r="D56" s="1405" t="s">
        <v>459</v>
      </c>
      <c r="E56" s="331" t="s">
        <v>6482</v>
      </c>
      <c r="F56" s="1402">
        <v>844</v>
      </c>
      <c r="G56" s="1558" t="s">
        <v>459</v>
      </c>
      <c r="H56" s="1455" t="str">
        <f>E56</f>
        <v>111/10/17</v>
      </c>
      <c r="I56" s="1358"/>
      <c r="J56" s="1560" t="s">
        <v>876</v>
      </c>
      <c r="K56" s="323">
        <f>F56+K54</f>
        <v>8939</v>
      </c>
      <c r="L56" s="400" t="s">
        <v>459</v>
      </c>
      <c r="M56" s="1358" t="s">
        <v>444</v>
      </c>
      <c r="N56" s="320" t="s">
        <v>5027</v>
      </c>
      <c r="O56" s="1547" t="s">
        <v>6483</v>
      </c>
      <c r="P56" s="118"/>
    </row>
    <row r="57" spans="1:16" ht="45" customHeight="1">
      <c r="A57" s="1487"/>
      <c r="B57" s="326" t="s">
        <v>2629</v>
      </c>
      <c r="C57" s="1356"/>
      <c r="D57" s="1484"/>
      <c r="E57" s="331" t="str">
        <f>E56</f>
        <v>111/10/17</v>
      </c>
      <c r="F57" s="1356"/>
      <c r="G57" s="1559"/>
      <c r="H57" s="323">
        <v>34</v>
      </c>
      <c r="I57" s="400" t="s">
        <v>459</v>
      </c>
      <c r="J57" s="1560"/>
      <c r="K57" s="323">
        <f>H57+K55</f>
        <v>424</v>
      </c>
      <c r="L57" s="400" t="s">
        <v>459</v>
      </c>
      <c r="M57" s="1358"/>
      <c r="N57" s="320" t="s">
        <v>3437</v>
      </c>
      <c r="O57" s="1548"/>
      <c r="P57" s="118"/>
    </row>
    <row r="58" spans="1:16" ht="45" customHeight="1">
      <c r="A58" s="1568" t="s">
        <v>6750</v>
      </c>
      <c r="B58" s="326" t="s">
        <v>461</v>
      </c>
      <c r="C58" s="1402">
        <v>52992</v>
      </c>
      <c r="D58" s="1405" t="s">
        <v>459</v>
      </c>
      <c r="E58" s="331" t="s">
        <v>6751</v>
      </c>
      <c r="F58" s="1402">
        <v>844</v>
      </c>
      <c r="G58" s="1558" t="s">
        <v>459</v>
      </c>
      <c r="H58" s="1455" t="str">
        <f>E58</f>
        <v>111/10/24</v>
      </c>
      <c r="I58" s="1358"/>
      <c r="J58" s="1560" t="s">
        <v>876</v>
      </c>
      <c r="K58" s="323">
        <f>F58+K56</f>
        <v>9783</v>
      </c>
      <c r="L58" s="400" t="s">
        <v>459</v>
      </c>
      <c r="M58" s="1358" t="s">
        <v>444</v>
      </c>
      <c r="N58" s="320" t="s">
        <v>5027</v>
      </c>
      <c r="O58" s="1547" t="s">
        <v>6773</v>
      </c>
      <c r="P58" s="118"/>
    </row>
    <row r="59" spans="1:16" ht="45" customHeight="1">
      <c r="A59" s="1487"/>
      <c r="B59" s="326" t="s">
        <v>2629</v>
      </c>
      <c r="C59" s="1356"/>
      <c r="D59" s="1484"/>
      <c r="E59" s="331" t="str">
        <f>E58</f>
        <v>111/10/24</v>
      </c>
      <c r="F59" s="1356"/>
      <c r="G59" s="1559"/>
      <c r="H59" s="323">
        <v>34</v>
      </c>
      <c r="I59" s="400" t="s">
        <v>459</v>
      </c>
      <c r="J59" s="1560"/>
      <c r="K59" s="323">
        <f>H59+K57</f>
        <v>458</v>
      </c>
      <c r="L59" s="400" t="s">
        <v>459</v>
      </c>
      <c r="M59" s="1358"/>
      <c r="N59" s="320" t="s">
        <v>3437</v>
      </c>
      <c r="O59" s="1548"/>
      <c r="P59" s="118"/>
    </row>
    <row r="60" spans="1:16" ht="45" customHeight="1">
      <c r="A60" s="1568" t="s">
        <v>6888</v>
      </c>
      <c r="B60" s="326" t="s">
        <v>461</v>
      </c>
      <c r="C60" s="1402">
        <v>52992</v>
      </c>
      <c r="D60" s="1405" t="s">
        <v>459</v>
      </c>
      <c r="E60" s="331" t="s">
        <v>6850</v>
      </c>
      <c r="F60" s="1402">
        <f>188+188</f>
        <v>376</v>
      </c>
      <c r="G60" s="1558" t="s">
        <v>459</v>
      </c>
      <c r="H60" s="1455" t="str">
        <f>E60</f>
        <v>111/11/28</v>
      </c>
      <c r="I60" s="1358"/>
      <c r="J60" s="1560" t="s">
        <v>876</v>
      </c>
      <c r="K60" s="323">
        <f>F60+K58</f>
        <v>10159</v>
      </c>
      <c r="L60" s="400" t="s">
        <v>459</v>
      </c>
      <c r="M60" s="1358" t="s">
        <v>444</v>
      </c>
      <c r="N60" s="320" t="s">
        <v>676</v>
      </c>
      <c r="O60" s="1547" t="s">
        <v>6889</v>
      </c>
      <c r="P60" s="118"/>
    </row>
    <row r="61" spans="1:16" ht="45" customHeight="1">
      <c r="A61" s="1487"/>
      <c r="B61" s="326" t="s">
        <v>2629</v>
      </c>
      <c r="C61" s="1356"/>
      <c r="D61" s="1484"/>
      <c r="E61" s="331" t="str">
        <f>E60</f>
        <v>111/11/28</v>
      </c>
      <c r="F61" s="1356"/>
      <c r="G61" s="1559"/>
      <c r="H61" s="323">
        <v>16</v>
      </c>
      <c r="I61" s="400" t="s">
        <v>459</v>
      </c>
      <c r="J61" s="1560"/>
      <c r="K61" s="323">
        <f>H61+K59</f>
        <v>474</v>
      </c>
      <c r="L61" s="400" t="s">
        <v>459</v>
      </c>
      <c r="M61" s="1358"/>
      <c r="N61" s="320" t="s">
        <v>2575</v>
      </c>
      <c r="O61" s="1548"/>
      <c r="P61" s="118"/>
    </row>
    <row r="62" spans="1:16" ht="45" customHeight="1">
      <c r="A62" s="1568" t="s">
        <v>6890</v>
      </c>
      <c r="B62" s="326" t="s">
        <v>461</v>
      </c>
      <c r="C62" s="1402">
        <v>52992</v>
      </c>
      <c r="D62" s="1405" t="s">
        <v>459</v>
      </c>
      <c r="E62" s="331" t="s">
        <v>6876</v>
      </c>
      <c r="F62" s="1402">
        <v>106</v>
      </c>
      <c r="G62" s="1558" t="s">
        <v>459</v>
      </c>
      <c r="H62" s="1455" t="str">
        <f>E62</f>
        <v>111/12/9</v>
      </c>
      <c r="I62" s="1358"/>
      <c r="J62" s="1560" t="s">
        <v>876</v>
      </c>
      <c r="K62" s="323">
        <f>F62+K60</f>
        <v>10265</v>
      </c>
      <c r="L62" s="400" t="s">
        <v>459</v>
      </c>
      <c r="M62" s="1358" t="s">
        <v>444</v>
      </c>
      <c r="N62" s="320" t="s">
        <v>676</v>
      </c>
      <c r="O62" s="1547" t="s">
        <v>6891</v>
      </c>
      <c r="P62" s="118"/>
    </row>
    <row r="63" spans="1:16" ht="45" customHeight="1">
      <c r="A63" s="1487"/>
      <c r="B63" s="326" t="s">
        <v>2629</v>
      </c>
      <c r="C63" s="1356"/>
      <c r="D63" s="1484"/>
      <c r="E63" s="331" t="str">
        <f>E62</f>
        <v>111/12/9</v>
      </c>
      <c r="F63" s="1356"/>
      <c r="G63" s="1559"/>
      <c r="H63" s="323">
        <v>5</v>
      </c>
      <c r="I63" s="400" t="s">
        <v>459</v>
      </c>
      <c r="J63" s="1560"/>
      <c r="K63" s="323">
        <f>H63+K61</f>
        <v>479</v>
      </c>
      <c r="L63" s="400" t="s">
        <v>459</v>
      </c>
      <c r="M63" s="1358"/>
      <c r="N63" s="320" t="s">
        <v>6877</v>
      </c>
      <c r="O63" s="1548"/>
      <c r="P63" s="118"/>
    </row>
    <row r="64" spans="1:16" ht="45" customHeight="1">
      <c r="A64" s="1568" t="s">
        <v>6892</v>
      </c>
      <c r="B64" s="326" t="s">
        <v>461</v>
      </c>
      <c r="C64" s="1402">
        <v>52992</v>
      </c>
      <c r="D64" s="1405" t="s">
        <v>459</v>
      </c>
      <c r="E64" s="331" t="s">
        <v>6876</v>
      </c>
      <c r="F64" s="1402">
        <v>600</v>
      </c>
      <c r="G64" s="1558" t="s">
        <v>459</v>
      </c>
      <c r="H64" s="1455" t="str">
        <f>E64</f>
        <v>111/12/9</v>
      </c>
      <c r="I64" s="1358"/>
      <c r="J64" s="1560" t="s">
        <v>876</v>
      </c>
      <c r="K64" s="323">
        <f>F64+K62</f>
        <v>10865</v>
      </c>
      <c r="L64" s="400" t="s">
        <v>459</v>
      </c>
      <c r="M64" s="1358" t="s">
        <v>444</v>
      </c>
      <c r="N64" s="320" t="s">
        <v>676</v>
      </c>
      <c r="O64" s="1547" t="s">
        <v>7093</v>
      </c>
      <c r="P64" s="118"/>
    </row>
    <row r="65" spans="1:16" ht="45" customHeight="1">
      <c r="A65" s="1487"/>
      <c r="B65" s="326" t="s">
        <v>2629</v>
      </c>
      <c r="C65" s="1356"/>
      <c r="D65" s="1484"/>
      <c r="E65" s="331" t="str">
        <f>E64</f>
        <v>111/12/9</v>
      </c>
      <c r="F65" s="1356"/>
      <c r="G65" s="1559"/>
      <c r="H65" s="323">
        <v>24</v>
      </c>
      <c r="I65" s="400" t="s">
        <v>459</v>
      </c>
      <c r="J65" s="1560"/>
      <c r="K65" s="323">
        <f>H65+K63</f>
        <v>503</v>
      </c>
      <c r="L65" s="400" t="s">
        <v>459</v>
      </c>
      <c r="M65" s="1358"/>
      <c r="N65" s="320" t="s">
        <v>6877</v>
      </c>
      <c r="O65" s="1548"/>
      <c r="P65" s="118"/>
    </row>
    <row r="66" spans="1:16" ht="45" customHeight="1">
      <c r="A66" s="1568" t="s">
        <v>7273</v>
      </c>
      <c r="B66" s="326" t="s">
        <v>461</v>
      </c>
      <c r="C66" s="1402">
        <v>52992</v>
      </c>
      <c r="D66" s="1405" t="s">
        <v>459</v>
      </c>
      <c r="E66" s="331" t="s">
        <v>7274</v>
      </c>
      <c r="F66" s="1402">
        <v>118</v>
      </c>
      <c r="G66" s="1558" t="s">
        <v>459</v>
      </c>
      <c r="H66" s="1455" t="str">
        <f>E66</f>
        <v>111/1/3</v>
      </c>
      <c r="I66" s="1358"/>
      <c r="J66" s="1560" t="s">
        <v>876</v>
      </c>
      <c r="K66" s="323">
        <f>F66+K64</f>
        <v>10983</v>
      </c>
      <c r="L66" s="400" t="s">
        <v>459</v>
      </c>
      <c r="M66" s="1358" t="s">
        <v>444</v>
      </c>
      <c r="N66" s="320" t="s">
        <v>676</v>
      </c>
      <c r="O66" s="1547" t="s">
        <v>7272</v>
      </c>
      <c r="P66" s="118"/>
    </row>
    <row r="67" spans="1:16" ht="45" customHeight="1">
      <c r="A67" s="1487"/>
      <c r="B67" s="326" t="s">
        <v>2629</v>
      </c>
      <c r="C67" s="1356"/>
      <c r="D67" s="1484"/>
      <c r="E67" s="331" t="str">
        <f>E66</f>
        <v>111/1/3</v>
      </c>
      <c r="F67" s="1356"/>
      <c r="G67" s="1559"/>
      <c r="H67" s="323">
        <v>5</v>
      </c>
      <c r="I67" s="400" t="s">
        <v>459</v>
      </c>
      <c r="J67" s="1560"/>
      <c r="K67" s="323">
        <f>H67+K65</f>
        <v>508</v>
      </c>
      <c r="L67" s="400" t="s">
        <v>459</v>
      </c>
      <c r="M67" s="1358"/>
      <c r="N67" s="320" t="s">
        <v>5634</v>
      </c>
      <c r="O67" s="1548"/>
      <c r="P67" s="118"/>
    </row>
    <row r="68" spans="1:16" ht="45" customHeight="1">
      <c r="A68" s="1568" t="s">
        <v>7277</v>
      </c>
      <c r="B68" s="326" t="s">
        <v>461</v>
      </c>
      <c r="C68" s="1402">
        <v>52992</v>
      </c>
      <c r="D68" s="1405" t="s">
        <v>459</v>
      </c>
      <c r="E68" s="331" t="s">
        <v>7274</v>
      </c>
      <c r="F68" s="1402">
        <v>118</v>
      </c>
      <c r="G68" s="1558" t="s">
        <v>459</v>
      </c>
      <c r="H68" s="1455" t="str">
        <f>E68</f>
        <v>111/1/3</v>
      </c>
      <c r="I68" s="1358"/>
      <c r="J68" s="1560" t="s">
        <v>876</v>
      </c>
      <c r="K68" s="323">
        <f>F68+K66</f>
        <v>11101</v>
      </c>
      <c r="L68" s="400" t="s">
        <v>459</v>
      </c>
      <c r="M68" s="1358" t="s">
        <v>444</v>
      </c>
      <c r="N68" s="320" t="s">
        <v>676</v>
      </c>
      <c r="O68" s="1547" t="s">
        <v>7276</v>
      </c>
      <c r="P68" s="118"/>
    </row>
    <row r="69" spans="1:16" ht="45" customHeight="1">
      <c r="A69" s="1487"/>
      <c r="B69" s="326" t="s">
        <v>2629</v>
      </c>
      <c r="C69" s="1356"/>
      <c r="D69" s="1484"/>
      <c r="E69" s="331" t="str">
        <f>E68</f>
        <v>111/1/3</v>
      </c>
      <c r="F69" s="1356"/>
      <c r="G69" s="1559"/>
      <c r="H69" s="323">
        <v>5</v>
      </c>
      <c r="I69" s="400" t="s">
        <v>459</v>
      </c>
      <c r="J69" s="1560"/>
      <c r="K69" s="323">
        <f>H69+K67</f>
        <v>513</v>
      </c>
      <c r="L69" s="400" t="s">
        <v>459</v>
      </c>
      <c r="M69" s="1358"/>
      <c r="N69" s="320" t="s">
        <v>5634</v>
      </c>
      <c r="O69" s="1548"/>
      <c r="P69" s="118"/>
    </row>
    <row r="70" spans="1:16" ht="45" customHeight="1">
      <c r="A70" s="1568" t="s">
        <v>7291</v>
      </c>
      <c r="B70" s="326" t="s">
        <v>461</v>
      </c>
      <c r="C70" s="1402">
        <v>52992</v>
      </c>
      <c r="D70" s="1405" t="s">
        <v>459</v>
      </c>
      <c r="E70" s="331" t="s">
        <v>7274</v>
      </c>
      <c r="F70" s="1402">
        <f>188+188</f>
        <v>376</v>
      </c>
      <c r="G70" s="1558" t="s">
        <v>459</v>
      </c>
      <c r="H70" s="1455" t="str">
        <f>E70</f>
        <v>111/1/3</v>
      </c>
      <c r="I70" s="1358"/>
      <c r="J70" s="1560" t="s">
        <v>876</v>
      </c>
      <c r="K70" s="323">
        <f>F70+K68</f>
        <v>11477</v>
      </c>
      <c r="L70" s="400" t="s">
        <v>459</v>
      </c>
      <c r="M70" s="1358" t="s">
        <v>444</v>
      </c>
      <c r="N70" s="320" t="s">
        <v>676</v>
      </c>
      <c r="O70" s="1547" t="s">
        <v>7284</v>
      </c>
      <c r="P70" s="118"/>
    </row>
    <row r="71" spans="1:16" ht="45" customHeight="1">
      <c r="A71" s="1487"/>
      <c r="B71" s="326" t="s">
        <v>2629</v>
      </c>
      <c r="C71" s="1356"/>
      <c r="D71" s="1484"/>
      <c r="E71" s="331" t="str">
        <f>E70</f>
        <v>111/1/3</v>
      </c>
      <c r="F71" s="1356"/>
      <c r="G71" s="1559"/>
      <c r="H71" s="323">
        <v>16</v>
      </c>
      <c r="I71" s="400" t="s">
        <v>459</v>
      </c>
      <c r="J71" s="1560"/>
      <c r="K71" s="323">
        <f>H71+K69</f>
        <v>529</v>
      </c>
      <c r="L71" s="400" t="s">
        <v>459</v>
      </c>
      <c r="M71" s="1358"/>
      <c r="N71" s="320" t="s">
        <v>7283</v>
      </c>
      <c r="O71" s="1548"/>
      <c r="P71" s="118"/>
    </row>
    <row r="72" spans="1:16" ht="45" customHeight="1">
      <c r="A72" s="1568" t="s">
        <v>7292</v>
      </c>
      <c r="B72" s="326" t="s">
        <v>461</v>
      </c>
      <c r="C72" s="1402">
        <v>52992</v>
      </c>
      <c r="D72" s="1405" t="s">
        <v>459</v>
      </c>
      <c r="E72" s="331" t="s">
        <v>7274</v>
      </c>
      <c r="F72" s="1402">
        <v>188</v>
      </c>
      <c r="G72" s="1558" t="s">
        <v>459</v>
      </c>
      <c r="H72" s="1455" t="str">
        <f>E72</f>
        <v>111/1/3</v>
      </c>
      <c r="I72" s="1358"/>
      <c r="J72" s="1560" t="s">
        <v>876</v>
      </c>
      <c r="K72" s="323">
        <f>F72+K70</f>
        <v>11665</v>
      </c>
      <c r="L72" s="400" t="s">
        <v>459</v>
      </c>
      <c r="M72" s="1358" t="s">
        <v>444</v>
      </c>
      <c r="N72" s="320" t="s">
        <v>676</v>
      </c>
      <c r="O72" s="1547" t="s">
        <v>7293</v>
      </c>
      <c r="P72" s="118"/>
    </row>
    <row r="73" spans="1:16" ht="45" customHeight="1">
      <c r="A73" s="1487"/>
      <c r="B73" s="326" t="s">
        <v>2629</v>
      </c>
      <c r="C73" s="1356"/>
      <c r="D73" s="1484"/>
      <c r="E73" s="331" t="str">
        <f>E72</f>
        <v>111/1/3</v>
      </c>
      <c r="F73" s="1356"/>
      <c r="G73" s="1559"/>
      <c r="H73" s="323">
        <v>8</v>
      </c>
      <c r="I73" s="400" t="s">
        <v>459</v>
      </c>
      <c r="J73" s="1560"/>
      <c r="K73" s="323">
        <f>H73+K71</f>
        <v>537</v>
      </c>
      <c r="L73" s="400" t="s">
        <v>459</v>
      </c>
      <c r="M73" s="1358"/>
      <c r="N73" s="320" t="s">
        <v>7283</v>
      </c>
      <c r="O73" s="1548"/>
      <c r="P73" s="118"/>
    </row>
    <row r="74" spans="1:16" ht="45" customHeight="1">
      <c r="A74" s="1568" t="s">
        <v>7469</v>
      </c>
      <c r="B74" s="326" t="s">
        <v>461</v>
      </c>
      <c r="C74" s="1402">
        <v>52992</v>
      </c>
      <c r="D74" s="1405" t="s">
        <v>459</v>
      </c>
      <c r="E74" s="331" t="s">
        <v>7470</v>
      </c>
      <c r="F74" s="1402">
        <v>600</v>
      </c>
      <c r="G74" s="1558" t="s">
        <v>459</v>
      </c>
      <c r="H74" s="1455" t="str">
        <f>E74</f>
        <v>111/1/12</v>
      </c>
      <c r="I74" s="1358"/>
      <c r="J74" s="1560" t="s">
        <v>876</v>
      </c>
      <c r="K74" s="323">
        <f>F74+K72</f>
        <v>12265</v>
      </c>
      <c r="L74" s="400" t="s">
        <v>459</v>
      </c>
      <c r="M74" s="1358" t="s">
        <v>444</v>
      </c>
      <c r="N74" s="320" t="s">
        <v>676</v>
      </c>
      <c r="O74" s="1547" t="s">
        <v>7471</v>
      </c>
      <c r="P74" s="118"/>
    </row>
    <row r="75" spans="1:16" ht="45" customHeight="1">
      <c r="A75" s="1487"/>
      <c r="B75" s="326" t="s">
        <v>2629</v>
      </c>
      <c r="C75" s="1356"/>
      <c r="D75" s="1484"/>
      <c r="E75" s="331" t="str">
        <f>E74</f>
        <v>111/1/12</v>
      </c>
      <c r="F75" s="1356"/>
      <c r="G75" s="1559"/>
      <c r="H75" s="323">
        <v>24</v>
      </c>
      <c r="I75" s="400" t="s">
        <v>459</v>
      </c>
      <c r="J75" s="1560"/>
      <c r="K75" s="323">
        <f>H75+K73</f>
        <v>561</v>
      </c>
      <c r="L75" s="400" t="s">
        <v>459</v>
      </c>
      <c r="M75" s="1358"/>
      <c r="N75" s="320" t="s">
        <v>5634</v>
      </c>
      <c r="O75" s="1548"/>
      <c r="P75" s="118"/>
    </row>
    <row r="76" spans="1:16" ht="45" customHeight="1">
      <c r="A76" s="1568" t="s">
        <v>7472</v>
      </c>
      <c r="B76" s="326" t="s">
        <v>461</v>
      </c>
      <c r="C76" s="1402">
        <v>52992</v>
      </c>
      <c r="D76" s="1405" t="s">
        <v>459</v>
      </c>
      <c r="E76" s="331" t="s">
        <v>7473</v>
      </c>
      <c r="F76" s="1402">
        <v>376</v>
      </c>
      <c r="G76" s="1558" t="s">
        <v>459</v>
      </c>
      <c r="H76" s="1455" t="str">
        <f>E76</f>
        <v>111/2/2</v>
      </c>
      <c r="I76" s="1358"/>
      <c r="J76" s="1560" t="s">
        <v>876</v>
      </c>
      <c r="K76" s="323">
        <f>F76+K74</f>
        <v>12641</v>
      </c>
      <c r="L76" s="400" t="s">
        <v>459</v>
      </c>
      <c r="M76" s="1358" t="s">
        <v>444</v>
      </c>
      <c r="N76" s="320" t="s">
        <v>676</v>
      </c>
      <c r="O76" s="1547" t="s">
        <v>7474</v>
      </c>
      <c r="P76" s="118"/>
    </row>
    <row r="77" spans="1:16" ht="45" customHeight="1">
      <c r="A77" s="1487"/>
      <c r="B77" s="326" t="s">
        <v>2629</v>
      </c>
      <c r="C77" s="1356"/>
      <c r="D77" s="1484"/>
      <c r="E77" s="331" t="str">
        <f>E76</f>
        <v>111/2/2</v>
      </c>
      <c r="F77" s="1356"/>
      <c r="G77" s="1559"/>
      <c r="H77" s="323">
        <v>16</v>
      </c>
      <c r="I77" s="400" t="s">
        <v>459</v>
      </c>
      <c r="J77" s="1560"/>
      <c r="K77" s="323">
        <f>H77+K75</f>
        <v>577</v>
      </c>
      <c r="L77" s="400" t="s">
        <v>459</v>
      </c>
      <c r="M77" s="1358"/>
      <c r="N77" s="320" t="s">
        <v>2575</v>
      </c>
      <c r="O77" s="1548"/>
      <c r="P77" s="118"/>
    </row>
    <row r="78" spans="1:16" ht="45" customHeight="1">
      <c r="A78" s="126"/>
      <c r="B78" s="77"/>
      <c r="C78" s="125"/>
      <c r="D78" s="124"/>
      <c r="E78" s="85"/>
      <c r="F78" s="123"/>
      <c r="G78" s="122"/>
      <c r="H78" s="85"/>
      <c r="I78" s="101"/>
      <c r="J78" s="121"/>
      <c r="K78" s="81"/>
      <c r="L78" s="94"/>
      <c r="M78" s="120"/>
      <c r="N78" s="77"/>
      <c r="O78" s="119"/>
      <c r="P78" s="118"/>
    </row>
    <row r="79" spans="1:16" ht="45" customHeight="1">
      <c r="A79" s="126"/>
      <c r="B79" s="77"/>
      <c r="C79" s="125"/>
      <c r="D79" s="124"/>
      <c r="E79" s="85"/>
      <c r="F79" s="123"/>
      <c r="G79" s="122"/>
      <c r="H79" s="85"/>
      <c r="I79" s="101"/>
      <c r="J79" s="121"/>
      <c r="K79" s="81"/>
      <c r="L79" s="94"/>
      <c r="M79" s="120"/>
      <c r="N79" s="77"/>
      <c r="O79" s="119"/>
      <c r="P79" s="118"/>
    </row>
    <row r="80" spans="1:16" ht="45" customHeight="1">
      <c r="A80" s="126"/>
      <c r="B80" s="77"/>
      <c r="C80" s="125"/>
      <c r="D80" s="124"/>
      <c r="E80" s="85"/>
      <c r="F80" s="123"/>
      <c r="G80" s="122"/>
      <c r="H80" s="85"/>
      <c r="I80" s="101"/>
      <c r="J80" s="121"/>
      <c r="K80" s="81"/>
      <c r="L80" s="94"/>
      <c r="M80" s="120"/>
      <c r="N80" s="77"/>
      <c r="O80" s="119"/>
      <c r="P80" s="118"/>
    </row>
    <row r="81" spans="1:16" ht="45" customHeight="1">
      <c r="A81" s="126"/>
      <c r="B81" s="77"/>
      <c r="C81" s="125"/>
      <c r="D81" s="124"/>
      <c r="E81" s="85"/>
      <c r="F81" s="123"/>
      <c r="G81" s="122"/>
      <c r="H81" s="85"/>
      <c r="I81" s="101"/>
      <c r="J81" s="121"/>
      <c r="K81" s="81"/>
      <c r="L81" s="94"/>
      <c r="M81" s="120"/>
      <c r="N81" s="77"/>
      <c r="O81" s="119"/>
      <c r="P81" s="118"/>
    </row>
    <row r="82" spans="1:16" ht="45" customHeight="1">
      <c r="A82" s="126"/>
      <c r="B82" s="77"/>
      <c r="C82" s="125"/>
      <c r="D82" s="124"/>
      <c r="E82" s="85"/>
      <c r="F82" s="123"/>
      <c r="G82" s="122"/>
      <c r="H82" s="85"/>
      <c r="I82" s="101"/>
      <c r="J82" s="121"/>
      <c r="K82" s="81"/>
      <c r="L82" s="94"/>
      <c r="M82" s="120"/>
      <c r="N82" s="77"/>
      <c r="O82" s="119"/>
      <c r="P82" s="118"/>
    </row>
    <row r="83" spans="1:16" ht="45" customHeight="1">
      <c r="A83" s="126"/>
      <c r="B83" s="77"/>
      <c r="C83" s="125"/>
      <c r="D83" s="124"/>
      <c r="E83" s="85"/>
      <c r="F83" s="123"/>
      <c r="G83" s="122"/>
      <c r="H83" s="85"/>
      <c r="I83" s="101"/>
      <c r="J83" s="121"/>
      <c r="K83" s="81"/>
      <c r="L83" s="94"/>
      <c r="M83" s="120"/>
      <c r="N83" s="77"/>
      <c r="O83" s="119"/>
      <c r="P83" s="118"/>
    </row>
    <row r="84" spans="1:16" ht="45" customHeight="1">
      <c r="A84" s="126"/>
      <c r="B84" s="77"/>
      <c r="C84" s="125"/>
      <c r="D84" s="124"/>
      <c r="E84" s="85"/>
      <c r="F84" s="123"/>
      <c r="G84" s="122"/>
      <c r="H84" s="85"/>
      <c r="I84" s="101"/>
      <c r="J84" s="121"/>
      <c r="K84" s="81"/>
      <c r="L84" s="94"/>
      <c r="M84" s="120"/>
      <c r="N84" s="77"/>
      <c r="O84" s="119"/>
      <c r="P84" s="118"/>
    </row>
    <row r="85" spans="1:16" ht="45" customHeight="1">
      <c r="A85" s="126"/>
      <c r="B85" s="77"/>
      <c r="C85" s="125"/>
      <c r="D85" s="124"/>
      <c r="E85" s="85"/>
      <c r="F85" s="123"/>
      <c r="G85" s="122"/>
      <c r="H85" s="85"/>
      <c r="I85" s="101"/>
      <c r="J85" s="121"/>
      <c r="K85" s="81"/>
      <c r="L85" s="94"/>
      <c r="M85" s="120"/>
      <c r="N85" s="77"/>
      <c r="O85" s="119"/>
      <c r="P85" s="118"/>
    </row>
    <row r="86" spans="1:16" ht="45" customHeight="1">
      <c r="A86" s="126"/>
      <c r="B86" s="77"/>
      <c r="C86" s="125"/>
      <c r="D86" s="124"/>
      <c r="E86" s="85"/>
      <c r="F86" s="123"/>
      <c r="G86" s="122"/>
      <c r="H86" s="85"/>
      <c r="I86" s="101"/>
      <c r="J86" s="121"/>
      <c r="K86" s="81"/>
      <c r="L86" s="94"/>
      <c r="M86" s="120"/>
      <c r="N86" s="77"/>
      <c r="O86" s="119"/>
      <c r="P86" s="118"/>
    </row>
    <row r="87" spans="1:16" ht="45" customHeight="1">
      <c r="A87" s="126"/>
      <c r="B87" s="77"/>
      <c r="C87" s="125"/>
      <c r="D87" s="124"/>
      <c r="E87" s="85"/>
      <c r="F87" s="123"/>
      <c r="G87" s="122"/>
      <c r="H87" s="85"/>
      <c r="I87" s="101"/>
      <c r="J87" s="121"/>
      <c r="K87" s="81"/>
      <c r="L87" s="94"/>
      <c r="M87" s="120"/>
      <c r="N87" s="77"/>
      <c r="O87" s="119"/>
      <c r="P87" s="118"/>
    </row>
    <row r="88" spans="1:16" ht="45" customHeight="1">
      <c r="A88" s="126"/>
      <c r="B88" s="77"/>
      <c r="C88" s="125"/>
      <c r="D88" s="124"/>
      <c r="E88" s="85"/>
      <c r="F88" s="123"/>
      <c r="G88" s="122"/>
      <c r="H88" s="85"/>
      <c r="I88" s="101"/>
      <c r="J88" s="121"/>
      <c r="K88" s="81"/>
      <c r="L88" s="94"/>
      <c r="M88" s="120"/>
      <c r="N88" s="77"/>
      <c r="O88" s="119"/>
      <c r="P88" s="118"/>
    </row>
    <row r="89" spans="1:16" ht="45" customHeight="1">
      <c r="A89" s="126"/>
      <c r="B89" s="77"/>
      <c r="C89" s="125"/>
      <c r="D89" s="124"/>
      <c r="E89" s="85"/>
      <c r="F89" s="123"/>
      <c r="G89" s="122"/>
      <c r="H89" s="85"/>
      <c r="I89" s="101"/>
      <c r="J89" s="121"/>
      <c r="K89" s="81"/>
      <c r="L89" s="94"/>
      <c r="M89" s="120"/>
      <c r="N89" s="77"/>
      <c r="O89" s="119"/>
      <c r="P89" s="118"/>
    </row>
    <row r="90" spans="1:16" ht="45" customHeight="1">
      <c r="A90" s="126"/>
      <c r="B90" s="77"/>
      <c r="C90" s="125"/>
      <c r="D90" s="124"/>
      <c r="E90" s="85"/>
      <c r="F90" s="123"/>
      <c r="G90" s="122"/>
      <c r="H90" s="85"/>
      <c r="I90" s="101"/>
      <c r="J90" s="121"/>
      <c r="K90" s="81"/>
      <c r="L90" s="94"/>
      <c r="M90" s="120"/>
      <c r="N90" s="77"/>
      <c r="O90" s="119"/>
      <c r="P90" s="118"/>
    </row>
    <row r="91" spans="1:16" ht="45" customHeight="1">
      <c r="A91" s="126"/>
      <c r="B91" s="77"/>
      <c r="C91" s="125"/>
      <c r="D91" s="124"/>
      <c r="E91" s="85"/>
      <c r="F91" s="123"/>
      <c r="G91" s="122"/>
      <c r="H91" s="85"/>
      <c r="I91" s="101"/>
      <c r="J91" s="121"/>
      <c r="K91" s="81"/>
      <c r="L91" s="94"/>
      <c r="M91" s="120"/>
      <c r="N91" s="77"/>
      <c r="O91" s="119"/>
      <c r="P91" s="118"/>
    </row>
    <row r="92" spans="1:16" ht="45" customHeight="1">
      <c r="A92" s="126"/>
      <c r="B92" s="77"/>
      <c r="C92" s="125"/>
      <c r="D92" s="124"/>
      <c r="E92" s="85"/>
      <c r="F92" s="123"/>
      <c r="G92" s="122"/>
      <c r="H92" s="85"/>
      <c r="I92" s="101"/>
      <c r="J92" s="121"/>
      <c r="K92" s="81"/>
      <c r="L92" s="94"/>
      <c r="M92" s="120"/>
      <c r="N92" s="77"/>
      <c r="O92" s="119"/>
      <c r="P92" s="118"/>
    </row>
    <row r="93" spans="1:16" ht="45" customHeight="1">
      <c r="A93" s="126"/>
      <c r="B93" s="77"/>
      <c r="C93" s="125"/>
      <c r="D93" s="124"/>
      <c r="E93" s="85"/>
      <c r="F93" s="123"/>
      <c r="G93" s="122"/>
      <c r="H93" s="85"/>
      <c r="I93" s="101"/>
      <c r="J93" s="121"/>
      <c r="K93" s="81"/>
      <c r="L93" s="94"/>
      <c r="M93" s="120"/>
      <c r="N93" s="77"/>
      <c r="O93" s="119"/>
      <c r="P93" s="118"/>
    </row>
    <row r="94" spans="1:16" ht="45" customHeight="1">
      <c r="A94" s="126"/>
      <c r="B94" s="77"/>
      <c r="C94" s="125"/>
      <c r="D94" s="124"/>
      <c r="E94" s="85"/>
      <c r="F94" s="123"/>
      <c r="G94" s="122"/>
      <c r="H94" s="85"/>
      <c r="I94" s="101"/>
      <c r="J94" s="121"/>
      <c r="K94" s="81"/>
      <c r="L94" s="94"/>
      <c r="M94" s="120"/>
      <c r="N94" s="77"/>
      <c r="O94" s="119"/>
      <c r="P94" s="118"/>
    </row>
    <row r="95" spans="1:16" ht="45" customHeight="1">
      <c r="A95" s="126"/>
      <c r="B95" s="77"/>
      <c r="C95" s="125"/>
      <c r="D95" s="124"/>
      <c r="E95" s="85"/>
      <c r="F95" s="123"/>
      <c r="G95" s="122"/>
      <c r="H95" s="85"/>
      <c r="I95" s="101"/>
      <c r="J95" s="121"/>
      <c r="K95" s="81"/>
      <c r="L95" s="94"/>
      <c r="M95" s="120"/>
      <c r="N95" s="77"/>
      <c r="O95" s="119"/>
      <c r="P95" s="118"/>
    </row>
    <row r="96" spans="1:16" ht="45" customHeight="1">
      <c r="A96" s="126"/>
      <c r="B96" s="77"/>
      <c r="C96" s="125"/>
      <c r="D96" s="124"/>
      <c r="E96" s="85"/>
      <c r="F96" s="123"/>
      <c r="G96" s="122"/>
      <c r="H96" s="85"/>
      <c r="I96" s="101"/>
      <c r="J96" s="121"/>
      <c r="K96" s="81"/>
      <c r="L96" s="94"/>
      <c r="M96" s="120"/>
      <c r="N96" s="77"/>
      <c r="O96" s="119"/>
      <c r="P96" s="118"/>
    </row>
    <row r="97" spans="1:16" ht="45" customHeight="1">
      <c r="A97" s="126"/>
      <c r="B97" s="77"/>
      <c r="C97" s="125"/>
      <c r="D97" s="124"/>
      <c r="E97" s="85"/>
      <c r="F97" s="123"/>
      <c r="G97" s="122"/>
      <c r="H97" s="85"/>
      <c r="I97" s="101"/>
      <c r="J97" s="121"/>
      <c r="K97" s="81"/>
      <c r="L97" s="94"/>
      <c r="M97" s="120"/>
      <c r="N97" s="77"/>
      <c r="O97" s="119"/>
      <c r="P97" s="118"/>
    </row>
    <row r="98" spans="1:16" ht="45" customHeight="1">
      <c r="A98" s="126"/>
      <c r="B98" s="77"/>
      <c r="C98" s="125"/>
      <c r="D98" s="124"/>
      <c r="E98" s="85"/>
      <c r="F98" s="123"/>
      <c r="G98" s="122"/>
      <c r="H98" s="85"/>
      <c r="I98" s="101"/>
      <c r="J98" s="121"/>
      <c r="K98" s="81"/>
      <c r="L98" s="94"/>
      <c r="M98" s="120"/>
      <c r="N98" s="77"/>
      <c r="O98" s="119"/>
      <c r="P98" s="118"/>
    </row>
    <row r="99" spans="1:16" ht="45" customHeight="1">
      <c r="A99" s="126"/>
      <c r="B99" s="77"/>
      <c r="C99" s="125"/>
      <c r="D99" s="124"/>
      <c r="E99" s="85"/>
      <c r="F99" s="123"/>
      <c r="G99" s="122"/>
      <c r="H99" s="85"/>
      <c r="I99" s="101"/>
      <c r="J99" s="121"/>
      <c r="K99" s="81"/>
      <c r="L99" s="94"/>
      <c r="M99" s="120"/>
      <c r="N99" s="77"/>
      <c r="O99" s="119"/>
      <c r="P99" s="118"/>
    </row>
    <row r="100" spans="1:16" ht="45" customHeight="1">
      <c r="A100" s="126"/>
      <c r="B100" s="77"/>
      <c r="C100" s="125"/>
      <c r="D100" s="124"/>
      <c r="E100" s="85"/>
      <c r="F100" s="123"/>
      <c r="G100" s="122"/>
      <c r="H100" s="85"/>
      <c r="I100" s="101"/>
      <c r="J100" s="121"/>
      <c r="K100" s="81"/>
      <c r="L100" s="94"/>
      <c r="M100" s="120"/>
      <c r="N100" s="77"/>
      <c r="O100" s="119"/>
      <c r="P100" s="118"/>
    </row>
    <row r="101" spans="1:16" ht="45" customHeight="1">
      <c r="A101" s="126"/>
      <c r="B101" s="77"/>
      <c r="C101" s="125"/>
      <c r="D101" s="124"/>
      <c r="E101" s="85"/>
      <c r="F101" s="123"/>
      <c r="G101" s="122"/>
      <c r="H101" s="85"/>
      <c r="I101" s="101"/>
      <c r="J101" s="121"/>
      <c r="K101" s="81"/>
      <c r="L101" s="94"/>
      <c r="M101" s="120"/>
      <c r="N101" s="77"/>
      <c r="O101" s="119"/>
      <c r="P101" s="118"/>
    </row>
    <row r="102" spans="1:16" ht="45" customHeight="1">
      <c r="A102" s="126"/>
      <c r="B102" s="77"/>
      <c r="C102" s="125"/>
      <c r="D102" s="124"/>
      <c r="E102" s="85"/>
      <c r="F102" s="123"/>
      <c r="G102" s="122"/>
      <c r="H102" s="85"/>
      <c r="I102" s="101"/>
      <c r="J102" s="121"/>
      <c r="K102" s="81"/>
      <c r="L102" s="94"/>
      <c r="M102" s="120"/>
      <c r="N102" s="77"/>
      <c r="O102" s="119"/>
      <c r="P102" s="118"/>
    </row>
    <row r="103" spans="1:16" ht="45" customHeight="1">
      <c r="A103" s="126"/>
      <c r="B103" s="77"/>
      <c r="C103" s="125"/>
      <c r="D103" s="124"/>
      <c r="E103" s="85"/>
      <c r="F103" s="123"/>
      <c r="G103" s="122"/>
      <c r="H103" s="85"/>
      <c r="I103" s="101"/>
      <c r="J103" s="121"/>
      <c r="K103" s="81"/>
      <c r="L103" s="94"/>
      <c r="M103" s="120"/>
      <c r="N103" s="77"/>
      <c r="O103" s="119"/>
      <c r="P103" s="118"/>
    </row>
    <row r="104" spans="1:16" ht="45" customHeight="1">
      <c r="A104" s="126"/>
      <c r="B104" s="77"/>
      <c r="C104" s="125"/>
      <c r="D104" s="124"/>
      <c r="E104" s="85"/>
      <c r="F104" s="123"/>
      <c r="G104" s="122"/>
      <c r="H104" s="85"/>
      <c r="I104" s="101"/>
      <c r="J104" s="121"/>
      <c r="K104" s="81"/>
      <c r="L104" s="94"/>
      <c r="M104" s="120"/>
      <c r="N104" s="77"/>
      <c r="O104" s="119"/>
      <c r="P104" s="118"/>
    </row>
    <row r="105" spans="1:16" ht="45" customHeight="1">
      <c r="A105" s="126"/>
      <c r="B105" s="77"/>
      <c r="C105" s="125"/>
      <c r="D105" s="124"/>
      <c r="E105" s="85"/>
      <c r="F105" s="123"/>
      <c r="G105" s="122"/>
      <c r="H105" s="85"/>
      <c r="I105" s="101"/>
      <c r="J105" s="121"/>
      <c r="K105" s="81"/>
      <c r="L105" s="94"/>
      <c r="M105" s="120"/>
      <c r="N105" s="77"/>
      <c r="O105" s="119"/>
      <c r="P105" s="118"/>
    </row>
    <row r="106" spans="1:16" ht="45" customHeight="1">
      <c r="A106" s="126"/>
      <c r="B106" s="77"/>
      <c r="C106" s="125"/>
      <c r="D106" s="124"/>
      <c r="E106" s="85"/>
      <c r="F106" s="123"/>
      <c r="G106" s="122"/>
      <c r="H106" s="85"/>
      <c r="I106" s="101"/>
      <c r="J106" s="121"/>
      <c r="K106" s="81"/>
      <c r="L106" s="94"/>
      <c r="M106" s="120"/>
      <c r="N106" s="77"/>
      <c r="O106" s="119"/>
      <c r="P106" s="118"/>
    </row>
    <row r="107" spans="1:16" ht="45" customHeight="1">
      <c r="A107" s="126"/>
      <c r="B107" s="77"/>
      <c r="C107" s="125"/>
      <c r="D107" s="124"/>
      <c r="E107" s="85"/>
      <c r="F107" s="123"/>
      <c r="G107" s="122"/>
      <c r="H107" s="85"/>
      <c r="I107" s="101"/>
      <c r="J107" s="121"/>
      <c r="K107" s="81"/>
      <c r="L107" s="94"/>
      <c r="M107" s="120"/>
      <c r="N107" s="77"/>
      <c r="O107" s="119"/>
      <c r="P107" s="118"/>
    </row>
    <row r="108" spans="1:16" ht="45" customHeight="1">
      <c r="A108" s="126"/>
      <c r="B108" s="77"/>
      <c r="C108" s="125"/>
      <c r="D108" s="124"/>
      <c r="E108" s="85"/>
      <c r="F108" s="123"/>
      <c r="G108" s="122"/>
      <c r="H108" s="85"/>
      <c r="I108" s="101"/>
      <c r="J108" s="121"/>
      <c r="K108" s="81"/>
      <c r="L108" s="94"/>
      <c r="M108" s="120"/>
      <c r="N108" s="77"/>
      <c r="O108" s="119"/>
      <c r="P108" s="118"/>
    </row>
    <row r="109" spans="1:16" ht="45" customHeight="1">
      <c r="A109" s="126"/>
      <c r="B109" s="77"/>
      <c r="C109" s="125"/>
      <c r="D109" s="124"/>
      <c r="E109" s="85"/>
      <c r="F109" s="123"/>
      <c r="G109" s="122"/>
      <c r="H109" s="85"/>
      <c r="I109" s="101"/>
      <c r="J109" s="121"/>
      <c r="K109" s="81"/>
      <c r="L109" s="94"/>
      <c r="M109" s="120"/>
      <c r="N109" s="77"/>
      <c r="O109" s="119"/>
      <c r="P109" s="118"/>
    </row>
    <row r="110" spans="1:16" ht="45" customHeight="1">
      <c r="A110" s="126"/>
      <c r="B110" s="77"/>
      <c r="C110" s="125"/>
      <c r="D110" s="124"/>
      <c r="E110" s="85"/>
      <c r="F110" s="123"/>
      <c r="G110" s="122"/>
      <c r="H110" s="85"/>
      <c r="I110" s="101"/>
      <c r="J110" s="121"/>
      <c r="K110" s="81"/>
      <c r="L110" s="94"/>
      <c r="M110" s="120"/>
      <c r="N110" s="77"/>
      <c r="O110" s="119"/>
      <c r="P110" s="118"/>
    </row>
    <row r="111" spans="1:16" ht="45" customHeight="1">
      <c r="A111" s="126"/>
      <c r="B111" s="77"/>
      <c r="C111" s="125"/>
      <c r="D111" s="124"/>
      <c r="E111" s="85"/>
      <c r="F111" s="123"/>
      <c r="G111" s="122"/>
      <c r="H111" s="85"/>
      <c r="I111" s="101"/>
      <c r="J111" s="121"/>
      <c r="K111" s="81"/>
      <c r="L111" s="94"/>
      <c r="M111" s="120"/>
      <c r="N111" s="77"/>
      <c r="O111" s="119"/>
      <c r="P111" s="118"/>
    </row>
    <row r="112" spans="1:16" ht="45" customHeight="1">
      <c r="A112" s="126"/>
      <c r="B112" s="77"/>
      <c r="C112" s="125"/>
      <c r="D112" s="124"/>
      <c r="E112" s="85"/>
      <c r="F112" s="123"/>
      <c r="G112" s="122"/>
      <c r="H112" s="85"/>
      <c r="I112" s="101"/>
      <c r="J112" s="121"/>
      <c r="K112" s="81"/>
      <c r="L112" s="94"/>
      <c r="M112" s="120"/>
      <c r="N112" s="77"/>
      <c r="O112" s="119"/>
      <c r="P112" s="118"/>
    </row>
    <row r="113" spans="1:16" ht="45" customHeight="1">
      <c r="A113" s="126"/>
      <c r="B113" s="77"/>
      <c r="C113" s="125"/>
      <c r="D113" s="124"/>
      <c r="E113" s="85"/>
      <c r="F113" s="123"/>
      <c r="G113" s="122"/>
      <c r="H113" s="85"/>
      <c r="I113" s="101"/>
      <c r="J113" s="121"/>
      <c r="K113" s="81"/>
      <c r="L113" s="94"/>
      <c r="M113" s="120"/>
      <c r="N113" s="77"/>
      <c r="O113" s="119"/>
      <c r="P113" s="118"/>
    </row>
    <row r="114" spans="1:16" ht="45" customHeight="1">
      <c r="A114" s="126"/>
      <c r="B114" s="77"/>
      <c r="C114" s="125"/>
      <c r="D114" s="124"/>
      <c r="E114" s="85"/>
      <c r="F114" s="123"/>
      <c r="G114" s="122"/>
      <c r="H114" s="85"/>
      <c r="I114" s="101"/>
      <c r="J114" s="121"/>
      <c r="K114" s="81"/>
      <c r="L114" s="94"/>
      <c r="M114" s="120"/>
      <c r="N114" s="77"/>
      <c r="O114" s="119"/>
      <c r="P114" s="118"/>
    </row>
    <row r="115" spans="1:16" ht="45" customHeight="1">
      <c r="A115" s="126"/>
      <c r="B115" s="77"/>
      <c r="C115" s="125"/>
      <c r="D115" s="124"/>
      <c r="E115" s="85"/>
      <c r="F115" s="123"/>
      <c r="G115" s="122"/>
      <c r="H115" s="85"/>
      <c r="I115" s="101"/>
      <c r="J115" s="121"/>
      <c r="K115" s="81"/>
      <c r="L115" s="94"/>
      <c r="M115" s="120"/>
      <c r="N115" s="77"/>
      <c r="O115" s="119"/>
      <c r="P115" s="118"/>
    </row>
    <row r="116" spans="1:16" ht="45" customHeight="1">
      <c r="A116" s="126"/>
      <c r="B116" s="77"/>
      <c r="C116" s="125"/>
      <c r="D116" s="124"/>
      <c r="E116" s="85"/>
      <c r="F116" s="123"/>
      <c r="G116" s="122"/>
      <c r="H116" s="85"/>
      <c r="I116" s="101"/>
      <c r="J116" s="121"/>
      <c r="K116" s="81"/>
      <c r="L116" s="94"/>
      <c r="M116" s="120"/>
      <c r="N116" s="77"/>
      <c r="O116" s="119"/>
      <c r="P116" s="118"/>
    </row>
    <row r="117" spans="1:16" ht="45" customHeight="1">
      <c r="A117" s="126"/>
      <c r="B117" s="77"/>
      <c r="C117" s="125"/>
      <c r="D117" s="124"/>
      <c r="E117" s="85"/>
      <c r="F117" s="123"/>
      <c r="G117" s="122"/>
      <c r="H117" s="85"/>
      <c r="I117" s="101"/>
      <c r="J117" s="121"/>
      <c r="K117" s="81"/>
      <c r="L117" s="94"/>
      <c r="M117" s="120"/>
      <c r="N117" s="77"/>
      <c r="O117" s="119"/>
      <c r="P117" s="118"/>
    </row>
    <row r="118" spans="1:16" ht="45" customHeight="1">
      <c r="A118" s="126"/>
      <c r="B118" s="77"/>
      <c r="C118" s="125"/>
      <c r="D118" s="124"/>
      <c r="E118" s="85"/>
      <c r="F118" s="123"/>
      <c r="G118" s="122"/>
      <c r="H118" s="85"/>
      <c r="I118" s="101"/>
      <c r="J118" s="121"/>
      <c r="K118" s="81"/>
      <c r="L118" s="94"/>
      <c r="M118" s="120"/>
      <c r="N118" s="77"/>
      <c r="O118" s="119"/>
      <c r="P118" s="118"/>
    </row>
    <row r="119" spans="1:16" ht="45" customHeight="1">
      <c r="A119" s="126"/>
      <c r="B119" s="77"/>
      <c r="C119" s="125"/>
      <c r="D119" s="124"/>
      <c r="E119" s="85"/>
      <c r="F119" s="123"/>
      <c r="G119" s="122"/>
      <c r="H119" s="85"/>
      <c r="I119" s="101"/>
      <c r="J119" s="121"/>
      <c r="K119" s="81"/>
      <c r="L119" s="94"/>
      <c r="M119" s="120"/>
      <c r="N119" s="77"/>
      <c r="O119" s="119"/>
      <c r="P119" s="118"/>
    </row>
    <row r="120" spans="1:16" ht="45" customHeight="1">
      <c r="A120" s="126"/>
      <c r="B120" s="77"/>
      <c r="C120" s="125"/>
      <c r="D120" s="124"/>
      <c r="E120" s="85"/>
      <c r="F120" s="123"/>
      <c r="G120" s="122"/>
      <c r="H120" s="85"/>
      <c r="I120" s="101"/>
      <c r="J120" s="121"/>
      <c r="K120" s="81"/>
      <c r="L120" s="94"/>
      <c r="M120" s="120"/>
      <c r="N120" s="77"/>
      <c r="O120" s="119"/>
      <c r="P120" s="118"/>
    </row>
    <row r="121" spans="1:16" ht="45" customHeight="1">
      <c r="A121" s="126"/>
      <c r="B121" s="77"/>
      <c r="C121" s="125"/>
      <c r="D121" s="124"/>
      <c r="E121" s="85"/>
      <c r="F121" s="123"/>
      <c r="G121" s="122"/>
      <c r="H121" s="85"/>
      <c r="I121" s="101"/>
      <c r="J121" s="121"/>
      <c r="K121" s="81"/>
      <c r="L121" s="94"/>
      <c r="M121" s="120"/>
      <c r="N121" s="77"/>
      <c r="O121" s="119"/>
      <c r="P121" s="118"/>
    </row>
    <row r="122" spans="1:16" ht="45" customHeight="1">
      <c r="A122" s="126"/>
      <c r="B122" s="77"/>
      <c r="C122" s="125"/>
      <c r="D122" s="124"/>
      <c r="E122" s="85"/>
      <c r="F122" s="123"/>
      <c r="G122" s="122"/>
      <c r="H122" s="85"/>
      <c r="I122" s="101"/>
      <c r="J122" s="121"/>
      <c r="K122" s="81"/>
      <c r="L122" s="94"/>
      <c r="M122" s="120"/>
      <c r="N122" s="77"/>
      <c r="O122" s="119"/>
      <c r="P122" s="118"/>
    </row>
    <row r="123" spans="1:16" ht="45" customHeight="1">
      <c r="A123" s="126"/>
      <c r="B123" s="77"/>
      <c r="C123" s="125"/>
      <c r="D123" s="124"/>
      <c r="E123" s="85"/>
      <c r="F123" s="123"/>
      <c r="G123" s="122"/>
      <c r="H123" s="85"/>
      <c r="I123" s="101"/>
      <c r="J123" s="121"/>
      <c r="K123" s="81"/>
      <c r="L123" s="94"/>
      <c r="M123" s="120"/>
      <c r="N123" s="77"/>
      <c r="O123" s="119"/>
      <c r="P123" s="118"/>
    </row>
    <row r="124" spans="1:16" ht="45" customHeight="1">
      <c r="A124" s="126"/>
      <c r="B124" s="77"/>
      <c r="C124" s="125"/>
      <c r="D124" s="124"/>
      <c r="E124" s="85"/>
      <c r="F124" s="123"/>
      <c r="G124" s="122"/>
      <c r="H124" s="85"/>
      <c r="I124" s="101"/>
      <c r="J124" s="121"/>
      <c r="K124" s="81"/>
      <c r="L124" s="94"/>
      <c r="M124" s="120"/>
      <c r="N124" s="77"/>
      <c r="O124" s="119"/>
      <c r="P124" s="118"/>
    </row>
    <row r="125" spans="1:16" ht="45" customHeight="1">
      <c r="A125" s="126"/>
      <c r="B125" s="77"/>
      <c r="C125" s="125"/>
      <c r="D125" s="124"/>
      <c r="E125" s="85"/>
      <c r="F125" s="123"/>
      <c r="G125" s="122"/>
      <c r="H125" s="85"/>
      <c r="I125" s="101"/>
      <c r="J125" s="121"/>
      <c r="K125" s="81"/>
      <c r="L125" s="94"/>
      <c r="M125" s="120"/>
      <c r="N125" s="77"/>
      <c r="O125" s="119"/>
      <c r="P125" s="118"/>
    </row>
    <row r="126" spans="1:16" ht="45" customHeight="1">
      <c r="A126" s="126"/>
      <c r="B126" s="77"/>
      <c r="C126" s="125"/>
      <c r="D126" s="124"/>
      <c r="E126" s="85"/>
      <c r="F126" s="123"/>
      <c r="G126" s="122"/>
      <c r="H126" s="85"/>
      <c r="I126" s="101"/>
      <c r="J126" s="121"/>
      <c r="K126" s="81"/>
      <c r="L126" s="94"/>
      <c r="M126" s="120"/>
      <c r="N126" s="77"/>
      <c r="O126" s="119"/>
      <c r="P126" s="118"/>
    </row>
    <row r="127" spans="1:16" ht="45" customHeight="1">
      <c r="A127" s="126"/>
      <c r="B127" s="77"/>
      <c r="C127" s="125"/>
      <c r="D127" s="124"/>
      <c r="E127" s="85"/>
      <c r="F127" s="123"/>
      <c r="G127" s="122"/>
      <c r="H127" s="85"/>
      <c r="I127" s="101"/>
      <c r="J127" s="121"/>
      <c r="K127" s="81"/>
      <c r="L127" s="94"/>
      <c r="M127" s="120"/>
      <c r="N127" s="77"/>
      <c r="O127" s="119"/>
      <c r="P127" s="118"/>
    </row>
    <row r="128" spans="1:16" ht="45" customHeight="1">
      <c r="A128" s="126"/>
      <c r="B128" s="77"/>
      <c r="C128" s="125"/>
      <c r="D128" s="124"/>
      <c r="E128" s="85"/>
      <c r="F128" s="123"/>
      <c r="G128" s="122"/>
      <c r="H128" s="85"/>
      <c r="I128" s="101"/>
      <c r="J128" s="121"/>
      <c r="K128" s="81"/>
      <c r="L128" s="94"/>
      <c r="M128" s="120"/>
      <c r="N128" s="77"/>
      <c r="O128" s="119"/>
      <c r="P128" s="118"/>
    </row>
    <row r="129" spans="1:16" ht="45" customHeight="1">
      <c r="A129" s="126"/>
      <c r="B129" s="77"/>
      <c r="C129" s="125"/>
      <c r="D129" s="124"/>
      <c r="E129" s="85"/>
      <c r="F129" s="123"/>
      <c r="G129" s="122"/>
      <c r="H129" s="85"/>
      <c r="I129" s="101"/>
      <c r="J129" s="121"/>
      <c r="K129" s="81"/>
      <c r="L129" s="94"/>
      <c r="M129" s="120"/>
      <c r="N129" s="77"/>
      <c r="O129" s="119"/>
      <c r="P129" s="118"/>
    </row>
    <row r="130" spans="1:16" ht="45" customHeight="1">
      <c r="A130" s="126"/>
      <c r="B130" s="77"/>
      <c r="C130" s="125"/>
      <c r="D130" s="124"/>
      <c r="E130" s="85"/>
      <c r="F130" s="123"/>
      <c r="G130" s="122"/>
      <c r="H130" s="85"/>
      <c r="I130" s="101"/>
      <c r="J130" s="121"/>
      <c r="K130" s="81"/>
      <c r="L130" s="94"/>
      <c r="M130" s="120"/>
      <c r="N130" s="77"/>
      <c r="O130" s="119"/>
      <c r="P130" s="118"/>
    </row>
    <row r="131" spans="1:16" ht="45" customHeight="1">
      <c r="A131" s="126"/>
      <c r="B131" s="77"/>
      <c r="C131" s="125"/>
      <c r="D131" s="124"/>
      <c r="E131" s="85"/>
      <c r="F131" s="123"/>
      <c r="G131" s="122"/>
      <c r="H131" s="85"/>
      <c r="I131" s="101"/>
      <c r="J131" s="121"/>
      <c r="K131" s="81"/>
      <c r="L131" s="94"/>
      <c r="M131" s="120"/>
      <c r="N131" s="77"/>
      <c r="O131" s="119"/>
      <c r="P131" s="118"/>
    </row>
    <row r="132" spans="1:16" ht="45" customHeight="1">
      <c r="A132" s="126"/>
      <c r="B132" s="77"/>
      <c r="C132" s="125"/>
      <c r="D132" s="124"/>
      <c r="E132" s="85"/>
      <c r="F132" s="123"/>
      <c r="G132" s="122"/>
      <c r="H132" s="85"/>
      <c r="I132" s="101"/>
      <c r="J132" s="121"/>
      <c r="K132" s="81"/>
      <c r="L132" s="94"/>
      <c r="M132" s="120"/>
      <c r="N132" s="77"/>
      <c r="O132" s="119"/>
      <c r="P132" s="118"/>
    </row>
    <row r="133" spans="1:16" ht="45" customHeight="1">
      <c r="A133" s="126"/>
      <c r="B133" s="77"/>
      <c r="C133" s="125"/>
      <c r="D133" s="124"/>
      <c r="E133" s="85"/>
      <c r="F133" s="123"/>
      <c r="G133" s="122"/>
      <c r="H133" s="85"/>
      <c r="I133" s="101"/>
      <c r="J133" s="121"/>
      <c r="K133" s="81"/>
      <c r="L133" s="94"/>
      <c r="M133" s="120"/>
      <c r="N133" s="77"/>
      <c r="O133" s="119"/>
      <c r="P133" s="118"/>
    </row>
    <row r="134" spans="1:16" ht="45" customHeight="1">
      <c r="A134" s="126"/>
      <c r="B134" s="77"/>
      <c r="C134" s="125"/>
      <c r="D134" s="124"/>
      <c r="E134" s="85"/>
      <c r="F134" s="123"/>
      <c r="G134" s="122"/>
      <c r="H134" s="85"/>
      <c r="I134" s="101"/>
      <c r="J134" s="121"/>
      <c r="K134" s="81"/>
      <c r="L134" s="94"/>
      <c r="M134" s="120"/>
      <c r="N134" s="77"/>
      <c r="O134" s="119"/>
      <c r="P134" s="118"/>
    </row>
    <row r="135" spans="1:16" ht="45" customHeight="1">
      <c r="A135" s="126"/>
      <c r="B135" s="77"/>
      <c r="C135" s="125"/>
      <c r="D135" s="124"/>
      <c r="E135" s="85"/>
      <c r="F135" s="123"/>
      <c r="G135" s="122"/>
      <c r="H135" s="85"/>
      <c r="I135" s="101"/>
      <c r="J135" s="121"/>
      <c r="K135" s="81"/>
      <c r="L135" s="94"/>
      <c r="M135" s="120"/>
      <c r="N135" s="77"/>
      <c r="O135" s="119"/>
      <c r="P135" s="118"/>
    </row>
    <row r="136" spans="1:16" ht="45" customHeight="1">
      <c r="A136" s="126"/>
      <c r="B136" s="77"/>
      <c r="C136" s="125"/>
      <c r="D136" s="124"/>
      <c r="E136" s="85"/>
      <c r="F136" s="123"/>
      <c r="G136" s="122"/>
      <c r="H136" s="85"/>
      <c r="I136" s="101"/>
      <c r="J136" s="121"/>
      <c r="K136" s="81"/>
      <c r="L136" s="94"/>
      <c r="M136" s="120"/>
      <c r="N136" s="77"/>
      <c r="O136" s="119"/>
      <c r="P136" s="118"/>
    </row>
    <row r="137" spans="1:16" ht="45" customHeight="1">
      <c r="A137" s="126"/>
      <c r="B137" s="77"/>
      <c r="C137" s="125"/>
      <c r="D137" s="124"/>
      <c r="E137" s="85"/>
      <c r="F137" s="123"/>
      <c r="G137" s="122"/>
      <c r="H137" s="85"/>
      <c r="I137" s="101"/>
      <c r="J137" s="121"/>
      <c r="K137" s="81"/>
      <c r="L137" s="94"/>
      <c r="M137" s="120"/>
      <c r="N137" s="77"/>
      <c r="O137" s="119"/>
      <c r="P137" s="118"/>
    </row>
    <row r="138" spans="1:16" ht="45" customHeight="1">
      <c r="A138" s="126"/>
      <c r="B138" s="77"/>
      <c r="C138" s="125"/>
      <c r="D138" s="124"/>
      <c r="E138" s="85"/>
      <c r="F138" s="123"/>
      <c r="G138" s="122"/>
      <c r="H138" s="85"/>
      <c r="I138" s="101"/>
      <c r="J138" s="121"/>
      <c r="K138" s="81"/>
      <c r="L138" s="94"/>
      <c r="M138" s="120"/>
      <c r="N138" s="77"/>
      <c r="O138" s="119"/>
      <c r="P138" s="118"/>
    </row>
    <row r="139" spans="1:16" ht="45" customHeight="1">
      <c r="A139" s="126"/>
      <c r="B139" s="77"/>
      <c r="C139" s="125"/>
      <c r="D139" s="124"/>
      <c r="E139" s="85"/>
      <c r="F139" s="123"/>
      <c r="G139" s="122"/>
      <c r="H139" s="85"/>
      <c r="I139" s="101"/>
      <c r="J139" s="121"/>
      <c r="K139" s="81"/>
      <c r="L139" s="94"/>
      <c r="M139" s="120"/>
      <c r="N139" s="77"/>
      <c r="O139" s="119"/>
      <c r="P139" s="118"/>
    </row>
    <row r="140" spans="1:16" ht="45" customHeight="1">
      <c r="A140" s="126"/>
      <c r="B140" s="77"/>
      <c r="C140" s="125"/>
      <c r="D140" s="124"/>
      <c r="E140" s="85"/>
      <c r="F140" s="123"/>
      <c r="G140" s="122"/>
      <c r="H140" s="85"/>
      <c r="I140" s="101"/>
      <c r="J140" s="121"/>
      <c r="K140" s="81"/>
      <c r="L140" s="94"/>
      <c r="M140" s="120"/>
      <c r="N140" s="77"/>
      <c r="O140" s="119"/>
      <c r="P140" s="118"/>
    </row>
    <row r="141" spans="1:16" ht="45" customHeight="1">
      <c r="A141" s="126"/>
      <c r="B141" s="77"/>
      <c r="C141" s="125"/>
      <c r="D141" s="124"/>
      <c r="E141" s="85"/>
      <c r="F141" s="123"/>
      <c r="G141" s="122"/>
      <c r="H141" s="85"/>
      <c r="I141" s="101"/>
      <c r="J141" s="121"/>
      <c r="K141" s="81"/>
      <c r="L141" s="94"/>
      <c r="M141" s="120"/>
      <c r="N141" s="77"/>
      <c r="O141" s="119"/>
      <c r="P141" s="118"/>
    </row>
    <row r="142" spans="1:16" ht="45" customHeight="1">
      <c r="A142" s="126"/>
      <c r="B142" s="77"/>
      <c r="C142" s="125"/>
      <c r="D142" s="124"/>
      <c r="E142" s="85"/>
      <c r="F142" s="123"/>
      <c r="G142" s="122"/>
      <c r="H142" s="85"/>
      <c r="I142" s="101"/>
      <c r="J142" s="121"/>
      <c r="K142" s="81"/>
      <c r="L142" s="94"/>
      <c r="M142" s="120"/>
      <c r="N142" s="77"/>
      <c r="O142" s="119"/>
      <c r="P142" s="118"/>
    </row>
    <row r="143" spans="1:16" ht="45" customHeight="1">
      <c r="A143" s="126"/>
      <c r="B143" s="77"/>
      <c r="C143" s="125"/>
      <c r="D143" s="124"/>
      <c r="E143" s="85"/>
      <c r="F143" s="123"/>
      <c r="G143" s="122"/>
      <c r="H143" s="85"/>
      <c r="I143" s="101"/>
      <c r="J143" s="121"/>
      <c r="K143" s="81"/>
      <c r="L143" s="94"/>
      <c r="M143" s="120"/>
      <c r="N143" s="77"/>
      <c r="O143" s="119"/>
      <c r="P143" s="118"/>
    </row>
    <row r="144" spans="1:16" ht="45" customHeight="1">
      <c r="A144" s="126"/>
      <c r="B144" s="77"/>
      <c r="C144" s="125"/>
      <c r="D144" s="124"/>
      <c r="E144" s="85"/>
      <c r="F144" s="123"/>
      <c r="G144" s="122"/>
      <c r="H144" s="85"/>
      <c r="I144" s="101"/>
      <c r="J144" s="121"/>
      <c r="K144" s="81"/>
      <c r="L144" s="94"/>
      <c r="M144" s="120"/>
      <c r="N144" s="77"/>
      <c r="O144" s="119"/>
      <c r="P144" s="118"/>
    </row>
    <row r="145" spans="1:16" ht="45" customHeight="1">
      <c r="A145" s="126"/>
      <c r="B145" s="77"/>
      <c r="C145" s="125"/>
      <c r="D145" s="124"/>
      <c r="E145" s="85"/>
      <c r="F145" s="123"/>
      <c r="G145" s="122"/>
      <c r="H145" s="85"/>
      <c r="I145" s="101"/>
      <c r="J145" s="121"/>
      <c r="K145" s="81"/>
      <c r="L145" s="94"/>
      <c r="M145" s="120"/>
      <c r="N145" s="77"/>
      <c r="O145" s="119"/>
      <c r="P145" s="118"/>
    </row>
    <row r="146" spans="1:16" ht="45" customHeight="1">
      <c r="A146" s="126"/>
      <c r="B146" s="77"/>
      <c r="C146" s="125"/>
      <c r="D146" s="124"/>
      <c r="E146" s="85"/>
      <c r="F146" s="123"/>
      <c r="G146" s="122"/>
      <c r="H146" s="85"/>
      <c r="I146" s="101"/>
      <c r="J146" s="121"/>
      <c r="K146" s="81"/>
      <c r="L146" s="94"/>
      <c r="M146" s="120"/>
      <c r="N146" s="77"/>
      <c r="O146" s="119"/>
      <c r="P146" s="118"/>
    </row>
    <row r="147" spans="1:16" ht="45" customHeight="1">
      <c r="A147" s="126"/>
      <c r="B147" s="77"/>
      <c r="C147" s="125"/>
      <c r="D147" s="124"/>
      <c r="E147" s="85"/>
      <c r="F147" s="123"/>
      <c r="G147" s="122"/>
      <c r="H147" s="85"/>
      <c r="I147" s="101"/>
      <c r="J147" s="121"/>
      <c r="K147" s="81"/>
      <c r="L147" s="94"/>
      <c r="M147" s="120"/>
      <c r="N147" s="77"/>
      <c r="O147" s="119"/>
      <c r="P147" s="118"/>
    </row>
    <row r="148" spans="1:16" ht="45" customHeight="1">
      <c r="A148" s="126"/>
      <c r="B148" s="77"/>
      <c r="C148" s="125"/>
      <c r="D148" s="124"/>
      <c r="E148" s="85"/>
      <c r="F148" s="123"/>
      <c r="G148" s="122"/>
      <c r="H148" s="85"/>
      <c r="I148" s="101"/>
      <c r="J148" s="121"/>
      <c r="K148" s="81"/>
      <c r="L148" s="94"/>
      <c r="M148" s="120"/>
      <c r="N148" s="77"/>
      <c r="O148" s="119"/>
      <c r="P148" s="118"/>
    </row>
    <row r="149" spans="1:16" ht="45" customHeight="1">
      <c r="A149" s="126"/>
      <c r="B149" s="77"/>
      <c r="C149" s="125"/>
      <c r="D149" s="124"/>
      <c r="E149" s="85"/>
      <c r="F149" s="123"/>
      <c r="G149" s="122"/>
      <c r="H149" s="85"/>
      <c r="I149" s="101"/>
      <c r="J149" s="121"/>
      <c r="K149" s="81"/>
      <c r="L149" s="94"/>
      <c r="M149" s="120"/>
      <c r="N149" s="77"/>
      <c r="O149" s="119"/>
      <c r="P149" s="118"/>
    </row>
    <row r="150" spans="1:16" ht="45" customHeight="1">
      <c r="A150" s="126"/>
      <c r="B150" s="77"/>
      <c r="C150" s="125"/>
      <c r="D150" s="124"/>
      <c r="E150" s="85"/>
      <c r="F150" s="123"/>
      <c r="G150" s="122"/>
      <c r="H150" s="85"/>
      <c r="I150" s="101"/>
      <c r="J150" s="121"/>
      <c r="K150" s="81"/>
      <c r="L150" s="94"/>
      <c r="M150" s="120"/>
      <c r="N150" s="77"/>
      <c r="O150" s="119"/>
      <c r="P150" s="118"/>
    </row>
    <row r="151" spans="1:16" ht="45" customHeight="1">
      <c r="A151" s="126"/>
      <c r="B151" s="77"/>
      <c r="C151" s="125"/>
      <c r="D151" s="124"/>
      <c r="E151" s="85"/>
      <c r="F151" s="123"/>
      <c r="G151" s="122"/>
      <c r="H151" s="85"/>
      <c r="I151" s="101"/>
      <c r="J151" s="121"/>
      <c r="K151" s="81"/>
      <c r="L151" s="94"/>
      <c r="M151" s="120"/>
      <c r="N151" s="77"/>
      <c r="O151" s="119"/>
      <c r="P151" s="118"/>
    </row>
    <row r="152" spans="1:16" ht="45" customHeight="1">
      <c r="A152" s="126"/>
      <c r="B152" s="77"/>
      <c r="C152" s="125"/>
      <c r="D152" s="124"/>
      <c r="E152" s="85"/>
      <c r="F152" s="123"/>
      <c r="G152" s="122"/>
      <c r="H152" s="85"/>
      <c r="I152" s="101"/>
      <c r="J152" s="121"/>
      <c r="K152" s="81"/>
      <c r="L152" s="94"/>
      <c r="M152" s="120"/>
      <c r="N152" s="77"/>
      <c r="O152" s="119"/>
      <c r="P152" s="118"/>
    </row>
    <row r="153" spans="1:16" ht="45" customHeight="1">
      <c r="A153" s="126"/>
      <c r="B153" s="77"/>
      <c r="C153" s="125"/>
      <c r="D153" s="124"/>
      <c r="E153" s="85"/>
      <c r="F153" s="123"/>
      <c r="G153" s="122"/>
      <c r="H153" s="85"/>
      <c r="I153" s="101"/>
      <c r="J153" s="121"/>
      <c r="K153" s="81"/>
      <c r="L153" s="94"/>
      <c r="M153" s="120"/>
      <c r="N153" s="77"/>
      <c r="O153" s="119"/>
      <c r="P153" s="118"/>
    </row>
    <row r="154" spans="1:16" ht="50.1" customHeight="1">
      <c r="A154" s="126"/>
      <c r="B154" s="77"/>
      <c r="C154" s="125"/>
      <c r="D154" s="124"/>
      <c r="E154" s="85"/>
      <c r="F154" s="123"/>
      <c r="G154" s="122"/>
      <c r="H154" s="85"/>
      <c r="I154" s="101"/>
      <c r="J154" s="121"/>
      <c r="K154" s="81"/>
      <c r="L154" s="94"/>
      <c r="M154" s="120"/>
      <c r="N154" s="77"/>
      <c r="O154" s="119"/>
    </row>
    <row r="155" spans="1:16" ht="50.1" customHeight="1">
      <c r="A155" s="126"/>
      <c r="B155" s="77"/>
      <c r="C155" s="125"/>
      <c r="D155" s="124"/>
      <c r="E155" s="85"/>
      <c r="F155" s="123"/>
      <c r="G155" s="122"/>
      <c r="H155" s="85"/>
      <c r="I155" s="101"/>
      <c r="J155" s="121"/>
      <c r="K155" s="81"/>
      <c r="L155" s="94"/>
      <c r="M155" s="120"/>
      <c r="N155" s="77"/>
      <c r="O155" s="119"/>
    </row>
    <row r="156" spans="1:16" ht="50.1" customHeight="1"/>
    <row r="157" spans="1:16" ht="50.1" customHeight="1"/>
    <row r="158" spans="1:16" ht="50.1" customHeight="1"/>
    <row r="159" spans="1:16" ht="50.1" customHeight="1"/>
    <row r="160" spans="1:16" ht="50.1" customHeight="1"/>
    <row r="161" spans="3:16" s="65" customFormat="1" ht="50.1" customHeight="1">
      <c r="C161" s="87"/>
      <c r="D161" s="88"/>
      <c r="E161" s="84"/>
      <c r="F161" s="72"/>
      <c r="G161" s="88"/>
      <c r="H161" s="84"/>
      <c r="I161" s="72"/>
      <c r="J161" s="117"/>
      <c r="K161" s="116"/>
      <c r="L161" s="116"/>
      <c r="M161" s="88"/>
      <c r="O161" s="115"/>
      <c r="P161" s="114"/>
    </row>
  </sheetData>
  <mergeCells count="344">
    <mergeCell ref="A58:A59"/>
    <mergeCell ref="C58:C59"/>
    <mergeCell ref="D58:D59"/>
    <mergeCell ref="F58:F59"/>
    <mergeCell ref="G58:G59"/>
    <mergeCell ref="H58:I58"/>
    <mergeCell ref="J58:J59"/>
    <mergeCell ref="M58:M59"/>
    <mergeCell ref="O58:O59"/>
    <mergeCell ref="A42:A43"/>
    <mergeCell ref="C42:C43"/>
    <mergeCell ref="D42:D43"/>
    <mergeCell ref="F42:F43"/>
    <mergeCell ref="G42:G43"/>
    <mergeCell ref="H42:I42"/>
    <mergeCell ref="J42:J43"/>
    <mergeCell ref="M42:M43"/>
    <mergeCell ref="O42:O43"/>
    <mergeCell ref="A30:A31"/>
    <mergeCell ref="C30:C31"/>
    <mergeCell ref="D30:D31"/>
    <mergeCell ref="F30:F31"/>
    <mergeCell ref="G30:G31"/>
    <mergeCell ref="H30:I30"/>
    <mergeCell ref="J30:J31"/>
    <mergeCell ref="M30:M31"/>
    <mergeCell ref="O30:O31"/>
    <mergeCell ref="A26:A27"/>
    <mergeCell ref="C26:C27"/>
    <mergeCell ref="D26:D27"/>
    <mergeCell ref="F26:F27"/>
    <mergeCell ref="G26:G27"/>
    <mergeCell ref="H26:I26"/>
    <mergeCell ref="J26:J27"/>
    <mergeCell ref="M26:M27"/>
    <mergeCell ref="O26:O27"/>
    <mergeCell ref="A8:A9"/>
    <mergeCell ref="C8:C9"/>
    <mergeCell ref="D8:D9"/>
    <mergeCell ref="F8:F9"/>
    <mergeCell ref="G8:G9"/>
    <mergeCell ref="J10:J11"/>
    <mergeCell ref="M10:M11"/>
    <mergeCell ref="A10:A11"/>
    <mergeCell ref="C10:C11"/>
    <mergeCell ref="D10:D11"/>
    <mergeCell ref="F10:F11"/>
    <mergeCell ref="G10:G11"/>
    <mergeCell ref="A6:A7"/>
    <mergeCell ref="C6:C7"/>
    <mergeCell ref="D6:D7"/>
    <mergeCell ref="F6:F7"/>
    <mergeCell ref="G6:G7"/>
    <mergeCell ref="A4:A5"/>
    <mergeCell ref="C4:C5"/>
    <mergeCell ref="D4:D5"/>
    <mergeCell ref="F4:F5"/>
    <mergeCell ref="G4:G5"/>
    <mergeCell ref="A1:O1"/>
    <mergeCell ref="A2:A3"/>
    <mergeCell ref="C2:D3"/>
    <mergeCell ref="F2:G3"/>
    <mergeCell ref="J2:J3"/>
    <mergeCell ref="K2:L2"/>
    <mergeCell ref="M2:M3"/>
    <mergeCell ref="N2:N3"/>
    <mergeCell ref="K3:L3"/>
    <mergeCell ref="O10:O11"/>
    <mergeCell ref="J8:J9"/>
    <mergeCell ref="M8:M9"/>
    <mergeCell ref="O8:O9"/>
    <mergeCell ref="H2:I2"/>
    <mergeCell ref="H3:I3"/>
    <mergeCell ref="H4:I4"/>
    <mergeCell ref="H6:I6"/>
    <mergeCell ref="H8:I8"/>
    <mergeCell ref="M4:M5"/>
    <mergeCell ref="O4:O5"/>
    <mergeCell ref="J6:J7"/>
    <mergeCell ref="M6:M7"/>
    <mergeCell ref="O6:O7"/>
    <mergeCell ref="J4:J5"/>
    <mergeCell ref="H10:I10"/>
    <mergeCell ref="H12:I12"/>
    <mergeCell ref="J12:J13"/>
    <mergeCell ref="M12:M13"/>
    <mergeCell ref="H14:I14"/>
    <mergeCell ref="J14:J15"/>
    <mergeCell ref="M14:M15"/>
    <mergeCell ref="O12:O13"/>
    <mergeCell ref="A12:A13"/>
    <mergeCell ref="C12:C13"/>
    <mergeCell ref="D12:D13"/>
    <mergeCell ref="F12:F13"/>
    <mergeCell ref="G12:G13"/>
    <mergeCell ref="O14:O15"/>
    <mergeCell ref="A14:A15"/>
    <mergeCell ref="C14:C15"/>
    <mergeCell ref="D14:D15"/>
    <mergeCell ref="F14:F15"/>
    <mergeCell ref="G14:G15"/>
    <mergeCell ref="A16:A17"/>
    <mergeCell ref="C16:C17"/>
    <mergeCell ref="D16:D17"/>
    <mergeCell ref="F16:F17"/>
    <mergeCell ref="G16:G17"/>
    <mergeCell ref="H16:I16"/>
    <mergeCell ref="J16:J17"/>
    <mergeCell ref="M16:M17"/>
    <mergeCell ref="O16:O17"/>
    <mergeCell ref="H18:I18"/>
    <mergeCell ref="J18:J19"/>
    <mergeCell ref="M18:M19"/>
    <mergeCell ref="O18:O19"/>
    <mergeCell ref="A18:A19"/>
    <mergeCell ref="C18:C19"/>
    <mergeCell ref="D18:D19"/>
    <mergeCell ref="F18:F19"/>
    <mergeCell ref="G18:G19"/>
    <mergeCell ref="H20:I20"/>
    <mergeCell ref="J20:J21"/>
    <mergeCell ref="M20:M21"/>
    <mergeCell ref="O20:O21"/>
    <mergeCell ref="A22:A23"/>
    <mergeCell ref="C22:C23"/>
    <mergeCell ref="D22:D23"/>
    <mergeCell ref="F22:F23"/>
    <mergeCell ref="G22:G23"/>
    <mergeCell ref="H22:I22"/>
    <mergeCell ref="J22:J23"/>
    <mergeCell ref="M22:M23"/>
    <mergeCell ref="O22:O23"/>
    <mergeCell ref="A20:A21"/>
    <mergeCell ref="C20:C21"/>
    <mergeCell ref="D20:D21"/>
    <mergeCell ref="F20:F21"/>
    <mergeCell ref="G20:G21"/>
    <mergeCell ref="A24:A25"/>
    <mergeCell ref="C24:C25"/>
    <mergeCell ref="D24:D25"/>
    <mergeCell ref="F24:F25"/>
    <mergeCell ref="G24:G25"/>
    <mergeCell ref="H24:I24"/>
    <mergeCell ref="J24:J25"/>
    <mergeCell ref="M24:M25"/>
    <mergeCell ref="O24:O25"/>
    <mergeCell ref="A28:A29"/>
    <mergeCell ref="C28:C29"/>
    <mergeCell ref="D28:D29"/>
    <mergeCell ref="F28:F29"/>
    <mergeCell ref="G28:G29"/>
    <mergeCell ref="H28:I28"/>
    <mergeCell ref="J28:J29"/>
    <mergeCell ref="M28:M29"/>
    <mergeCell ref="O28:O29"/>
    <mergeCell ref="A32:A33"/>
    <mergeCell ref="C32:C33"/>
    <mergeCell ref="D32:D33"/>
    <mergeCell ref="F32:F33"/>
    <mergeCell ref="G32:G33"/>
    <mergeCell ref="H32:I32"/>
    <mergeCell ref="J32:J33"/>
    <mergeCell ref="M32:M33"/>
    <mergeCell ref="O32:O33"/>
    <mergeCell ref="A34:A35"/>
    <mergeCell ref="C34:C35"/>
    <mergeCell ref="D34:D35"/>
    <mergeCell ref="F34:F35"/>
    <mergeCell ref="G34:G35"/>
    <mergeCell ref="H34:I34"/>
    <mergeCell ref="J34:J35"/>
    <mergeCell ref="M34:M35"/>
    <mergeCell ref="O34:O35"/>
    <mergeCell ref="A36:A37"/>
    <mergeCell ref="C36:C37"/>
    <mergeCell ref="D36:D37"/>
    <mergeCell ref="F36:F37"/>
    <mergeCell ref="G36:G37"/>
    <mergeCell ref="H36:I36"/>
    <mergeCell ref="J36:J37"/>
    <mergeCell ref="M36:M37"/>
    <mergeCell ref="O36:O37"/>
    <mergeCell ref="A38:A39"/>
    <mergeCell ref="C38:C39"/>
    <mergeCell ref="D38:D39"/>
    <mergeCell ref="F38:F39"/>
    <mergeCell ref="G38:G39"/>
    <mergeCell ref="H38:I38"/>
    <mergeCell ref="J38:J39"/>
    <mergeCell ref="M38:M39"/>
    <mergeCell ref="O38:O39"/>
    <mergeCell ref="A40:A41"/>
    <mergeCell ref="C40:C41"/>
    <mergeCell ref="D40:D41"/>
    <mergeCell ref="F40:F41"/>
    <mergeCell ref="G40:G41"/>
    <mergeCell ref="H40:I40"/>
    <mergeCell ref="J40:J41"/>
    <mergeCell ref="M40:M41"/>
    <mergeCell ref="O40:O41"/>
    <mergeCell ref="A44:A45"/>
    <mergeCell ref="C44:C45"/>
    <mergeCell ref="D44:D45"/>
    <mergeCell ref="F44:F45"/>
    <mergeCell ref="G44:G45"/>
    <mergeCell ref="H44:I44"/>
    <mergeCell ref="J44:J45"/>
    <mergeCell ref="M44:M45"/>
    <mergeCell ref="O44:O45"/>
    <mergeCell ref="A46:A47"/>
    <mergeCell ref="C46:C47"/>
    <mergeCell ref="D46:D47"/>
    <mergeCell ref="F46:F47"/>
    <mergeCell ref="G46:G47"/>
    <mergeCell ref="H46:I46"/>
    <mergeCell ref="J46:J47"/>
    <mergeCell ref="M46:M47"/>
    <mergeCell ref="O46:O47"/>
    <mergeCell ref="A48:A49"/>
    <mergeCell ref="C48:C49"/>
    <mergeCell ref="D48:D49"/>
    <mergeCell ref="F48:F49"/>
    <mergeCell ref="G48:G49"/>
    <mergeCell ref="H48:I48"/>
    <mergeCell ref="J48:J49"/>
    <mergeCell ref="M48:M49"/>
    <mergeCell ref="O48:O49"/>
    <mergeCell ref="A50:A51"/>
    <mergeCell ref="C50:C51"/>
    <mergeCell ref="D50:D51"/>
    <mergeCell ref="F50:F51"/>
    <mergeCell ref="G50:G51"/>
    <mergeCell ref="H50:I50"/>
    <mergeCell ref="J50:J51"/>
    <mergeCell ref="M50:M51"/>
    <mergeCell ref="O50:O51"/>
    <mergeCell ref="A52:A53"/>
    <mergeCell ref="C52:C53"/>
    <mergeCell ref="D52:D53"/>
    <mergeCell ref="F52:F53"/>
    <mergeCell ref="G52:G53"/>
    <mergeCell ref="H52:I52"/>
    <mergeCell ref="J52:J53"/>
    <mergeCell ref="M52:M53"/>
    <mergeCell ref="O52:O53"/>
    <mergeCell ref="A54:A55"/>
    <mergeCell ref="C54:C55"/>
    <mergeCell ref="D54:D55"/>
    <mergeCell ref="F54:F55"/>
    <mergeCell ref="G54:G55"/>
    <mergeCell ref="H54:I54"/>
    <mergeCell ref="J54:J55"/>
    <mergeCell ref="M54:M55"/>
    <mergeCell ref="O54:O55"/>
    <mergeCell ref="A56:A57"/>
    <mergeCell ref="C56:C57"/>
    <mergeCell ref="D56:D57"/>
    <mergeCell ref="F56:F57"/>
    <mergeCell ref="G56:G57"/>
    <mergeCell ref="H56:I56"/>
    <mergeCell ref="J56:J57"/>
    <mergeCell ref="M56:M57"/>
    <mergeCell ref="O56:O57"/>
    <mergeCell ref="A60:A61"/>
    <mergeCell ref="C60:C61"/>
    <mergeCell ref="D60:D61"/>
    <mergeCell ref="F60:F61"/>
    <mergeCell ref="G60:G61"/>
    <mergeCell ref="H60:I60"/>
    <mergeCell ref="J60:J61"/>
    <mergeCell ref="M60:M61"/>
    <mergeCell ref="O60:O61"/>
    <mergeCell ref="A62:A63"/>
    <mergeCell ref="C62:C63"/>
    <mergeCell ref="D62:D63"/>
    <mergeCell ref="F62:F63"/>
    <mergeCell ref="G62:G63"/>
    <mergeCell ref="H62:I62"/>
    <mergeCell ref="J62:J63"/>
    <mergeCell ref="M62:M63"/>
    <mergeCell ref="O62:O63"/>
    <mergeCell ref="A64:A65"/>
    <mergeCell ref="C64:C65"/>
    <mergeCell ref="D64:D65"/>
    <mergeCell ref="F64:F65"/>
    <mergeCell ref="G64:G65"/>
    <mergeCell ref="H64:I64"/>
    <mergeCell ref="J64:J65"/>
    <mergeCell ref="M64:M65"/>
    <mergeCell ref="O64:O65"/>
    <mergeCell ref="A66:A67"/>
    <mergeCell ref="C66:C67"/>
    <mergeCell ref="D66:D67"/>
    <mergeCell ref="F66:F67"/>
    <mergeCell ref="G66:G67"/>
    <mergeCell ref="H66:I66"/>
    <mergeCell ref="J66:J67"/>
    <mergeCell ref="M66:M67"/>
    <mergeCell ref="O66:O67"/>
    <mergeCell ref="A68:A69"/>
    <mergeCell ref="C68:C69"/>
    <mergeCell ref="D68:D69"/>
    <mergeCell ref="F68:F69"/>
    <mergeCell ref="G68:G69"/>
    <mergeCell ref="H68:I68"/>
    <mergeCell ref="J68:J69"/>
    <mergeCell ref="M68:M69"/>
    <mergeCell ref="O68:O69"/>
    <mergeCell ref="A70:A71"/>
    <mergeCell ref="C70:C71"/>
    <mergeCell ref="D70:D71"/>
    <mergeCell ref="F70:F71"/>
    <mergeCell ref="G70:G71"/>
    <mergeCell ref="H70:I70"/>
    <mergeCell ref="J70:J71"/>
    <mergeCell ref="M70:M71"/>
    <mergeCell ref="O70:O71"/>
    <mergeCell ref="A72:A73"/>
    <mergeCell ref="C72:C73"/>
    <mergeCell ref="D72:D73"/>
    <mergeCell ref="F72:F73"/>
    <mergeCell ref="G72:G73"/>
    <mergeCell ref="H72:I72"/>
    <mergeCell ref="J72:J73"/>
    <mergeCell ref="M72:M73"/>
    <mergeCell ref="O72:O73"/>
    <mergeCell ref="A74:A75"/>
    <mergeCell ref="C74:C75"/>
    <mergeCell ref="D74:D75"/>
    <mergeCell ref="F74:F75"/>
    <mergeCell ref="G74:G75"/>
    <mergeCell ref="H74:I74"/>
    <mergeCell ref="J74:J75"/>
    <mergeCell ref="M74:M75"/>
    <mergeCell ref="O74:O75"/>
    <mergeCell ref="A76:A77"/>
    <mergeCell ref="C76:C77"/>
    <mergeCell ref="D76:D77"/>
    <mergeCell ref="F76:F77"/>
    <mergeCell ref="G76:G77"/>
    <mergeCell ref="H76:I76"/>
    <mergeCell ref="J76:J77"/>
    <mergeCell ref="M76:M77"/>
    <mergeCell ref="O76:O77"/>
  </mergeCells>
  <phoneticPr fontId="37" type="noConversion"/>
  <printOptions horizontalCentered="1" verticalCentered="1"/>
  <pageMargins left="0.25" right="0.25" top="0.75" bottom="0.75" header="0.3" footer="0.3"/>
  <pageSetup paperSize="9" scale="79" fitToHeight="0" orientation="landscape" r:id="rId1"/>
  <headerFooter>
    <oddFooter>&amp;C第&amp;P頁 共&amp;N頁</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P161"/>
  <sheetViews>
    <sheetView view="pageBreakPreview" zoomScale="115" zoomScaleNormal="100" zoomScaleSheetLayoutView="115" zoomScalePageLayoutView="120" workbookViewId="0">
      <selection activeCell="K16" sqref="K16"/>
    </sheetView>
  </sheetViews>
  <sheetFormatPr defaultColWidth="9" defaultRowHeight="16.5"/>
  <cols>
    <col min="1" max="1" width="6.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4.5" style="72" customWidth="1"/>
    <col min="10" max="10" width="20.125" style="117"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488" t="s">
        <v>3446</v>
      </c>
      <c r="B1" s="1489"/>
      <c r="C1" s="1489"/>
      <c r="D1" s="1489"/>
      <c r="E1" s="1489"/>
      <c r="F1" s="1489"/>
      <c r="G1" s="1489"/>
      <c r="H1" s="1489"/>
      <c r="I1" s="1489"/>
      <c r="J1" s="1489"/>
      <c r="K1" s="1489"/>
      <c r="L1" s="1489"/>
      <c r="M1" s="1489"/>
      <c r="N1" s="1489"/>
      <c r="O1" s="1490"/>
      <c r="P1" s="118"/>
    </row>
    <row r="2" spans="1:16">
      <c r="A2" s="1491" t="s">
        <v>248</v>
      </c>
      <c r="B2" s="344" t="s">
        <v>250</v>
      </c>
      <c r="C2" s="1492" t="s">
        <v>465</v>
      </c>
      <c r="D2" s="1493"/>
      <c r="E2" s="401" t="s">
        <v>393</v>
      </c>
      <c r="F2" s="1492" t="s">
        <v>466</v>
      </c>
      <c r="G2" s="1493"/>
      <c r="H2" s="1517" t="s">
        <v>394</v>
      </c>
      <c r="I2" s="1518"/>
      <c r="J2" s="1495" t="s">
        <v>467</v>
      </c>
      <c r="K2" s="1495" t="s">
        <v>395</v>
      </c>
      <c r="L2" s="1497"/>
      <c r="M2" s="1498" t="s">
        <v>468</v>
      </c>
      <c r="N2" s="1492" t="s">
        <v>469</v>
      </c>
      <c r="O2" s="345" t="s">
        <v>249</v>
      </c>
      <c r="P2" s="118"/>
    </row>
    <row r="3" spans="1:16">
      <c r="A3" s="1487"/>
      <c r="B3" s="308" t="s">
        <v>260</v>
      </c>
      <c r="C3" s="1494"/>
      <c r="D3" s="1494"/>
      <c r="E3" s="320" t="s">
        <v>470</v>
      </c>
      <c r="F3" s="1494"/>
      <c r="G3" s="1494"/>
      <c r="H3" s="1519" t="s">
        <v>396</v>
      </c>
      <c r="I3" s="1456"/>
      <c r="J3" s="1496"/>
      <c r="K3" s="1496" t="s">
        <v>397</v>
      </c>
      <c r="L3" s="1500"/>
      <c r="M3" s="1456"/>
      <c r="N3" s="1499"/>
      <c r="O3" s="346" t="s">
        <v>439</v>
      </c>
      <c r="P3" s="118"/>
    </row>
    <row r="4" spans="1:16" ht="30" hidden="1" customHeight="1">
      <c r="A4" s="1570">
        <v>16</v>
      </c>
      <c r="B4" s="74" t="s">
        <v>6027</v>
      </c>
      <c r="C4" s="1378">
        <v>9</v>
      </c>
      <c r="D4" s="1380" t="s">
        <v>459</v>
      </c>
      <c r="E4" s="75" t="s">
        <v>528</v>
      </c>
      <c r="F4" s="1382">
        <v>9</v>
      </c>
      <c r="G4" s="1575" t="s">
        <v>459</v>
      </c>
      <c r="H4" s="1549" t="s">
        <v>6026</v>
      </c>
      <c r="I4" s="1390"/>
      <c r="J4" s="1577" t="s">
        <v>876</v>
      </c>
      <c r="K4" s="81">
        <v>9</v>
      </c>
      <c r="L4" s="94" t="s">
        <v>459</v>
      </c>
      <c r="M4" s="1425" t="s">
        <v>444</v>
      </c>
      <c r="N4" s="82" t="s">
        <v>488</v>
      </c>
      <c r="O4" s="1578" t="s">
        <v>877</v>
      </c>
      <c r="P4" s="118"/>
    </row>
    <row r="5" spans="1:16" ht="30" hidden="1" customHeight="1">
      <c r="A5" s="1570"/>
      <c r="B5" s="74" t="s">
        <v>304</v>
      </c>
      <c r="C5" s="1379"/>
      <c r="D5" s="1381"/>
      <c r="E5" s="85" t="s">
        <v>875</v>
      </c>
      <c r="F5" s="1383"/>
      <c r="G5" s="1576"/>
      <c r="H5" s="85">
        <v>9</v>
      </c>
      <c r="I5" s="91" t="s">
        <v>459</v>
      </c>
      <c r="J5" s="1577"/>
      <c r="K5" s="81">
        <v>9</v>
      </c>
      <c r="L5" s="94" t="s">
        <v>459</v>
      </c>
      <c r="M5" s="1425"/>
      <c r="N5" s="82" t="s">
        <v>499</v>
      </c>
      <c r="O5" s="1578"/>
      <c r="P5" s="118"/>
    </row>
    <row r="6" spans="1:16" ht="30" hidden="1" customHeight="1">
      <c r="A6" s="1570">
        <v>16</v>
      </c>
      <c r="B6" s="74" t="s">
        <v>6027</v>
      </c>
      <c r="C6" s="1378">
        <v>9</v>
      </c>
      <c r="D6" s="1380" t="s">
        <v>459</v>
      </c>
      <c r="E6" s="75" t="s">
        <v>528</v>
      </c>
      <c r="F6" s="1382">
        <v>9</v>
      </c>
      <c r="G6" s="1575" t="s">
        <v>459</v>
      </c>
      <c r="H6" s="1549" t="s">
        <v>6026</v>
      </c>
      <c r="I6" s="1390"/>
      <c r="J6" s="1577" t="s">
        <v>876</v>
      </c>
      <c r="K6" s="81">
        <v>9</v>
      </c>
      <c r="L6" s="94" t="s">
        <v>459</v>
      </c>
      <c r="M6" s="1425" t="s">
        <v>444</v>
      </c>
      <c r="N6" s="82" t="s">
        <v>488</v>
      </c>
      <c r="O6" s="1578" t="s">
        <v>881</v>
      </c>
      <c r="P6" s="118"/>
    </row>
    <row r="7" spans="1:16" ht="30" hidden="1" customHeight="1">
      <c r="A7" s="1570"/>
      <c r="B7" s="74" t="s">
        <v>304</v>
      </c>
      <c r="C7" s="1379"/>
      <c r="D7" s="1381"/>
      <c r="E7" s="75" t="s">
        <v>882</v>
      </c>
      <c r="F7" s="1383"/>
      <c r="G7" s="1576"/>
      <c r="H7" s="85">
        <v>9</v>
      </c>
      <c r="I7" s="91" t="s">
        <v>459</v>
      </c>
      <c r="J7" s="1577"/>
      <c r="K7" s="81">
        <v>9</v>
      </c>
      <c r="L7" s="94" t="s">
        <v>459</v>
      </c>
      <c r="M7" s="1425"/>
      <c r="N7" s="82" t="s">
        <v>499</v>
      </c>
      <c r="O7" s="1578"/>
      <c r="P7" s="118"/>
    </row>
    <row r="8" spans="1:16" s="328" customFormat="1" ht="30" customHeight="1">
      <c r="A8" s="1568" t="s">
        <v>2896</v>
      </c>
      <c r="B8" s="326" t="s">
        <v>6027</v>
      </c>
      <c r="C8" s="1352"/>
      <c r="D8" s="1354" t="s">
        <v>459</v>
      </c>
      <c r="E8" s="306" t="s">
        <v>3005</v>
      </c>
      <c r="F8" s="1402">
        <v>808</v>
      </c>
      <c r="G8" s="1562" t="s">
        <v>459</v>
      </c>
      <c r="H8" s="1402" t="str">
        <f>E8</f>
        <v>111/07/20</v>
      </c>
      <c r="I8" s="1405"/>
      <c r="J8" s="1524" t="s">
        <v>876</v>
      </c>
      <c r="K8" s="319">
        <f>F8</f>
        <v>808</v>
      </c>
      <c r="L8" s="379" t="s">
        <v>459</v>
      </c>
      <c r="M8" s="1424" t="s">
        <v>444</v>
      </c>
      <c r="N8" s="320" t="s">
        <v>5027</v>
      </c>
      <c r="O8" s="1561" t="s">
        <v>5910</v>
      </c>
      <c r="P8" s="327"/>
    </row>
    <row r="9" spans="1:16" s="328" customFormat="1" ht="30" customHeight="1">
      <c r="A9" s="1487"/>
      <c r="B9" s="326" t="s">
        <v>304</v>
      </c>
      <c r="C9" s="1353"/>
      <c r="D9" s="1355"/>
      <c r="E9" s="306" t="str">
        <f>E8</f>
        <v>111/07/20</v>
      </c>
      <c r="F9" s="1356"/>
      <c r="G9" s="1563"/>
      <c r="H9" s="331">
        <v>33</v>
      </c>
      <c r="I9" s="323" t="s">
        <v>459</v>
      </c>
      <c r="J9" s="1524"/>
      <c r="K9" s="319">
        <f>H9</f>
        <v>33</v>
      </c>
      <c r="L9" s="379" t="s">
        <v>459</v>
      </c>
      <c r="M9" s="1424"/>
      <c r="N9" s="320" t="s">
        <v>3437</v>
      </c>
      <c r="O9" s="1561"/>
      <c r="P9" s="327"/>
    </row>
    <row r="10" spans="1:16" s="328" customFormat="1" ht="30" customHeight="1">
      <c r="A10" s="1568" t="s">
        <v>2897</v>
      </c>
      <c r="B10" s="326" t="s">
        <v>6027</v>
      </c>
      <c r="C10" s="1352"/>
      <c r="D10" s="1354" t="s">
        <v>459</v>
      </c>
      <c r="E10" s="306" t="s">
        <v>6213</v>
      </c>
      <c r="F10" s="1402">
        <v>808</v>
      </c>
      <c r="G10" s="1562" t="s">
        <v>459</v>
      </c>
      <c r="H10" s="1402" t="str">
        <f>E10</f>
        <v>111/09/05</v>
      </c>
      <c r="I10" s="1405"/>
      <c r="J10" s="1524" t="s">
        <v>876</v>
      </c>
      <c r="K10" s="319">
        <f>F8+F10</f>
        <v>1616</v>
      </c>
      <c r="L10" s="379" t="s">
        <v>459</v>
      </c>
      <c r="M10" s="1424" t="s">
        <v>444</v>
      </c>
      <c r="N10" s="320" t="s">
        <v>6449</v>
      </c>
      <c r="O10" s="1561" t="s">
        <v>6215</v>
      </c>
      <c r="P10" s="327"/>
    </row>
    <row r="11" spans="1:16" s="328" customFormat="1" ht="30" customHeight="1">
      <c r="A11" s="1487"/>
      <c r="B11" s="326" t="s">
        <v>304</v>
      </c>
      <c r="C11" s="1353"/>
      <c r="D11" s="1355"/>
      <c r="E11" s="306" t="str">
        <f>E10</f>
        <v>111/09/05</v>
      </c>
      <c r="F11" s="1356"/>
      <c r="G11" s="1563"/>
      <c r="H11" s="331">
        <v>33</v>
      </c>
      <c r="I11" s="323" t="s">
        <v>459</v>
      </c>
      <c r="J11" s="1524"/>
      <c r="K11" s="319">
        <f>H9+H11</f>
        <v>66</v>
      </c>
      <c r="L11" s="379" t="s">
        <v>459</v>
      </c>
      <c r="M11" s="1424"/>
      <c r="N11" s="320" t="s">
        <v>5324</v>
      </c>
      <c r="O11" s="1561"/>
      <c r="P11" s="327"/>
    </row>
    <row r="12" spans="1:16" ht="30" customHeight="1">
      <c r="A12" s="1568"/>
      <c r="B12" s="326"/>
      <c r="C12" s="1402"/>
      <c r="D12" s="1405"/>
      <c r="E12" s="331"/>
      <c r="F12" s="1402"/>
      <c r="G12" s="1558"/>
      <c r="H12" s="1455"/>
      <c r="I12" s="1358"/>
      <c r="J12" s="1560"/>
      <c r="K12" s="323"/>
      <c r="L12" s="400"/>
      <c r="M12" s="1358"/>
      <c r="N12" s="320"/>
      <c r="O12" s="1561"/>
      <c r="P12" s="118"/>
    </row>
    <row r="13" spans="1:16" ht="30" customHeight="1">
      <c r="A13" s="1487"/>
      <c r="B13" s="326"/>
      <c r="C13" s="1356"/>
      <c r="D13" s="1484"/>
      <c r="E13" s="331"/>
      <c r="F13" s="1356"/>
      <c r="G13" s="1559"/>
      <c r="H13" s="323"/>
      <c r="I13" s="400"/>
      <c r="J13" s="1560"/>
      <c r="K13" s="323"/>
      <c r="L13" s="400"/>
      <c r="M13" s="1358"/>
      <c r="N13" s="320"/>
      <c r="O13" s="1561"/>
      <c r="P13" s="118"/>
    </row>
    <row r="14" spans="1:16" ht="30" customHeight="1">
      <c r="A14" s="1568"/>
      <c r="B14" s="326"/>
      <c r="C14" s="1402"/>
      <c r="D14" s="1405"/>
      <c r="E14" s="331"/>
      <c r="F14" s="1402"/>
      <c r="G14" s="1558"/>
      <c r="H14" s="1455"/>
      <c r="I14" s="1358"/>
      <c r="J14" s="1560"/>
      <c r="K14" s="323"/>
      <c r="L14" s="400"/>
      <c r="M14" s="1358"/>
      <c r="N14" s="320"/>
      <c r="O14" s="1561"/>
      <c r="P14" s="118"/>
    </row>
    <row r="15" spans="1:16" ht="30" customHeight="1">
      <c r="A15" s="1487"/>
      <c r="B15" s="326"/>
      <c r="C15" s="1356"/>
      <c r="D15" s="1484"/>
      <c r="E15" s="331"/>
      <c r="F15" s="1356"/>
      <c r="G15" s="1559"/>
      <c r="H15" s="323"/>
      <c r="I15" s="400"/>
      <c r="J15" s="1560"/>
      <c r="K15" s="323"/>
      <c r="L15" s="400"/>
      <c r="M15" s="1358"/>
      <c r="N15" s="320"/>
      <c r="O15" s="1561"/>
      <c r="P15" s="118"/>
    </row>
    <row r="16" spans="1:16" ht="30" customHeight="1">
      <c r="A16" s="1568"/>
      <c r="B16" s="326"/>
      <c r="C16" s="1402"/>
      <c r="D16" s="1405"/>
      <c r="E16" s="331"/>
      <c r="F16" s="1402"/>
      <c r="G16" s="1558"/>
      <c r="H16" s="1455"/>
      <c r="I16" s="1358"/>
      <c r="J16" s="1560"/>
      <c r="K16" s="323"/>
      <c r="L16" s="400"/>
      <c r="M16" s="1358"/>
      <c r="N16" s="320"/>
      <c r="O16" s="1561"/>
      <c r="P16" s="118"/>
    </row>
    <row r="17" spans="1:16" ht="30" customHeight="1">
      <c r="A17" s="1487"/>
      <c r="B17" s="326"/>
      <c r="C17" s="1356"/>
      <c r="D17" s="1484"/>
      <c r="E17" s="331"/>
      <c r="F17" s="1356"/>
      <c r="G17" s="1559"/>
      <c r="H17" s="323"/>
      <c r="I17" s="400"/>
      <c r="J17" s="1560"/>
      <c r="K17" s="323"/>
      <c r="L17" s="400"/>
      <c r="M17" s="1358"/>
      <c r="N17" s="320"/>
      <c r="O17" s="1561"/>
      <c r="P17" s="118"/>
    </row>
    <row r="18" spans="1:16" ht="30" customHeight="1">
      <c r="A18" s="1568"/>
      <c r="B18" s="326"/>
      <c r="C18" s="1402"/>
      <c r="D18" s="1405"/>
      <c r="E18" s="331"/>
      <c r="F18" s="1402"/>
      <c r="G18" s="1558"/>
      <c r="H18" s="1455"/>
      <c r="I18" s="1358"/>
      <c r="J18" s="1560"/>
      <c r="K18" s="323"/>
      <c r="L18" s="400"/>
      <c r="M18" s="1358"/>
      <c r="N18" s="320"/>
      <c r="O18" s="1561"/>
      <c r="P18" s="118"/>
    </row>
    <row r="19" spans="1:16" ht="30" customHeight="1">
      <c r="A19" s="1487"/>
      <c r="B19" s="326"/>
      <c r="C19" s="1356"/>
      <c r="D19" s="1484"/>
      <c r="E19" s="331"/>
      <c r="F19" s="1356"/>
      <c r="G19" s="1559"/>
      <c r="H19" s="323"/>
      <c r="I19" s="400"/>
      <c r="J19" s="1560"/>
      <c r="K19" s="323"/>
      <c r="L19" s="400"/>
      <c r="M19" s="1358"/>
      <c r="N19" s="320"/>
      <c r="O19" s="1561"/>
      <c r="P19" s="118"/>
    </row>
    <row r="20" spans="1:16" ht="30" customHeight="1">
      <c r="A20" s="1568"/>
      <c r="B20" s="326"/>
      <c r="C20" s="1402"/>
      <c r="D20" s="1405"/>
      <c r="E20" s="331"/>
      <c r="F20" s="1402"/>
      <c r="G20" s="1558"/>
      <c r="H20" s="1455"/>
      <c r="I20" s="1358"/>
      <c r="J20" s="1560"/>
      <c r="K20" s="323"/>
      <c r="L20" s="400"/>
      <c r="M20" s="1358"/>
      <c r="N20" s="320"/>
      <c r="O20" s="1561"/>
      <c r="P20" s="118"/>
    </row>
    <row r="21" spans="1:16" ht="30" customHeight="1">
      <c r="A21" s="1487"/>
      <c r="B21" s="326"/>
      <c r="C21" s="1356"/>
      <c r="D21" s="1484"/>
      <c r="E21" s="331"/>
      <c r="F21" s="1356"/>
      <c r="G21" s="1559"/>
      <c r="H21" s="323"/>
      <c r="I21" s="400"/>
      <c r="J21" s="1560"/>
      <c r="K21" s="323"/>
      <c r="L21" s="400"/>
      <c r="M21" s="1358"/>
      <c r="N21" s="320"/>
      <c r="O21" s="1561"/>
      <c r="P21" s="118"/>
    </row>
    <row r="22" spans="1:16" ht="30" customHeight="1">
      <c r="A22" s="1568"/>
      <c r="B22" s="326"/>
      <c r="C22" s="1402"/>
      <c r="D22" s="1405"/>
      <c r="E22" s="331"/>
      <c r="F22" s="1402"/>
      <c r="G22" s="1558"/>
      <c r="H22" s="1455"/>
      <c r="I22" s="1358"/>
      <c r="J22" s="1560"/>
      <c r="K22" s="323"/>
      <c r="L22" s="400"/>
      <c r="M22" s="1358"/>
      <c r="N22" s="320"/>
      <c r="O22" s="1561"/>
      <c r="P22" s="118"/>
    </row>
    <row r="23" spans="1:16" ht="30" customHeight="1">
      <c r="A23" s="1487"/>
      <c r="B23" s="326"/>
      <c r="C23" s="1356"/>
      <c r="D23" s="1484"/>
      <c r="E23" s="331"/>
      <c r="F23" s="1356"/>
      <c r="G23" s="1559"/>
      <c r="H23" s="323"/>
      <c r="I23" s="400"/>
      <c r="J23" s="1560"/>
      <c r="K23" s="323"/>
      <c r="L23" s="400"/>
      <c r="M23" s="1358"/>
      <c r="N23" s="320"/>
      <c r="O23" s="1561"/>
      <c r="P23" s="118"/>
    </row>
    <row r="24" spans="1:16" ht="30" customHeight="1">
      <c r="A24" s="1568"/>
      <c r="B24" s="320"/>
      <c r="C24" s="1402"/>
      <c r="D24" s="1405"/>
      <c r="E24" s="331"/>
      <c r="F24" s="1402"/>
      <c r="G24" s="1558"/>
      <c r="H24" s="1455"/>
      <c r="I24" s="1358"/>
      <c r="J24" s="1560"/>
      <c r="K24" s="323"/>
      <c r="L24" s="400"/>
      <c r="M24" s="1358"/>
      <c r="N24" s="320"/>
      <c r="O24" s="1561"/>
      <c r="P24" s="118"/>
    </row>
    <row r="25" spans="1:16" ht="30" customHeight="1">
      <c r="A25" s="1487"/>
      <c r="B25" s="320"/>
      <c r="C25" s="1356"/>
      <c r="D25" s="1484"/>
      <c r="E25" s="331"/>
      <c r="F25" s="1356"/>
      <c r="G25" s="1559"/>
      <c r="H25" s="323"/>
      <c r="I25" s="400"/>
      <c r="J25" s="1560"/>
      <c r="K25" s="323"/>
      <c r="L25" s="400"/>
      <c r="M25" s="1358"/>
      <c r="N25" s="320"/>
      <c r="O25" s="1561"/>
      <c r="P25" s="118"/>
    </row>
    <row r="26" spans="1:16" ht="30" customHeight="1">
      <c r="A26" s="1568"/>
      <c r="B26" s="326"/>
      <c r="C26" s="1402"/>
      <c r="D26" s="1405"/>
      <c r="E26" s="331"/>
      <c r="F26" s="1402"/>
      <c r="G26" s="1558"/>
      <c r="H26" s="1455"/>
      <c r="I26" s="1358"/>
      <c r="J26" s="1560"/>
      <c r="K26" s="323"/>
      <c r="L26" s="400"/>
      <c r="M26" s="1358"/>
      <c r="N26" s="320"/>
      <c r="O26" s="1561"/>
      <c r="P26" s="118"/>
    </row>
    <row r="27" spans="1:16" ht="30" customHeight="1">
      <c r="A27" s="1487"/>
      <c r="B27" s="326"/>
      <c r="C27" s="1356"/>
      <c r="D27" s="1484"/>
      <c r="E27" s="331"/>
      <c r="F27" s="1356"/>
      <c r="G27" s="1559"/>
      <c r="H27" s="323"/>
      <c r="I27" s="400"/>
      <c r="J27" s="1560"/>
      <c r="K27" s="323"/>
      <c r="L27" s="400"/>
      <c r="M27" s="1358"/>
      <c r="N27" s="320"/>
      <c r="O27" s="1561"/>
      <c r="P27" s="118"/>
    </row>
    <row r="28" spans="1:16" ht="45" customHeight="1">
      <c r="A28" s="1568"/>
      <c r="B28" s="326"/>
      <c r="C28" s="1402"/>
      <c r="D28" s="1405"/>
      <c r="E28" s="331"/>
      <c r="F28" s="1402"/>
      <c r="G28" s="1558"/>
      <c r="H28" s="1455"/>
      <c r="I28" s="1358"/>
      <c r="J28" s="1560"/>
      <c r="K28" s="323"/>
      <c r="L28" s="400"/>
      <c r="M28" s="1358"/>
      <c r="N28" s="320"/>
      <c r="O28" s="1561"/>
      <c r="P28" s="118"/>
    </row>
    <row r="29" spans="1:16" ht="45" customHeight="1">
      <c r="A29" s="1487"/>
      <c r="B29" s="326"/>
      <c r="C29" s="1356"/>
      <c r="D29" s="1484"/>
      <c r="E29" s="331"/>
      <c r="F29" s="1356"/>
      <c r="G29" s="1559"/>
      <c r="H29" s="323"/>
      <c r="I29" s="400"/>
      <c r="J29" s="1560"/>
      <c r="K29" s="323"/>
      <c r="L29" s="400"/>
      <c r="M29" s="1358"/>
      <c r="N29" s="320"/>
      <c r="O29" s="1561"/>
      <c r="P29" s="118"/>
    </row>
    <row r="30" spans="1:16" ht="45" customHeight="1">
      <c r="A30" s="1569"/>
      <c r="B30" s="74"/>
      <c r="C30" s="1382"/>
      <c r="D30" s="1447"/>
      <c r="E30" s="85"/>
      <c r="F30" s="1382"/>
      <c r="G30" s="1571"/>
      <c r="H30" s="1549"/>
      <c r="I30" s="1390"/>
      <c r="J30" s="1573"/>
      <c r="K30" s="91"/>
      <c r="L30" s="142"/>
      <c r="M30" s="1390"/>
      <c r="N30" s="82"/>
      <c r="O30" s="1574"/>
      <c r="P30" s="118"/>
    </row>
    <row r="31" spans="1:16" ht="45" customHeight="1">
      <c r="A31" s="1570"/>
      <c r="B31" s="74"/>
      <c r="C31" s="1383"/>
      <c r="D31" s="1502"/>
      <c r="E31" s="85"/>
      <c r="F31" s="1383"/>
      <c r="G31" s="1572"/>
      <c r="H31" s="91"/>
      <c r="I31" s="142"/>
      <c r="J31" s="1573"/>
      <c r="K31" s="91"/>
      <c r="L31" s="142"/>
      <c r="M31" s="1390"/>
      <c r="N31" s="82"/>
      <c r="O31" s="1574"/>
      <c r="P31" s="118"/>
    </row>
    <row r="32" spans="1:16" ht="45" customHeight="1">
      <c r="A32" s="1569"/>
      <c r="B32" s="74"/>
      <c r="C32" s="1382"/>
      <c r="D32" s="1447"/>
      <c r="E32" s="85"/>
      <c r="F32" s="1382"/>
      <c r="G32" s="1571"/>
      <c r="H32" s="1549"/>
      <c r="I32" s="1390"/>
      <c r="J32" s="1573"/>
      <c r="K32" s="91"/>
      <c r="L32" s="142"/>
      <c r="M32" s="1390"/>
      <c r="N32" s="82"/>
      <c r="O32" s="1574"/>
      <c r="P32" s="118"/>
    </row>
    <row r="33" spans="1:16" ht="45" customHeight="1">
      <c r="A33" s="1570"/>
      <c r="B33" s="74"/>
      <c r="C33" s="1383"/>
      <c r="D33" s="1502"/>
      <c r="E33" s="85"/>
      <c r="F33" s="1383"/>
      <c r="G33" s="1572"/>
      <c r="H33" s="91"/>
      <c r="I33" s="142"/>
      <c r="J33" s="1573"/>
      <c r="K33" s="91"/>
      <c r="L33" s="142"/>
      <c r="M33" s="1390"/>
      <c r="N33" s="82"/>
      <c r="O33" s="1574"/>
      <c r="P33" s="118"/>
    </row>
    <row r="34" spans="1:16" ht="45" customHeight="1">
      <c r="A34" s="1569"/>
      <c r="B34" s="74"/>
      <c r="C34" s="1382"/>
      <c r="D34" s="1447"/>
      <c r="E34" s="85"/>
      <c r="F34" s="1382"/>
      <c r="G34" s="1571"/>
      <c r="H34" s="1549"/>
      <c r="I34" s="1390"/>
      <c r="J34" s="1573"/>
      <c r="K34" s="91"/>
      <c r="L34" s="142"/>
      <c r="M34" s="1390"/>
      <c r="N34" s="320"/>
      <c r="O34" s="1574"/>
      <c r="P34" s="118"/>
    </row>
    <row r="35" spans="1:16" ht="45" customHeight="1">
      <c r="A35" s="1570"/>
      <c r="B35" s="74"/>
      <c r="C35" s="1383"/>
      <c r="D35" s="1502"/>
      <c r="E35" s="85"/>
      <c r="F35" s="1383"/>
      <c r="G35" s="1572"/>
      <c r="H35" s="91"/>
      <c r="I35" s="142"/>
      <c r="J35" s="1573"/>
      <c r="K35" s="91"/>
      <c r="L35" s="142"/>
      <c r="M35" s="1390"/>
      <c r="N35" s="320"/>
      <c r="O35" s="1574"/>
      <c r="P35" s="118"/>
    </row>
    <row r="36" spans="1:16" ht="45" customHeight="1">
      <c r="A36" s="1568"/>
      <c r="B36" s="326"/>
      <c r="C36" s="1402"/>
      <c r="D36" s="1405"/>
      <c r="E36" s="331"/>
      <c r="F36" s="1402"/>
      <c r="G36" s="1558"/>
      <c r="H36" s="1455"/>
      <c r="I36" s="1358"/>
      <c r="J36" s="1560"/>
      <c r="K36" s="323"/>
      <c r="L36" s="400"/>
      <c r="M36" s="1358"/>
      <c r="N36" s="320"/>
      <c r="O36" s="1561"/>
      <c r="P36" s="118"/>
    </row>
    <row r="37" spans="1:16" ht="45" customHeight="1">
      <c r="A37" s="1487"/>
      <c r="B37" s="326"/>
      <c r="C37" s="1356"/>
      <c r="D37" s="1484"/>
      <c r="E37" s="331"/>
      <c r="F37" s="1356"/>
      <c r="G37" s="1559"/>
      <c r="H37" s="323"/>
      <c r="I37" s="400"/>
      <c r="J37" s="1560"/>
      <c r="K37" s="323"/>
      <c r="L37" s="400"/>
      <c r="M37" s="1358"/>
      <c r="N37" s="320"/>
      <c r="O37" s="1561"/>
      <c r="P37" s="118"/>
    </row>
    <row r="38" spans="1:16" ht="45" customHeight="1">
      <c r="A38" s="1568"/>
      <c r="B38" s="326"/>
      <c r="C38" s="1402"/>
      <c r="D38" s="1405"/>
      <c r="E38" s="331"/>
      <c r="F38" s="1402"/>
      <c r="G38" s="1558"/>
      <c r="H38" s="1455"/>
      <c r="I38" s="1358"/>
      <c r="J38" s="1560"/>
      <c r="K38" s="323"/>
      <c r="L38" s="400"/>
      <c r="M38" s="1358"/>
      <c r="N38" s="82"/>
      <c r="O38" s="1561"/>
      <c r="P38" s="118"/>
    </row>
    <row r="39" spans="1:16" ht="45" customHeight="1">
      <c r="A39" s="1487"/>
      <c r="B39" s="326"/>
      <c r="C39" s="1356"/>
      <c r="D39" s="1484"/>
      <c r="E39" s="331"/>
      <c r="F39" s="1356"/>
      <c r="G39" s="1559"/>
      <c r="H39" s="323"/>
      <c r="I39" s="400"/>
      <c r="J39" s="1560"/>
      <c r="K39" s="323"/>
      <c r="L39" s="400"/>
      <c r="M39" s="1358"/>
      <c r="N39" s="82"/>
      <c r="O39" s="1561"/>
      <c r="P39" s="118"/>
    </row>
    <row r="40" spans="1:16" ht="45" customHeight="1">
      <c r="A40" s="1568"/>
      <c r="B40" s="326"/>
      <c r="C40" s="1402"/>
      <c r="D40" s="1405"/>
      <c r="E40" s="331"/>
      <c r="F40" s="1402"/>
      <c r="G40" s="1558"/>
      <c r="H40" s="1455"/>
      <c r="I40" s="1358"/>
      <c r="J40" s="1560"/>
      <c r="K40" s="323"/>
      <c r="L40" s="400"/>
      <c r="M40" s="1358"/>
      <c r="N40" s="320"/>
      <c r="O40" s="1561"/>
      <c r="P40" s="118"/>
    </row>
    <row r="41" spans="1:16" ht="45" customHeight="1">
      <c r="A41" s="1487"/>
      <c r="B41" s="326"/>
      <c r="C41" s="1356"/>
      <c r="D41" s="1484"/>
      <c r="E41" s="331"/>
      <c r="F41" s="1356"/>
      <c r="G41" s="1559"/>
      <c r="H41" s="439"/>
      <c r="I41" s="400"/>
      <c r="J41" s="1560"/>
      <c r="K41" s="323"/>
      <c r="L41" s="400"/>
      <c r="M41" s="1358"/>
      <c r="N41" s="320"/>
      <c r="O41" s="1561"/>
      <c r="P41" s="118"/>
    </row>
    <row r="42" spans="1:16" ht="45" customHeight="1">
      <c r="A42" s="1568"/>
      <c r="B42" s="326"/>
      <c r="C42" s="1402"/>
      <c r="D42" s="1405"/>
      <c r="E42" s="331"/>
      <c r="F42" s="1402"/>
      <c r="G42" s="1558"/>
      <c r="H42" s="1455"/>
      <c r="I42" s="1358"/>
      <c r="J42" s="1560"/>
      <c r="K42" s="323"/>
      <c r="L42" s="400"/>
      <c r="M42" s="1358"/>
      <c r="N42" s="320"/>
      <c r="O42" s="1547"/>
      <c r="P42" s="118"/>
    </row>
    <row r="43" spans="1:16" ht="45" customHeight="1">
      <c r="A43" s="1487"/>
      <c r="B43" s="326"/>
      <c r="C43" s="1356"/>
      <c r="D43" s="1484"/>
      <c r="E43" s="331"/>
      <c r="F43" s="1356"/>
      <c r="G43" s="1559"/>
      <c r="H43" s="323"/>
      <c r="I43" s="400"/>
      <c r="J43" s="1560"/>
      <c r="K43" s="323"/>
      <c r="L43" s="400"/>
      <c r="M43" s="1358"/>
      <c r="N43" s="320"/>
      <c r="O43" s="1548"/>
      <c r="P43" s="118"/>
    </row>
    <row r="44" spans="1:16" ht="45" customHeight="1">
      <c r="A44" s="126"/>
      <c r="B44" s="77"/>
      <c r="C44" s="125"/>
      <c r="D44" s="124"/>
      <c r="E44" s="85"/>
      <c r="F44" s="123"/>
      <c r="G44" s="122"/>
      <c r="H44" s="85"/>
      <c r="I44" s="101"/>
      <c r="J44" s="121"/>
      <c r="K44" s="81"/>
      <c r="L44" s="94"/>
      <c r="M44" s="120"/>
      <c r="N44" s="77"/>
      <c r="O44" s="119"/>
      <c r="P44" s="118"/>
    </row>
    <row r="45" spans="1:16" ht="45" customHeight="1">
      <c r="A45" s="126"/>
      <c r="B45" s="77"/>
      <c r="C45" s="125"/>
      <c r="D45" s="124"/>
      <c r="E45" s="85"/>
      <c r="F45" s="123"/>
      <c r="G45" s="122"/>
      <c r="H45" s="85"/>
      <c r="I45" s="101"/>
      <c r="J45" s="121"/>
      <c r="K45" s="81"/>
      <c r="L45" s="94"/>
      <c r="M45" s="120"/>
      <c r="N45" s="77"/>
      <c r="O45" s="119"/>
      <c r="P45" s="118"/>
    </row>
    <row r="46" spans="1:16" ht="45" customHeight="1">
      <c r="A46" s="126"/>
      <c r="B46" s="77"/>
      <c r="C46" s="125"/>
      <c r="D46" s="124"/>
      <c r="E46" s="85"/>
      <c r="F46" s="123"/>
      <c r="G46" s="122"/>
      <c r="H46" s="85"/>
      <c r="I46" s="101"/>
      <c r="J46" s="121"/>
      <c r="K46" s="81"/>
      <c r="L46" s="94"/>
      <c r="M46" s="120"/>
      <c r="N46" s="77"/>
      <c r="O46" s="119"/>
      <c r="P46" s="118"/>
    </row>
    <row r="47" spans="1:16" ht="45" customHeight="1">
      <c r="A47" s="126"/>
      <c r="B47" s="77"/>
      <c r="C47" s="125"/>
      <c r="D47" s="124"/>
      <c r="E47" s="85"/>
      <c r="F47" s="123"/>
      <c r="G47" s="122"/>
      <c r="H47" s="85"/>
      <c r="I47" s="101"/>
      <c r="J47" s="121"/>
      <c r="K47" s="81"/>
      <c r="L47" s="94"/>
      <c r="M47" s="120"/>
      <c r="N47" s="77"/>
      <c r="O47" s="119"/>
      <c r="P47" s="118"/>
    </row>
    <row r="48" spans="1:16" ht="45" customHeight="1">
      <c r="A48" s="126"/>
      <c r="B48" s="77"/>
      <c r="C48" s="125"/>
      <c r="D48" s="124"/>
      <c r="E48" s="85"/>
      <c r="F48" s="123"/>
      <c r="G48" s="122"/>
      <c r="H48" s="85"/>
      <c r="I48" s="101"/>
      <c r="J48" s="121"/>
      <c r="K48" s="81"/>
      <c r="L48" s="94"/>
      <c r="M48" s="120"/>
      <c r="N48" s="77"/>
      <c r="O48" s="119"/>
      <c r="P48" s="118"/>
    </row>
    <row r="49" spans="1:16" ht="45" customHeight="1">
      <c r="A49" s="126"/>
      <c r="B49" s="77"/>
      <c r="C49" s="125"/>
      <c r="D49" s="124"/>
      <c r="E49" s="85"/>
      <c r="F49" s="123"/>
      <c r="G49" s="122"/>
      <c r="H49" s="85"/>
      <c r="I49" s="101"/>
      <c r="J49" s="121"/>
      <c r="K49" s="81"/>
      <c r="L49" s="94"/>
      <c r="M49" s="120"/>
      <c r="N49" s="77"/>
      <c r="O49" s="119"/>
      <c r="P49" s="118"/>
    </row>
    <row r="50" spans="1:16" ht="45" customHeight="1">
      <c r="A50" s="126"/>
      <c r="B50" s="77"/>
      <c r="C50" s="125"/>
      <c r="D50" s="124"/>
      <c r="E50" s="85"/>
      <c r="F50" s="123"/>
      <c r="G50" s="122"/>
      <c r="H50" s="85"/>
      <c r="I50" s="101"/>
      <c r="J50" s="121"/>
      <c r="K50" s="81"/>
      <c r="L50" s="94"/>
      <c r="M50" s="120"/>
      <c r="N50" s="77"/>
      <c r="O50" s="119"/>
      <c r="P50" s="118"/>
    </row>
    <row r="51" spans="1:16" ht="45" customHeight="1">
      <c r="A51" s="126"/>
      <c r="B51" s="77"/>
      <c r="C51" s="125"/>
      <c r="D51" s="124"/>
      <c r="E51" s="85"/>
      <c r="F51" s="123"/>
      <c r="G51" s="122"/>
      <c r="H51" s="85"/>
      <c r="I51" s="101"/>
      <c r="J51" s="121"/>
      <c r="K51" s="81"/>
      <c r="L51" s="94"/>
      <c r="M51" s="120"/>
      <c r="N51" s="77"/>
      <c r="O51" s="119"/>
      <c r="P51" s="118"/>
    </row>
    <row r="52" spans="1:16" ht="45" customHeight="1">
      <c r="A52" s="126"/>
      <c r="B52" s="77"/>
      <c r="C52" s="125"/>
      <c r="D52" s="124"/>
      <c r="E52" s="85"/>
      <c r="F52" s="123"/>
      <c r="G52" s="122"/>
      <c r="H52" s="85"/>
      <c r="I52" s="101"/>
      <c r="J52" s="121"/>
      <c r="K52" s="81"/>
      <c r="L52" s="94"/>
      <c r="M52" s="120"/>
      <c r="N52" s="77"/>
      <c r="O52" s="119"/>
      <c r="P52" s="118"/>
    </row>
    <row r="53" spans="1:16" ht="45" customHeight="1">
      <c r="A53" s="126"/>
      <c r="B53" s="77"/>
      <c r="C53" s="125"/>
      <c r="D53" s="124"/>
      <c r="E53" s="85"/>
      <c r="F53" s="123"/>
      <c r="G53" s="122"/>
      <c r="H53" s="85"/>
      <c r="I53" s="101"/>
      <c r="J53" s="121"/>
      <c r="K53" s="81"/>
      <c r="L53" s="94"/>
      <c r="M53" s="120"/>
      <c r="N53" s="77"/>
      <c r="O53" s="119"/>
      <c r="P53" s="118"/>
    </row>
    <row r="54" spans="1:16" ht="45" customHeight="1">
      <c r="A54" s="126"/>
      <c r="B54" s="77"/>
      <c r="C54" s="125"/>
      <c r="D54" s="124"/>
      <c r="E54" s="85"/>
      <c r="F54" s="123"/>
      <c r="G54" s="122"/>
      <c r="H54" s="85"/>
      <c r="I54" s="101"/>
      <c r="J54" s="121"/>
      <c r="K54" s="81"/>
      <c r="L54" s="94"/>
      <c r="M54" s="120"/>
      <c r="N54" s="77"/>
      <c r="O54" s="119"/>
      <c r="P54" s="118"/>
    </row>
    <row r="55" spans="1:16" ht="45" customHeight="1">
      <c r="A55" s="126"/>
      <c r="B55" s="77"/>
      <c r="C55" s="125"/>
      <c r="D55" s="124"/>
      <c r="E55" s="85"/>
      <c r="F55" s="123"/>
      <c r="G55" s="122"/>
      <c r="H55" s="85"/>
      <c r="I55" s="101"/>
      <c r="J55" s="121"/>
      <c r="K55" s="81"/>
      <c r="L55" s="94"/>
      <c r="M55" s="120"/>
      <c r="N55" s="77"/>
      <c r="O55" s="119"/>
      <c r="P55" s="118"/>
    </row>
    <row r="56" spans="1:16" ht="45" customHeight="1">
      <c r="A56" s="126"/>
      <c r="B56" s="77"/>
      <c r="C56" s="125"/>
      <c r="D56" s="124"/>
      <c r="E56" s="85"/>
      <c r="F56" s="123"/>
      <c r="G56" s="122"/>
      <c r="H56" s="85"/>
      <c r="I56" s="101"/>
      <c r="J56" s="121"/>
      <c r="K56" s="81"/>
      <c r="L56" s="94"/>
      <c r="M56" s="120"/>
      <c r="N56" s="77"/>
      <c r="O56" s="119"/>
      <c r="P56" s="118"/>
    </row>
    <row r="57" spans="1:16" ht="45" customHeight="1">
      <c r="A57" s="126"/>
      <c r="B57" s="77"/>
      <c r="C57" s="125"/>
      <c r="D57" s="124"/>
      <c r="E57" s="85"/>
      <c r="F57" s="123"/>
      <c r="G57" s="122"/>
      <c r="H57" s="85"/>
      <c r="I57" s="101"/>
      <c r="J57" s="121"/>
      <c r="K57" s="81"/>
      <c r="L57" s="94"/>
      <c r="M57" s="120"/>
      <c r="N57" s="77"/>
      <c r="O57" s="119"/>
      <c r="P57" s="118"/>
    </row>
    <row r="58" spans="1:16" ht="45" customHeight="1">
      <c r="A58" s="126"/>
      <c r="B58" s="77"/>
      <c r="C58" s="125"/>
      <c r="D58" s="124"/>
      <c r="E58" s="85"/>
      <c r="F58" s="123"/>
      <c r="G58" s="122"/>
      <c r="H58" s="85"/>
      <c r="I58" s="101"/>
      <c r="J58" s="121"/>
      <c r="K58" s="81"/>
      <c r="L58" s="94"/>
      <c r="M58" s="120"/>
      <c r="N58" s="77"/>
      <c r="O58" s="119"/>
      <c r="P58" s="118"/>
    </row>
    <row r="59" spans="1:16" ht="45" customHeight="1">
      <c r="A59" s="126"/>
      <c r="B59" s="77"/>
      <c r="C59" s="125"/>
      <c r="D59" s="124"/>
      <c r="E59" s="85"/>
      <c r="F59" s="123"/>
      <c r="G59" s="122"/>
      <c r="H59" s="85"/>
      <c r="I59" s="101"/>
      <c r="J59" s="121"/>
      <c r="K59" s="81"/>
      <c r="L59" s="94"/>
      <c r="M59" s="120"/>
      <c r="N59" s="77"/>
      <c r="O59" s="119"/>
      <c r="P59" s="118"/>
    </row>
    <row r="60" spans="1:16" ht="45" customHeight="1">
      <c r="A60" s="126"/>
      <c r="B60" s="77"/>
      <c r="C60" s="125"/>
      <c r="D60" s="124"/>
      <c r="E60" s="85"/>
      <c r="F60" s="123"/>
      <c r="G60" s="122"/>
      <c r="H60" s="85"/>
      <c r="I60" s="101"/>
      <c r="J60" s="121"/>
      <c r="K60" s="81"/>
      <c r="L60" s="94"/>
      <c r="M60" s="120"/>
      <c r="N60" s="77"/>
      <c r="O60" s="119"/>
      <c r="P60" s="118"/>
    </row>
    <row r="61" spans="1:16" ht="45" customHeight="1">
      <c r="A61" s="126"/>
      <c r="B61" s="77"/>
      <c r="C61" s="125"/>
      <c r="D61" s="124"/>
      <c r="E61" s="85"/>
      <c r="F61" s="123"/>
      <c r="G61" s="122"/>
      <c r="H61" s="85"/>
      <c r="I61" s="101"/>
      <c r="J61" s="121"/>
      <c r="K61" s="81"/>
      <c r="L61" s="94"/>
      <c r="M61" s="120"/>
      <c r="N61" s="77"/>
      <c r="O61" s="119"/>
      <c r="P61" s="118"/>
    </row>
    <row r="62" spans="1:16" ht="45" customHeight="1">
      <c r="A62" s="126"/>
      <c r="B62" s="77"/>
      <c r="C62" s="125"/>
      <c r="D62" s="124"/>
      <c r="E62" s="85"/>
      <c r="F62" s="123"/>
      <c r="G62" s="122"/>
      <c r="H62" s="85"/>
      <c r="I62" s="101"/>
      <c r="J62" s="121"/>
      <c r="K62" s="81"/>
      <c r="L62" s="94"/>
      <c r="M62" s="120"/>
      <c r="N62" s="77"/>
      <c r="O62" s="119"/>
      <c r="P62" s="118"/>
    </row>
    <row r="63" spans="1:16" ht="45" customHeight="1">
      <c r="A63" s="126"/>
      <c r="B63" s="77"/>
      <c r="C63" s="125"/>
      <c r="D63" s="124"/>
      <c r="E63" s="85"/>
      <c r="F63" s="123"/>
      <c r="G63" s="122"/>
      <c r="H63" s="85"/>
      <c r="I63" s="101"/>
      <c r="J63" s="121"/>
      <c r="K63" s="81"/>
      <c r="L63" s="94"/>
      <c r="M63" s="120"/>
      <c r="N63" s="77"/>
      <c r="O63" s="119"/>
      <c r="P63" s="118"/>
    </row>
    <row r="64" spans="1:16" ht="45" customHeight="1">
      <c r="A64" s="126"/>
      <c r="B64" s="77"/>
      <c r="C64" s="125"/>
      <c r="D64" s="124"/>
      <c r="E64" s="85"/>
      <c r="F64" s="123"/>
      <c r="G64" s="122"/>
      <c r="H64" s="85"/>
      <c r="I64" s="101"/>
      <c r="J64" s="121"/>
      <c r="K64" s="81"/>
      <c r="L64" s="94"/>
      <c r="M64" s="120"/>
      <c r="N64" s="77"/>
      <c r="O64" s="119"/>
      <c r="P64" s="118"/>
    </row>
    <row r="65" spans="1:16" ht="45" customHeight="1">
      <c r="A65" s="126"/>
      <c r="B65" s="77"/>
      <c r="C65" s="125"/>
      <c r="D65" s="124"/>
      <c r="E65" s="85"/>
      <c r="F65" s="123"/>
      <c r="G65" s="122"/>
      <c r="H65" s="85"/>
      <c r="I65" s="101"/>
      <c r="J65" s="121"/>
      <c r="K65" s="81"/>
      <c r="L65" s="94"/>
      <c r="M65" s="120"/>
      <c r="N65" s="77"/>
      <c r="O65" s="119"/>
      <c r="P65" s="118"/>
    </row>
    <row r="66" spans="1:16" ht="45" customHeight="1">
      <c r="A66" s="126"/>
      <c r="B66" s="77"/>
      <c r="C66" s="125"/>
      <c r="D66" s="124"/>
      <c r="E66" s="85"/>
      <c r="F66" s="123"/>
      <c r="G66" s="122"/>
      <c r="H66" s="85"/>
      <c r="I66" s="101"/>
      <c r="J66" s="121"/>
      <c r="K66" s="81"/>
      <c r="L66" s="94"/>
      <c r="M66" s="120"/>
      <c r="N66" s="77"/>
      <c r="O66" s="119"/>
      <c r="P66" s="118"/>
    </row>
    <row r="67" spans="1:16" ht="45" customHeight="1">
      <c r="A67" s="126"/>
      <c r="B67" s="77"/>
      <c r="C67" s="125"/>
      <c r="D67" s="124"/>
      <c r="E67" s="85"/>
      <c r="F67" s="123"/>
      <c r="G67" s="122"/>
      <c r="H67" s="85"/>
      <c r="I67" s="101"/>
      <c r="J67" s="121"/>
      <c r="K67" s="81"/>
      <c r="L67" s="94"/>
      <c r="M67" s="120"/>
      <c r="N67" s="77"/>
      <c r="O67" s="119"/>
      <c r="P67" s="118"/>
    </row>
    <row r="68" spans="1:16" ht="45" customHeight="1">
      <c r="A68" s="126"/>
      <c r="B68" s="77"/>
      <c r="C68" s="125"/>
      <c r="D68" s="124"/>
      <c r="E68" s="85"/>
      <c r="F68" s="123"/>
      <c r="G68" s="122"/>
      <c r="H68" s="85"/>
      <c r="I68" s="101"/>
      <c r="J68" s="121"/>
      <c r="K68" s="81"/>
      <c r="L68" s="94"/>
      <c r="M68" s="120"/>
      <c r="N68" s="77"/>
      <c r="O68" s="119"/>
      <c r="P68" s="118"/>
    </row>
    <row r="69" spans="1:16" ht="45" customHeight="1">
      <c r="A69" s="126"/>
      <c r="B69" s="77"/>
      <c r="C69" s="125"/>
      <c r="D69" s="124"/>
      <c r="E69" s="85"/>
      <c r="F69" s="123"/>
      <c r="G69" s="122"/>
      <c r="H69" s="85"/>
      <c r="I69" s="101"/>
      <c r="J69" s="121"/>
      <c r="K69" s="81"/>
      <c r="L69" s="94"/>
      <c r="M69" s="120"/>
      <c r="N69" s="77"/>
      <c r="O69" s="119"/>
      <c r="P69" s="118"/>
    </row>
    <row r="70" spans="1:16" ht="45" customHeight="1">
      <c r="A70" s="126"/>
      <c r="B70" s="77"/>
      <c r="C70" s="125"/>
      <c r="D70" s="124"/>
      <c r="E70" s="85"/>
      <c r="F70" s="123"/>
      <c r="G70" s="122"/>
      <c r="H70" s="85"/>
      <c r="I70" s="101"/>
      <c r="J70" s="121"/>
      <c r="K70" s="81"/>
      <c r="L70" s="94"/>
      <c r="M70" s="120"/>
      <c r="N70" s="77"/>
      <c r="O70" s="119"/>
      <c r="P70" s="118"/>
    </row>
    <row r="71" spans="1:16" ht="45" customHeight="1">
      <c r="A71" s="126"/>
      <c r="B71" s="77"/>
      <c r="C71" s="125"/>
      <c r="D71" s="124"/>
      <c r="E71" s="85"/>
      <c r="F71" s="123"/>
      <c r="G71" s="122"/>
      <c r="H71" s="85"/>
      <c r="I71" s="101"/>
      <c r="J71" s="121"/>
      <c r="K71" s="81"/>
      <c r="L71" s="94"/>
      <c r="M71" s="120"/>
      <c r="N71" s="77"/>
      <c r="O71" s="119"/>
      <c r="P71" s="118"/>
    </row>
    <row r="72" spans="1:16" ht="45" customHeight="1">
      <c r="A72" s="126"/>
      <c r="B72" s="77"/>
      <c r="C72" s="125"/>
      <c r="D72" s="124"/>
      <c r="E72" s="85"/>
      <c r="F72" s="123"/>
      <c r="G72" s="122"/>
      <c r="H72" s="85"/>
      <c r="I72" s="101"/>
      <c r="J72" s="121"/>
      <c r="K72" s="81"/>
      <c r="L72" s="94"/>
      <c r="M72" s="120"/>
      <c r="N72" s="77"/>
      <c r="O72" s="119"/>
      <c r="P72" s="118"/>
    </row>
    <row r="73" spans="1:16" ht="45" customHeight="1">
      <c r="A73" s="126"/>
      <c r="B73" s="77"/>
      <c r="C73" s="125"/>
      <c r="D73" s="124"/>
      <c r="E73" s="85"/>
      <c r="F73" s="123"/>
      <c r="G73" s="122"/>
      <c r="H73" s="85"/>
      <c r="I73" s="101"/>
      <c r="J73" s="121"/>
      <c r="K73" s="81"/>
      <c r="L73" s="94"/>
      <c r="M73" s="120"/>
      <c r="N73" s="77"/>
      <c r="O73" s="119"/>
      <c r="P73" s="118"/>
    </row>
    <row r="74" spans="1:16" ht="45" customHeight="1">
      <c r="A74" s="126"/>
      <c r="B74" s="77"/>
      <c r="C74" s="125"/>
      <c r="D74" s="124"/>
      <c r="E74" s="85"/>
      <c r="F74" s="123"/>
      <c r="G74" s="122"/>
      <c r="H74" s="85"/>
      <c r="I74" s="101"/>
      <c r="J74" s="121"/>
      <c r="K74" s="81"/>
      <c r="L74" s="94"/>
      <c r="M74" s="120"/>
      <c r="N74" s="77"/>
      <c r="O74" s="119"/>
      <c r="P74" s="118"/>
    </row>
    <row r="75" spans="1:16" ht="45" customHeight="1">
      <c r="A75" s="126"/>
      <c r="B75" s="77"/>
      <c r="C75" s="125"/>
      <c r="D75" s="124"/>
      <c r="E75" s="85"/>
      <c r="F75" s="123"/>
      <c r="G75" s="122"/>
      <c r="H75" s="85"/>
      <c r="I75" s="101"/>
      <c r="J75" s="121"/>
      <c r="K75" s="81"/>
      <c r="L75" s="94"/>
      <c r="M75" s="120"/>
      <c r="N75" s="77"/>
      <c r="O75" s="119"/>
      <c r="P75" s="118"/>
    </row>
    <row r="76" spans="1:16" ht="45" customHeight="1">
      <c r="A76" s="126"/>
      <c r="B76" s="77"/>
      <c r="C76" s="125"/>
      <c r="D76" s="124"/>
      <c r="E76" s="85"/>
      <c r="F76" s="123"/>
      <c r="G76" s="122"/>
      <c r="H76" s="85"/>
      <c r="I76" s="101"/>
      <c r="J76" s="121"/>
      <c r="K76" s="81"/>
      <c r="L76" s="94"/>
      <c r="M76" s="120"/>
      <c r="N76" s="77"/>
      <c r="O76" s="119"/>
      <c r="P76" s="118"/>
    </row>
    <row r="77" spans="1:16" ht="45" customHeight="1">
      <c r="A77" s="126"/>
      <c r="B77" s="77"/>
      <c r="C77" s="125"/>
      <c r="D77" s="124"/>
      <c r="E77" s="85"/>
      <c r="F77" s="123"/>
      <c r="G77" s="122"/>
      <c r="H77" s="85"/>
      <c r="I77" s="101"/>
      <c r="J77" s="121"/>
      <c r="K77" s="81"/>
      <c r="L77" s="94"/>
      <c r="M77" s="120"/>
      <c r="N77" s="77"/>
      <c r="O77" s="119"/>
      <c r="P77" s="118"/>
    </row>
    <row r="78" spans="1:16" ht="45" customHeight="1">
      <c r="A78" s="126"/>
      <c r="B78" s="77"/>
      <c r="C78" s="125"/>
      <c r="D78" s="124"/>
      <c r="E78" s="85"/>
      <c r="F78" s="123"/>
      <c r="G78" s="122"/>
      <c r="H78" s="85"/>
      <c r="I78" s="101"/>
      <c r="J78" s="121"/>
      <c r="K78" s="81"/>
      <c r="L78" s="94"/>
      <c r="M78" s="120"/>
      <c r="N78" s="77"/>
      <c r="O78" s="119"/>
      <c r="P78" s="118"/>
    </row>
    <row r="79" spans="1:16" ht="45" customHeight="1">
      <c r="A79" s="126"/>
      <c r="B79" s="77"/>
      <c r="C79" s="125"/>
      <c r="D79" s="124"/>
      <c r="E79" s="85"/>
      <c r="F79" s="123"/>
      <c r="G79" s="122"/>
      <c r="H79" s="85"/>
      <c r="I79" s="101"/>
      <c r="J79" s="121"/>
      <c r="K79" s="81"/>
      <c r="L79" s="94"/>
      <c r="M79" s="120"/>
      <c r="N79" s="77"/>
      <c r="O79" s="119"/>
      <c r="P79" s="118"/>
    </row>
    <row r="80" spans="1:16" ht="45" customHeight="1">
      <c r="A80" s="126"/>
      <c r="B80" s="77"/>
      <c r="C80" s="125"/>
      <c r="D80" s="124"/>
      <c r="E80" s="85"/>
      <c r="F80" s="123"/>
      <c r="G80" s="122"/>
      <c r="H80" s="85"/>
      <c r="I80" s="101"/>
      <c r="J80" s="121"/>
      <c r="K80" s="81"/>
      <c r="L80" s="94"/>
      <c r="M80" s="120"/>
      <c r="N80" s="77"/>
      <c r="O80" s="119"/>
      <c r="P80" s="118"/>
    </row>
    <row r="81" spans="1:16" ht="45" customHeight="1">
      <c r="A81" s="126"/>
      <c r="B81" s="77"/>
      <c r="C81" s="125"/>
      <c r="D81" s="124"/>
      <c r="E81" s="85"/>
      <c r="F81" s="123"/>
      <c r="G81" s="122"/>
      <c r="H81" s="85"/>
      <c r="I81" s="101"/>
      <c r="J81" s="121"/>
      <c r="K81" s="81"/>
      <c r="L81" s="94"/>
      <c r="M81" s="120"/>
      <c r="N81" s="77"/>
      <c r="O81" s="119"/>
      <c r="P81" s="118"/>
    </row>
    <row r="82" spans="1:16" ht="45" customHeight="1">
      <c r="A82" s="126"/>
      <c r="B82" s="77"/>
      <c r="C82" s="125"/>
      <c r="D82" s="124"/>
      <c r="E82" s="85"/>
      <c r="F82" s="123"/>
      <c r="G82" s="122"/>
      <c r="H82" s="85"/>
      <c r="I82" s="101"/>
      <c r="J82" s="121"/>
      <c r="K82" s="81"/>
      <c r="L82" s="94"/>
      <c r="M82" s="120"/>
      <c r="N82" s="77"/>
      <c r="O82" s="119"/>
      <c r="P82" s="118"/>
    </row>
    <row r="83" spans="1:16" ht="45" customHeight="1">
      <c r="A83" s="126"/>
      <c r="B83" s="77"/>
      <c r="C83" s="125"/>
      <c r="D83" s="124"/>
      <c r="E83" s="85"/>
      <c r="F83" s="123"/>
      <c r="G83" s="122"/>
      <c r="H83" s="85"/>
      <c r="I83" s="101"/>
      <c r="J83" s="121"/>
      <c r="K83" s="81"/>
      <c r="L83" s="94"/>
      <c r="M83" s="120"/>
      <c r="N83" s="77"/>
      <c r="O83" s="119"/>
      <c r="P83" s="118"/>
    </row>
    <row r="84" spans="1:16" ht="45" customHeight="1">
      <c r="A84" s="126"/>
      <c r="B84" s="77"/>
      <c r="C84" s="125"/>
      <c r="D84" s="124"/>
      <c r="E84" s="85"/>
      <c r="F84" s="123"/>
      <c r="G84" s="122"/>
      <c r="H84" s="85"/>
      <c r="I84" s="101"/>
      <c r="J84" s="121"/>
      <c r="K84" s="81"/>
      <c r="L84" s="94"/>
      <c r="M84" s="120"/>
      <c r="N84" s="77"/>
      <c r="O84" s="119"/>
      <c r="P84" s="118"/>
    </row>
    <row r="85" spans="1:16" ht="45" customHeight="1">
      <c r="A85" s="126"/>
      <c r="B85" s="77"/>
      <c r="C85" s="125"/>
      <c r="D85" s="124"/>
      <c r="E85" s="85"/>
      <c r="F85" s="123"/>
      <c r="G85" s="122"/>
      <c r="H85" s="85"/>
      <c r="I85" s="101"/>
      <c r="J85" s="121"/>
      <c r="K85" s="81"/>
      <c r="L85" s="94"/>
      <c r="M85" s="120"/>
      <c r="N85" s="77"/>
      <c r="O85" s="119"/>
      <c r="P85" s="118"/>
    </row>
    <row r="86" spans="1:16" ht="45" customHeight="1">
      <c r="A86" s="126"/>
      <c r="B86" s="77"/>
      <c r="C86" s="125"/>
      <c r="D86" s="124"/>
      <c r="E86" s="85"/>
      <c r="F86" s="123"/>
      <c r="G86" s="122"/>
      <c r="H86" s="85"/>
      <c r="I86" s="101"/>
      <c r="J86" s="121"/>
      <c r="K86" s="81"/>
      <c r="L86" s="94"/>
      <c r="M86" s="120"/>
      <c r="N86" s="77"/>
      <c r="O86" s="119"/>
      <c r="P86" s="118"/>
    </row>
    <row r="87" spans="1:16" ht="45" customHeight="1">
      <c r="A87" s="126"/>
      <c r="B87" s="77"/>
      <c r="C87" s="125"/>
      <c r="D87" s="124"/>
      <c r="E87" s="85"/>
      <c r="F87" s="123"/>
      <c r="G87" s="122"/>
      <c r="H87" s="85"/>
      <c r="I87" s="101"/>
      <c r="J87" s="121"/>
      <c r="K87" s="81"/>
      <c r="L87" s="94"/>
      <c r="M87" s="120"/>
      <c r="N87" s="77"/>
      <c r="O87" s="119"/>
      <c r="P87" s="118"/>
    </row>
    <row r="88" spans="1:16" ht="45" customHeight="1">
      <c r="A88" s="126"/>
      <c r="B88" s="77"/>
      <c r="C88" s="125"/>
      <c r="D88" s="124"/>
      <c r="E88" s="85"/>
      <c r="F88" s="123"/>
      <c r="G88" s="122"/>
      <c r="H88" s="85"/>
      <c r="I88" s="101"/>
      <c r="J88" s="121"/>
      <c r="K88" s="81"/>
      <c r="L88" s="94"/>
      <c r="M88" s="120"/>
      <c r="N88" s="77"/>
      <c r="O88" s="119"/>
      <c r="P88" s="118"/>
    </row>
    <row r="89" spans="1:16" ht="45" customHeight="1">
      <c r="A89" s="126"/>
      <c r="B89" s="77"/>
      <c r="C89" s="125"/>
      <c r="D89" s="124"/>
      <c r="E89" s="85"/>
      <c r="F89" s="123"/>
      <c r="G89" s="122"/>
      <c r="H89" s="85"/>
      <c r="I89" s="101"/>
      <c r="J89" s="121"/>
      <c r="K89" s="81"/>
      <c r="L89" s="94"/>
      <c r="M89" s="120"/>
      <c r="N89" s="77"/>
      <c r="O89" s="119"/>
      <c r="P89" s="118"/>
    </row>
    <row r="90" spans="1:16" ht="45" customHeight="1">
      <c r="A90" s="126"/>
      <c r="B90" s="77"/>
      <c r="C90" s="125"/>
      <c r="D90" s="124"/>
      <c r="E90" s="85"/>
      <c r="F90" s="123"/>
      <c r="G90" s="122"/>
      <c r="H90" s="85"/>
      <c r="I90" s="101"/>
      <c r="J90" s="121"/>
      <c r="K90" s="81"/>
      <c r="L90" s="94"/>
      <c r="M90" s="120"/>
      <c r="N90" s="77"/>
      <c r="O90" s="119"/>
      <c r="P90" s="118"/>
    </row>
    <row r="91" spans="1:16" ht="45" customHeight="1">
      <c r="A91" s="126"/>
      <c r="B91" s="77"/>
      <c r="C91" s="125"/>
      <c r="D91" s="124"/>
      <c r="E91" s="85"/>
      <c r="F91" s="123"/>
      <c r="G91" s="122"/>
      <c r="H91" s="85"/>
      <c r="I91" s="101"/>
      <c r="J91" s="121"/>
      <c r="K91" s="81"/>
      <c r="L91" s="94"/>
      <c r="M91" s="120"/>
      <c r="N91" s="77"/>
      <c r="O91" s="119"/>
      <c r="P91" s="118"/>
    </row>
    <row r="92" spans="1:16" ht="45" customHeight="1">
      <c r="A92" s="126"/>
      <c r="B92" s="77"/>
      <c r="C92" s="125"/>
      <c r="D92" s="124"/>
      <c r="E92" s="85"/>
      <c r="F92" s="123"/>
      <c r="G92" s="122"/>
      <c r="H92" s="85"/>
      <c r="I92" s="101"/>
      <c r="J92" s="121"/>
      <c r="K92" s="81"/>
      <c r="L92" s="94"/>
      <c r="M92" s="120"/>
      <c r="N92" s="77"/>
      <c r="O92" s="119"/>
      <c r="P92" s="118"/>
    </row>
    <row r="93" spans="1:16" ht="45" customHeight="1">
      <c r="A93" s="126"/>
      <c r="B93" s="77"/>
      <c r="C93" s="125"/>
      <c r="D93" s="124"/>
      <c r="E93" s="85"/>
      <c r="F93" s="123"/>
      <c r="G93" s="122"/>
      <c r="H93" s="85"/>
      <c r="I93" s="101"/>
      <c r="J93" s="121"/>
      <c r="K93" s="81"/>
      <c r="L93" s="94"/>
      <c r="M93" s="120"/>
      <c r="N93" s="77"/>
      <c r="O93" s="119"/>
      <c r="P93" s="118"/>
    </row>
    <row r="94" spans="1:16" ht="45" customHeight="1">
      <c r="A94" s="126"/>
      <c r="B94" s="77"/>
      <c r="C94" s="125"/>
      <c r="D94" s="124"/>
      <c r="E94" s="85"/>
      <c r="F94" s="123"/>
      <c r="G94" s="122"/>
      <c r="H94" s="85"/>
      <c r="I94" s="101"/>
      <c r="J94" s="121"/>
      <c r="K94" s="81"/>
      <c r="L94" s="94"/>
      <c r="M94" s="120"/>
      <c r="N94" s="77"/>
      <c r="O94" s="119"/>
      <c r="P94" s="118"/>
    </row>
    <row r="95" spans="1:16" ht="45" customHeight="1">
      <c r="A95" s="126"/>
      <c r="B95" s="77"/>
      <c r="C95" s="125"/>
      <c r="D95" s="124"/>
      <c r="E95" s="85"/>
      <c r="F95" s="123"/>
      <c r="G95" s="122"/>
      <c r="H95" s="85"/>
      <c r="I95" s="101"/>
      <c r="J95" s="121"/>
      <c r="K95" s="81"/>
      <c r="L95" s="94"/>
      <c r="M95" s="120"/>
      <c r="N95" s="77"/>
      <c r="O95" s="119"/>
      <c r="P95" s="118"/>
    </row>
    <row r="96" spans="1:16" ht="45" customHeight="1">
      <c r="A96" s="126"/>
      <c r="B96" s="77"/>
      <c r="C96" s="125"/>
      <c r="D96" s="124"/>
      <c r="E96" s="85"/>
      <c r="F96" s="123"/>
      <c r="G96" s="122"/>
      <c r="H96" s="85"/>
      <c r="I96" s="101"/>
      <c r="J96" s="121"/>
      <c r="K96" s="81"/>
      <c r="L96" s="94"/>
      <c r="M96" s="120"/>
      <c r="N96" s="77"/>
      <c r="O96" s="119"/>
      <c r="P96" s="118"/>
    </row>
    <row r="97" spans="1:16" ht="45" customHeight="1">
      <c r="A97" s="126"/>
      <c r="B97" s="77"/>
      <c r="C97" s="125"/>
      <c r="D97" s="124"/>
      <c r="E97" s="85"/>
      <c r="F97" s="123"/>
      <c r="G97" s="122"/>
      <c r="H97" s="85"/>
      <c r="I97" s="101"/>
      <c r="J97" s="121"/>
      <c r="K97" s="81"/>
      <c r="L97" s="94"/>
      <c r="M97" s="120"/>
      <c r="N97" s="77"/>
      <c r="O97" s="119"/>
      <c r="P97" s="118"/>
    </row>
    <row r="98" spans="1:16" ht="45" customHeight="1">
      <c r="A98" s="126"/>
      <c r="B98" s="77"/>
      <c r="C98" s="125"/>
      <c r="D98" s="124"/>
      <c r="E98" s="85"/>
      <c r="F98" s="123"/>
      <c r="G98" s="122"/>
      <c r="H98" s="85"/>
      <c r="I98" s="101"/>
      <c r="J98" s="121"/>
      <c r="K98" s="81"/>
      <c r="L98" s="94"/>
      <c r="M98" s="120"/>
      <c r="N98" s="77"/>
      <c r="O98" s="119"/>
      <c r="P98" s="118"/>
    </row>
    <row r="99" spans="1:16" ht="45" customHeight="1">
      <c r="A99" s="126"/>
      <c r="B99" s="77"/>
      <c r="C99" s="125"/>
      <c r="D99" s="124"/>
      <c r="E99" s="85"/>
      <c r="F99" s="123"/>
      <c r="G99" s="122"/>
      <c r="H99" s="85"/>
      <c r="I99" s="101"/>
      <c r="J99" s="121"/>
      <c r="K99" s="81"/>
      <c r="L99" s="94"/>
      <c r="M99" s="120"/>
      <c r="N99" s="77"/>
      <c r="O99" s="119"/>
      <c r="P99" s="118"/>
    </row>
    <row r="100" spans="1:16" ht="45" customHeight="1">
      <c r="A100" s="126"/>
      <c r="B100" s="77"/>
      <c r="C100" s="125"/>
      <c r="D100" s="124"/>
      <c r="E100" s="85"/>
      <c r="F100" s="123"/>
      <c r="G100" s="122"/>
      <c r="H100" s="85"/>
      <c r="I100" s="101"/>
      <c r="J100" s="121"/>
      <c r="K100" s="81"/>
      <c r="L100" s="94"/>
      <c r="M100" s="120"/>
      <c r="N100" s="77"/>
      <c r="O100" s="119"/>
      <c r="P100" s="118"/>
    </row>
    <row r="101" spans="1:16" ht="45" customHeight="1">
      <c r="A101" s="126"/>
      <c r="B101" s="77"/>
      <c r="C101" s="125"/>
      <c r="D101" s="124"/>
      <c r="E101" s="85"/>
      <c r="F101" s="123"/>
      <c r="G101" s="122"/>
      <c r="H101" s="85"/>
      <c r="I101" s="101"/>
      <c r="J101" s="121"/>
      <c r="K101" s="81"/>
      <c r="L101" s="94"/>
      <c r="M101" s="120"/>
      <c r="N101" s="77"/>
      <c r="O101" s="119"/>
      <c r="P101" s="118"/>
    </row>
    <row r="102" spans="1:16" ht="45" customHeight="1">
      <c r="A102" s="126"/>
      <c r="B102" s="77"/>
      <c r="C102" s="125"/>
      <c r="D102" s="124"/>
      <c r="E102" s="85"/>
      <c r="F102" s="123"/>
      <c r="G102" s="122"/>
      <c r="H102" s="85"/>
      <c r="I102" s="101"/>
      <c r="J102" s="121"/>
      <c r="K102" s="81"/>
      <c r="L102" s="94"/>
      <c r="M102" s="120"/>
      <c r="N102" s="77"/>
      <c r="O102" s="119"/>
      <c r="P102" s="118"/>
    </row>
    <row r="103" spans="1:16" ht="45" customHeight="1">
      <c r="A103" s="126"/>
      <c r="B103" s="77"/>
      <c r="C103" s="125"/>
      <c r="D103" s="124"/>
      <c r="E103" s="85"/>
      <c r="F103" s="123"/>
      <c r="G103" s="122"/>
      <c r="H103" s="85"/>
      <c r="I103" s="101"/>
      <c r="J103" s="121"/>
      <c r="K103" s="81"/>
      <c r="L103" s="94"/>
      <c r="M103" s="120"/>
      <c r="N103" s="77"/>
      <c r="O103" s="119"/>
      <c r="P103" s="118"/>
    </row>
    <row r="104" spans="1:16" ht="45" customHeight="1">
      <c r="A104" s="126"/>
      <c r="B104" s="77"/>
      <c r="C104" s="125"/>
      <c r="D104" s="124"/>
      <c r="E104" s="85"/>
      <c r="F104" s="123"/>
      <c r="G104" s="122"/>
      <c r="H104" s="85"/>
      <c r="I104" s="101"/>
      <c r="J104" s="121"/>
      <c r="K104" s="81"/>
      <c r="L104" s="94"/>
      <c r="M104" s="120"/>
      <c r="N104" s="77"/>
      <c r="O104" s="119"/>
      <c r="P104" s="118"/>
    </row>
    <row r="105" spans="1:16" ht="45" customHeight="1">
      <c r="A105" s="126"/>
      <c r="B105" s="77"/>
      <c r="C105" s="125"/>
      <c r="D105" s="124"/>
      <c r="E105" s="85"/>
      <c r="F105" s="123"/>
      <c r="G105" s="122"/>
      <c r="H105" s="85"/>
      <c r="I105" s="101"/>
      <c r="J105" s="121"/>
      <c r="K105" s="81"/>
      <c r="L105" s="94"/>
      <c r="M105" s="120"/>
      <c r="N105" s="77"/>
      <c r="O105" s="119"/>
      <c r="P105" s="118"/>
    </row>
    <row r="106" spans="1:16" ht="45" customHeight="1">
      <c r="A106" s="126"/>
      <c r="B106" s="77"/>
      <c r="C106" s="125"/>
      <c r="D106" s="124"/>
      <c r="E106" s="85"/>
      <c r="F106" s="123"/>
      <c r="G106" s="122"/>
      <c r="H106" s="85"/>
      <c r="I106" s="101"/>
      <c r="J106" s="121"/>
      <c r="K106" s="81"/>
      <c r="L106" s="94"/>
      <c r="M106" s="120"/>
      <c r="N106" s="77"/>
      <c r="O106" s="119"/>
      <c r="P106" s="118"/>
    </row>
    <row r="107" spans="1:16" ht="45" customHeight="1">
      <c r="A107" s="126"/>
      <c r="B107" s="77"/>
      <c r="C107" s="125"/>
      <c r="D107" s="124"/>
      <c r="E107" s="85"/>
      <c r="F107" s="123"/>
      <c r="G107" s="122"/>
      <c r="H107" s="85"/>
      <c r="I107" s="101"/>
      <c r="J107" s="121"/>
      <c r="K107" s="81"/>
      <c r="L107" s="94"/>
      <c r="M107" s="120"/>
      <c r="N107" s="77"/>
      <c r="O107" s="119"/>
      <c r="P107" s="118"/>
    </row>
    <row r="108" spans="1:16" ht="45" customHeight="1">
      <c r="A108" s="126"/>
      <c r="B108" s="77"/>
      <c r="C108" s="125"/>
      <c r="D108" s="124"/>
      <c r="E108" s="85"/>
      <c r="F108" s="123"/>
      <c r="G108" s="122"/>
      <c r="H108" s="85"/>
      <c r="I108" s="101"/>
      <c r="J108" s="121"/>
      <c r="K108" s="81"/>
      <c r="L108" s="94"/>
      <c r="M108" s="120"/>
      <c r="N108" s="77"/>
      <c r="O108" s="119"/>
      <c r="P108" s="118"/>
    </row>
    <row r="109" spans="1:16" ht="45" customHeight="1">
      <c r="A109" s="126"/>
      <c r="B109" s="77"/>
      <c r="C109" s="125"/>
      <c r="D109" s="124"/>
      <c r="E109" s="85"/>
      <c r="F109" s="123"/>
      <c r="G109" s="122"/>
      <c r="H109" s="85"/>
      <c r="I109" s="101"/>
      <c r="J109" s="121"/>
      <c r="K109" s="81"/>
      <c r="L109" s="94"/>
      <c r="M109" s="120"/>
      <c r="N109" s="77"/>
      <c r="O109" s="119"/>
      <c r="P109" s="118"/>
    </row>
    <row r="110" spans="1:16" ht="45" customHeight="1">
      <c r="A110" s="126"/>
      <c r="B110" s="77"/>
      <c r="C110" s="125"/>
      <c r="D110" s="124"/>
      <c r="E110" s="85"/>
      <c r="F110" s="123"/>
      <c r="G110" s="122"/>
      <c r="H110" s="85"/>
      <c r="I110" s="101"/>
      <c r="J110" s="121"/>
      <c r="K110" s="81"/>
      <c r="L110" s="94"/>
      <c r="M110" s="120"/>
      <c r="N110" s="77"/>
      <c r="O110" s="119"/>
      <c r="P110" s="118"/>
    </row>
    <row r="111" spans="1:16" ht="45" customHeight="1">
      <c r="A111" s="126"/>
      <c r="B111" s="77"/>
      <c r="C111" s="125"/>
      <c r="D111" s="124"/>
      <c r="E111" s="85"/>
      <c r="F111" s="123"/>
      <c r="G111" s="122"/>
      <c r="H111" s="85"/>
      <c r="I111" s="101"/>
      <c r="J111" s="121"/>
      <c r="K111" s="81"/>
      <c r="L111" s="94"/>
      <c r="M111" s="120"/>
      <c r="N111" s="77"/>
      <c r="O111" s="119"/>
      <c r="P111" s="118"/>
    </row>
    <row r="112" spans="1:16" ht="45" customHeight="1">
      <c r="A112" s="126"/>
      <c r="B112" s="77"/>
      <c r="C112" s="125"/>
      <c r="D112" s="124"/>
      <c r="E112" s="85"/>
      <c r="F112" s="123"/>
      <c r="G112" s="122"/>
      <c r="H112" s="85"/>
      <c r="I112" s="101"/>
      <c r="J112" s="121"/>
      <c r="K112" s="81"/>
      <c r="L112" s="94"/>
      <c r="M112" s="120"/>
      <c r="N112" s="77"/>
      <c r="O112" s="119"/>
      <c r="P112" s="118"/>
    </row>
    <row r="113" spans="1:16" ht="45" customHeight="1">
      <c r="A113" s="126"/>
      <c r="B113" s="77"/>
      <c r="C113" s="125"/>
      <c r="D113" s="124"/>
      <c r="E113" s="85"/>
      <c r="F113" s="123"/>
      <c r="G113" s="122"/>
      <c r="H113" s="85"/>
      <c r="I113" s="101"/>
      <c r="J113" s="121"/>
      <c r="K113" s="81"/>
      <c r="L113" s="94"/>
      <c r="M113" s="120"/>
      <c r="N113" s="77"/>
      <c r="O113" s="119"/>
      <c r="P113" s="118"/>
    </row>
    <row r="114" spans="1:16" ht="45" customHeight="1">
      <c r="A114" s="126"/>
      <c r="B114" s="77"/>
      <c r="C114" s="125"/>
      <c r="D114" s="124"/>
      <c r="E114" s="85"/>
      <c r="F114" s="123"/>
      <c r="G114" s="122"/>
      <c r="H114" s="85"/>
      <c r="I114" s="101"/>
      <c r="J114" s="121"/>
      <c r="K114" s="81"/>
      <c r="L114" s="94"/>
      <c r="M114" s="120"/>
      <c r="N114" s="77"/>
      <c r="O114" s="119"/>
      <c r="P114" s="118"/>
    </row>
    <row r="115" spans="1:16" ht="45" customHeight="1">
      <c r="A115" s="126"/>
      <c r="B115" s="77"/>
      <c r="C115" s="125"/>
      <c r="D115" s="124"/>
      <c r="E115" s="85"/>
      <c r="F115" s="123"/>
      <c r="G115" s="122"/>
      <c r="H115" s="85"/>
      <c r="I115" s="101"/>
      <c r="J115" s="121"/>
      <c r="K115" s="81"/>
      <c r="L115" s="94"/>
      <c r="M115" s="120"/>
      <c r="N115" s="77"/>
      <c r="O115" s="119"/>
      <c r="P115" s="118"/>
    </row>
    <row r="116" spans="1:16" ht="45" customHeight="1">
      <c r="A116" s="126"/>
      <c r="B116" s="77"/>
      <c r="C116" s="125"/>
      <c r="D116" s="124"/>
      <c r="E116" s="85"/>
      <c r="F116" s="123"/>
      <c r="G116" s="122"/>
      <c r="H116" s="85"/>
      <c r="I116" s="101"/>
      <c r="J116" s="121"/>
      <c r="K116" s="81"/>
      <c r="L116" s="94"/>
      <c r="M116" s="120"/>
      <c r="N116" s="77"/>
      <c r="O116" s="119"/>
      <c r="P116" s="118"/>
    </row>
    <row r="117" spans="1:16" ht="45" customHeight="1">
      <c r="A117" s="126"/>
      <c r="B117" s="77"/>
      <c r="C117" s="125"/>
      <c r="D117" s="124"/>
      <c r="E117" s="85"/>
      <c r="F117" s="123"/>
      <c r="G117" s="122"/>
      <c r="H117" s="85"/>
      <c r="I117" s="101"/>
      <c r="J117" s="121"/>
      <c r="K117" s="81"/>
      <c r="L117" s="94"/>
      <c r="M117" s="120"/>
      <c r="N117" s="77"/>
      <c r="O117" s="119"/>
      <c r="P117" s="118"/>
    </row>
    <row r="118" spans="1:16" ht="45" customHeight="1">
      <c r="A118" s="126"/>
      <c r="B118" s="77"/>
      <c r="C118" s="125"/>
      <c r="D118" s="124"/>
      <c r="E118" s="85"/>
      <c r="F118" s="123"/>
      <c r="G118" s="122"/>
      <c r="H118" s="85"/>
      <c r="I118" s="101"/>
      <c r="J118" s="121"/>
      <c r="K118" s="81"/>
      <c r="L118" s="94"/>
      <c r="M118" s="120"/>
      <c r="N118" s="77"/>
      <c r="O118" s="119"/>
      <c r="P118" s="118"/>
    </row>
    <row r="119" spans="1:16" ht="45" customHeight="1">
      <c r="A119" s="126"/>
      <c r="B119" s="77"/>
      <c r="C119" s="125"/>
      <c r="D119" s="124"/>
      <c r="E119" s="85"/>
      <c r="F119" s="123"/>
      <c r="G119" s="122"/>
      <c r="H119" s="85"/>
      <c r="I119" s="101"/>
      <c r="J119" s="121"/>
      <c r="K119" s="81"/>
      <c r="L119" s="94"/>
      <c r="M119" s="120"/>
      <c r="N119" s="77"/>
      <c r="O119" s="119"/>
      <c r="P119" s="118"/>
    </row>
    <row r="120" spans="1:16" ht="45" customHeight="1">
      <c r="A120" s="126"/>
      <c r="B120" s="77"/>
      <c r="C120" s="125"/>
      <c r="D120" s="124"/>
      <c r="E120" s="85"/>
      <c r="F120" s="123"/>
      <c r="G120" s="122"/>
      <c r="H120" s="85"/>
      <c r="I120" s="101"/>
      <c r="J120" s="121"/>
      <c r="K120" s="81"/>
      <c r="L120" s="94"/>
      <c r="M120" s="120"/>
      <c r="N120" s="77"/>
      <c r="O120" s="119"/>
      <c r="P120" s="118"/>
    </row>
    <row r="121" spans="1:16" ht="45" customHeight="1">
      <c r="A121" s="126"/>
      <c r="B121" s="77"/>
      <c r="C121" s="125"/>
      <c r="D121" s="124"/>
      <c r="E121" s="85"/>
      <c r="F121" s="123"/>
      <c r="G121" s="122"/>
      <c r="H121" s="85"/>
      <c r="I121" s="101"/>
      <c r="J121" s="121"/>
      <c r="K121" s="81"/>
      <c r="L121" s="94"/>
      <c r="M121" s="120"/>
      <c r="N121" s="77"/>
      <c r="O121" s="119"/>
      <c r="P121" s="118"/>
    </row>
    <row r="122" spans="1:16" ht="45" customHeight="1">
      <c r="A122" s="126"/>
      <c r="B122" s="77"/>
      <c r="C122" s="125"/>
      <c r="D122" s="124"/>
      <c r="E122" s="85"/>
      <c r="F122" s="123"/>
      <c r="G122" s="122"/>
      <c r="H122" s="85"/>
      <c r="I122" s="101"/>
      <c r="J122" s="121"/>
      <c r="K122" s="81"/>
      <c r="L122" s="94"/>
      <c r="M122" s="120"/>
      <c r="N122" s="77"/>
      <c r="O122" s="119"/>
      <c r="P122" s="118"/>
    </row>
    <row r="123" spans="1:16" ht="45" customHeight="1">
      <c r="A123" s="126"/>
      <c r="B123" s="77"/>
      <c r="C123" s="125"/>
      <c r="D123" s="124"/>
      <c r="E123" s="85"/>
      <c r="F123" s="123"/>
      <c r="G123" s="122"/>
      <c r="H123" s="85"/>
      <c r="I123" s="101"/>
      <c r="J123" s="121"/>
      <c r="K123" s="81"/>
      <c r="L123" s="94"/>
      <c r="M123" s="120"/>
      <c r="N123" s="77"/>
      <c r="O123" s="119"/>
      <c r="P123" s="118"/>
    </row>
    <row r="124" spans="1:16" ht="45" customHeight="1">
      <c r="A124" s="126"/>
      <c r="B124" s="77"/>
      <c r="C124" s="125"/>
      <c r="D124" s="124"/>
      <c r="E124" s="85"/>
      <c r="F124" s="123"/>
      <c r="G124" s="122"/>
      <c r="H124" s="85"/>
      <c r="I124" s="101"/>
      <c r="J124" s="121"/>
      <c r="K124" s="81"/>
      <c r="L124" s="94"/>
      <c r="M124" s="120"/>
      <c r="N124" s="77"/>
      <c r="O124" s="119"/>
      <c r="P124" s="118"/>
    </row>
    <row r="125" spans="1:16" ht="45" customHeight="1">
      <c r="A125" s="126"/>
      <c r="B125" s="77"/>
      <c r="C125" s="125"/>
      <c r="D125" s="124"/>
      <c r="E125" s="85"/>
      <c r="F125" s="123"/>
      <c r="G125" s="122"/>
      <c r="H125" s="85"/>
      <c r="I125" s="101"/>
      <c r="J125" s="121"/>
      <c r="K125" s="81"/>
      <c r="L125" s="94"/>
      <c r="M125" s="120"/>
      <c r="N125" s="77"/>
      <c r="O125" s="119"/>
      <c r="P125" s="118"/>
    </row>
    <row r="126" spans="1:16" ht="45" customHeight="1">
      <c r="A126" s="126"/>
      <c r="B126" s="77"/>
      <c r="C126" s="125"/>
      <c r="D126" s="124"/>
      <c r="E126" s="85"/>
      <c r="F126" s="123"/>
      <c r="G126" s="122"/>
      <c r="H126" s="85"/>
      <c r="I126" s="101"/>
      <c r="J126" s="121"/>
      <c r="K126" s="81"/>
      <c r="L126" s="94"/>
      <c r="M126" s="120"/>
      <c r="N126" s="77"/>
      <c r="O126" s="119"/>
      <c r="P126" s="118"/>
    </row>
    <row r="127" spans="1:16" ht="45" customHeight="1">
      <c r="A127" s="126"/>
      <c r="B127" s="77"/>
      <c r="C127" s="125"/>
      <c r="D127" s="124"/>
      <c r="E127" s="85"/>
      <c r="F127" s="123"/>
      <c r="G127" s="122"/>
      <c r="H127" s="85"/>
      <c r="I127" s="101"/>
      <c r="J127" s="121"/>
      <c r="K127" s="81"/>
      <c r="L127" s="94"/>
      <c r="M127" s="120"/>
      <c r="N127" s="77"/>
      <c r="O127" s="119"/>
      <c r="P127" s="118"/>
    </row>
    <row r="128" spans="1:16" ht="45" customHeight="1">
      <c r="A128" s="126"/>
      <c r="B128" s="77"/>
      <c r="C128" s="125"/>
      <c r="D128" s="124"/>
      <c r="E128" s="85"/>
      <c r="F128" s="123"/>
      <c r="G128" s="122"/>
      <c r="H128" s="85"/>
      <c r="I128" s="101"/>
      <c r="J128" s="121"/>
      <c r="K128" s="81"/>
      <c r="L128" s="94"/>
      <c r="M128" s="120"/>
      <c r="N128" s="77"/>
      <c r="O128" s="119"/>
      <c r="P128" s="118"/>
    </row>
    <row r="129" spans="1:16" ht="45" customHeight="1">
      <c r="A129" s="126"/>
      <c r="B129" s="77"/>
      <c r="C129" s="125"/>
      <c r="D129" s="124"/>
      <c r="E129" s="85"/>
      <c r="F129" s="123"/>
      <c r="G129" s="122"/>
      <c r="H129" s="85"/>
      <c r="I129" s="101"/>
      <c r="J129" s="121"/>
      <c r="K129" s="81"/>
      <c r="L129" s="94"/>
      <c r="M129" s="120"/>
      <c r="N129" s="77"/>
      <c r="O129" s="119"/>
      <c r="P129" s="118"/>
    </row>
    <row r="130" spans="1:16" ht="45" customHeight="1">
      <c r="A130" s="126"/>
      <c r="B130" s="77"/>
      <c r="C130" s="125"/>
      <c r="D130" s="124"/>
      <c r="E130" s="85"/>
      <c r="F130" s="123"/>
      <c r="G130" s="122"/>
      <c r="H130" s="85"/>
      <c r="I130" s="101"/>
      <c r="J130" s="121"/>
      <c r="K130" s="81"/>
      <c r="L130" s="94"/>
      <c r="M130" s="120"/>
      <c r="N130" s="77"/>
      <c r="O130" s="119"/>
      <c r="P130" s="118"/>
    </row>
    <row r="131" spans="1:16" ht="45" customHeight="1">
      <c r="A131" s="126"/>
      <c r="B131" s="77"/>
      <c r="C131" s="125"/>
      <c r="D131" s="124"/>
      <c r="E131" s="85"/>
      <c r="F131" s="123"/>
      <c r="G131" s="122"/>
      <c r="H131" s="85"/>
      <c r="I131" s="101"/>
      <c r="J131" s="121"/>
      <c r="K131" s="81"/>
      <c r="L131" s="94"/>
      <c r="M131" s="120"/>
      <c r="N131" s="77"/>
      <c r="O131" s="119"/>
      <c r="P131" s="118"/>
    </row>
    <row r="132" spans="1:16" ht="45" customHeight="1">
      <c r="A132" s="126"/>
      <c r="B132" s="77"/>
      <c r="C132" s="125"/>
      <c r="D132" s="124"/>
      <c r="E132" s="85"/>
      <c r="F132" s="123"/>
      <c r="G132" s="122"/>
      <c r="H132" s="85"/>
      <c r="I132" s="101"/>
      <c r="J132" s="121"/>
      <c r="K132" s="81"/>
      <c r="L132" s="94"/>
      <c r="M132" s="120"/>
      <c r="N132" s="77"/>
      <c r="O132" s="119"/>
      <c r="P132" s="118"/>
    </row>
    <row r="133" spans="1:16" ht="45" customHeight="1">
      <c r="A133" s="126"/>
      <c r="B133" s="77"/>
      <c r="C133" s="125"/>
      <c r="D133" s="124"/>
      <c r="E133" s="85"/>
      <c r="F133" s="123"/>
      <c r="G133" s="122"/>
      <c r="H133" s="85"/>
      <c r="I133" s="101"/>
      <c r="J133" s="121"/>
      <c r="K133" s="81"/>
      <c r="L133" s="94"/>
      <c r="M133" s="120"/>
      <c r="N133" s="77"/>
      <c r="O133" s="119"/>
      <c r="P133" s="118"/>
    </row>
    <row r="134" spans="1:16" ht="45" customHeight="1">
      <c r="A134" s="126"/>
      <c r="B134" s="77"/>
      <c r="C134" s="125"/>
      <c r="D134" s="124"/>
      <c r="E134" s="85"/>
      <c r="F134" s="123"/>
      <c r="G134" s="122"/>
      <c r="H134" s="85"/>
      <c r="I134" s="101"/>
      <c r="J134" s="121"/>
      <c r="K134" s="81"/>
      <c r="L134" s="94"/>
      <c r="M134" s="120"/>
      <c r="N134" s="77"/>
      <c r="O134" s="119"/>
      <c r="P134" s="118"/>
    </row>
    <row r="135" spans="1:16" ht="45" customHeight="1">
      <c r="A135" s="126"/>
      <c r="B135" s="77"/>
      <c r="C135" s="125"/>
      <c r="D135" s="124"/>
      <c r="E135" s="85"/>
      <c r="F135" s="123"/>
      <c r="G135" s="122"/>
      <c r="H135" s="85"/>
      <c r="I135" s="101"/>
      <c r="J135" s="121"/>
      <c r="K135" s="81"/>
      <c r="L135" s="94"/>
      <c r="M135" s="120"/>
      <c r="N135" s="77"/>
      <c r="O135" s="119"/>
      <c r="P135" s="118"/>
    </row>
    <row r="136" spans="1:16" ht="45" customHeight="1">
      <c r="A136" s="126"/>
      <c r="B136" s="77"/>
      <c r="C136" s="125"/>
      <c r="D136" s="124"/>
      <c r="E136" s="85"/>
      <c r="F136" s="123"/>
      <c r="G136" s="122"/>
      <c r="H136" s="85"/>
      <c r="I136" s="101"/>
      <c r="J136" s="121"/>
      <c r="K136" s="81"/>
      <c r="L136" s="94"/>
      <c r="M136" s="120"/>
      <c r="N136" s="77"/>
      <c r="O136" s="119"/>
      <c r="P136" s="118"/>
    </row>
    <row r="137" spans="1:16" ht="45" customHeight="1">
      <c r="A137" s="126"/>
      <c r="B137" s="77"/>
      <c r="C137" s="125"/>
      <c r="D137" s="124"/>
      <c r="E137" s="85"/>
      <c r="F137" s="123"/>
      <c r="G137" s="122"/>
      <c r="H137" s="85"/>
      <c r="I137" s="101"/>
      <c r="J137" s="121"/>
      <c r="K137" s="81"/>
      <c r="L137" s="94"/>
      <c r="M137" s="120"/>
      <c r="N137" s="77"/>
      <c r="O137" s="119"/>
      <c r="P137" s="118"/>
    </row>
    <row r="138" spans="1:16" ht="45" customHeight="1">
      <c r="A138" s="126"/>
      <c r="B138" s="77"/>
      <c r="C138" s="125"/>
      <c r="D138" s="124"/>
      <c r="E138" s="85"/>
      <c r="F138" s="123"/>
      <c r="G138" s="122"/>
      <c r="H138" s="85"/>
      <c r="I138" s="101"/>
      <c r="J138" s="121"/>
      <c r="K138" s="81"/>
      <c r="L138" s="94"/>
      <c r="M138" s="120"/>
      <c r="N138" s="77"/>
      <c r="O138" s="119"/>
      <c r="P138" s="118"/>
    </row>
    <row r="139" spans="1:16" ht="45" customHeight="1">
      <c r="A139" s="126"/>
      <c r="B139" s="77"/>
      <c r="C139" s="125"/>
      <c r="D139" s="124"/>
      <c r="E139" s="85"/>
      <c r="F139" s="123"/>
      <c r="G139" s="122"/>
      <c r="H139" s="85"/>
      <c r="I139" s="101"/>
      <c r="J139" s="121"/>
      <c r="K139" s="81"/>
      <c r="L139" s="94"/>
      <c r="M139" s="120"/>
      <c r="N139" s="77"/>
      <c r="O139" s="119"/>
      <c r="P139" s="118"/>
    </row>
    <row r="140" spans="1:16" ht="45" customHeight="1">
      <c r="A140" s="126"/>
      <c r="B140" s="77"/>
      <c r="C140" s="125"/>
      <c r="D140" s="124"/>
      <c r="E140" s="85"/>
      <c r="F140" s="123"/>
      <c r="G140" s="122"/>
      <c r="H140" s="85"/>
      <c r="I140" s="101"/>
      <c r="J140" s="121"/>
      <c r="K140" s="81"/>
      <c r="L140" s="94"/>
      <c r="M140" s="120"/>
      <c r="N140" s="77"/>
      <c r="O140" s="119"/>
      <c r="P140" s="118"/>
    </row>
    <row r="141" spans="1:16" ht="45" customHeight="1">
      <c r="A141" s="126"/>
      <c r="B141" s="77"/>
      <c r="C141" s="125"/>
      <c r="D141" s="124"/>
      <c r="E141" s="85"/>
      <c r="F141" s="123"/>
      <c r="G141" s="122"/>
      <c r="H141" s="85"/>
      <c r="I141" s="101"/>
      <c r="J141" s="121"/>
      <c r="K141" s="81"/>
      <c r="L141" s="94"/>
      <c r="M141" s="120"/>
      <c r="N141" s="77"/>
      <c r="O141" s="119"/>
      <c r="P141" s="118"/>
    </row>
    <row r="142" spans="1:16" ht="45" customHeight="1">
      <c r="A142" s="126"/>
      <c r="B142" s="77"/>
      <c r="C142" s="125"/>
      <c r="D142" s="124"/>
      <c r="E142" s="85"/>
      <c r="F142" s="123"/>
      <c r="G142" s="122"/>
      <c r="H142" s="85"/>
      <c r="I142" s="101"/>
      <c r="J142" s="121"/>
      <c r="K142" s="81"/>
      <c r="L142" s="94"/>
      <c r="M142" s="120"/>
      <c r="N142" s="77"/>
      <c r="O142" s="119"/>
      <c r="P142" s="118"/>
    </row>
    <row r="143" spans="1:16" ht="45" customHeight="1">
      <c r="A143" s="126"/>
      <c r="B143" s="77"/>
      <c r="C143" s="125"/>
      <c r="D143" s="124"/>
      <c r="E143" s="85"/>
      <c r="F143" s="123"/>
      <c r="G143" s="122"/>
      <c r="H143" s="85"/>
      <c r="I143" s="101"/>
      <c r="J143" s="121"/>
      <c r="K143" s="81"/>
      <c r="L143" s="94"/>
      <c r="M143" s="120"/>
      <c r="N143" s="77"/>
      <c r="O143" s="119"/>
      <c r="P143" s="118"/>
    </row>
    <row r="144" spans="1:16" ht="45" customHeight="1">
      <c r="A144" s="126"/>
      <c r="B144" s="77"/>
      <c r="C144" s="125"/>
      <c r="D144" s="124"/>
      <c r="E144" s="85"/>
      <c r="F144" s="123"/>
      <c r="G144" s="122"/>
      <c r="H144" s="85"/>
      <c r="I144" s="101"/>
      <c r="J144" s="121"/>
      <c r="K144" s="81"/>
      <c r="L144" s="94"/>
      <c r="M144" s="120"/>
      <c r="N144" s="77"/>
      <c r="O144" s="119"/>
      <c r="P144" s="118"/>
    </row>
    <row r="145" spans="1:16" ht="45" customHeight="1">
      <c r="A145" s="126"/>
      <c r="B145" s="77"/>
      <c r="C145" s="125"/>
      <c r="D145" s="124"/>
      <c r="E145" s="85"/>
      <c r="F145" s="123"/>
      <c r="G145" s="122"/>
      <c r="H145" s="85"/>
      <c r="I145" s="101"/>
      <c r="J145" s="121"/>
      <c r="K145" s="81"/>
      <c r="L145" s="94"/>
      <c r="M145" s="120"/>
      <c r="N145" s="77"/>
      <c r="O145" s="119"/>
      <c r="P145" s="118"/>
    </row>
    <row r="146" spans="1:16" ht="45" customHeight="1">
      <c r="A146" s="126"/>
      <c r="B146" s="77"/>
      <c r="C146" s="125"/>
      <c r="D146" s="124"/>
      <c r="E146" s="85"/>
      <c r="F146" s="123"/>
      <c r="G146" s="122"/>
      <c r="H146" s="85"/>
      <c r="I146" s="101"/>
      <c r="J146" s="121"/>
      <c r="K146" s="81"/>
      <c r="L146" s="94"/>
      <c r="M146" s="120"/>
      <c r="N146" s="77"/>
      <c r="O146" s="119"/>
      <c r="P146" s="118"/>
    </row>
    <row r="147" spans="1:16" ht="45" customHeight="1">
      <c r="A147" s="126"/>
      <c r="B147" s="77"/>
      <c r="C147" s="125"/>
      <c r="D147" s="124"/>
      <c r="E147" s="85"/>
      <c r="F147" s="123"/>
      <c r="G147" s="122"/>
      <c r="H147" s="85"/>
      <c r="I147" s="101"/>
      <c r="J147" s="121"/>
      <c r="K147" s="81"/>
      <c r="L147" s="94"/>
      <c r="M147" s="120"/>
      <c r="N147" s="77"/>
      <c r="O147" s="119"/>
      <c r="P147" s="118"/>
    </row>
    <row r="148" spans="1:16" ht="45" customHeight="1">
      <c r="A148" s="126"/>
      <c r="B148" s="77"/>
      <c r="C148" s="125"/>
      <c r="D148" s="124"/>
      <c r="E148" s="85"/>
      <c r="F148" s="123"/>
      <c r="G148" s="122"/>
      <c r="H148" s="85"/>
      <c r="I148" s="101"/>
      <c r="J148" s="121"/>
      <c r="K148" s="81"/>
      <c r="L148" s="94"/>
      <c r="M148" s="120"/>
      <c r="N148" s="77"/>
      <c r="O148" s="119"/>
      <c r="P148" s="118"/>
    </row>
    <row r="149" spans="1:16" ht="45" customHeight="1">
      <c r="A149" s="126"/>
      <c r="B149" s="77"/>
      <c r="C149" s="125"/>
      <c r="D149" s="124"/>
      <c r="E149" s="85"/>
      <c r="F149" s="123"/>
      <c r="G149" s="122"/>
      <c r="H149" s="85"/>
      <c r="I149" s="101"/>
      <c r="J149" s="121"/>
      <c r="K149" s="81"/>
      <c r="L149" s="94"/>
      <c r="M149" s="120"/>
      <c r="N149" s="77"/>
      <c r="O149" s="119"/>
      <c r="P149" s="118"/>
    </row>
    <row r="150" spans="1:16" ht="45" customHeight="1">
      <c r="A150" s="126"/>
      <c r="B150" s="77"/>
      <c r="C150" s="125"/>
      <c r="D150" s="124"/>
      <c r="E150" s="85"/>
      <c r="F150" s="123"/>
      <c r="G150" s="122"/>
      <c r="H150" s="85"/>
      <c r="I150" s="101"/>
      <c r="J150" s="121"/>
      <c r="K150" s="81"/>
      <c r="L150" s="94"/>
      <c r="M150" s="120"/>
      <c r="N150" s="77"/>
      <c r="O150" s="119"/>
      <c r="P150" s="118"/>
    </row>
    <row r="151" spans="1:16" ht="45" customHeight="1">
      <c r="A151" s="126"/>
      <c r="B151" s="77"/>
      <c r="C151" s="125"/>
      <c r="D151" s="124"/>
      <c r="E151" s="85"/>
      <c r="F151" s="123"/>
      <c r="G151" s="122"/>
      <c r="H151" s="85"/>
      <c r="I151" s="101"/>
      <c r="J151" s="121"/>
      <c r="K151" s="81"/>
      <c r="L151" s="94"/>
      <c r="M151" s="120"/>
      <c r="N151" s="77"/>
      <c r="O151" s="119"/>
      <c r="P151" s="118"/>
    </row>
    <row r="152" spans="1:16" ht="45" customHeight="1">
      <c r="A152" s="126"/>
      <c r="B152" s="77"/>
      <c r="C152" s="125"/>
      <c r="D152" s="124"/>
      <c r="E152" s="85"/>
      <c r="F152" s="123"/>
      <c r="G152" s="122"/>
      <c r="H152" s="85"/>
      <c r="I152" s="101"/>
      <c r="J152" s="121"/>
      <c r="K152" s="81"/>
      <c r="L152" s="94"/>
      <c r="M152" s="120"/>
      <c r="N152" s="77"/>
      <c r="O152" s="119"/>
      <c r="P152" s="118"/>
    </row>
    <row r="153" spans="1:16" ht="45" customHeight="1">
      <c r="A153" s="126"/>
      <c r="B153" s="77"/>
      <c r="C153" s="125"/>
      <c r="D153" s="124"/>
      <c r="E153" s="85"/>
      <c r="F153" s="123"/>
      <c r="G153" s="122"/>
      <c r="H153" s="85"/>
      <c r="I153" s="101"/>
      <c r="J153" s="121"/>
      <c r="K153" s="81"/>
      <c r="L153" s="94"/>
      <c r="M153" s="120"/>
      <c r="N153" s="77"/>
      <c r="O153" s="119"/>
      <c r="P153" s="118"/>
    </row>
    <row r="154" spans="1:16" ht="50.1" customHeight="1">
      <c r="A154" s="126"/>
      <c r="B154" s="77"/>
      <c r="C154" s="125"/>
      <c r="D154" s="124"/>
      <c r="E154" s="85"/>
      <c r="F154" s="123"/>
      <c r="G154" s="122"/>
      <c r="H154" s="85"/>
      <c r="I154" s="101"/>
      <c r="J154" s="121"/>
      <c r="K154" s="81"/>
      <c r="L154" s="94"/>
      <c r="M154" s="120"/>
      <c r="N154" s="77"/>
      <c r="O154" s="119"/>
    </row>
    <row r="155" spans="1:16" ht="50.1" customHeight="1">
      <c r="A155" s="126"/>
      <c r="B155" s="77"/>
      <c r="C155" s="125"/>
      <c r="D155" s="124"/>
      <c r="E155" s="85"/>
      <c r="F155" s="123"/>
      <c r="G155" s="122"/>
      <c r="H155" s="85"/>
      <c r="I155" s="101"/>
      <c r="J155" s="121"/>
      <c r="K155" s="81"/>
      <c r="L155" s="94"/>
      <c r="M155" s="120"/>
      <c r="N155" s="77"/>
      <c r="O155" s="119"/>
    </row>
    <row r="156" spans="1:16" ht="50.1" customHeight="1"/>
    <row r="157" spans="1:16" ht="50.1" customHeight="1"/>
    <row r="158" spans="1:16" ht="50.1" customHeight="1"/>
    <row r="159" spans="1:16" ht="50.1" customHeight="1"/>
    <row r="160" spans="1:16" ht="50.1" customHeight="1"/>
    <row r="161" spans="3:16" s="65" customFormat="1" ht="50.1" customHeight="1">
      <c r="C161" s="87"/>
      <c r="D161" s="88"/>
      <c r="E161" s="84"/>
      <c r="F161" s="72"/>
      <c r="G161" s="88"/>
      <c r="H161" s="84"/>
      <c r="I161" s="72"/>
      <c r="J161" s="117"/>
      <c r="K161" s="116"/>
      <c r="L161" s="116"/>
      <c r="M161" s="88"/>
      <c r="O161" s="115"/>
      <c r="P161" s="114"/>
    </row>
  </sheetData>
  <mergeCells count="191">
    <mergeCell ref="J42:J43"/>
    <mergeCell ref="M42:M43"/>
    <mergeCell ref="O42:O43"/>
    <mergeCell ref="A42:A43"/>
    <mergeCell ref="C42:C43"/>
    <mergeCell ref="D42:D43"/>
    <mergeCell ref="F42:F43"/>
    <mergeCell ref="G42:G43"/>
    <mergeCell ref="H42:I42"/>
    <mergeCell ref="A40:A41"/>
    <mergeCell ref="C40:C41"/>
    <mergeCell ref="D40:D41"/>
    <mergeCell ref="F40:F41"/>
    <mergeCell ref="G40:G41"/>
    <mergeCell ref="H40:I40"/>
    <mergeCell ref="J40:J41"/>
    <mergeCell ref="M40:M41"/>
    <mergeCell ref="O40:O41"/>
    <mergeCell ref="A38:A39"/>
    <mergeCell ref="C38:C39"/>
    <mergeCell ref="D38:D39"/>
    <mergeCell ref="F38:F39"/>
    <mergeCell ref="G38:G39"/>
    <mergeCell ref="H38:I38"/>
    <mergeCell ref="J38:J39"/>
    <mergeCell ref="M38:M39"/>
    <mergeCell ref="O38:O39"/>
    <mergeCell ref="J34:J35"/>
    <mergeCell ref="M34:M35"/>
    <mergeCell ref="O34:O35"/>
    <mergeCell ref="A36:A37"/>
    <mergeCell ref="C36:C37"/>
    <mergeCell ref="D36:D37"/>
    <mergeCell ref="F36:F37"/>
    <mergeCell ref="G36:G37"/>
    <mergeCell ref="H36:I36"/>
    <mergeCell ref="J36:J37"/>
    <mergeCell ref="A34:A35"/>
    <mergeCell ref="C34:C35"/>
    <mergeCell ref="D34:D35"/>
    <mergeCell ref="F34:F35"/>
    <mergeCell ref="G34:G35"/>
    <mergeCell ref="H34:I34"/>
    <mergeCell ref="M36:M37"/>
    <mergeCell ref="O36:O37"/>
    <mergeCell ref="A32:A33"/>
    <mergeCell ref="C32:C33"/>
    <mergeCell ref="D32:D33"/>
    <mergeCell ref="F32:F33"/>
    <mergeCell ref="G32:G33"/>
    <mergeCell ref="H32:I32"/>
    <mergeCell ref="J32:J33"/>
    <mergeCell ref="M32:M33"/>
    <mergeCell ref="O32:O33"/>
    <mergeCell ref="A30:A31"/>
    <mergeCell ref="C30:C31"/>
    <mergeCell ref="D30:D31"/>
    <mergeCell ref="F30:F31"/>
    <mergeCell ref="G30:G31"/>
    <mergeCell ref="H30:I30"/>
    <mergeCell ref="J30:J31"/>
    <mergeCell ref="M30:M31"/>
    <mergeCell ref="O30:O31"/>
    <mergeCell ref="J26:J27"/>
    <mergeCell ref="M26:M27"/>
    <mergeCell ref="O26:O27"/>
    <mergeCell ref="A28:A29"/>
    <mergeCell ref="C28:C29"/>
    <mergeCell ref="D28:D29"/>
    <mergeCell ref="F28:F29"/>
    <mergeCell ref="G28:G29"/>
    <mergeCell ref="H28:I28"/>
    <mergeCell ref="J28:J29"/>
    <mergeCell ref="A26:A27"/>
    <mergeCell ref="C26:C27"/>
    <mergeCell ref="D26:D27"/>
    <mergeCell ref="F26:F27"/>
    <mergeCell ref="G26:G27"/>
    <mergeCell ref="H26:I26"/>
    <mergeCell ref="M28:M29"/>
    <mergeCell ref="O28:O29"/>
    <mergeCell ref="A24:A25"/>
    <mergeCell ref="C24:C25"/>
    <mergeCell ref="D24:D25"/>
    <mergeCell ref="F24:F25"/>
    <mergeCell ref="G24:G25"/>
    <mergeCell ref="H24:I24"/>
    <mergeCell ref="J24:J25"/>
    <mergeCell ref="M24:M25"/>
    <mergeCell ref="O24:O25"/>
    <mergeCell ref="A22:A23"/>
    <mergeCell ref="C22:C23"/>
    <mergeCell ref="D22:D23"/>
    <mergeCell ref="F22:F23"/>
    <mergeCell ref="G22:G23"/>
    <mergeCell ref="H22:I22"/>
    <mergeCell ref="J22:J23"/>
    <mergeCell ref="M22:M23"/>
    <mergeCell ref="O22:O23"/>
    <mergeCell ref="J18:J19"/>
    <mergeCell ref="M18:M19"/>
    <mergeCell ref="O18:O19"/>
    <mergeCell ref="A20:A21"/>
    <mergeCell ref="C20:C21"/>
    <mergeCell ref="D20:D21"/>
    <mergeCell ref="F20:F21"/>
    <mergeCell ref="G20:G21"/>
    <mergeCell ref="H20:I20"/>
    <mergeCell ref="J20:J21"/>
    <mergeCell ref="A18:A19"/>
    <mergeCell ref="C18:C19"/>
    <mergeCell ref="D18:D19"/>
    <mergeCell ref="F18:F19"/>
    <mergeCell ref="G18:G19"/>
    <mergeCell ref="H18:I18"/>
    <mergeCell ref="M20:M21"/>
    <mergeCell ref="O20:O21"/>
    <mergeCell ref="A16:A17"/>
    <mergeCell ref="C16:C17"/>
    <mergeCell ref="D16:D17"/>
    <mergeCell ref="F16:F17"/>
    <mergeCell ref="G16:G17"/>
    <mergeCell ref="H16:I16"/>
    <mergeCell ref="J16:J17"/>
    <mergeCell ref="M16:M17"/>
    <mergeCell ref="O16:O17"/>
    <mergeCell ref="A14:A15"/>
    <mergeCell ref="C14:C15"/>
    <mergeCell ref="D14:D15"/>
    <mergeCell ref="F14:F15"/>
    <mergeCell ref="G14:G15"/>
    <mergeCell ref="H14:I14"/>
    <mergeCell ref="J14:J15"/>
    <mergeCell ref="M14:M15"/>
    <mergeCell ref="O14:O15"/>
    <mergeCell ref="J10:J11"/>
    <mergeCell ref="M10:M11"/>
    <mergeCell ref="O10:O11"/>
    <mergeCell ref="A12:A13"/>
    <mergeCell ref="C12:C13"/>
    <mergeCell ref="D12:D13"/>
    <mergeCell ref="F12:F13"/>
    <mergeCell ref="G12:G13"/>
    <mergeCell ref="H12:I12"/>
    <mergeCell ref="J12:J13"/>
    <mergeCell ref="A10:A11"/>
    <mergeCell ref="C10:C11"/>
    <mergeCell ref="D10:D11"/>
    <mergeCell ref="F10:F11"/>
    <mergeCell ref="G10:G11"/>
    <mergeCell ref="H10:I10"/>
    <mergeCell ref="M12:M13"/>
    <mergeCell ref="O12:O13"/>
    <mergeCell ref="A8:A9"/>
    <mergeCell ref="C8:C9"/>
    <mergeCell ref="D8:D9"/>
    <mergeCell ref="F8:F9"/>
    <mergeCell ref="G8:G9"/>
    <mergeCell ref="H8:I8"/>
    <mergeCell ref="J8:J9"/>
    <mergeCell ref="M8:M9"/>
    <mergeCell ref="O8:O9"/>
    <mergeCell ref="A6:A7"/>
    <mergeCell ref="C6:C7"/>
    <mergeCell ref="D6:D7"/>
    <mergeCell ref="F6:F7"/>
    <mergeCell ref="G6:G7"/>
    <mergeCell ref="H6:I6"/>
    <mergeCell ref="J6:J7"/>
    <mergeCell ref="M6:M7"/>
    <mergeCell ref="O6:O7"/>
    <mergeCell ref="K3:L3"/>
    <mergeCell ref="A4:A5"/>
    <mergeCell ref="C4:C5"/>
    <mergeCell ref="D4:D5"/>
    <mergeCell ref="F4:F5"/>
    <mergeCell ref="G4:G5"/>
    <mergeCell ref="H4:I4"/>
    <mergeCell ref="J4:J5"/>
    <mergeCell ref="A1:O1"/>
    <mergeCell ref="A2:A3"/>
    <mergeCell ref="C2:D3"/>
    <mergeCell ref="F2:G3"/>
    <mergeCell ref="H2:I2"/>
    <mergeCell ref="J2:J3"/>
    <mergeCell ref="K2:L2"/>
    <mergeCell ref="M2:M3"/>
    <mergeCell ref="N2:N3"/>
    <mergeCell ref="H3:I3"/>
    <mergeCell ref="M4:M5"/>
    <mergeCell ref="O4:O5"/>
  </mergeCells>
  <phoneticPr fontId="37" type="noConversion"/>
  <printOptions horizontalCentered="1" verticalCentered="1"/>
  <pageMargins left="0.25" right="0.25" top="0.75" bottom="0.75" header="0.3" footer="0.3"/>
  <pageSetup paperSize="9" scale="79" fitToHeight="0" orientation="landscape" r:id="rId1"/>
  <headerFooter>
    <oddFooter>&amp;C第&amp;P頁 共&amp;N頁</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P248"/>
  <sheetViews>
    <sheetView view="pageBreakPreview" zoomScale="110" zoomScaleNormal="100" zoomScaleSheetLayoutView="110" zoomScalePageLayoutView="120" workbookViewId="0">
      <selection activeCell="N17" sqref="N17"/>
    </sheetView>
  </sheetViews>
  <sheetFormatPr defaultColWidth="9" defaultRowHeight="16.5"/>
  <cols>
    <col min="1" max="1" width="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875" style="72" customWidth="1"/>
    <col min="10" max="10" width="20.125" style="117"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370" t="s">
        <v>464</v>
      </c>
      <c r="B1" s="1371"/>
      <c r="C1" s="1371"/>
      <c r="D1" s="1371"/>
      <c r="E1" s="1371"/>
      <c r="F1" s="1371"/>
      <c r="G1" s="1371"/>
      <c r="H1" s="1371"/>
      <c r="I1" s="1371"/>
      <c r="J1" s="1371"/>
      <c r="K1" s="1371"/>
      <c r="L1" s="1371"/>
      <c r="M1" s="1371"/>
      <c r="N1" s="1371"/>
      <c r="O1" s="1372"/>
      <c r="P1" s="118"/>
    </row>
    <row r="2" spans="1:16">
      <c r="A2" s="1384" t="s">
        <v>248</v>
      </c>
      <c r="B2" s="62" t="s">
        <v>250</v>
      </c>
      <c r="C2" s="1373" t="s">
        <v>465</v>
      </c>
      <c r="D2" s="1374"/>
      <c r="E2" s="63" t="s">
        <v>393</v>
      </c>
      <c r="F2" s="1373" t="s">
        <v>466</v>
      </c>
      <c r="G2" s="1374"/>
      <c r="H2" s="1407" t="s">
        <v>394</v>
      </c>
      <c r="I2" s="1408"/>
      <c r="J2" s="1386" t="s">
        <v>467</v>
      </c>
      <c r="K2" s="1386" t="s">
        <v>395</v>
      </c>
      <c r="L2" s="1392"/>
      <c r="M2" s="1394" t="s">
        <v>468</v>
      </c>
      <c r="N2" s="1373" t="s">
        <v>469</v>
      </c>
      <c r="O2" s="64" t="s">
        <v>249</v>
      </c>
      <c r="P2" s="118"/>
    </row>
    <row r="3" spans="1:16">
      <c r="A3" s="1385"/>
      <c r="B3" s="65" t="s">
        <v>260</v>
      </c>
      <c r="C3" s="1375"/>
      <c r="D3" s="1375"/>
      <c r="E3" s="66" t="s">
        <v>470</v>
      </c>
      <c r="F3" s="1375"/>
      <c r="G3" s="1375"/>
      <c r="H3" s="1409" t="s">
        <v>396</v>
      </c>
      <c r="I3" s="1395"/>
      <c r="J3" s="1387"/>
      <c r="K3" s="1387" t="s">
        <v>397</v>
      </c>
      <c r="L3" s="1393"/>
      <c r="M3" s="1395"/>
      <c r="N3" s="1396"/>
      <c r="O3" s="67" t="s">
        <v>439</v>
      </c>
      <c r="P3" s="118"/>
    </row>
    <row r="4" spans="1:16" ht="30" customHeight="1">
      <c r="A4" s="1570">
        <v>17</v>
      </c>
      <c r="B4" s="74" t="s">
        <v>305</v>
      </c>
      <c r="C4" s="1378">
        <v>3</v>
      </c>
      <c r="D4" s="1380" t="s">
        <v>459</v>
      </c>
      <c r="E4" s="75" t="s">
        <v>528</v>
      </c>
      <c r="F4" s="1382">
        <v>3</v>
      </c>
      <c r="G4" s="1575" t="s">
        <v>459</v>
      </c>
      <c r="H4" s="85" t="s">
        <v>875</v>
      </c>
      <c r="I4" s="91"/>
      <c r="J4" s="1475" t="s">
        <v>876</v>
      </c>
      <c r="K4" s="81">
        <v>3</v>
      </c>
      <c r="L4" s="94" t="s">
        <v>459</v>
      </c>
      <c r="M4" s="1425" t="s">
        <v>444</v>
      </c>
      <c r="N4" s="82" t="s">
        <v>488</v>
      </c>
      <c r="O4" s="1578" t="s">
        <v>877</v>
      </c>
      <c r="P4" s="118"/>
    </row>
    <row r="5" spans="1:16" ht="30" customHeight="1">
      <c r="A5" s="1570"/>
      <c r="B5" s="74" t="s">
        <v>462</v>
      </c>
      <c r="C5" s="1379"/>
      <c r="D5" s="1381"/>
      <c r="E5" s="85" t="s">
        <v>875</v>
      </c>
      <c r="F5" s="1383"/>
      <c r="G5" s="1576"/>
      <c r="H5" s="85" t="s">
        <v>885</v>
      </c>
      <c r="I5" s="91"/>
      <c r="J5" s="1475"/>
      <c r="K5" s="81">
        <v>3</v>
      </c>
      <c r="L5" s="94" t="s">
        <v>459</v>
      </c>
      <c r="M5" s="1425"/>
      <c r="N5" s="82" t="s">
        <v>499</v>
      </c>
      <c r="O5" s="1578"/>
      <c r="P5" s="118"/>
    </row>
    <row r="6" spans="1:16" ht="30" customHeight="1">
      <c r="A6" s="1570">
        <v>17</v>
      </c>
      <c r="B6" s="74" t="s">
        <v>305</v>
      </c>
      <c r="C6" s="1378">
        <v>3</v>
      </c>
      <c r="D6" s="1380" t="s">
        <v>459</v>
      </c>
      <c r="E6" s="75" t="s">
        <v>528</v>
      </c>
      <c r="F6" s="1382">
        <v>3</v>
      </c>
      <c r="G6" s="1575" t="s">
        <v>459</v>
      </c>
      <c r="H6" s="75" t="s">
        <v>882</v>
      </c>
      <c r="I6" s="295"/>
      <c r="J6" s="1475" t="s">
        <v>876</v>
      </c>
      <c r="K6" s="81">
        <v>3</v>
      </c>
      <c r="L6" s="94" t="s">
        <v>459</v>
      </c>
      <c r="M6" s="1425" t="s">
        <v>444</v>
      </c>
      <c r="N6" s="82" t="s">
        <v>488</v>
      </c>
      <c r="O6" s="1578" t="s">
        <v>881</v>
      </c>
      <c r="P6" s="118"/>
    </row>
    <row r="7" spans="1:16" ht="30" customHeight="1">
      <c r="A7" s="1570"/>
      <c r="B7" s="74" t="s">
        <v>403</v>
      </c>
      <c r="C7" s="1379"/>
      <c r="D7" s="1381"/>
      <c r="E7" s="75" t="s">
        <v>882</v>
      </c>
      <c r="F7" s="1383"/>
      <c r="G7" s="1576"/>
      <c r="H7" s="85" t="s">
        <v>885</v>
      </c>
      <c r="I7" s="91"/>
      <c r="J7" s="1475"/>
      <c r="K7" s="81">
        <v>3</v>
      </c>
      <c r="L7" s="94" t="s">
        <v>459</v>
      </c>
      <c r="M7" s="1425"/>
      <c r="N7" s="82" t="s">
        <v>499</v>
      </c>
      <c r="O7" s="1578"/>
      <c r="P7" s="118"/>
    </row>
    <row r="8" spans="1:16" ht="30" customHeight="1">
      <c r="A8" s="1569" t="s">
        <v>4958</v>
      </c>
      <c r="B8" s="74" t="s">
        <v>305</v>
      </c>
      <c r="C8" s="1378">
        <v>16</v>
      </c>
      <c r="D8" s="1380" t="s">
        <v>459</v>
      </c>
      <c r="E8" s="75" t="s">
        <v>5020</v>
      </c>
      <c r="F8" s="1382">
        <v>70</v>
      </c>
      <c r="G8" s="1575" t="s">
        <v>459</v>
      </c>
      <c r="H8" s="81" t="str">
        <f>E8</f>
        <v>111/02/25</v>
      </c>
      <c r="I8" s="94"/>
      <c r="J8" s="1475" t="s">
        <v>876</v>
      </c>
      <c r="K8" s="81">
        <f>F8</f>
        <v>70</v>
      </c>
      <c r="L8" s="94" t="s">
        <v>459</v>
      </c>
      <c r="M8" s="1425" t="s">
        <v>444</v>
      </c>
      <c r="N8" s="82" t="s">
        <v>5021</v>
      </c>
      <c r="O8" s="1574" t="s">
        <v>4959</v>
      </c>
      <c r="P8" s="118"/>
    </row>
    <row r="9" spans="1:16" ht="30" customHeight="1">
      <c r="A9" s="1570"/>
      <c r="B9" s="74" t="s">
        <v>403</v>
      </c>
      <c r="C9" s="1379"/>
      <c r="D9" s="1381"/>
      <c r="E9" s="75" t="str">
        <f>E8</f>
        <v>111/02/25</v>
      </c>
      <c r="F9" s="1383"/>
      <c r="G9" s="1576"/>
      <c r="H9" s="81">
        <v>3</v>
      </c>
      <c r="I9" s="94" t="s">
        <v>4948</v>
      </c>
      <c r="J9" s="1475"/>
      <c r="K9" s="81">
        <f>H9</f>
        <v>3</v>
      </c>
      <c r="L9" s="94" t="s">
        <v>459</v>
      </c>
      <c r="M9" s="1425"/>
      <c r="N9" s="82" t="s">
        <v>3626</v>
      </c>
      <c r="O9" s="1574"/>
      <c r="P9" s="118"/>
    </row>
    <row r="10" spans="1:16" ht="30" customHeight="1">
      <c r="A10" s="1580" t="s">
        <v>4950</v>
      </c>
      <c r="B10" s="74" t="s">
        <v>307</v>
      </c>
      <c r="C10" s="1378">
        <v>48</v>
      </c>
      <c r="D10" s="1380" t="s">
        <v>459</v>
      </c>
      <c r="E10" s="75" t="s">
        <v>4676</v>
      </c>
      <c r="F10" s="1382">
        <v>74</v>
      </c>
      <c r="G10" s="1575" t="s">
        <v>459</v>
      </c>
      <c r="H10" s="1579" t="str">
        <f>E10</f>
        <v>111/02/25</v>
      </c>
      <c r="I10" s="1425"/>
      <c r="J10" s="1475" t="s">
        <v>876</v>
      </c>
      <c r="K10" s="81">
        <f>F10+K8</f>
        <v>144</v>
      </c>
      <c r="L10" s="94" t="s">
        <v>459</v>
      </c>
      <c r="M10" s="1425" t="s">
        <v>444</v>
      </c>
      <c r="N10" s="82" t="s">
        <v>4629</v>
      </c>
      <c r="O10" s="1574" t="s">
        <v>5325</v>
      </c>
      <c r="P10" s="118"/>
    </row>
    <row r="11" spans="1:16" ht="30" customHeight="1">
      <c r="A11" s="1570"/>
      <c r="B11" s="74" t="s">
        <v>404</v>
      </c>
      <c r="C11" s="1379"/>
      <c r="D11" s="1381"/>
      <c r="E11" s="75" t="str">
        <f>E10</f>
        <v>111/02/25</v>
      </c>
      <c r="F11" s="1383"/>
      <c r="G11" s="1576"/>
      <c r="H11" s="81">
        <v>3</v>
      </c>
      <c r="I11" s="94" t="s">
        <v>4949</v>
      </c>
      <c r="J11" s="1475"/>
      <c r="K11" s="81">
        <f>H11+K9</f>
        <v>6</v>
      </c>
      <c r="L11" s="94" t="s">
        <v>459</v>
      </c>
      <c r="M11" s="1425"/>
      <c r="N11" s="82" t="s">
        <v>3539</v>
      </c>
      <c r="O11" s="1574"/>
      <c r="P11" s="118"/>
    </row>
    <row r="12" spans="1:16" ht="30" customHeight="1">
      <c r="A12" s="434"/>
      <c r="B12" s="77"/>
      <c r="C12" s="435"/>
      <c r="D12" s="122"/>
      <c r="E12" s="85"/>
      <c r="F12" s="435"/>
      <c r="G12" s="122"/>
      <c r="H12" s="127"/>
      <c r="I12" s="383"/>
      <c r="J12" s="437"/>
      <c r="K12" s="81"/>
      <c r="L12" s="94"/>
      <c r="M12" s="94"/>
      <c r="N12" s="77"/>
      <c r="O12" s="436"/>
      <c r="P12" s="118"/>
    </row>
    <row r="13" spans="1:16" ht="30" customHeight="1">
      <c r="A13" s="1376"/>
      <c r="B13" s="128"/>
      <c r="C13" s="1378"/>
      <c r="D13" s="1380"/>
      <c r="E13" s="85"/>
      <c r="F13" s="1378"/>
      <c r="G13" s="1380"/>
      <c r="H13" s="85"/>
      <c r="I13" s="317"/>
      <c r="J13" s="1535"/>
      <c r="K13" s="81"/>
      <c r="L13" s="94"/>
      <c r="M13" s="1425"/>
      <c r="N13" s="77"/>
      <c r="O13" s="1535"/>
      <c r="P13" s="118"/>
    </row>
    <row r="14" spans="1:16" ht="30" customHeight="1">
      <c r="A14" s="1376"/>
      <c r="B14" s="77"/>
      <c r="C14" s="1379"/>
      <c r="D14" s="1381"/>
      <c r="E14" s="85"/>
      <c r="F14" s="1379"/>
      <c r="G14" s="1381"/>
      <c r="H14" s="127"/>
      <c r="I14" s="383"/>
      <c r="J14" s="1536"/>
      <c r="K14" s="81"/>
      <c r="L14" s="94"/>
      <c r="M14" s="1425"/>
      <c r="N14" s="77"/>
      <c r="O14" s="1537"/>
      <c r="P14" s="118"/>
    </row>
    <row r="15" spans="1:16" ht="30" customHeight="1">
      <c r="A15" s="1376"/>
      <c r="B15" s="128"/>
      <c r="C15" s="1378"/>
      <c r="D15" s="1380"/>
      <c r="E15" s="85"/>
      <c r="F15" s="1382"/>
      <c r="G15" s="1380"/>
      <c r="H15" s="85"/>
      <c r="I15" s="317"/>
      <c r="J15" s="1535"/>
      <c r="K15" s="81"/>
      <c r="L15" s="94"/>
      <c r="M15" s="1425"/>
      <c r="N15" s="77"/>
      <c r="O15" s="1535"/>
      <c r="P15" s="118"/>
    </row>
    <row r="16" spans="1:16" ht="30" customHeight="1">
      <c r="A16" s="1376"/>
      <c r="B16" s="77"/>
      <c r="C16" s="1379"/>
      <c r="D16" s="1381"/>
      <c r="E16" s="85"/>
      <c r="F16" s="1538"/>
      <c r="G16" s="1381"/>
      <c r="H16" s="127"/>
      <c r="I16" s="383"/>
      <c r="J16" s="1536"/>
      <c r="K16" s="81"/>
      <c r="L16" s="94"/>
      <c r="M16" s="1425"/>
      <c r="N16" s="77"/>
      <c r="O16" s="1537"/>
      <c r="P16" s="118"/>
    </row>
    <row r="17" spans="1:16" ht="30" customHeight="1">
      <c r="A17" s="126"/>
      <c r="B17" s="77"/>
      <c r="C17" s="125"/>
      <c r="D17" s="124"/>
      <c r="E17" s="85"/>
      <c r="F17" s="123"/>
      <c r="G17" s="122"/>
      <c r="H17" s="85"/>
      <c r="I17" s="101"/>
      <c r="J17" s="121"/>
      <c r="K17" s="81"/>
      <c r="L17" s="94"/>
      <c r="M17" s="120"/>
      <c r="N17" s="77"/>
      <c r="O17" s="119"/>
      <c r="P17" s="118"/>
    </row>
    <row r="18" spans="1:16" ht="30" customHeight="1">
      <c r="A18" s="126"/>
      <c r="B18" s="77"/>
      <c r="C18" s="125"/>
      <c r="D18" s="124"/>
      <c r="E18" s="85"/>
      <c r="F18" s="123"/>
      <c r="G18" s="122"/>
      <c r="H18" s="85"/>
      <c r="I18" s="101"/>
      <c r="J18" s="121"/>
      <c r="K18" s="81"/>
      <c r="L18" s="94"/>
      <c r="M18" s="120"/>
      <c r="N18" s="77"/>
      <c r="O18" s="119"/>
      <c r="P18" s="118"/>
    </row>
    <row r="19" spans="1:16" ht="30" customHeight="1">
      <c r="A19" s="126"/>
      <c r="B19" s="77"/>
      <c r="C19" s="125"/>
      <c r="D19" s="124"/>
      <c r="E19" s="85"/>
      <c r="F19" s="123"/>
      <c r="G19" s="122"/>
      <c r="H19" s="85"/>
      <c r="I19" s="101"/>
      <c r="J19" s="121"/>
      <c r="K19" s="81"/>
      <c r="L19" s="94"/>
      <c r="M19" s="120"/>
      <c r="N19" s="77"/>
      <c r="O19" s="119"/>
      <c r="P19" s="118"/>
    </row>
    <row r="20" spans="1:16" ht="30" customHeight="1">
      <c r="A20" s="126"/>
      <c r="B20" s="77"/>
      <c r="C20" s="125"/>
      <c r="D20" s="124"/>
      <c r="E20" s="85"/>
      <c r="F20" s="123"/>
      <c r="G20" s="122"/>
      <c r="H20" s="85"/>
      <c r="I20" s="101"/>
      <c r="J20" s="121"/>
      <c r="K20" s="81"/>
      <c r="L20" s="94"/>
      <c r="M20" s="120"/>
      <c r="N20" s="77"/>
      <c r="O20" s="119"/>
      <c r="P20" s="118"/>
    </row>
    <row r="21" spans="1:16" ht="30" customHeight="1">
      <c r="A21" s="126"/>
      <c r="B21" s="77"/>
      <c r="C21" s="125"/>
      <c r="D21" s="124"/>
      <c r="E21" s="85"/>
      <c r="F21" s="123"/>
      <c r="G21" s="122"/>
      <c r="H21" s="85"/>
      <c r="I21" s="101"/>
      <c r="J21" s="121"/>
      <c r="K21" s="81"/>
      <c r="L21" s="94"/>
      <c r="M21" s="120"/>
      <c r="N21" s="77"/>
      <c r="O21" s="119"/>
      <c r="P21" s="118"/>
    </row>
    <row r="22" spans="1:16" ht="30" customHeight="1">
      <c r="A22" s="126"/>
      <c r="B22" s="77"/>
      <c r="C22" s="125"/>
      <c r="D22" s="124"/>
      <c r="E22" s="85"/>
      <c r="F22" s="123"/>
      <c r="G22" s="122"/>
      <c r="H22" s="85"/>
      <c r="I22" s="101"/>
      <c r="J22" s="121"/>
      <c r="K22" s="81"/>
      <c r="L22" s="94"/>
      <c r="M22" s="120"/>
      <c r="N22" s="77"/>
      <c r="O22" s="119"/>
      <c r="P22" s="118"/>
    </row>
    <row r="23" spans="1:16" ht="30" customHeight="1">
      <c r="A23" s="126"/>
      <c r="B23" s="77"/>
      <c r="C23" s="125"/>
      <c r="D23" s="124"/>
      <c r="E23" s="85"/>
      <c r="F23" s="123"/>
      <c r="G23" s="122"/>
      <c r="H23" s="85"/>
      <c r="I23" s="101"/>
      <c r="J23" s="121"/>
      <c r="K23" s="81"/>
      <c r="L23" s="94"/>
      <c r="M23" s="120"/>
      <c r="N23" s="77"/>
      <c r="O23" s="119"/>
      <c r="P23" s="118"/>
    </row>
    <row r="24" spans="1:16" ht="30" customHeight="1">
      <c r="A24" s="126"/>
      <c r="B24" s="77"/>
      <c r="C24" s="125"/>
      <c r="D24" s="124"/>
      <c r="E24" s="85"/>
      <c r="F24" s="123"/>
      <c r="G24" s="122"/>
      <c r="H24" s="85"/>
      <c r="I24" s="101"/>
      <c r="J24" s="121"/>
      <c r="K24" s="81"/>
      <c r="L24" s="94"/>
      <c r="M24" s="120"/>
      <c r="N24" s="77"/>
      <c r="O24" s="119"/>
      <c r="P24" s="118"/>
    </row>
    <row r="25" spans="1:16" ht="30" customHeight="1">
      <c r="A25" s="126"/>
      <c r="B25" s="77"/>
      <c r="C25" s="125"/>
      <c r="D25" s="124"/>
      <c r="E25" s="85"/>
      <c r="F25" s="123"/>
      <c r="G25" s="122"/>
      <c r="H25" s="85"/>
      <c r="I25" s="101"/>
      <c r="J25" s="121"/>
      <c r="K25" s="81"/>
      <c r="L25" s="94"/>
      <c r="M25" s="120"/>
      <c r="N25" s="77"/>
      <c r="O25" s="119"/>
      <c r="P25" s="118"/>
    </row>
    <row r="26" spans="1:16" ht="30" customHeight="1">
      <c r="A26" s="126"/>
      <c r="B26" s="77"/>
      <c r="C26" s="125"/>
      <c r="D26" s="124"/>
      <c r="E26" s="85"/>
      <c r="F26" s="123"/>
      <c r="G26" s="122"/>
      <c r="H26" s="85"/>
      <c r="I26" s="101"/>
      <c r="J26" s="121"/>
      <c r="K26" s="81"/>
      <c r="L26" s="94"/>
      <c r="M26" s="120"/>
      <c r="N26" s="77"/>
      <c r="O26" s="119"/>
      <c r="P26" s="118"/>
    </row>
    <row r="27" spans="1:16" ht="30" customHeight="1">
      <c r="A27" s="126"/>
      <c r="B27" s="77"/>
      <c r="C27" s="125"/>
      <c r="D27" s="124"/>
      <c r="E27" s="85"/>
      <c r="F27" s="123"/>
      <c r="G27" s="122"/>
      <c r="H27" s="85"/>
      <c r="I27" s="101"/>
      <c r="J27" s="121"/>
      <c r="K27" s="81"/>
      <c r="L27" s="94"/>
      <c r="M27" s="120"/>
      <c r="N27" s="77"/>
      <c r="O27" s="119"/>
      <c r="P27" s="118"/>
    </row>
    <row r="28" spans="1:16" ht="30" customHeight="1">
      <c r="A28" s="126"/>
      <c r="B28" s="77"/>
      <c r="C28" s="125"/>
      <c r="D28" s="124"/>
      <c r="E28" s="85"/>
      <c r="F28" s="123"/>
      <c r="G28" s="122"/>
      <c r="H28" s="85"/>
      <c r="I28" s="101"/>
      <c r="J28" s="121"/>
      <c r="K28" s="81"/>
      <c r="L28" s="94"/>
      <c r="M28" s="120"/>
      <c r="N28" s="77"/>
      <c r="O28" s="119"/>
      <c r="P28" s="118"/>
    </row>
    <row r="29" spans="1:16" ht="30" customHeight="1">
      <c r="A29" s="126"/>
      <c r="B29" s="77"/>
      <c r="C29" s="125"/>
      <c r="D29" s="124"/>
      <c r="E29" s="85"/>
      <c r="F29" s="123"/>
      <c r="G29" s="122"/>
      <c r="H29" s="85"/>
      <c r="I29" s="101"/>
      <c r="J29" s="121"/>
      <c r="K29" s="81"/>
      <c r="L29" s="94"/>
      <c r="M29" s="120"/>
      <c r="N29" s="77"/>
      <c r="O29" s="119"/>
      <c r="P29" s="118"/>
    </row>
    <row r="30" spans="1:16" ht="30" customHeight="1">
      <c r="A30" s="126"/>
      <c r="B30" s="77"/>
      <c r="C30" s="125"/>
      <c r="D30" s="124"/>
      <c r="E30" s="85"/>
      <c r="F30" s="123"/>
      <c r="G30" s="122"/>
      <c r="H30" s="85"/>
      <c r="I30" s="101"/>
      <c r="J30" s="121"/>
      <c r="K30" s="81"/>
      <c r="L30" s="94"/>
      <c r="M30" s="120"/>
      <c r="N30" s="77"/>
      <c r="O30" s="119"/>
      <c r="P30" s="118"/>
    </row>
    <row r="31" spans="1:16" ht="30" customHeight="1">
      <c r="A31" s="126"/>
      <c r="B31" s="77"/>
      <c r="C31" s="125"/>
      <c r="D31" s="124"/>
      <c r="E31" s="85"/>
      <c r="F31" s="123"/>
      <c r="G31" s="122"/>
      <c r="H31" s="85"/>
      <c r="I31" s="101"/>
      <c r="J31" s="121"/>
      <c r="K31" s="81"/>
      <c r="L31" s="94"/>
      <c r="M31" s="120"/>
      <c r="N31" s="77"/>
      <c r="O31" s="119"/>
      <c r="P31" s="118"/>
    </row>
    <row r="32" spans="1:16" ht="30" customHeight="1">
      <c r="A32" s="126"/>
      <c r="B32" s="77"/>
      <c r="C32" s="125"/>
      <c r="D32" s="124"/>
      <c r="E32" s="85"/>
      <c r="F32" s="123"/>
      <c r="G32" s="122"/>
      <c r="H32" s="85"/>
      <c r="I32" s="101"/>
      <c r="J32" s="121"/>
      <c r="K32" s="81"/>
      <c r="L32" s="94"/>
      <c r="M32" s="120"/>
      <c r="N32" s="77"/>
      <c r="O32" s="119"/>
      <c r="P32" s="118"/>
    </row>
    <row r="33" spans="1:16" ht="30" customHeight="1">
      <c r="A33" s="126"/>
      <c r="B33" s="77"/>
      <c r="C33" s="125"/>
      <c r="D33" s="124"/>
      <c r="E33" s="85"/>
      <c r="F33" s="123"/>
      <c r="G33" s="122"/>
      <c r="H33" s="85"/>
      <c r="I33" s="101"/>
      <c r="J33" s="121"/>
      <c r="K33" s="81"/>
      <c r="L33" s="94"/>
      <c r="M33" s="120"/>
      <c r="N33" s="77"/>
      <c r="O33" s="119"/>
      <c r="P33" s="118"/>
    </row>
    <row r="34" spans="1:16" ht="30" customHeight="1">
      <c r="A34" s="126"/>
      <c r="B34" s="77"/>
      <c r="C34" s="125"/>
      <c r="D34" s="124"/>
      <c r="E34" s="85"/>
      <c r="F34" s="123"/>
      <c r="G34" s="122"/>
      <c r="H34" s="85"/>
      <c r="I34" s="101"/>
      <c r="J34" s="121"/>
      <c r="K34" s="81"/>
      <c r="L34" s="94"/>
      <c r="M34" s="120"/>
      <c r="N34" s="77"/>
      <c r="O34" s="119"/>
      <c r="P34" s="118"/>
    </row>
    <row r="35" spans="1:16" ht="30" customHeight="1">
      <c r="A35" s="126"/>
      <c r="B35" s="77"/>
      <c r="C35" s="125"/>
      <c r="D35" s="124"/>
      <c r="E35" s="85"/>
      <c r="F35" s="123"/>
      <c r="G35" s="122"/>
      <c r="H35" s="85"/>
      <c r="I35" s="101"/>
      <c r="J35" s="121"/>
      <c r="K35" s="81"/>
      <c r="L35" s="94"/>
      <c r="M35" s="120"/>
      <c r="N35" s="77"/>
      <c r="O35" s="119"/>
      <c r="P35" s="118"/>
    </row>
    <row r="36" spans="1:16" ht="30" customHeight="1">
      <c r="A36" s="126"/>
      <c r="B36" s="77"/>
      <c r="C36" s="125"/>
      <c r="D36" s="124"/>
      <c r="E36" s="85"/>
      <c r="F36" s="123"/>
      <c r="G36" s="122"/>
      <c r="H36" s="85"/>
      <c r="I36" s="101"/>
      <c r="J36" s="121"/>
      <c r="K36" s="81"/>
      <c r="L36" s="94"/>
      <c r="M36" s="120"/>
      <c r="N36" s="77"/>
      <c r="O36" s="119"/>
      <c r="P36" s="118"/>
    </row>
    <row r="37" spans="1:16" ht="30" customHeight="1">
      <c r="A37" s="126"/>
      <c r="B37" s="77"/>
      <c r="C37" s="125"/>
      <c r="D37" s="124"/>
      <c r="E37" s="85"/>
      <c r="F37" s="123"/>
      <c r="G37" s="122"/>
      <c r="H37" s="85"/>
      <c r="I37" s="101"/>
      <c r="J37" s="121"/>
      <c r="K37" s="81"/>
      <c r="L37" s="94"/>
      <c r="M37" s="120"/>
      <c r="N37" s="77"/>
      <c r="O37" s="119"/>
      <c r="P37" s="118"/>
    </row>
    <row r="38" spans="1:16" ht="30" customHeight="1">
      <c r="A38" s="126"/>
      <c r="B38" s="77"/>
      <c r="C38" s="125"/>
      <c r="D38" s="124"/>
      <c r="E38" s="85"/>
      <c r="F38" s="123"/>
      <c r="G38" s="122"/>
      <c r="H38" s="85"/>
      <c r="I38" s="101"/>
      <c r="J38" s="121"/>
      <c r="K38" s="81"/>
      <c r="L38" s="94"/>
      <c r="M38" s="120"/>
      <c r="N38" s="77"/>
      <c r="O38" s="119"/>
      <c r="P38" s="118"/>
    </row>
    <row r="39" spans="1:16" ht="30" customHeight="1">
      <c r="A39" s="126"/>
      <c r="B39" s="77"/>
      <c r="C39" s="125"/>
      <c r="D39" s="124"/>
      <c r="E39" s="85"/>
      <c r="F39" s="123"/>
      <c r="G39" s="122"/>
      <c r="H39" s="85"/>
      <c r="I39" s="101"/>
      <c r="J39" s="121"/>
      <c r="K39" s="81"/>
      <c r="L39" s="94"/>
      <c r="M39" s="120"/>
      <c r="N39" s="77"/>
      <c r="O39" s="119"/>
      <c r="P39" s="118"/>
    </row>
    <row r="40" spans="1:16" ht="30" customHeight="1">
      <c r="A40" s="126"/>
      <c r="B40" s="77"/>
      <c r="C40" s="125"/>
      <c r="D40" s="124"/>
      <c r="E40" s="85"/>
      <c r="F40" s="123"/>
      <c r="G40" s="122"/>
      <c r="H40" s="85"/>
      <c r="I40" s="101"/>
      <c r="J40" s="121"/>
      <c r="K40" s="81"/>
      <c r="L40" s="94"/>
      <c r="M40" s="120"/>
      <c r="N40" s="77"/>
      <c r="O40" s="119"/>
      <c r="P40" s="118"/>
    </row>
    <row r="41" spans="1:16" ht="30" customHeight="1">
      <c r="A41" s="126"/>
      <c r="B41" s="77"/>
      <c r="C41" s="125"/>
      <c r="D41" s="124"/>
      <c r="E41" s="85"/>
      <c r="F41" s="123"/>
      <c r="G41" s="122"/>
      <c r="H41" s="85"/>
      <c r="I41" s="101"/>
      <c r="J41" s="121"/>
      <c r="K41" s="81"/>
      <c r="L41" s="94"/>
      <c r="M41" s="120"/>
      <c r="N41" s="77"/>
      <c r="O41" s="119"/>
      <c r="P41" s="118"/>
    </row>
    <row r="42" spans="1:16" ht="45" customHeight="1">
      <c r="A42" s="126"/>
      <c r="B42" s="77"/>
      <c r="C42" s="125"/>
      <c r="D42" s="124"/>
      <c r="E42" s="85"/>
      <c r="F42" s="123"/>
      <c r="G42" s="122"/>
      <c r="H42" s="85"/>
      <c r="I42" s="101"/>
      <c r="J42" s="121"/>
      <c r="K42" s="81"/>
      <c r="L42" s="94"/>
      <c r="M42" s="120"/>
      <c r="N42" s="77"/>
      <c r="O42" s="119"/>
      <c r="P42" s="118"/>
    </row>
    <row r="43" spans="1:16" ht="45" customHeight="1">
      <c r="A43" s="126"/>
      <c r="B43" s="77"/>
      <c r="C43" s="125"/>
      <c r="D43" s="124"/>
      <c r="E43" s="85"/>
      <c r="F43" s="123"/>
      <c r="G43" s="122"/>
      <c r="H43" s="85"/>
      <c r="I43" s="101"/>
      <c r="J43" s="121"/>
      <c r="K43" s="81"/>
      <c r="L43" s="94"/>
      <c r="M43" s="120"/>
      <c r="N43" s="77"/>
      <c r="O43" s="119"/>
      <c r="P43" s="118"/>
    </row>
    <row r="44" spans="1:16" ht="45" customHeight="1">
      <c r="A44" s="126"/>
      <c r="B44" s="77"/>
      <c r="C44" s="125"/>
      <c r="D44" s="124"/>
      <c r="E44" s="85"/>
      <c r="F44" s="123"/>
      <c r="G44" s="122"/>
      <c r="H44" s="85"/>
      <c r="I44" s="101"/>
      <c r="J44" s="121"/>
      <c r="K44" s="81"/>
      <c r="L44" s="94"/>
      <c r="M44" s="120"/>
      <c r="N44" s="77"/>
      <c r="O44" s="119"/>
      <c r="P44" s="118"/>
    </row>
    <row r="45" spans="1:16" ht="45" customHeight="1">
      <c r="A45" s="126"/>
      <c r="B45" s="77"/>
      <c r="C45" s="125"/>
      <c r="D45" s="124"/>
      <c r="E45" s="85"/>
      <c r="F45" s="123"/>
      <c r="G45" s="122"/>
      <c r="H45" s="85"/>
      <c r="I45" s="101"/>
      <c r="J45" s="121"/>
      <c r="K45" s="81"/>
      <c r="L45" s="94"/>
      <c r="M45" s="120"/>
      <c r="N45" s="77"/>
      <c r="O45" s="119"/>
      <c r="P45" s="118"/>
    </row>
    <row r="46" spans="1:16" ht="45" customHeight="1">
      <c r="A46" s="126"/>
      <c r="B46" s="77"/>
      <c r="C46" s="125"/>
      <c r="D46" s="124"/>
      <c r="E46" s="85"/>
      <c r="F46" s="123"/>
      <c r="G46" s="122"/>
      <c r="H46" s="85"/>
      <c r="I46" s="101"/>
      <c r="J46" s="121"/>
      <c r="K46" s="81"/>
      <c r="L46" s="94"/>
      <c r="M46" s="120"/>
      <c r="N46" s="77"/>
      <c r="O46" s="119"/>
      <c r="P46" s="118"/>
    </row>
    <row r="47" spans="1:16" ht="45" customHeight="1">
      <c r="A47" s="126"/>
      <c r="B47" s="77"/>
      <c r="C47" s="125"/>
      <c r="D47" s="124"/>
      <c r="E47" s="85"/>
      <c r="F47" s="123"/>
      <c r="G47" s="122"/>
      <c r="H47" s="85"/>
      <c r="I47" s="101"/>
      <c r="J47" s="121"/>
      <c r="K47" s="81"/>
      <c r="L47" s="94"/>
      <c r="M47" s="120"/>
      <c r="N47" s="77"/>
      <c r="O47" s="119"/>
      <c r="P47" s="118"/>
    </row>
    <row r="48" spans="1:16" ht="45" customHeight="1">
      <c r="A48" s="126"/>
      <c r="B48" s="77"/>
      <c r="C48" s="125"/>
      <c r="D48" s="124"/>
      <c r="E48" s="85"/>
      <c r="F48" s="123"/>
      <c r="G48" s="122"/>
      <c r="H48" s="85"/>
      <c r="I48" s="101"/>
      <c r="J48" s="121"/>
      <c r="K48" s="81"/>
      <c r="L48" s="94"/>
      <c r="M48" s="120"/>
      <c r="N48" s="77"/>
      <c r="O48" s="119"/>
      <c r="P48" s="118"/>
    </row>
    <row r="49" spans="1:16" ht="45" customHeight="1">
      <c r="A49" s="126"/>
      <c r="B49" s="77"/>
      <c r="C49" s="125"/>
      <c r="D49" s="124"/>
      <c r="E49" s="85"/>
      <c r="F49" s="123"/>
      <c r="G49" s="122"/>
      <c r="H49" s="85"/>
      <c r="I49" s="101"/>
      <c r="J49" s="121"/>
      <c r="K49" s="81"/>
      <c r="L49" s="94"/>
      <c r="M49" s="120"/>
      <c r="N49" s="77"/>
      <c r="O49" s="119"/>
      <c r="P49" s="118"/>
    </row>
    <row r="50" spans="1:16" ht="45" customHeight="1">
      <c r="A50" s="126"/>
      <c r="B50" s="77"/>
      <c r="C50" s="125"/>
      <c r="D50" s="124"/>
      <c r="E50" s="85"/>
      <c r="F50" s="123"/>
      <c r="G50" s="122"/>
      <c r="H50" s="85"/>
      <c r="I50" s="101"/>
      <c r="J50" s="121"/>
      <c r="K50" s="81"/>
      <c r="L50" s="94"/>
      <c r="M50" s="120"/>
      <c r="N50" s="77"/>
      <c r="O50" s="119"/>
      <c r="P50" s="118"/>
    </row>
    <row r="51" spans="1:16" ht="45" customHeight="1">
      <c r="A51" s="126"/>
      <c r="B51" s="77"/>
      <c r="C51" s="125"/>
      <c r="D51" s="124"/>
      <c r="E51" s="85"/>
      <c r="F51" s="123"/>
      <c r="G51" s="122"/>
      <c r="H51" s="85"/>
      <c r="I51" s="101"/>
      <c r="J51" s="121"/>
      <c r="K51" s="81"/>
      <c r="L51" s="94"/>
      <c r="M51" s="120"/>
      <c r="N51" s="77"/>
      <c r="O51" s="119"/>
      <c r="P51" s="118"/>
    </row>
    <row r="52" spans="1:16" ht="45" customHeight="1">
      <c r="A52" s="126"/>
      <c r="B52" s="77"/>
      <c r="C52" s="125"/>
      <c r="D52" s="124"/>
      <c r="E52" s="85"/>
      <c r="F52" s="123"/>
      <c r="G52" s="122"/>
      <c r="H52" s="85"/>
      <c r="I52" s="101"/>
      <c r="J52" s="121"/>
      <c r="K52" s="81"/>
      <c r="L52" s="94"/>
      <c r="M52" s="120"/>
      <c r="N52" s="77"/>
      <c r="O52" s="119"/>
      <c r="P52" s="118"/>
    </row>
    <row r="53" spans="1:16" ht="45" customHeight="1">
      <c r="A53" s="126"/>
      <c r="B53" s="77"/>
      <c r="C53" s="125"/>
      <c r="D53" s="124"/>
      <c r="E53" s="85"/>
      <c r="F53" s="123"/>
      <c r="G53" s="122"/>
      <c r="H53" s="85"/>
      <c r="I53" s="101"/>
      <c r="J53" s="121"/>
      <c r="K53" s="81"/>
      <c r="L53" s="94"/>
      <c r="M53" s="120"/>
      <c r="N53" s="77"/>
      <c r="O53" s="119"/>
      <c r="P53" s="118"/>
    </row>
    <row r="54" spans="1:16" ht="45" customHeight="1">
      <c r="A54" s="126"/>
      <c r="B54" s="77"/>
      <c r="C54" s="125"/>
      <c r="D54" s="124"/>
      <c r="E54" s="85"/>
      <c r="F54" s="123"/>
      <c r="G54" s="122"/>
      <c r="H54" s="85"/>
      <c r="I54" s="101"/>
      <c r="J54" s="121"/>
      <c r="K54" s="81"/>
      <c r="L54" s="94"/>
      <c r="M54" s="120"/>
      <c r="N54" s="77"/>
      <c r="O54" s="119"/>
      <c r="P54" s="118"/>
    </row>
    <row r="55" spans="1:16" ht="45" customHeight="1">
      <c r="A55" s="126"/>
      <c r="B55" s="77"/>
      <c r="C55" s="125"/>
      <c r="D55" s="124"/>
      <c r="E55" s="85"/>
      <c r="F55" s="123"/>
      <c r="G55" s="122"/>
      <c r="H55" s="85"/>
      <c r="I55" s="101"/>
      <c r="J55" s="121"/>
      <c r="K55" s="81"/>
      <c r="L55" s="94"/>
      <c r="M55" s="120"/>
      <c r="N55" s="77"/>
      <c r="O55" s="119"/>
      <c r="P55" s="118"/>
    </row>
    <row r="56" spans="1:16" ht="45" customHeight="1">
      <c r="A56" s="126"/>
      <c r="B56" s="77"/>
      <c r="C56" s="125"/>
      <c r="D56" s="124"/>
      <c r="E56" s="85"/>
      <c r="F56" s="123"/>
      <c r="G56" s="122"/>
      <c r="H56" s="85"/>
      <c r="I56" s="101"/>
      <c r="J56" s="121"/>
      <c r="K56" s="81"/>
      <c r="L56" s="94"/>
      <c r="M56" s="120"/>
      <c r="N56" s="77"/>
      <c r="O56" s="119"/>
      <c r="P56" s="118"/>
    </row>
    <row r="57" spans="1:16" ht="45" customHeight="1">
      <c r="A57" s="126"/>
      <c r="B57" s="77"/>
      <c r="C57" s="125"/>
      <c r="D57" s="124"/>
      <c r="E57" s="85"/>
      <c r="F57" s="123"/>
      <c r="G57" s="122"/>
      <c r="H57" s="85"/>
      <c r="I57" s="101"/>
      <c r="J57" s="121"/>
      <c r="K57" s="81"/>
      <c r="L57" s="94"/>
      <c r="M57" s="120"/>
      <c r="N57" s="77"/>
      <c r="O57" s="119"/>
      <c r="P57" s="118"/>
    </row>
    <row r="58" spans="1:16" ht="45" customHeight="1">
      <c r="A58" s="126"/>
      <c r="B58" s="77"/>
      <c r="C58" s="125"/>
      <c r="D58" s="124"/>
      <c r="E58" s="85"/>
      <c r="F58" s="123"/>
      <c r="G58" s="122"/>
      <c r="H58" s="85"/>
      <c r="I58" s="101"/>
      <c r="J58" s="121"/>
      <c r="K58" s="81"/>
      <c r="L58" s="94"/>
      <c r="M58" s="120"/>
      <c r="N58" s="77"/>
      <c r="O58" s="119"/>
      <c r="P58" s="118"/>
    </row>
    <row r="59" spans="1:16" ht="45" customHeight="1">
      <c r="A59" s="126"/>
      <c r="B59" s="77"/>
      <c r="C59" s="125"/>
      <c r="D59" s="124"/>
      <c r="E59" s="85"/>
      <c r="F59" s="123"/>
      <c r="G59" s="122"/>
      <c r="H59" s="85"/>
      <c r="I59" s="101"/>
      <c r="J59" s="121"/>
      <c r="K59" s="81"/>
      <c r="L59" s="94"/>
      <c r="M59" s="120"/>
      <c r="N59" s="77"/>
      <c r="O59" s="119"/>
      <c r="P59" s="118"/>
    </row>
    <row r="60" spans="1:16" ht="45" customHeight="1">
      <c r="A60" s="126"/>
      <c r="B60" s="77"/>
      <c r="C60" s="125"/>
      <c r="D60" s="124"/>
      <c r="E60" s="85"/>
      <c r="F60" s="123"/>
      <c r="G60" s="122"/>
      <c r="H60" s="85"/>
      <c r="I60" s="101"/>
      <c r="J60" s="121"/>
      <c r="K60" s="81"/>
      <c r="L60" s="94"/>
      <c r="M60" s="120"/>
      <c r="N60" s="77"/>
      <c r="O60" s="119"/>
      <c r="P60" s="118"/>
    </row>
    <row r="61" spans="1:16" ht="45" customHeight="1">
      <c r="A61" s="126"/>
      <c r="B61" s="77"/>
      <c r="C61" s="125"/>
      <c r="D61" s="124"/>
      <c r="E61" s="85"/>
      <c r="F61" s="123"/>
      <c r="G61" s="122"/>
      <c r="H61" s="85"/>
      <c r="I61" s="101"/>
      <c r="J61" s="121"/>
      <c r="K61" s="81"/>
      <c r="L61" s="94"/>
      <c r="M61" s="120"/>
      <c r="N61" s="77"/>
      <c r="O61" s="119"/>
      <c r="P61" s="118"/>
    </row>
    <row r="62" spans="1:16" ht="45" customHeight="1">
      <c r="A62" s="126"/>
      <c r="B62" s="77"/>
      <c r="C62" s="125"/>
      <c r="D62" s="124"/>
      <c r="E62" s="85"/>
      <c r="F62" s="123"/>
      <c r="G62" s="122"/>
      <c r="H62" s="85"/>
      <c r="I62" s="101"/>
      <c r="J62" s="121"/>
      <c r="K62" s="81"/>
      <c r="L62" s="94"/>
      <c r="M62" s="120"/>
      <c r="N62" s="77"/>
      <c r="O62" s="119"/>
      <c r="P62" s="118"/>
    </row>
    <row r="63" spans="1:16" ht="45" customHeight="1">
      <c r="A63" s="126"/>
      <c r="B63" s="77"/>
      <c r="C63" s="125"/>
      <c r="D63" s="124"/>
      <c r="E63" s="85"/>
      <c r="F63" s="123"/>
      <c r="G63" s="122"/>
      <c r="H63" s="85"/>
      <c r="I63" s="101"/>
      <c r="J63" s="121"/>
      <c r="K63" s="81"/>
      <c r="L63" s="94"/>
      <c r="M63" s="120"/>
      <c r="N63" s="77"/>
      <c r="O63" s="119"/>
      <c r="P63" s="118"/>
    </row>
    <row r="64" spans="1:16" ht="45" customHeight="1">
      <c r="A64" s="126"/>
      <c r="B64" s="77"/>
      <c r="C64" s="125"/>
      <c r="D64" s="124"/>
      <c r="E64" s="85"/>
      <c r="F64" s="123"/>
      <c r="G64" s="122"/>
      <c r="H64" s="85"/>
      <c r="I64" s="101"/>
      <c r="J64" s="121"/>
      <c r="K64" s="81"/>
      <c r="L64" s="94"/>
      <c r="M64" s="120"/>
      <c r="N64" s="77"/>
      <c r="O64" s="119"/>
      <c r="P64" s="118"/>
    </row>
    <row r="65" spans="1:16" ht="45" customHeight="1">
      <c r="A65" s="126"/>
      <c r="B65" s="77"/>
      <c r="C65" s="125"/>
      <c r="D65" s="124"/>
      <c r="E65" s="85"/>
      <c r="F65" s="123"/>
      <c r="G65" s="122"/>
      <c r="H65" s="85"/>
      <c r="I65" s="101"/>
      <c r="J65" s="121"/>
      <c r="K65" s="81"/>
      <c r="L65" s="94"/>
      <c r="M65" s="120"/>
      <c r="N65" s="77"/>
      <c r="O65" s="119"/>
      <c r="P65" s="118"/>
    </row>
    <row r="66" spans="1:16" ht="45" customHeight="1">
      <c r="A66" s="126"/>
      <c r="B66" s="77"/>
      <c r="C66" s="125"/>
      <c r="D66" s="124"/>
      <c r="E66" s="85"/>
      <c r="F66" s="123"/>
      <c r="G66" s="122"/>
      <c r="H66" s="85"/>
      <c r="I66" s="101"/>
      <c r="J66" s="121"/>
      <c r="K66" s="81"/>
      <c r="L66" s="94"/>
      <c r="M66" s="120"/>
      <c r="N66" s="77"/>
      <c r="O66" s="119"/>
      <c r="P66" s="118"/>
    </row>
    <row r="67" spans="1:16" ht="45" customHeight="1">
      <c r="A67" s="126"/>
      <c r="B67" s="77"/>
      <c r="C67" s="125"/>
      <c r="D67" s="124"/>
      <c r="E67" s="85"/>
      <c r="F67" s="123"/>
      <c r="G67" s="122"/>
      <c r="H67" s="85"/>
      <c r="I67" s="101"/>
      <c r="J67" s="121"/>
      <c r="K67" s="81"/>
      <c r="L67" s="94"/>
      <c r="M67" s="120"/>
      <c r="N67" s="77"/>
      <c r="O67" s="119"/>
      <c r="P67" s="118"/>
    </row>
    <row r="68" spans="1:16" ht="45" customHeight="1">
      <c r="A68" s="126"/>
      <c r="B68" s="77"/>
      <c r="C68" s="125"/>
      <c r="D68" s="124"/>
      <c r="E68" s="85"/>
      <c r="F68" s="123"/>
      <c r="G68" s="122"/>
      <c r="H68" s="85"/>
      <c r="I68" s="101"/>
      <c r="J68" s="121"/>
      <c r="K68" s="81"/>
      <c r="L68" s="94"/>
      <c r="M68" s="120"/>
      <c r="N68" s="77"/>
      <c r="O68" s="119"/>
      <c r="P68" s="118"/>
    </row>
    <row r="69" spans="1:16" ht="45" customHeight="1">
      <c r="A69" s="126"/>
      <c r="B69" s="77"/>
      <c r="C69" s="125"/>
      <c r="D69" s="124"/>
      <c r="E69" s="85"/>
      <c r="F69" s="123"/>
      <c r="G69" s="122"/>
      <c r="H69" s="85"/>
      <c r="I69" s="101"/>
      <c r="J69" s="121"/>
      <c r="K69" s="81"/>
      <c r="L69" s="94"/>
      <c r="M69" s="120"/>
      <c r="N69" s="77"/>
      <c r="O69" s="119"/>
      <c r="P69" s="118"/>
    </row>
    <row r="70" spans="1:16" ht="45" customHeight="1">
      <c r="A70" s="126"/>
      <c r="B70" s="77"/>
      <c r="C70" s="125"/>
      <c r="D70" s="124"/>
      <c r="E70" s="85"/>
      <c r="F70" s="123"/>
      <c r="G70" s="122"/>
      <c r="H70" s="85"/>
      <c r="I70" s="101"/>
      <c r="J70" s="121"/>
      <c r="K70" s="81"/>
      <c r="L70" s="94"/>
      <c r="M70" s="120"/>
      <c r="N70" s="77"/>
      <c r="O70" s="119"/>
      <c r="P70" s="118"/>
    </row>
    <row r="71" spans="1:16" ht="45" customHeight="1">
      <c r="A71" s="126"/>
      <c r="B71" s="77"/>
      <c r="C71" s="125"/>
      <c r="D71" s="124"/>
      <c r="E71" s="85"/>
      <c r="F71" s="123"/>
      <c r="G71" s="122"/>
      <c r="H71" s="85"/>
      <c r="I71" s="101"/>
      <c r="J71" s="121"/>
      <c r="K71" s="81"/>
      <c r="L71" s="94"/>
      <c r="M71" s="120"/>
      <c r="N71" s="77"/>
      <c r="O71" s="119"/>
      <c r="P71" s="118"/>
    </row>
    <row r="72" spans="1:16" ht="45" customHeight="1">
      <c r="A72" s="126"/>
      <c r="B72" s="77"/>
      <c r="C72" s="125"/>
      <c r="D72" s="124"/>
      <c r="E72" s="85"/>
      <c r="F72" s="123"/>
      <c r="G72" s="122"/>
      <c r="H72" s="85"/>
      <c r="I72" s="101"/>
      <c r="J72" s="121"/>
      <c r="K72" s="81"/>
      <c r="L72" s="94"/>
      <c r="M72" s="120"/>
      <c r="N72" s="77"/>
      <c r="O72" s="119"/>
      <c r="P72" s="118"/>
    </row>
    <row r="73" spans="1:16" ht="45" customHeight="1">
      <c r="A73" s="126"/>
      <c r="B73" s="77"/>
      <c r="C73" s="125"/>
      <c r="D73" s="124"/>
      <c r="E73" s="85"/>
      <c r="F73" s="123"/>
      <c r="G73" s="122"/>
      <c r="H73" s="85"/>
      <c r="I73" s="101"/>
      <c r="J73" s="121"/>
      <c r="K73" s="81"/>
      <c r="L73" s="94"/>
      <c r="M73" s="120"/>
      <c r="N73" s="77"/>
      <c r="O73" s="119"/>
      <c r="P73" s="118"/>
    </row>
    <row r="74" spans="1:16" ht="45" customHeight="1">
      <c r="A74" s="126"/>
      <c r="B74" s="77"/>
      <c r="C74" s="125"/>
      <c r="D74" s="124"/>
      <c r="E74" s="85"/>
      <c r="F74" s="123"/>
      <c r="G74" s="122"/>
      <c r="H74" s="85"/>
      <c r="I74" s="101"/>
      <c r="J74" s="121"/>
      <c r="K74" s="81"/>
      <c r="L74" s="94"/>
      <c r="M74" s="120"/>
      <c r="N74" s="77"/>
      <c r="O74" s="119"/>
      <c r="P74" s="118"/>
    </row>
    <row r="75" spans="1:16" ht="45" customHeight="1">
      <c r="A75" s="126"/>
      <c r="B75" s="77"/>
      <c r="C75" s="125"/>
      <c r="D75" s="124"/>
      <c r="E75" s="85"/>
      <c r="F75" s="123"/>
      <c r="G75" s="122"/>
      <c r="H75" s="85"/>
      <c r="I75" s="101"/>
      <c r="J75" s="121"/>
      <c r="K75" s="81"/>
      <c r="L75" s="94"/>
      <c r="M75" s="120"/>
      <c r="N75" s="77"/>
      <c r="O75" s="119"/>
      <c r="P75" s="118"/>
    </row>
    <row r="76" spans="1:16" ht="45" customHeight="1">
      <c r="A76" s="126"/>
      <c r="B76" s="77"/>
      <c r="C76" s="125"/>
      <c r="D76" s="124"/>
      <c r="E76" s="85"/>
      <c r="F76" s="123"/>
      <c r="G76" s="122"/>
      <c r="H76" s="85"/>
      <c r="I76" s="101"/>
      <c r="J76" s="121"/>
      <c r="K76" s="81"/>
      <c r="L76" s="94"/>
      <c r="M76" s="120"/>
      <c r="N76" s="77"/>
      <c r="O76" s="119"/>
      <c r="P76" s="118"/>
    </row>
    <row r="77" spans="1:16" ht="45" customHeight="1">
      <c r="A77" s="126"/>
      <c r="B77" s="77"/>
      <c r="C77" s="125"/>
      <c r="D77" s="124"/>
      <c r="E77" s="85"/>
      <c r="F77" s="123"/>
      <c r="G77" s="122"/>
      <c r="H77" s="85"/>
      <c r="I77" s="101"/>
      <c r="J77" s="121"/>
      <c r="K77" s="81"/>
      <c r="L77" s="94"/>
      <c r="M77" s="120"/>
      <c r="N77" s="77"/>
      <c r="O77" s="119"/>
      <c r="P77" s="118"/>
    </row>
    <row r="78" spans="1:16" ht="45" customHeight="1">
      <c r="A78" s="126"/>
      <c r="B78" s="77"/>
      <c r="C78" s="125"/>
      <c r="D78" s="124"/>
      <c r="E78" s="85"/>
      <c r="F78" s="123"/>
      <c r="G78" s="122"/>
      <c r="H78" s="85"/>
      <c r="I78" s="101"/>
      <c r="J78" s="121"/>
      <c r="K78" s="81"/>
      <c r="L78" s="94"/>
      <c r="M78" s="120"/>
      <c r="N78" s="77"/>
      <c r="O78" s="119"/>
      <c r="P78" s="118"/>
    </row>
    <row r="79" spans="1:16" ht="45" customHeight="1">
      <c r="A79" s="126"/>
      <c r="B79" s="77"/>
      <c r="C79" s="125"/>
      <c r="D79" s="124"/>
      <c r="E79" s="85"/>
      <c r="F79" s="123"/>
      <c r="G79" s="122"/>
      <c r="H79" s="85"/>
      <c r="I79" s="101"/>
      <c r="J79" s="121"/>
      <c r="K79" s="81"/>
      <c r="L79" s="94"/>
      <c r="M79" s="120"/>
      <c r="N79" s="77"/>
      <c r="O79" s="119"/>
      <c r="P79" s="118"/>
    </row>
    <row r="80" spans="1:16" ht="45" customHeight="1">
      <c r="A80" s="126"/>
      <c r="B80" s="77"/>
      <c r="C80" s="125"/>
      <c r="D80" s="124"/>
      <c r="E80" s="85"/>
      <c r="F80" s="123"/>
      <c r="G80" s="122"/>
      <c r="H80" s="85"/>
      <c r="I80" s="101"/>
      <c r="J80" s="121"/>
      <c r="K80" s="81"/>
      <c r="L80" s="94"/>
      <c r="M80" s="120"/>
      <c r="N80" s="77"/>
      <c r="O80" s="119"/>
      <c r="P80" s="118"/>
    </row>
    <row r="81" spans="1:16" ht="45" customHeight="1">
      <c r="A81" s="126"/>
      <c r="B81" s="77"/>
      <c r="C81" s="125"/>
      <c r="D81" s="124"/>
      <c r="E81" s="85"/>
      <c r="F81" s="123"/>
      <c r="G81" s="122"/>
      <c r="H81" s="85"/>
      <c r="I81" s="101"/>
      <c r="J81" s="121"/>
      <c r="K81" s="81"/>
      <c r="L81" s="94"/>
      <c r="M81" s="120"/>
      <c r="N81" s="77"/>
      <c r="O81" s="119"/>
      <c r="P81" s="118"/>
    </row>
    <row r="82" spans="1:16" ht="45" customHeight="1">
      <c r="A82" s="126"/>
      <c r="B82" s="77"/>
      <c r="C82" s="125"/>
      <c r="D82" s="124"/>
      <c r="E82" s="85"/>
      <c r="F82" s="123"/>
      <c r="G82" s="122"/>
      <c r="H82" s="85"/>
      <c r="I82" s="101"/>
      <c r="J82" s="121"/>
      <c r="K82" s="81"/>
      <c r="L82" s="94"/>
      <c r="M82" s="120"/>
      <c r="N82" s="77"/>
      <c r="O82" s="119"/>
      <c r="P82" s="118"/>
    </row>
    <row r="83" spans="1:16" ht="45" customHeight="1">
      <c r="A83" s="126"/>
      <c r="B83" s="77"/>
      <c r="C83" s="125"/>
      <c r="D83" s="124"/>
      <c r="E83" s="85"/>
      <c r="F83" s="123"/>
      <c r="G83" s="122"/>
      <c r="H83" s="85"/>
      <c r="I83" s="101"/>
      <c r="J83" s="121"/>
      <c r="K83" s="81"/>
      <c r="L83" s="94"/>
      <c r="M83" s="120"/>
      <c r="N83" s="77"/>
      <c r="O83" s="119"/>
      <c r="P83" s="118"/>
    </row>
    <row r="84" spans="1:16" ht="45" customHeight="1">
      <c r="A84" s="126"/>
      <c r="B84" s="77"/>
      <c r="C84" s="125"/>
      <c r="D84" s="124"/>
      <c r="E84" s="85"/>
      <c r="F84" s="123"/>
      <c r="G84" s="122"/>
      <c r="H84" s="85"/>
      <c r="I84" s="101"/>
      <c r="J84" s="121"/>
      <c r="K84" s="81"/>
      <c r="L84" s="94"/>
      <c r="M84" s="120"/>
      <c r="N84" s="77"/>
      <c r="O84" s="119"/>
      <c r="P84" s="118"/>
    </row>
    <row r="85" spans="1:16" ht="45" customHeight="1">
      <c r="A85" s="126"/>
      <c r="B85" s="77"/>
      <c r="C85" s="125"/>
      <c r="D85" s="124"/>
      <c r="E85" s="85"/>
      <c r="F85" s="123"/>
      <c r="G85" s="122"/>
      <c r="H85" s="85"/>
      <c r="I85" s="101"/>
      <c r="J85" s="121"/>
      <c r="K85" s="81"/>
      <c r="L85" s="94"/>
      <c r="M85" s="120"/>
      <c r="N85" s="77"/>
      <c r="O85" s="119"/>
      <c r="P85" s="118"/>
    </row>
    <row r="86" spans="1:16" ht="45" customHeight="1">
      <c r="A86" s="126"/>
      <c r="B86" s="77"/>
      <c r="C86" s="125"/>
      <c r="D86" s="124"/>
      <c r="E86" s="85"/>
      <c r="F86" s="123"/>
      <c r="G86" s="122"/>
      <c r="H86" s="85"/>
      <c r="I86" s="101"/>
      <c r="J86" s="121"/>
      <c r="K86" s="81"/>
      <c r="L86" s="94"/>
      <c r="M86" s="120"/>
      <c r="N86" s="77"/>
      <c r="O86" s="119"/>
      <c r="P86" s="118"/>
    </row>
    <row r="87" spans="1:16" ht="45" customHeight="1">
      <c r="A87" s="126"/>
      <c r="B87" s="77"/>
      <c r="C87" s="125"/>
      <c r="D87" s="124"/>
      <c r="E87" s="85"/>
      <c r="F87" s="123"/>
      <c r="G87" s="122"/>
      <c r="H87" s="85"/>
      <c r="I87" s="101"/>
      <c r="J87" s="121"/>
      <c r="K87" s="81"/>
      <c r="L87" s="94"/>
      <c r="M87" s="120"/>
      <c r="N87" s="77"/>
      <c r="O87" s="119"/>
      <c r="P87" s="118"/>
    </row>
    <row r="88" spans="1:16" ht="45" customHeight="1">
      <c r="A88" s="126"/>
      <c r="B88" s="77"/>
      <c r="C88" s="125"/>
      <c r="D88" s="124"/>
      <c r="E88" s="85"/>
      <c r="F88" s="123"/>
      <c r="G88" s="122"/>
      <c r="H88" s="85"/>
      <c r="I88" s="101"/>
      <c r="J88" s="121"/>
      <c r="K88" s="81"/>
      <c r="L88" s="94"/>
      <c r="M88" s="120"/>
      <c r="N88" s="77"/>
      <c r="O88" s="119"/>
      <c r="P88" s="118"/>
    </row>
    <row r="89" spans="1:16" ht="45" customHeight="1">
      <c r="A89" s="126"/>
      <c r="B89" s="77"/>
      <c r="C89" s="125"/>
      <c r="D89" s="124"/>
      <c r="E89" s="85"/>
      <c r="F89" s="123"/>
      <c r="G89" s="122"/>
      <c r="H89" s="85"/>
      <c r="I89" s="101"/>
      <c r="J89" s="121"/>
      <c r="K89" s="81"/>
      <c r="L89" s="94"/>
      <c r="M89" s="120"/>
      <c r="N89" s="77"/>
      <c r="O89" s="119"/>
      <c r="P89" s="118"/>
    </row>
    <row r="90" spans="1:16" ht="45" customHeight="1">
      <c r="A90" s="126"/>
      <c r="B90" s="77"/>
      <c r="C90" s="125"/>
      <c r="D90" s="124"/>
      <c r="E90" s="85"/>
      <c r="F90" s="123"/>
      <c r="G90" s="122"/>
      <c r="H90" s="85"/>
      <c r="I90" s="101"/>
      <c r="J90" s="121"/>
      <c r="K90" s="81"/>
      <c r="L90" s="94"/>
      <c r="M90" s="120"/>
      <c r="N90" s="77"/>
      <c r="O90" s="119"/>
      <c r="P90" s="118"/>
    </row>
    <row r="91" spans="1:16" ht="45" customHeight="1">
      <c r="A91" s="126"/>
      <c r="B91" s="77"/>
      <c r="C91" s="125"/>
      <c r="D91" s="124"/>
      <c r="E91" s="85"/>
      <c r="F91" s="123"/>
      <c r="G91" s="122"/>
      <c r="H91" s="85"/>
      <c r="I91" s="101"/>
      <c r="J91" s="121"/>
      <c r="K91" s="81"/>
      <c r="L91" s="94"/>
      <c r="M91" s="120"/>
      <c r="N91" s="77"/>
      <c r="O91" s="119"/>
      <c r="P91" s="118"/>
    </row>
    <row r="92" spans="1:16" ht="45" customHeight="1">
      <c r="A92" s="126"/>
      <c r="B92" s="77"/>
      <c r="C92" s="125"/>
      <c r="D92" s="124"/>
      <c r="E92" s="85"/>
      <c r="F92" s="123"/>
      <c r="G92" s="122"/>
      <c r="H92" s="85"/>
      <c r="I92" s="101"/>
      <c r="J92" s="121"/>
      <c r="K92" s="81"/>
      <c r="L92" s="94"/>
      <c r="M92" s="120"/>
      <c r="N92" s="77"/>
      <c r="O92" s="119"/>
      <c r="P92" s="118"/>
    </row>
    <row r="93" spans="1:16" ht="45" customHeight="1">
      <c r="A93" s="126"/>
      <c r="B93" s="77"/>
      <c r="C93" s="125"/>
      <c r="D93" s="124"/>
      <c r="E93" s="85"/>
      <c r="F93" s="123"/>
      <c r="G93" s="122"/>
      <c r="H93" s="85"/>
      <c r="I93" s="101"/>
      <c r="J93" s="121"/>
      <c r="K93" s="81"/>
      <c r="L93" s="94"/>
      <c r="M93" s="120"/>
      <c r="N93" s="77"/>
      <c r="O93" s="119"/>
      <c r="P93" s="118"/>
    </row>
    <row r="94" spans="1:16" ht="45" customHeight="1">
      <c r="A94" s="126"/>
      <c r="B94" s="77"/>
      <c r="C94" s="125"/>
      <c r="D94" s="124"/>
      <c r="E94" s="85"/>
      <c r="F94" s="123"/>
      <c r="G94" s="122"/>
      <c r="H94" s="85"/>
      <c r="I94" s="101"/>
      <c r="J94" s="121"/>
      <c r="K94" s="81"/>
      <c r="L94" s="94"/>
      <c r="M94" s="120"/>
      <c r="N94" s="77"/>
      <c r="O94" s="119"/>
      <c r="P94" s="118"/>
    </row>
    <row r="95" spans="1:16" ht="45" customHeight="1">
      <c r="A95" s="126"/>
      <c r="B95" s="77"/>
      <c r="C95" s="125"/>
      <c r="D95" s="124"/>
      <c r="E95" s="85"/>
      <c r="F95" s="123"/>
      <c r="G95" s="122"/>
      <c r="H95" s="85"/>
      <c r="I95" s="101"/>
      <c r="J95" s="121"/>
      <c r="K95" s="81"/>
      <c r="L95" s="94"/>
      <c r="M95" s="120"/>
      <c r="N95" s="77"/>
      <c r="O95" s="119"/>
      <c r="P95" s="118"/>
    </row>
    <row r="96" spans="1:16" ht="45" customHeight="1">
      <c r="A96" s="126"/>
      <c r="B96" s="77"/>
      <c r="C96" s="125"/>
      <c r="D96" s="124"/>
      <c r="E96" s="85"/>
      <c r="F96" s="123"/>
      <c r="G96" s="122"/>
      <c r="H96" s="85"/>
      <c r="I96" s="101"/>
      <c r="J96" s="121"/>
      <c r="K96" s="81"/>
      <c r="L96" s="94"/>
      <c r="M96" s="120"/>
      <c r="N96" s="77"/>
      <c r="O96" s="119"/>
      <c r="P96" s="118"/>
    </row>
    <row r="97" spans="1:16" ht="45" customHeight="1">
      <c r="A97" s="126"/>
      <c r="B97" s="77"/>
      <c r="C97" s="125"/>
      <c r="D97" s="124"/>
      <c r="E97" s="85"/>
      <c r="F97" s="123"/>
      <c r="G97" s="122"/>
      <c r="H97" s="85"/>
      <c r="I97" s="101"/>
      <c r="J97" s="121"/>
      <c r="K97" s="81"/>
      <c r="L97" s="94"/>
      <c r="M97" s="120"/>
      <c r="N97" s="77"/>
      <c r="O97" s="119"/>
      <c r="P97" s="118"/>
    </row>
    <row r="98" spans="1:16" ht="45" customHeight="1">
      <c r="A98" s="126"/>
      <c r="B98" s="77"/>
      <c r="C98" s="125"/>
      <c r="D98" s="124"/>
      <c r="E98" s="85"/>
      <c r="F98" s="123"/>
      <c r="G98" s="122"/>
      <c r="H98" s="85"/>
      <c r="I98" s="101"/>
      <c r="J98" s="121"/>
      <c r="K98" s="81"/>
      <c r="L98" s="94"/>
      <c r="M98" s="120"/>
      <c r="N98" s="77"/>
      <c r="O98" s="119"/>
      <c r="P98" s="118"/>
    </row>
    <row r="99" spans="1:16" ht="45" customHeight="1">
      <c r="A99" s="126"/>
      <c r="B99" s="77"/>
      <c r="C99" s="125"/>
      <c r="D99" s="124"/>
      <c r="E99" s="85"/>
      <c r="F99" s="123"/>
      <c r="G99" s="122"/>
      <c r="H99" s="85"/>
      <c r="I99" s="101"/>
      <c r="J99" s="121"/>
      <c r="K99" s="81"/>
      <c r="L99" s="94"/>
      <c r="M99" s="120"/>
      <c r="N99" s="77"/>
      <c r="O99" s="119"/>
      <c r="P99" s="118"/>
    </row>
    <row r="100" spans="1:16" ht="45" customHeight="1">
      <c r="A100" s="126"/>
      <c r="B100" s="77"/>
      <c r="C100" s="125"/>
      <c r="D100" s="124"/>
      <c r="E100" s="85"/>
      <c r="F100" s="123"/>
      <c r="G100" s="122"/>
      <c r="H100" s="85"/>
      <c r="I100" s="101"/>
      <c r="J100" s="121"/>
      <c r="K100" s="81"/>
      <c r="L100" s="94"/>
      <c r="M100" s="120"/>
      <c r="N100" s="77"/>
      <c r="O100" s="119"/>
      <c r="P100" s="118"/>
    </row>
    <row r="101" spans="1:16" ht="45" customHeight="1">
      <c r="A101" s="126"/>
      <c r="B101" s="77"/>
      <c r="C101" s="125"/>
      <c r="D101" s="124"/>
      <c r="E101" s="85"/>
      <c r="F101" s="123"/>
      <c r="G101" s="122"/>
      <c r="H101" s="85"/>
      <c r="I101" s="101"/>
      <c r="J101" s="121"/>
      <c r="K101" s="81"/>
      <c r="L101" s="94"/>
      <c r="M101" s="120"/>
      <c r="N101" s="77"/>
      <c r="O101" s="119"/>
      <c r="P101" s="118"/>
    </row>
    <row r="102" spans="1:16" ht="45" customHeight="1">
      <c r="A102" s="126"/>
      <c r="B102" s="77"/>
      <c r="C102" s="125"/>
      <c r="D102" s="124"/>
      <c r="E102" s="85"/>
      <c r="F102" s="123"/>
      <c r="G102" s="122"/>
      <c r="H102" s="85"/>
      <c r="I102" s="101"/>
      <c r="J102" s="121"/>
      <c r="K102" s="81"/>
      <c r="L102" s="94"/>
      <c r="M102" s="120"/>
      <c r="N102" s="77"/>
      <c r="O102" s="119"/>
      <c r="P102" s="118"/>
    </row>
    <row r="103" spans="1:16" ht="45" customHeight="1">
      <c r="A103" s="126"/>
      <c r="B103" s="77"/>
      <c r="C103" s="125"/>
      <c r="D103" s="124"/>
      <c r="E103" s="85"/>
      <c r="F103" s="123"/>
      <c r="G103" s="122"/>
      <c r="H103" s="85"/>
      <c r="I103" s="101"/>
      <c r="J103" s="121"/>
      <c r="K103" s="81"/>
      <c r="L103" s="94"/>
      <c r="M103" s="120"/>
      <c r="N103" s="77"/>
      <c r="O103" s="119"/>
      <c r="P103" s="118"/>
    </row>
    <row r="104" spans="1:16" ht="45" customHeight="1">
      <c r="A104" s="126"/>
      <c r="B104" s="77"/>
      <c r="C104" s="125"/>
      <c r="D104" s="124"/>
      <c r="E104" s="85"/>
      <c r="F104" s="123"/>
      <c r="G104" s="122"/>
      <c r="H104" s="85"/>
      <c r="I104" s="101"/>
      <c r="J104" s="121"/>
      <c r="K104" s="81"/>
      <c r="L104" s="94"/>
      <c r="M104" s="120"/>
      <c r="N104" s="77"/>
      <c r="O104" s="119"/>
      <c r="P104" s="118"/>
    </row>
    <row r="105" spans="1:16" ht="45" customHeight="1">
      <c r="A105" s="126"/>
      <c r="B105" s="77"/>
      <c r="C105" s="125"/>
      <c r="D105" s="124"/>
      <c r="E105" s="85"/>
      <c r="F105" s="123"/>
      <c r="G105" s="122"/>
      <c r="H105" s="85"/>
      <c r="I105" s="101"/>
      <c r="J105" s="121"/>
      <c r="K105" s="81"/>
      <c r="L105" s="94"/>
      <c r="M105" s="120"/>
      <c r="N105" s="77"/>
      <c r="O105" s="119"/>
      <c r="P105" s="118"/>
    </row>
    <row r="106" spans="1:16" ht="45" customHeight="1">
      <c r="A106" s="126"/>
      <c r="B106" s="77"/>
      <c r="C106" s="125"/>
      <c r="D106" s="124"/>
      <c r="E106" s="85"/>
      <c r="F106" s="123"/>
      <c r="G106" s="122"/>
      <c r="H106" s="85"/>
      <c r="I106" s="101"/>
      <c r="J106" s="121"/>
      <c r="K106" s="81"/>
      <c r="L106" s="94"/>
      <c r="M106" s="120"/>
      <c r="N106" s="77"/>
      <c r="O106" s="119"/>
      <c r="P106" s="118"/>
    </row>
    <row r="107" spans="1:16" ht="45" customHeight="1">
      <c r="A107" s="126"/>
      <c r="B107" s="77"/>
      <c r="C107" s="125"/>
      <c r="D107" s="124"/>
      <c r="E107" s="85"/>
      <c r="F107" s="123"/>
      <c r="G107" s="122"/>
      <c r="H107" s="85"/>
      <c r="I107" s="101"/>
      <c r="J107" s="121"/>
      <c r="K107" s="81"/>
      <c r="L107" s="94"/>
      <c r="M107" s="120"/>
      <c r="N107" s="77"/>
      <c r="O107" s="119"/>
      <c r="P107" s="118"/>
    </row>
    <row r="108" spans="1:16" ht="45" customHeight="1">
      <c r="A108" s="126"/>
      <c r="B108" s="77"/>
      <c r="C108" s="125"/>
      <c r="D108" s="124"/>
      <c r="E108" s="85"/>
      <c r="F108" s="123"/>
      <c r="G108" s="122"/>
      <c r="H108" s="85"/>
      <c r="I108" s="101"/>
      <c r="J108" s="121"/>
      <c r="K108" s="81"/>
      <c r="L108" s="94"/>
      <c r="M108" s="120"/>
      <c r="N108" s="77"/>
      <c r="O108" s="119"/>
      <c r="P108" s="118"/>
    </row>
    <row r="109" spans="1:16" ht="45" customHeight="1">
      <c r="A109" s="126"/>
      <c r="B109" s="77"/>
      <c r="C109" s="125"/>
      <c r="D109" s="124"/>
      <c r="E109" s="85"/>
      <c r="F109" s="123"/>
      <c r="G109" s="122"/>
      <c r="H109" s="85"/>
      <c r="I109" s="101"/>
      <c r="J109" s="121"/>
      <c r="K109" s="81"/>
      <c r="L109" s="94"/>
      <c r="M109" s="120"/>
      <c r="N109" s="77"/>
      <c r="O109" s="119"/>
      <c r="P109" s="118"/>
    </row>
    <row r="110" spans="1:16" ht="45" customHeight="1">
      <c r="A110" s="126"/>
      <c r="B110" s="77"/>
      <c r="C110" s="125"/>
      <c r="D110" s="124"/>
      <c r="E110" s="85"/>
      <c r="F110" s="123"/>
      <c r="G110" s="122"/>
      <c r="H110" s="85"/>
      <c r="I110" s="101"/>
      <c r="J110" s="121"/>
      <c r="K110" s="81"/>
      <c r="L110" s="94"/>
      <c r="M110" s="120"/>
      <c r="N110" s="77"/>
      <c r="O110" s="119"/>
      <c r="P110" s="118"/>
    </row>
    <row r="111" spans="1:16" ht="45" customHeight="1">
      <c r="A111" s="126"/>
      <c r="B111" s="77"/>
      <c r="C111" s="125"/>
      <c r="D111" s="124"/>
      <c r="E111" s="85"/>
      <c r="F111" s="123"/>
      <c r="G111" s="122"/>
      <c r="H111" s="85"/>
      <c r="I111" s="101"/>
      <c r="J111" s="121"/>
      <c r="K111" s="81"/>
      <c r="L111" s="94"/>
      <c r="M111" s="120"/>
      <c r="N111" s="77"/>
      <c r="O111" s="119"/>
      <c r="P111" s="118"/>
    </row>
    <row r="112" spans="1:16" ht="45" customHeight="1">
      <c r="A112" s="126"/>
      <c r="B112" s="77"/>
      <c r="C112" s="125"/>
      <c r="D112" s="124"/>
      <c r="E112" s="85"/>
      <c r="F112" s="123"/>
      <c r="G112" s="122"/>
      <c r="H112" s="85"/>
      <c r="I112" s="101"/>
      <c r="J112" s="121"/>
      <c r="K112" s="81"/>
      <c r="L112" s="94"/>
      <c r="M112" s="120"/>
      <c r="N112" s="77"/>
      <c r="O112" s="119"/>
      <c r="P112" s="118"/>
    </row>
    <row r="113" spans="1:16" ht="45" customHeight="1">
      <c r="A113" s="126"/>
      <c r="B113" s="77"/>
      <c r="C113" s="125"/>
      <c r="D113" s="124"/>
      <c r="E113" s="85"/>
      <c r="F113" s="123"/>
      <c r="G113" s="122"/>
      <c r="H113" s="85"/>
      <c r="I113" s="101"/>
      <c r="J113" s="121"/>
      <c r="K113" s="81"/>
      <c r="L113" s="94"/>
      <c r="M113" s="120"/>
      <c r="N113" s="77"/>
      <c r="O113" s="119"/>
      <c r="P113" s="118"/>
    </row>
    <row r="114" spans="1:16" ht="45" customHeight="1">
      <c r="A114" s="126"/>
      <c r="B114" s="77"/>
      <c r="C114" s="125"/>
      <c r="D114" s="124"/>
      <c r="E114" s="85"/>
      <c r="F114" s="123"/>
      <c r="G114" s="122"/>
      <c r="H114" s="85"/>
      <c r="I114" s="101"/>
      <c r="J114" s="121"/>
      <c r="K114" s="81"/>
      <c r="L114" s="94"/>
      <c r="M114" s="120"/>
      <c r="N114" s="77"/>
      <c r="O114" s="119"/>
      <c r="P114" s="118"/>
    </row>
    <row r="115" spans="1:16" ht="45" customHeight="1">
      <c r="A115" s="126"/>
      <c r="B115" s="77"/>
      <c r="C115" s="125"/>
      <c r="D115" s="124"/>
      <c r="E115" s="85"/>
      <c r="F115" s="123"/>
      <c r="G115" s="122"/>
      <c r="H115" s="85"/>
      <c r="I115" s="101"/>
      <c r="J115" s="121"/>
      <c r="K115" s="81"/>
      <c r="L115" s="94"/>
      <c r="M115" s="120"/>
      <c r="N115" s="77"/>
      <c r="O115" s="119"/>
      <c r="P115" s="118"/>
    </row>
    <row r="116" spans="1:16" ht="45" customHeight="1">
      <c r="A116" s="126"/>
      <c r="B116" s="77"/>
      <c r="C116" s="125"/>
      <c r="D116" s="124"/>
      <c r="E116" s="85"/>
      <c r="F116" s="123"/>
      <c r="G116" s="122"/>
      <c r="H116" s="85"/>
      <c r="I116" s="101"/>
      <c r="J116" s="121"/>
      <c r="K116" s="81"/>
      <c r="L116" s="94"/>
      <c r="M116" s="120"/>
      <c r="N116" s="77"/>
      <c r="O116" s="119"/>
      <c r="P116" s="118"/>
    </row>
    <row r="117" spans="1:16" ht="45" customHeight="1">
      <c r="A117" s="126"/>
      <c r="B117" s="77"/>
      <c r="C117" s="125"/>
      <c r="D117" s="124"/>
      <c r="E117" s="85"/>
      <c r="F117" s="123"/>
      <c r="G117" s="122"/>
      <c r="H117" s="85"/>
      <c r="I117" s="101"/>
      <c r="J117" s="121"/>
      <c r="K117" s="81"/>
      <c r="L117" s="94"/>
      <c r="M117" s="120"/>
      <c r="N117" s="77"/>
      <c r="O117" s="119"/>
      <c r="P117" s="118"/>
    </row>
    <row r="118" spans="1:16" ht="45" customHeight="1">
      <c r="A118" s="126"/>
      <c r="B118" s="77"/>
      <c r="C118" s="125"/>
      <c r="D118" s="124"/>
      <c r="E118" s="85"/>
      <c r="F118" s="123"/>
      <c r="G118" s="122"/>
      <c r="H118" s="85"/>
      <c r="I118" s="101"/>
      <c r="J118" s="121"/>
      <c r="K118" s="81"/>
      <c r="L118" s="94"/>
      <c r="M118" s="120"/>
      <c r="N118" s="77"/>
      <c r="O118" s="119"/>
      <c r="P118" s="118"/>
    </row>
    <row r="119" spans="1:16" ht="45" customHeight="1">
      <c r="A119" s="126"/>
      <c r="B119" s="77"/>
      <c r="C119" s="125"/>
      <c r="D119" s="124"/>
      <c r="E119" s="85"/>
      <c r="F119" s="123"/>
      <c r="G119" s="122"/>
      <c r="H119" s="85"/>
      <c r="I119" s="101"/>
      <c r="J119" s="121"/>
      <c r="K119" s="81"/>
      <c r="L119" s="94"/>
      <c r="M119" s="120"/>
      <c r="N119" s="77"/>
      <c r="O119" s="119"/>
      <c r="P119" s="118"/>
    </row>
    <row r="120" spans="1:16" ht="45" customHeight="1">
      <c r="A120" s="126"/>
      <c r="B120" s="77"/>
      <c r="C120" s="125"/>
      <c r="D120" s="124"/>
      <c r="E120" s="85"/>
      <c r="F120" s="123"/>
      <c r="G120" s="122"/>
      <c r="H120" s="85"/>
      <c r="I120" s="101"/>
      <c r="J120" s="121"/>
      <c r="K120" s="81"/>
      <c r="L120" s="94"/>
      <c r="M120" s="120"/>
      <c r="N120" s="77"/>
      <c r="O120" s="119"/>
      <c r="P120" s="118"/>
    </row>
    <row r="121" spans="1:16" ht="45" customHeight="1">
      <c r="A121" s="126"/>
      <c r="B121" s="77"/>
      <c r="C121" s="125"/>
      <c r="D121" s="124"/>
      <c r="E121" s="85"/>
      <c r="F121" s="123"/>
      <c r="G121" s="122"/>
      <c r="H121" s="85"/>
      <c r="I121" s="101"/>
      <c r="J121" s="121"/>
      <c r="K121" s="81"/>
      <c r="L121" s="94"/>
      <c r="M121" s="120"/>
      <c r="N121" s="77"/>
      <c r="O121" s="119"/>
      <c r="P121" s="118"/>
    </row>
    <row r="122" spans="1:16" ht="45" customHeight="1">
      <c r="A122" s="126"/>
      <c r="B122" s="77"/>
      <c r="C122" s="125"/>
      <c r="D122" s="124"/>
      <c r="E122" s="85"/>
      <c r="F122" s="123"/>
      <c r="G122" s="122"/>
      <c r="H122" s="85"/>
      <c r="I122" s="101"/>
      <c r="J122" s="121"/>
      <c r="K122" s="81"/>
      <c r="L122" s="94"/>
      <c r="M122" s="120"/>
      <c r="N122" s="77"/>
      <c r="O122" s="119"/>
      <c r="P122" s="118"/>
    </row>
    <row r="123" spans="1:16" ht="45" customHeight="1">
      <c r="A123" s="126"/>
      <c r="B123" s="77"/>
      <c r="C123" s="125"/>
      <c r="D123" s="124"/>
      <c r="E123" s="85"/>
      <c r="F123" s="123"/>
      <c r="G123" s="122"/>
      <c r="H123" s="85"/>
      <c r="I123" s="101"/>
      <c r="J123" s="121"/>
      <c r="K123" s="81"/>
      <c r="L123" s="94"/>
      <c r="M123" s="120"/>
      <c r="N123" s="77"/>
      <c r="O123" s="119"/>
      <c r="P123" s="118"/>
    </row>
    <row r="124" spans="1:16" ht="45" customHeight="1">
      <c r="A124" s="126"/>
      <c r="B124" s="77"/>
      <c r="C124" s="125"/>
      <c r="D124" s="124"/>
      <c r="E124" s="85"/>
      <c r="F124" s="123"/>
      <c r="G124" s="122"/>
      <c r="H124" s="85"/>
      <c r="I124" s="101"/>
      <c r="J124" s="121"/>
      <c r="K124" s="81"/>
      <c r="L124" s="94"/>
      <c r="M124" s="120"/>
      <c r="N124" s="77"/>
      <c r="O124" s="119"/>
      <c r="P124" s="118"/>
    </row>
    <row r="125" spans="1:16" ht="45" customHeight="1">
      <c r="A125" s="126"/>
      <c r="B125" s="77"/>
      <c r="C125" s="125"/>
      <c r="D125" s="124"/>
      <c r="E125" s="85"/>
      <c r="F125" s="123"/>
      <c r="G125" s="122"/>
      <c r="H125" s="85"/>
      <c r="I125" s="101"/>
      <c r="J125" s="121"/>
      <c r="K125" s="81"/>
      <c r="L125" s="94"/>
      <c r="M125" s="120"/>
      <c r="N125" s="77"/>
      <c r="O125" s="119"/>
      <c r="P125" s="118"/>
    </row>
    <row r="126" spans="1:16" ht="45" customHeight="1">
      <c r="A126" s="126"/>
      <c r="B126" s="77"/>
      <c r="C126" s="125"/>
      <c r="D126" s="124"/>
      <c r="E126" s="85"/>
      <c r="F126" s="123"/>
      <c r="G126" s="122"/>
      <c r="H126" s="85"/>
      <c r="I126" s="101"/>
      <c r="J126" s="121"/>
      <c r="K126" s="81"/>
      <c r="L126" s="94"/>
      <c r="M126" s="120"/>
      <c r="N126" s="77"/>
      <c r="O126" s="119"/>
      <c r="P126" s="118"/>
    </row>
    <row r="127" spans="1:16" ht="45" customHeight="1">
      <c r="A127" s="126"/>
      <c r="B127" s="77"/>
      <c r="C127" s="125"/>
      <c r="D127" s="124"/>
      <c r="E127" s="85"/>
      <c r="F127" s="123"/>
      <c r="G127" s="122"/>
      <c r="H127" s="85"/>
      <c r="I127" s="101"/>
      <c r="J127" s="121"/>
      <c r="K127" s="81"/>
      <c r="L127" s="94"/>
      <c r="M127" s="120"/>
      <c r="N127" s="77"/>
      <c r="O127" s="119"/>
      <c r="P127" s="118"/>
    </row>
    <row r="128" spans="1:16" ht="45" customHeight="1">
      <c r="A128" s="126"/>
      <c r="B128" s="77"/>
      <c r="C128" s="125"/>
      <c r="D128" s="124"/>
      <c r="E128" s="85"/>
      <c r="F128" s="123"/>
      <c r="G128" s="122"/>
      <c r="H128" s="85"/>
      <c r="I128" s="101"/>
      <c r="J128" s="121"/>
      <c r="K128" s="81"/>
      <c r="L128" s="94"/>
      <c r="M128" s="120"/>
      <c r="N128" s="77"/>
      <c r="O128" s="119"/>
      <c r="P128" s="118"/>
    </row>
    <row r="129" spans="1:16" ht="45" customHeight="1">
      <c r="A129" s="126"/>
      <c r="B129" s="77"/>
      <c r="C129" s="125"/>
      <c r="D129" s="124"/>
      <c r="E129" s="85"/>
      <c r="F129" s="123"/>
      <c r="G129" s="122"/>
      <c r="H129" s="85"/>
      <c r="I129" s="101"/>
      <c r="J129" s="121"/>
      <c r="K129" s="81"/>
      <c r="L129" s="94"/>
      <c r="M129" s="120"/>
      <c r="N129" s="77"/>
      <c r="O129" s="119"/>
      <c r="P129" s="118"/>
    </row>
    <row r="130" spans="1:16" ht="45" customHeight="1">
      <c r="A130" s="126"/>
      <c r="B130" s="77"/>
      <c r="C130" s="125"/>
      <c r="D130" s="124"/>
      <c r="E130" s="85"/>
      <c r="F130" s="123"/>
      <c r="G130" s="122"/>
      <c r="H130" s="85"/>
      <c r="I130" s="101"/>
      <c r="J130" s="121"/>
      <c r="K130" s="81"/>
      <c r="L130" s="94"/>
      <c r="M130" s="120"/>
      <c r="N130" s="77"/>
      <c r="O130" s="119"/>
      <c r="P130" s="118"/>
    </row>
    <row r="131" spans="1:16" ht="45" customHeight="1">
      <c r="A131" s="126"/>
      <c r="B131" s="77"/>
      <c r="C131" s="125"/>
      <c r="D131" s="124"/>
      <c r="E131" s="85"/>
      <c r="F131" s="123"/>
      <c r="G131" s="122"/>
      <c r="H131" s="85"/>
      <c r="I131" s="101"/>
      <c r="J131" s="121"/>
      <c r="K131" s="81"/>
      <c r="L131" s="94"/>
      <c r="M131" s="120"/>
      <c r="N131" s="77"/>
      <c r="O131" s="119"/>
      <c r="P131" s="118"/>
    </row>
    <row r="132" spans="1:16" ht="45" customHeight="1">
      <c r="A132" s="126"/>
      <c r="B132" s="77"/>
      <c r="C132" s="125"/>
      <c r="D132" s="124"/>
      <c r="E132" s="85"/>
      <c r="F132" s="123"/>
      <c r="G132" s="122"/>
      <c r="H132" s="85"/>
      <c r="I132" s="101"/>
      <c r="J132" s="121"/>
      <c r="K132" s="81"/>
      <c r="L132" s="94"/>
      <c r="M132" s="120"/>
      <c r="N132" s="77"/>
      <c r="O132" s="119"/>
      <c r="P132" s="118"/>
    </row>
    <row r="133" spans="1:16" ht="45" customHeight="1">
      <c r="A133" s="126"/>
      <c r="B133" s="77"/>
      <c r="C133" s="125"/>
      <c r="D133" s="124"/>
      <c r="E133" s="85"/>
      <c r="F133" s="123"/>
      <c r="G133" s="122"/>
      <c r="H133" s="85"/>
      <c r="I133" s="101"/>
      <c r="J133" s="121"/>
      <c r="K133" s="81"/>
      <c r="L133" s="94"/>
      <c r="M133" s="120"/>
      <c r="N133" s="77"/>
      <c r="O133" s="119"/>
      <c r="P133" s="118"/>
    </row>
    <row r="134" spans="1:16" ht="45" customHeight="1">
      <c r="A134" s="126"/>
      <c r="B134" s="77"/>
      <c r="C134" s="125"/>
      <c r="D134" s="124"/>
      <c r="E134" s="85"/>
      <c r="F134" s="123"/>
      <c r="G134" s="122"/>
      <c r="H134" s="85"/>
      <c r="I134" s="101"/>
      <c r="J134" s="121"/>
      <c r="K134" s="81"/>
      <c r="L134" s="94"/>
      <c r="M134" s="120"/>
      <c r="N134" s="77"/>
      <c r="O134" s="119"/>
      <c r="P134" s="118"/>
    </row>
    <row r="135" spans="1:16" ht="45" customHeight="1">
      <c r="A135" s="126"/>
      <c r="B135" s="77"/>
      <c r="C135" s="125"/>
      <c r="D135" s="124"/>
      <c r="E135" s="85"/>
      <c r="F135" s="123"/>
      <c r="G135" s="122"/>
      <c r="H135" s="85"/>
      <c r="I135" s="101"/>
      <c r="J135" s="121"/>
      <c r="K135" s="81"/>
      <c r="L135" s="94"/>
      <c r="M135" s="120"/>
      <c r="N135" s="77"/>
      <c r="O135" s="119"/>
      <c r="P135" s="118"/>
    </row>
    <row r="136" spans="1:16" ht="45" customHeight="1">
      <c r="A136" s="126"/>
      <c r="B136" s="77"/>
      <c r="C136" s="125"/>
      <c r="D136" s="124"/>
      <c r="E136" s="85"/>
      <c r="F136" s="123"/>
      <c r="G136" s="122"/>
      <c r="H136" s="85"/>
      <c r="I136" s="101"/>
      <c r="J136" s="121"/>
      <c r="K136" s="81"/>
      <c r="L136" s="94"/>
      <c r="M136" s="120"/>
      <c r="N136" s="77"/>
      <c r="O136" s="119"/>
      <c r="P136" s="118"/>
    </row>
    <row r="137" spans="1:16" ht="45" customHeight="1">
      <c r="A137" s="126"/>
      <c r="B137" s="77"/>
      <c r="C137" s="125"/>
      <c r="D137" s="124"/>
      <c r="E137" s="85"/>
      <c r="F137" s="123"/>
      <c r="G137" s="122"/>
      <c r="H137" s="85"/>
      <c r="I137" s="101"/>
      <c r="J137" s="121"/>
      <c r="K137" s="81"/>
      <c r="L137" s="94"/>
      <c r="M137" s="120"/>
      <c r="N137" s="77"/>
      <c r="O137" s="119"/>
      <c r="P137" s="118"/>
    </row>
    <row r="138" spans="1:16" ht="45" customHeight="1">
      <c r="A138" s="126"/>
      <c r="B138" s="77"/>
      <c r="C138" s="125"/>
      <c r="D138" s="124"/>
      <c r="E138" s="85"/>
      <c r="F138" s="123"/>
      <c r="G138" s="122"/>
      <c r="H138" s="85"/>
      <c r="I138" s="101"/>
      <c r="J138" s="121"/>
      <c r="K138" s="81"/>
      <c r="L138" s="94"/>
      <c r="M138" s="120"/>
      <c r="N138" s="77"/>
      <c r="O138" s="119"/>
      <c r="P138" s="118"/>
    </row>
    <row r="139" spans="1:16" ht="45" customHeight="1">
      <c r="A139" s="126"/>
      <c r="B139" s="77"/>
      <c r="C139" s="125"/>
      <c r="D139" s="124"/>
      <c r="E139" s="85"/>
      <c r="F139" s="123"/>
      <c r="G139" s="122"/>
      <c r="H139" s="85"/>
      <c r="I139" s="101"/>
      <c r="J139" s="121"/>
      <c r="K139" s="81"/>
      <c r="L139" s="94"/>
      <c r="M139" s="120"/>
      <c r="N139" s="77"/>
      <c r="O139" s="119"/>
      <c r="P139" s="118"/>
    </row>
    <row r="140" spans="1:16" ht="45" customHeight="1">
      <c r="A140" s="126"/>
      <c r="B140" s="77"/>
      <c r="C140" s="125"/>
      <c r="D140" s="124"/>
      <c r="E140" s="85"/>
      <c r="F140" s="123"/>
      <c r="G140" s="122"/>
      <c r="H140" s="85"/>
      <c r="I140" s="101"/>
      <c r="J140" s="121"/>
      <c r="K140" s="81"/>
      <c r="L140" s="94"/>
      <c r="M140" s="120"/>
      <c r="N140" s="77"/>
      <c r="O140" s="119"/>
      <c r="P140" s="118"/>
    </row>
    <row r="141" spans="1:16" ht="45" customHeight="1">
      <c r="A141" s="126"/>
      <c r="B141" s="77"/>
      <c r="C141" s="125"/>
      <c r="D141" s="124"/>
      <c r="E141" s="85"/>
      <c r="F141" s="123"/>
      <c r="G141" s="122"/>
      <c r="H141" s="85"/>
      <c r="I141" s="101"/>
      <c r="J141" s="121"/>
      <c r="K141" s="81"/>
      <c r="L141" s="94"/>
      <c r="M141" s="120"/>
      <c r="N141" s="77"/>
      <c r="O141" s="119"/>
      <c r="P141" s="118"/>
    </row>
    <row r="142" spans="1:16" ht="45" customHeight="1">
      <c r="A142" s="126"/>
      <c r="B142" s="77"/>
      <c r="C142" s="125"/>
      <c r="D142" s="124"/>
      <c r="E142" s="85"/>
      <c r="F142" s="123"/>
      <c r="G142" s="122"/>
      <c r="H142" s="85"/>
      <c r="I142" s="101"/>
      <c r="J142" s="121"/>
      <c r="K142" s="81"/>
      <c r="L142" s="94"/>
      <c r="M142" s="120"/>
      <c r="N142" s="77"/>
      <c r="O142" s="119"/>
      <c r="P142" s="118"/>
    </row>
    <row r="143" spans="1:16" ht="45" customHeight="1">
      <c r="A143" s="126"/>
      <c r="B143" s="77"/>
      <c r="C143" s="125"/>
      <c r="D143" s="124"/>
      <c r="E143" s="85"/>
      <c r="F143" s="123"/>
      <c r="G143" s="122"/>
      <c r="H143" s="85"/>
      <c r="I143" s="101"/>
      <c r="J143" s="121"/>
      <c r="K143" s="81"/>
      <c r="L143" s="94"/>
      <c r="M143" s="120"/>
      <c r="N143" s="77"/>
      <c r="O143" s="119"/>
      <c r="P143" s="118"/>
    </row>
    <row r="144" spans="1:16" ht="45" customHeight="1">
      <c r="A144" s="126"/>
      <c r="B144" s="77"/>
      <c r="C144" s="125"/>
      <c r="D144" s="124"/>
      <c r="E144" s="85"/>
      <c r="F144" s="123"/>
      <c r="G144" s="122"/>
      <c r="H144" s="85"/>
      <c r="I144" s="101"/>
      <c r="J144" s="121"/>
      <c r="K144" s="81"/>
      <c r="L144" s="94"/>
      <c r="M144" s="120"/>
      <c r="N144" s="77"/>
      <c r="O144" s="119"/>
      <c r="P144" s="118"/>
    </row>
    <row r="145" spans="1:16" ht="45" customHeight="1">
      <c r="A145" s="126"/>
      <c r="B145" s="77"/>
      <c r="C145" s="125"/>
      <c r="D145" s="124"/>
      <c r="E145" s="85"/>
      <c r="F145" s="123"/>
      <c r="G145" s="122"/>
      <c r="H145" s="85"/>
      <c r="I145" s="101"/>
      <c r="J145" s="121"/>
      <c r="K145" s="81"/>
      <c r="L145" s="94"/>
      <c r="M145" s="120"/>
      <c r="N145" s="77"/>
      <c r="O145" s="119"/>
      <c r="P145" s="118"/>
    </row>
    <row r="146" spans="1:16" ht="45" customHeight="1">
      <c r="A146" s="126"/>
      <c r="B146" s="77"/>
      <c r="C146" s="125"/>
      <c r="D146" s="124"/>
      <c r="E146" s="85"/>
      <c r="F146" s="123"/>
      <c r="G146" s="122"/>
      <c r="H146" s="85"/>
      <c r="I146" s="101"/>
      <c r="J146" s="121"/>
      <c r="K146" s="81"/>
      <c r="L146" s="94"/>
      <c r="M146" s="120"/>
      <c r="N146" s="77"/>
      <c r="O146" s="119"/>
      <c r="P146" s="118"/>
    </row>
    <row r="147" spans="1:16" ht="45" customHeight="1">
      <c r="A147" s="126"/>
      <c r="B147" s="77"/>
      <c r="C147" s="125"/>
      <c r="D147" s="124"/>
      <c r="E147" s="85"/>
      <c r="F147" s="123"/>
      <c r="G147" s="122"/>
      <c r="H147" s="85"/>
      <c r="I147" s="101"/>
      <c r="J147" s="121"/>
      <c r="K147" s="81"/>
      <c r="L147" s="94"/>
      <c r="M147" s="120"/>
      <c r="N147" s="77"/>
      <c r="O147" s="119"/>
      <c r="P147" s="118"/>
    </row>
    <row r="148" spans="1:16" ht="45" customHeight="1">
      <c r="A148" s="126"/>
      <c r="B148" s="77"/>
      <c r="C148" s="125"/>
      <c r="D148" s="124"/>
      <c r="E148" s="85"/>
      <c r="F148" s="123"/>
      <c r="G148" s="122"/>
      <c r="H148" s="85"/>
      <c r="I148" s="101"/>
      <c r="J148" s="121"/>
      <c r="K148" s="81"/>
      <c r="L148" s="94"/>
      <c r="M148" s="120"/>
      <c r="N148" s="77"/>
      <c r="O148" s="119"/>
      <c r="P148" s="118"/>
    </row>
    <row r="149" spans="1:16" ht="45" customHeight="1">
      <c r="A149" s="126"/>
      <c r="B149" s="77"/>
      <c r="C149" s="125"/>
      <c r="D149" s="124"/>
      <c r="E149" s="85"/>
      <c r="F149" s="123"/>
      <c r="G149" s="122"/>
      <c r="H149" s="85"/>
      <c r="I149" s="101"/>
      <c r="J149" s="121"/>
      <c r="K149" s="81"/>
      <c r="L149" s="94"/>
      <c r="M149" s="120"/>
      <c r="N149" s="77"/>
      <c r="O149" s="119"/>
      <c r="P149" s="118"/>
    </row>
    <row r="150" spans="1:16" ht="45" customHeight="1">
      <c r="A150" s="126"/>
      <c r="B150" s="77"/>
      <c r="C150" s="125"/>
      <c r="D150" s="124"/>
      <c r="E150" s="85"/>
      <c r="F150" s="123"/>
      <c r="G150" s="122"/>
      <c r="H150" s="85"/>
      <c r="I150" s="101"/>
      <c r="J150" s="121"/>
      <c r="K150" s="81"/>
      <c r="L150" s="94"/>
      <c r="M150" s="120"/>
      <c r="N150" s="77"/>
      <c r="O150" s="119"/>
      <c r="P150" s="118"/>
    </row>
    <row r="151" spans="1:16" ht="45" customHeight="1">
      <c r="A151" s="126"/>
      <c r="B151" s="77"/>
      <c r="C151" s="125"/>
      <c r="D151" s="124"/>
      <c r="E151" s="85"/>
      <c r="F151" s="123"/>
      <c r="G151" s="122"/>
      <c r="H151" s="85"/>
      <c r="I151" s="101"/>
      <c r="J151" s="121"/>
      <c r="K151" s="81"/>
      <c r="L151" s="94"/>
      <c r="M151" s="120"/>
      <c r="N151" s="77"/>
      <c r="O151" s="119"/>
      <c r="P151" s="118"/>
    </row>
    <row r="152" spans="1:16" ht="45" customHeight="1">
      <c r="A152" s="126"/>
      <c r="B152" s="77"/>
      <c r="C152" s="125"/>
      <c r="D152" s="124"/>
      <c r="E152" s="85"/>
      <c r="F152" s="123"/>
      <c r="G152" s="122"/>
      <c r="H152" s="85"/>
      <c r="I152" s="101"/>
      <c r="J152" s="121"/>
      <c r="K152" s="81"/>
      <c r="L152" s="94"/>
      <c r="M152" s="120"/>
      <c r="N152" s="77"/>
      <c r="O152" s="119"/>
      <c r="P152" s="118"/>
    </row>
    <row r="153" spans="1:16" ht="45" customHeight="1">
      <c r="A153" s="126"/>
      <c r="B153" s="77"/>
      <c r="C153" s="125"/>
      <c r="D153" s="124"/>
      <c r="E153" s="85"/>
      <c r="F153" s="123"/>
      <c r="G153" s="122"/>
      <c r="H153" s="85"/>
      <c r="I153" s="101"/>
      <c r="J153" s="121"/>
      <c r="K153" s="81"/>
      <c r="L153" s="94"/>
      <c r="M153" s="120"/>
      <c r="N153" s="77"/>
      <c r="O153" s="119"/>
      <c r="P153" s="118"/>
    </row>
    <row r="154" spans="1:16" ht="45" customHeight="1">
      <c r="A154" s="126"/>
      <c r="B154" s="77"/>
      <c r="C154" s="125"/>
      <c r="D154" s="124"/>
      <c r="E154" s="85"/>
      <c r="F154" s="123"/>
      <c r="G154" s="122"/>
      <c r="H154" s="85"/>
      <c r="I154" s="101"/>
      <c r="J154" s="121"/>
      <c r="K154" s="81"/>
      <c r="L154" s="94"/>
      <c r="M154" s="120"/>
      <c r="N154" s="77"/>
      <c r="O154" s="119"/>
      <c r="P154" s="118"/>
    </row>
    <row r="155" spans="1:16" ht="45" customHeight="1">
      <c r="A155" s="126"/>
      <c r="B155" s="77"/>
      <c r="C155" s="125"/>
      <c r="D155" s="124"/>
      <c r="E155" s="85"/>
      <c r="F155" s="123"/>
      <c r="G155" s="122"/>
      <c r="H155" s="85"/>
      <c r="I155" s="101"/>
      <c r="J155" s="121"/>
      <c r="K155" s="81"/>
      <c r="L155" s="94"/>
      <c r="M155" s="120"/>
      <c r="N155" s="77"/>
      <c r="O155" s="119"/>
      <c r="P155" s="118"/>
    </row>
    <row r="156" spans="1:16" ht="45" customHeight="1">
      <c r="A156" s="126"/>
      <c r="B156" s="77"/>
      <c r="C156" s="125"/>
      <c r="D156" s="124"/>
      <c r="E156" s="85"/>
      <c r="F156" s="123"/>
      <c r="G156" s="122"/>
      <c r="H156" s="85"/>
      <c r="I156" s="101"/>
      <c r="J156" s="121"/>
      <c r="K156" s="81"/>
      <c r="L156" s="94"/>
      <c r="M156" s="120"/>
      <c r="N156" s="77"/>
      <c r="O156" s="119"/>
      <c r="P156" s="118"/>
    </row>
    <row r="157" spans="1:16" ht="45" customHeight="1">
      <c r="A157" s="126"/>
      <c r="B157" s="77"/>
      <c r="C157" s="125"/>
      <c r="D157" s="124"/>
      <c r="E157" s="85"/>
      <c r="F157" s="123"/>
      <c r="G157" s="122"/>
      <c r="H157" s="85"/>
      <c r="I157" s="101"/>
      <c r="J157" s="121"/>
      <c r="K157" s="81"/>
      <c r="L157" s="94"/>
      <c r="M157" s="120"/>
      <c r="N157" s="77"/>
      <c r="O157" s="119"/>
      <c r="P157" s="118"/>
    </row>
    <row r="158" spans="1:16" ht="45" customHeight="1">
      <c r="A158" s="126"/>
      <c r="B158" s="77"/>
      <c r="C158" s="125"/>
      <c r="D158" s="124"/>
      <c r="E158" s="85"/>
      <c r="F158" s="123"/>
      <c r="G158" s="122"/>
      <c r="H158" s="85"/>
      <c r="I158" s="101"/>
      <c r="J158" s="121"/>
      <c r="K158" s="81"/>
      <c r="L158" s="94"/>
      <c r="M158" s="120"/>
      <c r="N158" s="77"/>
      <c r="O158" s="119"/>
      <c r="P158" s="118"/>
    </row>
    <row r="159" spans="1:16" ht="45" customHeight="1">
      <c r="A159" s="126"/>
      <c r="B159" s="77"/>
      <c r="C159" s="125"/>
      <c r="D159" s="124"/>
      <c r="E159" s="85"/>
      <c r="F159" s="123"/>
      <c r="G159" s="122"/>
      <c r="H159" s="85"/>
      <c r="I159" s="101"/>
      <c r="J159" s="121"/>
      <c r="K159" s="81"/>
      <c r="L159" s="94"/>
      <c r="M159" s="120"/>
      <c r="N159" s="77"/>
      <c r="O159" s="119"/>
      <c r="P159" s="118"/>
    </row>
    <row r="160" spans="1:16" ht="45" customHeight="1">
      <c r="A160" s="126"/>
      <c r="B160" s="77"/>
      <c r="C160" s="125"/>
      <c r="D160" s="124"/>
      <c r="E160" s="85"/>
      <c r="F160" s="123"/>
      <c r="G160" s="122"/>
      <c r="H160" s="85"/>
      <c r="I160" s="101"/>
      <c r="J160" s="121"/>
      <c r="K160" s="81"/>
      <c r="L160" s="94"/>
      <c r="M160" s="120"/>
      <c r="N160" s="77"/>
      <c r="O160" s="119"/>
      <c r="P160" s="118"/>
    </row>
    <row r="161" spans="1:16" ht="45" customHeight="1">
      <c r="A161" s="126"/>
      <c r="B161" s="77"/>
      <c r="C161" s="125"/>
      <c r="D161" s="124"/>
      <c r="E161" s="85"/>
      <c r="F161" s="123"/>
      <c r="G161" s="122"/>
      <c r="H161" s="85"/>
      <c r="I161" s="101"/>
      <c r="J161" s="121"/>
      <c r="K161" s="81"/>
      <c r="L161" s="94"/>
      <c r="M161" s="120"/>
      <c r="N161" s="77"/>
      <c r="O161" s="119"/>
      <c r="P161" s="118"/>
    </row>
    <row r="162" spans="1:16" ht="45" customHeight="1">
      <c r="A162" s="126"/>
      <c r="B162" s="77"/>
      <c r="C162" s="125"/>
      <c r="D162" s="124"/>
      <c r="E162" s="85"/>
      <c r="F162" s="123"/>
      <c r="G162" s="122"/>
      <c r="H162" s="85"/>
      <c r="I162" s="101"/>
      <c r="J162" s="121"/>
      <c r="K162" s="81"/>
      <c r="L162" s="94"/>
      <c r="M162" s="120"/>
      <c r="N162" s="77"/>
      <c r="O162" s="119"/>
      <c r="P162" s="118"/>
    </row>
    <row r="163" spans="1:16" ht="45" customHeight="1">
      <c r="A163" s="126"/>
      <c r="B163" s="77"/>
      <c r="C163" s="125"/>
      <c r="D163" s="124"/>
      <c r="E163" s="85"/>
      <c r="F163" s="123"/>
      <c r="G163" s="122"/>
      <c r="H163" s="85"/>
      <c r="I163" s="101"/>
      <c r="J163" s="121"/>
      <c r="K163" s="81"/>
      <c r="L163" s="94"/>
      <c r="M163" s="120"/>
      <c r="N163" s="77"/>
      <c r="O163" s="119"/>
      <c r="P163" s="118"/>
    </row>
    <row r="164" spans="1:16" ht="45" customHeight="1">
      <c r="A164" s="126"/>
      <c r="B164" s="77"/>
      <c r="C164" s="125"/>
      <c r="D164" s="124"/>
      <c r="E164" s="85"/>
      <c r="F164" s="123"/>
      <c r="G164" s="122"/>
      <c r="H164" s="85"/>
      <c r="I164" s="101"/>
      <c r="J164" s="121"/>
      <c r="K164" s="81"/>
      <c r="L164" s="94"/>
      <c r="M164" s="120"/>
      <c r="N164" s="77"/>
      <c r="O164" s="119"/>
      <c r="P164" s="118"/>
    </row>
    <row r="165" spans="1:16" ht="45" customHeight="1">
      <c r="A165" s="126"/>
      <c r="B165" s="77"/>
      <c r="C165" s="125"/>
      <c r="D165" s="124"/>
      <c r="E165" s="85"/>
      <c r="F165" s="123"/>
      <c r="G165" s="122"/>
      <c r="H165" s="85"/>
      <c r="I165" s="101"/>
      <c r="J165" s="121"/>
      <c r="K165" s="81"/>
      <c r="L165" s="94"/>
      <c r="M165" s="120"/>
      <c r="N165" s="77"/>
      <c r="O165" s="119"/>
      <c r="P165" s="118"/>
    </row>
    <row r="166" spans="1:16" ht="45" customHeight="1">
      <c r="A166" s="126"/>
      <c r="B166" s="77"/>
      <c r="C166" s="125"/>
      <c r="D166" s="124"/>
      <c r="E166" s="85"/>
      <c r="F166" s="123"/>
      <c r="G166" s="122"/>
      <c r="H166" s="85"/>
      <c r="I166" s="101"/>
      <c r="J166" s="121"/>
      <c r="K166" s="81"/>
      <c r="L166" s="94"/>
      <c r="M166" s="120"/>
      <c r="N166" s="77"/>
      <c r="O166" s="119"/>
      <c r="P166" s="118"/>
    </row>
    <row r="167" spans="1:16" ht="45" customHeight="1">
      <c r="A167" s="126"/>
      <c r="B167" s="77"/>
      <c r="C167" s="125"/>
      <c r="D167" s="124"/>
      <c r="E167" s="85"/>
      <c r="F167" s="123"/>
      <c r="G167" s="122"/>
      <c r="H167" s="85"/>
      <c r="I167" s="101"/>
      <c r="J167" s="121"/>
      <c r="K167" s="81"/>
      <c r="L167" s="94"/>
      <c r="M167" s="120"/>
      <c r="N167" s="77"/>
      <c r="O167" s="119"/>
      <c r="P167" s="118"/>
    </row>
    <row r="168" spans="1:16" ht="45" customHeight="1">
      <c r="A168" s="126"/>
      <c r="B168" s="77"/>
      <c r="C168" s="125"/>
      <c r="D168" s="124"/>
      <c r="E168" s="85"/>
      <c r="F168" s="123"/>
      <c r="G168" s="122"/>
      <c r="H168" s="85"/>
      <c r="I168" s="101"/>
      <c r="J168" s="121"/>
      <c r="K168" s="81"/>
      <c r="L168" s="94"/>
      <c r="M168" s="120"/>
      <c r="N168" s="77"/>
      <c r="O168" s="119"/>
      <c r="P168" s="118"/>
    </row>
    <row r="169" spans="1:16" ht="45" customHeight="1">
      <c r="A169" s="126"/>
      <c r="B169" s="77"/>
      <c r="C169" s="125"/>
      <c r="D169" s="124"/>
      <c r="E169" s="85"/>
      <c r="F169" s="123"/>
      <c r="G169" s="122"/>
      <c r="H169" s="85"/>
      <c r="I169" s="101"/>
      <c r="J169" s="121"/>
      <c r="K169" s="81"/>
      <c r="L169" s="94"/>
      <c r="M169" s="120"/>
      <c r="N169" s="77"/>
      <c r="O169" s="119"/>
      <c r="P169" s="118"/>
    </row>
    <row r="170" spans="1:16" ht="45" customHeight="1">
      <c r="A170" s="126"/>
      <c r="B170" s="77"/>
      <c r="C170" s="125"/>
      <c r="D170" s="124"/>
      <c r="E170" s="85"/>
      <c r="F170" s="123"/>
      <c r="G170" s="122"/>
      <c r="H170" s="85"/>
      <c r="I170" s="101"/>
      <c r="J170" s="121"/>
      <c r="K170" s="81"/>
      <c r="L170" s="94"/>
      <c r="M170" s="120"/>
      <c r="N170" s="77"/>
      <c r="O170" s="119"/>
      <c r="P170" s="118"/>
    </row>
    <row r="171" spans="1:16" ht="45" customHeight="1">
      <c r="A171" s="126"/>
      <c r="B171" s="77"/>
      <c r="C171" s="125"/>
      <c r="D171" s="124"/>
      <c r="E171" s="85"/>
      <c r="F171" s="123"/>
      <c r="G171" s="122"/>
      <c r="H171" s="85"/>
      <c r="I171" s="101"/>
      <c r="J171" s="121"/>
      <c r="K171" s="81"/>
      <c r="L171" s="94"/>
      <c r="M171" s="120"/>
      <c r="N171" s="77"/>
      <c r="O171" s="119"/>
      <c r="P171" s="118"/>
    </row>
    <row r="172" spans="1:16" ht="45" customHeight="1">
      <c r="A172" s="126"/>
      <c r="B172" s="77"/>
      <c r="C172" s="125"/>
      <c r="D172" s="124"/>
      <c r="E172" s="85"/>
      <c r="F172" s="123"/>
      <c r="G172" s="122"/>
      <c r="H172" s="85"/>
      <c r="I172" s="101"/>
      <c r="J172" s="121"/>
      <c r="K172" s="81"/>
      <c r="L172" s="94"/>
      <c r="M172" s="120"/>
      <c r="N172" s="77"/>
      <c r="O172" s="119"/>
      <c r="P172" s="118"/>
    </row>
    <row r="173" spans="1:16" ht="45" customHeight="1">
      <c r="A173" s="126"/>
      <c r="B173" s="77"/>
      <c r="C173" s="125"/>
      <c r="D173" s="124"/>
      <c r="E173" s="85"/>
      <c r="F173" s="123"/>
      <c r="G173" s="122"/>
      <c r="H173" s="85"/>
      <c r="I173" s="101"/>
      <c r="J173" s="121"/>
      <c r="K173" s="81"/>
      <c r="L173" s="94"/>
      <c r="M173" s="120"/>
      <c r="N173" s="77"/>
      <c r="O173" s="119"/>
      <c r="P173" s="118"/>
    </row>
    <row r="174" spans="1:16" ht="45" customHeight="1">
      <c r="A174" s="126"/>
      <c r="B174" s="77"/>
      <c r="C174" s="125"/>
      <c r="D174" s="124"/>
      <c r="E174" s="85"/>
      <c r="F174" s="123"/>
      <c r="G174" s="122"/>
      <c r="H174" s="85"/>
      <c r="I174" s="101"/>
      <c r="J174" s="121"/>
      <c r="K174" s="81"/>
      <c r="L174" s="94"/>
      <c r="M174" s="120"/>
      <c r="N174" s="77"/>
      <c r="O174" s="119"/>
      <c r="P174" s="118"/>
    </row>
    <row r="175" spans="1:16" ht="45" customHeight="1">
      <c r="A175" s="126"/>
      <c r="B175" s="77"/>
      <c r="C175" s="125"/>
      <c r="D175" s="124"/>
      <c r="E175" s="85"/>
      <c r="F175" s="123"/>
      <c r="G175" s="122"/>
      <c r="H175" s="85"/>
      <c r="I175" s="101"/>
      <c r="J175" s="121"/>
      <c r="K175" s="81"/>
      <c r="L175" s="94"/>
      <c r="M175" s="120"/>
      <c r="N175" s="77"/>
      <c r="O175" s="119"/>
      <c r="P175" s="118"/>
    </row>
    <row r="176" spans="1:16" ht="45" customHeight="1">
      <c r="A176" s="126"/>
      <c r="B176" s="77"/>
      <c r="C176" s="125"/>
      <c r="D176" s="124"/>
      <c r="E176" s="85"/>
      <c r="F176" s="123"/>
      <c r="G176" s="122"/>
      <c r="H176" s="85"/>
      <c r="I176" s="101"/>
      <c r="J176" s="121"/>
      <c r="K176" s="81"/>
      <c r="L176" s="94"/>
      <c r="M176" s="120"/>
      <c r="N176" s="77"/>
      <c r="O176" s="119"/>
      <c r="P176" s="118"/>
    </row>
    <row r="177" spans="1:16" ht="45" customHeight="1">
      <c r="A177" s="126"/>
      <c r="B177" s="77"/>
      <c r="C177" s="125"/>
      <c r="D177" s="124"/>
      <c r="E177" s="85"/>
      <c r="F177" s="123"/>
      <c r="G177" s="122"/>
      <c r="H177" s="85"/>
      <c r="I177" s="101"/>
      <c r="J177" s="121"/>
      <c r="K177" s="81"/>
      <c r="L177" s="94"/>
      <c r="M177" s="120"/>
      <c r="N177" s="77"/>
      <c r="O177" s="119"/>
      <c r="P177" s="118"/>
    </row>
    <row r="178" spans="1:16" ht="45" customHeight="1">
      <c r="A178" s="126"/>
      <c r="B178" s="77"/>
      <c r="C178" s="125"/>
      <c r="D178" s="124"/>
      <c r="E178" s="85"/>
      <c r="F178" s="123"/>
      <c r="G178" s="122"/>
      <c r="H178" s="85"/>
      <c r="I178" s="101"/>
      <c r="J178" s="121"/>
      <c r="K178" s="81"/>
      <c r="L178" s="94"/>
      <c r="M178" s="120"/>
      <c r="N178" s="77"/>
      <c r="O178" s="119"/>
      <c r="P178" s="118"/>
    </row>
    <row r="179" spans="1:16" ht="45" customHeight="1">
      <c r="A179" s="126"/>
      <c r="B179" s="77"/>
      <c r="C179" s="125"/>
      <c r="D179" s="124"/>
      <c r="E179" s="85"/>
      <c r="F179" s="123"/>
      <c r="G179" s="122"/>
      <c r="H179" s="85"/>
      <c r="I179" s="101"/>
      <c r="J179" s="121"/>
      <c r="K179" s="81"/>
      <c r="L179" s="94"/>
      <c r="M179" s="120"/>
      <c r="N179" s="77"/>
      <c r="O179" s="119"/>
      <c r="P179" s="118"/>
    </row>
    <row r="180" spans="1:16" ht="45" customHeight="1">
      <c r="A180" s="126"/>
      <c r="B180" s="77"/>
      <c r="C180" s="125"/>
      <c r="D180" s="124"/>
      <c r="E180" s="85"/>
      <c r="F180" s="123"/>
      <c r="G180" s="122"/>
      <c r="H180" s="85"/>
      <c r="I180" s="101"/>
      <c r="J180" s="121"/>
      <c r="K180" s="81"/>
      <c r="L180" s="94"/>
      <c r="M180" s="120"/>
      <c r="N180" s="77"/>
      <c r="O180" s="119"/>
      <c r="P180" s="118"/>
    </row>
    <row r="181" spans="1:16" ht="45" customHeight="1">
      <c r="A181" s="126"/>
      <c r="B181" s="77"/>
      <c r="C181" s="125"/>
      <c r="D181" s="124"/>
      <c r="E181" s="85"/>
      <c r="F181" s="123"/>
      <c r="G181" s="122"/>
      <c r="H181" s="85"/>
      <c r="I181" s="101"/>
      <c r="J181" s="121"/>
      <c r="K181" s="81"/>
      <c r="L181" s="94"/>
      <c r="M181" s="120"/>
      <c r="N181" s="77"/>
      <c r="O181" s="119"/>
      <c r="P181" s="118"/>
    </row>
    <row r="182" spans="1:16" ht="45" customHeight="1">
      <c r="A182" s="126"/>
      <c r="B182" s="77"/>
      <c r="C182" s="125"/>
      <c r="D182" s="124"/>
      <c r="E182" s="85"/>
      <c r="F182" s="123"/>
      <c r="G182" s="122"/>
      <c r="H182" s="85"/>
      <c r="I182" s="101"/>
      <c r="J182" s="121"/>
      <c r="K182" s="81"/>
      <c r="L182" s="94"/>
      <c r="M182" s="120"/>
      <c r="N182" s="77"/>
      <c r="O182" s="119"/>
      <c r="P182" s="118"/>
    </row>
    <row r="183" spans="1:16" ht="45" customHeight="1">
      <c r="A183" s="126"/>
      <c r="B183" s="77"/>
      <c r="C183" s="125"/>
      <c r="D183" s="124"/>
      <c r="E183" s="85"/>
      <c r="F183" s="123"/>
      <c r="G183" s="122"/>
      <c r="H183" s="85"/>
      <c r="I183" s="101"/>
      <c r="J183" s="121"/>
      <c r="K183" s="81"/>
      <c r="L183" s="94"/>
      <c r="M183" s="120"/>
      <c r="N183" s="77"/>
      <c r="O183" s="119"/>
      <c r="P183" s="118"/>
    </row>
    <row r="184" spans="1:16" ht="45" customHeight="1">
      <c r="A184" s="126"/>
      <c r="B184" s="77"/>
      <c r="C184" s="125"/>
      <c r="D184" s="124"/>
      <c r="E184" s="85"/>
      <c r="F184" s="123"/>
      <c r="G184" s="122"/>
      <c r="H184" s="85"/>
      <c r="I184" s="101"/>
      <c r="J184" s="121"/>
      <c r="K184" s="81"/>
      <c r="L184" s="94"/>
      <c r="M184" s="120"/>
      <c r="N184" s="77"/>
      <c r="O184" s="119"/>
      <c r="P184" s="118"/>
    </row>
    <row r="185" spans="1:16" ht="45" customHeight="1">
      <c r="A185" s="126"/>
      <c r="B185" s="77"/>
      <c r="C185" s="125"/>
      <c r="D185" s="124"/>
      <c r="E185" s="85"/>
      <c r="F185" s="123"/>
      <c r="G185" s="122"/>
      <c r="H185" s="85"/>
      <c r="I185" s="101"/>
      <c r="J185" s="121"/>
      <c r="K185" s="81"/>
      <c r="L185" s="94"/>
      <c r="M185" s="120"/>
      <c r="N185" s="77"/>
      <c r="O185" s="119"/>
      <c r="P185" s="118"/>
    </row>
    <row r="186" spans="1:16" ht="45" customHeight="1">
      <c r="A186" s="126"/>
      <c r="B186" s="77"/>
      <c r="C186" s="125"/>
      <c r="D186" s="124"/>
      <c r="E186" s="85"/>
      <c r="F186" s="123"/>
      <c r="G186" s="122"/>
      <c r="H186" s="85"/>
      <c r="I186" s="101"/>
      <c r="J186" s="121"/>
      <c r="K186" s="81"/>
      <c r="L186" s="94"/>
      <c r="M186" s="120"/>
      <c r="N186" s="77"/>
      <c r="O186" s="119"/>
      <c r="P186" s="118"/>
    </row>
    <row r="187" spans="1:16" ht="45" customHeight="1">
      <c r="A187" s="126"/>
      <c r="B187" s="77"/>
      <c r="C187" s="125"/>
      <c r="D187" s="124"/>
      <c r="E187" s="85"/>
      <c r="F187" s="123"/>
      <c r="G187" s="122"/>
      <c r="H187" s="85"/>
      <c r="I187" s="101"/>
      <c r="J187" s="121"/>
      <c r="K187" s="81"/>
      <c r="L187" s="94"/>
      <c r="M187" s="120"/>
      <c r="N187" s="77"/>
      <c r="O187" s="119"/>
      <c r="P187" s="118"/>
    </row>
    <row r="188" spans="1:16" ht="45" customHeight="1">
      <c r="A188" s="126"/>
      <c r="B188" s="77"/>
      <c r="C188" s="125"/>
      <c r="D188" s="124"/>
      <c r="E188" s="85"/>
      <c r="F188" s="123"/>
      <c r="G188" s="122"/>
      <c r="H188" s="85"/>
      <c r="I188" s="101"/>
      <c r="J188" s="121"/>
      <c r="K188" s="81"/>
      <c r="L188" s="94"/>
      <c r="M188" s="120"/>
      <c r="N188" s="77"/>
      <c r="O188" s="119"/>
      <c r="P188" s="118"/>
    </row>
    <row r="189" spans="1:16" ht="45" customHeight="1">
      <c r="A189" s="126"/>
      <c r="B189" s="77"/>
      <c r="C189" s="125"/>
      <c r="D189" s="124"/>
      <c r="E189" s="85"/>
      <c r="F189" s="123"/>
      <c r="G189" s="122"/>
      <c r="H189" s="85"/>
      <c r="I189" s="101"/>
      <c r="J189" s="121"/>
      <c r="K189" s="81"/>
      <c r="L189" s="94"/>
      <c r="M189" s="120"/>
      <c r="N189" s="77"/>
      <c r="O189" s="119"/>
      <c r="P189" s="118"/>
    </row>
    <row r="190" spans="1:16" ht="45" customHeight="1">
      <c r="A190" s="126"/>
      <c r="B190" s="77"/>
      <c r="C190" s="125"/>
      <c r="D190" s="124"/>
      <c r="E190" s="85"/>
      <c r="F190" s="123"/>
      <c r="G190" s="122"/>
      <c r="H190" s="85"/>
      <c r="I190" s="101"/>
      <c r="J190" s="121"/>
      <c r="K190" s="81"/>
      <c r="L190" s="94"/>
      <c r="M190" s="120"/>
      <c r="N190" s="77"/>
      <c r="O190" s="119"/>
      <c r="P190" s="118"/>
    </row>
    <row r="191" spans="1:16" ht="45" customHeight="1">
      <c r="A191" s="126"/>
      <c r="B191" s="77"/>
      <c r="C191" s="125"/>
      <c r="D191" s="124"/>
      <c r="E191" s="85"/>
      <c r="F191" s="123"/>
      <c r="G191" s="122"/>
      <c r="H191" s="85"/>
      <c r="I191" s="101"/>
      <c r="J191" s="121"/>
      <c r="K191" s="81"/>
      <c r="L191" s="94"/>
      <c r="M191" s="120"/>
      <c r="N191" s="77"/>
      <c r="O191" s="119"/>
      <c r="P191" s="118"/>
    </row>
    <row r="192" spans="1:16" ht="45" customHeight="1">
      <c r="A192" s="126"/>
      <c r="B192" s="77"/>
      <c r="C192" s="125"/>
      <c r="D192" s="124"/>
      <c r="E192" s="85"/>
      <c r="F192" s="123"/>
      <c r="G192" s="122"/>
      <c r="H192" s="85"/>
      <c r="I192" s="101"/>
      <c r="J192" s="121"/>
      <c r="K192" s="81"/>
      <c r="L192" s="94"/>
      <c r="M192" s="120"/>
      <c r="N192" s="77"/>
      <c r="O192" s="119"/>
      <c r="P192" s="118"/>
    </row>
    <row r="193" spans="1:16" ht="45" customHeight="1">
      <c r="A193" s="126"/>
      <c r="B193" s="77"/>
      <c r="C193" s="125"/>
      <c r="D193" s="124"/>
      <c r="E193" s="85"/>
      <c r="F193" s="123"/>
      <c r="G193" s="122"/>
      <c r="H193" s="85"/>
      <c r="I193" s="101"/>
      <c r="J193" s="121"/>
      <c r="K193" s="81"/>
      <c r="L193" s="94"/>
      <c r="M193" s="120"/>
      <c r="N193" s="77"/>
      <c r="O193" s="119"/>
      <c r="P193" s="118"/>
    </row>
    <row r="194" spans="1:16" ht="45" customHeight="1">
      <c r="A194" s="126"/>
      <c r="B194" s="77"/>
      <c r="C194" s="125"/>
      <c r="D194" s="124"/>
      <c r="E194" s="85"/>
      <c r="F194" s="123"/>
      <c r="G194" s="122"/>
      <c r="H194" s="85"/>
      <c r="I194" s="101"/>
      <c r="J194" s="121"/>
      <c r="K194" s="81"/>
      <c r="L194" s="94"/>
      <c r="M194" s="120"/>
      <c r="N194" s="77"/>
      <c r="O194" s="119"/>
      <c r="P194" s="118"/>
    </row>
    <row r="195" spans="1:16" ht="45" customHeight="1">
      <c r="A195" s="126"/>
      <c r="B195" s="77"/>
      <c r="C195" s="125"/>
      <c r="D195" s="124"/>
      <c r="E195" s="85"/>
      <c r="F195" s="123"/>
      <c r="G195" s="122"/>
      <c r="H195" s="85"/>
      <c r="I195" s="101"/>
      <c r="J195" s="121"/>
      <c r="K195" s="81"/>
      <c r="L195" s="94"/>
      <c r="M195" s="120"/>
      <c r="N195" s="77"/>
      <c r="O195" s="119"/>
      <c r="P195" s="118"/>
    </row>
    <row r="196" spans="1:16" ht="45" customHeight="1">
      <c r="A196" s="126"/>
      <c r="B196" s="77"/>
      <c r="C196" s="125"/>
      <c r="D196" s="124"/>
      <c r="E196" s="85"/>
      <c r="F196" s="123"/>
      <c r="G196" s="122"/>
      <c r="H196" s="85"/>
      <c r="I196" s="101"/>
      <c r="J196" s="121"/>
      <c r="K196" s="81"/>
      <c r="L196" s="94"/>
      <c r="M196" s="120"/>
      <c r="N196" s="77"/>
      <c r="O196" s="119"/>
      <c r="P196" s="118"/>
    </row>
    <row r="197" spans="1:16" ht="45" customHeight="1">
      <c r="A197" s="126"/>
      <c r="B197" s="77"/>
      <c r="C197" s="125"/>
      <c r="D197" s="124"/>
      <c r="E197" s="85"/>
      <c r="F197" s="123"/>
      <c r="G197" s="122"/>
      <c r="H197" s="85"/>
      <c r="I197" s="101"/>
      <c r="J197" s="121"/>
      <c r="K197" s="81"/>
      <c r="L197" s="94"/>
      <c r="M197" s="120"/>
      <c r="N197" s="77"/>
      <c r="O197" s="119"/>
      <c r="P197" s="118"/>
    </row>
    <row r="198" spans="1:16" ht="45" customHeight="1">
      <c r="A198" s="126"/>
      <c r="B198" s="77"/>
      <c r="C198" s="125"/>
      <c r="D198" s="124"/>
      <c r="E198" s="85"/>
      <c r="F198" s="123"/>
      <c r="G198" s="122"/>
      <c r="H198" s="85"/>
      <c r="I198" s="101"/>
      <c r="J198" s="121"/>
      <c r="K198" s="81"/>
      <c r="L198" s="94"/>
      <c r="M198" s="120"/>
      <c r="N198" s="77"/>
      <c r="O198" s="119"/>
      <c r="P198" s="118"/>
    </row>
    <row r="199" spans="1:16" ht="45" customHeight="1">
      <c r="A199" s="126"/>
      <c r="B199" s="77"/>
      <c r="C199" s="125"/>
      <c r="D199" s="124"/>
      <c r="E199" s="85"/>
      <c r="F199" s="123"/>
      <c r="G199" s="122"/>
      <c r="H199" s="85"/>
      <c r="I199" s="101"/>
      <c r="J199" s="121"/>
      <c r="K199" s="81"/>
      <c r="L199" s="94"/>
      <c r="M199" s="120"/>
      <c r="N199" s="77"/>
      <c r="O199" s="119"/>
      <c r="P199" s="118"/>
    </row>
    <row r="200" spans="1:16" ht="45" customHeight="1">
      <c r="A200" s="126"/>
      <c r="B200" s="77"/>
      <c r="C200" s="125"/>
      <c r="D200" s="124"/>
      <c r="E200" s="85"/>
      <c r="F200" s="123"/>
      <c r="G200" s="122"/>
      <c r="H200" s="85"/>
      <c r="I200" s="101"/>
      <c r="J200" s="121"/>
      <c r="K200" s="81"/>
      <c r="L200" s="94"/>
      <c r="M200" s="120"/>
      <c r="N200" s="77"/>
      <c r="O200" s="119"/>
      <c r="P200" s="118"/>
    </row>
    <row r="201" spans="1:16" ht="45" customHeight="1">
      <c r="A201" s="126"/>
      <c r="B201" s="77"/>
      <c r="C201" s="125"/>
      <c r="D201" s="124"/>
      <c r="E201" s="85"/>
      <c r="F201" s="123"/>
      <c r="G201" s="122"/>
      <c r="H201" s="85"/>
      <c r="I201" s="101"/>
      <c r="J201" s="121"/>
      <c r="K201" s="81"/>
      <c r="L201" s="94"/>
      <c r="M201" s="120"/>
      <c r="N201" s="77"/>
      <c r="O201" s="119"/>
      <c r="P201" s="118"/>
    </row>
    <row r="202" spans="1:16" ht="45" customHeight="1">
      <c r="A202" s="126"/>
      <c r="B202" s="77"/>
      <c r="C202" s="125"/>
      <c r="D202" s="124"/>
      <c r="E202" s="85"/>
      <c r="F202" s="123"/>
      <c r="G202" s="122"/>
      <c r="H202" s="85"/>
      <c r="I202" s="101"/>
      <c r="J202" s="121"/>
      <c r="K202" s="81"/>
      <c r="L202" s="94"/>
      <c r="M202" s="120"/>
      <c r="N202" s="77"/>
      <c r="O202" s="119"/>
      <c r="P202" s="118"/>
    </row>
    <row r="203" spans="1:16" ht="45" customHeight="1">
      <c r="A203" s="126"/>
      <c r="B203" s="77"/>
      <c r="C203" s="125"/>
      <c r="D203" s="124"/>
      <c r="E203" s="85"/>
      <c r="F203" s="123"/>
      <c r="G203" s="122"/>
      <c r="H203" s="85"/>
      <c r="I203" s="101"/>
      <c r="J203" s="121"/>
      <c r="K203" s="81"/>
      <c r="L203" s="94"/>
      <c r="M203" s="120"/>
      <c r="N203" s="77"/>
      <c r="O203" s="119"/>
      <c r="P203" s="118"/>
    </row>
    <row r="204" spans="1:16" ht="45" customHeight="1">
      <c r="A204" s="126"/>
      <c r="B204" s="77"/>
      <c r="C204" s="125"/>
      <c r="D204" s="124"/>
      <c r="E204" s="85"/>
      <c r="F204" s="123"/>
      <c r="G204" s="122"/>
      <c r="H204" s="85"/>
      <c r="I204" s="101"/>
      <c r="J204" s="121"/>
      <c r="K204" s="81"/>
      <c r="L204" s="94"/>
      <c r="M204" s="120"/>
      <c r="N204" s="77"/>
      <c r="O204" s="119"/>
      <c r="P204" s="118"/>
    </row>
    <row r="205" spans="1:16" ht="45" customHeight="1">
      <c r="A205" s="126"/>
      <c r="B205" s="77"/>
      <c r="C205" s="125"/>
      <c r="D205" s="124"/>
      <c r="E205" s="85"/>
      <c r="F205" s="123"/>
      <c r="G205" s="122"/>
      <c r="H205" s="85"/>
      <c r="I205" s="101"/>
      <c r="J205" s="121"/>
      <c r="K205" s="81"/>
      <c r="L205" s="94"/>
      <c r="M205" s="120"/>
      <c r="N205" s="77"/>
      <c r="O205" s="119"/>
      <c r="P205" s="118"/>
    </row>
    <row r="206" spans="1:16" ht="45" customHeight="1">
      <c r="A206" s="126"/>
      <c r="B206" s="77"/>
      <c r="C206" s="125"/>
      <c r="D206" s="124"/>
      <c r="E206" s="85"/>
      <c r="F206" s="123"/>
      <c r="G206" s="122"/>
      <c r="H206" s="85"/>
      <c r="I206" s="101"/>
      <c r="J206" s="121"/>
      <c r="K206" s="81"/>
      <c r="L206" s="94"/>
      <c r="M206" s="120"/>
      <c r="N206" s="77"/>
      <c r="O206" s="119"/>
      <c r="P206" s="118"/>
    </row>
    <row r="207" spans="1:16" ht="45" customHeight="1">
      <c r="A207" s="126"/>
      <c r="B207" s="77"/>
      <c r="C207" s="125"/>
      <c r="D207" s="124"/>
      <c r="E207" s="85"/>
      <c r="F207" s="123"/>
      <c r="G207" s="122"/>
      <c r="H207" s="85"/>
      <c r="I207" s="101"/>
      <c r="J207" s="121"/>
      <c r="K207" s="81"/>
      <c r="L207" s="94"/>
      <c r="M207" s="120"/>
      <c r="N207" s="77"/>
      <c r="O207" s="119"/>
      <c r="P207" s="118"/>
    </row>
    <row r="208" spans="1:16" ht="45" customHeight="1">
      <c r="A208" s="126"/>
      <c r="B208" s="77"/>
      <c r="C208" s="125"/>
      <c r="D208" s="124"/>
      <c r="E208" s="85"/>
      <c r="F208" s="123"/>
      <c r="G208" s="122"/>
      <c r="H208" s="85"/>
      <c r="I208" s="101"/>
      <c r="J208" s="121"/>
      <c r="K208" s="81"/>
      <c r="L208" s="94"/>
      <c r="M208" s="120"/>
      <c r="N208" s="77"/>
      <c r="O208" s="119"/>
      <c r="P208" s="118"/>
    </row>
    <row r="209" spans="1:16" ht="45" customHeight="1">
      <c r="A209" s="126"/>
      <c r="B209" s="77"/>
      <c r="C209" s="125"/>
      <c r="D209" s="124"/>
      <c r="E209" s="85"/>
      <c r="F209" s="123"/>
      <c r="G209" s="122"/>
      <c r="H209" s="85"/>
      <c r="I209" s="101"/>
      <c r="J209" s="121"/>
      <c r="K209" s="81"/>
      <c r="L209" s="94"/>
      <c r="M209" s="120"/>
      <c r="N209" s="77"/>
      <c r="O209" s="119"/>
      <c r="P209" s="118"/>
    </row>
    <row r="210" spans="1:16" ht="45" customHeight="1">
      <c r="A210" s="126"/>
      <c r="B210" s="77"/>
      <c r="C210" s="125"/>
      <c r="D210" s="124"/>
      <c r="E210" s="85"/>
      <c r="F210" s="123"/>
      <c r="G210" s="122"/>
      <c r="H210" s="85"/>
      <c r="I210" s="101"/>
      <c r="J210" s="121"/>
      <c r="K210" s="81"/>
      <c r="L210" s="94"/>
      <c r="M210" s="120"/>
      <c r="N210" s="77"/>
      <c r="O210" s="119"/>
      <c r="P210" s="118"/>
    </row>
    <row r="211" spans="1:16" ht="45" customHeight="1">
      <c r="A211" s="126"/>
      <c r="B211" s="77"/>
      <c r="C211" s="125"/>
      <c r="D211" s="124"/>
      <c r="E211" s="85"/>
      <c r="F211" s="123"/>
      <c r="G211" s="122"/>
      <c r="H211" s="85"/>
      <c r="I211" s="101"/>
      <c r="J211" s="121"/>
      <c r="K211" s="81"/>
      <c r="L211" s="94"/>
      <c r="M211" s="120"/>
      <c r="N211" s="77"/>
      <c r="O211" s="119"/>
      <c r="P211" s="118"/>
    </row>
    <row r="212" spans="1:16" ht="45" customHeight="1">
      <c r="A212" s="126"/>
      <c r="B212" s="77"/>
      <c r="C212" s="125"/>
      <c r="D212" s="124"/>
      <c r="E212" s="85"/>
      <c r="F212" s="123"/>
      <c r="G212" s="122"/>
      <c r="H212" s="85"/>
      <c r="I212" s="101"/>
      <c r="J212" s="121"/>
      <c r="K212" s="81"/>
      <c r="L212" s="94"/>
      <c r="M212" s="120"/>
      <c r="N212" s="77"/>
      <c r="O212" s="119"/>
      <c r="P212" s="118"/>
    </row>
    <row r="213" spans="1:16" ht="45" customHeight="1">
      <c r="A213" s="126"/>
      <c r="B213" s="77"/>
      <c r="C213" s="125"/>
      <c r="D213" s="124"/>
      <c r="E213" s="85"/>
      <c r="F213" s="123"/>
      <c r="G213" s="122"/>
      <c r="H213" s="85"/>
      <c r="I213" s="101"/>
      <c r="J213" s="121"/>
      <c r="K213" s="81"/>
      <c r="L213" s="94"/>
      <c r="M213" s="120"/>
      <c r="N213" s="77"/>
      <c r="O213" s="119"/>
      <c r="P213" s="118"/>
    </row>
    <row r="214" spans="1:16" ht="45" customHeight="1">
      <c r="A214" s="126"/>
      <c r="B214" s="77"/>
      <c r="C214" s="125"/>
      <c r="D214" s="124"/>
      <c r="E214" s="85"/>
      <c r="F214" s="123"/>
      <c r="G214" s="122"/>
      <c r="H214" s="85"/>
      <c r="I214" s="101"/>
      <c r="J214" s="121"/>
      <c r="K214" s="81"/>
      <c r="L214" s="94"/>
      <c r="M214" s="120"/>
      <c r="N214" s="77"/>
      <c r="O214" s="119"/>
      <c r="P214" s="118"/>
    </row>
    <row r="215" spans="1:16" ht="45" customHeight="1">
      <c r="A215" s="126"/>
      <c r="B215" s="77"/>
      <c r="C215" s="125"/>
      <c r="D215" s="124"/>
      <c r="E215" s="85"/>
      <c r="F215" s="123"/>
      <c r="G215" s="122"/>
      <c r="H215" s="85"/>
      <c r="I215" s="101"/>
      <c r="J215" s="121"/>
      <c r="K215" s="81"/>
      <c r="L215" s="94"/>
      <c r="M215" s="120"/>
      <c r="N215" s="77"/>
      <c r="O215" s="119"/>
      <c r="P215" s="118"/>
    </row>
    <row r="216" spans="1:16" ht="45" customHeight="1">
      <c r="A216" s="126"/>
      <c r="B216" s="77"/>
      <c r="C216" s="125"/>
      <c r="D216" s="124"/>
      <c r="E216" s="85"/>
      <c r="F216" s="123"/>
      <c r="G216" s="122"/>
      <c r="H216" s="85"/>
      <c r="I216" s="101"/>
      <c r="J216" s="121"/>
      <c r="K216" s="81"/>
      <c r="L216" s="94"/>
      <c r="M216" s="120"/>
      <c r="N216" s="77"/>
      <c r="O216" s="119"/>
      <c r="P216" s="118"/>
    </row>
    <row r="217" spans="1:16" ht="45" customHeight="1">
      <c r="A217" s="126"/>
      <c r="B217" s="77"/>
      <c r="C217" s="125"/>
      <c r="D217" s="124"/>
      <c r="E217" s="85"/>
      <c r="F217" s="123"/>
      <c r="G217" s="122"/>
      <c r="H217" s="85"/>
      <c r="I217" s="101"/>
      <c r="J217" s="121"/>
      <c r="K217" s="81"/>
      <c r="L217" s="94"/>
      <c r="M217" s="120"/>
      <c r="N217" s="77"/>
      <c r="O217" s="119"/>
      <c r="P217" s="118"/>
    </row>
    <row r="218" spans="1:16" ht="45" customHeight="1">
      <c r="A218" s="126"/>
      <c r="B218" s="77"/>
      <c r="C218" s="125"/>
      <c r="D218" s="124"/>
      <c r="E218" s="85"/>
      <c r="F218" s="123"/>
      <c r="G218" s="122"/>
      <c r="H218" s="85"/>
      <c r="I218" s="101"/>
      <c r="J218" s="121"/>
      <c r="K218" s="81"/>
      <c r="L218" s="94"/>
      <c r="M218" s="120"/>
      <c r="N218" s="77"/>
      <c r="O218" s="119"/>
      <c r="P218" s="118"/>
    </row>
    <row r="219" spans="1:16" ht="45" customHeight="1">
      <c r="A219" s="126"/>
      <c r="B219" s="77"/>
      <c r="C219" s="125"/>
      <c r="D219" s="124"/>
      <c r="E219" s="85"/>
      <c r="F219" s="123"/>
      <c r="G219" s="122"/>
      <c r="H219" s="85"/>
      <c r="I219" s="101"/>
      <c r="J219" s="121"/>
      <c r="K219" s="81"/>
      <c r="L219" s="94"/>
      <c r="M219" s="120"/>
      <c r="N219" s="77"/>
      <c r="O219" s="119"/>
      <c r="P219" s="118"/>
    </row>
    <row r="220" spans="1:16" ht="45" customHeight="1">
      <c r="A220" s="126"/>
      <c r="B220" s="77"/>
      <c r="C220" s="125"/>
      <c r="D220" s="124"/>
      <c r="E220" s="85"/>
      <c r="F220" s="123"/>
      <c r="G220" s="122"/>
      <c r="H220" s="85"/>
      <c r="I220" s="101"/>
      <c r="J220" s="121"/>
      <c r="K220" s="81"/>
      <c r="L220" s="94"/>
      <c r="M220" s="120"/>
      <c r="N220" s="77"/>
      <c r="O220" s="119"/>
      <c r="P220" s="118"/>
    </row>
    <row r="221" spans="1:16" ht="45" customHeight="1">
      <c r="A221" s="126"/>
      <c r="B221" s="77"/>
      <c r="C221" s="125"/>
      <c r="D221" s="124"/>
      <c r="E221" s="85"/>
      <c r="F221" s="123"/>
      <c r="G221" s="122"/>
      <c r="H221" s="85"/>
      <c r="I221" s="101"/>
      <c r="J221" s="121"/>
      <c r="K221" s="81"/>
      <c r="L221" s="94"/>
      <c r="M221" s="120"/>
      <c r="N221" s="77"/>
      <c r="O221" s="119"/>
      <c r="P221" s="118"/>
    </row>
    <row r="222" spans="1:16" ht="45" customHeight="1">
      <c r="A222" s="126"/>
      <c r="B222" s="77"/>
      <c r="C222" s="125"/>
      <c r="D222" s="124"/>
      <c r="E222" s="85"/>
      <c r="F222" s="123"/>
      <c r="G222" s="122"/>
      <c r="H222" s="85"/>
      <c r="I222" s="101"/>
      <c r="J222" s="121"/>
      <c r="K222" s="81"/>
      <c r="L222" s="94"/>
      <c r="M222" s="120"/>
      <c r="N222" s="77"/>
      <c r="O222" s="119"/>
      <c r="P222" s="118"/>
    </row>
    <row r="223" spans="1:16" ht="45" customHeight="1">
      <c r="A223" s="126"/>
      <c r="B223" s="77"/>
      <c r="C223" s="125"/>
      <c r="D223" s="124"/>
      <c r="E223" s="85"/>
      <c r="F223" s="123"/>
      <c r="G223" s="122"/>
      <c r="H223" s="85"/>
      <c r="I223" s="101"/>
      <c r="J223" s="121"/>
      <c r="K223" s="81"/>
      <c r="L223" s="94"/>
      <c r="M223" s="120"/>
      <c r="N223" s="77"/>
      <c r="O223" s="119"/>
      <c r="P223" s="118"/>
    </row>
    <row r="224" spans="1:16" ht="45" customHeight="1">
      <c r="A224" s="126"/>
      <c r="B224" s="77"/>
      <c r="C224" s="125"/>
      <c r="D224" s="124"/>
      <c r="E224" s="85"/>
      <c r="F224" s="123"/>
      <c r="G224" s="122"/>
      <c r="H224" s="85"/>
      <c r="I224" s="101"/>
      <c r="J224" s="121"/>
      <c r="K224" s="81"/>
      <c r="L224" s="94"/>
      <c r="M224" s="120"/>
      <c r="N224" s="77"/>
      <c r="O224" s="119"/>
      <c r="P224" s="118"/>
    </row>
    <row r="225" spans="1:16" ht="45" customHeight="1">
      <c r="A225" s="126"/>
      <c r="B225" s="77"/>
      <c r="C225" s="125"/>
      <c r="D225" s="124"/>
      <c r="E225" s="85"/>
      <c r="F225" s="123"/>
      <c r="G225" s="122"/>
      <c r="H225" s="85"/>
      <c r="I225" s="101"/>
      <c r="J225" s="121"/>
      <c r="K225" s="81"/>
      <c r="L225" s="94"/>
      <c r="M225" s="120"/>
      <c r="N225" s="77"/>
      <c r="O225" s="119"/>
      <c r="P225" s="118"/>
    </row>
    <row r="226" spans="1:16" ht="45" customHeight="1">
      <c r="A226" s="126"/>
      <c r="B226" s="77"/>
      <c r="C226" s="125"/>
      <c r="D226" s="124"/>
      <c r="E226" s="85"/>
      <c r="F226" s="123"/>
      <c r="G226" s="122"/>
      <c r="H226" s="85"/>
      <c r="I226" s="101"/>
      <c r="J226" s="121"/>
      <c r="K226" s="81"/>
      <c r="L226" s="94"/>
      <c r="M226" s="120"/>
      <c r="N226" s="77"/>
      <c r="O226" s="119"/>
      <c r="P226" s="118"/>
    </row>
    <row r="227" spans="1:16" ht="45" customHeight="1">
      <c r="A227" s="126"/>
      <c r="B227" s="77"/>
      <c r="C227" s="125"/>
      <c r="D227" s="124"/>
      <c r="E227" s="85"/>
      <c r="F227" s="123"/>
      <c r="G227" s="122"/>
      <c r="H227" s="85"/>
      <c r="I227" s="101"/>
      <c r="J227" s="121"/>
      <c r="K227" s="81"/>
      <c r="L227" s="94"/>
      <c r="M227" s="120"/>
      <c r="N227" s="77"/>
      <c r="O227" s="119"/>
      <c r="P227" s="118"/>
    </row>
    <row r="228" spans="1:16" ht="45" customHeight="1">
      <c r="A228" s="126"/>
      <c r="B228" s="77"/>
      <c r="C228" s="125"/>
      <c r="D228" s="124"/>
      <c r="E228" s="85"/>
      <c r="F228" s="123"/>
      <c r="G228" s="122"/>
      <c r="H228" s="85"/>
      <c r="I228" s="101"/>
      <c r="J228" s="121"/>
      <c r="K228" s="81"/>
      <c r="L228" s="94"/>
      <c r="M228" s="120"/>
      <c r="N228" s="77"/>
      <c r="O228" s="119"/>
      <c r="P228" s="118"/>
    </row>
    <row r="229" spans="1:16" ht="45" customHeight="1">
      <c r="A229" s="126"/>
      <c r="B229" s="77"/>
      <c r="C229" s="125"/>
      <c r="D229" s="124"/>
      <c r="E229" s="85"/>
      <c r="F229" s="123"/>
      <c r="G229" s="122"/>
      <c r="H229" s="85"/>
      <c r="I229" s="101"/>
      <c r="J229" s="121"/>
      <c r="K229" s="81"/>
      <c r="L229" s="94"/>
      <c r="M229" s="120"/>
      <c r="N229" s="77"/>
      <c r="O229" s="119"/>
      <c r="P229" s="118"/>
    </row>
    <row r="230" spans="1:16" ht="45" customHeight="1">
      <c r="A230" s="126"/>
      <c r="B230" s="77"/>
      <c r="C230" s="125"/>
      <c r="D230" s="124"/>
      <c r="E230" s="85"/>
      <c r="F230" s="123"/>
      <c r="G230" s="122"/>
      <c r="H230" s="85"/>
      <c r="I230" s="101"/>
      <c r="J230" s="121"/>
      <c r="K230" s="81"/>
      <c r="L230" s="94"/>
      <c r="M230" s="120"/>
      <c r="N230" s="77"/>
      <c r="O230" s="119"/>
      <c r="P230" s="118"/>
    </row>
    <row r="231" spans="1:16" ht="45" customHeight="1">
      <c r="A231" s="126"/>
      <c r="B231" s="77"/>
      <c r="C231" s="125"/>
      <c r="D231" s="124"/>
      <c r="E231" s="85"/>
      <c r="F231" s="123"/>
      <c r="G231" s="122"/>
      <c r="H231" s="85"/>
      <c r="I231" s="101"/>
      <c r="J231" s="121"/>
      <c r="K231" s="81"/>
      <c r="L231" s="94"/>
      <c r="M231" s="120"/>
      <c r="N231" s="77"/>
      <c r="O231" s="119"/>
      <c r="P231" s="118"/>
    </row>
    <row r="232" spans="1:16" ht="45" customHeight="1">
      <c r="A232" s="126"/>
      <c r="B232" s="77"/>
      <c r="C232" s="125"/>
      <c r="D232" s="124"/>
      <c r="E232" s="85"/>
      <c r="F232" s="123"/>
      <c r="G232" s="122"/>
      <c r="H232" s="85"/>
      <c r="I232" s="101"/>
      <c r="J232" s="121"/>
      <c r="K232" s="81"/>
      <c r="L232" s="94"/>
      <c r="M232" s="120"/>
      <c r="N232" s="77"/>
      <c r="O232" s="119"/>
      <c r="P232" s="118"/>
    </row>
    <row r="233" spans="1:16" ht="45" customHeight="1">
      <c r="A233" s="126"/>
      <c r="B233" s="77"/>
      <c r="C233" s="125"/>
      <c r="D233" s="124"/>
      <c r="E233" s="85"/>
      <c r="F233" s="123"/>
      <c r="G233" s="122"/>
      <c r="H233" s="85"/>
      <c r="I233" s="101"/>
      <c r="J233" s="121"/>
      <c r="K233" s="81"/>
      <c r="L233" s="94"/>
      <c r="M233" s="120"/>
      <c r="N233" s="77"/>
      <c r="O233" s="119"/>
      <c r="P233" s="118"/>
    </row>
    <row r="234" spans="1:16" ht="45" customHeight="1">
      <c r="A234" s="126"/>
      <c r="B234" s="77"/>
      <c r="C234" s="125"/>
      <c r="D234" s="124"/>
      <c r="E234" s="85"/>
      <c r="F234" s="123"/>
      <c r="G234" s="122"/>
      <c r="H234" s="85"/>
      <c r="I234" s="101"/>
      <c r="J234" s="121"/>
      <c r="K234" s="81"/>
      <c r="L234" s="94"/>
      <c r="M234" s="120"/>
      <c r="N234" s="77"/>
      <c r="O234" s="119"/>
      <c r="P234" s="118"/>
    </row>
    <row r="235" spans="1:16" ht="45" customHeight="1">
      <c r="A235" s="126"/>
      <c r="B235" s="77"/>
      <c r="C235" s="125"/>
      <c r="D235" s="124"/>
      <c r="E235" s="85"/>
      <c r="F235" s="123"/>
      <c r="G235" s="122"/>
      <c r="H235" s="85"/>
      <c r="I235" s="101"/>
      <c r="J235" s="121"/>
      <c r="K235" s="81"/>
      <c r="L235" s="94"/>
      <c r="M235" s="120"/>
      <c r="N235" s="77"/>
      <c r="O235" s="119"/>
      <c r="P235" s="118"/>
    </row>
    <row r="236" spans="1:16" ht="45" customHeight="1">
      <c r="A236" s="126"/>
      <c r="B236" s="77"/>
      <c r="C236" s="125"/>
      <c r="D236" s="124"/>
      <c r="E236" s="85"/>
      <c r="F236" s="123"/>
      <c r="G236" s="122"/>
      <c r="H236" s="85"/>
      <c r="I236" s="101"/>
      <c r="J236" s="121"/>
      <c r="K236" s="81"/>
      <c r="L236" s="94"/>
      <c r="M236" s="120"/>
      <c r="N236" s="77"/>
      <c r="O236" s="119"/>
      <c r="P236" s="118"/>
    </row>
    <row r="237" spans="1:16" ht="45" customHeight="1">
      <c r="A237" s="126"/>
      <c r="B237" s="77"/>
      <c r="C237" s="125"/>
      <c r="D237" s="124"/>
      <c r="E237" s="85"/>
      <c r="F237" s="123"/>
      <c r="G237" s="122"/>
      <c r="H237" s="85"/>
      <c r="I237" s="101"/>
      <c r="J237" s="121"/>
      <c r="K237" s="81"/>
      <c r="L237" s="94"/>
      <c r="M237" s="120"/>
      <c r="N237" s="77"/>
      <c r="O237" s="119"/>
      <c r="P237" s="118"/>
    </row>
    <row r="238" spans="1:16" ht="45" customHeight="1">
      <c r="A238" s="126"/>
      <c r="B238" s="77"/>
      <c r="C238" s="125"/>
      <c r="D238" s="124"/>
      <c r="E238" s="85"/>
      <c r="F238" s="123"/>
      <c r="G238" s="122"/>
      <c r="H238" s="85"/>
      <c r="I238" s="101"/>
      <c r="J238" s="121"/>
      <c r="K238" s="81"/>
      <c r="L238" s="94"/>
      <c r="M238" s="120"/>
      <c r="N238" s="77"/>
      <c r="O238" s="119"/>
      <c r="P238" s="118"/>
    </row>
    <row r="239" spans="1:16" ht="45" customHeight="1">
      <c r="A239" s="126"/>
      <c r="B239" s="77"/>
      <c r="C239" s="125"/>
      <c r="D239" s="124"/>
      <c r="E239" s="85"/>
      <c r="F239" s="123"/>
      <c r="G239" s="122"/>
      <c r="H239" s="85"/>
      <c r="I239" s="101"/>
      <c r="J239" s="121"/>
      <c r="K239" s="81"/>
      <c r="L239" s="94"/>
      <c r="M239" s="120"/>
      <c r="N239" s="77"/>
      <c r="O239" s="119"/>
      <c r="P239" s="118"/>
    </row>
    <row r="240" spans="1:16" ht="45" customHeight="1">
      <c r="A240" s="126"/>
      <c r="B240" s="77"/>
      <c r="C240" s="125"/>
      <c r="D240" s="124"/>
      <c r="E240" s="85"/>
      <c r="F240" s="123"/>
      <c r="G240" s="122"/>
      <c r="H240" s="85"/>
      <c r="I240" s="101"/>
      <c r="J240" s="121"/>
      <c r="K240" s="81"/>
      <c r="L240" s="94"/>
      <c r="M240" s="120"/>
      <c r="N240" s="77"/>
      <c r="O240" s="119"/>
      <c r="P240" s="118"/>
    </row>
    <row r="241" spans="3:16" ht="50.1" customHeight="1"/>
    <row r="242" spans="3:16" ht="50.1" customHeight="1"/>
    <row r="243" spans="3:16" ht="50.1" customHeight="1"/>
    <row r="244" spans="3:16" ht="50.1" customHeight="1"/>
    <row r="245" spans="3:16" ht="50.1" customHeight="1"/>
    <row r="246" spans="3:16" ht="50.1" customHeight="1"/>
    <row r="247" spans="3:16" ht="50.1" customHeight="1"/>
    <row r="248" spans="3:16" s="65" customFormat="1" ht="50.1" customHeight="1">
      <c r="C248" s="87"/>
      <c r="D248" s="88"/>
      <c r="E248" s="84"/>
      <c r="F248" s="72"/>
      <c r="G248" s="88"/>
      <c r="H248" s="84"/>
      <c r="I248" s="72"/>
      <c r="J248" s="117"/>
      <c r="K248" s="116"/>
      <c r="L248" s="116"/>
      <c r="M248" s="88"/>
      <c r="O248" s="115"/>
      <c r="P248" s="114"/>
    </row>
  </sheetData>
  <mergeCells count="60">
    <mergeCell ref="M13:M14"/>
    <mergeCell ref="O13:O14"/>
    <mergeCell ref="A15:A16"/>
    <mergeCell ref="C15:C16"/>
    <mergeCell ref="D15:D16"/>
    <mergeCell ref="F15:F16"/>
    <mergeCell ref="G15:G16"/>
    <mergeCell ref="J15:J16"/>
    <mergeCell ref="M15:M16"/>
    <mergeCell ref="O15:O16"/>
    <mergeCell ref="A13:A14"/>
    <mergeCell ref="C13:C14"/>
    <mergeCell ref="D13:D14"/>
    <mergeCell ref="F13:F14"/>
    <mergeCell ref="G13:G14"/>
    <mergeCell ref="J13:J14"/>
    <mergeCell ref="A10:A11"/>
    <mergeCell ref="C10:C11"/>
    <mergeCell ref="D10:D11"/>
    <mergeCell ref="F10:F11"/>
    <mergeCell ref="G10:G11"/>
    <mergeCell ref="H10:I10"/>
    <mergeCell ref="M8:M9"/>
    <mergeCell ref="O8:O9"/>
    <mergeCell ref="J8:J9"/>
    <mergeCell ref="J10:J11"/>
    <mergeCell ref="M10:M11"/>
    <mergeCell ref="O10:O11"/>
    <mergeCell ref="A8:A9"/>
    <mergeCell ref="C8:C9"/>
    <mergeCell ref="D8:D9"/>
    <mergeCell ref="F8:F9"/>
    <mergeCell ref="G8:G9"/>
    <mergeCell ref="M4:M5"/>
    <mergeCell ref="O4:O5"/>
    <mergeCell ref="A6:A7"/>
    <mergeCell ref="C6:C7"/>
    <mergeCell ref="D6:D7"/>
    <mergeCell ref="F6:F7"/>
    <mergeCell ref="G6:G7"/>
    <mergeCell ref="J6:J7"/>
    <mergeCell ref="M6:M7"/>
    <mergeCell ref="O6:O7"/>
    <mergeCell ref="A4:A5"/>
    <mergeCell ref="C4:C5"/>
    <mergeCell ref="D4:D5"/>
    <mergeCell ref="F4:F5"/>
    <mergeCell ref="G4:G5"/>
    <mergeCell ref="J4:J5"/>
    <mergeCell ref="A1:O1"/>
    <mergeCell ref="A2:A3"/>
    <mergeCell ref="C2:D3"/>
    <mergeCell ref="F2:G3"/>
    <mergeCell ref="J2:J3"/>
    <mergeCell ref="K2:L2"/>
    <mergeCell ref="M2:M3"/>
    <mergeCell ref="N2:N3"/>
    <mergeCell ref="K3:L3"/>
    <mergeCell ref="H2:I2"/>
    <mergeCell ref="H3:I3"/>
  </mergeCells>
  <phoneticPr fontId="37" type="noConversion"/>
  <printOptions horizontalCentered="1" verticalCentered="1"/>
  <pageMargins left="0.25" right="0.25" top="0.75" bottom="0.75" header="0.3" footer="0.3"/>
  <pageSetup paperSize="9" scale="79" fitToHeight="0" orientation="landscape" r:id="rId1"/>
  <headerFooter>
    <oddFooter>&amp;C第&amp;P頁 共&amp;N頁</oddFooter>
  </headerFooter>
  <rowBreaks count="1" manualBreakCount="1">
    <brk id="19" max="1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249"/>
  <sheetViews>
    <sheetView view="pageBreakPreview" zoomScale="110" zoomScaleNormal="100" zoomScaleSheetLayoutView="110" zoomScalePageLayoutView="120" workbookViewId="0">
      <selection activeCell="L10" sqref="L10"/>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3.125" style="72" customWidth="1"/>
    <col min="10" max="10" width="20.125" style="117"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370" t="s">
        <v>464</v>
      </c>
      <c r="B1" s="1371"/>
      <c r="C1" s="1371"/>
      <c r="D1" s="1371"/>
      <c r="E1" s="1371"/>
      <c r="F1" s="1371"/>
      <c r="G1" s="1371"/>
      <c r="H1" s="1371"/>
      <c r="I1" s="1371"/>
      <c r="J1" s="1371"/>
      <c r="K1" s="1371"/>
      <c r="L1" s="1371"/>
      <c r="M1" s="1371"/>
      <c r="N1" s="1371"/>
      <c r="O1" s="1372"/>
      <c r="P1" s="118"/>
    </row>
    <row r="2" spans="1:16">
      <c r="A2" s="1384" t="s">
        <v>248</v>
      </c>
      <c r="B2" s="62" t="s">
        <v>250</v>
      </c>
      <c r="C2" s="1373" t="s">
        <v>465</v>
      </c>
      <c r="D2" s="1374"/>
      <c r="E2" s="63" t="s">
        <v>393</v>
      </c>
      <c r="F2" s="1373" t="s">
        <v>466</v>
      </c>
      <c r="G2" s="1374"/>
      <c r="H2" s="1407" t="s">
        <v>394</v>
      </c>
      <c r="I2" s="1408"/>
      <c r="J2" s="1386" t="s">
        <v>467</v>
      </c>
      <c r="K2" s="1386" t="s">
        <v>395</v>
      </c>
      <c r="L2" s="1392"/>
      <c r="M2" s="1394" t="s">
        <v>468</v>
      </c>
      <c r="N2" s="1373" t="s">
        <v>469</v>
      </c>
      <c r="O2" s="64" t="s">
        <v>249</v>
      </c>
      <c r="P2" s="118"/>
    </row>
    <row r="3" spans="1:16">
      <c r="A3" s="1385"/>
      <c r="B3" s="65" t="s">
        <v>260</v>
      </c>
      <c r="C3" s="1375"/>
      <c r="D3" s="1375"/>
      <c r="E3" s="66" t="s">
        <v>470</v>
      </c>
      <c r="F3" s="1375"/>
      <c r="G3" s="1375"/>
      <c r="H3" s="1409" t="s">
        <v>396</v>
      </c>
      <c r="I3" s="1395"/>
      <c r="J3" s="1387"/>
      <c r="K3" s="1387" t="s">
        <v>397</v>
      </c>
      <c r="L3" s="1393"/>
      <c r="M3" s="1395"/>
      <c r="N3" s="1396"/>
      <c r="O3" s="67" t="s">
        <v>439</v>
      </c>
      <c r="P3" s="118"/>
    </row>
    <row r="4" spans="1:16" ht="30" customHeight="1">
      <c r="A4" s="1570">
        <v>18</v>
      </c>
      <c r="B4" s="74" t="s">
        <v>307</v>
      </c>
      <c r="C4" s="1378">
        <v>3</v>
      </c>
      <c r="D4" s="1380" t="s">
        <v>459</v>
      </c>
      <c r="E4" s="75" t="s">
        <v>528</v>
      </c>
      <c r="F4" s="1382">
        <v>3</v>
      </c>
      <c r="G4" s="1575" t="s">
        <v>459</v>
      </c>
      <c r="H4" s="1549" t="s">
        <v>875</v>
      </c>
      <c r="I4" s="1390"/>
      <c r="J4" s="1475" t="s">
        <v>876</v>
      </c>
      <c r="K4" s="81">
        <v>3</v>
      </c>
      <c r="L4" s="94" t="s">
        <v>459</v>
      </c>
      <c r="M4" s="1425" t="s">
        <v>444</v>
      </c>
      <c r="N4" s="82" t="s">
        <v>488</v>
      </c>
      <c r="O4" s="1578" t="s">
        <v>877</v>
      </c>
      <c r="P4" s="118"/>
    </row>
    <row r="5" spans="1:16" ht="30" customHeight="1">
      <c r="A5" s="1570"/>
      <c r="B5" s="74" t="s">
        <v>404</v>
      </c>
      <c r="C5" s="1379"/>
      <c r="D5" s="1381"/>
      <c r="E5" s="85" t="s">
        <v>875</v>
      </c>
      <c r="F5" s="1383"/>
      <c r="G5" s="1576"/>
      <c r="H5" s="1460" t="s">
        <v>885</v>
      </c>
      <c r="I5" s="1461"/>
      <c r="J5" s="1475"/>
      <c r="K5" s="81">
        <v>3</v>
      </c>
      <c r="L5" s="94" t="s">
        <v>459</v>
      </c>
      <c r="M5" s="1425"/>
      <c r="N5" s="82" t="s">
        <v>499</v>
      </c>
      <c r="O5" s="1578"/>
      <c r="P5" s="118"/>
    </row>
    <row r="6" spans="1:16" ht="30" customHeight="1">
      <c r="A6" s="1570">
        <v>18</v>
      </c>
      <c r="B6" s="74" t="s">
        <v>307</v>
      </c>
      <c r="C6" s="1378">
        <v>3</v>
      </c>
      <c r="D6" s="1380" t="s">
        <v>459</v>
      </c>
      <c r="E6" s="75" t="s">
        <v>528</v>
      </c>
      <c r="F6" s="1382">
        <v>3</v>
      </c>
      <c r="G6" s="1575" t="s">
        <v>459</v>
      </c>
      <c r="H6" s="1579" t="s">
        <v>882</v>
      </c>
      <c r="I6" s="1425"/>
      <c r="J6" s="1475" t="s">
        <v>876</v>
      </c>
      <c r="K6" s="81">
        <v>3</v>
      </c>
      <c r="L6" s="94" t="s">
        <v>459</v>
      </c>
      <c r="M6" s="1425" t="s">
        <v>444</v>
      </c>
      <c r="N6" s="82" t="s">
        <v>488</v>
      </c>
      <c r="O6" s="1578" t="s">
        <v>881</v>
      </c>
      <c r="P6" s="118"/>
    </row>
    <row r="7" spans="1:16" ht="30" customHeight="1">
      <c r="A7" s="1570"/>
      <c r="B7" s="74" t="s">
        <v>404</v>
      </c>
      <c r="C7" s="1379"/>
      <c r="D7" s="1381"/>
      <c r="E7" s="75" t="s">
        <v>882</v>
      </c>
      <c r="F7" s="1383"/>
      <c r="G7" s="1576"/>
      <c r="H7" s="81" t="s">
        <v>885</v>
      </c>
      <c r="I7" s="94" t="s">
        <v>4949</v>
      </c>
      <c r="J7" s="1475"/>
      <c r="K7" s="81">
        <v>3</v>
      </c>
      <c r="L7" s="94" t="s">
        <v>459</v>
      </c>
      <c r="M7" s="1425"/>
      <c r="N7" s="82" t="s">
        <v>499</v>
      </c>
      <c r="O7" s="1578"/>
      <c r="P7" s="118"/>
    </row>
    <row r="8" spans="1:16" ht="30" customHeight="1">
      <c r="A8" s="1580" t="s">
        <v>4951</v>
      </c>
      <c r="B8" s="74" t="s">
        <v>307</v>
      </c>
      <c r="C8" s="1378">
        <v>48</v>
      </c>
      <c r="D8" s="1380" t="s">
        <v>459</v>
      </c>
      <c r="E8" s="75" t="s">
        <v>4952</v>
      </c>
      <c r="F8" s="1382">
        <v>74</v>
      </c>
      <c r="G8" s="1575" t="s">
        <v>459</v>
      </c>
      <c r="H8" s="1579" t="str">
        <f>E8</f>
        <v>111/02/25</v>
      </c>
      <c r="I8" s="1425"/>
      <c r="J8" s="1475" t="s">
        <v>876</v>
      </c>
      <c r="K8" s="81">
        <f>F8</f>
        <v>74</v>
      </c>
      <c r="L8" s="94" t="s">
        <v>459</v>
      </c>
      <c r="M8" s="1425" t="s">
        <v>444</v>
      </c>
      <c r="N8" s="82" t="s">
        <v>4629</v>
      </c>
      <c r="O8" s="1574" t="s">
        <v>5326</v>
      </c>
      <c r="P8" s="118"/>
    </row>
    <row r="9" spans="1:16" ht="30" customHeight="1">
      <c r="A9" s="1570"/>
      <c r="B9" s="74" t="s">
        <v>404</v>
      </c>
      <c r="C9" s="1379"/>
      <c r="D9" s="1381"/>
      <c r="E9" s="75" t="str">
        <f>E8</f>
        <v>111/02/25</v>
      </c>
      <c r="F9" s="1383"/>
      <c r="G9" s="1576"/>
      <c r="H9" s="81">
        <v>3</v>
      </c>
      <c r="I9" s="94" t="s">
        <v>4949</v>
      </c>
      <c r="J9" s="1475"/>
      <c r="K9" s="81">
        <f>H9</f>
        <v>3</v>
      </c>
      <c r="L9" s="94" t="s">
        <v>459</v>
      </c>
      <c r="M9" s="1425"/>
      <c r="N9" s="82" t="s">
        <v>3539</v>
      </c>
      <c r="O9" s="1574"/>
      <c r="P9" s="118"/>
    </row>
    <row r="10" spans="1:16" ht="30" customHeight="1">
      <c r="A10" s="1376"/>
      <c r="B10" s="128"/>
      <c r="C10" s="1378"/>
      <c r="D10" s="1380"/>
      <c r="E10" s="85"/>
      <c r="F10" s="1378"/>
      <c r="G10" s="1380"/>
      <c r="H10" s="85"/>
      <c r="I10" s="317"/>
      <c r="J10" s="1535"/>
      <c r="K10" s="81"/>
      <c r="L10" s="94"/>
      <c r="M10" s="1425"/>
      <c r="N10" s="77"/>
      <c r="O10" s="1535"/>
      <c r="P10" s="118"/>
    </row>
    <row r="11" spans="1:16" ht="30" customHeight="1">
      <c r="A11" s="1376"/>
      <c r="B11" s="77"/>
      <c r="C11" s="1379"/>
      <c r="D11" s="1381"/>
      <c r="E11" s="85"/>
      <c r="F11" s="1379"/>
      <c r="G11" s="1381"/>
      <c r="H11" s="127"/>
      <c r="I11" s="383"/>
      <c r="J11" s="1536"/>
      <c r="K11" s="81"/>
      <c r="L11" s="94"/>
      <c r="M11" s="1425"/>
      <c r="N11" s="77"/>
      <c r="O11" s="1537"/>
      <c r="P11" s="118"/>
    </row>
    <row r="12" spans="1:16" ht="30" customHeight="1">
      <c r="A12" s="1376"/>
      <c r="B12" s="128"/>
      <c r="C12" s="1378"/>
      <c r="D12" s="1380"/>
      <c r="E12" s="85"/>
      <c r="F12" s="1378"/>
      <c r="G12" s="1380"/>
      <c r="H12" s="85"/>
      <c r="I12" s="317"/>
      <c r="J12" s="1535"/>
      <c r="K12" s="81"/>
      <c r="L12" s="94"/>
      <c r="M12" s="1425"/>
      <c r="N12" s="77"/>
      <c r="O12" s="1535"/>
      <c r="P12" s="118"/>
    </row>
    <row r="13" spans="1:16" ht="30" customHeight="1">
      <c r="A13" s="1376"/>
      <c r="B13" s="77"/>
      <c r="C13" s="1379"/>
      <c r="D13" s="1381"/>
      <c r="E13" s="85"/>
      <c r="F13" s="1379"/>
      <c r="G13" s="1381"/>
      <c r="H13" s="127"/>
      <c r="I13" s="383"/>
      <c r="J13" s="1536"/>
      <c r="K13" s="81"/>
      <c r="L13" s="94"/>
      <c r="M13" s="1425"/>
      <c r="N13" s="77"/>
      <c r="O13" s="1537"/>
      <c r="P13" s="118"/>
    </row>
    <row r="14" spans="1:16" ht="30" customHeight="1">
      <c r="A14" s="1376"/>
      <c r="B14" s="128"/>
      <c r="C14" s="1378"/>
      <c r="D14" s="1380"/>
      <c r="E14" s="85"/>
      <c r="F14" s="1382"/>
      <c r="G14" s="1380"/>
      <c r="H14" s="85"/>
      <c r="I14" s="317"/>
      <c r="J14" s="1535"/>
      <c r="K14" s="81"/>
      <c r="L14" s="94"/>
      <c r="M14" s="1425"/>
      <c r="N14" s="77"/>
      <c r="O14" s="1535"/>
      <c r="P14" s="118"/>
    </row>
    <row r="15" spans="1:16" ht="30" customHeight="1">
      <c r="A15" s="1376"/>
      <c r="B15" s="77"/>
      <c r="C15" s="1379"/>
      <c r="D15" s="1381"/>
      <c r="E15" s="85"/>
      <c r="F15" s="1538"/>
      <c r="G15" s="1381"/>
      <c r="H15" s="127"/>
      <c r="I15" s="383"/>
      <c r="J15" s="1536"/>
      <c r="K15" s="81"/>
      <c r="L15" s="94"/>
      <c r="M15" s="1425"/>
      <c r="N15" s="77"/>
      <c r="O15" s="1537"/>
      <c r="P15" s="118"/>
    </row>
    <row r="16" spans="1:16" ht="30" customHeight="1">
      <c r="A16" s="126"/>
      <c r="B16" s="77"/>
      <c r="C16" s="125"/>
      <c r="D16" s="124"/>
      <c r="E16" s="85"/>
      <c r="F16" s="123"/>
      <c r="G16" s="122"/>
      <c r="H16" s="85"/>
      <c r="I16" s="101"/>
      <c r="J16" s="121"/>
      <c r="K16" s="81"/>
      <c r="L16" s="94"/>
      <c r="M16" s="120"/>
      <c r="N16" s="77"/>
      <c r="O16" s="119"/>
      <c r="P16" s="118"/>
    </row>
    <row r="17" spans="1:16" ht="30" customHeight="1">
      <c r="A17" s="126"/>
      <c r="B17" s="77"/>
      <c r="C17" s="125"/>
      <c r="D17" s="124"/>
      <c r="E17" s="85"/>
      <c r="F17" s="123"/>
      <c r="G17" s="122"/>
      <c r="H17" s="85"/>
      <c r="I17" s="101"/>
      <c r="J17" s="121"/>
      <c r="K17" s="81"/>
      <c r="L17" s="94"/>
      <c r="M17" s="120"/>
      <c r="N17" s="77"/>
      <c r="O17" s="119"/>
      <c r="P17" s="118"/>
    </row>
    <row r="18" spans="1:16" ht="30" customHeight="1">
      <c r="A18" s="126"/>
      <c r="B18" s="77"/>
      <c r="C18" s="125"/>
      <c r="D18" s="124"/>
      <c r="E18" s="85"/>
      <c r="F18" s="123"/>
      <c r="G18" s="122"/>
      <c r="H18" s="85"/>
      <c r="I18" s="101"/>
      <c r="J18" s="121"/>
      <c r="K18" s="81"/>
      <c r="L18" s="94"/>
      <c r="M18" s="120"/>
      <c r="N18" s="77"/>
      <c r="O18" s="119"/>
      <c r="P18" s="118"/>
    </row>
    <row r="19" spans="1:16" ht="30" customHeight="1">
      <c r="A19" s="126"/>
      <c r="B19" s="77"/>
      <c r="C19" s="125"/>
      <c r="D19" s="124"/>
      <c r="E19" s="85"/>
      <c r="F19" s="123"/>
      <c r="G19" s="122"/>
      <c r="H19" s="85"/>
      <c r="I19" s="101"/>
      <c r="J19" s="121"/>
      <c r="K19" s="81"/>
      <c r="L19" s="94"/>
      <c r="M19" s="120"/>
      <c r="N19" s="77"/>
      <c r="O19" s="119"/>
      <c r="P19" s="118"/>
    </row>
    <row r="20" spans="1:16" ht="30" customHeight="1">
      <c r="A20" s="126"/>
      <c r="B20" s="77"/>
      <c r="C20" s="125"/>
      <c r="D20" s="124"/>
      <c r="E20" s="85"/>
      <c r="F20" s="123"/>
      <c r="G20" s="122"/>
      <c r="H20" s="85"/>
      <c r="I20" s="101"/>
      <c r="J20" s="121"/>
      <c r="K20" s="81"/>
      <c r="L20" s="94"/>
      <c r="M20" s="120"/>
      <c r="N20" s="77"/>
      <c r="O20" s="119"/>
      <c r="P20" s="118"/>
    </row>
    <row r="21" spans="1:16" ht="30" customHeight="1">
      <c r="A21" s="126"/>
      <c r="B21" s="77"/>
      <c r="C21" s="125"/>
      <c r="D21" s="124"/>
      <c r="E21" s="85"/>
      <c r="F21" s="123"/>
      <c r="G21" s="122"/>
      <c r="H21" s="85"/>
      <c r="I21" s="101"/>
      <c r="J21" s="121"/>
      <c r="K21" s="81"/>
      <c r="L21" s="94"/>
      <c r="M21" s="120"/>
      <c r="N21" s="77"/>
      <c r="O21" s="119"/>
      <c r="P21" s="118"/>
    </row>
    <row r="22" spans="1:16" ht="30" customHeight="1">
      <c r="A22" s="126"/>
      <c r="B22" s="77"/>
      <c r="C22" s="125"/>
      <c r="D22" s="124"/>
      <c r="E22" s="85"/>
      <c r="F22" s="123"/>
      <c r="G22" s="122"/>
      <c r="H22" s="85"/>
      <c r="I22" s="101"/>
      <c r="J22" s="121"/>
      <c r="K22" s="81"/>
      <c r="L22" s="94"/>
      <c r="M22" s="120"/>
      <c r="N22" s="77"/>
      <c r="O22" s="119"/>
      <c r="P22" s="118"/>
    </row>
    <row r="23" spans="1:16" ht="30" customHeight="1">
      <c r="A23" s="126"/>
      <c r="B23" s="77"/>
      <c r="C23" s="125"/>
      <c r="D23" s="124"/>
      <c r="E23" s="85"/>
      <c r="F23" s="123"/>
      <c r="G23" s="122"/>
      <c r="H23" s="85"/>
      <c r="I23" s="101"/>
      <c r="J23" s="121"/>
      <c r="K23" s="81"/>
      <c r="L23" s="94"/>
      <c r="M23" s="120"/>
      <c r="N23" s="77"/>
      <c r="O23" s="119"/>
      <c r="P23" s="118"/>
    </row>
    <row r="24" spans="1:16" ht="30" customHeight="1">
      <c r="A24" s="126"/>
      <c r="B24" s="77"/>
      <c r="C24" s="125"/>
      <c r="D24" s="124"/>
      <c r="E24" s="85"/>
      <c r="F24" s="123"/>
      <c r="G24" s="122"/>
      <c r="H24" s="85"/>
      <c r="I24" s="101"/>
      <c r="J24" s="121"/>
      <c r="K24" s="81"/>
      <c r="L24" s="94"/>
      <c r="M24" s="120"/>
      <c r="N24" s="77"/>
      <c r="O24" s="119"/>
      <c r="P24" s="118"/>
    </row>
    <row r="25" spans="1:16" ht="30" customHeight="1">
      <c r="A25" s="126"/>
      <c r="B25" s="77"/>
      <c r="C25" s="125"/>
      <c r="D25" s="124"/>
      <c r="E25" s="85"/>
      <c r="F25" s="123"/>
      <c r="G25" s="122"/>
      <c r="H25" s="85"/>
      <c r="I25" s="101"/>
      <c r="J25" s="121"/>
      <c r="K25" s="81"/>
      <c r="L25" s="94"/>
      <c r="M25" s="120"/>
      <c r="N25" s="77"/>
      <c r="O25" s="119"/>
      <c r="P25" s="118"/>
    </row>
    <row r="26" spans="1:16" ht="30" customHeight="1">
      <c r="A26" s="126"/>
      <c r="B26" s="77"/>
      <c r="C26" s="125"/>
      <c r="D26" s="124"/>
      <c r="E26" s="85"/>
      <c r="F26" s="123"/>
      <c r="G26" s="122"/>
      <c r="H26" s="85"/>
      <c r="I26" s="101"/>
      <c r="J26" s="121"/>
      <c r="K26" s="81"/>
      <c r="L26" s="94"/>
      <c r="M26" s="120"/>
      <c r="N26" s="77"/>
      <c r="O26" s="119"/>
      <c r="P26" s="118"/>
    </row>
    <row r="27" spans="1:16" ht="30" customHeight="1">
      <c r="A27" s="126"/>
      <c r="B27" s="77"/>
      <c r="C27" s="125"/>
      <c r="D27" s="124"/>
      <c r="E27" s="85"/>
      <c r="F27" s="123"/>
      <c r="G27" s="122"/>
      <c r="H27" s="85"/>
      <c r="I27" s="101"/>
      <c r="J27" s="121"/>
      <c r="K27" s="81"/>
      <c r="L27" s="94"/>
      <c r="M27" s="120"/>
      <c r="N27" s="77"/>
      <c r="O27" s="119"/>
      <c r="P27" s="118"/>
    </row>
    <row r="28" spans="1:16" ht="30" customHeight="1">
      <c r="A28" s="126"/>
      <c r="B28" s="77"/>
      <c r="C28" s="125"/>
      <c r="D28" s="124"/>
      <c r="E28" s="85"/>
      <c r="F28" s="123"/>
      <c r="G28" s="122"/>
      <c r="H28" s="85"/>
      <c r="I28" s="101"/>
      <c r="J28" s="121"/>
      <c r="K28" s="81"/>
      <c r="L28" s="94"/>
      <c r="M28" s="120"/>
      <c r="N28" s="77"/>
      <c r="O28" s="119"/>
      <c r="P28" s="118"/>
    </row>
    <row r="29" spans="1:16" ht="30" customHeight="1">
      <c r="A29" s="126"/>
      <c r="B29" s="77"/>
      <c r="C29" s="125"/>
      <c r="D29" s="124"/>
      <c r="E29" s="85"/>
      <c r="F29" s="123"/>
      <c r="G29" s="122"/>
      <c r="H29" s="85"/>
      <c r="I29" s="101"/>
      <c r="J29" s="121"/>
      <c r="K29" s="81"/>
      <c r="L29" s="94"/>
      <c r="M29" s="120"/>
      <c r="N29" s="77"/>
      <c r="O29" s="119"/>
      <c r="P29" s="118"/>
    </row>
    <row r="30" spans="1:16" ht="30" customHeight="1">
      <c r="A30" s="126"/>
      <c r="B30" s="77"/>
      <c r="C30" s="125"/>
      <c r="D30" s="124"/>
      <c r="E30" s="85"/>
      <c r="F30" s="123"/>
      <c r="G30" s="122"/>
      <c r="H30" s="85"/>
      <c r="I30" s="101"/>
      <c r="J30" s="121"/>
      <c r="K30" s="81"/>
      <c r="L30" s="94"/>
      <c r="M30" s="120"/>
      <c r="N30" s="77"/>
      <c r="O30" s="119"/>
      <c r="P30" s="118"/>
    </row>
    <row r="31" spans="1:16" ht="30" customHeight="1">
      <c r="A31" s="126"/>
      <c r="B31" s="77"/>
      <c r="C31" s="125"/>
      <c r="D31" s="124"/>
      <c r="E31" s="85"/>
      <c r="F31" s="123"/>
      <c r="G31" s="122"/>
      <c r="H31" s="85"/>
      <c r="I31" s="101"/>
      <c r="J31" s="121"/>
      <c r="K31" s="81"/>
      <c r="L31" s="94"/>
      <c r="M31" s="120"/>
      <c r="N31" s="77"/>
      <c r="O31" s="119"/>
      <c r="P31" s="118"/>
    </row>
    <row r="32" spans="1:16" ht="30" customHeight="1">
      <c r="A32" s="126"/>
      <c r="B32" s="77"/>
      <c r="C32" s="125"/>
      <c r="D32" s="124"/>
      <c r="E32" s="85"/>
      <c r="F32" s="123"/>
      <c r="G32" s="122"/>
      <c r="H32" s="85"/>
      <c r="I32" s="101"/>
      <c r="J32" s="121"/>
      <c r="K32" s="81"/>
      <c r="L32" s="94"/>
      <c r="M32" s="120"/>
      <c r="N32" s="77"/>
      <c r="O32" s="119"/>
      <c r="P32" s="118"/>
    </row>
    <row r="33" spans="1:16" ht="30" customHeight="1">
      <c r="A33" s="126"/>
      <c r="B33" s="77"/>
      <c r="C33" s="125"/>
      <c r="D33" s="124"/>
      <c r="E33" s="85"/>
      <c r="F33" s="123"/>
      <c r="G33" s="122"/>
      <c r="H33" s="85"/>
      <c r="I33" s="101"/>
      <c r="J33" s="121"/>
      <c r="K33" s="81"/>
      <c r="L33" s="94"/>
      <c r="M33" s="120"/>
      <c r="N33" s="77"/>
      <c r="O33" s="119"/>
      <c r="P33" s="118"/>
    </row>
    <row r="34" spans="1:16" ht="30" customHeight="1">
      <c r="A34" s="126"/>
      <c r="B34" s="77"/>
      <c r="C34" s="125"/>
      <c r="D34" s="124"/>
      <c r="E34" s="85"/>
      <c r="F34" s="123"/>
      <c r="G34" s="122"/>
      <c r="H34" s="85"/>
      <c r="I34" s="101"/>
      <c r="J34" s="121"/>
      <c r="K34" s="81"/>
      <c r="L34" s="94"/>
      <c r="M34" s="120"/>
      <c r="N34" s="77"/>
      <c r="O34" s="119"/>
      <c r="P34" s="118"/>
    </row>
    <row r="35" spans="1:16" ht="30" customHeight="1">
      <c r="A35" s="126"/>
      <c r="B35" s="77"/>
      <c r="C35" s="125"/>
      <c r="D35" s="124"/>
      <c r="E35" s="85"/>
      <c r="F35" s="123"/>
      <c r="G35" s="122"/>
      <c r="H35" s="85"/>
      <c r="I35" s="101"/>
      <c r="J35" s="121"/>
      <c r="K35" s="81"/>
      <c r="L35" s="94"/>
      <c r="M35" s="120"/>
      <c r="N35" s="77"/>
      <c r="O35" s="119"/>
      <c r="P35" s="118"/>
    </row>
    <row r="36" spans="1:16" ht="30" customHeight="1">
      <c r="A36" s="126"/>
      <c r="B36" s="77"/>
      <c r="C36" s="125"/>
      <c r="D36" s="124"/>
      <c r="E36" s="85"/>
      <c r="F36" s="123"/>
      <c r="G36" s="122"/>
      <c r="H36" s="85"/>
      <c r="I36" s="101"/>
      <c r="J36" s="121"/>
      <c r="K36" s="81"/>
      <c r="L36" s="94"/>
      <c r="M36" s="120"/>
      <c r="N36" s="77"/>
      <c r="O36" s="119"/>
      <c r="P36" s="118"/>
    </row>
    <row r="37" spans="1:16" ht="30" customHeight="1">
      <c r="A37" s="126"/>
      <c r="B37" s="77"/>
      <c r="C37" s="125"/>
      <c r="D37" s="124"/>
      <c r="E37" s="85"/>
      <c r="F37" s="123"/>
      <c r="G37" s="122"/>
      <c r="H37" s="85"/>
      <c r="I37" s="101"/>
      <c r="J37" s="121"/>
      <c r="K37" s="81"/>
      <c r="L37" s="94"/>
      <c r="M37" s="120"/>
      <c r="N37" s="77"/>
      <c r="O37" s="119"/>
      <c r="P37" s="118"/>
    </row>
    <row r="38" spans="1:16" ht="30" customHeight="1">
      <c r="A38" s="126"/>
      <c r="B38" s="77"/>
      <c r="C38" s="125"/>
      <c r="D38" s="124"/>
      <c r="E38" s="85"/>
      <c r="F38" s="123"/>
      <c r="G38" s="122"/>
      <c r="H38" s="85"/>
      <c r="I38" s="101"/>
      <c r="J38" s="121"/>
      <c r="K38" s="81"/>
      <c r="L38" s="94"/>
      <c r="M38" s="120"/>
      <c r="N38" s="77"/>
      <c r="O38" s="119"/>
      <c r="P38" s="118"/>
    </row>
    <row r="39" spans="1:16" ht="30" customHeight="1">
      <c r="A39" s="126"/>
      <c r="B39" s="77"/>
      <c r="C39" s="125"/>
      <c r="D39" s="124"/>
      <c r="E39" s="85"/>
      <c r="F39" s="123"/>
      <c r="G39" s="122"/>
      <c r="H39" s="85"/>
      <c r="I39" s="101"/>
      <c r="J39" s="121"/>
      <c r="K39" s="81"/>
      <c r="L39" s="94"/>
      <c r="M39" s="120"/>
      <c r="N39" s="77"/>
      <c r="O39" s="119"/>
      <c r="P39" s="118"/>
    </row>
    <row r="40" spans="1:16" ht="30" customHeight="1">
      <c r="A40" s="126"/>
      <c r="B40" s="77"/>
      <c r="C40" s="125"/>
      <c r="D40" s="124"/>
      <c r="E40" s="85"/>
      <c r="F40" s="123"/>
      <c r="G40" s="122"/>
      <c r="H40" s="85"/>
      <c r="I40" s="101"/>
      <c r="J40" s="121"/>
      <c r="K40" s="81"/>
      <c r="L40" s="94"/>
      <c r="M40" s="120"/>
      <c r="N40" s="77"/>
      <c r="O40" s="119"/>
      <c r="P40" s="118"/>
    </row>
    <row r="41" spans="1:16" ht="30" customHeight="1">
      <c r="A41" s="126"/>
      <c r="B41" s="77"/>
      <c r="C41" s="125"/>
      <c r="D41" s="124"/>
      <c r="E41" s="85"/>
      <c r="F41" s="123"/>
      <c r="G41" s="122"/>
      <c r="H41" s="85"/>
      <c r="I41" s="101"/>
      <c r="J41" s="121"/>
      <c r="K41" s="81"/>
      <c r="L41" s="94"/>
      <c r="M41" s="120"/>
      <c r="N41" s="77"/>
      <c r="O41" s="119"/>
      <c r="P41" s="118"/>
    </row>
    <row r="42" spans="1:16" ht="30" customHeight="1">
      <c r="A42" s="126"/>
      <c r="B42" s="77"/>
      <c r="C42" s="125"/>
      <c r="D42" s="124"/>
      <c r="E42" s="85"/>
      <c r="F42" s="123"/>
      <c r="G42" s="122"/>
      <c r="H42" s="85"/>
      <c r="I42" s="101"/>
      <c r="J42" s="121"/>
      <c r="K42" s="81"/>
      <c r="L42" s="94"/>
      <c r="M42" s="120"/>
      <c r="N42" s="77"/>
      <c r="O42" s="119"/>
      <c r="P42" s="118"/>
    </row>
    <row r="43" spans="1:16" ht="30" customHeight="1">
      <c r="A43" s="126"/>
      <c r="B43" s="77"/>
      <c r="C43" s="125"/>
      <c r="D43" s="124"/>
      <c r="E43" s="85"/>
      <c r="F43" s="123"/>
      <c r="G43" s="122"/>
      <c r="H43" s="85"/>
      <c r="I43" s="101"/>
      <c r="J43" s="121"/>
      <c r="K43" s="81"/>
      <c r="L43" s="94"/>
      <c r="M43" s="120"/>
      <c r="N43" s="77"/>
      <c r="O43" s="119"/>
      <c r="P43" s="118"/>
    </row>
    <row r="44" spans="1:16" ht="30" customHeight="1">
      <c r="A44" s="126"/>
      <c r="B44" s="77"/>
      <c r="C44" s="125"/>
      <c r="D44" s="124"/>
      <c r="E44" s="85"/>
      <c r="F44" s="123"/>
      <c r="G44" s="122"/>
      <c r="H44" s="85"/>
      <c r="I44" s="101"/>
      <c r="J44" s="121"/>
      <c r="K44" s="81"/>
      <c r="L44" s="94"/>
      <c r="M44" s="120"/>
      <c r="N44" s="77"/>
      <c r="O44" s="119"/>
      <c r="P44" s="118"/>
    </row>
    <row r="45" spans="1:16" ht="30" customHeight="1">
      <c r="A45" s="126"/>
      <c r="B45" s="77"/>
      <c r="C45" s="125"/>
      <c r="D45" s="124"/>
      <c r="E45" s="85"/>
      <c r="F45" s="123"/>
      <c r="G45" s="122"/>
      <c r="H45" s="85"/>
      <c r="I45" s="101"/>
      <c r="J45" s="121"/>
      <c r="K45" s="81"/>
      <c r="L45" s="94"/>
      <c r="M45" s="120"/>
      <c r="N45" s="77"/>
      <c r="O45" s="119"/>
      <c r="P45" s="118"/>
    </row>
    <row r="46" spans="1:16" ht="30" customHeight="1">
      <c r="A46" s="126"/>
      <c r="B46" s="77"/>
      <c r="C46" s="125"/>
      <c r="D46" s="124"/>
      <c r="E46" s="85"/>
      <c r="F46" s="123"/>
      <c r="G46" s="122"/>
      <c r="H46" s="85"/>
      <c r="I46" s="101"/>
      <c r="J46" s="121"/>
      <c r="K46" s="81"/>
      <c r="L46" s="94"/>
      <c r="M46" s="120"/>
      <c r="N46" s="77"/>
      <c r="O46" s="119"/>
      <c r="P46" s="118"/>
    </row>
    <row r="47" spans="1:16" ht="30" customHeight="1">
      <c r="A47" s="126"/>
      <c r="B47" s="77"/>
      <c r="C47" s="125"/>
      <c r="D47" s="124"/>
      <c r="E47" s="85"/>
      <c r="F47" s="123"/>
      <c r="G47" s="122"/>
      <c r="H47" s="85"/>
      <c r="I47" s="101"/>
      <c r="J47" s="121"/>
      <c r="K47" s="81"/>
      <c r="L47" s="94"/>
      <c r="M47" s="120"/>
      <c r="N47" s="77"/>
      <c r="O47" s="119"/>
      <c r="P47" s="118"/>
    </row>
    <row r="48" spans="1:16" ht="30" customHeight="1">
      <c r="A48" s="126"/>
      <c r="B48" s="77"/>
      <c r="C48" s="125"/>
      <c r="D48" s="124"/>
      <c r="E48" s="85"/>
      <c r="F48" s="123"/>
      <c r="G48" s="122"/>
      <c r="H48" s="85"/>
      <c r="I48" s="101"/>
      <c r="J48" s="121"/>
      <c r="K48" s="81"/>
      <c r="L48" s="94"/>
      <c r="M48" s="120"/>
      <c r="N48" s="77"/>
      <c r="O48" s="119"/>
      <c r="P48" s="118"/>
    </row>
    <row r="49" spans="1:16" ht="30" customHeight="1">
      <c r="A49" s="126"/>
      <c r="B49" s="77"/>
      <c r="C49" s="125"/>
      <c r="D49" s="124"/>
      <c r="E49" s="85"/>
      <c r="F49" s="123"/>
      <c r="G49" s="122"/>
      <c r="H49" s="85"/>
      <c r="I49" s="101"/>
      <c r="J49" s="121"/>
      <c r="K49" s="81"/>
      <c r="L49" s="94"/>
      <c r="M49" s="120"/>
      <c r="N49" s="77"/>
      <c r="O49" s="119"/>
      <c r="P49" s="118"/>
    </row>
    <row r="50" spans="1:16" ht="30" customHeight="1">
      <c r="A50" s="126"/>
      <c r="B50" s="77"/>
      <c r="C50" s="125"/>
      <c r="D50" s="124"/>
      <c r="E50" s="85"/>
      <c r="F50" s="123"/>
      <c r="G50" s="122"/>
      <c r="H50" s="85"/>
      <c r="I50" s="101"/>
      <c r="J50" s="121"/>
      <c r="K50" s="81"/>
      <c r="L50" s="94"/>
      <c r="M50" s="120"/>
      <c r="N50" s="77"/>
      <c r="O50" s="119"/>
      <c r="P50" s="118"/>
    </row>
    <row r="51" spans="1:16" ht="30" customHeight="1">
      <c r="A51" s="126"/>
      <c r="B51" s="77"/>
      <c r="C51" s="125"/>
      <c r="D51" s="124"/>
      <c r="E51" s="85"/>
      <c r="F51" s="123"/>
      <c r="G51" s="122"/>
      <c r="H51" s="85"/>
      <c r="I51" s="101"/>
      <c r="J51" s="121"/>
      <c r="K51" s="81"/>
      <c r="L51" s="94"/>
      <c r="M51" s="120"/>
      <c r="N51" s="77"/>
      <c r="O51" s="119"/>
      <c r="P51" s="118"/>
    </row>
    <row r="52" spans="1:16" ht="30" customHeight="1">
      <c r="A52" s="126"/>
      <c r="B52" s="77"/>
      <c r="C52" s="125"/>
      <c r="D52" s="124"/>
      <c r="E52" s="85"/>
      <c r="F52" s="123"/>
      <c r="G52" s="122"/>
      <c r="H52" s="85"/>
      <c r="I52" s="101"/>
      <c r="J52" s="121"/>
      <c r="K52" s="81"/>
      <c r="L52" s="94"/>
      <c r="M52" s="120"/>
      <c r="N52" s="77"/>
      <c r="O52" s="119"/>
      <c r="P52" s="118"/>
    </row>
    <row r="53" spans="1:16" ht="30" customHeight="1">
      <c r="A53" s="126"/>
      <c r="B53" s="77"/>
      <c r="C53" s="125"/>
      <c r="D53" s="124"/>
      <c r="E53" s="85"/>
      <c r="F53" s="123"/>
      <c r="G53" s="122"/>
      <c r="H53" s="85"/>
      <c r="I53" s="101"/>
      <c r="J53" s="121"/>
      <c r="K53" s="81"/>
      <c r="L53" s="94"/>
      <c r="M53" s="120"/>
      <c r="N53" s="77"/>
      <c r="O53" s="119"/>
      <c r="P53" s="118"/>
    </row>
    <row r="54" spans="1:16" ht="30" customHeight="1">
      <c r="A54" s="126"/>
      <c r="B54" s="77"/>
      <c r="C54" s="125"/>
      <c r="D54" s="124"/>
      <c r="E54" s="85"/>
      <c r="F54" s="123"/>
      <c r="G54" s="122"/>
      <c r="H54" s="85"/>
      <c r="I54" s="101"/>
      <c r="J54" s="121"/>
      <c r="K54" s="81"/>
      <c r="L54" s="94"/>
      <c r="M54" s="120"/>
      <c r="N54" s="77"/>
      <c r="O54" s="119"/>
      <c r="P54" s="118"/>
    </row>
    <row r="55" spans="1:16" ht="30" customHeight="1">
      <c r="A55" s="126"/>
      <c r="B55" s="77"/>
      <c r="C55" s="125"/>
      <c r="D55" s="124"/>
      <c r="E55" s="85"/>
      <c r="F55" s="123"/>
      <c r="G55" s="122"/>
      <c r="H55" s="85"/>
      <c r="I55" s="101"/>
      <c r="J55" s="121"/>
      <c r="K55" s="81"/>
      <c r="L55" s="94"/>
      <c r="M55" s="120"/>
      <c r="N55" s="77"/>
      <c r="O55" s="119"/>
      <c r="P55" s="118"/>
    </row>
    <row r="56" spans="1:16" ht="30" customHeight="1">
      <c r="A56" s="126"/>
      <c r="B56" s="77"/>
      <c r="C56" s="125"/>
      <c r="D56" s="124"/>
      <c r="E56" s="85"/>
      <c r="F56" s="123"/>
      <c r="G56" s="122"/>
      <c r="H56" s="85"/>
      <c r="I56" s="101"/>
      <c r="J56" s="121"/>
      <c r="K56" s="81"/>
      <c r="L56" s="94"/>
      <c r="M56" s="120"/>
      <c r="N56" s="77"/>
      <c r="O56" s="119"/>
      <c r="P56" s="118"/>
    </row>
    <row r="57" spans="1:16" ht="30" customHeight="1">
      <c r="A57" s="126"/>
      <c r="B57" s="77"/>
      <c r="C57" s="125"/>
      <c r="D57" s="124"/>
      <c r="E57" s="85"/>
      <c r="F57" s="123"/>
      <c r="G57" s="122"/>
      <c r="H57" s="85"/>
      <c r="I57" s="101"/>
      <c r="J57" s="121"/>
      <c r="K57" s="81"/>
      <c r="L57" s="94"/>
      <c r="M57" s="120"/>
      <c r="N57" s="77"/>
      <c r="O57" s="119"/>
      <c r="P57" s="118"/>
    </row>
    <row r="58" spans="1:16" ht="30" customHeight="1">
      <c r="A58" s="126"/>
      <c r="B58" s="77"/>
      <c r="C58" s="125"/>
      <c r="D58" s="124"/>
      <c r="E58" s="85"/>
      <c r="F58" s="123"/>
      <c r="G58" s="122"/>
      <c r="H58" s="85"/>
      <c r="I58" s="101"/>
      <c r="J58" s="121"/>
      <c r="K58" s="81"/>
      <c r="L58" s="94"/>
      <c r="M58" s="120"/>
      <c r="N58" s="77"/>
      <c r="O58" s="119"/>
      <c r="P58" s="118"/>
    </row>
    <row r="59" spans="1:16" ht="30" customHeight="1">
      <c r="A59" s="126"/>
      <c r="B59" s="77"/>
      <c r="C59" s="125"/>
      <c r="D59" s="124"/>
      <c r="E59" s="85"/>
      <c r="F59" s="123"/>
      <c r="G59" s="122"/>
      <c r="H59" s="85"/>
      <c r="I59" s="101"/>
      <c r="J59" s="121"/>
      <c r="K59" s="81"/>
      <c r="L59" s="94"/>
      <c r="M59" s="120"/>
      <c r="N59" s="77"/>
      <c r="O59" s="119"/>
      <c r="P59" s="118"/>
    </row>
    <row r="60" spans="1:16" ht="30" customHeight="1">
      <c r="A60" s="126"/>
      <c r="B60" s="77"/>
      <c r="C60" s="125"/>
      <c r="D60" s="124"/>
      <c r="E60" s="85"/>
      <c r="F60" s="123"/>
      <c r="G60" s="122"/>
      <c r="H60" s="85"/>
      <c r="I60" s="101"/>
      <c r="J60" s="121"/>
      <c r="K60" s="81"/>
      <c r="L60" s="94"/>
      <c r="M60" s="120"/>
      <c r="N60" s="77"/>
      <c r="O60" s="119"/>
      <c r="P60" s="118"/>
    </row>
    <row r="61" spans="1:16" ht="30" customHeight="1">
      <c r="A61" s="126"/>
      <c r="B61" s="77"/>
      <c r="C61" s="125"/>
      <c r="D61" s="124"/>
      <c r="E61" s="85"/>
      <c r="F61" s="123"/>
      <c r="G61" s="122"/>
      <c r="H61" s="85"/>
      <c r="I61" s="101"/>
      <c r="J61" s="121"/>
      <c r="K61" s="81"/>
      <c r="L61" s="94"/>
      <c r="M61" s="120"/>
      <c r="N61" s="77"/>
      <c r="O61" s="119"/>
      <c r="P61" s="118"/>
    </row>
    <row r="62" spans="1:16" ht="30" customHeight="1">
      <c r="A62" s="126"/>
      <c r="B62" s="77"/>
      <c r="C62" s="125"/>
      <c r="D62" s="124"/>
      <c r="E62" s="85"/>
      <c r="F62" s="123"/>
      <c r="G62" s="122"/>
      <c r="H62" s="85"/>
      <c r="I62" s="101"/>
      <c r="J62" s="121"/>
      <c r="K62" s="81"/>
      <c r="L62" s="94"/>
      <c r="M62" s="120"/>
      <c r="N62" s="77"/>
      <c r="O62" s="119"/>
      <c r="P62" s="118"/>
    </row>
    <row r="63" spans="1:16" ht="30" customHeight="1">
      <c r="A63" s="126"/>
      <c r="B63" s="77"/>
      <c r="C63" s="125"/>
      <c r="D63" s="124"/>
      <c r="E63" s="85"/>
      <c r="F63" s="123"/>
      <c r="G63" s="122"/>
      <c r="H63" s="85"/>
      <c r="I63" s="101"/>
      <c r="J63" s="121"/>
      <c r="K63" s="81"/>
      <c r="L63" s="94"/>
      <c r="M63" s="120"/>
      <c r="N63" s="77"/>
      <c r="O63" s="119"/>
      <c r="P63" s="118"/>
    </row>
    <row r="64" spans="1:16" ht="30" customHeight="1">
      <c r="A64" s="126"/>
      <c r="B64" s="77"/>
      <c r="C64" s="125"/>
      <c r="D64" s="124"/>
      <c r="E64" s="85"/>
      <c r="F64" s="123"/>
      <c r="G64" s="122"/>
      <c r="H64" s="85"/>
      <c r="I64" s="101"/>
      <c r="J64" s="121"/>
      <c r="K64" s="81"/>
      <c r="L64" s="94"/>
      <c r="M64" s="120"/>
      <c r="N64" s="77"/>
      <c r="O64" s="119"/>
      <c r="P64" s="118"/>
    </row>
    <row r="65" spans="1:16" ht="30" customHeight="1">
      <c r="A65" s="126"/>
      <c r="B65" s="77"/>
      <c r="C65" s="125"/>
      <c r="D65" s="124"/>
      <c r="E65" s="85"/>
      <c r="F65" s="123"/>
      <c r="G65" s="122"/>
      <c r="H65" s="85"/>
      <c r="I65" s="101"/>
      <c r="J65" s="121"/>
      <c r="K65" s="81"/>
      <c r="L65" s="94"/>
      <c r="M65" s="120"/>
      <c r="N65" s="77"/>
      <c r="O65" s="119"/>
      <c r="P65" s="118"/>
    </row>
    <row r="66" spans="1:16" ht="30" customHeight="1">
      <c r="A66" s="126"/>
      <c r="B66" s="77"/>
      <c r="C66" s="125"/>
      <c r="D66" s="124"/>
      <c r="E66" s="85"/>
      <c r="F66" s="123"/>
      <c r="G66" s="122"/>
      <c r="H66" s="85"/>
      <c r="I66" s="101"/>
      <c r="J66" s="121"/>
      <c r="K66" s="81"/>
      <c r="L66" s="94"/>
      <c r="M66" s="120"/>
      <c r="N66" s="77"/>
      <c r="O66" s="119"/>
      <c r="P66" s="118"/>
    </row>
    <row r="67" spans="1:16" ht="30" customHeight="1">
      <c r="A67" s="126"/>
      <c r="B67" s="77"/>
      <c r="C67" s="125"/>
      <c r="D67" s="124"/>
      <c r="E67" s="85"/>
      <c r="F67" s="123"/>
      <c r="G67" s="122"/>
      <c r="H67" s="85"/>
      <c r="I67" s="101"/>
      <c r="J67" s="121"/>
      <c r="K67" s="81"/>
      <c r="L67" s="94"/>
      <c r="M67" s="120"/>
      <c r="N67" s="77"/>
      <c r="O67" s="119"/>
      <c r="P67" s="118"/>
    </row>
    <row r="68" spans="1:16" ht="30" customHeight="1">
      <c r="A68" s="126"/>
      <c r="B68" s="77"/>
      <c r="C68" s="125"/>
      <c r="D68" s="124"/>
      <c r="E68" s="85"/>
      <c r="F68" s="123"/>
      <c r="G68" s="122"/>
      <c r="H68" s="85"/>
      <c r="I68" s="101"/>
      <c r="J68" s="121"/>
      <c r="K68" s="81"/>
      <c r="L68" s="94"/>
      <c r="M68" s="120"/>
      <c r="N68" s="77"/>
      <c r="O68" s="119"/>
      <c r="P68" s="118"/>
    </row>
    <row r="69" spans="1:16" ht="30" customHeight="1">
      <c r="A69" s="126"/>
      <c r="B69" s="77"/>
      <c r="C69" s="125"/>
      <c r="D69" s="124"/>
      <c r="E69" s="85"/>
      <c r="F69" s="123"/>
      <c r="G69" s="122"/>
      <c r="H69" s="85"/>
      <c r="I69" s="101"/>
      <c r="J69" s="121"/>
      <c r="K69" s="81"/>
      <c r="L69" s="94"/>
      <c r="M69" s="120"/>
      <c r="N69" s="77"/>
      <c r="O69" s="119"/>
      <c r="P69" s="118"/>
    </row>
    <row r="70" spans="1:16" ht="30" customHeight="1">
      <c r="A70" s="126"/>
      <c r="B70" s="77"/>
      <c r="C70" s="125"/>
      <c r="D70" s="124"/>
      <c r="E70" s="85"/>
      <c r="F70" s="123"/>
      <c r="G70" s="122"/>
      <c r="H70" s="85"/>
      <c r="I70" s="101"/>
      <c r="J70" s="121"/>
      <c r="K70" s="81"/>
      <c r="L70" s="94"/>
      <c r="M70" s="120"/>
      <c r="N70" s="77"/>
      <c r="O70" s="119"/>
      <c r="P70" s="118"/>
    </row>
    <row r="71" spans="1:16" ht="30" customHeight="1">
      <c r="A71" s="126"/>
      <c r="B71" s="77"/>
      <c r="C71" s="125"/>
      <c r="D71" s="124"/>
      <c r="E71" s="85"/>
      <c r="F71" s="123"/>
      <c r="G71" s="122"/>
      <c r="H71" s="85"/>
      <c r="I71" s="101"/>
      <c r="J71" s="121"/>
      <c r="K71" s="81"/>
      <c r="L71" s="94"/>
      <c r="M71" s="120"/>
      <c r="N71" s="77"/>
      <c r="O71" s="119"/>
      <c r="P71" s="118"/>
    </row>
    <row r="72" spans="1:16" ht="30" customHeight="1">
      <c r="A72" s="126"/>
      <c r="B72" s="77"/>
      <c r="C72" s="125"/>
      <c r="D72" s="124"/>
      <c r="E72" s="85"/>
      <c r="F72" s="123"/>
      <c r="G72" s="122"/>
      <c r="H72" s="85"/>
      <c r="I72" s="101"/>
      <c r="J72" s="121"/>
      <c r="K72" s="81"/>
      <c r="L72" s="94"/>
      <c r="M72" s="120"/>
      <c r="N72" s="77"/>
      <c r="O72" s="119"/>
      <c r="P72" s="118"/>
    </row>
    <row r="73" spans="1:16" ht="30" customHeight="1">
      <c r="A73" s="126"/>
      <c r="B73" s="77"/>
      <c r="C73" s="125"/>
      <c r="D73" s="124"/>
      <c r="E73" s="85"/>
      <c r="F73" s="123"/>
      <c r="G73" s="122"/>
      <c r="H73" s="85"/>
      <c r="I73" s="101"/>
      <c r="J73" s="121"/>
      <c r="K73" s="81"/>
      <c r="L73" s="94"/>
      <c r="M73" s="120"/>
      <c r="N73" s="77"/>
      <c r="O73" s="119"/>
      <c r="P73" s="118"/>
    </row>
    <row r="74" spans="1:16" ht="30" customHeight="1">
      <c r="A74" s="126"/>
      <c r="B74" s="77"/>
      <c r="C74" s="125"/>
      <c r="D74" s="124"/>
      <c r="E74" s="85"/>
      <c r="F74" s="123"/>
      <c r="G74" s="122"/>
      <c r="H74" s="85"/>
      <c r="I74" s="101"/>
      <c r="J74" s="121"/>
      <c r="K74" s="81"/>
      <c r="L74" s="94"/>
      <c r="M74" s="120"/>
      <c r="N74" s="77"/>
      <c r="O74" s="119"/>
      <c r="P74" s="118"/>
    </row>
    <row r="75" spans="1:16" ht="30" customHeight="1">
      <c r="A75" s="126"/>
      <c r="B75" s="77"/>
      <c r="C75" s="125"/>
      <c r="D75" s="124"/>
      <c r="E75" s="85"/>
      <c r="F75" s="123"/>
      <c r="G75" s="122"/>
      <c r="H75" s="85"/>
      <c r="I75" s="101"/>
      <c r="J75" s="121"/>
      <c r="K75" s="81"/>
      <c r="L75" s="94"/>
      <c r="M75" s="120"/>
      <c r="N75" s="77"/>
      <c r="O75" s="119"/>
      <c r="P75" s="118"/>
    </row>
    <row r="76" spans="1:16" ht="30" customHeight="1">
      <c r="A76" s="126"/>
      <c r="B76" s="77"/>
      <c r="C76" s="125"/>
      <c r="D76" s="124"/>
      <c r="E76" s="85"/>
      <c r="F76" s="123"/>
      <c r="G76" s="122"/>
      <c r="H76" s="85"/>
      <c r="I76" s="101"/>
      <c r="J76" s="121"/>
      <c r="K76" s="81"/>
      <c r="L76" s="94"/>
      <c r="M76" s="120"/>
      <c r="N76" s="77"/>
      <c r="O76" s="119"/>
      <c r="P76" s="118"/>
    </row>
    <row r="77" spans="1:16" ht="30" customHeight="1">
      <c r="A77" s="126"/>
      <c r="B77" s="77"/>
      <c r="C77" s="125"/>
      <c r="D77" s="124"/>
      <c r="E77" s="85"/>
      <c r="F77" s="123"/>
      <c r="G77" s="122"/>
      <c r="H77" s="85"/>
      <c r="I77" s="101"/>
      <c r="J77" s="121"/>
      <c r="K77" s="81"/>
      <c r="L77" s="94"/>
      <c r="M77" s="120"/>
      <c r="N77" s="77"/>
      <c r="O77" s="119"/>
      <c r="P77" s="118"/>
    </row>
    <row r="78" spans="1:16" ht="30" customHeight="1">
      <c r="A78" s="126"/>
      <c r="B78" s="77"/>
      <c r="C78" s="125"/>
      <c r="D78" s="124"/>
      <c r="E78" s="85"/>
      <c r="F78" s="123"/>
      <c r="G78" s="122"/>
      <c r="H78" s="85"/>
      <c r="I78" s="101"/>
      <c r="J78" s="121"/>
      <c r="K78" s="81"/>
      <c r="L78" s="94"/>
      <c r="M78" s="120"/>
      <c r="N78" s="77"/>
      <c r="O78" s="119"/>
      <c r="P78" s="118"/>
    </row>
    <row r="79" spans="1:16" ht="30" customHeight="1">
      <c r="A79" s="126"/>
      <c r="B79" s="77"/>
      <c r="C79" s="125"/>
      <c r="D79" s="124"/>
      <c r="E79" s="85"/>
      <c r="F79" s="123"/>
      <c r="G79" s="122"/>
      <c r="H79" s="85"/>
      <c r="I79" s="101"/>
      <c r="J79" s="121"/>
      <c r="K79" s="81"/>
      <c r="L79" s="94"/>
      <c r="M79" s="120"/>
      <c r="N79" s="77"/>
      <c r="O79" s="119"/>
      <c r="P79" s="118"/>
    </row>
    <row r="80" spans="1:16" ht="30" customHeight="1">
      <c r="A80" s="126"/>
      <c r="B80" s="77"/>
      <c r="C80" s="125"/>
      <c r="D80" s="124"/>
      <c r="E80" s="85"/>
      <c r="F80" s="123"/>
      <c r="G80" s="122"/>
      <c r="H80" s="85"/>
      <c r="I80" s="101"/>
      <c r="J80" s="121"/>
      <c r="K80" s="81"/>
      <c r="L80" s="94"/>
      <c r="M80" s="120"/>
      <c r="N80" s="77"/>
      <c r="O80" s="119"/>
      <c r="P80" s="118"/>
    </row>
    <row r="81" spans="1:16" ht="30" customHeight="1">
      <c r="A81" s="126"/>
      <c r="B81" s="77"/>
      <c r="C81" s="125"/>
      <c r="D81" s="124"/>
      <c r="E81" s="85"/>
      <c r="F81" s="123"/>
      <c r="G81" s="122"/>
      <c r="H81" s="85"/>
      <c r="I81" s="101"/>
      <c r="J81" s="121"/>
      <c r="K81" s="81"/>
      <c r="L81" s="94"/>
      <c r="M81" s="120"/>
      <c r="N81" s="77"/>
      <c r="O81" s="119"/>
      <c r="P81" s="118"/>
    </row>
    <row r="82" spans="1:16" ht="30" customHeight="1">
      <c r="A82" s="126"/>
      <c r="B82" s="77"/>
      <c r="C82" s="125"/>
      <c r="D82" s="124"/>
      <c r="E82" s="85"/>
      <c r="F82" s="123"/>
      <c r="G82" s="122"/>
      <c r="H82" s="85"/>
      <c r="I82" s="101"/>
      <c r="J82" s="121"/>
      <c r="K82" s="81"/>
      <c r="L82" s="94"/>
      <c r="M82" s="120"/>
      <c r="N82" s="77"/>
      <c r="O82" s="119"/>
      <c r="P82" s="118"/>
    </row>
    <row r="83" spans="1:16" ht="30" customHeight="1">
      <c r="A83" s="126"/>
      <c r="B83" s="77"/>
      <c r="C83" s="125"/>
      <c r="D83" s="124"/>
      <c r="E83" s="85"/>
      <c r="F83" s="123"/>
      <c r="G83" s="122"/>
      <c r="H83" s="85"/>
      <c r="I83" s="101"/>
      <c r="J83" s="121"/>
      <c r="K83" s="81"/>
      <c r="L83" s="94"/>
      <c r="M83" s="120"/>
      <c r="N83" s="77"/>
      <c r="O83" s="119"/>
      <c r="P83" s="118"/>
    </row>
    <row r="84" spans="1:16" ht="30" customHeight="1">
      <c r="A84" s="126"/>
      <c r="B84" s="77"/>
      <c r="C84" s="125"/>
      <c r="D84" s="124"/>
      <c r="E84" s="85"/>
      <c r="F84" s="123"/>
      <c r="G84" s="122"/>
      <c r="H84" s="85"/>
      <c r="I84" s="101"/>
      <c r="J84" s="121"/>
      <c r="K84" s="81"/>
      <c r="L84" s="94"/>
      <c r="M84" s="120"/>
      <c r="N84" s="77"/>
      <c r="O84" s="119"/>
      <c r="P84" s="118"/>
    </row>
    <row r="85" spans="1:16" ht="30" customHeight="1">
      <c r="A85" s="126"/>
      <c r="B85" s="77"/>
      <c r="C85" s="125"/>
      <c r="D85" s="124"/>
      <c r="E85" s="85"/>
      <c r="F85" s="123"/>
      <c r="G85" s="122"/>
      <c r="H85" s="85"/>
      <c r="I85" s="101"/>
      <c r="J85" s="121"/>
      <c r="K85" s="81"/>
      <c r="L85" s="94"/>
      <c r="M85" s="120"/>
      <c r="N85" s="77"/>
      <c r="O85" s="119"/>
      <c r="P85" s="118"/>
    </row>
    <row r="86" spans="1:16" ht="30" customHeight="1">
      <c r="A86" s="126"/>
      <c r="B86" s="77"/>
      <c r="C86" s="125"/>
      <c r="D86" s="124"/>
      <c r="E86" s="85"/>
      <c r="F86" s="123"/>
      <c r="G86" s="122"/>
      <c r="H86" s="85"/>
      <c r="I86" s="101"/>
      <c r="J86" s="121"/>
      <c r="K86" s="81"/>
      <c r="L86" s="94"/>
      <c r="M86" s="120"/>
      <c r="N86" s="77"/>
      <c r="O86" s="119"/>
      <c r="P86" s="118"/>
    </row>
    <row r="87" spans="1:16" ht="30" customHeight="1">
      <c r="A87" s="126"/>
      <c r="B87" s="77"/>
      <c r="C87" s="125"/>
      <c r="D87" s="124"/>
      <c r="E87" s="85"/>
      <c r="F87" s="123"/>
      <c r="G87" s="122"/>
      <c r="H87" s="85"/>
      <c r="I87" s="101"/>
      <c r="J87" s="121"/>
      <c r="K87" s="81"/>
      <c r="L87" s="94"/>
      <c r="M87" s="120"/>
      <c r="N87" s="77"/>
      <c r="O87" s="119"/>
      <c r="P87" s="118"/>
    </row>
    <row r="88" spans="1:16" ht="30" customHeight="1">
      <c r="A88" s="126"/>
      <c r="B88" s="77"/>
      <c r="C88" s="125"/>
      <c r="D88" s="124"/>
      <c r="E88" s="85"/>
      <c r="F88" s="123"/>
      <c r="G88" s="122"/>
      <c r="H88" s="85"/>
      <c r="I88" s="101"/>
      <c r="J88" s="121"/>
      <c r="K88" s="81"/>
      <c r="L88" s="94"/>
      <c r="M88" s="120"/>
      <c r="N88" s="77"/>
      <c r="O88" s="119"/>
      <c r="P88" s="118"/>
    </row>
    <row r="89" spans="1:16" ht="30" customHeight="1">
      <c r="A89" s="126"/>
      <c r="B89" s="77"/>
      <c r="C89" s="125"/>
      <c r="D89" s="124"/>
      <c r="E89" s="85"/>
      <c r="F89" s="123"/>
      <c r="G89" s="122"/>
      <c r="H89" s="85"/>
      <c r="I89" s="101"/>
      <c r="J89" s="121"/>
      <c r="K89" s="81"/>
      <c r="L89" s="94"/>
      <c r="M89" s="120"/>
      <c r="N89" s="77"/>
      <c r="O89" s="119"/>
      <c r="P89" s="118"/>
    </row>
    <row r="90" spans="1:16" ht="30" customHeight="1">
      <c r="A90" s="126"/>
      <c r="B90" s="77"/>
      <c r="C90" s="125"/>
      <c r="D90" s="124"/>
      <c r="E90" s="85"/>
      <c r="F90" s="123"/>
      <c r="G90" s="122"/>
      <c r="H90" s="85"/>
      <c r="I90" s="101"/>
      <c r="J90" s="121"/>
      <c r="K90" s="81"/>
      <c r="L90" s="94"/>
      <c r="M90" s="120"/>
      <c r="N90" s="77"/>
      <c r="O90" s="119"/>
      <c r="P90" s="118"/>
    </row>
    <row r="91" spans="1:16" ht="30" customHeight="1">
      <c r="A91" s="126"/>
      <c r="B91" s="77"/>
      <c r="C91" s="125"/>
      <c r="D91" s="124"/>
      <c r="E91" s="85"/>
      <c r="F91" s="123"/>
      <c r="G91" s="122"/>
      <c r="H91" s="85"/>
      <c r="I91" s="101"/>
      <c r="J91" s="121"/>
      <c r="K91" s="81"/>
      <c r="L91" s="94"/>
      <c r="M91" s="120"/>
      <c r="N91" s="77"/>
      <c r="O91" s="119"/>
      <c r="P91" s="118"/>
    </row>
    <row r="92" spans="1:16" ht="30" customHeight="1">
      <c r="A92" s="126"/>
      <c r="B92" s="77"/>
      <c r="C92" s="125"/>
      <c r="D92" s="124"/>
      <c r="E92" s="85"/>
      <c r="F92" s="123"/>
      <c r="G92" s="122"/>
      <c r="H92" s="85"/>
      <c r="I92" s="101"/>
      <c r="J92" s="121"/>
      <c r="K92" s="81"/>
      <c r="L92" s="94"/>
      <c r="M92" s="120"/>
      <c r="N92" s="77"/>
      <c r="O92" s="119"/>
      <c r="P92" s="118"/>
    </row>
    <row r="93" spans="1:16" ht="30" customHeight="1">
      <c r="A93" s="126"/>
      <c r="B93" s="77"/>
      <c r="C93" s="125"/>
      <c r="D93" s="124"/>
      <c r="E93" s="85"/>
      <c r="F93" s="123"/>
      <c r="G93" s="122"/>
      <c r="H93" s="85"/>
      <c r="I93" s="101"/>
      <c r="J93" s="121"/>
      <c r="K93" s="81"/>
      <c r="L93" s="94"/>
      <c r="M93" s="120"/>
      <c r="N93" s="77"/>
      <c r="O93" s="119"/>
      <c r="P93" s="118"/>
    </row>
    <row r="94" spans="1:16" ht="30" customHeight="1">
      <c r="A94" s="126"/>
      <c r="B94" s="77"/>
      <c r="C94" s="125"/>
      <c r="D94" s="124"/>
      <c r="E94" s="85"/>
      <c r="F94" s="123"/>
      <c r="G94" s="122"/>
      <c r="H94" s="85"/>
      <c r="I94" s="101"/>
      <c r="J94" s="121"/>
      <c r="K94" s="81"/>
      <c r="L94" s="94"/>
      <c r="M94" s="120"/>
      <c r="N94" s="77"/>
      <c r="O94" s="119"/>
      <c r="P94" s="118"/>
    </row>
    <row r="95" spans="1:16" ht="30" customHeight="1">
      <c r="A95" s="126"/>
      <c r="B95" s="77"/>
      <c r="C95" s="125"/>
      <c r="D95" s="124"/>
      <c r="E95" s="85"/>
      <c r="F95" s="123"/>
      <c r="G95" s="122"/>
      <c r="H95" s="85"/>
      <c r="I95" s="101"/>
      <c r="J95" s="121"/>
      <c r="K95" s="81"/>
      <c r="L95" s="94"/>
      <c r="M95" s="120"/>
      <c r="N95" s="77"/>
      <c r="O95" s="119"/>
      <c r="P95" s="118"/>
    </row>
    <row r="96" spans="1:16" ht="30" customHeight="1">
      <c r="A96" s="126"/>
      <c r="B96" s="77"/>
      <c r="C96" s="125"/>
      <c r="D96" s="124"/>
      <c r="E96" s="85"/>
      <c r="F96" s="123"/>
      <c r="G96" s="122"/>
      <c r="H96" s="85"/>
      <c r="I96" s="101"/>
      <c r="J96" s="121"/>
      <c r="K96" s="81"/>
      <c r="L96" s="94"/>
      <c r="M96" s="120"/>
      <c r="N96" s="77"/>
      <c r="O96" s="119"/>
      <c r="P96" s="118"/>
    </row>
    <row r="97" spans="1:16" ht="30" customHeight="1">
      <c r="A97" s="126"/>
      <c r="B97" s="77"/>
      <c r="C97" s="125"/>
      <c r="D97" s="124"/>
      <c r="E97" s="85"/>
      <c r="F97" s="123"/>
      <c r="G97" s="122"/>
      <c r="H97" s="85"/>
      <c r="I97" s="101"/>
      <c r="J97" s="121"/>
      <c r="K97" s="81"/>
      <c r="L97" s="94"/>
      <c r="M97" s="120"/>
      <c r="N97" s="77"/>
      <c r="O97" s="119"/>
      <c r="P97" s="118"/>
    </row>
    <row r="98" spans="1:16" ht="30" customHeight="1">
      <c r="A98" s="126"/>
      <c r="B98" s="77"/>
      <c r="C98" s="125"/>
      <c r="D98" s="124"/>
      <c r="E98" s="85"/>
      <c r="F98" s="123"/>
      <c r="G98" s="122"/>
      <c r="H98" s="85"/>
      <c r="I98" s="101"/>
      <c r="J98" s="121"/>
      <c r="K98" s="81"/>
      <c r="L98" s="94"/>
      <c r="M98" s="120"/>
      <c r="N98" s="77"/>
      <c r="O98" s="119"/>
      <c r="P98" s="118"/>
    </row>
    <row r="99" spans="1:16" ht="30" customHeight="1">
      <c r="A99" s="126"/>
      <c r="B99" s="77"/>
      <c r="C99" s="125"/>
      <c r="D99" s="124"/>
      <c r="E99" s="85"/>
      <c r="F99" s="123"/>
      <c r="G99" s="122"/>
      <c r="H99" s="85"/>
      <c r="I99" s="101"/>
      <c r="J99" s="121"/>
      <c r="K99" s="81"/>
      <c r="L99" s="94"/>
      <c r="M99" s="120"/>
      <c r="N99" s="77"/>
      <c r="O99" s="119"/>
      <c r="P99" s="118"/>
    </row>
    <row r="100" spans="1:16" ht="30" customHeight="1">
      <c r="A100" s="126"/>
      <c r="B100" s="77"/>
      <c r="C100" s="125"/>
      <c r="D100" s="124"/>
      <c r="E100" s="85"/>
      <c r="F100" s="123"/>
      <c r="G100" s="122"/>
      <c r="H100" s="85"/>
      <c r="I100" s="101"/>
      <c r="J100" s="121"/>
      <c r="K100" s="81"/>
      <c r="L100" s="94"/>
      <c r="M100" s="120"/>
      <c r="N100" s="77"/>
      <c r="O100" s="119"/>
      <c r="P100" s="118"/>
    </row>
    <row r="101" spans="1:16" ht="30" customHeight="1">
      <c r="A101" s="126"/>
      <c r="B101" s="77"/>
      <c r="C101" s="125"/>
      <c r="D101" s="124"/>
      <c r="E101" s="85"/>
      <c r="F101" s="123"/>
      <c r="G101" s="122"/>
      <c r="H101" s="85"/>
      <c r="I101" s="101"/>
      <c r="J101" s="121"/>
      <c r="K101" s="81"/>
      <c r="L101" s="94"/>
      <c r="M101" s="120"/>
      <c r="N101" s="77"/>
      <c r="O101" s="119"/>
      <c r="P101" s="118"/>
    </row>
    <row r="102" spans="1:16" ht="30" customHeight="1">
      <c r="A102" s="126"/>
      <c r="B102" s="77"/>
      <c r="C102" s="125"/>
      <c r="D102" s="124"/>
      <c r="E102" s="85"/>
      <c r="F102" s="123"/>
      <c r="G102" s="122"/>
      <c r="H102" s="85"/>
      <c r="I102" s="101"/>
      <c r="J102" s="121"/>
      <c r="K102" s="81"/>
      <c r="L102" s="94"/>
      <c r="M102" s="120"/>
      <c r="N102" s="77"/>
      <c r="O102" s="119"/>
      <c r="P102" s="118"/>
    </row>
    <row r="103" spans="1:16" ht="30" customHeight="1">
      <c r="A103" s="126"/>
      <c r="B103" s="77"/>
      <c r="C103" s="125"/>
      <c r="D103" s="124"/>
      <c r="E103" s="85"/>
      <c r="F103" s="123"/>
      <c r="G103" s="122"/>
      <c r="H103" s="85"/>
      <c r="I103" s="101"/>
      <c r="J103" s="121"/>
      <c r="K103" s="81"/>
      <c r="L103" s="94"/>
      <c r="M103" s="120"/>
      <c r="N103" s="77"/>
      <c r="O103" s="119"/>
      <c r="P103" s="118"/>
    </row>
    <row r="104" spans="1:16" ht="30" customHeight="1">
      <c r="A104" s="126"/>
      <c r="B104" s="77"/>
      <c r="C104" s="125"/>
      <c r="D104" s="124"/>
      <c r="E104" s="85"/>
      <c r="F104" s="123"/>
      <c r="G104" s="122"/>
      <c r="H104" s="85"/>
      <c r="I104" s="101"/>
      <c r="J104" s="121"/>
      <c r="K104" s="81"/>
      <c r="L104" s="94"/>
      <c r="M104" s="120"/>
      <c r="N104" s="77"/>
      <c r="O104" s="119"/>
      <c r="P104" s="118"/>
    </row>
    <row r="105" spans="1:16" ht="30" customHeight="1">
      <c r="A105" s="126"/>
      <c r="B105" s="77"/>
      <c r="C105" s="125"/>
      <c r="D105" s="124"/>
      <c r="E105" s="85"/>
      <c r="F105" s="123"/>
      <c r="G105" s="122"/>
      <c r="H105" s="85"/>
      <c r="I105" s="101"/>
      <c r="J105" s="121"/>
      <c r="K105" s="81"/>
      <c r="L105" s="94"/>
      <c r="M105" s="120"/>
      <c r="N105" s="77"/>
      <c r="O105" s="119"/>
      <c r="P105" s="118"/>
    </row>
    <row r="106" spans="1:16" ht="30" customHeight="1">
      <c r="A106" s="126"/>
      <c r="B106" s="77"/>
      <c r="C106" s="125"/>
      <c r="D106" s="124"/>
      <c r="E106" s="85"/>
      <c r="F106" s="123"/>
      <c r="G106" s="122"/>
      <c r="H106" s="85"/>
      <c r="I106" s="101"/>
      <c r="J106" s="121"/>
      <c r="K106" s="81"/>
      <c r="L106" s="94"/>
      <c r="M106" s="120"/>
      <c r="N106" s="77"/>
      <c r="O106" s="119"/>
      <c r="P106" s="118"/>
    </row>
    <row r="107" spans="1:16" ht="30" customHeight="1">
      <c r="A107" s="126"/>
      <c r="B107" s="77"/>
      <c r="C107" s="125"/>
      <c r="D107" s="124"/>
      <c r="E107" s="85"/>
      <c r="F107" s="123"/>
      <c r="G107" s="122"/>
      <c r="H107" s="85"/>
      <c r="I107" s="101"/>
      <c r="J107" s="121"/>
      <c r="K107" s="81"/>
      <c r="L107" s="94"/>
      <c r="M107" s="120"/>
      <c r="N107" s="77"/>
      <c r="O107" s="119"/>
      <c r="P107" s="118"/>
    </row>
    <row r="108" spans="1:16" ht="30" customHeight="1">
      <c r="A108" s="126"/>
      <c r="B108" s="77"/>
      <c r="C108" s="125"/>
      <c r="D108" s="124"/>
      <c r="E108" s="85"/>
      <c r="F108" s="123"/>
      <c r="G108" s="122"/>
      <c r="H108" s="85"/>
      <c r="I108" s="101"/>
      <c r="J108" s="121"/>
      <c r="K108" s="81"/>
      <c r="L108" s="94"/>
      <c r="M108" s="120"/>
      <c r="N108" s="77"/>
      <c r="O108" s="119"/>
      <c r="P108" s="118"/>
    </row>
    <row r="109" spans="1:16" ht="30" customHeight="1">
      <c r="A109" s="126"/>
      <c r="B109" s="77"/>
      <c r="C109" s="125"/>
      <c r="D109" s="124"/>
      <c r="E109" s="85"/>
      <c r="F109" s="123"/>
      <c r="G109" s="122"/>
      <c r="H109" s="85"/>
      <c r="I109" s="101"/>
      <c r="J109" s="121"/>
      <c r="K109" s="81"/>
      <c r="L109" s="94"/>
      <c r="M109" s="120"/>
      <c r="N109" s="77"/>
      <c r="O109" s="119"/>
      <c r="P109" s="118"/>
    </row>
    <row r="110" spans="1:16" ht="30" customHeight="1">
      <c r="A110" s="126"/>
      <c r="B110" s="77"/>
      <c r="C110" s="125"/>
      <c r="D110" s="124"/>
      <c r="E110" s="85"/>
      <c r="F110" s="123"/>
      <c r="G110" s="122"/>
      <c r="H110" s="85"/>
      <c r="I110" s="101"/>
      <c r="J110" s="121"/>
      <c r="K110" s="81"/>
      <c r="L110" s="94"/>
      <c r="M110" s="120"/>
      <c r="N110" s="77"/>
      <c r="O110" s="119"/>
      <c r="P110" s="118"/>
    </row>
    <row r="111" spans="1:16" ht="30" customHeight="1">
      <c r="A111" s="126"/>
      <c r="B111" s="77"/>
      <c r="C111" s="125"/>
      <c r="D111" s="124"/>
      <c r="E111" s="85"/>
      <c r="F111" s="123"/>
      <c r="G111" s="122"/>
      <c r="H111" s="85"/>
      <c r="I111" s="101"/>
      <c r="J111" s="121"/>
      <c r="K111" s="81"/>
      <c r="L111" s="94"/>
      <c r="M111" s="120"/>
      <c r="N111" s="77"/>
      <c r="O111" s="119"/>
      <c r="P111" s="118"/>
    </row>
    <row r="112" spans="1:16" ht="30" customHeight="1">
      <c r="A112" s="126"/>
      <c r="B112" s="77"/>
      <c r="C112" s="125"/>
      <c r="D112" s="124"/>
      <c r="E112" s="85"/>
      <c r="F112" s="123"/>
      <c r="G112" s="122"/>
      <c r="H112" s="85"/>
      <c r="I112" s="101"/>
      <c r="J112" s="121"/>
      <c r="K112" s="81"/>
      <c r="L112" s="94"/>
      <c r="M112" s="120"/>
      <c r="N112" s="77"/>
      <c r="O112" s="119"/>
      <c r="P112" s="118"/>
    </row>
    <row r="113" spans="1:16" ht="30" customHeight="1">
      <c r="A113" s="126"/>
      <c r="B113" s="77"/>
      <c r="C113" s="125"/>
      <c r="D113" s="124"/>
      <c r="E113" s="85"/>
      <c r="F113" s="123"/>
      <c r="G113" s="122"/>
      <c r="H113" s="85"/>
      <c r="I113" s="101"/>
      <c r="J113" s="121"/>
      <c r="K113" s="81"/>
      <c r="L113" s="94"/>
      <c r="M113" s="120"/>
      <c r="N113" s="77"/>
      <c r="O113" s="119"/>
      <c r="P113" s="118"/>
    </row>
    <row r="114" spans="1:16" ht="30" customHeight="1">
      <c r="A114" s="126"/>
      <c r="B114" s="77"/>
      <c r="C114" s="125"/>
      <c r="D114" s="124"/>
      <c r="E114" s="85"/>
      <c r="F114" s="123"/>
      <c r="G114" s="122"/>
      <c r="H114" s="85"/>
      <c r="I114" s="101"/>
      <c r="J114" s="121"/>
      <c r="K114" s="81"/>
      <c r="L114" s="94"/>
      <c r="M114" s="120"/>
      <c r="N114" s="77"/>
      <c r="O114" s="119"/>
      <c r="P114" s="118"/>
    </row>
    <row r="115" spans="1:16" ht="30" customHeight="1">
      <c r="A115" s="126"/>
      <c r="B115" s="77"/>
      <c r="C115" s="125"/>
      <c r="D115" s="124"/>
      <c r="E115" s="85"/>
      <c r="F115" s="123"/>
      <c r="G115" s="122"/>
      <c r="H115" s="85"/>
      <c r="I115" s="101"/>
      <c r="J115" s="121"/>
      <c r="K115" s="81"/>
      <c r="L115" s="94"/>
      <c r="M115" s="120"/>
      <c r="N115" s="77"/>
      <c r="O115" s="119"/>
      <c r="P115" s="118"/>
    </row>
    <row r="116" spans="1:16" ht="30" customHeight="1">
      <c r="A116" s="126"/>
      <c r="B116" s="77"/>
      <c r="C116" s="125"/>
      <c r="D116" s="124"/>
      <c r="E116" s="85"/>
      <c r="F116" s="123"/>
      <c r="G116" s="122"/>
      <c r="H116" s="85"/>
      <c r="I116" s="101"/>
      <c r="J116" s="121"/>
      <c r="K116" s="81"/>
      <c r="L116" s="94"/>
      <c r="M116" s="120"/>
      <c r="N116" s="77"/>
      <c r="O116" s="119"/>
      <c r="P116" s="118"/>
    </row>
    <row r="117" spans="1:16" ht="45" customHeight="1">
      <c r="A117" s="126"/>
      <c r="B117" s="77"/>
      <c r="C117" s="125"/>
      <c r="D117" s="124"/>
      <c r="E117" s="85"/>
      <c r="F117" s="123"/>
      <c r="G117" s="122"/>
      <c r="H117" s="85"/>
      <c r="I117" s="101"/>
      <c r="J117" s="121"/>
      <c r="K117" s="81"/>
      <c r="L117" s="94"/>
      <c r="M117" s="120"/>
      <c r="N117" s="77"/>
      <c r="O117" s="119"/>
      <c r="P117" s="118"/>
    </row>
    <row r="118" spans="1:16" ht="45" customHeight="1">
      <c r="A118" s="126"/>
      <c r="B118" s="77"/>
      <c r="C118" s="125"/>
      <c r="D118" s="124"/>
      <c r="E118" s="85"/>
      <c r="F118" s="123"/>
      <c r="G118" s="122"/>
      <c r="H118" s="85"/>
      <c r="I118" s="101"/>
      <c r="J118" s="121"/>
      <c r="K118" s="81"/>
      <c r="L118" s="94"/>
      <c r="M118" s="120"/>
      <c r="N118" s="77"/>
      <c r="O118" s="119"/>
      <c r="P118" s="118"/>
    </row>
    <row r="119" spans="1:16" ht="45" customHeight="1">
      <c r="A119" s="126"/>
      <c r="B119" s="77"/>
      <c r="C119" s="125"/>
      <c r="D119" s="124"/>
      <c r="E119" s="85"/>
      <c r="F119" s="123"/>
      <c r="G119" s="122"/>
      <c r="H119" s="85"/>
      <c r="I119" s="101"/>
      <c r="J119" s="121"/>
      <c r="K119" s="81"/>
      <c r="L119" s="94"/>
      <c r="M119" s="120"/>
      <c r="N119" s="77"/>
      <c r="O119" s="119"/>
      <c r="P119" s="118"/>
    </row>
    <row r="120" spans="1:16" ht="45" customHeight="1">
      <c r="A120" s="126"/>
      <c r="B120" s="77"/>
      <c r="C120" s="125"/>
      <c r="D120" s="124"/>
      <c r="E120" s="85"/>
      <c r="F120" s="123"/>
      <c r="G120" s="122"/>
      <c r="H120" s="85"/>
      <c r="I120" s="101"/>
      <c r="J120" s="121"/>
      <c r="K120" s="81"/>
      <c r="L120" s="94"/>
      <c r="M120" s="120"/>
      <c r="N120" s="77"/>
      <c r="O120" s="119"/>
      <c r="P120" s="118"/>
    </row>
    <row r="121" spans="1:16" ht="45" customHeight="1">
      <c r="A121" s="126"/>
      <c r="B121" s="77"/>
      <c r="C121" s="125"/>
      <c r="D121" s="124"/>
      <c r="E121" s="85"/>
      <c r="F121" s="123"/>
      <c r="G121" s="122"/>
      <c r="H121" s="85"/>
      <c r="I121" s="101"/>
      <c r="J121" s="121"/>
      <c r="K121" s="81"/>
      <c r="L121" s="94"/>
      <c r="M121" s="120"/>
      <c r="N121" s="77"/>
      <c r="O121" s="119"/>
      <c r="P121" s="118"/>
    </row>
    <row r="122" spans="1:16" ht="45" customHeight="1">
      <c r="A122" s="126"/>
      <c r="B122" s="77"/>
      <c r="C122" s="125"/>
      <c r="D122" s="124"/>
      <c r="E122" s="85"/>
      <c r="F122" s="123"/>
      <c r="G122" s="122"/>
      <c r="H122" s="85"/>
      <c r="I122" s="101"/>
      <c r="J122" s="121"/>
      <c r="K122" s="81"/>
      <c r="L122" s="94"/>
      <c r="M122" s="120"/>
      <c r="N122" s="77"/>
      <c r="O122" s="119"/>
      <c r="P122" s="118"/>
    </row>
    <row r="123" spans="1:16" ht="45" customHeight="1">
      <c r="A123" s="126"/>
      <c r="B123" s="77"/>
      <c r="C123" s="125"/>
      <c r="D123" s="124"/>
      <c r="E123" s="85"/>
      <c r="F123" s="123"/>
      <c r="G123" s="122"/>
      <c r="H123" s="85"/>
      <c r="I123" s="101"/>
      <c r="J123" s="121"/>
      <c r="K123" s="81"/>
      <c r="L123" s="94"/>
      <c r="M123" s="120"/>
      <c r="N123" s="77"/>
      <c r="O123" s="119"/>
      <c r="P123" s="118"/>
    </row>
    <row r="124" spans="1:16" ht="45" customHeight="1">
      <c r="A124" s="126"/>
      <c r="B124" s="77"/>
      <c r="C124" s="125"/>
      <c r="D124" s="124"/>
      <c r="E124" s="85"/>
      <c r="F124" s="123"/>
      <c r="G124" s="122"/>
      <c r="H124" s="85"/>
      <c r="I124" s="101"/>
      <c r="J124" s="121"/>
      <c r="K124" s="81"/>
      <c r="L124" s="94"/>
      <c r="M124" s="120"/>
      <c r="N124" s="77"/>
      <c r="O124" s="119"/>
      <c r="P124" s="118"/>
    </row>
    <row r="125" spans="1:16" ht="45" customHeight="1">
      <c r="A125" s="126"/>
      <c r="B125" s="77"/>
      <c r="C125" s="125"/>
      <c r="D125" s="124"/>
      <c r="E125" s="85"/>
      <c r="F125" s="123"/>
      <c r="G125" s="122"/>
      <c r="H125" s="85"/>
      <c r="I125" s="101"/>
      <c r="J125" s="121"/>
      <c r="K125" s="81"/>
      <c r="L125" s="94"/>
      <c r="M125" s="120"/>
      <c r="N125" s="77"/>
      <c r="O125" s="119"/>
      <c r="P125" s="118"/>
    </row>
    <row r="126" spans="1:16" ht="45" customHeight="1">
      <c r="A126" s="126"/>
      <c r="B126" s="77"/>
      <c r="C126" s="125"/>
      <c r="D126" s="124"/>
      <c r="E126" s="85"/>
      <c r="F126" s="123"/>
      <c r="G126" s="122"/>
      <c r="H126" s="85"/>
      <c r="I126" s="101"/>
      <c r="J126" s="121"/>
      <c r="K126" s="81"/>
      <c r="L126" s="94"/>
      <c r="M126" s="120"/>
      <c r="N126" s="77"/>
      <c r="O126" s="119"/>
      <c r="P126" s="118"/>
    </row>
    <row r="127" spans="1:16" ht="45" customHeight="1">
      <c r="A127" s="126"/>
      <c r="B127" s="77"/>
      <c r="C127" s="125"/>
      <c r="D127" s="124"/>
      <c r="E127" s="85"/>
      <c r="F127" s="123"/>
      <c r="G127" s="122"/>
      <c r="H127" s="85"/>
      <c r="I127" s="101"/>
      <c r="J127" s="121"/>
      <c r="K127" s="81"/>
      <c r="L127" s="94"/>
      <c r="M127" s="120"/>
      <c r="N127" s="77"/>
      <c r="O127" s="119"/>
      <c r="P127" s="118"/>
    </row>
    <row r="128" spans="1:16" ht="45" customHeight="1">
      <c r="A128" s="126"/>
      <c r="B128" s="77"/>
      <c r="C128" s="125"/>
      <c r="D128" s="124"/>
      <c r="E128" s="85"/>
      <c r="F128" s="123"/>
      <c r="G128" s="122"/>
      <c r="H128" s="85"/>
      <c r="I128" s="101"/>
      <c r="J128" s="121"/>
      <c r="K128" s="81"/>
      <c r="L128" s="94"/>
      <c r="M128" s="120"/>
      <c r="N128" s="77"/>
      <c r="O128" s="119"/>
      <c r="P128" s="118"/>
    </row>
    <row r="129" spans="1:16" ht="45" customHeight="1">
      <c r="A129" s="126"/>
      <c r="B129" s="77"/>
      <c r="C129" s="125"/>
      <c r="D129" s="124"/>
      <c r="E129" s="85"/>
      <c r="F129" s="123"/>
      <c r="G129" s="122"/>
      <c r="H129" s="85"/>
      <c r="I129" s="101"/>
      <c r="J129" s="121"/>
      <c r="K129" s="81"/>
      <c r="L129" s="94"/>
      <c r="M129" s="120"/>
      <c r="N129" s="77"/>
      <c r="O129" s="119"/>
      <c r="P129" s="118"/>
    </row>
    <row r="130" spans="1:16" ht="45" customHeight="1">
      <c r="A130" s="126"/>
      <c r="B130" s="77"/>
      <c r="C130" s="125"/>
      <c r="D130" s="124"/>
      <c r="E130" s="85"/>
      <c r="F130" s="123"/>
      <c r="G130" s="122"/>
      <c r="H130" s="85"/>
      <c r="I130" s="101"/>
      <c r="J130" s="121"/>
      <c r="K130" s="81"/>
      <c r="L130" s="94"/>
      <c r="M130" s="120"/>
      <c r="N130" s="77"/>
      <c r="O130" s="119"/>
      <c r="P130" s="118"/>
    </row>
    <row r="131" spans="1:16" ht="45" customHeight="1">
      <c r="A131" s="126"/>
      <c r="B131" s="77"/>
      <c r="C131" s="125"/>
      <c r="D131" s="124"/>
      <c r="E131" s="85"/>
      <c r="F131" s="123"/>
      <c r="G131" s="122"/>
      <c r="H131" s="85"/>
      <c r="I131" s="101"/>
      <c r="J131" s="121"/>
      <c r="K131" s="81"/>
      <c r="L131" s="94"/>
      <c r="M131" s="120"/>
      <c r="N131" s="77"/>
      <c r="O131" s="119"/>
      <c r="P131" s="118"/>
    </row>
    <row r="132" spans="1:16" ht="45" customHeight="1">
      <c r="A132" s="126"/>
      <c r="B132" s="77"/>
      <c r="C132" s="125"/>
      <c r="D132" s="124"/>
      <c r="E132" s="85"/>
      <c r="F132" s="123"/>
      <c r="G132" s="122"/>
      <c r="H132" s="85"/>
      <c r="I132" s="101"/>
      <c r="J132" s="121"/>
      <c r="K132" s="81"/>
      <c r="L132" s="94"/>
      <c r="M132" s="120"/>
      <c r="N132" s="77"/>
      <c r="O132" s="119"/>
      <c r="P132" s="118"/>
    </row>
    <row r="133" spans="1:16" ht="45" customHeight="1">
      <c r="A133" s="126"/>
      <c r="B133" s="77"/>
      <c r="C133" s="125"/>
      <c r="D133" s="124"/>
      <c r="E133" s="85"/>
      <c r="F133" s="123"/>
      <c r="G133" s="122"/>
      <c r="H133" s="85"/>
      <c r="I133" s="101"/>
      <c r="J133" s="121"/>
      <c r="K133" s="81"/>
      <c r="L133" s="94"/>
      <c r="M133" s="120"/>
      <c r="N133" s="77"/>
      <c r="O133" s="119"/>
      <c r="P133" s="118"/>
    </row>
    <row r="134" spans="1:16" ht="45" customHeight="1">
      <c r="A134" s="126"/>
      <c r="B134" s="77"/>
      <c r="C134" s="125"/>
      <c r="D134" s="124"/>
      <c r="E134" s="85"/>
      <c r="F134" s="123"/>
      <c r="G134" s="122"/>
      <c r="H134" s="85"/>
      <c r="I134" s="101"/>
      <c r="J134" s="121"/>
      <c r="K134" s="81"/>
      <c r="L134" s="94"/>
      <c r="M134" s="120"/>
      <c r="N134" s="77"/>
      <c r="O134" s="119"/>
      <c r="P134" s="118"/>
    </row>
    <row r="135" spans="1:16" ht="45" customHeight="1">
      <c r="A135" s="126"/>
      <c r="B135" s="77"/>
      <c r="C135" s="125"/>
      <c r="D135" s="124"/>
      <c r="E135" s="85"/>
      <c r="F135" s="123"/>
      <c r="G135" s="122"/>
      <c r="H135" s="85"/>
      <c r="I135" s="101"/>
      <c r="J135" s="121"/>
      <c r="K135" s="81"/>
      <c r="L135" s="94"/>
      <c r="M135" s="120"/>
      <c r="N135" s="77"/>
      <c r="O135" s="119"/>
      <c r="P135" s="118"/>
    </row>
    <row r="136" spans="1:16" ht="45" customHeight="1">
      <c r="A136" s="126"/>
      <c r="B136" s="77"/>
      <c r="C136" s="125"/>
      <c r="D136" s="124"/>
      <c r="E136" s="85"/>
      <c r="F136" s="123"/>
      <c r="G136" s="122"/>
      <c r="H136" s="85"/>
      <c r="I136" s="101"/>
      <c r="J136" s="121"/>
      <c r="K136" s="81"/>
      <c r="L136" s="94"/>
      <c r="M136" s="120"/>
      <c r="N136" s="77"/>
      <c r="O136" s="119"/>
      <c r="P136" s="118"/>
    </row>
    <row r="137" spans="1:16" ht="45" customHeight="1">
      <c r="A137" s="126"/>
      <c r="B137" s="77"/>
      <c r="C137" s="125"/>
      <c r="D137" s="124"/>
      <c r="E137" s="85"/>
      <c r="F137" s="123"/>
      <c r="G137" s="122"/>
      <c r="H137" s="85"/>
      <c r="I137" s="101"/>
      <c r="J137" s="121"/>
      <c r="K137" s="81"/>
      <c r="L137" s="94"/>
      <c r="M137" s="120"/>
      <c r="N137" s="77"/>
      <c r="O137" s="119"/>
      <c r="P137" s="118"/>
    </row>
    <row r="138" spans="1:16" ht="45" customHeight="1">
      <c r="A138" s="126"/>
      <c r="B138" s="77"/>
      <c r="C138" s="125"/>
      <c r="D138" s="124"/>
      <c r="E138" s="85"/>
      <c r="F138" s="123"/>
      <c r="G138" s="122"/>
      <c r="H138" s="85"/>
      <c r="I138" s="101"/>
      <c r="J138" s="121"/>
      <c r="K138" s="81"/>
      <c r="L138" s="94"/>
      <c r="M138" s="120"/>
      <c r="N138" s="77"/>
      <c r="O138" s="119"/>
      <c r="P138" s="118"/>
    </row>
    <row r="139" spans="1:16" ht="45" customHeight="1">
      <c r="A139" s="126"/>
      <c r="B139" s="77"/>
      <c r="C139" s="125"/>
      <c r="D139" s="124"/>
      <c r="E139" s="85"/>
      <c r="F139" s="123"/>
      <c r="G139" s="122"/>
      <c r="H139" s="85"/>
      <c r="I139" s="101"/>
      <c r="J139" s="121"/>
      <c r="K139" s="81"/>
      <c r="L139" s="94"/>
      <c r="M139" s="120"/>
      <c r="N139" s="77"/>
      <c r="O139" s="119"/>
      <c r="P139" s="118"/>
    </row>
    <row r="140" spans="1:16" ht="45" customHeight="1">
      <c r="A140" s="126"/>
      <c r="B140" s="77"/>
      <c r="C140" s="125"/>
      <c r="D140" s="124"/>
      <c r="E140" s="85"/>
      <c r="F140" s="123"/>
      <c r="G140" s="122"/>
      <c r="H140" s="85"/>
      <c r="I140" s="101"/>
      <c r="J140" s="121"/>
      <c r="K140" s="81"/>
      <c r="L140" s="94"/>
      <c r="M140" s="120"/>
      <c r="N140" s="77"/>
      <c r="O140" s="119"/>
      <c r="P140" s="118"/>
    </row>
    <row r="141" spans="1:16" ht="45" customHeight="1">
      <c r="A141" s="126"/>
      <c r="B141" s="77"/>
      <c r="C141" s="125"/>
      <c r="D141" s="124"/>
      <c r="E141" s="85"/>
      <c r="F141" s="123"/>
      <c r="G141" s="122"/>
      <c r="H141" s="85"/>
      <c r="I141" s="101"/>
      <c r="J141" s="121"/>
      <c r="K141" s="81"/>
      <c r="L141" s="94"/>
      <c r="M141" s="120"/>
      <c r="N141" s="77"/>
      <c r="O141" s="119"/>
      <c r="P141" s="118"/>
    </row>
    <row r="142" spans="1:16" ht="45" customHeight="1">
      <c r="A142" s="126"/>
      <c r="B142" s="77"/>
      <c r="C142" s="125"/>
      <c r="D142" s="124"/>
      <c r="E142" s="85"/>
      <c r="F142" s="123"/>
      <c r="G142" s="122"/>
      <c r="H142" s="85"/>
      <c r="I142" s="101"/>
      <c r="J142" s="121"/>
      <c r="K142" s="81"/>
      <c r="L142" s="94"/>
      <c r="M142" s="120"/>
      <c r="N142" s="77"/>
      <c r="O142" s="119"/>
      <c r="P142" s="118"/>
    </row>
    <row r="143" spans="1:16" ht="45" customHeight="1">
      <c r="A143" s="126"/>
      <c r="B143" s="77"/>
      <c r="C143" s="125"/>
      <c r="D143" s="124"/>
      <c r="E143" s="85"/>
      <c r="F143" s="123"/>
      <c r="G143" s="122"/>
      <c r="H143" s="85"/>
      <c r="I143" s="101"/>
      <c r="J143" s="121"/>
      <c r="K143" s="81"/>
      <c r="L143" s="94"/>
      <c r="M143" s="120"/>
      <c r="N143" s="77"/>
      <c r="O143" s="119"/>
      <c r="P143" s="118"/>
    </row>
    <row r="144" spans="1:16" ht="45" customHeight="1">
      <c r="A144" s="126"/>
      <c r="B144" s="77"/>
      <c r="C144" s="125"/>
      <c r="D144" s="124"/>
      <c r="E144" s="85"/>
      <c r="F144" s="123"/>
      <c r="G144" s="122"/>
      <c r="H144" s="85"/>
      <c r="I144" s="101"/>
      <c r="J144" s="121"/>
      <c r="K144" s="81"/>
      <c r="L144" s="94"/>
      <c r="M144" s="120"/>
      <c r="N144" s="77"/>
      <c r="O144" s="119"/>
      <c r="P144" s="118"/>
    </row>
    <row r="145" spans="1:16" ht="45" customHeight="1">
      <c r="A145" s="126"/>
      <c r="B145" s="77"/>
      <c r="C145" s="125"/>
      <c r="D145" s="124"/>
      <c r="E145" s="85"/>
      <c r="F145" s="123"/>
      <c r="G145" s="122"/>
      <c r="H145" s="85"/>
      <c r="I145" s="101"/>
      <c r="J145" s="121"/>
      <c r="K145" s="81"/>
      <c r="L145" s="94"/>
      <c r="M145" s="120"/>
      <c r="N145" s="77"/>
      <c r="O145" s="119"/>
      <c r="P145" s="118"/>
    </row>
    <row r="146" spans="1:16" ht="45" customHeight="1">
      <c r="A146" s="126"/>
      <c r="B146" s="77"/>
      <c r="C146" s="125"/>
      <c r="D146" s="124"/>
      <c r="E146" s="85"/>
      <c r="F146" s="123"/>
      <c r="G146" s="122"/>
      <c r="H146" s="85"/>
      <c r="I146" s="101"/>
      <c r="J146" s="121"/>
      <c r="K146" s="81"/>
      <c r="L146" s="94"/>
      <c r="M146" s="120"/>
      <c r="N146" s="77"/>
      <c r="O146" s="119"/>
      <c r="P146" s="118"/>
    </row>
    <row r="147" spans="1:16" ht="45" customHeight="1">
      <c r="A147" s="126"/>
      <c r="B147" s="77"/>
      <c r="C147" s="125"/>
      <c r="D147" s="124"/>
      <c r="E147" s="85"/>
      <c r="F147" s="123"/>
      <c r="G147" s="122"/>
      <c r="H147" s="85"/>
      <c r="I147" s="101"/>
      <c r="J147" s="121"/>
      <c r="K147" s="81"/>
      <c r="L147" s="94"/>
      <c r="M147" s="120"/>
      <c r="N147" s="77"/>
      <c r="O147" s="119"/>
      <c r="P147" s="118"/>
    </row>
    <row r="148" spans="1:16" ht="45" customHeight="1">
      <c r="A148" s="126"/>
      <c r="B148" s="77"/>
      <c r="C148" s="125"/>
      <c r="D148" s="124"/>
      <c r="E148" s="85"/>
      <c r="F148" s="123"/>
      <c r="G148" s="122"/>
      <c r="H148" s="85"/>
      <c r="I148" s="101"/>
      <c r="J148" s="121"/>
      <c r="K148" s="81"/>
      <c r="L148" s="94"/>
      <c r="M148" s="120"/>
      <c r="N148" s="77"/>
      <c r="O148" s="119"/>
      <c r="P148" s="118"/>
    </row>
    <row r="149" spans="1:16" ht="45" customHeight="1">
      <c r="A149" s="126"/>
      <c r="B149" s="77"/>
      <c r="C149" s="125"/>
      <c r="D149" s="124"/>
      <c r="E149" s="85"/>
      <c r="F149" s="123"/>
      <c r="G149" s="122"/>
      <c r="H149" s="85"/>
      <c r="I149" s="101"/>
      <c r="J149" s="121"/>
      <c r="K149" s="81"/>
      <c r="L149" s="94"/>
      <c r="M149" s="120"/>
      <c r="N149" s="77"/>
      <c r="O149" s="119"/>
      <c r="P149" s="118"/>
    </row>
    <row r="150" spans="1:16" ht="45" customHeight="1">
      <c r="A150" s="126"/>
      <c r="B150" s="77"/>
      <c r="C150" s="125"/>
      <c r="D150" s="124"/>
      <c r="E150" s="85"/>
      <c r="F150" s="123"/>
      <c r="G150" s="122"/>
      <c r="H150" s="85"/>
      <c r="I150" s="101"/>
      <c r="J150" s="121"/>
      <c r="K150" s="81"/>
      <c r="L150" s="94"/>
      <c r="M150" s="120"/>
      <c r="N150" s="77"/>
      <c r="O150" s="119"/>
      <c r="P150" s="118"/>
    </row>
    <row r="151" spans="1:16" ht="45" customHeight="1">
      <c r="A151" s="126"/>
      <c r="B151" s="77"/>
      <c r="C151" s="125"/>
      <c r="D151" s="124"/>
      <c r="E151" s="85"/>
      <c r="F151" s="123"/>
      <c r="G151" s="122"/>
      <c r="H151" s="85"/>
      <c r="I151" s="101"/>
      <c r="J151" s="121"/>
      <c r="K151" s="81"/>
      <c r="L151" s="94"/>
      <c r="M151" s="120"/>
      <c r="N151" s="77"/>
      <c r="O151" s="119"/>
      <c r="P151" s="118"/>
    </row>
    <row r="152" spans="1:16" ht="45" customHeight="1">
      <c r="A152" s="126"/>
      <c r="B152" s="77"/>
      <c r="C152" s="125"/>
      <c r="D152" s="124"/>
      <c r="E152" s="85"/>
      <c r="F152" s="123"/>
      <c r="G152" s="122"/>
      <c r="H152" s="85"/>
      <c r="I152" s="101"/>
      <c r="J152" s="121"/>
      <c r="K152" s="81"/>
      <c r="L152" s="94"/>
      <c r="M152" s="120"/>
      <c r="N152" s="77"/>
      <c r="O152" s="119"/>
      <c r="P152" s="118"/>
    </row>
    <row r="153" spans="1:16" ht="45" customHeight="1">
      <c r="A153" s="126"/>
      <c r="B153" s="77"/>
      <c r="C153" s="125"/>
      <c r="D153" s="124"/>
      <c r="E153" s="85"/>
      <c r="F153" s="123"/>
      <c r="G153" s="122"/>
      <c r="H153" s="85"/>
      <c r="I153" s="101"/>
      <c r="J153" s="121"/>
      <c r="K153" s="81"/>
      <c r="L153" s="94"/>
      <c r="M153" s="120"/>
      <c r="N153" s="77"/>
      <c r="O153" s="119"/>
      <c r="P153" s="118"/>
    </row>
    <row r="154" spans="1:16" ht="45" customHeight="1">
      <c r="A154" s="126"/>
      <c r="B154" s="77"/>
      <c r="C154" s="125"/>
      <c r="D154" s="124"/>
      <c r="E154" s="85"/>
      <c r="F154" s="123"/>
      <c r="G154" s="122"/>
      <c r="H154" s="85"/>
      <c r="I154" s="101"/>
      <c r="J154" s="121"/>
      <c r="K154" s="81"/>
      <c r="L154" s="94"/>
      <c r="M154" s="120"/>
      <c r="N154" s="77"/>
      <c r="O154" s="119"/>
      <c r="P154" s="118"/>
    </row>
    <row r="155" spans="1:16" ht="45" customHeight="1">
      <c r="A155" s="126"/>
      <c r="B155" s="77"/>
      <c r="C155" s="125"/>
      <c r="D155" s="124"/>
      <c r="E155" s="85"/>
      <c r="F155" s="123"/>
      <c r="G155" s="122"/>
      <c r="H155" s="85"/>
      <c r="I155" s="101"/>
      <c r="J155" s="121"/>
      <c r="K155" s="81"/>
      <c r="L155" s="94"/>
      <c r="M155" s="120"/>
      <c r="N155" s="77"/>
      <c r="O155" s="119"/>
      <c r="P155" s="118"/>
    </row>
    <row r="156" spans="1:16" ht="45" customHeight="1">
      <c r="A156" s="126"/>
      <c r="B156" s="77"/>
      <c r="C156" s="125"/>
      <c r="D156" s="124"/>
      <c r="E156" s="85"/>
      <c r="F156" s="123"/>
      <c r="G156" s="122"/>
      <c r="H156" s="85"/>
      <c r="I156" s="101"/>
      <c r="J156" s="121"/>
      <c r="K156" s="81"/>
      <c r="L156" s="94"/>
      <c r="M156" s="120"/>
      <c r="N156" s="77"/>
      <c r="O156" s="119"/>
      <c r="P156" s="118"/>
    </row>
    <row r="157" spans="1:16" ht="45" customHeight="1">
      <c r="A157" s="126"/>
      <c r="B157" s="77"/>
      <c r="C157" s="125"/>
      <c r="D157" s="124"/>
      <c r="E157" s="85"/>
      <c r="F157" s="123"/>
      <c r="G157" s="122"/>
      <c r="H157" s="85"/>
      <c r="I157" s="101"/>
      <c r="J157" s="121"/>
      <c r="K157" s="81"/>
      <c r="L157" s="94"/>
      <c r="M157" s="120"/>
      <c r="N157" s="77"/>
      <c r="O157" s="119"/>
      <c r="P157" s="118"/>
    </row>
    <row r="158" spans="1:16" ht="45" customHeight="1">
      <c r="A158" s="126"/>
      <c r="B158" s="77"/>
      <c r="C158" s="125"/>
      <c r="D158" s="124"/>
      <c r="E158" s="85"/>
      <c r="F158" s="123"/>
      <c r="G158" s="122"/>
      <c r="H158" s="85"/>
      <c r="I158" s="101"/>
      <c r="J158" s="121"/>
      <c r="K158" s="81"/>
      <c r="L158" s="94"/>
      <c r="M158" s="120"/>
      <c r="N158" s="77"/>
      <c r="O158" s="119"/>
      <c r="P158" s="118"/>
    </row>
    <row r="159" spans="1:16" ht="45" customHeight="1">
      <c r="A159" s="126"/>
      <c r="B159" s="77"/>
      <c r="C159" s="125"/>
      <c r="D159" s="124"/>
      <c r="E159" s="85"/>
      <c r="F159" s="123"/>
      <c r="G159" s="122"/>
      <c r="H159" s="85"/>
      <c r="I159" s="101"/>
      <c r="J159" s="121"/>
      <c r="K159" s="81"/>
      <c r="L159" s="94"/>
      <c r="M159" s="120"/>
      <c r="N159" s="77"/>
      <c r="O159" s="119"/>
      <c r="P159" s="118"/>
    </row>
    <row r="160" spans="1:16" ht="45" customHeight="1">
      <c r="A160" s="126"/>
      <c r="B160" s="77"/>
      <c r="C160" s="125"/>
      <c r="D160" s="124"/>
      <c r="E160" s="85"/>
      <c r="F160" s="123"/>
      <c r="G160" s="122"/>
      <c r="H160" s="85"/>
      <c r="I160" s="101"/>
      <c r="J160" s="121"/>
      <c r="K160" s="81"/>
      <c r="L160" s="94"/>
      <c r="M160" s="120"/>
      <c r="N160" s="77"/>
      <c r="O160" s="119"/>
      <c r="P160" s="118"/>
    </row>
    <row r="161" spans="1:16" ht="45" customHeight="1">
      <c r="A161" s="126"/>
      <c r="B161" s="77"/>
      <c r="C161" s="125"/>
      <c r="D161" s="124"/>
      <c r="E161" s="85"/>
      <c r="F161" s="123"/>
      <c r="G161" s="122"/>
      <c r="H161" s="85"/>
      <c r="I161" s="101"/>
      <c r="J161" s="121"/>
      <c r="K161" s="81"/>
      <c r="L161" s="94"/>
      <c r="M161" s="120"/>
      <c r="N161" s="77"/>
      <c r="O161" s="119"/>
      <c r="P161" s="118"/>
    </row>
    <row r="162" spans="1:16" ht="45" customHeight="1">
      <c r="A162" s="126"/>
      <c r="B162" s="77"/>
      <c r="C162" s="125"/>
      <c r="D162" s="124"/>
      <c r="E162" s="85"/>
      <c r="F162" s="123"/>
      <c r="G162" s="122"/>
      <c r="H162" s="85"/>
      <c r="I162" s="101"/>
      <c r="J162" s="121"/>
      <c r="K162" s="81"/>
      <c r="L162" s="94"/>
      <c r="M162" s="120"/>
      <c r="N162" s="77"/>
      <c r="O162" s="119"/>
      <c r="P162" s="118"/>
    </row>
    <row r="163" spans="1:16" ht="45" customHeight="1">
      <c r="A163" s="126"/>
      <c r="B163" s="77"/>
      <c r="C163" s="125"/>
      <c r="D163" s="124"/>
      <c r="E163" s="85"/>
      <c r="F163" s="123"/>
      <c r="G163" s="122"/>
      <c r="H163" s="85"/>
      <c r="I163" s="101"/>
      <c r="J163" s="121"/>
      <c r="K163" s="81"/>
      <c r="L163" s="94"/>
      <c r="M163" s="120"/>
      <c r="N163" s="77"/>
      <c r="O163" s="119"/>
      <c r="P163" s="118"/>
    </row>
    <row r="164" spans="1:16" ht="45" customHeight="1">
      <c r="A164" s="126"/>
      <c r="B164" s="77"/>
      <c r="C164" s="125"/>
      <c r="D164" s="124"/>
      <c r="E164" s="85"/>
      <c r="F164" s="123"/>
      <c r="G164" s="122"/>
      <c r="H164" s="85"/>
      <c r="I164" s="101"/>
      <c r="J164" s="121"/>
      <c r="K164" s="81"/>
      <c r="L164" s="94"/>
      <c r="M164" s="120"/>
      <c r="N164" s="77"/>
      <c r="O164" s="119"/>
      <c r="P164" s="118"/>
    </row>
    <row r="165" spans="1:16" ht="45" customHeight="1">
      <c r="A165" s="126"/>
      <c r="B165" s="77"/>
      <c r="C165" s="125"/>
      <c r="D165" s="124"/>
      <c r="E165" s="85"/>
      <c r="F165" s="123"/>
      <c r="G165" s="122"/>
      <c r="H165" s="85"/>
      <c r="I165" s="101"/>
      <c r="J165" s="121"/>
      <c r="K165" s="81"/>
      <c r="L165" s="94"/>
      <c r="M165" s="120"/>
      <c r="N165" s="77"/>
      <c r="O165" s="119"/>
      <c r="P165" s="118"/>
    </row>
    <row r="166" spans="1:16" ht="45" customHeight="1">
      <c r="A166" s="126"/>
      <c r="B166" s="77"/>
      <c r="C166" s="125"/>
      <c r="D166" s="124"/>
      <c r="E166" s="85"/>
      <c r="F166" s="123"/>
      <c r="G166" s="122"/>
      <c r="H166" s="85"/>
      <c r="I166" s="101"/>
      <c r="J166" s="121"/>
      <c r="K166" s="81"/>
      <c r="L166" s="94"/>
      <c r="M166" s="120"/>
      <c r="N166" s="77"/>
      <c r="O166" s="119"/>
      <c r="P166" s="118"/>
    </row>
    <row r="167" spans="1:16" ht="45" customHeight="1">
      <c r="A167" s="126"/>
      <c r="B167" s="77"/>
      <c r="C167" s="125"/>
      <c r="D167" s="124"/>
      <c r="E167" s="85"/>
      <c r="F167" s="123"/>
      <c r="G167" s="122"/>
      <c r="H167" s="85"/>
      <c r="I167" s="101"/>
      <c r="J167" s="121"/>
      <c r="K167" s="81"/>
      <c r="L167" s="94"/>
      <c r="M167" s="120"/>
      <c r="N167" s="77"/>
      <c r="O167" s="119"/>
      <c r="P167" s="118"/>
    </row>
    <row r="168" spans="1:16" ht="45" customHeight="1">
      <c r="A168" s="126"/>
      <c r="B168" s="77"/>
      <c r="C168" s="125"/>
      <c r="D168" s="124"/>
      <c r="E168" s="85"/>
      <c r="F168" s="123"/>
      <c r="G168" s="122"/>
      <c r="H168" s="85"/>
      <c r="I168" s="101"/>
      <c r="J168" s="121"/>
      <c r="K168" s="81"/>
      <c r="L168" s="94"/>
      <c r="M168" s="120"/>
      <c r="N168" s="77"/>
      <c r="O168" s="119"/>
      <c r="P168" s="118"/>
    </row>
    <row r="169" spans="1:16" ht="45" customHeight="1">
      <c r="A169" s="126"/>
      <c r="B169" s="77"/>
      <c r="C169" s="125"/>
      <c r="D169" s="124"/>
      <c r="E169" s="85"/>
      <c r="F169" s="123"/>
      <c r="G169" s="122"/>
      <c r="H169" s="85"/>
      <c r="I169" s="101"/>
      <c r="J169" s="121"/>
      <c r="K169" s="81"/>
      <c r="L169" s="94"/>
      <c r="M169" s="120"/>
      <c r="N169" s="77"/>
      <c r="O169" s="119"/>
      <c r="P169" s="118"/>
    </row>
    <row r="170" spans="1:16" ht="45" customHeight="1">
      <c r="A170" s="126"/>
      <c r="B170" s="77"/>
      <c r="C170" s="125"/>
      <c r="D170" s="124"/>
      <c r="E170" s="85"/>
      <c r="F170" s="123"/>
      <c r="G170" s="122"/>
      <c r="H170" s="85"/>
      <c r="I170" s="101"/>
      <c r="J170" s="121"/>
      <c r="K170" s="81"/>
      <c r="L170" s="94"/>
      <c r="M170" s="120"/>
      <c r="N170" s="77"/>
      <c r="O170" s="119"/>
      <c r="P170" s="118"/>
    </row>
    <row r="171" spans="1:16" ht="45" customHeight="1">
      <c r="A171" s="126"/>
      <c r="B171" s="77"/>
      <c r="C171" s="125"/>
      <c r="D171" s="124"/>
      <c r="E171" s="85"/>
      <c r="F171" s="123"/>
      <c r="G171" s="122"/>
      <c r="H171" s="85"/>
      <c r="I171" s="101"/>
      <c r="J171" s="121"/>
      <c r="K171" s="81"/>
      <c r="L171" s="94"/>
      <c r="M171" s="120"/>
      <c r="N171" s="77"/>
      <c r="O171" s="119"/>
      <c r="P171" s="118"/>
    </row>
    <row r="172" spans="1:16" ht="45" customHeight="1">
      <c r="A172" s="126"/>
      <c r="B172" s="77"/>
      <c r="C172" s="125"/>
      <c r="D172" s="124"/>
      <c r="E172" s="85"/>
      <c r="F172" s="123"/>
      <c r="G172" s="122"/>
      <c r="H172" s="85"/>
      <c r="I172" s="101"/>
      <c r="J172" s="121"/>
      <c r="K172" s="81"/>
      <c r="L172" s="94"/>
      <c r="M172" s="120"/>
      <c r="N172" s="77"/>
      <c r="O172" s="119"/>
      <c r="P172" s="118"/>
    </row>
    <row r="173" spans="1:16" ht="45" customHeight="1">
      <c r="A173" s="126"/>
      <c r="B173" s="77"/>
      <c r="C173" s="125"/>
      <c r="D173" s="124"/>
      <c r="E173" s="85"/>
      <c r="F173" s="123"/>
      <c r="G173" s="122"/>
      <c r="H173" s="85"/>
      <c r="I173" s="101"/>
      <c r="J173" s="121"/>
      <c r="K173" s="81"/>
      <c r="L173" s="94"/>
      <c r="M173" s="120"/>
      <c r="N173" s="77"/>
      <c r="O173" s="119"/>
      <c r="P173" s="118"/>
    </row>
    <row r="174" spans="1:16" ht="45" customHeight="1">
      <c r="A174" s="126"/>
      <c r="B174" s="77"/>
      <c r="C174" s="125"/>
      <c r="D174" s="124"/>
      <c r="E174" s="85"/>
      <c r="F174" s="123"/>
      <c r="G174" s="122"/>
      <c r="H174" s="85"/>
      <c r="I174" s="101"/>
      <c r="J174" s="121"/>
      <c r="K174" s="81"/>
      <c r="L174" s="94"/>
      <c r="M174" s="120"/>
      <c r="N174" s="77"/>
      <c r="O174" s="119"/>
      <c r="P174" s="118"/>
    </row>
    <row r="175" spans="1:16" ht="45" customHeight="1">
      <c r="A175" s="126"/>
      <c r="B175" s="77"/>
      <c r="C175" s="125"/>
      <c r="D175" s="124"/>
      <c r="E175" s="85"/>
      <c r="F175" s="123"/>
      <c r="G175" s="122"/>
      <c r="H175" s="85"/>
      <c r="I175" s="101"/>
      <c r="J175" s="121"/>
      <c r="K175" s="81"/>
      <c r="L175" s="94"/>
      <c r="M175" s="120"/>
      <c r="N175" s="77"/>
      <c r="O175" s="119"/>
      <c r="P175" s="118"/>
    </row>
    <row r="176" spans="1:16" ht="45" customHeight="1">
      <c r="A176" s="126"/>
      <c r="B176" s="77"/>
      <c r="C176" s="125"/>
      <c r="D176" s="124"/>
      <c r="E176" s="85"/>
      <c r="F176" s="123"/>
      <c r="G176" s="122"/>
      <c r="H176" s="85"/>
      <c r="I176" s="101"/>
      <c r="J176" s="121"/>
      <c r="K176" s="81"/>
      <c r="L176" s="94"/>
      <c r="M176" s="120"/>
      <c r="N176" s="77"/>
      <c r="O176" s="119"/>
      <c r="P176" s="118"/>
    </row>
    <row r="177" spans="1:16" ht="45" customHeight="1">
      <c r="A177" s="126"/>
      <c r="B177" s="77"/>
      <c r="C177" s="125"/>
      <c r="D177" s="124"/>
      <c r="E177" s="85"/>
      <c r="F177" s="123"/>
      <c r="G177" s="122"/>
      <c r="H177" s="85"/>
      <c r="I177" s="101"/>
      <c r="J177" s="121"/>
      <c r="K177" s="81"/>
      <c r="L177" s="94"/>
      <c r="M177" s="120"/>
      <c r="N177" s="77"/>
      <c r="O177" s="119"/>
      <c r="P177" s="118"/>
    </row>
    <row r="178" spans="1:16" ht="45" customHeight="1">
      <c r="A178" s="126"/>
      <c r="B178" s="77"/>
      <c r="C178" s="125"/>
      <c r="D178" s="124"/>
      <c r="E178" s="85"/>
      <c r="F178" s="123"/>
      <c r="G178" s="122"/>
      <c r="H178" s="85"/>
      <c r="I178" s="101"/>
      <c r="J178" s="121"/>
      <c r="K178" s="81"/>
      <c r="L178" s="94"/>
      <c r="M178" s="120"/>
      <c r="N178" s="77"/>
      <c r="O178" s="119"/>
      <c r="P178" s="118"/>
    </row>
    <row r="179" spans="1:16" ht="45" customHeight="1">
      <c r="A179" s="126"/>
      <c r="B179" s="77"/>
      <c r="C179" s="125"/>
      <c r="D179" s="124"/>
      <c r="E179" s="85"/>
      <c r="F179" s="123"/>
      <c r="G179" s="122"/>
      <c r="H179" s="85"/>
      <c r="I179" s="101"/>
      <c r="J179" s="121"/>
      <c r="K179" s="81"/>
      <c r="L179" s="94"/>
      <c r="M179" s="120"/>
      <c r="N179" s="77"/>
      <c r="O179" s="119"/>
      <c r="P179" s="118"/>
    </row>
    <row r="180" spans="1:16" ht="45" customHeight="1">
      <c r="A180" s="126"/>
      <c r="B180" s="77"/>
      <c r="C180" s="125"/>
      <c r="D180" s="124"/>
      <c r="E180" s="85"/>
      <c r="F180" s="123"/>
      <c r="G180" s="122"/>
      <c r="H180" s="85"/>
      <c r="I180" s="101"/>
      <c r="J180" s="121"/>
      <c r="K180" s="81"/>
      <c r="L180" s="94"/>
      <c r="M180" s="120"/>
      <c r="N180" s="77"/>
      <c r="O180" s="119"/>
      <c r="P180" s="118"/>
    </row>
    <row r="181" spans="1:16" ht="45" customHeight="1">
      <c r="A181" s="126"/>
      <c r="B181" s="77"/>
      <c r="C181" s="125"/>
      <c r="D181" s="124"/>
      <c r="E181" s="85"/>
      <c r="F181" s="123"/>
      <c r="G181" s="122"/>
      <c r="H181" s="85"/>
      <c r="I181" s="101"/>
      <c r="J181" s="121"/>
      <c r="K181" s="81"/>
      <c r="L181" s="94"/>
      <c r="M181" s="120"/>
      <c r="N181" s="77"/>
      <c r="O181" s="119"/>
      <c r="P181" s="118"/>
    </row>
    <row r="182" spans="1:16" ht="45" customHeight="1">
      <c r="A182" s="126"/>
      <c r="B182" s="77"/>
      <c r="C182" s="125"/>
      <c r="D182" s="124"/>
      <c r="E182" s="85"/>
      <c r="F182" s="123"/>
      <c r="G182" s="122"/>
      <c r="H182" s="85"/>
      <c r="I182" s="101"/>
      <c r="J182" s="121"/>
      <c r="K182" s="81"/>
      <c r="L182" s="94"/>
      <c r="M182" s="120"/>
      <c r="N182" s="77"/>
      <c r="O182" s="119"/>
      <c r="P182" s="118"/>
    </row>
    <row r="183" spans="1:16" ht="45" customHeight="1">
      <c r="A183" s="126"/>
      <c r="B183" s="77"/>
      <c r="C183" s="125"/>
      <c r="D183" s="124"/>
      <c r="E183" s="85"/>
      <c r="F183" s="123"/>
      <c r="G183" s="122"/>
      <c r="H183" s="85"/>
      <c r="I183" s="101"/>
      <c r="J183" s="121"/>
      <c r="K183" s="81"/>
      <c r="L183" s="94"/>
      <c r="M183" s="120"/>
      <c r="N183" s="77"/>
      <c r="O183" s="119"/>
      <c r="P183" s="118"/>
    </row>
    <row r="184" spans="1:16" ht="45" customHeight="1">
      <c r="A184" s="126"/>
      <c r="B184" s="77"/>
      <c r="C184" s="125"/>
      <c r="D184" s="124"/>
      <c r="E184" s="85"/>
      <c r="F184" s="123"/>
      <c r="G184" s="122"/>
      <c r="H184" s="85"/>
      <c r="I184" s="101"/>
      <c r="J184" s="121"/>
      <c r="K184" s="81"/>
      <c r="L184" s="94"/>
      <c r="M184" s="120"/>
      <c r="N184" s="77"/>
      <c r="O184" s="119"/>
      <c r="P184" s="118"/>
    </row>
    <row r="185" spans="1:16" ht="45" customHeight="1">
      <c r="A185" s="126"/>
      <c r="B185" s="77"/>
      <c r="C185" s="125"/>
      <c r="D185" s="124"/>
      <c r="E185" s="85"/>
      <c r="F185" s="123"/>
      <c r="G185" s="122"/>
      <c r="H185" s="85"/>
      <c r="I185" s="101"/>
      <c r="J185" s="121"/>
      <c r="K185" s="81"/>
      <c r="L185" s="94"/>
      <c r="M185" s="120"/>
      <c r="N185" s="77"/>
      <c r="O185" s="119"/>
      <c r="P185" s="118"/>
    </row>
    <row r="186" spans="1:16" ht="45" customHeight="1">
      <c r="A186" s="126"/>
      <c r="B186" s="77"/>
      <c r="C186" s="125"/>
      <c r="D186" s="124"/>
      <c r="E186" s="85"/>
      <c r="F186" s="123"/>
      <c r="G186" s="122"/>
      <c r="H186" s="85"/>
      <c r="I186" s="101"/>
      <c r="J186" s="121"/>
      <c r="K186" s="81"/>
      <c r="L186" s="94"/>
      <c r="M186" s="120"/>
      <c r="N186" s="77"/>
      <c r="O186" s="119"/>
      <c r="P186" s="118"/>
    </row>
    <row r="187" spans="1:16" ht="45" customHeight="1">
      <c r="A187" s="126"/>
      <c r="B187" s="77"/>
      <c r="C187" s="125"/>
      <c r="D187" s="124"/>
      <c r="E187" s="85"/>
      <c r="F187" s="123"/>
      <c r="G187" s="122"/>
      <c r="H187" s="85"/>
      <c r="I187" s="101"/>
      <c r="J187" s="121"/>
      <c r="K187" s="81"/>
      <c r="L187" s="94"/>
      <c r="M187" s="120"/>
      <c r="N187" s="77"/>
      <c r="O187" s="119"/>
      <c r="P187" s="118"/>
    </row>
    <row r="188" spans="1:16" ht="45" customHeight="1">
      <c r="A188" s="126"/>
      <c r="B188" s="77"/>
      <c r="C188" s="125"/>
      <c r="D188" s="124"/>
      <c r="E188" s="85"/>
      <c r="F188" s="123"/>
      <c r="G188" s="122"/>
      <c r="H188" s="85"/>
      <c r="I188" s="101"/>
      <c r="J188" s="121"/>
      <c r="K188" s="81"/>
      <c r="L188" s="94"/>
      <c r="M188" s="120"/>
      <c r="N188" s="77"/>
      <c r="O188" s="119"/>
      <c r="P188" s="118"/>
    </row>
    <row r="189" spans="1:16" ht="45" customHeight="1">
      <c r="A189" s="126"/>
      <c r="B189" s="77"/>
      <c r="C189" s="125"/>
      <c r="D189" s="124"/>
      <c r="E189" s="85"/>
      <c r="F189" s="123"/>
      <c r="G189" s="122"/>
      <c r="H189" s="85"/>
      <c r="I189" s="101"/>
      <c r="J189" s="121"/>
      <c r="K189" s="81"/>
      <c r="L189" s="94"/>
      <c r="M189" s="120"/>
      <c r="N189" s="77"/>
      <c r="O189" s="119"/>
      <c r="P189" s="118"/>
    </row>
    <row r="190" spans="1:16" ht="45" customHeight="1">
      <c r="A190" s="126"/>
      <c r="B190" s="77"/>
      <c r="C190" s="125"/>
      <c r="D190" s="124"/>
      <c r="E190" s="85"/>
      <c r="F190" s="123"/>
      <c r="G190" s="122"/>
      <c r="H190" s="85"/>
      <c r="I190" s="101"/>
      <c r="J190" s="121"/>
      <c r="K190" s="81"/>
      <c r="L190" s="94"/>
      <c r="M190" s="120"/>
      <c r="N190" s="77"/>
      <c r="O190" s="119"/>
      <c r="P190" s="118"/>
    </row>
    <row r="191" spans="1:16" ht="45" customHeight="1">
      <c r="A191" s="126"/>
      <c r="B191" s="77"/>
      <c r="C191" s="125"/>
      <c r="D191" s="124"/>
      <c r="E191" s="85"/>
      <c r="F191" s="123"/>
      <c r="G191" s="122"/>
      <c r="H191" s="85"/>
      <c r="I191" s="101"/>
      <c r="J191" s="121"/>
      <c r="K191" s="81"/>
      <c r="L191" s="94"/>
      <c r="M191" s="120"/>
      <c r="N191" s="77"/>
      <c r="O191" s="119"/>
      <c r="P191" s="118"/>
    </row>
    <row r="192" spans="1:16" ht="45" customHeight="1">
      <c r="A192" s="126"/>
      <c r="B192" s="77"/>
      <c r="C192" s="125"/>
      <c r="D192" s="124"/>
      <c r="E192" s="85"/>
      <c r="F192" s="123"/>
      <c r="G192" s="122"/>
      <c r="H192" s="85"/>
      <c r="I192" s="101"/>
      <c r="J192" s="121"/>
      <c r="K192" s="81"/>
      <c r="L192" s="94"/>
      <c r="M192" s="120"/>
      <c r="N192" s="77"/>
      <c r="O192" s="119"/>
      <c r="P192" s="118"/>
    </row>
    <row r="193" spans="1:16" ht="45" customHeight="1">
      <c r="A193" s="126"/>
      <c r="B193" s="77"/>
      <c r="C193" s="125"/>
      <c r="D193" s="124"/>
      <c r="E193" s="85"/>
      <c r="F193" s="123"/>
      <c r="G193" s="122"/>
      <c r="H193" s="85"/>
      <c r="I193" s="101"/>
      <c r="J193" s="121"/>
      <c r="K193" s="81"/>
      <c r="L193" s="94"/>
      <c r="M193" s="120"/>
      <c r="N193" s="77"/>
      <c r="O193" s="119"/>
      <c r="P193" s="118"/>
    </row>
    <row r="194" spans="1:16" ht="45" customHeight="1">
      <c r="A194" s="126"/>
      <c r="B194" s="77"/>
      <c r="C194" s="125"/>
      <c r="D194" s="124"/>
      <c r="E194" s="85"/>
      <c r="F194" s="123"/>
      <c r="G194" s="122"/>
      <c r="H194" s="85"/>
      <c r="I194" s="101"/>
      <c r="J194" s="121"/>
      <c r="K194" s="81"/>
      <c r="L194" s="94"/>
      <c r="M194" s="120"/>
      <c r="N194" s="77"/>
      <c r="O194" s="119"/>
      <c r="P194" s="118"/>
    </row>
    <row r="195" spans="1:16" ht="45" customHeight="1">
      <c r="A195" s="126"/>
      <c r="B195" s="77"/>
      <c r="C195" s="125"/>
      <c r="D195" s="124"/>
      <c r="E195" s="85"/>
      <c r="F195" s="123"/>
      <c r="G195" s="122"/>
      <c r="H195" s="85"/>
      <c r="I195" s="101"/>
      <c r="J195" s="121"/>
      <c r="K195" s="81"/>
      <c r="L195" s="94"/>
      <c r="M195" s="120"/>
      <c r="N195" s="77"/>
      <c r="O195" s="119"/>
      <c r="P195" s="118"/>
    </row>
    <row r="196" spans="1:16" ht="45" customHeight="1">
      <c r="A196" s="126"/>
      <c r="B196" s="77"/>
      <c r="C196" s="125"/>
      <c r="D196" s="124"/>
      <c r="E196" s="85"/>
      <c r="F196" s="123"/>
      <c r="G196" s="122"/>
      <c r="H196" s="85"/>
      <c r="I196" s="101"/>
      <c r="J196" s="121"/>
      <c r="K196" s="81"/>
      <c r="L196" s="94"/>
      <c r="M196" s="120"/>
      <c r="N196" s="77"/>
      <c r="O196" s="119"/>
      <c r="P196" s="118"/>
    </row>
    <row r="197" spans="1:16" ht="45" customHeight="1">
      <c r="A197" s="126"/>
      <c r="B197" s="77"/>
      <c r="C197" s="125"/>
      <c r="D197" s="124"/>
      <c r="E197" s="85"/>
      <c r="F197" s="123"/>
      <c r="G197" s="122"/>
      <c r="H197" s="85"/>
      <c r="I197" s="101"/>
      <c r="J197" s="121"/>
      <c r="K197" s="81"/>
      <c r="L197" s="94"/>
      <c r="M197" s="120"/>
      <c r="N197" s="77"/>
      <c r="O197" s="119"/>
      <c r="P197" s="118"/>
    </row>
    <row r="198" spans="1:16" ht="45" customHeight="1">
      <c r="A198" s="126"/>
      <c r="B198" s="77"/>
      <c r="C198" s="125"/>
      <c r="D198" s="124"/>
      <c r="E198" s="85"/>
      <c r="F198" s="123"/>
      <c r="G198" s="122"/>
      <c r="H198" s="85"/>
      <c r="I198" s="101"/>
      <c r="J198" s="121"/>
      <c r="K198" s="81"/>
      <c r="L198" s="94"/>
      <c r="M198" s="120"/>
      <c r="N198" s="77"/>
      <c r="O198" s="119"/>
      <c r="P198" s="118"/>
    </row>
    <row r="199" spans="1:16" ht="45" customHeight="1">
      <c r="A199" s="126"/>
      <c r="B199" s="77"/>
      <c r="C199" s="125"/>
      <c r="D199" s="124"/>
      <c r="E199" s="85"/>
      <c r="F199" s="123"/>
      <c r="G199" s="122"/>
      <c r="H199" s="85"/>
      <c r="I199" s="101"/>
      <c r="J199" s="121"/>
      <c r="K199" s="81"/>
      <c r="L199" s="94"/>
      <c r="M199" s="120"/>
      <c r="N199" s="77"/>
      <c r="O199" s="119"/>
      <c r="P199" s="118"/>
    </row>
    <row r="200" spans="1:16" ht="45" customHeight="1">
      <c r="A200" s="126"/>
      <c r="B200" s="77"/>
      <c r="C200" s="125"/>
      <c r="D200" s="124"/>
      <c r="E200" s="85"/>
      <c r="F200" s="123"/>
      <c r="G200" s="122"/>
      <c r="H200" s="85"/>
      <c r="I200" s="101"/>
      <c r="J200" s="121"/>
      <c r="K200" s="81"/>
      <c r="L200" s="94"/>
      <c r="M200" s="120"/>
      <c r="N200" s="77"/>
      <c r="O200" s="119"/>
      <c r="P200" s="118"/>
    </row>
    <row r="201" spans="1:16" ht="45" customHeight="1">
      <c r="A201" s="126"/>
      <c r="B201" s="77"/>
      <c r="C201" s="125"/>
      <c r="D201" s="124"/>
      <c r="E201" s="85"/>
      <c r="F201" s="123"/>
      <c r="G201" s="122"/>
      <c r="H201" s="85"/>
      <c r="I201" s="101"/>
      <c r="J201" s="121"/>
      <c r="K201" s="81"/>
      <c r="L201" s="94"/>
      <c r="M201" s="120"/>
      <c r="N201" s="77"/>
      <c r="O201" s="119"/>
      <c r="P201" s="118"/>
    </row>
    <row r="202" spans="1:16" ht="45" customHeight="1">
      <c r="A202" s="126"/>
      <c r="B202" s="77"/>
      <c r="C202" s="125"/>
      <c r="D202" s="124"/>
      <c r="E202" s="85"/>
      <c r="F202" s="123"/>
      <c r="G202" s="122"/>
      <c r="H202" s="85"/>
      <c r="I202" s="101"/>
      <c r="J202" s="121"/>
      <c r="K202" s="81"/>
      <c r="L202" s="94"/>
      <c r="M202" s="120"/>
      <c r="N202" s="77"/>
      <c r="O202" s="119"/>
      <c r="P202" s="118"/>
    </row>
    <row r="203" spans="1:16" ht="45" customHeight="1">
      <c r="A203" s="126"/>
      <c r="B203" s="77"/>
      <c r="C203" s="125"/>
      <c r="D203" s="124"/>
      <c r="E203" s="85"/>
      <c r="F203" s="123"/>
      <c r="G203" s="122"/>
      <c r="H203" s="85"/>
      <c r="I203" s="101"/>
      <c r="J203" s="121"/>
      <c r="K203" s="81"/>
      <c r="L203" s="94"/>
      <c r="M203" s="120"/>
      <c r="N203" s="77"/>
      <c r="O203" s="119"/>
      <c r="P203" s="118"/>
    </row>
    <row r="204" spans="1:16" ht="45" customHeight="1">
      <c r="A204" s="126"/>
      <c r="B204" s="77"/>
      <c r="C204" s="125"/>
      <c r="D204" s="124"/>
      <c r="E204" s="85"/>
      <c r="F204" s="123"/>
      <c r="G204" s="122"/>
      <c r="H204" s="85"/>
      <c r="I204" s="101"/>
      <c r="J204" s="121"/>
      <c r="K204" s="81"/>
      <c r="L204" s="94"/>
      <c r="M204" s="120"/>
      <c r="N204" s="77"/>
      <c r="O204" s="119"/>
      <c r="P204" s="118"/>
    </row>
    <row r="205" spans="1:16" ht="45" customHeight="1">
      <c r="A205" s="126"/>
      <c r="B205" s="77"/>
      <c r="C205" s="125"/>
      <c r="D205" s="124"/>
      <c r="E205" s="85"/>
      <c r="F205" s="123"/>
      <c r="G205" s="122"/>
      <c r="H205" s="85"/>
      <c r="I205" s="101"/>
      <c r="J205" s="121"/>
      <c r="K205" s="81"/>
      <c r="L205" s="94"/>
      <c r="M205" s="120"/>
      <c r="N205" s="77"/>
      <c r="O205" s="119"/>
      <c r="P205" s="118"/>
    </row>
    <row r="206" spans="1:16" ht="45" customHeight="1">
      <c r="A206" s="126"/>
      <c r="B206" s="77"/>
      <c r="C206" s="125"/>
      <c r="D206" s="124"/>
      <c r="E206" s="85"/>
      <c r="F206" s="123"/>
      <c r="G206" s="122"/>
      <c r="H206" s="85"/>
      <c r="I206" s="101"/>
      <c r="J206" s="121"/>
      <c r="K206" s="81"/>
      <c r="L206" s="94"/>
      <c r="M206" s="120"/>
      <c r="N206" s="77"/>
      <c r="O206" s="119"/>
      <c r="P206" s="118"/>
    </row>
    <row r="207" spans="1:16" ht="45" customHeight="1">
      <c r="A207" s="126"/>
      <c r="B207" s="77"/>
      <c r="C207" s="125"/>
      <c r="D207" s="124"/>
      <c r="E207" s="85"/>
      <c r="F207" s="123"/>
      <c r="G207" s="122"/>
      <c r="H207" s="85"/>
      <c r="I207" s="101"/>
      <c r="J207" s="121"/>
      <c r="K207" s="81"/>
      <c r="L207" s="94"/>
      <c r="M207" s="120"/>
      <c r="N207" s="77"/>
      <c r="O207" s="119"/>
      <c r="P207" s="118"/>
    </row>
    <row r="208" spans="1:16" ht="45" customHeight="1">
      <c r="A208" s="126"/>
      <c r="B208" s="77"/>
      <c r="C208" s="125"/>
      <c r="D208" s="124"/>
      <c r="E208" s="85"/>
      <c r="F208" s="123"/>
      <c r="G208" s="122"/>
      <c r="H208" s="85"/>
      <c r="I208" s="101"/>
      <c r="J208" s="121"/>
      <c r="K208" s="81"/>
      <c r="L208" s="94"/>
      <c r="M208" s="120"/>
      <c r="N208" s="77"/>
      <c r="O208" s="119"/>
      <c r="P208" s="118"/>
    </row>
    <row r="209" spans="1:16" ht="45" customHeight="1">
      <c r="A209" s="126"/>
      <c r="B209" s="77"/>
      <c r="C209" s="125"/>
      <c r="D209" s="124"/>
      <c r="E209" s="85"/>
      <c r="F209" s="123"/>
      <c r="G209" s="122"/>
      <c r="H209" s="85"/>
      <c r="I209" s="101"/>
      <c r="J209" s="121"/>
      <c r="K209" s="81"/>
      <c r="L209" s="94"/>
      <c r="M209" s="120"/>
      <c r="N209" s="77"/>
      <c r="O209" s="119"/>
      <c r="P209" s="118"/>
    </row>
    <row r="210" spans="1:16" ht="45" customHeight="1">
      <c r="A210" s="126"/>
      <c r="B210" s="77"/>
      <c r="C210" s="125"/>
      <c r="D210" s="124"/>
      <c r="E210" s="85"/>
      <c r="F210" s="123"/>
      <c r="G210" s="122"/>
      <c r="H210" s="85"/>
      <c r="I210" s="101"/>
      <c r="J210" s="121"/>
      <c r="K210" s="81"/>
      <c r="L210" s="94"/>
      <c r="M210" s="120"/>
      <c r="N210" s="77"/>
      <c r="O210" s="119"/>
      <c r="P210" s="118"/>
    </row>
    <row r="211" spans="1:16" ht="45" customHeight="1">
      <c r="A211" s="126"/>
      <c r="B211" s="77"/>
      <c r="C211" s="125"/>
      <c r="D211" s="124"/>
      <c r="E211" s="85"/>
      <c r="F211" s="123"/>
      <c r="G211" s="122"/>
      <c r="H211" s="85"/>
      <c r="I211" s="101"/>
      <c r="J211" s="121"/>
      <c r="K211" s="81"/>
      <c r="L211" s="94"/>
      <c r="M211" s="120"/>
      <c r="N211" s="77"/>
      <c r="O211" s="119"/>
      <c r="P211" s="118"/>
    </row>
    <row r="212" spans="1:16" ht="45" customHeight="1">
      <c r="A212" s="126"/>
      <c r="B212" s="77"/>
      <c r="C212" s="125"/>
      <c r="D212" s="124"/>
      <c r="E212" s="85"/>
      <c r="F212" s="123"/>
      <c r="G212" s="122"/>
      <c r="H212" s="85"/>
      <c r="I212" s="101"/>
      <c r="J212" s="121"/>
      <c r="K212" s="81"/>
      <c r="L212" s="94"/>
      <c r="M212" s="120"/>
      <c r="N212" s="77"/>
      <c r="O212" s="119"/>
      <c r="P212" s="118"/>
    </row>
    <row r="213" spans="1:16" ht="45" customHeight="1">
      <c r="A213" s="126"/>
      <c r="B213" s="77"/>
      <c r="C213" s="125"/>
      <c r="D213" s="124"/>
      <c r="E213" s="85"/>
      <c r="F213" s="123"/>
      <c r="G213" s="122"/>
      <c r="H213" s="85"/>
      <c r="I213" s="101"/>
      <c r="J213" s="121"/>
      <c r="K213" s="81"/>
      <c r="L213" s="94"/>
      <c r="M213" s="120"/>
      <c r="N213" s="77"/>
      <c r="O213" s="119"/>
      <c r="P213" s="118"/>
    </row>
    <row r="214" spans="1:16" ht="45" customHeight="1">
      <c r="A214" s="126"/>
      <c r="B214" s="77"/>
      <c r="C214" s="125"/>
      <c r="D214" s="124"/>
      <c r="E214" s="85"/>
      <c r="F214" s="123"/>
      <c r="G214" s="122"/>
      <c r="H214" s="85"/>
      <c r="I214" s="101"/>
      <c r="J214" s="121"/>
      <c r="K214" s="81"/>
      <c r="L214" s="94"/>
      <c r="M214" s="120"/>
      <c r="N214" s="77"/>
      <c r="O214" s="119"/>
      <c r="P214" s="118"/>
    </row>
    <row r="215" spans="1:16" ht="45" customHeight="1">
      <c r="A215" s="126"/>
      <c r="B215" s="77"/>
      <c r="C215" s="125"/>
      <c r="D215" s="124"/>
      <c r="E215" s="85"/>
      <c r="F215" s="123"/>
      <c r="G215" s="122"/>
      <c r="H215" s="85"/>
      <c r="I215" s="101"/>
      <c r="J215" s="121"/>
      <c r="K215" s="81"/>
      <c r="L215" s="94"/>
      <c r="M215" s="120"/>
      <c r="N215" s="77"/>
      <c r="O215" s="119"/>
      <c r="P215" s="118"/>
    </row>
    <row r="216" spans="1:16" ht="45" customHeight="1">
      <c r="A216" s="126"/>
      <c r="B216" s="77"/>
      <c r="C216" s="125"/>
      <c r="D216" s="124"/>
      <c r="E216" s="85"/>
      <c r="F216" s="123"/>
      <c r="G216" s="122"/>
      <c r="H216" s="85"/>
      <c r="I216" s="101"/>
      <c r="J216" s="121"/>
      <c r="K216" s="81"/>
      <c r="L216" s="94"/>
      <c r="M216" s="120"/>
      <c r="N216" s="77"/>
      <c r="O216" s="119"/>
      <c r="P216" s="118"/>
    </row>
    <row r="217" spans="1:16" ht="45" customHeight="1">
      <c r="A217" s="126"/>
      <c r="B217" s="77"/>
      <c r="C217" s="125"/>
      <c r="D217" s="124"/>
      <c r="E217" s="85"/>
      <c r="F217" s="123"/>
      <c r="G217" s="122"/>
      <c r="H217" s="85"/>
      <c r="I217" s="101"/>
      <c r="J217" s="121"/>
      <c r="K217" s="81"/>
      <c r="L217" s="94"/>
      <c r="M217" s="120"/>
      <c r="N217" s="77"/>
      <c r="O217" s="119"/>
      <c r="P217" s="118"/>
    </row>
    <row r="218" spans="1:16" ht="45" customHeight="1">
      <c r="A218" s="126"/>
      <c r="B218" s="77"/>
      <c r="C218" s="125"/>
      <c r="D218" s="124"/>
      <c r="E218" s="85"/>
      <c r="F218" s="123"/>
      <c r="G218" s="122"/>
      <c r="H218" s="85"/>
      <c r="I218" s="101"/>
      <c r="J218" s="121"/>
      <c r="K218" s="81"/>
      <c r="L218" s="94"/>
      <c r="M218" s="120"/>
      <c r="N218" s="77"/>
      <c r="O218" s="119"/>
      <c r="P218" s="118"/>
    </row>
    <row r="219" spans="1:16" ht="45" customHeight="1">
      <c r="A219" s="126"/>
      <c r="B219" s="77"/>
      <c r="C219" s="125"/>
      <c r="D219" s="124"/>
      <c r="E219" s="85"/>
      <c r="F219" s="123"/>
      <c r="G219" s="122"/>
      <c r="H219" s="85"/>
      <c r="I219" s="101"/>
      <c r="J219" s="121"/>
      <c r="K219" s="81"/>
      <c r="L219" s="94"/>
      <c r="M219" s="120"/>
      <c r="N219" s="77"/>
      <c r="O219" s="119"/>
      <c r="P219" s="118"/>
    </row>
    <row r="220" spans="1:16" ht="45" customHeight="1">
      <c r="A220" s="126"/>
      <c r="B220" s="77"/>
      <c r="C220" s="125"/>
      <c r="D220" s="124"/>
      <c r="E220" s="85"/>
      <c r="F220" s="123"/>
      <c r="G220" s="122"/>
      <c r="H220" s="85"/>
      <c r="I220" s="101"/>
      <c r="J220" s="121"/>
      <c r="K220" s="81"/>
      <c r="L220" s="94"/>
      <c r="M220" s="120"/>
      <c r="N220" s="77"/>
      <c r="O220" s="119"/>
      <c r="P220" s="118"/>
    </row>
    <row r="221" spans="1:16" ht="45" customHeight="1">
      <c r="A221" s="126"/>
      <c r="B221" s="77"/>
      <c r="C221" s="125"/>
      <c r="D221" s="124"/>
      <c r="E221" s="85"/>
      <c r="F221" s="123"/>
      <c r="G221" s="122"/>
      <c r="H221" s="85"/>
      <c r="I221" s="101"/>
      <c r="J221" s="121"/>
      <c r="K221" s="81"/>
      <c r="L221" s="94"/>
      <c r="M221" s="120"/>
      <c r="N221" s="77"/>
      <c r="O221" s="119"/>
      <c r="P221" s="118"/>
    </row>
    <row r="222" spans="1:16" ht="45" customHeight="1">
      <c r="A222" s="126"/>
      <c r="B222" s="77"/>
      <c r="C222" s="125"/>
      <c r="D222" s="124"/>
      <c r="E222" s="85"/>
      <c r="F222" s="123"/>
      <c r="G222" s="122"/>
      <c r="H222" s="85"/>
      <c r="I222" s="101"/>
      <c r="J222" s="121"/>
      <c r="K222" s="81"/>
      <c r="L222" s="94"/>
      <c r="M222" s="120"/>
      <c r="N222" s="77"/>
      <c r="O222" s="119"/>
      <c r="P222" s="118"/>
    </row>
    <row r="223" spans="1:16" ht="45" customHeight="1">
      <c r="A223" s="126"/>
      <c r="B223" s="77"/>
      <c r="C223" s="125"/>
      <c r="D223" s="124"/>
      <c r="E223" s="85"/>
      <c r="F223" s="123"/>
      <c r="G223" s="122"/>
      <c r="H223" s="85"/>
      <c r="I223" s="101"/>
      <c r="J223" s="121"/>
      <c r="K223" s="81"/>
      <c r="L223" s="94"/>
      <c r="M223" s="120"/>
      <c r="N223" s="77"/>
      <c r="O223" s="119"/>
      <c r="P223" s="118"/>
    </row>
    <row r="224" spans="1:16" ht="45" customHeight="1">
      <c r="A224" s="126"/>
      <c r="B224" s="77"/>
      <c r="C224" s="125"/>
      <c r="D224" s="124"/>
      <c r="E224" s="85"/>
      <c r="F224" s="123"/>
      <c r="G224" s="122"/>
      <c r="H224" s="85"/>
      <c r="I224" s="101"/>
      <c r="J224" s="121"/>
      <c r="K224" s="81"/>
      <c r="L224" s="94"/>
      <c r="M224" s="120"/>
      <c r="N224" s="77"/>
      <c r="O224" s="119"/>
      <c r="P224" s="118"/>
    </row>
    <row r="225" spans="1:16" ht="45" customHeight="1">
      <c r="A225" s="126"/>
      <c r="B225" s="77"/>
      <c r="C225" s="125"/>
      <c r="D225" s="124"/>
      <c r="E225" s="85"/>
      <c r="F225" s="123"/>
      <c r="G225" s="122"/>
      <c r="H225" s="85"/>
      <c r="I225" s="101"/>
      <c r="J225" s="121"/>
      <c r="K225" s="81"/>
      <c r="L225" s="94"/>
      <c r="M225" s="120"/>
      <c r="N225" s="77"/>
      <c r="O225" s="119"/>
      <c r="P225" s="118"/>
    </row>
    <row r="226" spans="1:16" ht="45" customHeight="1">
      <c r="A226" s="126"/>
      <c r="B226" s="77"/>
      <c r="C226" s="125"/>
      <c r="D226" s="124"/>
      <c r="E226" s="85"/>
      <c r="F226" s="123"/>
      <c r="G226" s="122"/>
      <c r="H226" s="85"/>
      <c r="I226" s="101"/>
      <c r="J226" s="121"/>
      <c r="K226" s="81"/>
      <c r="L226" s="94"/>
      <c r="M226" s="120"/>
      <c r="N226" s="77"/>
      <c r="O226" s="119"/>
      <c r="P226" s="118"/>
    </row>
    <row r="227" spans="1:16" ht="45" customHeight="1">
      <c r="A227" s="126"/>
      <c r="B227" s="77"/>
      <c r="C227" s="125"/>
      <c r="D227" s="124"/>
      <c r="E227" s="85"/>
      <c r="F227" s="123"/>
      <c r="G227" s="122"/>
      <c r="H227" s="85"/>
      <c r="I227" s="101"/>
      <c r="J227" s="121"/>
      <c r="K227" s="81"/>
      <c r="L227" s="94"/>
      <c r="M227" s="120"/>
      <c r="N227" s="77"/>
      <c r="O227" s="119"/>
      <c r="P227" s="118"/>
    </row>
    <row r="228" spans="1:16" ht="45" customHeight="1">
      <c r="A228" s="126"/>
      <c r="B228" s="77"/>
      <c r="C228" s="125"/>
      <c r="D228" s="124"/>
      <c r="E228" s="85"/>
      <c r="F228" s="123"/>
      <c r="G228" s="122"/>
      <c r="H228" s="85"/>
      <c r="I228" s="101"/>
      <c r="J228" s="121"/>
      <c r="K228" s="81"/>
      <c r="L228" s="94"/>
      <c r="M228" s="120"/>
      <c r="N228" s="77"/>
      <c r="O228" s="119"/>
      <c r="P228" s="118"/>
    </row>
    <row r="229" spans="1:16" ht="45" customHeight="1">
      <c r="A229" s="126"/>
      <c r="B229" s="77"/>
      <c r="C229" s="125"/>
      <c r="D229" s="124"/>
      <c r="E229" s="85"/>
      <c r="F229" s="123"/>
      <c r="G229" s="122"/>
      <c r="H229" s="85"/>
      <c r="I229" s="101"/>
      <c r="J229" s="121"/>
      <c r="K229" s="81"/>
      <c r="L229" s="94"/>
      <c r="M229" s="120"/>
      <c r="N229" s="77"/>
      <c r="O229" s="119"/>
      <c r="P229" s="118"/>
    </row>
    <row r="230" spans="1:16" ht="45" customHeight="1">
      <c r="A230" s="126"/>
      <c r="B230" s="77"/>
      <c r="C230" s="125"/>
      <c r="D230" s="124"/>
      <c r="E230" s="85"/>
      <c r="F230" s="123"/>
      <c r="G230" s="122"/>
      <c r="H230" s="85"/>
      <c r="I230" s="101"/>
      <c r="J230" s="121"/>
      <c r="K230" s="81"/>
      <c r="L230" s="94"/>
      <c r="M230" s="120"/>
      <c r="N230" s="77"/>
      <c r="O230" s="119"/>
      <c r="P230" s="118"/>
    </row>
    <row r="231" spans="1:16" ht="45" customHeight="1">
      <c r="A231" s="126"/>
      <c r="B231" s="77"/>
      <c r="C231" s="125"/>
      <c r="D231" s="124"/>
      <c r="E231" s="85"/>
      <c r="F231" s="123"/>
      <c r="G231" s="122"/>
      <c r="H231" s="85"/>
      <c r="I231" s="101"/>
      <c r="J231" s="121"/>
      <c r="K231" s="81"/>
      <c r="L231" s="94"/>
      <c r="M231" s="120"/>
      <c r="N231" s="77"/>
      <c r="O231" s="119"/>
      <c r="P231" s="118"/>
    </row>
    <row r="232" spans="1:16" ht="45" customHeight="1">
      <c r="A232" s="126"/>
      <c r="B232" s="77"/>
      <c r="C232" s="125"/>
      <c r="D232" s="124"/>
      <c r="E232" s="85"/>
      <c r="F232" s="123"/>
      <c r="G232" s="122"/>
      <c r="H232" s="85"/>
      <c r="I232" s="101"/>
      <c r="J232" s="121"/>
      <c r="K232" s="81"/>
      <c r="L232" s="94"/>
      <c r="M232" s="120"/>
      <c r="N232" s="77"/>
      <c r="O232" s="119"/>
      <c r="P232" s="118"/>
    </row>
    <row r="233" spans="1:16" ht="45" customHeight="1">
      <c r="A233" s="126"/>
      <c r="B233" s="77"/>
      <c r="C233" s="125"/>
      <c r="D233" s="124"/>
      <c r="E233" s="85"/>
      <c r="F233" s="123"/>
      <c r="G233" s="122"/>
      <c r="H233" s="85"/>
      <c r="I233" s="101"/>
      <c r="J233" s="121"/>
      <c r="K233" s="81"/>
      <c r="L233" s="94"/>
      <c r="M233" s="120"/>
      <c r="N233" s="77"/>
      <c r="O233" s="119"/>
      <c r="P233" s="118"/>
    </row>
    <row r="234" spans="1:16" ht="45" customHeight="1">
      <c r="A234" s="126"/>
      <c r="B234" s="77"/>
      <c r="C234" s="125"/>
      <c r="D234" s="124"/>
      <c r="E234" s="85"/>
      <c r="F234" s="123"/>
      <c r="G234" s="122"/>
      <c r="H234" s="85"/>
      <c r="I234" s="101"/>
      <c r="J234" s="121"/>
      <c r="K234" s="81"/>
      <c r="L234" s="94"/>
      <c r="M234" s="120"/>
      <c r="N234" s="77"/>
      <c r="O234" s="119"/>
      <c r="P234" s="118"/>
    </row>
    <row r="235" spans="1:16" ht="45" customHeight="1">
      <c r="A235" s="126"/>
      <c r="B235" s="77"/>
      <c r="C235" s="125"/>
      <c r="D235" s="124"/>
      <c r="E235" s="85"/>
      <c r="F235" s="123"/>
      <c r="G235" s="122"/>
      <c r="H235" s="85"/>
      <c r="I235" s="101"/>
      <c r="J235" s="121"/>
      <c r="K235" s="81"/>
      <c r="L235" s="94"/>
      <c r="M235" s="120"/>
      <c r="N235" s="77"/>
      <c r="O235" s="119"/>
      <c r="P235" s="118"/>
    </row>
    <row r="236" spans="1:16" ht="45" customHeight="1">
      <c r="A236" s="126"/>
      <c r="B236" s="77"/>
      <c r="C236" s="125"/>
      <c r="D236" s="124"/>
      <c r="E236" s="85"/>
      <c r="F236" s="123"/>
      <c r="G236" s="122"/>
      <c r="H236" s="85"/>
      <c r="I236" s="101"/>
      <c r="J236" s="121"/>
      <c r="K236" s="81"/>
      <c r="L236" s="94"/>
      <c r="M236" s="120"/>
      <c r="N236" s="77"/>
      <c r="O236" s="119"/>
      <c r="P236" s="118"/>
    </row>
    <row r="237" spans="1:16" ht="45" customHeight="1">
      <c r="A237" s="126"/>
      <c r="B237" s="77"/>
      <c r="C237" s="125"/>
      <c r="D237" s="124"/>
      <c r="E237" s="85"/>
      <c r="F237" s="123"/>
      <c r="G237" s="122"/>
      <c r="H237" s="85"/>
      <c r="I237" s="101"/>
      <c r="J237" s="121"/>
      <c r="K237" s="81"/>
      <c r="L237" s="94"/>
      <c r="M237" s="120"/>
      <c r="N237" s="77"/>
      <c r="O237" s="119"/>
      <c r="P237" s="118"/>
    </row>
    <row r="238" spans="1:16" ht="45" customHeight="1">
      <c r="A238" s="126"/>
      <c r="B238" s="77"/>
      <c r="C238" s="125"/>
      <c r="D238" s="124"/>
      <c r="E238" s="85"/>
      <c r="F238" s="123"/>
      <c r="G238" s="122"/>
      <c r="H238" s="85"/>
      <c r="I238" s="101"/>
      <c r="J238" s="121"/>
      <c r="K238" s="81"/>
      <c r="L238" s="94"/>
      <c r="M238" s="120"/>
      <c r="N238" s="77"/>
      <c r="O238" s="119"/>
      <c r="P238" s="118"/>
    </row>
    <row r="239" spans="1:16" ht="45" customHeight="1">
      <c r="A239" s="126"/>
      <c r="B239" s="77"/>
      <c r="C239" s="125"/>
      <c r="D239" s="124"/>
      <c r="E239" s="85"/>
      <c r="F239" s="123"/>
      <c r="G239" s="122"/>
      <c r="H239" s="85"/>
      <c r="I239" s="101"/>
      <c r="J239" s="121"/>
      <c r="K239" s="81"/>
      <c r="L239" s="94"/>
      <c r="M239" s="120"/>
      <c r="N239" s="77"/>
      <c r="O239" s="119"/>
      <c r="P239" s="118"/>
    </row>
    <row r="240" spans="1:16" ht="45" customHeight="1">
      <c r="P240" s="118"/>
    </row>
    <row r="241" spans="3:16" ht="45" customHeight="1">
      <c r="P241" s="118"/>
    </row>
    <row r="242" spans="3:16" ht="50.1" customHeight="1"/>
    <row r="243" spans="3:16" ht="50.1" customHeight="1"/>
    <row r="244" spans="3:16" ht="50.1" customHeight="1"/>
    <row r="245" spans="3:16" ht="50.1" customHeight="1"/>
    <row r="246" spans="3:16" ht="50.1" customHeight="1"/>
    <row r="247" spans="3:16" ht="50.1" customHeight="1"/>
    <row r="248" spans="3:16" ht="50.1" customHeight="1"/>
    <row r="249" spans="3:16" s="65" customFormat="1" ht="50.1" customHeight="1">
      <c r="C249" s="87"/>
      <c r="D249" s="88"/>
      <c r="E249" s="84"/>
      <c r="F249" s="72"/>
      <c r="G249" s="88"/>
      <c r="H249" s="84"/>
      <c r="I249" s="72"/>
      <c r="J249" s="117"/>
      <c r="K249" s="116"/>
      <c r="L249" s="116"/>
      <c r="M249" s="88"/>
      <c r="O249" s="115"/>
      <c r="P249" s="114"/>
    </row>
  </sheetData>
  <mergeCells count="63">
    <mergeCell ref="M12:M13"/>
    <mergeCell ref="O12:O13"/>
    <mergeCell ref="A14:A15"/>
    <mergeCell ref="C14:C15"/>
    <mergeCell ref="D14:D15"/>
    <mergeCell ref="F14:F15"/>
    <mergeCell ref="G14:G15"/>
    <mergeCell ref="J14:J15"/>
    <mergeCell ref="M14:M15"/>
    <mergeCell ref="O14:O15"/>
    <mergeCell ref="A12:A13"/>
    <mergeCell ref="C12:C13"/>
    <mergeCell ref="D12:D13"/>
    <mergeCell ref="F12:F13"/>
    <mergeCell ref="G12:G13"/>
    <mergeCell ref="J12:J13"/>
    <mergeCell ref="A10:A11"/>
    <mergeCell ref="C10:C11"/>
    <mergeCell ref="D10:D11"/>
    <mergeCell ref="F10:F11"/>
    <mergeCell ref="G10:G11"/>
    <mergeCell ref="J10:J11"/>
    <mergeCell ref="M10:M11"/>
    <mergeCell ref="O10:O11"/>
    <mergeCell ref="M6:M7"/>
    <mergeCell ref="O6:O7"/>
    <mergeCell ref="J6:J7"/>
    <mergeCell ref="A6:A7"/>
    <mergeCell ref="C6:C7"/>
    <mergeCell ref="D6:D7"/>
    <mergeCell ref="F6:F7"/>
    <mergeCell ref="G6:G7"/>
    <mergeCell ref="A4:A5"/>
    <mergeCell ref="C4:C5"/>
    <mergeCell ref="D4:D5"/>
    <mergeCell ref="F4:F5"/>
    <mergeCell ref="G4:G5"/>
    <mergeCell ref="A1:O1"/>
    <mergeCell ref="A2:A3"/>
    <mergeCell ref="C2:D3"/>
    <mergeCell ref="F2:G3"/>
    <mergeCell ref="J2:J3"/>
    <mergeCell ref="K2:L2"/>
    <mergeCell ref="M2:M3"/>
    <mergeCell ref="N2:N3"/>
    <mergeCell ref="K3:L3"/>
    <mergeCell ref="H2:I2"/>
    <mergeCell ref="H3:I3"/>
    <mergeCell ref="M4:M5"/>
    <mergeCell ref="O4:O5"/>
    <mergeCell ref="H8:I8"/>
    <mergeCell ref="J8:J9"/>
    <mergeCell ref="M8:M9"/>
    <mergeCell ref="O8:O9"/>
    <mergeCell ref="H4:I4"/>
    <mergeCell ref="H5:I5"/>
    <mergeCell ref="H6:I6"/>
    <mergeCell ref="J4:J5"/>
    <mergeCell ref="A8:A9"/>
    <mergeCell ref="C8:C9"/>
    <mergeCell ref="D8:D9"/>
    <mergeCell ref="F8:F9"/>
    <mergeCell ref="G8:G9"/>
  </mergeCells>
  <phoneticPr fontId="37" type="noConversion"/>
  <printOptions horizontalCentered="1" verticalCentered="1"/>
  <pageMargins left="0.25" right="0.25" top="0.75" bottom="0.75" header="0.3" footer="0.3"/>
  <pageSetup paperSize="9" scale="80" fitToHeight="0" orientation="landscape" r:id="rId1"/>
  <headerFooter>
    <oddFooter>&amp;C第&amp;P頁 共&amp;N頁</oddFooter>
  </headerFooter>
  <rowBreaks count="1" manualBreakCount="1">
    <brk id="17"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O249"/>
  <sheetViews>
    <sheetView view="pageBreakPreview" zoomScale="110" zoomScaleNormal="100" zoomScaleSheetLayoutView="110" zoomScalePageLayoutView="120" workbookViewId="0">
      <selection activeCell="M15" sqref="M15"/>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385">
        <v>19</v>
      </c>
      <c r="B4" s="68" t="s">
        <v>405</v>
      </c>
      <c r="C4" s="1362">
        <v>1600</v>
      </c>
      <c r="D4" s="1364" t="s">
        <v>310</v>
      </c>
      <c r="E4" s="69" t="s">
        <v>432</v>
      </c>
      <c r="F4" s="1389"/>
      <c r="G4" s="1364"/>
      <c r="I4" s="1539" t="s">
        <v>886</v>
      </c>
      <c r="J4" s="90"/>
      <c r="K4" s="76"/>
      <c r="L4" s="1443"/>
      <c r="N4" s="1581"/>
      <c r="O4" s="118"/>
    </row>
    <row r="5" spans="1:15" ht="30" customHeight="1">
      <c r="A5" s="1385"/>
      <c r="B5" s="68" t="s">
        <v>406</v>
      </c>
      <c r="C5" s="1363"/>
      <c r="D5" s="1365"/>
      <c r="E5" s="69"/>
      <c r="F5" s="1366"/>
      <c r="G5" s="1365"/>
      <c r="I5" s="1539"/>
      <c r="J5" s="91"/>
      <c r="K5" s="79"/>
      <c r="L5" s="1443"/>
      <c r="N5" s="1581"/>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376"/>
      <c r="B8" s="128"/>
      <c r="C8" s="1378"/>
      <c r="D8" s="1380"/>
      <c r="E8" s="85"/>
      <c r="F8" s="1378"/>
      <c r="G8" s="1380"/>
      <c r="H8" s="85"/>
      <c r="I8" s="1535"/>
      <c r="J8" s="81"/>
      <c r="K8" s="94"/>
      <c r="L8" s="1425"/>
      <c r="M8" s="77"/>
      <c r="N8" s="1535"/>
      <c r="O8" s="118"/>
    </row>
    <row r="9" spans="1:15" ht="30" customHeight="1">
      <c r="A9" s="1376"/>
      <c r="B9" s="77"/>
      <c r="C9" s="1379"/>
      <c r="D9" s="1381"/>
      <c r="E9" s="85"/>
      <c r="F9" s="1379"/>
      <c r="G9" s="1381"/>
      <c r="H9" s="127"/>
      <c r="I9" s="1536"/>
      <c r="J9" s="81"/>
      <c r="K9" s="94"/>
      <c r="L9" s="1425"/>
      <c r="M9" s="77"/>
      <c r="N9" s="1537"/>
      <c r="O9" s="118"/>
    </row>
    <row r="10" spans="1:15" ht="30" customHeight="1">
      <c r="A10" s="1376"/>
      <c r="B10" s="128"/>
      <c r="C10" s="1378"/>
      <c r="D10" s="1380"/>
      <c r="E10" s="85"/>
      <c r="F10" s="1378"/>
      <c r="G10" s="1380"/>
      <c r="H10" s="85"/>
      <c r="I10" s="1535"/>
      <c r="J10" s="81"/>
      <c r="K10" s="94"/>
      <c r="L10" s="1425"/>
      <c r="M10" s="77"/>
      <c r="N10" s="1535"/>
      <c r="O10" s="118"/>
    </row>
    <row r="11" spans="1:15" ht="30" customHeight="1">
      <c r="A11" s="1376"/>
      <c r="B11" s="77"/>
      <c r="C11" s="1379"/>
      <c r="D11" s="1381"/>
      <c r="E11" s="85"/>
      <c r="F11" s="1379"/>
      <c r="G11" s="1381"/>
      <c r="H11" s="127"/>
      <c r="I11" s="1536"/>
      <c r="J11" s="81"/>
      <c r="K11" s="94"/>
      <c r="L11" s="1425"/>
      <c r="M11" s="77"/>
      <c r="N11" s="1537"/>
      <c r="O11" s="118"/>
    </row>
    <row r="12" spans="1:15" ht="30" customHeight="1">
      <c r="A12" s="1376"/>
      <c r="B12" s="128"/>
      <c r="C12" s="1378"/>
      <c r="D12" s="1380"/>
      <c r="E12" s="85"/>
      <c r="F12" s="1382"/>
      <c r="G12" s="1380"/>
      <c r="H12" s="85"/>
      <c r="I12" s="1535"/>
      <c r="J12" s="81"/>
      <c r="K12" s="94"/>
      <c r="L12" s="1425"/>
      <c r="M12" s="77"/>
      <c r="N12" s="1535"/>
      <c r="O12" s="118"/>
    </row>
    <row r="13" spans="1:15" ht="30" customHeight="1">
      <c r="A13" s="1376"/>
      <c r="B13" s="77"/>
      <c r="C13" s="1379"/>
      <c r="D13" s="1381"/>
      <c r="E13" s="85"/>
      <c r="F13" s="1538"/>
      <c r="G13" s="1381"/>
      <c r="H13" s="127"/>
      <c r="I13" s="1536"/>
      <c r="J13" s="81"/>
      <c r="K13" s="94"/>
      <c r="L13" s="1425"/>
      <c r="M13" s="77"/>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30" customHeight="1">
      <c r="A26" s="126"/>
      <c r="B26" s="77"/>
      <c r="C26" s="125"/>
      <c r="D26" s="124"/>
      <c r="E26" s="85"/>
      <c r="F26" s="123"/>
      <c r="G26" s="122"/>
      <c r="H26" s="85"/>
      <c r="I26" s="121"/>
      <c r="J26" s="81"/>
      <c r="K26" s="94"/>
      <c r="L26" s="120"/>
      <c r="M26" s="77"/>
      <c r="N26" s="119"/>
      <c r="O26" s="118"/>
    </row>
    <row r="27" spans="1:15" ht="30" customHeight="1">
      <c r="A27" s="126"/>
      <c r="B27" s="77"/>
      <c r="C27" s="125"/>
      <c r="D27" s="124"/>
      <c r="E27" s="85"/>
      <c r="F27" s="123"/>
      <c r="G27" s="122"/>
      <c r="H27" s="85"/>
      <c r="I27" s="121"/>
      <c r="J27" s="81"/>
      <c r="K27" s="94"/>
      <c r="L27" s="120"/>
      <c r="M27" s="77"/>
      <c r="N27" s="119"/>
      <c r="O27" s="118"/>
    </row>
    <row r="28" spans="1:15" ht="30" customHeight="1">
      <c r="A28" s="126"/>
      <c r="B28" s="77"/>
      <c r="C28" s="125"/>
      <c r="D28" s="124"/>
      <c r="E28" s="85"/>
      <c r="F28" s="123"/>
      <c r="G28" s="122"/>
      <c r="H28" s="85"/>
      <c r="I28" s="121"/>
      <c r="J28" s="81"/>
      <c r="K28" s="94"/>
      <c r="L28" s="120"/>
      <c r="M28" s="77"/>
      <c r="N28" s="119"/>
      <c r="O28" s="118"/>
    </row>
    <row r="29" spans="1:15" ht="30" customHeight="1">
      <c r="A29" s="126"/>
      <c r="B29" s="77"/>
      <c r="C29" s="125"/>
      <c r="D29" s="124"/>
      <c r="E29" s="85"/>
      <c r="F29" s="123"/>
      <c r="G29" s="122"/>
      <c r="H29" s="85"/>
      <c r="I29" s="121"/>
      <c r="J29" s="81"/>
      <c r="K29" s="94"/>
      <c r="L29" s="120"/>
      <c r="M29" s="77"/>
      <c r="N29" s="119"/>
      <c r="O29" s="118"/>
    </row>
    <row r="30" spans="1:15" ht="30" customHeight="1">
      <c r="A30" s="126"/>
      <c r="B30" s="77"/>
      <c r="C30" s="125"/>
      <c r="D30" s="124"/>
      <c r="E30" s="85"/>
      <c r="F30" s="123"/>
      <c r="G30" s="122"/>
      <c r="H30" s="85"/>
      <c r="I30" s="121"/>
      <c r="J30" s="81"/>
      <c r="K30" s="94"/>
      <c r="L30" s="120"/>
      <c r="M30" s="77"/>
      <c r="N30" s="119"/>
      <c r="O30" s="118"/>
    </row>
    <row r="31" spans="1:15" ht="30" customHeight="1">
      <c r="A31" s="126"/>
      <c r="B31" s="77"/>
      <c r="C31" s="125"/>
      <c r="D31" s="124"/>
      <c r="E31" s="85"/>
      <c r="F31" s="123"/>
      <c r="G31" s="122"/>
      <c r="H31" s="85"/>
      <c r="I31" s="121"/>
      <c r="J31" s="81"/>
      <c r="K31" s="94"/>
      <c r="L31" s="120"/>
      <c r="M31" s="77"/>
      <c r="N31" s="119"/>
      <c r="O31" s="118"/>
    </row>
    <row r="32" spans="1:15" ht="30" customHeight="1">
      <c r="A32" s="126"/>
      <c r="B32" s="77"/>
      <c r="C32" s="125"/>
      <c r="D32" s="124"/>
      <c r="E32" s="85"/>
      <c r="F32" s="123"/>
      <c r="G32" s="122"/>
      <c r="H32" s="85"/>
      <c r="I32" s="121"/>
      <c r="J32" s="81"/>
      <c r="K32" s="94"/>
      <c r="L32" s="120"/>
      <c r="M32" s="77"/>
      <c r="N32" s="119"/>
      <c r="O32" s="118"/>
    </row>
    <row r="33" spans="1:15" ht="30" customHeight="1">
      <c r="A33" s="126"/>
      <c r="B33" s="77"/>
      <c r="C33" s="125"/>
      <c r="D33" s="124"/>
      <c r="E33" s="85"/>
      <c r="F33" s="123"/>
      <c r="G33" s="122"/>
      <c r="H33" s="85"/>
      <c r="I33" s="121"/>
      <c r="J33" s="81"/>
      <c r="K33" s="94"/>
      <c r="L33" s="120"/>
      <c r="M33" s="77"/>
      <c r="N33" s="119"/>
      <c r="O33" s="118"/>
    </row>
    <row r="34" spans="1:15" ht="30" customHeight="1">
      <c r="A34" s="126"/>
      <c r="B34" s="77"/>
      <c r="C34" s="125"/>
      <c r="D34" s="124"/>
      <c r="E34" s="85"/>
      <c r="F34" s="123"/>
      <c r="G34" s="122"/>
      <c r="H34" s="85"/>
      <c r="I34" s="121"/>
      <c r="J34" s="81"/>
      <c r="K34" s="94"/>
      <c r="L34" s="120"/>
      <c r="M34" s="77"/>
      <c r="N34" s="119"/>
      <c r="O34" s="118"/>
    </row>
    <row r="35" spans="1:15" ht="30" customHeight="1">
      <c r="A35" s="126"/>
      <c r="B35" s="77"/>
      <c r="C35" s="125"/>
      <c r="D35" s="124"/>
      <c r="E35" s="85"/>
      <c r="F35" s="123"/>
      <c r="G35" s="122"/>
      <c r="H35" s="85"/>
      <c r="I35" s="121"/>
      <c r="J35" s="81"/>
      <c r="K35" s="94"/>
      <c r="L35" s="120"/>
      <c r="M35" s="77"/>
      <c r="N35" s="119"/>
      <c r="O35" s="118"/>
    </row>
    <row r="36" spans="1:15" ht="30" customHeight="1">
      <c r="A36" s="126"/>
      <c r="B36" s="77"/>
      <c r="C36" s="125"/>
      <c r="D36" s="124"/>
      <c r="E36" s="85"/>
      <c r="F36" s="123"/>
      <c r="G36" s="122"/>
      <c r="H36" s="85"/>
      <c r="I36" s="121"/>
      <c r="J36" s="81"/>
      <c r="K36" s="94"/>
      <c r="L36" s="120"/>
      <c r="M36" s="77"/>
      <c r="N36" s="119"/>
      <c r="O36" s="118"/>
    </row>
    <row r="37" spans="1:15" ht="30" customHeight="1">
      <c r="A37" s="126"/>
      <c r="B37" s="77"/>
      <c r="C37" s="125"/>
      <c r="D37" s="124"/>
      <c r="E37" s="85"/>
      <c r="F37" s="123"/>
      <c r="G37" s="122"/>
      <c r="H37" s="85"/>
      <c r="I37" s="121"/>
      <c r="J37" s="81"/>
      <c r="K37" s="94"/>
      <c r="L37" s="120"/>
      <c r="M37" s="77"/>
      <c r="N37" s="119"/>
      <c r="O37" s="118"/>
    </row>
    <row r="38" spans="1:15" ht="30" customHeight="1">
      <c r="A38" s="126"/>
      <c r="B38" s="77"/>
      <c r="C38" s="125"/>
      <c r="D38" s="124"/>
      <c r="E38" s="85"/>
      <c r="F38" s="123"/>
      <c r="G38" s="122"/>
      <c r="H38" s="85"/>
      <c r="I38" s="121"/>
      <c r="J38" s="81"/>
      <c r="K38" s="94"/>
      <c r="L38" s="120"/>
      <c r="M38" s="77"/>
      <c r="N38" s="119"/>
      <c r="O38" s="118"/>
    </row>
    <row r="39" spans="1:15" ht="30" customHeight="1">
      <c r="A39" s="126"/>
      <c r="B39" s="77"/>
      <c r="C39" s="125"/>
      <c r="D39" s="124"/>
      <c r="E39" s="85"/>
      <c r="F39" s="123"/>
      <c r="G39" s="122"/>
      <c r="H39" s="85"/>
      <c r="I39" s="121"/>
      <c r="J39" s="81"/>
      <c r="K39" s="94"/>
      <c r="L39" s="120"/>
      <c r="M39" s="77"/>
      <c r="N39" s="119"/>
      <c r="O39" s="118"/>
    </row>
    <row r="40" spans="1:15" ht="30" customHeight="1">
      <c r="A40" s="126"/>
      <c r="B40" s="77"/>
      <c r="C40" s="125"/>
      <c r="D40" s="124"/>
      <c r="E40" s="85"/>
      <c r="F40" s="123"/>
      <c r="G40" s="122"/>
      <c r="H40" s="85"/>
      <c r="I40" s="121"/>
      <c r="J40" s="81"/>
      <c r="K40" s="94"/>
      <c r="L40" s="120"/>
      <c r="M40" s="77"/>
      <c r="N40" s="119"/>
      <c r="O40" s="118"/>
    </row>
    <row r="41" spans="1:15" ht="30" customHeight="1">
      <c r="A41" s="126"/>
      <c r="B41" s="77"/>
      <c r="C41" s="125"/>
      <c r="D41" s="124"/>
      <c r="E41" s="85"/>
      <c r="F41" s="123"/>
      <c r="G41" s="122"/>
      <c r="H41" s="85"/>
      <c r="I41" s="121"/>
      <c r="J41" s="81"/>
      <c r="K41" s="94"/>
      <c r="L41" s="120"/>
      <c r="M41" s="77"/>
      <c r="N41" s="119"/>
      <c r="O41" s="118"/>
    </row>
    <row r="42" spans="1:15" ht="30" customHeight="1">
      <c r="A42" s="126"/>
      <c r="B42" s="77"/>
      <c r="C42" s="125"/>
      <c r="D42" s="124"/>
      <c r="E42" s="85"/>
      <c r="F42" s="123"/>
      <c r="G42" s="122"/>
      <c r="H42" s="85"/>
      <c r="I42" s="121"/>
      <c r="J42" s="81"/>
      <c r="K42" s="94"/>
      <c r="L42" s="120"/>
      <c r="M42" s="77"/>
      <c r="N42" s="119"/>
      <c r="O42" s="118"/>
    </row>
    <row r="43" spans="1:15" ht="30" customHeight="1">
      <c r="A43" s="126"/>
      <c r="B43" s="77"/>
      <c r="C43" s="125"/>
      <c r="D43" s="124"/>
      <c r="E43" s="85"/>
      <c r="F43" s="123"/>
      <c r="G43" s="122"/>
      <c r="H43" s="85"/>
      <c r="I43" s="121"/>
      <c r="J43" s="81"/>
      <c r="K43" s="94"/>
      <c r="L43" s="120"/>
      <c r="M43" s="77"/>
      <c r="N43" s="119"/>
      <c r="O43" s="118"/>
    </row>
    <row r="44" spans="1:15" ht="30" customHeight="1">
      <c r="A44" s="126"/>
      <c r="B44" s="77"/>
      <c r="C44" s="125"/>
      <c r="D44" s="124"/>
      <c r="E44" s="85"/>
      <c r="F44" s="123"/>
      <c r="G44" s="122"/>
      <c r="H44" s="85"/>
      <c r="I44" s="121"/>
      <c r="J44" s="81"/>
      <c r="K44" s="94"/>
      <c r="L44" s="120"/>
      <c r="M44" s="77"/>
      <c r="N44" s="119"/>
      <c r="O44" s="118"/>
    </row>
    <row r="45" spans="1:15" ht="30" customHeight="1">
      <c r="A45" s="126"/>
      <c r="B45" s="77"/>
      <c r="C45" s="125"/>
      <c r="D45" s="124"/>
      <c r="E45" s="85"/>
      <c r="F45" s="123"/>
      <c r="G45" s="122"/>
      <c r="H45" s="85"/>
      <c r="I45" s="121"/>
      <c r="J45" s="81"/>
      <c r="K45" s="94"/>
      <c r="L45" s="120"/>
      <c r="M45" s="77"/>
      <c r="N45" s="119"/>
      <c r="O45" s="118"/>
    </row>
    <row r="46" spans="1:15" ht="30" customHeight="1">
      <c r="A46" s="126"/>
      <c r="B46" s="77"/>
      <c r="C46" s="125"/>
      <c r="D46" s="124"/>
      <c r="E46" s="85"/>
      <c r="F46" s="123"/>
      <c r="G46" s="122"/>
      <c r="H46" s="85"/>
      <c r="I46" s="121"/>
      <c r="J46" s="81"/>
      <c r="K46" s="94"/>
      <c r="L46" s="120"/>
      <c r="M46" s="77"/>
      <c r="N46" s="119"/>
      <c r="O46" s="118"/>
    </row>
    <row r="47" spans="1:15" ht="30" customHeight="1">
      <c r="A47" s="126"/>
      <c r="B47" s="77"/>
      <c r="C47" s="125"/>
      <c r="D47" s="124"/>
      <c r="E47" s="85"/>
      <c r="F47" s="123"/>
      <c r="G47" s="122"/>
      <c r="H47" s="85"/>
      <c r="I47" s="121"/>
      <c r="J47" s="81"/>
      <c r="K47" s="94"/>
      <c r="L47" s="120"/>
      <c r="M47" s="77"/>
      <c r="N47" s="119"/>
      <c r="O47" s="118"/>
    </row>
    <row r="48" spans="1:15" ht="30" customHeight="1">
      <c r="A48" s="126"/>
      <c r="B48" s="77"/>
      <c r="C48" s="125"/>
      <c r="D48" s="124"/>
      <c r="E48" s="85"/>
      <c r="F48" s="123"/>
      <c r="G48" s="122"/>
      <c r="H48" s="85"/>
      <c r="I48" s="121"/>
      <c r="J48" s="81"/>
      <c r="K48" s="94"/>
      <c r="L48" s="120"/>
      <c r="M48" s="77"/>
      <c r="N48" s="119"/>
      <c r="O48" s="118"/>
    </row>
    <row r="49" spans="1:15" ht="30" customHeight="1">
      <c r="A49" s="126"/>
      <c r="B49" s="77"/>
      <c r="C49" s="125"/>
      <c r="D49" s="124"/>
      <c r="E49" s="85"/>
      <c r="F49" s="123"/>
      <c r="G49" s="122"/>
      <c r="H49" s="85"/>
      <c r="I49" s="121"/>
      <c r="J49" s="81"/>
      <c r="K49" s="94"/>
      <c r="L49" s="120"/>
      <c r="M49" s="77"/>
      <c r="N49" s="119"/>
      <c r="O49" s="118"/>
    </row>
    <row r="50" spans="1:15" ht="30" customHeight="1">
      <c r="A50" s="126"/>
      <c r="B50" s="77"/>
      <c r="C50" s="125"/>
      <c r="D50" s="124"/>
      <c r="E50" s="85"/>
      <c r="F50" s="123"/>
      <c r="G50" s="122"/>
      <c r="H50" s="85"/>
      <c r="I50" s="121"/>
      <c r="J50" s="81"/>
      <c r="K50" s="94"/>
      <c r="L50" s="120"/>
      <c r="M50" s="77"/>
      <c r="N50" s="119"/>
      <c r="O50" s="118"/>
    </row>
    <row r="51" spans="1:15" ht="30" customHeight="1">
      <c r="A51" s="126"/>
      <c r="B51" s="77"/>
      <c r="C51" s="125"/>
      <c r="D51" s="124"/>
      <c r="E51" s="85"/>
      <c r="F51" s="123"/>
      <c r="G51" s="122"/>
      <c r="H51" s="85"/>
      <c r="I51" s="121"/>
      <c r="J51" s="81"/>
      <c r="K51" s="94"/>
      <c r="L51" s="120"/>
      <c r="M51" s="77"/>
      <c r="N51" s="119"/>
      <c r="O51" s="118"/>
    </row>
    <row r="52" spans="1:15" ht="30" customHeight="1">
      <c r="A52" s="126"/>
      <c r="B52" s="77"/>
      <c r="C52" s="125"/>
      <c r="D52" s="124"/>
      <c r="E52" s="85"/>
      <c r="F52" s="123"/>
      <c r="G52" s="122"/>
      <c r="H52" s="85"/>
      <c r="I52" s="121"/>
      <c r="J52" s="81"/>
      <c r="K52" s="94"/>
      <c r="L52" s="120"/>
      <c r="M52" s="77"/>
      <c r="N52" s="119"/>
      <c r="O52" s="118"/>
    </row>
    <row r="53" spans="1:15" ht="30" customHeight="1">
      <c r="A53" s="126"/>
      <c r="B53" s="77"/>
      <c r="C53" s="125"/>
      <c r="D53" s="124"/>
      <c r="E53" s="85"/>
      <c r="F53" s="123"/>
      <c r="G53" s="122"/>
      <c r="H53" s="85"/>
      <c r="I53" s="121"/>
      <c r="J53" s="81"/>
      <c r="K53" s="94"/>
      <c r="L53" s="120"/>
      <c r="M53" s="77"/>
      <c r="N53" s="119"/>
      <c r="O53" s="118"/>
    </row>
    <row r="54" spans="1:15" ht="30" customHeight="1">
      <c r="A54" s="126"/>
      <c r="B54" s="77"/>
      <c r="C54" s="125"/>
      <c r="D54" s="124"/>
      <c r="E54" s="85"/>
      <c r="F54" s="123"/>
      <c r="G54" s="122"/>
      <c r="H54" s="85"/>
      <c r="I54" s="121"/>
      <c r="J54" s="81"/>
      <c r="K54" s="94"/>
      <c r="L54" s="120"/>
      <c r="M54" s="77"/>
      <c r="N54" s="119"/>
      <c r="O54" s="118"/>
    </row>
    <row r="55" spans="1:15" ht="30" customHeight="1">
      <c r="A55" s="126"/>
      <c r="B55" s="77"/>
      <c r="C55" s="125"/>
      <c r="D55" s="124"/>
      <c r="E55" s="85"/>
      <c r="F55" s="123"/>
      <c r="G55" s="122"/>
      <c r="H55" s="85"/>
      <c r="I55" s="121"/>
      <c r="J55" s="81"/>
      <c r="K55" s="94"/>
      <c r="L55" s="120"/>
      <c r="M55" s="77"/>
      <c r="N55" s="119"/>
      <c r="O55" s="118"/>
    </row>
    <row r="56" spans="1:15" ht="30" customHeight="1">
      <c r="A56" s="126"/>
      <c r="B56" s="77"/>
      <c r="C56" s="125"/>
      <c r="D56" s="124"/>
      <c r="E56" s="85"/>
      <c r="F56" s="123"/>
      <c r="G56" s="122"/>
      <c r="H56" s="85"/>
      <c r="I56" s="121"/>
      <c r="J56" s="81"/>
      <c r="K56" s="94"/>
      <c r="L56" s="120"/>
      <c r="M56" s="77"/>
      <c r="N56" s="119"/>
      <c r="O56" s="118"/>
    </row>
    <row r="57" spans="1:15" ht="30" customHeight="1">
      <c r="A57" s="126"/>
      <c r="B57" s="77"/>
      <c r="C57" s="125"/>
      <c r="D57" s="124"/>
      <c r="E57" s="85"/>
      <c r="F57" s="123"/>
      <c r="G57" s="122"/>
      <c r="H57" s="85"/>
      <c r="I57" s="121"/>
      <c r="J57" s="81"/>
      <c r="K57" s="94"/>
      <c r="L57" s="120"/>
      <c r="M57" s="77"/>
      <c r="N57" s="119"/>
      <c r="O57" s="118"/>
    </row>
    <row r="58" spans="1:15" ht="30" customHeight="1">
      <c r="A58" s="126"/>
      <c r="B58" s="77"/>
      <c r="C58" s="125"/>
      <c r="D58" s="124"/>
      <c r="E58" s="85"/>
      <c r="F58" s="123"/>
      <c r="G58" s="122"/>
      <c r="H58" s="85"/>
      <c r="I58" s="121"/>
      <c r="J58" s="81"/>
      <c r="K58" s="94"/>
      <c r="L58" s="120"/>
      <c r="M58" s="77"/>
      <c r="N58" s="119"/>
      <c r="O58" s="118"/>
    </row>
    <row r="59" spans="1:15" ht="30" customHeight="1">
      <c r="A59" s="126"/>
      <c r="B59" s="77"/>
      <c r="C59" s="125"/>
      <c r="D59" s="124"/>
      <c r="E59" s="85"/>
      <c r="F59" s="123"/>
      <c r="G59" s="122"/>
      <c r="H59" s="85"/>
      <c r="I59" s="121"/>
      <c r="J59" s="81"/>
      <c r="K59" s="94"/>
      <c r="L59" s="120"/>
      <c r="M59" s="77"/>
      <c r="N59" s="119"/>
      <c r="O59" s="118"/>
    </row>
    <row r="60" spans="1:15" ht="30" customHeight="1">
      <c r="A60" s="126"/>
      <c r="B60" s="77"/>
      <c r="C60" s="125"/>
      <c r="D60" s="124"/>
      <c r="E60" s="85"/>
      <c r="F60" s="123"/>
      <c r="G60" s="122"/>
      <c r="H60" s="85"/>
      <c r="I60" s="121"/>
      <c r="J60" s="81"/>
      <c r="K60" s="94"/>
      <c r="L60" s="120"/>
      <c r="M60" s="77"/>
      <c r="N60" s="119"/>
      <c r="O60" s="118"/>
    </row>
    <row r="61" spans="1:15" ht="30" customHeight="1">
      <c r="A61" s="126"/>
      <c r="B61" s="77"/>
      <c r="C61" s="125"/>
      <c r="D61" s="124"/>
      <c r="E61" s="85"/>
      <c r="F61" s="123"/>
      <c r="G61" s="122"/>
      <c r="H61" s="85"/>
      <c r="I61" s="121"/>
      <c r="J61" s="81"/>
      <c r="K61" s="94"/>
      <c r="L61" s="120"/>
      <c r="M61" s="77"/>
      <c r="N61" s="119"/>
      <c r="O61" s="118"/>
    </row>
    <row r="62" spans="1:15" ht="30" customHeight="1">
      <c r="A62" s="126"/>
      <c r="B62" s="77"/>
      <c r="C62" s="125"/>
      <c r="D62" s="124"/>
      <c r="E62" s="85"/>
      <c r="F62" s="123"/>
      <c r="G62" s="122"/>
      <c r="H62" s="85"/>
      <c r="I62" s="121"/>
      <c r="J62" s="81"/>
      <c r="K62" s="94"/>
      <c r="L62" s="120"/>
      <c r="M62" s="77"/>
      <c r="N62" s="119"/>
      <c r="O62" s="118"/>
    </row>
    <row r="63" spans="1:15" ht="30" customHeight="1">
      <c r="A63" s="126"/>
      <c r="B63" s="77"/>
      <c r="C63" s="125"/>
      <c r="D63" s="124"/>
      <c r="E63" s="85"/>
      <c r="F63" s="123"/>
      <c r="G63" s="122"/>
      <c r="H63" s="85"/>
      <c r="I63" s="121"/>
      <c r="J63" s="81"/>
      <c r="K63" s="94"/>
      <c r="L63" s="120"/>
      <c r="M63" s="77"/>
      <c r="N63" s="119"/>
      <c r="O63" s="118"/>
    </row>
    <row r="64" spans="1:15" ht="30" customHeight="1">
      <c r="A64" s="126"/>
      <c r="B64" s="77"/>
      <c r="C64" s="125"/>
      <c r="D64" s="124"/>
      <c r="E64" s="85"/>
      <c r="F64" s="123"/>
      <c r="G64" s="122"/>
      <c r="H64" s="85"/>
      <c r="I64" s="121"/>
      <c r="J64" s="81"/>
      <c r="K64" s="94"/>
      <c r="L64" s="120"/>
      <c r="M64" s="77"/>
      <c r="N64" s="119"/>
      <c r="O64" s="118"/>
    </row>
    <row r="65" spans="1:15" ht="30" customHeight="1">
      <c r="A65" s="126"/>
      <c r="B65" s="77"/>
      <c r="C65" s="125"/>
      <c r="D65" s="124"/>
      <c r="E65" s="85"/>
      <c r="F65" s="123"/>
      <c r="G65" s="122"/>
      <c r="H65" s="85"/>
      <c r="I65" s="121"/>
      <c r="J65" s="81"/>
      <c r="K65" s="94"/>
      <c r="L65" s="120"/>
      <c r="M65" s="77"/>
      <c r="N65" s="119"/>
      <c r="O65" s="118"/>
    </row>
    <row r="66" spans="1:15" ht="30" customHeight="1">
      <c r="A66" s="126"/>
      <c r="B66" s="77"/>
      <c r="C66" s="125"/>
      <c r="D66" s="124"/>
      <c r="E66" s="85"/>
      <c r="F66" s="123"/>
      <c r="G66" s="122"/>
      <c r="H66" s="85"/>
      <c r="I66" s="121"/>
      <c r="J66" s="81"/>
      <c r="K66" s="94"/>
      <c r="L66" s="120"/>
      <c r="M66" s="77"/>
      <c r="N66" s="119"/>
      <c r="O66" s="118"/>
    </row>
    <row r="67" spans="1:15" ht="30" customHeight="1">
      <c r="A67" s="126"/>
      <c r="B67" s="77"/>
      <c r="C67" s="125"/>
      <c r="D67" s="124"/>
      <c r="E67" s="85"/>
      <c r="F67" s="123"/>
      <c r="G67" s="122"/>
      <c r="H67" s="85"/>
      <c r="I67" s="121"/>
      <c r="J67" s="81"/>
      <c r="K67" s="94"/>
      <c r="L67" s="120"/>
      <c r="M67" s="77"/>
      <c r="N67" s="119"/>
      <c r="O67" s="118"/>
    </row>
    <row r="68" spans="1:15" ht="30" customHeight="1">
      <c r="A68" s="126"/>
      <c r="B68" s="77"/>
      <c r="C68" s="125"/>
      <c r="D68" s="124"/>
      <c r="E68" s="85"/>
      <c r="F68" s="123"/>
      <c r="G68" s="122"/>
      <c r="H68" s="85"/>
      <c r="I68" s="121"/>
      <c r="J68" s="81"/>
      <c r="K68" s="94"/>
      <c r="L68" s="120"/>
      <c r="M68" s="77"/>
      <c r="N68" s="119"/>
      <c r="O68" s="118"/>
    </row>
    <row r="69" spans="1:15" ht="30" customHeight="1">
      <c r="A69" s="126"/>
      <c r="B69" s="77"/>
      <c r="C69" s="125"/>
      <c r="D69" s="124"/>
      <c r="E69" s="85"/>
      <c r="F69" s="123"/>
      <c r="G69" s="122"/>
      <c r="H69" s="85"/>
      <c r="I69" s="121"/>
      <c r="J69" s="81"/>
      <c r="K69" s="94"/>
      <c r="L69" s="120"/>
      <c r="M69" s="77"/>
      <c r="N69" s="119"/>
      <c r="O69" s="118"/>
    </row>
    <row r="70" spans="1:15" ht="30" customHeight="1">
      <c r="A70" s="126"/>
      <c r="B70" s="77"/>
      <c r="C70" s="125"/>
      <c r="D70" s="124"/>
      <c r="E70" s="85"/>
      <c r="F70" s="123"/>
      <c r="G70" s="122"/>
      <c r="H70" s="85"/>
      <c r="I70" s="121"/>
      <c r="J70" s="81"/>
      <c r="K70" s="94"/>
      <c r="L70" s="120"/>
      <c r="M70" s="77"/>
      <c r="N70" s="119"/>
      <c r="O70" s="118"/>
    </row>
    <row r="71" spans="1:15" ht="30" customHeight="1">
      <c r="A71" s="126"/>
      <c r="B71" s="77"/>
      <c r="C71" s="125"/>
      <c r="D71" s="124"/>
      <c r="E71" s="85"/>
      <c r="F71" s="123"/>
      <c r="G71" s="122"/>
      <c r="H71" s="85"/>
      <c r="I71" s="121"/>
      <c r="J71" s="81"/>
      <c r="K71" s="94"/>
      <c r="L71" s="120"/>
      <c r="M71" s="77"/>
      <c r="N71" s="119"/>
      <c r="O71" s="118"/>
    </row>
    <row r="72" spans="1:15" ht="30" customHeight="1">
      <c r="A72" s="126"/>
      <c r="B72" s="77"/>
      <c r="C72" s="125"/>
      <c r="D72" s="124"/>
      <c r="E72" s="85"/>
      <c r="F72" s="123"/>
      <c r="G72" s="122"/>
      <c r="H72" s="85"/>
      <c r="I72" s="121"/>
      <c r="J72" s="81"/>
      <c r="K72" s="94"/>
      <c r="L72" s="120"/>
      <c r="M72" s="77"/>
      <c r="N72" s="119"/>
      <c r="O72" s="118"/>
    </row>
    <row r="73" spans="1:15" ht="30" customHeight="1">
      <c r="A73" s="126"/>
      <c r="B73" s="77"/>
      <c r="C73" s="125"/>
      <c r="D73" s="124"/>
      <c r="E73" s="85"/>
      <c r="F73" s="123"/>
      <c r="G73" s="122"/>
      <c r="H73" s="85"/>
      <c r="I73" s="121"/>
      <c r="J73" s="81"/>
      <c r="K73" s="94"/>
      <c r="L73" s="120"/>
      <c r="M73" s="77"/>
      <c r="N73" s="119"/>
      <c r="O73" s="118"/>
    </row>
    <row r="74" spans="1:15" ht="30" customHeight="1">
      <c r="A74" s="126"/>
      <c r="B74" s="77"/>
      <c r="C74" s="125"/>
      <c r="D74" s="124"/>
      <c r="E74" s="85"/>
      <c r="F74" s="123"/>
      <c r="G74" s="122"/>
      <c r="H74" s="85"/>
      <c r="I74" s="121"/>
      <c r="J74" s="81"/>
      <c r="K74" s="94"/>
      <c r="L74" s="120"/>
      <c r="M74" s="77"/>
      <c r="N74" s="119"/>
      <c r="O74" s="118"/>
    </row>
    <row r="75" spans="1:15" ht="30" customHeight="1">
      <c r="A75" s="126"/>
      <c r="B75" s="77"/>
      <c r="C75" s="125"/>
      <c r="D75" s="124"/>
      <c r="E75" s="85"/>
      <c r="F75" s="123"/>
      <c r="G75" s="122"/>
      <c r="H75" s="85"/>
      <c r="I75" s="121"/>
      <c r="J75" s="81"/>
      <c r="K75" s="94"/>
      <c r="L75" s="120"/>
      <c r="M75" s="77"/>
      <c r="N75" s="119"/>
      <c r="O75" s="118"/>
    </row>
    <row r="76" spans="1:15" ht="30" customHeight="1">
      <c r="A76" s="126"/>
      <c r="B76" s="77"/>
      <c r="C76" s="125"/>
      <c r="D76" s="124"/>
      <c r="E76" s="85"/>
      <c r="F76" s="123"/>
      <c r="G76" s="122"/>
      <c r="H76" s="85"/>
      <c r="I76" s="121"/>
      <c r="J76" s="81"/>
      <c r="K76" s="94"/>
      <c r="L76" s="120"/>
      <c r="M76" s="77"/>
      <c r="N76" s="119"/>
      <c r="O76" s="118"/>
    </row>
    <row r="77" spans="1:15" ht="30" customHeight="1">
      <c r="A77" s="126"/>
      <c r="B77" s="77"/>
      <c r="C77" s="125"/>
      <c r="D77" s="124"/>
      <c r="E77" s="85"/>
      <c r="F77" s="123"/>
      <c r="G77" s="122"/>
      <c r="H77" s="85"/>
      <c r="I77" s="121"/>
      <c r="J77" s="81"/>
      <c r="K77" s="94"/>
      <c r="L77" s="120"/>
      <c r="M77" s="77"/>
      <c r="N77" s="119"/>
      <c r="O77" s="118"/>
    </row>
    <row r="78" spans="1:15" ht="30" customHeight="1">
      <c r="A78" s="126"/>
      <c r="B78" s="77"/>
      <c r="C78" s="125"/>
      <c r="D78" s="124"/>
      <c r="E78" s="85"/>
      <c r="F78" s="123"/>
      <c r="G78" s="122"/>
      <c r="H78" s="85"/>
      <c r="I78" s="121"/>
      <c r="J78" s="81"/>
      <c r="K78" s="94"/>
      <c r="L78" s="120"/>
      <c r="M78" s="77"/>
      <c r="N78" s="119"/>
      <c r="O78" s="118"/>
    </row>
    <row r="79" spans="1:15" ht="30" customHeight="1">
      <c r="A79" s="126"/>
      <c r="B79" s="77"/>
      <c r="C79" s="125"/>
      <c r="D79" s="124"/>
      <c r="E79" s="85"/>
      <c r="F79" s="123"/>
      <c r="G79" s="122"/>
      <c r="H79" s="85"/>
      <c r="I79" s="121"/>
      <c r="J79" s="81"/>
      <c r="K79" s="94"/>
      <c r="L79" s="120"/>
      <c r="M79" s="77"/>
      <c r="N79" s="119"/>
      <c r="O79" s="118"/>
    </row>
    <row r="80" spans="1:15" ht="30" customHeight="1">
      <c r="A80" s="126"/>
      <c r="B80" s="77"/>
      <c r="C80" s="125"/>
      <c r="D80" s="124"/>
      <c r="E80" s="85"/>
      <c r="F80" s="123"/>
      <c r="G80" s="122"/>
      <c r="H80" s="85"/>
      <c r="I80" s="121"/>
      <c r="J80" s="81"/>
      <c r="K80" s="94"/>
      <c r="L80" s="120"/>
      <c r="M80" s="77"/>
      <c r="N80" s="119"/>
      <c r="O80" s="118"/>
    </row>
    <row r="81" spans="1:15" ht="30" customHeight="1">
      <c r="A81" s="126"/>
      <c r="B81" s="77"/>
      <c r="C81" s="125"/>
      <c r="D81" s="124"/>
      <c r="E81" s="85"/>
      <c r="F81" s="123"/>
      <c r="G81" s="122"/>
      <c r="H81" s="85"/>
      <c r="I81" s="121"/>
      <c r="J81" s="81"/>
      <c r="K81" s="94"/>
      <c r="L81" s="120"/>
      <c r="M81" s="77"/>
      <c r="N81" s="119"/>
      <c r="O81" s="118"/>
    </row>
    <row r="82" spans="1:15" ht="30" customHeight="1">
      <c r="A82" s="126"/>
      <c r="B82" s="77"/>
      <c r="C82" s="125"/>
      <c r="D82" s="124"/>
      <c r="E82" s="85"/>
      <c r="F82" s="123"/>
      <c r="G82" s="122"/>
      <c r="H82" s="85"/>
      <c r="I82" s="121"/>
      <c r="J82" s="81"/>
      <c r="K82" s="94"/>
      <c r="L82" s="120"/>
      <c r="M82" s="77"/>
      <c r="N82" s="119"/>
      <c r="O82" s="118"/>
    </row>
    <row r="83" spans="1:15" ht="30" customHeight="1">
      <c r="A83" s="126"/>
      <c r="B83" s="77"/>
      <c r="C83" s="125"/>
      <c r="D83" s="124"/>
      <c r="E83" s="85"/>
      <c r="F83" s="123"/>
      <c r="G83" s="122"/>
      <c r="H83" s="85"/>
      <c r="I83" s="121"/>
      <c r="J83" s="81"/>
      <c r="K83" s="94"/>
      <c r="L83" s="120"/>
      <c r="M83" s="77"/>
      <c r="N83" s="119"/>
      <c r="O83" s="118"/>
    </row>
    <row r="84" spans="1:15" ht="30" customHeight="1">
      <c r="A84" s="126"/>
      <c r="B84" s="77"/>
      <c r="C84" s="125"/>
      <c r="D84" s="124"/>
      <c r="E84" s="85"/>
      <c r="F84" s="123"/>
      <c r="G84" s="122"/>
      <c r="H84" s="85"/>
      <c r="I84" s="121"/>
      <c r="J84" s="81"/>
      <c r="K84" s="94"/>
      <c r="L84" s="120"/>
      <c r="M84" s="77"/>
      <c r="N84" s="119"/>
      <c r="O84" s="118"/>
    </row>
    <row r="85" spans="1:15" ht="30" customHeight="1">
      <c r="A85" s="126"/>
      <c r="B85" s="77"/>
      <c r="C85" s="125"/>
      <c r="D85" s="124"/>
      <c r="E85" s="85"/>
      <c r="F85" s="123"/>
      <c r="G85" s="122"/>
      <c r="H85" s="85"/>
      <c r="I85" s="121"/>
      <c r="J85" s="81"/>
      <c r="K85" s="94"/>
      <c r="L85" s="120"/>
      <c r="M85" s="77"/>
      <c r="N85" s="119"/>
      <c r="O85" s="118"/>
    </row>
    <row r="86" spans="1:15" ht="30" customHeight="1">
      <c r="A86" s="126"/>
      <c r="B86" s="77"/>
      <c r="C86" s="125"/>
      <c r="D86" s="124"/>
      <c r="E86" s="85"/>
      <c r="F86" s="123"/>
      <c r="G86" s="122"/>
      <c r="H86" s="85"/>
      <c r="I86" s="121"/>
      <c r="J86" s="81"/>
      <c r="K86" s="94"/>
      <c r="L86" s="120"/>
      <c r="M86" s="77"/>
      <c r="N86" s="119"/>
      <c r="O86" s="118"/>
    </row>
    <row r="87" spans="1:15" ht="30" customHeight="1">
      <c r="A87" s="126"/>
      <c r="B87" s="77"/>
      <c r="C87" s="125"/>
      <c r="D87" s="124"/>
      <c r="E87" s="85"/>
      <c r="F87" s="123"/>
      <c r="G87" s="122"/>
      <c r="H87" s="85"/>
      <c r="I87" s="121"/>
      <c r="J87" s="81"/>
      <c r="K87" s="94"/>
      <c r="L87" s="120"/>
      <c r="M87" s="77"/>
      <c r="N87" s="119"/>
      <c r="O87" s="118"/>
    </row>
    <row r="88" spans="1:15" ht="30" customHeight="1">
      <c r="A88" s="126"/>
      <c r="B88" s="77"/>
      <c r="C88" s="125"/>
      <c r="D88" s="124"/>
      <c r="E88" s="85"/>
      <c r="F88" s="123"/>
      <c r="G88" s="122"/>
      <c r="H88" s="85"/>
      <c r="I88" s="121"/>
      <c r="J88" s="81"/>
      <c r="K88" s="94"/>
      <c r="L88" s="120"/>
      <c r="M88" s="77"/>
      <c r="N88" s="119"/>
      <c r="O88" s="118"/>
    </row>
    <row r="89" spans="1:15" ht="30" customHeight="1">
      <c r="A89" s="126"/>
      <c r="B89" s="77"/>
      <c r="C89" s="125"/>
      <c r="D89" s="124"/>
      <c r="E89" s="85"/>
      <c r="F89" s="123"/>
      <c r="G89" s="122"/>
      <c r="H89" s="85"/>
      <c r="I89" s="121"/>
      <c r="J89" s="81"/>
      <c r="K89" s="94"/>
      <c r="L89" s="120"/>
      <c r="M89" s="77"/>
      <c r="N89" s="119"/>
      <c r="O89" s="118"/>
    </row>
    <row r="90" spans="1:15" ht="30" customHeight="1">
      <c r="A90" s="126"/>
      <c r="B90" s="77"/>
      <c r="C90" s="125"/>
      <c r="D90" s="124"/>
      <c r="E90" s="85"/>
      <c r="F90" s="123"/>
      <c r="G90" s="122"/>
      <c r="H90" s="85"/>
      <c r="I90" s="121"/>
      <c r="J90" s="81"/>
      <c r="K90" s="94"/>
      <c r="L90" s="120"/>
      <c r="M90" s="77"/>
      <c r="N90" s="119"/>
      <c r="O90" s="118"/>
    </row>
    <row r="91" spans="1:15" ht="30" customHeight="1">
      <c r="A91" s="126"/>
      <c r="B91" s="77"/>
      <c r="C91" s="125"/>
      <c r="D91" s="124"/>
      <c r="E91" s="85"/>
      <c r="F91" s="123"/>
      <c r="G91" s="122"/>
      <c r="H91" s="85"/>
      <c r="I91" s="121"/>
      <c r="J91" s="81"/>
      <c r="K91" s="94"/>
      <c r="L91" s="120"/>
      <c r="M91" s="77"/>
      <c r="N91" s="119"/>
      <c r="O91" s="118"/>
    </row>
    <row r="92" spans="1:15" ht="30" customHeight="1">
      <c r="A92" s="126"/>
      <c r="B92" s="77"/>
      <c r="C92" s="125"/>
      <c r="D92" s="124"/>
      <c r="E92" s="85"/>
      <c r="F92" s="123"/>
      <c r="G92" s="122"/>
      <c r="H92" s="85"/>
      <c r="I92" s="121"/>
      <c r="J92" s="81"/>
      <c r="K92" s="94"/>
      <c r="L92" s="120"/>
      <c r="M92" s="77"/>
      <c r="N92" s="119"/>
      <c r="O92" s="118"/>
    </row>
    <row r="93" spans="1:15" ht="30" customHeight="1">
      <c r="A93" s="126"/>
      <c r="B93" s="77"/>
      <c r="C93" s="125"/>
      <c r="D93" s="124"/>
      <c r="E93" s="85"/>
      <c r="F93" s="123"/>
      <c r="G93" s="122"/>
      <c r="H93" s="85"/>
      <c r="I93" s="121"/>
      <c r="J93" s="81"/>
      <c r="K93" s="94"/>
      <c r="L93" s="120"/>
      <c r="M93" s="77"/>
      <c r="N93" s="119"/>
      <c r="O93" s="118"/>
    </row>
    <row r="94" spans="1:15" ht="30" customHeight="1">
      <c r="A94" s="126"/>
      <c r="B94" s="77"/>
      <c r="C94" s="125"/>
      <c r="D94" s="124"/>
      <c r="E94" s="85"/>
      <c r="F94" s="123"/>
      <c r="G94" s="122"/>
      <c r="H94" s="85"/>
      <c r="I94" s="121"/>
      <c r="J94" s="81"/>
      <c r="K94" s="94"/>
      <c r="L94" s="120"/>
      <c r="M94" s="77"/>
      <c r="N94" s="119"/>
      <c r="O94" s="118"/>
    </row>
    <row r="95" spans="1:15" ht="30" customHeight="1">
      <c r="A95" s="126"/>
      <c r="B95" s="77"/>
      <c r="C95" s="125"/>
      <c r="D95" s="124"/>
      <c r="E95" s="85"/>
      <c r="F95" s="123"/>
      <c r="G95" s="122"/>
      <c r="H95" s="85"/>
      <c r="I95" s="121"/>
      <c r="J95" s="81"/>
      <c r="K95" s="94"/>
      <c r="L95" s="120"/>
      <c r="M95" s="77"/>
      <c r="N95" s="119"/>
      <c r="O95" s="118"/>
    </row>
    <row r="96" spans="1:15" ht="30" customHeight="1">
      <c r="A96" s="126"/>
      <c r="B96" s="77"/>
      <c r="C96" s="125"/>
      <c r="D96" s="124"/>
      <c r="E96" s="85"/>
      <c r="F96" s="123"/>
      <c r="G96" s="122"/>
      <c r="H96" s="85"/>
      <c r="I96" s="121"/>
      <c r="J96" s="81"/>
      <c r="K96" s="94"/>
      <c r="L96" s="120"/>
      <c r="M96" s="77"/>
      <c r="N96" s="119"/>
      <c r="O96" s="118"/>
    </row>
    <row r="97" spans="1:15" ht="30" customHeight="1">
      <c r="A97" s="126"/>
      <c r="B97" s="77"/>
      <c r="C97" s="125"/>
      <c r="D97" s="124"/>
      <c r="E97" s="85"/>
      <c r="F97" s="123"/>
      <c r="G97" s="122"/>
      <c r="H97" s="85"/>
      <c r="I97" s="121"/>
      <c r="J97" s="81"/>
      <c r="K97" s="94"/>
      <c r="L97" s="120"/>
      <c r="M97" s="77"/>
      <c r="N97" s="119"/>
      <c r="O97" s="118"/>
    </row>
    <row r="98" spans="1:15" ht="30" customHeight="1">
      <c r="A98" s="126"/>
      <c r="B98" s="77"/>
      <c r="C98" s="125"/>
      <c r="D98" s="124"/>
      <c r="E98" s="85"/>
      <c r="F98" s="123"/>
      <c r="G98" s="122"/>
      <c r="H98" s="85"/>
      <c r="I98" s="121"/>
      <c r="J98" s="81"/>
      <c r="K98" s="94"/>
      <c r="L98" s="120"/>
      <c r="M98" s="77"/>
      <c r="N98" s="119"/>
      <c r="O98" s="118"/>
    </row>
    <row r="99" spans="1:15" ht="30" customHeight="1">
      <c r="A99" s="126"/>
      <c r="B99" s="77"/>
      <c r="C99" s="125"/>
      <c r="D99" s="124"/>
      <c r="E99" s="85"/>
      <c r="F99" s="123"/>
      <c r="G99" s="122"/>
      <c r="H99" s="85"/>
      <c r="I99" s="121"/>
      <c r="J99" s="81"/>
      <c r="K99" s="94"/>
      <c r="L99" s="120"/>
      <c r="M99" s="77"/>
      <c r="N99" s="119"/>
      <c r="O99" s="118"/>
    </row>
    <row r="100" spans="1:15" ht="30" customHeight="1">
      <c r="A100" s="126"/>
      <c r="B100" s="77"/>
      <c r="C100" s="125"/>
      <c r="D100" s="124"/>
      <c r="E100" s="85"/>
      <c r="F100" s="123"/>
      <c r="G100" s="122"/>
      <c r="H100" s="85"/>
      <c r="I100" s="121"/>
      <c r="J100" s="81"/>
      <c r="K100" s="94"/>
      <c r="L100" s="120"/>
      <c r="M100" s="77"/>
      <c r="N100" s="119"/>
      <c r="O100" s="118"/>
    </row>
    <row r="101" spans="1:15" ht="30" customHeight="1">
      <c r="A101" s="126"/>
      <c r="B101" s="77"/>
      <c r="C101" s="125"/>
      <c r="D101" s="124"/>
      <c r="E101" s="85"/>
      <c r="F101" s="123"/>
      <c r="G101" s="122"/>
      <c r="H101" s="85"/>
      <c r="I101" s="121"/>
      <c r="J101" s="81"/>
      <c r="K101" s="94"/>
      <c r="L101" s="120"/>
      <c r="M101" s="77"/>
      <c r="N101" s="119"/>
      <c r="O101" s="118"/>
    </row>
    <row r="102" spans="1:15" ht="30" customHeight="1">
      <c r="A102" s="126"/>
      <c r="B102" s="77"/>
      <c r="C102" s="125"/>
      <c r="D102" s="124"/>
      <c r="E102" s="85"/>
      <c r="F102" s="123"/>
      <c r="G102" s="122"/>
      <c r="H102" s="85"/>
      <c r="I102" s="121"/>
      <c r="J102" s="81"/>
      <c r="K102" s="94"/>
      <c r="L102" s="120"/>
      <c r="M102" s="77"/>
      <c r="N102" s="119"/>
      <c r="O102" s="118"/>
    </row>
    <row r="103" spans="1:15" ht="30" customHeight="1">
      <c r="A103" s="126"/>
      <c r="B103" s="77"/>
      <c r="C103" s="125"/>
      <c r="D103" s="124"/>
      <c r="E103" s="85"/>
      <c r="F103" s="123"/>
      <c r="G103" s="122"/>
      <c r="H103" s="85"/>
      <c r="I103" s="121"/>
      <c r="J103" s="81"/>
      <c r="K103" s="94"/>
      <c r="L103" s="120"/>
      <c r="M103" s="77"/>
      <c r="N103" s="119"/>
      <c r="O103" s="118"/>
    </row>
    <row r="104" spans="1:15" ht="30" customHeight="1">
      <c r="A104" s="126"/>
      <c r="B104" s="77"/>
      <c r="C104" s="125"/>
      <c r="D104" s="124"/>
      <c r="E104" s="85"/>
      <c r="F104" s="123"/>
      <c r="G104" s="122"/>
      <c r="H104" s="85"/>
      <c r="I104" s="121"/>
      <c r="J104" s="81"/>
      <c r="K104" s="94"/>
      <c r="L104" s="120"/>
      <c r="M104" s="77"/>
      <c r="N104" s="119"/>
      <c r="O104" s="118"/>
    </row>
    <row r="105" spans="1:15" ht="30" customHeight="1">
      <c r="A105" s="126"/>
      <c r="B105" s="77"/>
      <c r="C105" s="125"/>
      <c r="D105" s="124"/>
      <c r="E105" s="85"/>
      <c r="F105" s="123"/>
      <c r="G105" s="122"/>
      <c r="H105" s="85"/>
      <c r="I105" s="121"/>
      <c r="J105" s="81"/>
      <c r="K105" s="94"/>
      <c r="L105" s="120"/>
      <c r="M105" s="77"/>
      <c r="N105" s="119"/>
      <c r="O105" s="118"/>
    </row>
    <row r="106" spans="1:15" ht="30" customHeight="1">
      <c r="A106" s="126"/>
      <c r="B106" s="77"/>
      <c r="C106" s="125"/>
      <c r="D106" s="124"/>
      <c r="E106" s="85"/>
      <c r="F106" s="123"/>
      <c r="G106" s="122"/>
      <c r="H106" s="85"/>
      <c r="I106" s="121"/>
      <c r="J106" s="81"/>
      <c r="K106" s="94"/>
      <c r="L106" s="120"/>
      <c r="M106" s="77"/>
      <c r="N106" s="119"/>
      <c r="O106" s="118"/>
    </row>
    <row r="107" spans="1:15" ht="30" customHeight="1">
      <c r="A107" s="126"/>
      <c r="B107" s="77"/>
      <c r="C107" s="125"/>
      <c r="D107" s="124"/>
      <c r="E107" s="85"/>
      <c r="F107" s="123"/>
      <c r="G107" s="122"/>
      <c r="H107" s="85"/>
      <c r="I107" s="121"/>
      <c r="J107" s="81"/>
      <c r="K107" s="94"/>
      <c r="L107" s="120"/>
      <c r="M107" s="77"/>
      <c r="N107" s="119"/>
      <c r="O107" s="118"/>
    </row>
    <row r="108" spans="1:15" ht="30" customHeight="1">
      <c r="A108" s="126"/>
      <c r="B108" s="77"/>
      <c r="C108" s="125"/>
      <c r="D108" s="124"/>
      <c r="E108" s="85"/>
      <c r="F108" s="123"/>
      <c r="G108" s="122"/>
      <c r="H108" s="85"/>
      <c r="I108" s="121"/>
      <c r="J108" s="81"/>
      <c r="K108" s="94"/>
      <c r="L108" s="120"/>
      <c r="M108" s="77"/>
      <c r="N108" s="119"/>
      <c r="O108" s="118"/>
    </row>
    <row r="109" spans="1:15" ht="30" customHeight="1">
      <c r="A109" s="126"/>
      <c r="B109" s="77"/>
      <c r="C109" s="125"/>
      <c r="D109" s="124"/>
      <c r="E109" s="85"/>
      <c r="F109" s="123"/>
      <c r="G109" s="122"/>
      <c r="H109" s="85"/>
      <c r="I109" s="121"/>
      <c r="J109" s="81"/>
      <c r="K109" s="94"/>
      <c r="L109" s="120"/>
      <c r="M109" s="77"/>
      <c r="N109" s="119"/>
      <c r="O109" s="118"/>
    </row>
    <row r="110" spans="1:15" ht="30" customHeight="1">
      <c r="A110" s="126"/>
      <c r="B110" s="77"/>
      <c r="C110" s="125"/>
      <c r="D110" s="124"/>
      <c r="E110" s="85"/>
      <c r="F110" s="123"/>
      <c r="G110" s="122"/>
      <c r="H110" s="85"/>
      <c r="I110" s="121"/>
      <c r="J110" s="81"/>
      <c r="K110" s="94"/>
      <c r="L110" s="120"/>
      <c r="M110" s="77"/>
      <c r="N110" s="119"/>
      <c r="O110" s="118"/>
    </row>
    <row r="111" spans="1:15" ht="30" customHeight="1">
      <c r="A111" s="126"/>
      <c r="B111" s="77"/>
      <c r="C111" s="125"/>
      <c r="D111" s="124"/>
      <c r="E111" s="85"/>
      <c r="F111" s="123"/>
      <c r="G111" s="122"/>
      <c r="H111" s="85"/>
      <c r="I111" s="121"/>
      <c r="J111" s="81"/>
      <c r="K111" s="94"/>
      <c r="L111" s="120"/>
      <c r="M111" s="77"/>
      <c r="N111" s="119"/>
      <c r="O111" s="118"/>
    </row>
    <row r="112" spans="1:15" ht="30" customHeight="1">
      <c r="A112" s="126"/>
      <c r="B112" s="77"/>
      <c r="C112" s="125"/>
      <c r="D112" s="124"/>
      <c r="E112" s="85"/>
      <c r="F112" s="123"/>
      <c r="G112" s="122"/>
      <c r="H112" s="85"/>
      <c r="I112" s="121"/>
      <c r="J112" s="81"/>
      <c r="K112" s="94"/>
      <c r="L112" s="120"/>
      <c r="M112" s="77"/>
      <c r="N112" s="119"/>
      <c r="O112" s="118"/>
    </row>
    <row r="113" spans="1:15" ht="30" customHeight="1">
      <c r="A113" s="126"/>
      <c r="B113" s="77"/>
      <c r="C113" s="125"/>
      <c r="D113" s="124"/>
      <c r="E113" s="85"/>
      <c r="F113" s="123"/>
      <c r="G113" s="122"/>
      <c r="H113" s="85"/>
      <c r="I113" s="121"/>
      <c r="J113" s="81"/>
      <c r="K113" s="94"/>
      <c r="L113" s="120"/>
      <c r="M113" s="77"/>
      <c r="N113" s="119"/>
      <c r="O113" s="118"/>
    </row>
    <row r="114" spans="1:15" ht="30" customHeight="1">
      <c r="A114" s="126"/>
      <c r="B114" s="77"/>
      <c r="C114" s="125"/>
      <c r="D114" s="124"/>
      <c r="E114" s="85"/>
      <c r="F114" s="123"/>
      <c r="G114" s="122"/>
      <c r="H114" s="85"/>
      <c r="I114" s="121"/>
      <c r="J114" s="81"/>
      <c r="K114" s="94"/>
      <c r="L114" s="120"/>
      <c r="M114" s="77"/>
      <c r="N114" s="119"/>
      <c r="O114" s="118"/>
    </row>
    <row r="115" spans="1:15" ht="30" customHeight="1">
      <c r="A115" s="126"/>
      <c r="B115" s="77"/>
      <c r="C115" s="125"/>
      <c r="D115" s="124"/>
      <c r="E115" s="85"/>
      <c r="F115" s="123"/>
      <c r="G115" s="122"/>
      <c r="H115" s="85"/>
      <c r="I115" s="121"/>
      <c r="J115" s="81"/>
      <c r="K115" s="94"/>
      <c r="L115" s="120"/>
      <c r="M115" s="77"/>
      <c r="N115" s="119"/>
      <c r="O115" s="118"/>
    </row>
    <row r="116" spans="1:15" ht="30" customHeight="1">
      <c r="A116" s="126"/>
      <c r="B116" s="77"/>
      <c r="C116" s="125"/>
      <c r="D116" s="124"/>
      <c r="E116" s="85"/>
      <c r="F116" s="123"/>
      <c r="G116" s="122"/>
      <c r="H116" s="85"/>
      <c r="I116" s="121"/>
      <c r="J116" s="81"/>
      <c r="K116" s="94"/>
      <c r="L116" s="120"/>
      <c r="M116" s="77"/>
      <c r="N116" s="119"/>
      <c r="O116" s="118"/>
    </row>
    <row r="117" spans="1:15" ht="30" customHeight="1">
      <c r="A117" s="126"/>
      <c r="B117" s="77"/>
      <c r="C117" s="125"/>
      <c r="D117" s="124"/>
      <c r="E117" s="85"/>
      <c r="F117" s="123"/>
      <c r="G117" s="122"/>
      <c r="H117" s="85"/>
      <c r="I117" s="121"/>
      <c r="J117" s="81"/>
      <c r="K117" s="94"/>
      <c r="L117" s="120"/>
      <c r="M117" s="77"/>
      <c r="N117" s="119"/>
      <c r="O117" s="118"/>
    </row>
    <row r="118" spans="1:15" ht="30" customHeight="1">
      <c r="A118" s="126"/>
      <c r="B118" s="77"/>
      <c r="C118" s="125"/>
      <c r="D118" s="124"/>
      <c r="E118" s="85"/>
      <c r="F118" s="123"/>
      <c r="G118" s="122"/>
      <c r="H118" s="85"/>
      <c r="I118" s="121"/>
      <c r="J118" s="81"/>
      <c r="K118" s="94"/>
      <c r="L118" s="120"/>
      <c r="M118" s="77"/>
      <c r="N118" s="119"/>
      <c r="O118" s="118"/>
    </row>
    <row r="119" spans="1:15" ht="30" customHeight="1">
      <c r="A119" s="126"/>
      <c r="B119" s="77"/>
      <c r="C119" s="125"/>
      <c r="D119" s="124"/>
      <c r="E119" s="85"/>
      <c r="F119" s="123"/>
      <c r="G119" s="122"/>
      <c r="H119" s="85"/>
      <c r="I119" s="121"/>
      <c r="J119" s="81"/>
      <c r="K119" s="94"/>
      <c r="L119" s="120"/>
      <c r="M119" s="77"/>
      <c r="N119" s="119"/>
      <c r="O119" s="118"/>
    </row>
    <row r="120" spans="1:15" ht="30" customHeight="1">
      <c r="A120" s="126"/>
      <c r="B120" s="77"/>
      <c r="C120" s="125"/>
      <c r="D120" s="124"/>
      <c r="E120" s="85"/>
      <c r="F120" s="123"/>
      <c r="G120" s="122"/>
      <c r="H120" s="85"/>
      <c r="I120" s="121"/>
      <c r="J120" s="81"/>
      <c r="K120" s="94"/>
      <c r="L120" s="120"/>
      <c r="M120" s="77"/>
      <c r="N120" s="119"/>
      <c r="O120" s="118"/>
    </row>
    <row r="121" spans="1:15" ht="30" customHeight="1">
      <c r="A121" s="126"/>
      <c r="B121" s="77"/>
      <c r="C121" s="125"/>
      <c r="D121" s="124"/>
      <c r="E121" s="85"/>
      <c r="F121" s="123"/>
      <c r="G121" s="122"/>
      <c r="H121" s="85"/>
      <c r="I121" s="121"/>
      <c r="J121" s="81"/>
      <c r="K121" s="94"/>
      <c r="L121" s="120"/>
      <c r="M121" s="77"/>
      <c r="N121" s="119"/>
      <c r="O121" s="118"/>
    </row>
    <row r="122" spans="1:15" ht="30" customHeight="1">
      <c r="A122" s="126"/>
      <c r="B122" s="77"/>
      <c r="C122" s="125"/>
      <c r="D122" s="124"/>
      <c r="E122" s="85"/>
      <c r="F122" s="123"/>
      <c r="G122" s="122"/>
      <c r="H122" s="85"/>
      <c r="I122" s="121"/>
      <c r="J122" s="81"/>
      <c r="K122" s="94"/>
      <c r="L122" s="120"/>
      <c r="M122" s="77"/>
      <c r="N122" s="119"/>
      <c r="O122" s="118"/>
    </row>
    <row r="123" spans="1:15" ht="30" customHeight="1">
      <c r="A123" s="126"/>
      <c r="B123" s="77"/>
      <c r="C123" s="125"/>
      <c r="D123" s="124"/>
      <c r="E123" s="85"/>
      <c r="F123" s="123"/>
      <c r="G123" s="122"/>
      <c r="H123" s="85"/>
      <c r="I123" s="121"/>
      <c r="J123" s="81"/>
      <c r="K123" s="94"/>
      <c r="L123" s="120"/>
      <c r="M123" s="77"/>
      <c r="N123" s="119"/>
      <c r="O123" s="118"/>
    </row>
    <row r="124" spans="1:15" ht="30" customHeight="1">
      <c r="A124" s="126"/>
      <c r="B124" s="77"/>
      <c r="C124" s="125"/>
      <c r="D124" s="124"/>
      <c r="E124" s="85"/>
      <c r="F124" s="123"/>
      <c r="G124" s="122"/>
      <c r="H124" s="85"/>
      <c r="I124" s="121"/>
      <c r="J124" s="81"/>
      <c r="K124" s="94"/>
      <c r="L124" s="120"/>
      <c r="M124" s="77"/>
      <c r="N124" s="119"/>
      <c r="O124" s="118"/>
    </row>
    <row r="125" spans="1:15" ht="30" customHeight="1">
      <c r="A125" s="126"/>
      <c r="B125" s="77"/>
      <c r="C125" s="125"/>
      <c r="D125" s="124"/>
      <c r="E125" s="85"/>
      <c r="F125" s="123"/>
      <c r="G125" s="122"/>
      <c r="H125" s="85"/>
      <c r="I125" s="121"/>
      <c r="J125" s="81"/>
      <c r="K125" s="94"/>
      <c r="L125" s="120"/>
      <c r="M125" s="77"/>
      <c r="N125" s="119"/>
      <c r="O125" s="118"/>
    </row>
    <row r="126" spans="1:15" ht="30" customHeight="1">
      <c r="A126" s="126"/>
      <c r="B126" s="77"/>
      <c r="C126" s="125"/>
      <c r="D126" s="124"/>
      <c r="E126" s="85"/>
      <c r="F126" s="123"/>
      <c r="G126" s="122"/>
      <c r="H126" s="85"/>
      <c r="I126" s="121"/>
      <c r="J126" s="81"/>
      <c r="K126" s="94"/>
      <c r="L126" s="120"/>
      <c r="M126" s="77"/>
      <c r="N126" s="119"/>
      <c r="O126" s="118"/>
    </row>
    <row r="127" spans="1:15" ht="30" customHeight="1">
      <c r="A127" s="126"/>
      <c r="B127" s="77"/>
      <c r="C127" s="125"/>
      <c r="D127" s="124"/>
      <c r="E127" s="85"/>
      <c r="F127" s="123"/>
      <c r="G127" s="122"/>
      <c r="H127" s="85"/>
      <c r="I127" s="121"/>
      <c r="J127" s="81"/>
      <c r="K127" s="94"/>
      <c r="L127" s="120"/>
      <c r="M127" s="77"/>
      <c r="N127" s="119"/>
      <c r="O127" s="118"/>
    </row>
    <row r="128" spans="1:15" ht="30" customHeight="1">
      <c r="A128" s="126"/>
      <c r="B128" s="77"/>
      <c r="C128" s="125"/>
      <c r="D128" s="124"/>
      <c r="E128" s="85"/>
      <c r="F128" s="123"/>
      <c r="G128" s="122"/>
      <c r="H128" s="85"/>
      <c r="I128" s="121"/>
      <c r="J128" s="81"/>
      <c r="K128" s="94"/>
      <c r="L128" s="120"/>
      <c r="M128" s="77"/>
      <c r="N128" s="119"/>
      <c r="O128" s="118"/>
    </row>
    <row r="129" spans="1:15" ht="30" customHeight="1">
      <c r="A129" s="126"/>
      <c r="B129" s="77"/>
      <c r="C129" s="125"/>
      <c r="D129" s="124"/>
      <c r="E129" s="85"/>
      <c r="F129" s="123"/>
      <c r="G129" s="122"/>
      <c r="H129" s="85"/>
      <c r="I129" s="121"/>
      <c r="J129" s="81"/>
      <c r="K129" s="94"/>
      <c r="L129" s="120"/>
      <c r="M129" s="77"/>
      <c r="N129" s="119"/>
      <c r="O129" s="118"/>
    </row>
    <row r="130" spans="1:15" ht="30" customHeight="1">
      <c r="A130" s="126"/>
      <c r="B130" s="77"/>
      <c r="C130" s="125"/>
      <c r="D130" s="124"/>
      <c r="E130" s="85"/>
      <c r="F130" s="123"/>
      <c r="G130" s="122"/>
      <c r="H130" s="85"/>
      <c r="I130" s="121"/>
      <c r="J130" s="81"/>
      <c r="K130" s="94"/>
      <c r="L130" s="120"/>
      <c r="M130" s="77"/>
      <c r="N130" s="119"/>
      <c r="O130" s="118"/>
    </row>
    <row r="131" spans="1:15" ht="30" customHeight="1">
      <c r="A131" s="126"/>
      <c r="B131" s="77"/>
      <c r="C131" s="125"/>
      <c r="D131" s="124"/>
      <c r="E131" s="85"/>
      <c r="F131" s="123"/>
      <c r="G131" s="122"/>
      <c r="H131" s="85"/>
      <c r="I131" s="121"/>
      <c r="J131" s="81"/>
      <c r="K131" s="94"/>
      <c r="L131" s="120"/>
      <c r="M131" s="77"/>
      <c r="N131" s="119"/>
      <c r="O131" s="118"/>
    </row>
    <row r="132" spans="1:15" ht="30" customHeight="1">
      <c r="A132" s="126"/>
      <c r="B132" s="77"/>
      <c r="C132" s="125"/>
      <c r="D132" s="124"/>
      <c r="E132" s="85"/>
      <c r="F132" s="123"/>
      <c r="G132" s="122"/>
      <c r="H132" s="85"/>
      <c r="I132" s="121"/>
      <c r="J132" s="81"/>
      <c r="K132" s="94"/>
      <c r="L132" s="120"/>
      <c r="M132" s="77"/>
      <c r="N132" s="119"/>
      <c r="O132" s="118"/>
    </row>
    <row r="133" spans="1:15" ht="30" customHeight="1">
      <c r="A133" s="126"/>
      <c r="B133" s="77"/>
      <c r="C133" s="125"/>
      <c r="D133" s="124"/>
      <c r="E133" s="85"/>
      <c r="F133" s="123"/>
      <c r="G133" s="122"/>
      <c r="H133" s="85"/>
      <c r="I133" s="121"/>
      <c r="J133" s="81"/>
      <c r="K133" s="94"/>
      <c r="L133" s="120"/>
      <c r="M133" s="77"/>
      <c r="N133" s="119"/>
      <c r="O133" s="118"/>
    </row>
    <row r="134" spans="1:15" ht="30" customHeight="1">
      <c r="A134" s="126"/>
      <c r="B134" s="77"/>
      <c r="C134" s="125"/>
      <c r="D134" s="124"/>
      <c r="E134" s="85"/>
      <c r="F134" s="123"/>
      <c r="G134" s="122"/>
      <c r="H134" s="85"/>
      <c r="I134" s="121"/>
      <c r="J134" s="81"/>
      <c r="K134" s="94"/>
      <c r="L134" s="120"/>
      <c r="M134" s="77"/>
      <c r="N134" s="119"/>
      <c r="O134" s="118"/>
    </row>
    <row r="135" spans="1:15" ht="30" customHeight="1">
      <c r="A135" s="126"/>
      <c r="B135" s="77"/>
      <c r="C135" s="125"/>
      <c r="D135" s="124"/>
      <c r="E135" s="85"/>
      <c r="F135" s="123"/>
      <c r="G135" s="122"/>
      <c r="H135" s="85"/>
      <c r="I135" s="121"/>
      <c r="J135" s="81"/>
      <c r="K135" s="94"/>
      <c r="L135" s="120"/>
      <c r="M135" s="77"/>
      <c r="N135" s="119"/>
      <c r="O135" s="118"/>
    </row>
    <row r="136" spans="1:15" ht="30" customHeight="1">
      <c r="A136" s="126"/>
      <c r="B136" s="77"/>
      <c r="C136" s="125"/>
      <c r="D136" s="124"/>
      <c r="E136" s="85"/>
      <c r="F136" s="123"/>
      <c r="G136" s="122"/>
      <c r="H136" s="85"/>
      <c r="I136" s="121"/>
      <c r="J136" s="81"/>
      <c r="K136" s="94"/>
      <c r="L136" s="120"/>
      <c r="M136" s="77"/>
      <c r="N136" s="119"/>
      <c r="O136" s="118"/>
    </row>
    <row r="137" spans="1:15" ht="30" customHeight="1">
      <c r="A137" s="126"/>
      <c r="B137" s="77"/>
      <c r="C137" s="125"/>
      <c r="D137" s="124"/>
      <c r="E137" s="85"/>
      <c r="F137" s="123"/>
      <c r="G137" s="122"/>
      <c r="H137" s="85"/>
      <c r="I137" s="121"/>
      <c r="J137" s="81"/>
      <c r="K137" s="94"/>
      <c r="L137" s="120"/>
      <c r="M137" s="77"/>
      <c r="N137" s="119"/>
      <c r="O137" s="118"/>
    </row>
    <row r="138" spans="1:15" ht="30" customHeight="1">
      <c r="A138" s="126"/>
      <c r="B138" s="77"/>
      <c r="C138" s="125"/>
      <c r="D138" s="124"/>
      <c r="E138" s="85"/>
      <c r="F138" s="123"/>
      <c r="G138" s="122"/>
      <c r="H138" s="85"/>
      <c r="I138" s="121"/>
      <c r="J138" s="81"/>
      <c r="K138" s="94"/>
      <c r="L138" s="120"/>
      <c r="M138" s="77"/>
      <c r="N138" s="119"/>
      <c r="O138" s="118"/>
    </row>
    <row r="139" spans="1:15" ht="30" customHeight="1">
      <c r="A139" s="126"/>
      <c r="B139" s="77"/>
      <c r="C139" s="125"/>
      <c r="D139" s="124"/>
      <c r="E139" s="85"/>
      <c r="F139" s="123"/>
      <c r="G139" s="122"/>
      <c r="H139" s="85"/>
      <c r="I139" s="121"/>
      <c r="J139" s="81"/>
      <c r="K139" s="94"/>
      <c r="L139" s="120"/>
      <c r="M139" s="77"/>
      <c r="N139" s="119"/>
      <c r="O139" s="118"/>
    </row>
    <row r="140" spans="1:15" ht="30" customHeight="1">
      <c r="A140" s="126"/>
      <c r="B140" s="77"/>
      <c r="C140" s="125"/>
      <c r="D140" s="124"/>
      <c r="E140" s="85"/>
      <c r="F140" s="123"/>
      <c r="G140" s="122"/>
      <c r="H140" s="85"/>
      <c r="I140" s="121"/>
      <c r="J140" s="81"/>
      <c r="K140" s="94"/>
      <c r="L140" s="120"/>
      <c r="M140" s="77"/>
      <c r="N140" s="119"/>
      <c r="O140" s="118"/>
    </row>
    <row r="141" spans="1:15" ht="30" customHeight="1">
      <c r="A141" s="126"/>
      <c r="B141" s="77"/>
      <c r="C141" s="125"/>
      <c r="D141" s="124"/>
      <c r="E141" s="85"/>
      <c r="F141" s="123"/>
      <c r="G141" s="122"/>
      <c r="H141" s="85"/>
      <c r="I141" s="121"/>
      <c r="J141" s="81"/>
      <c r="K141" s="94"/>
      <c r="L141" s="120"/>
      <c r="M141" s="77"/>
      <c r="N141" s="119"/>
      <c r="O141" s="118"/>
    </row>
    <row r="142" spans="1:15" ht="30" customHeight="1">
      <c r="A142" s="126"/>
      <c r="B142" s="77"/>
      <c r="C142" s="125"/>
      <c r="D142" s="124"/>
      <c r="E142" s="85"/>
      <c r="F142" s="123"/>
      <c r="G142" s="122"/>
      <c r="H142" s="85"/>
      <c r="I142" s="121"/>
      <c r="J142" s="81"/>
      <c r="K142" s="94"/>
      <c r="L142" s="120"/>
      <c r="M142" s="77"/>
      <c r="N142" s="119"/>
      <c r="O142" s="118"/>
    </row>
    <row r="143" spans="1:15" ht="30" customHeight="1">
      <c r="A143" s="126"/>
      <c r="B143" s="77"/>
      <c r="C143" s="125"/>
      <c r="D143" s="124"/>
      <c r="E143" s="85"/>
      <c r="F143" s="123"/>
      <c r="G143" s="122"/>
      <c r="H143" s="85"/>
      <c r="I143" s="121"/>
      <c r="J143" s="81"/>
      <c r="K143" s="94"/>
      <c r="L143" s="120"/>
      <c r="M143" s="77"/>
      <c r="N143" s="119"/>
      <c r="O143" s="118"/>
    </row>
    <row r="144" spans="1:15" ht="30" customHeight="1">
      <c r="A144" s="126"/>
      <c r="B144" s="77"/>
      <c r="C144" s="125"/>
      <c r="D144" s="124"/>
      <c r="E144" s="85"/>
      <c r="F144" s="123"/>
      <c r="G144" s="122"/>
      <c r="H144" s="85"/>
      <c r="I144" s="121"/>
      <c r="J144" s="81"/>
      <c r="K144" s="94"/>
      <c r="L144" s="120"/>
      <c r="M144" s="77"/>
      <c r="N144" s="119"/>
      <c r="O144" s="118"/>
    </row>
    <row r="145" spans="1:15" ht="30" customHeight="1">
      <c r="A145" s="126"/>
      <c r="B145" s="77"/>
      <c r="C145" s="125"/>
      <c r="D145" s="124"/>
      <c r="E145" s="85"/>
      <c r="F145" s="123"/>
      <c r="G145" s="122"/>
      <c r="H145" s="85"/>
      <c r="I145" s="121"/>
      <c r="J145" s="81"/>
      <c r="K145" s="94"/>
      <c r="L145" s="120"/>
      <c r="M145" s="77"/>
      <c r="N145" s="119"/>
      <c r="O145" s="118"/>
    </row>
    <row r="146" spans="1:15" ht="30" customHeight="1">
      <c r="A146" s="126"/>
      <c r="B146" s="77"/>
      <c r="C146" s="125"/>
      <c r="D146" s="124"/>
      <c r="E146" s="85"/>
      <c r="F146" s="123"/>
      <c r="G146" s="122"/>
      <c r="H146" s="85"/>
      <c r="I146" s="121"/>
      <c r="J146" s="81"/>
      <c r="K146" s="94"/>
      <c r="L146" s="120"/>
      <c r="M146" s="77"/>
      <c r="N146" s="119"/>
      <c r="O146" s="118"/>
    </row>
    <row r="147" spans="1:15" ht="30" customHeight="1">
      <c r="A147" s="126"/>
      <c r="B147" s="77"/>
      <c r="C147" s="125"/>
      <c r="D147" s="124"/>
      <c r="E147" s="85"/>
      <c r="F147" s="123"/>
      <c r="G147" s="122"/>
      <c r="H147" s="85"/>
      <c r="I147" s="121"/>
      <c r="J147" s="81"/>
      <c r="K147" s="94"/>
      <c r="L147" s="120"/>
      <c r="M147" s="77"/>
      <c r="N147" s="119"/>
      <c r="O147" s="118"/>
    </row>
    <row r="148" spans="1:15" ht="30" customHeight="1">
      <c r="A148" s="126"/>
      <c r="B148" s="77"/>
      <c r="C148" s="125"/>
      <c r="D148" s="124"/>
      <c r="E148" s="85"/>
      <c r="F148" s="123"/>
      <c r="G148" s="122"/>
      <c r="H148" s="85"/>
      <c r="I148" s="121"/>
      <c r="J148" s="81"/>
      <c r="K148" s="94"/>
      <c r="L148" s="120"/>
      <c r="M148" s="77"/>
      <c r="N148" s="119"/>
      <c r="O148" s="118"/>
    </row>
    <row r="149" spans="1:15" ht="30" customHeight="1">
      <c r="A149" s="126"/>
      <c r="B149" s="77"/>
      <c r="C149" s="125"/>
      <c r="D149" s="124"/>
      <c r="E149" s="85"/>
      <c r="F149" s="123"/>
      <c r="G149" s="122"/>
      <c r="H149" s="85"/>
      <c r="I149" s="121"/>
      <c r="J149" s="81"/>
      <c r="K149" s="94"/>
      <c r="L149" s="120"/>
      <c r="M149" s="77"/>
      <c r="N149" s="119"/>
      <c r="O149" s="118"/>
    </row>
    <row r="150" spans="1:15" ht="30" customHeight="1">
      <c r="A150" s="126"/>
      <c r="B150" s="77"/>
      <c r="C150" s="125"/>
      <c r="D150" s="124"/>
      <c r="E150" s="85"/>
      <c r="F150" s="123"/>
      <c r="G150" s="122"/>
      <c r="H150" s="85"/>
      <c r="I150" s="121"/>
      <c r="J150" s="81"/>
      <c r="K150" s="94"/>
      <c r="L150" s="120"/>
      <c r="M150" s="77"/>
      <c r="N150" s="119"/>
      <c r="O150" s="118"/>
    </row>
    <row r="151" spans="1:15" ht="30" customHeight="1">
      <c r="A151" s="126"/>
      <c r="B151" s="77"/>
      <c r="C151" s="125"/>
      <c r="D151" s="124"/>
      <c r="E151" s="85"/>
      <c r="F151" s="123"/>
      <c r="G151" s="122"/>
      <c r="H151" s="85"/>
      <c r="I151" s="121"/>
      <c r="J151" s="81"/>
      <c r="K151" s="94"/>
      <c r="L151" s="120"/>
      <c r="M151" s="77"/>
      <c r="N151" s="119"/>
      <c r="O151" s="118"/>
    </row>
    <row r="152" spans="1:15" ht="30" customHeight="1">
      <c r="A152" s="126"/>
      <c r="B152" s="77"/>
      <c r="C152" s="125"/>
      <c r="D152" s="124"/>
      <c r="E152" s="85"/>
      <c r="F152" s="123"/>
      <c r="G152" s="122"/>
      <c r="H152" s="85"/>
      <c r="I152" s="121"/>
      <c r="J152" s="81"/>
      <c r="K152" s="94"/>
      <c r="L152" s="120"/>
      <c r="M152" s="77"/>
      <c r="N152" s="119"/>
      <c r="O152" s="118"/>
    </row>
    <row r="153" spans="1:15" ht="30" customHeight="1">
      <c r="A153" s="126"/>
      <c r="B153" s="77"/>
      <c r="C153" s="125"/>
      <c r="D153" s="124"/>
      <c r="E153" s="85"/>
      <c r="F153" s="123"/>
      <c r="G153" s="122"/>
      <c r="H153" s="85"/>
      <c r="I153" s="121"/>
      <c r="J153" s="81"/>
      <c r="K153" s="94"/>
      <c r="L153" s="120"/>
      <c r="M153" s="77"/>
      <c r="N153" s="119"/>
      <c r="O153" s="118"/>
    </row>
    <row r="154" spans="1:15" ht="30" customHeight="1">
      <c r="A154" s="126"/>
      <c r="B154" s="77"/>
      <c r="C154" s="125"/>
      <c r="D154" s="124"/>
      <c r="E154" s="85"/>
      <c r="F154" s="123"/>
      <c r="G154" s="122"/>
      <c r="H154" s="85"/>
      <c r="I154" s="121"/>
      <c r="J154" s="81"/>
      <c r="K154" s="94"/>
      <c r="L154" s="120"/>
      <c r="M154" s="77"/>
      <c r="N154" s="119"/>
      <c r="O154" s="118"/>
    </row>
    <row r="155" spans="1:15" ht="30" customHeight="1">
      <c r="A155" s="126"/>
      <c r="B155" s="77"/>
      <c r="C155" s="125"/>
      <c r="D155" s="124"/>
      <c r="E155" s="85"/>
      <c r="F155" s="123"/>
      <c r="G155" s="122"/>
      <c r="H155" s="85"/>
      <c r="I155" s="121"/>
      <c r="J155" s="81"/>
      <c r="K155" s="94"/>
      <c r="L155" s="120"/>
      <c r="M155" s="77"/>
      <c r="N155" s="119"/>
      <c r="O155" s="118"/>
    </row>
    <row r="156" spans="1:15" ht="30" customHeight="1">
      <c r="A156" s="126"/>
      <c r="B156" s="77"/>
      <c r="C156" s="125"/>
      <c r="D156" s="124"/>
      <c r="E156" s="85"/>
      <c r="F156" s="123"/>
      <c r="G156" s="122"/>
      <c r="H156" s="85"/>
      <c r="I156" s="121"/>
      <c r="J156" s="81"/>
      <c r="K156" s="94"/>
      <c r="L156" s="120"/>
      <c r="M156" s="77"/>
      <c r="N156" s="119"/>
      <c r="O156" s="118"/>
    </row>
    <row r="157" spans="1:15" ht="30" customHeight="1">
      <c r="A157" s="126"/>
      <c r="B157" s="77"/>
      <c r="C157" s="125"/>
      <c r="D157" s="124"/>
      <c r="E157" s="85"/>
      <c r="F157" s="123"/>
      <c r="G157" s="122"/>
      <c r="H157" s="85"/>
      <c r="I157" s="121"/>
      <c r="J157" s="81"/>
      <c r="K157" s="94"/>
      <c r="L157" s="120"/>
      <c r="M157" s="77"/>
      <c r="N157" s="119"/>
      <c r="O157" s="118"/>
    </row>
    <row r="158" spans="1:15" ht="30" customHeight="1">
      <c r="A158" s="126"/>
      <c r="B158" s="77"/>
      <c r="C158" s="125"/>
      <c r="D158" s="124"/>
      <c r="E158" s="85"/>
      <c r="F158" s="123"/>
      <c r="G158" s="122"/>
      <c r="H158" s="85"/>
      <c r="I158" s="121"/>
      <c r="J158" s="81"/>
      <c r="K158" s="94"/>
      <c r="L158" s="120"/>
      <c r="M158" s="77"/>
      <c r="N158" s="119"/>
      <c r="O158" s="118"/>
    </row>
    <row r="159" spans="1:15" ht="30" customHeight="1">
      <c r="A159" s="126"/>
      <c r="B159" s="77"/>
      <c r="C159" s="125"/>
      <c r="D159" s="124"/>
      <c r="E159" s="85"/>
      <c r="F159" s="123"/>
      <c r="G159" s="122"/>
      <c r="H159" s="85"/>
      <c r="I159" s="121"/>
      <c r="J159" s="81"/>
      <c r="K159" s="94"/>
      <c r="L159" s="120"/>
      <c r="M159" s="77"/>
      <c r="N159" s="119"/>
      <c r="O159" s="118"/>
    </row>
    <row r="160" spans="1:15" ht="30" customHeight="1">
      <c r="A160" s="126"/>
      <c r="B160" s="77"/>
      <c r="C160" s="125"/>
      <c r="D160" s="124"/>
      <c r="E160" s="85"/>
      <c r="F160" s="123"/>
      <c r="G160" s="122"/>
      <c r="H160" s="85"/>
      <c r="I160" s="121"/>
      <c r="J160" s="81"/>
      <c r="K160" s="94"/>
      <c r="L160" s="120"/>
      <c r="M160" s="77"/>
      <c r="N160" s="119"/>
      <c r="O160" s="118"/>
    </row>
    <row r="161" spans="1:15" ht="30" customHeight="1">
      <c r="A161" s="126"/>
      <c r="B161" s="77"/>
      <c r="C161" s="125"/>
      <c r="D161" s="124"/>
      <c r="E161" s="85"/>
      <c r="F161" s="123"/>
      <c r="G161" s="122"/>
      <c r="H161" s="85"/>
      <c r="I161" s="121"/>
      <c r="J161" s="81"/>
      <c r="K161" s="94"/>
      <c r="L161" s="120"/>
      <c r="M161" s="77"/>
      <c r="N161" s="119"/>
      <c r="O161" s="118"/>
    </row>
    <row r="162" spans="1:15" ht="30" customHeight="1">
      <c r="A162" s="126"/>
      <c r="B162" s="77"/>
      <c r="C162" s="125"/>
      <c r="D162" s="124"/>
      <c r="E162" s="85"/>
      <c r="F162" s="123"/>
      <c r="G162" s="122"/>
      <c r="H162" s="85"/>
      <c r="I162" s="121"/>
      <c r="J162" s="81"/>
      <c r="K162" s="94"/>
      <c r="L162" s="120"/>
      <c r="M162" s="77"/>
      <c r="N162" s="119"/>
      <c r="O162" s="118"/>
    </row>
    <row r="163" spans="1:15" ht="30" customHeight="1">
      <c r="A163" s="126"/>
      <c r="B163" s="77"/>
      <c r="C163" s="125"/>
      <c r="D163" s="124"/>
      <c r="E163" s="85"/>
      <c r="F163" s="123"/>
      <c r="G163" s="122"/>
      <c r="H163" s="85"/>
      <c r="I163" s="121"/>
      <c r="J163" s="81"/>
      <c r="K163" s="94"/>
      <c r="L163" s="120"/>
      <c r="M163" s="77"/>
      <c r="N163" s="119"/>
      <c r="O163" s="118"/>
    </row>
    <row r="164" spans="1:15" ht="30" customHeight="1">
      <c r="A164" s="126"/>
      <c r="B164" s="77"/>
      <c r="C164" s="125"/>
      <c r="D164" s="124"/>
      <c r="E164" s="85"/>
      <c r="F164" s="123"/>
      <c r="G164" s="122"/>
      <c r="H164" s="85"/>
      <c r="I164" s="121"/>
      <c r="J164" s="81"/>
      <c r="K164" s="94"/>
      <c r="L164" s="120"/>
      <c r="M164" s="77"/>
      <c r="N164" s="119"/>
      <c r="O164" s="118"/>
    </row>
    <row r="165" spans="1:15" ht="30" customHeight="1">
      <c r="A165" s="126"/>
      <c r="B165" s="77"/>
      <c r="C165" s="125"/>
      <c r="D165" s="124"/>
      <c r="E165" s="85"/>
      <c r="F165" s="123"/>
      <c r="G165" s="122"/>
      <c r="H165" s="85"/>
      <c r="I165" s="121"/>
      <c r="J165" s="81"/>
      <c r="K165" s="94"/>
      <c r="L165" s="120"/>
      <c r="M165" s="77"/>
      <c r="N165" s="119"/>
      <c r="O165" s="118"/>
    </row>
    <row r="166" spans="1:15" ht="30" customHeight="1">
      <c r="A166" s="126"/>
      <c r="B166" s="77"/>
      <c r="C166" s="125"/>
      <c r="D166" s="124"/>
      <c r="E166" s="85"/>
      <c r="F166" s="123"/>
      <c r="G166" s="122"/>
      <c r="H166" s="85"/>
      <c r="I166" s="121"/>
      <c r="J166" s="81"/>
      <c r="K166" s="94"/>
      <c r="L166" s="120"/>
      <c r="M166" s="77"/>
      <c r="N166" s="119"/>
      <c r="O166" s="118"/>
    </row>
    <row r="167" spans="1:15" ht="30" customHeight="1">
      <c r="A167" s="126"/>
      <c r="B167" s="77"/>
      <c r="C167" s="125"/>
      <c r="D167" s="124"/>
      <c r="E167" s="85"/>
      <c r="F167" s="123"/>
      <c r="G167" s="122"/>
      <c r="H167" s="85"/>
      <c r="I167" s="121"/>
      <c r="J167" s="81"/>
      <c r="K167" s="94"/>
      <c r="L167" s="120"/>
      <c r="M167" s="77"/>
      <c r="N167" s="119"/>
      <c r="O167" s="118"/>
    </row>
    <row r="168" spans="1:15" ht="30" customHeight="1">
      <c r="A168" s="126"/>
      <c r="B168" s="77"/>
      <c r="C168" s="125"/>
      <c r="D168" s="124"/>
      <c r="E168" s="85"/>
      <c r="F168" s="123"/>
      <c r="G168" s="122"/>
      <c r="H168" s="85"/>
      <c r="I168" s="121"/>
      <c r="J168" s="81"/>
      <c r="K168" s="94"/>
      <c r="L168" s="120"/>
      <c r="M168" s="77"/>
      <c r="N168" s="119"/>
      <c r="O168" s="118"/>
    </row>
    <row r="169" spans="1:15" ht="30" customHeight="1">
      <c r="A169" s="126"/>
      <c r="B169" s="77"/>
      <c r="C169" s="125"/>
      <c r="D169" s="124"/>
      <c r="E169" s="85"/>
      <c r="F169" s="123"/>
      <c r="G169" s="122"/>
      <c r="H169" s="85"/>
      <c r="I169" s="121"/>
      <c r="J169" s="81"/>
      <c r="K169" s="94"/>
      <c r="L169" s="120"/>
      <c r="M169" s="77"/>
      <c r="N169" s="119"/>
      <c r="O169" s="118"/>
    </row>
    <row r="170" spans="1:15" ht="30" customHeight="1">
      <c r="A170" s="126"/>
      <c r="B170" s="77"/>
      <c r="C170" s="125"/>
      <c r="D170" s="124"/>
      <c r="E170" s="85"/>
      <c r="F170" s="123"/>
      <c r="G170" s="122"/>
      <c r="H170" s="85"/>
      <c r="I170" s="121"/>
      <c r="J170" s="81"/>
      <c r="K170" s="94"/>
      <c r="L170" s="120"/>
      <c r="M170" s="77"/>
      <c r="N170" s="119"/>
      <c r="O170" s="118"/>
    </row>
    <row r="171" spans="1:15" ht="30" customHeight="1">
      <c r="A171" s="126"/>
      <c r="B171" s="77"/>
      <c r="C171" s="125"/>
      <c r="D171" s="124"/>
      <c r="E171" s="85"/>
      <c r="F171" s="123"/>
      <c r="G171" s="122"/>
      <c r="H171" s="85"/>
      <c r="I171" s="121"/>
      <c r="J171" s="81"/>
      <c r="K171" s="94"/>
      <c r="L171" s="120"/>
      <c r="M171" s="77"/>
      <c r="N171" s="119"/>
      <c r="O171" s="118"/>
    </row>
    <row r="172" spans="1:15" ht="30" customHeight="1">
      <c r="A172" s="126"/>
      <c r="B172" s="77"/>
      <c r="C172" s="125"/>
      <c r="D172" s="124"/>
      <c r="E172" s="85"/>
      <c r="F172" s="123"/>
      <c r="G172" s="122"/>
      <c r="H172" s="85"/>
      <c r="I172" s="121"/>
      <c r="J172" s="81"/>
      <c r="K172" s="94"/>
      <c r="L172" s="120"/>
      <c r="M172" s="77"/>
      <c r="N172" s="119"/>
      <c r="O172" s="118"/>
    </row>
    <row r="173" spans="1:15" ht="30" customHeight="1">
      <c r="A173" s="126"/>
      <c r="B173" s="77"/>
      <c r="C173" s="125"/>
      <c r="D173" s="124"/>
      <c r="E173" s="85"/>
      <c r="F173" s="123"/>
      <c r="G173" s="122"/>
      <c r="H173" s="85"/>
      <c r="I173" s="121"/>
      <c r="J173" s="81"/>
      <c r="K173" s="94"/>
      <c r="L173" s="120"/>
      <c r="M173" s="77"/>
      <c r="N173" s="119"/>
      <c r="O173" s="118"/>
    </row>
    <row r="174" spans="1:15" ht="30" customHeight="1">
      <c r="A174" s="126"/>
      <c r="B174" s="77"/>
      <c r="C174" s="125"/>
      <c r="D174" s="124"/>
      <c r="E174" s="85"/>
      <c r="F174" s="123"/>
      <c r="G174" s="122"/>
      <c r="H174" s="85"/>
      <c r="I174" s="121"/>
      <c r="J174" s="81"/>
      <c r="K174" s="94"/>
      <c r="L174" s="120"/>
      <c r="M174" s="77"/>
      <c r="N174" s="119"/>
      <c r="O174" s="118"/>
    </row>
    <row r="175" spans="1:15" ht="30" customHeight="1">
      <c r="A175" s="126"/>
      <c r="B175" s="77"/>
      <c r="C175" s="125"/>
      <c r="D175" s="124"/>
      <c r="E175" s="85"/>
      <c r="F175" s="123"/>
      <c r="G175" s="122"/>
      <c r="H175" s="85"/>
      <c r="I175" s="121"/>
      <c r="J175" s="81"/>
      <c r="K175" s="94"/>
      <c r="L175" s="120"/>
      <c r="M175" s="77"/>
      <c r="N175" s="119"/>
      <c r="O175" s="118"/>
    </row>
    <row r="176" spans="1:15" ht="30" customHeight="1">
      <c r="A176" s="126"/>
      <c r="B176" s="77"/>
      <c r="C176" s="125"/>
      <c r="D176" s="124"/>
      <c r="E176" s="85"/>
      <c r="F176" s="123"/>
      <c r="G176" s="122"/>
      <c r="H176" s="85"/>
      <c r="I176" s="121"/>
      <c r="J176" s="81"/>
      <c r="K176" s="94"/>
      <c r="L176" s="120"/>
      <c r="M176" s="77"/>
      <c r="N176" s="119"/>
      <c r="O176" s="118"/>
    </row>
    <row r="177" spans="1:15" ht="30" customHeight="1">
      <c r="A177" s="126"/>
      <c r="B177" s="77"/>
      <c r="C177" s="125"/>
      <c r="D177" s="124"/>
      <c r="E177" s="85"/>
      <c r="F177" s="123"/>
      <c r="G177" s="122"/>
      <c r="H177" s="85"/>
      <c r="I177" s="121"/>
      <c r="J177" s="81"/>
      <c r="K177" s="94"/>
      <c r="L177" s="120"/>
      <c r="M177" s="77"/>
      <c r="N177" s="119"/>
      <c r="O177" s="118"/>
    </row>
    <row r="178" spans="1:15" ht="30" customHeight="1">
      <c r="A178" s="126"/>
      <c r="B178" s="77"/>
      <c r="C178" s="125"/>
      <c r="D178" s="124"/>
      <c r="E178" s="85"/>
      <c r="F178" s="123"/>
      <c r="G178" s="122"/>
      <c r="H178" s="85"/>
      <c r="I178" s="121"/>
      <c r="J178" s="81"/>
      <c r="K178" s="94"/>
      <c r="L178" s="120"/>
      <c r="M178" s="77"/>
      <c r="N178" s="119"/>
      <c r="O178" s="118"/>
    </row>
    <row r="179" spans="1:15" ht="30" customHeight="1">
      <c r="A179" s="126"/>
      <c r="B179" s="77"/>
      <c r="C179" s="125"/>
      <c r="D179" s="124"/>
      <c r="E179" s="85"/>
      <c r="F179" s="123"/>
      <c r="G179" s="122"/>
      <c r="H179" s="85"/>
      <c r="I179" s="121"/>
      <c r="J179" s="81"/>
      <c r="K179" s="94"/>
      <c r="L179" s="120"/>
      <c r="M179" s="77"/>
      <c r="N179" s="119"/>
      <c r="O179" s="118"/>
    </row>
    <row r="180" spans="1:15" ht="30" customHeight="1">
      <c r="A180" s="126"/>
      <c r="B180" s="77"/>
      <c r="C180" s="125"/>
      <c r="D180" s="124"/>
      <c r="E180" s="85"/>
      <c r="F180" s="123"/>
      <c r="G180" s="122"/>
      <c r="H180" s="85"/>
      <c r="I180" s="121"/>
      <c r="J180" s="81"/>
      <c r="K180" s="94"/>
      <c r="L180" s="120"/>
      <c r="M180" s="77"/>
      <c r="N180" s="119"/>
      <c r="O180" s="118"/>
    </row>
    <row r="181" spans="1:15" ht="30" customHeight="1">
      <c r="A181" s="126"/>
      <c r="B181" s="77"/>
      <c r="C181" s="125"/>
      <c r="D181" s="124"/>
      <c r="E181" s="85"/>
      <c r="F181" s="123"/>
      <c r="G181" s="122"/>
      <c r="H181" s="85"/>
      <c r="I181" s="121"/>
      <c r="J181" s="81"/>
      <c r="K181" s="94"/>
      <c r="L181" s="120"/>
      <c r="M181" s="77"/>
      <c r="N181" s="119"/>
      <c r="O181" s="118"/>
    </row>
    <row r="182" spans="1:15" ht="30" customHeight="1">
      <c r="A182" s="126"/>
      <c r="B182" s="77"/>
      <c r="C182" s="125"/>
      <c r="D182" s="124"/>
      <c r="E182" s="85"/>
      <c r="F182" s="123"/>
      <c r="G182" s="122"/>
      <c r="H182" s="85"/>
      <c r="I182" s="121"/>
      <c r="J182" s="81"/>
      <c r="K182" s="94"/>
      <c r="L182" s="120"/>
      <c r="M182" s="77"/>
      <c r="N182" s="119"/>
      <c r="O182" s="118"/>
    </row>
    <row r="183" spans="1:15" ht="30" customHeight="1">
      <c r="A183" s="126"/>
      <c r="B183" s="77"/>
      <c r="C183" s="125"/>
      <c r="D183" s="124"/>
      <c r="E183" s="85"/>
      <c r="F183" s="123"/>
      <c r="G183" s="122"/>
      <c r="H183" s="85"/>
      <c r="I183" s="121"/>
      <c r="J183" s="81"/>
      <c r="K183" s="94"/>
      <c r="L183" s="120"/>
      <c r="M183" s="77"/>
      <c r="N183" s="119"/>
      <c r="O183" s="118"/>
    </row>
    <row r="184" spans="1:15" ht="30" customHeight="1">
      <c r="A184" s="126"/>
      <c r="B184" s="77"/>
      <c r="C184" s="125"/>
      <c r="D184" s="124"/>
      <c r="E184" s="85"/>
      <c r="F184" s="123"/>
      <c r="G184" s="122"/>
      <c r="H184" s="85"/>
      <c r="I184" s="121"/>
      <c r="J184" s="81"/>
      <c r="K184" s="94"/>
      <c r="L184" s="120"/>
      <c r="M184" s="77"/>
      <c r="N184" s="119"/>
      <c r="O184" s="118"/>
    </row>
    <row r="185" spans="1:15" ht="30" customHeight="1">
      <c r="A185" s="126"/>
      <c r="B185" s="77"/>
      <c r="C185" s="125"/>
      <c r="D185" s="124"/>
      <c r="E185" s="85"/>
      <c r="F185" s="123"/>
      <c r="G185" s="122"/>
      <c r="H185" s="85"/>
      <c r="I185" s="121"/>
      <c r="J185" s="81"/>
      <c r="K185" s="94"/>
      <c r="L185" s="120"/>
      <c r="M185" s="77"/>
      <c r="N185" s="119"/>
      <c r="O185" s="118"/>
    </row>
    <row r="186" spans="1:15" ht="30" customHeight="1">
      <c r="A186" s="126"/>
      <c r="B186" s="77"/>
      <c r="C186" s="125"/>
      <c r="D186" s="124"/>
      <c r="E186" s="85"/>
      <c r="F186" s="123"/>
      <c r="G186" s="122"/>
      <c r="H186" s="85"/>
      <c r="I186" s="121"/>
      <c r="J186" s="81"/>
      <c r="K186" s="94"/>
      <c r="L186" s="120"/>
      <c r="M186" s="77"/>
      <c r="N186" s="119"/>
      <c r="O186" s="118"/>
    </row>
    <row r="187" spans="1:15" ht="30" customHeight="1">
      <c r="A187" s="126"/>
      <c r="B187" s="77"/>
      <c r="C187" s="125"/>
      <c r="D187" s="124"/>
      <c r="E187" s="85"/>
      <c r="F187" s="123"/>
      <c r="G187" s="122"/>
      <c r="H187" s="85"/>
      <c r="I187" s="121"/>
      <c r="J187" s="81"/>
      <c r="K187" s="94"/>
      <c r="L187" s="120"/>
      <c r="M187" s="77"/>
      <c r="N187" s="119"/>
      <c r="O187" s="118"/>
    </row>
    <row r="188" spans="1:15" ht="30" customHeight="1">
      <c r="A188" s="126"/>
      <c r="B188" s="77"/>
      <c r="C188" s="125"/>
      <c r="D188" s="124"/>
      <c r="E188" s="85"/>
      <c r="F188" s="123"/>
      <c r="G188" s="122"/>
      <c r="H188" s="85"/>
      <c r="I188" s="121"/>
      <c r="J188" s="81"/>
      <c r="K188" s="94"/>
      <c r="L188" s="120"/>
      <c r="M188" s="77"/>
      <c r="N188" s="119"/>
      <c r="O188" s="118"/>
    </row>
    <row r="189" spans="1:15" ht="30" customHeight="1">
      <c r="A189" s="126"/>
      <c r="B189" s="77"/>
      <c r="C189" s="125"/>
      <c r="D189" s="124"/>
      <c r="E189" s="85"/>
      <c r="F189" s="123"/>
      <c r="G189" s="122"/>
      <c r="H189" s="85"/>
      <c r="I189" s="121"/>
      <c r="J189" s="81"/>
      <c r="K189" s="94"/>
      <c r="L189" s="120"/>
      <c r="M189" s="77"/>
      <c r="N189" s="119"/>
      <c r="O189" s="118"/>
    </row>
    <row r="190" spans="1:15" ht="30" customHeight="1">
      <c r="A190" s="126"/>
      <c r="B190" s="77"/>
      <c r="C190" s="125"/>
      <c r="D190" s="124"/>
      <c r="E190" s="85"/>
      <c r="F190" s="123"/>
      <c r="G190" s="122"/>
      <c r="H190" s="85"/>
      <c r="I190" s="121"/>
      <c r="J190" s="81"/>
      <c r="K190" s="94"/>
      <c r="L190" s="120"/>
      <c r="M190" s="77"/>
      <c r="N190" s="119"/>
      <c r="O190" s="118"/>
    </row>
    <row r="191" spans="1:15" ht="30" customHeight="1">
      <c r="A191" s="126"/>
      <c r="B191" s="77"/>
      <c r="C191" s="125"/>
      <c r="D191" s="124"/>
      <c r="E191" s="85"/>
      <c r="F191" s="123"/>
      <c r="G191" s="122"/>
      <c r="H191" s="85"/>
      <c r="I191" s="121"/>
      <c r="J191" s="81"/>
      <c r="K191" s="94"/>
      <c r="L191" s="120"/>
      <c r="M191" s="77"/>
      <c r="N191" s="119"/>
      <c r="O191" s="118"/>
    </row>
    <row r="192" spans="1:15" ht="30" customHeight="1">
      <c r="A192" s="126"/>
      <c r="B192" s="77"/>
      <c r="C192" s="125"/>
      <c r="D192" s="124"/>
      <c r="E192" s="85"/>
      <c r="F192" s="123"/>
      <c r="G192" s="122"/>
      <c r="H192" s="85"/>
      <c r="I192" s="121"/>
      <c r="J192" s="81"/>
      <c r="K192" s="94"/>
      <c r="L192" s="120"/>
      <c r="M192" s="77"/>
      <c r="N192" s="119"/>
      <c r="O192" s="118"/>
    </row>
    <row r="193" spans="1:15" ht="30" customHeight="1">
      <c r="A193" s="126"/>
      <c r="B193" s="77"/>
      <c r="C193" s="125"/>
      <c r="D193" s="124"/>
      <c r="E193" s="85"/>
      <c r="F193" s="123"/>
      <c r="G193" s="122"/>
      <c r="H193" s="85"/>
      <c r="I193" s="121"/>
      <c r="J193" s="81"/>
      <c r="K193" s="94"/>
      <c r="L193" s="120"/>
      <c r="M193" s="77"/>
      <c r="N193" s="119"/>
      <c r="O193" s="118"/>
    </row>
    <row r="194" spans="1:15" ht="30" customHeight="1">
      <c r="A194" s="126"/>
      <c r="B194" s="77"/>
      <c r="C194" s="125"/>
      <c r="D194" s="124"/>
      <c r="E194" s="85"/>
      <c r="F194" s="123"/>
      <c r="G194" s="122"/>
      <c r="H194" s="85"/>
      <c r="I194" s="121"/>
      <c r="J194" s="81"/>
      <c r="K194" s="94"/>
      <c r="L194" s="120"/>
      <c r="M194" s="77"/>
      <c r="N194" s="119"/>
      <c r="O194" s="118"/>
    </row>
    <row r="195" spans="1:15" ht="30" customHeight="1">
      <c r="A195" s="126"/>
      <c r="B195" s="77"/>
      <c r="C195" s="125"/>
      <c r="D195" s="124"/>
      <c r="E195" s="85"/>
      <c r="F195" s="123"/>
      <c r="G195" s="122"/>
      <c r="H195" s="85"/>
      <c r="I195" s="121"/>
      <c r="J195" s="81"/>
      <c r="K195" s="94"/>
      <c r="L195" s="120"/>
      <c r="M195" s="77"/>
      <c r="N195" s="119"/>
      <c r="O195" s="118"/>
    </row>
    <row r="196" spans="1:15" ht="30" customHeight="1">
      <c r="A196" s="126"/>
      <c r="B196" s="77"/>
      <c r="C196" s="125"/>
      <c r="D196" s="124"/>
      <c r="E196" s="85"/>
      <c r="F196" s="123"/>
      <c r="G196" s="122"/>
      <c r="H196" s="85"/>
      <c r="I196" s="121"/>
      <c r="J196" s="81"/>
      <c r="K196" s="94"/>
      <c r="L196" s="120"/>
      <c r="M196" s="77"/>
      <c r="N196" s="119"/>
      <c r="O196" s="118"/>
    </row>
    <row r="197" spans="1:15" ht="30" customHeight="1">
      <c r="A197" s="126"/>
      <c r="B197" s="77"/>
      <c r="C197" s="125"/>
      <c r="D197" s="124"/>
      <c r="E197" s="85"/>
      <c r="F197" s="123"/>
      <c r="G197" s="122"/>
      <c r="H197" s="85"/>
      <c r="I197" s="121"/>
      <c r="J197" s="81"/>
      <c r="K197" s="94"/>
      <c r="L197" s="120"/>
      <c r="M197" s="77"/>
      <c r="N197" s="119"/>
      <c r="O197" s="118"/>
    </row>
    <row r="198" spans="1:15" ht="30" customHeight="1">
      <c r="A198" s="126"/>
      <c r="B198" s="77"/>
      <c r="C198" s="125"/>
      <c r="D198" s="124"/>
      <c r="E198" s="85"/>
      <c r="F198" s="123"/>
      <c r="G198" s="122"/>
      <c r="H198" s="85"/>
      <c r="I198" s="121"/>
      <c r="J198" s="81"/>
      <c r="K198" s="94"/>
      <c r="L198" s="120"/>
      <c r="M198" s="77"/>
      <c r="N198" s="119"/>
      <c r="O198" s="118"/>
    </row>
    <row r="199" spans="1:15" ht="30" customHeight="1">
      <c r="A199" s="126"/>
      <c r="B199" s="77"/>
      <c r="C199" s="125"/>
      <c r="D199" s="124"/>
      <c r="E199" s="85"/>
      <c r="F199" s="123"/>
      <c r="G199" s="122"/>
      <c r="H199" s="85"/>
      <c r="I199" s="121"/>
      <c r="J199" s="81"/>
      <c r="K199" s="94"/>
      <c r="L199" s="120"/>
      <c r="M199" s="77"/>
      <c r="N199" s="119"/>
      <c r="O199" s="118"/>
    </row>
    <row r="200" spans="1:15" ht="30" customHeight="1">
      <c r="A200" s="126"/>
      <c r="B200" s="77"/>
      <c r="C200" s="125"/>
      <c r="D200" s="124"/>
      <c r="E200" s="85"/>
      <c r="F200" s="123"/>
      <c r="G200" s="122"/>
      <c r="H200" s="85"/>
      <c r="I200" s="121"/>
      <c r="J200" s="81"/>
      <c r="K200" s="94"/>
      <c r="L200" s="120"/>
      <c r="M200" s="77"/>
      <c r="N200" s="119"/>
      <c r="O200" s="118"/>
    </row>
    <row r="201" spans="1:15" ht="30" customHeight="1">
      <c r="A201" s="126"/>
      <c r="B201" s="77"/>
      <c r="C201" s="125"/>
      <c r="D201" s="124"/>
      <c r="E201" s="85"/>
      <c r="F201" s="123"/>
      <c r="G201" s="122"/>
      <c r="H201" s="85"/>
      <c r="I201" s="121"/>
      <c r="J201" s="81"/>
      <c r="K201" s="94"/>
      <c r="L201" s="120"/>
      <c r="M201" s="77"/>
      <c r="N201" s="119"/>
      <c r="O201" s="118"/>
    </row>
    <row r="202" spans="1:15" ht="30" customHeight="1">
      <c r="A202" s="126"/>
      <c r="B202" s="77"/>
      <c r="C202" s="125"/>
      <c r="D202" s="124"/>
      <c r="E202" s="85"/>
      <c r="F202" s="123"/>
      <c r="G202" s="122"/>
      <c r="H202" s="85"/>
      <c r="I202" s="121"/>
      <c r="J202" s="81"/>
      <c r="K202" s="94"/>
      <c r="L202" s="120"/>
      <c r="M202" s="77"/>
      <c r="N202" s="119"/>
      <c r="O202" s="118"/>
    </row>
    <row r="203" spans="1:15" ht="30" customHeight="1">
      <c r="A203" s="126"/>
      <c r="B203" s="77"/>
      <c r="C203" s="125"/>
      <c r="D203" s="124"/>
      <c r="E203" s="85"/>
      <c r="F203" s="123"/>
      <c r="G203" s="122"/>
      <c r="H203" s="85"/>
      <c r="I203" s="121"/>
      <c r="J203" s="81"/>
      <c r="K203" s="94"/>
      <c r="L203" s="120"/>
      <c r="M203" s="77"/>
      <c r="N203" s="119"/>
      <c r="O203" s="118"/>
    </row>
    <row r="204" spans="1:15" ht="30" customHeight="1">
      <c r="A204" s="126"/>
      <c r="B204" s="77"/>
      <c r="C204" s="125"/>
      <c r="D204" s="124"/>
      <c r="E204" s="85"/>
      <c r="F204" s="123"/>
      <c r="G204" s="122"/>
      <c r="H204" s="85"/>
      <c r="I204" s="121"/>
      <c r="J204" s="81"/>
      <c r="K204" s="94"/>
      <c r="L204" s="120"/>
      <c r="M204" s="77"/>
      <c r="N204" s="119"/>
      <c r="O204" s="118"/>
    </row>
    <row r="205" spans="1:15" ht="30" customHeight="1">
      <c r="A205" s="126"/>
      <c r="B205" s="77"/>
      <c r="C205" s="125"/>
      <c r="D205" s="124"/>
      <c r="E205" s="85"/>
      <c r="F205" s="123"/>
      <c r="G205" s="122"/>
      <c r="H205" s="85"/>
      <c r="I205" s="121"/>
      <c r="J205" s="81"/>
      <c r="K205" s="94"/>
      <c r="L205" s="120"/>
      <c r="M205" s="77"/>
      <c r="N205" s="119"/>
      <c r="O205" s="118"/>
    </row>
    <row r="206" spans="1:15" ht="30" customHeight="1">
      <c r="A206" s="126"/>
      <c r="B206" s="77"/>
      <c r="C206" s="125"/>
      <c r="D206" s="124"/>
      <c r="E206" s="85"/>
      <c r="F206" s="123"/>
      <c r="G206" s="122"/>
      <c r="H206" s="85"/>
      <c r="I206" s="121"/>
      <c r="J206" s="81"/>
      <c r="K206" s="94"/>
      <c r="L206" s="120"/>
      <c r="M206" s="77"/>
      <c r="N206" s="119"/>
      <c r="O206" s="118"/>
    </row>
    <row r="207" spans="1:15" ht="30" customHeight="1">
      <c r="A207" s="126"/>
      <c r="B207" s="77"/>
      <c r="C207" s="125"/>
      <c r="D207" s="124"/>
      <c r="E207" s="85"/>
      <c r="F207" s="123"/>
      <c r="G207" s="122"/>
      <c r="H207" s="85"/>
      <c r="I207" s="121"/>
      <c r="J207" s="81"/>
      <c r="K207" s="94"/>
      <c r="L207" s="120"/>
      <c r="M207" s="77"/>
      <c r="N207" s="119"/>
      <c r="O207" s="118"/>
    </row>
    <row r="208" spans="1:15" ht="30" customHeight="1">
      <c r="A208" s="126"/>
      <c r="B208" s="77"/>
      <c r="C208" s="125"/>
      <c r="D208" s="124"/>
      <c r="E208" s="85"/>
      <c r="F208" s="123"/>
      <c r="G208" s="122"/>
      <c r="H208" s="85"/>
      <c r="I208" s="121"/>
      <c r="J208" s="81"/>
      <c r="K208" s="94"/>
      <c r="L208" s="120"/>
      <c r="M208" s="77"/>
      <c r="N208" s="119"/>
      <c r="O208" s="118"/>
    </row>
    <row r="209" spans="1:15" ht="30" customHeight="1">
      <c r="A209" s="126"/>
      <c r="B209" s="77"/>
      <c r="C209" s="125"/>
      <c r="D209" s="124"/>
      <c r="E209" s="85"/>
      <c r="F209" s="123"/>
      <c r="G209" s="122"/>
      <c r="H209" s="85"/>
      <c r="I209" s="121"/>
      <c r="J209" s="81"/>
      <c r="K209" s="94"/>
      <c r="L209" s="120"/>
      <c r="M209" s="77"/>
      <c r="N209" s="119"/>
      <c r="O209" s="118"/>
    </row>
    <row r="210" spans="1:15" ht="30" customHeight="1">
      <c r="A210" s="126"/>
      <c r="B210" s="77"/>
      <c r="C210" s="125"/>
      <c r="D210" s="124"/>
      <c r="E210" s="85"/>
      <c r="F210" s="123"/>
      <c r="G210" s="122"/>
      <c r="H210" s="85"/>
      <c r="I210" s="121"/>
      <c r="J210" s="81"/>
      <c r="K210" s="94"/>
      <c r="L210" s="120"/>
      <c r="M210" s="77"/>
      <c r="N210" s="119"/>
      <c r="O210" s="118"/>
    </row>
    <row r="211" spans="1:15" ht="30" customHeight="1">
      <c r="A211" s="126"/>
      <c r="B211" s="77"/>
      <c r="C211" s="125"/>
      <c r="D211" s="124"/>
      <c r="E211" s="85"/>
      <c r="F211" s="123"/>
      <c r="G211" s="122"/>
      <c r="H211" s="85"/>
      <c r="I211" s="121"/>
      <c r="J211" s="81"/>
      <c r="K211" s="94"/>
      <c r="L211" s="120"/>
      <c r="M211" s="77"/>
      <c r="N211" s="119"/>
      <c r="O211" s="118"/>
    </row>
    <row r="212" spans="1:15" ht="30" customHeight="1">
      <c r="A212" s="126"/>
      <c r="B212" s="77"/>
      <c r="C212" s="125"/>
      <c r="D212" s="124"/>
      <c r="E212" s="85"/>
      <c r="F212" s="123"/>
      <c r="G212" s="122"/>
      <c r="H212" s="85"/>
      <c r="I212" s="121"/>
      <c r="J212" s="81"/>
      <c r="K212" s="94"/>
      <c r="L212" s="120"/>
      <c r="M212" s="77"/>
      <c r="N212" s="119"/>
      <c r="O212" s="118"/>
    </row>
    <row r="213" spans="1:15" ht="30" customHeight="1">
      <c r="A213" s="126"/>
      <c r="B213" s="77"/>
      <c r="C213" s="125"/>
      <c r="D213" s="124"/>
      <c r="E213" s="85"/>
      <c r="F213" s="123"/>
      <c r="G213" s="122"/>
      <c r="H213" s="85"/>
      <c r="I213" s="121"/>
      <c r="J213" s="81"/>
      <c r="K213" s="94"/>
      <c r="L213" s="120"/>
      <c r="M213" s="77"/>
      <c r="N213" s="119"/>
      <c r="O213" s="118"/>
    </row>
    <row r="214" spans="1:15" ht="30" customHeight="1">
      <c r="A214" s="126"/>
      <c r="B214" s="77"/>
      <c r="C214" s="125"/>
      <c r="D214" s="124"/>
      <c r="E214" s="85"/>
      <c r="F214" s="123"/>
      <c r="G214" s="122"/>
      <c r="H214" s="85"/>
      <c r="I214" s="121"/>
      <c r="J214" s="81"/>
      <c r="K214" s="94"/>
      <c r="L214" s="120"/>
      <c r="M214" s="77"/>
      <c r="N214" s="119"/>
      <c r="O214" s="118"/>
    </row>
    <row r="215" spans="1:15" ht="30" customHeight="1">
      <c r="A215" s="126"/>
      <c r="B215" s="77"/>
      <c r="C215" s="125"/>
      <c r="D215" s="124"/>
      <c r="E215" s="85"/>
      <c r="F215" s="123"/>
      <c r="G215" s="122"/>
      <c r="H215" s="85"/>
      <c r="I215" s="121"/>
      <c r="J215" s="81"/>
      <c r="K215" s="94"/>
      <c r="L215" s="120"/>
      <c r="M215" s="77"/>
      <c r="N215" s="119"/>
      <c r="O215" s="118"/>
    </row>
    <row r="216" spans="1:15" ht="30" customHeight="1">
      <c r="A216" s="126"/>
      <c r="B216" s="77"/>
      <c r="C216" s="125"/>
      <c r="D216" s="124"/>
      <c r="E216" s="85"/>
      <c r="F216" s="123"/>
      <c r="G216" s="122"/>
      <c r="H216" s="85"/>
      <c r="I216" s="121"/>
      <c r="J216" s="81"/>
      <c r="K216" s="94"/>
      <c r="L216" s="120"/>
      <c r="M216" s="77"/>
      <c r="N216" s="119"/>
      <c r="O216" s="118"/>
    </row>
    <row r="217" spans="1:15" ht="30" customHeight="1">
      <c r="A217" s="126"/>
      <c r="B217" s="77"/>
      <c r="C217" s="125"/>
      <c r="D217" s="124"/>
      <c r="E217" s="85"/>
      <c r="F217" s="123"/>
      <c r="G217" s="122"/>
      <c r="H217" s="85"/>
      <c r="I217" s="121"/>
      <c r="J217" s="81"/>
      <c r="K217" s="94"/>
      <c r="L217" s="120"/>
      <c r="M217" s="77"/>
      <c r="N217" s="119"/>
      <c r="O217" s="118"/>
    </row>
    <row r="218" spans="1:15" ht="30" customHeight="1">
      <c r="A218" s="126"/>
      <c r="B218" s="77"/>
      <c r="C218" s="125"/>
      <c r="D218" s="124"/>
      <c r="E218" s="85"/>
      <c r="F218" s="123"/>
      <c r="G218" s="122"/>
      <c r="H218" s="85"/>
      <c r="I218" s="121"/>
      <c r="J218" s="81"/>
      <c r="K218" s="94"/>
      <c r="L218" s="120"/>
      <c r="M218" s="77"/>
      <c r="N218" s="119"/>
      <c r="O218" s="118"/>
    </row>
    <row r="219" spans="1:15" ht="30" customHeight="1">
      <c r="A219" s="126"/>
      <c r="B219" s="77"/>
      <c r="C219" s="125"/>
      <c r="D219" s="124"/>
      <c r="E219" s="85"/>
      <c r="F219" s="123"/>
      <c r="G219" s="122"/>
      <c r="H219" s="85"/>
      <c r="I219" s="121"/>
      <c r="J219" s="81"/>
      <c r="K219" s="94"/>
      <c r="L219" s="120"/>
      <c r="M219" s="77"/>
      <c r="N219" s="119"/>
      <c r="O219" s="118"/>
    </row>
    <row r="220" spans="1:15" ht="30" customHeight="1">
      <c r="A220" s="126"/>
      <c r="B220" s="77"/>
      <c r="C220" s="125"/>
      <c r="D220" s="124"/>
      <c r="E220" s="85"/>
      <c r="F220" s="123"/>
      <c r="G220" s="122"/>
      <c r="H220" s="85"/>
      <c r="I220" s="121"/>
      <c r="J220" s="81"/>
      <c r="K220" s="94"/>
      <c r="L220" s="120"/>
      <c r="M220" s="77"/>
      <c r="N220" s="119"/>
      <c r="O220" s="118"/>
    </row>
    <row r="221" spans="1:15" ht="30" customHeight="1">
      <c r="A221" s="126"/>
      <c r="B221" s="77"/>
      <c r="C221" s="125"/>
      <c r="D221" s="124"/>
      <c r="E221" s="85"/>
      <c r="F221" s="123"/>
      <c r="G221" s="122"/>
      <c r="H221" s="85"/>
      <c r="I221" s="121"/>
      <c r="J221" s="81"/>
      <c r="K221" s="94"/>
      <c r="L221" s="120"/>
      <c r="M221" s="77"/>
      <c r="N221" s="119"/>
      <c r="O221" s="118"/>
    </row>
    <row r="222" spans="1:15" ht="30" customHeight="1">
      <c r="A222" s="126"/>
      <c r="B222" s="77"/>
      <c r="C222" s="125"/>
      <c r="D222" s="124"/>
      <c r="E222" s="85"/>
      <c r="F222" s="123"/>
      <c r="G222" s="122"/>
      <c r="H222" s="85"/>
      <c r="I222" s="121"/>
      <c r="J222" s="81"/>
      <c r="K222" s="94"/>
      <c r="L222" s="120"/>
      <c r="M222" s="77"/>
      <c r="N222" s="119"/>
      <c r="O222" s="118"/>
    </row>
    <row r="223" spans="1:15" ht="30" customHeight="1">
      <c r="A223" s="126"/>
      <c r="B223" s="77"/>
      <c r="C223" s="125"/>
      <c r="D223" s="124"/>
      <c r="E223" s="85"/>
      <c r="F223" s="123"/>
      <c r="G223" s="122"/>
      <c r="H223" s="85"/>
      <c r="I223" s="121"/>
      <c r="J223" s="81"/>
      <c r="K223" s="94"/>
      <c r="L223" s="120"/>
      <c r="M223" s="77"/>
      <c r="N223" s="119"/>
      <c r="O223" s="118"/>
    </row>
    <row r="224" spans="1:15" ht="30" customHeight="1">
      <c r="A224" s="126"/>
      <c r="B224" s="77"/>
      <c r="C224" s="125"/>
      <c r="D224" s="124"/>
      <c r="E224" s="85"/>
      <c r="F224" s="123"/>
      <c r="G224" s="122"/>
      <c r="H224" s="85"/>
      <c r="I224" s="121"/>
      <c r="J224" s="81"/>
      <c r="K224" s="94"/>
      <c r="L224" s="120"/>
      <c r="M224" s="77"/>
      <c r="N224" s="119"/>
      <c r="O224" s="118"/>
    </row>
    <row r="225" spans="1:15" ht="30" customHeight="1">
      <c r="A225" s="126"/>
      <c r="B225" s="77"/>
      <c r="C225" s="125"/>
      <c r="D225" s="124"/>
      <c r="E225" s="85"/>
      <c r="F225" s="123"/>
      <c r="G225" s="122"/>
      <c r="H225" s="85"/>
      <c r="I225" s="121"/>
      <c r="J225" s="81"/>
      <c r="K225" s="94"/>
      <c r="L225" s="120"/>
      <c r="M225" s="77"/>
      <c r="N225" s="119"/>
      <c r="O225" s="118"/>
    </row>
    <row r="226" spans="1:15" ht="30" customHeight="1">
      <c r="A226" s="126"/>
      <c r="B226" s="77"/>
      <c r="C226" s="125"/>
      <c r="D226" s="124"/>
      <c r="E226" s="85"/>
      <c r="F226" s="123"/>
      <c r="G226" s="122"/>
      <c r="H226" s="85"/>
      <c r="I226" s="121"/>
      <c r="J226" s="81"/>
      <c r="K226" s="94"/>
      <c r="L226" s="120"/>
      <c r="M226" s="77"/>
      <c r="N226" s="119"/>
      <c r="O226" s="118"/>
    </row>
    <row r="227" spans="1:15" ht="30" customHeight="1">
      <c r="A227" s="126"/>
      <c r="B227" s="77"/>
      <c r="C227" s="125"/>
      <c r="D227" s="124"/>
      <c r="E227" s="85"/>
      <c r="F227" s="123"/>
      <c r="G227" s="122"/>
      <c r="H227" s="85"/>
      <c r="I227" s="121"/>
      <c r="J227" s="81"/>
      <c r="K227" s="94"/>
      <c r="L227" s="120"/>
      <c r="M227" s="77"/>
      <c r="N227" s="119"/>
      <c r="O227" s="118"/>
    </row>
    <row r="228" spans="1:15" ht="30" customHeight="1">
      <c r="A228" s="126"/>
      <c r="B228" s="77"/>
      <c r="C228" s="125"/>
      <c r="D228" s="124"/>
      <c r="E228" s="85"/>
      <c r="F228" s="123"/>
      <c r="G228" s="122"/>
      <c r="H228" s="85"/>
      <c r="I228" s="121"/>
      <c r="J228" s="81"/>
      <c r="K228" s="94"/>
      <c r="L228" s="120"/>
      <c r="M228" s="77"/>
      <c r="N228" s="119"/>
      <c r="O228" s="118"/>
    </row>
    <row r="229" spans="1:15" ht="30" customHeight="1">
      <c r="A229" s="126"/>
      <c r="B229" s="77"/>
      <c r="C229" s="125"/>
      <c r="D229" s="124"/>
      <c r="E229" s="85"/>
      <c r="F229" s="123"/>
      <c r="G229" s="122"/>
      <c r="H229" s="85"/>
      <c r="I229" s="121"/>
      <c r="J229" s="81"/>
      <c r="K229" s="94"/>
      <c r="L229" s="120"/>
      <c r="M229" s="77"/>
      <c r="N229" s="119"/>
      <c r="O229" s="118"/>
    </row>
    <row r="230" spans="1:15" ht="30" customHeight="1">
      <c r="A230" s="126"/>
      <c r="B230" s="77"/>
      <c r="C230" s="125"/>
      <c r="D230" s="124"/>
      <c r="E230" s="85"/>
      <c r="F230" s="123"/>
      <c r="G230" s="122"/>
      <c r="H230" s="85"/>
      <c r="I230" s="121"/>
      <c r="J230" s="81"/>
      <c r="K230" s="94"/>
      <c r="L230" s="120"/>
      <c r="M230" s="77"/>
      <c r="N230" s="119"/>
      <c r="O230" s="118"/>
    </row>
    <row r="231" spans="1:15" ht="30" customHeight="1">
      <c r="A231" s="126"/>
      <c r="B231" s="77"/>
      <c r="C231" s="125"/>
      <c r="D231" s="124"/>
      <c r="E231" s="85"/>
      <c r="F231" s="123"/>
      <c r="G231" s="122"/>
      <c r="H231" s="85"/>
      <c r="I231" s="121"/>
      <c r="J231" s="81"/>
      <c r="K231" s="94"/>
      <c r="L231" s="120"/>
      <c r="M231" s="77"/>
      <c r="N231" s="119"/>
      <c r="O231" s="118"/>
    </row>
    <row r="232" spans="1:15" ht="30" customHeight="1">
      <c r="A232" s="126"/>
      <c r="B232" s="77"/>
      <c r="C232" s="125"/>
      <c r="D232" s="124"/>
      <c r="E232" s="85"/>
      <c r="F232" s="123"/>
      <c r="G232" s="122"/>
      <c r="H232" s="85"/>
      <c r="I232" s="121"/>
      <c r="J232" s="81"/>
      <c r="K232" s="94"/>
      <c r="L232" s="120"/>
      <c r="M232" s="77"/>
      <c r="N232" s="119"/>
      <c r="O232" s="118"/>
    </row>
    <row r="233" spans="1:15" ht="30" customHeight="1">
      <c r="A233" s="126"/>
      <c r="B233" s="77"/>
      <c r="C233" s="125"/>
      <c r="D233" s="124"/>
      <c r="E233" s="85"/>
      <c r="F233" s="123"/>
      <c r="G233" s="122"/>
      <c r="H233" s="85"/>
      <c r="I233" s="121"/>
      <c r="J233" s="81"/>
      <c r="K233" s="94"/>
      <c r="L233" s="120"/>
      <c r="M233" s="77"/>
      <c r="N233" s="119"/>
      <c r="O233" s="118"/>
    </row>
    <row r="234" spans="1:15" ht="30" customHeight="1">
      <c r="A234" s="126"/>
      <c r="B234" s="77"/>
      <c r="C234" s="125"/>
      <c r="D234" s="124"/>
      <c r="E234" s="85"/>
      <c r="F234" s="123"/>
      <c r="G234" s="122"/>
      <c r="H234" s="85"/>
      <c r="I234" s="121"/>
      <c r="J234" s="81"/>
      <c r="K234" s="94"/>
      <c r="L234" s="120"/>
      <c r="M234" s="77"/>
      <c r="N234" s="119"/>
      <c r="O234" s="118"/>
    </row>
    <row r="235" spans="1:15" ht="30" customHeight="1">
      <c r="A235" s="126"/>
      <c r="B235" s="77"/>
      <c r="C235" s="125"/>
      <c r="D235" s="124"/>
      <c r="E235" s="85"/>
      <c r="F235" s="123"/>
      <c r="G235" s="122"/>
      <c r="H235" s="85"/>
      <c r="I235" s="121"/>
      <c r="J235" s="81"/>
      <c r="K235" s="94"/>
      <c r="L235" s="120"/>
      <c r="M235" s="77"/>
      <c r="N235" s="119"/>
      <c r="O235" s="118"/>
    </row>
    <row r="236" spans="1:15" ht="30" customHeight="1">
      <c r="A236" s="126"/>
      <c r="B236" s="77"/>
      <c r="C236" s="125"/>
      <c r="D236" s="124"/>
      <c r="E236" s="85"/>
      <c r="F236" s="123"/>
      <c r="G236" s="122"/>
      <c r="H236" s="85"/>
      <c r="I236" s="121"/>
      <c r="J236" s="81"/>
      <c r="K236" s="94"/>
      <c r="L236" s="120"/>
      <c r="M236" s="77"/>
      <c r="N236" s="119"/>
      <c r="O236" s="118"/>
    </row>
    <row r="237" spans="1:15" ht="30" customHeight="1">
      <c r="A237" s="126"/>
      <c r="B237" s="77"/>
      <c r="C237" s="125"/>
      <c r="D237" s="124"/>
      <c r="E237" s="85"/>
      <c r="F237" s="123"/>
      <c r="G237" s="122"/>
      <c r="H237" s="85"/>
      <c r="I237" s="121"/>
      <c r="J237" s="81"/>
      <c r="K237" s="94"/>
      <c r="L237" s="120"/>
      <c r="M237" s="77"/>
      <c r="N237" s="119"/>
      <c r="O237" s="118"/>
    </row>
    <row r="238" spans="1:15" ht="30" customHeight="1"/>
    <row r="239" spans="1:15" ht="30" customHeight="1"/>
    <row r="240" spans="1:15" ht="30" customHeight="1"/>
    <row r="241" spans="3:15" ht="30" customHeight="1"/>
    <row r="242" spans="3:15" ht="30" customHeight="1"/>
    <row r="243" spans="3:15" ht="30" customHeight="1"/>
    <row r="244" spans="3:15" ht="30" customHeight="1"/>
    <row r="245" spans="3:15" s="65" customFormat="1" ht="30" customHeight="1">
      <c r="C245" s="87"/>
      <c r="D245" s="88"/>
      <c r="E245" s="84"/>
      <c r="F245" s="72"/>
      <c r="G245" s="88"/>
      <c r="H245" s="84"/>
      <c r="I245" s="117"/>
      <c r="J245" s="116"/>
      <c r="K245" s="116"/>
      <c r="L245" s="88"/>
      <c r="N245" s="115"/>
      <c r="O245" s="114"/>
    </row>
    <row r="246" spans="3:15" ht="30" customHeight="1"/>
    <row r="247" spans="3:15" ht="30" customHeight="1"/>
    <row r="248" spans="3:15" ht="30" customHeight="1"/>
    <row r="249" spans="3:15" ht="30" customHeight="1"/>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A8:A9"/>
    <mergeCell ref="C8:C9"/>
    <mergeCell ref="D8:D9"/>
    <mergeCell ref="F8:F9"/>
    <mergeCell ref="G8:G9"/>
    <mergeCell ref="I8:I9"/>
    <mergeCell ref="L8:L9"/>
    <mergeCell ref="N8:N9"/>
    <mergeCell ref="L4:L5"/>
    <mergeCell ref="N4:N5"/>
    <mergeCell ref="I4:I5"/>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1" manualBreakCount="1">
    <brk id="3" max="1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P253"/>
  <sheetViews>
    <sheetView view="pageBreakPreview" zoomScale="80" zoomScaleNormal="100" zoomScaleSheetLayoutView="80" zoomScalePageLayoutView="120" workbookViewId="0">
      <selection activeCell="U22" sqref="U22"/>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4.25" style="72" customWidth="1"/>
    <col min="10" max="10" width="28.25" style="117"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370" t="s">
        <v>464</v>
      </c>
      <c r="B1" s="1371"/>
      <c r="C1" s="1371"/>
      <c r="D1" s="1371"/>
      <c r="E1" s="1371"/>
      <c r="F1" s="1371"/>
      <c r="G1" s="1371"/>
      <c r="H1" s="1371"/>
      <c r="I1" s="1371"/>
      <c r="J1" s="1371"/>
      <c r="K1" s="1371"/>
      <c r="L1" s="1371"/>
      <c r="M1" s="1371"/>
      <c r="N1" s="1371"/>
      <c r="O1" s="1372"/>
      <c r="P1" s="118"/>
    </row>
    <row r="2" spans="1:16">
      <c r="A2" s="1384" t="s">
        <v>248</v>
      </c>
      <c r="B2" s="62" t="s">
        <v>250</v>
      </c>
      <c r="C2" s="1373" t="s">
        <v>465</v>
      </c>
      <c r="D2" s="1374"/>
      <c r="E2" s="63" t="s">
        <v>393</v>
      </c>
      <c r="F2" s="1373" t="s">
        <v>466</v>
      </c>
      <c r="G2" s="1374"/>
      <c r="H2" s="1407" t="s">
        <v>394</v>
      </c>
      <c r="I2" s="1408"/>
      <c r="J2" s="1386" t="s">
        <v>467</v>
      </c>
      <c r="K2" s="1386" t="s">
        <v>395</v>
      </c>
      <c r="L2" s="1392"/>
      <c r="M2" s="1394" t="s">
        <v>468</v>
      </c>
      <c r="N2" s="1373" t="s">
        <v>469</v>
      </c>
      <c r="O2" s="64" t="s">
        <v>249</v>
      </c>
      <c r="P2" s="118"/>
    </row>
    <row r="3" spans="1:16">
      <c r="A3" s="1385"/>
      <c r="B3" s="65" t="s">
        <v>260</v>
      </c>
      <c r="C3" s="1375"/>
      <c r="D3" s="1375"/>
      <c r="E3" s="66" t="s">
        <v>470</v>
      </c>
      <c r="F3" s="1375"/>
      <c r="G3" s="1375"/>
      <c r="H3" s="1409" t="s">
        <v>396</v>
      </c>
      <c r="I3" s="1395"/>
      <c r="J3" s="1387"/>
      <c r="K3" s="1387" t="s">
        <v>397</v>
      </c>
      <c r="L3" s="1393"/>
      <c r="M3" s="1395"/>
      <c r="N3" s="1396"/>
      <c r="O3" s="67" t="s">
        <v>439</v>
      </c>
      <c r="P3" s="118"/>
    </row>
    <row r="4" spans="1:16" hidden="1">
      <c r="A4" s="1376" t="s">
        <v>983</v>
      </c>
      <c r="B4" s="74" t="s">
        <v>984</v>
      </c>
      <c r="C4" s="1378">
        <v>1</v>
      </c>
      <c r="D4" s="1380" t="s">
        <v>129</v>
      </c>
      <c r="E4" s="75" t="s">
        <v>735</v>
      </c>
      <c r="F4" s="1549">
        <v>1</v>
      </c>
      <c r="G4" s="1380" t="s">
        <v>129</v>
      </c>
      <c r="H4" s="85" t="s">
        <v>985</v>
      </c>
      <c r="I4" s="317"/>
      <c r="J4" s="1582" t="s">
        <v>986</v>
      </c>
      <c r="K4" s="81">
        <v>1</v>
      </c>
      <c r="L4" s="94" t="s">
        <v>129</v>
      </c>
      <c r="M4" s="1425" t="s">
        <v>444</v>
      </c>
      <c r="N4" s="77"/>
      <c r="O4" s="1397" t="s">
        <v>987</v>
      </c>
      <c r="P4" s="118"/>
    </row>
    <row r="5" spans="1:16" ht="30.75" hidden="1">
      <c r="A5" s="1376"/>
      <c r="B5" s="74" t="s">
        <v>988</v>
      </c>
      <c r="C5" s="1379"/>
      <c r="D5" s="1381"/>
      <c r="E5" s="85" t="s">
        <v>985</v>
      </c>
      <c r="F5" s="1538"/>
      <c r="G5" s="1381"/>
      <c r="H5" s="78" t="s">
        <v>449</v>
      </c>
      <c r="I5" s="329"/>
      <c r="J5" s="1583"/>
      <c r="K5" s="81">
        <v>1</v>
      </c>
      <c r="L5" s="94" t="s">
        <v>129</v>
      </c>
      <c r="M5" s="1425"/>
      <c r="N5" s="77" t="s">
        <v>476</v>
      </c>
      <c r="O5" s="1397"/>
      <c r="P5" s="118"/>
    </row>
    <row r="6" spans="1:16" ht="28.5" hidden="1">
      <c r="A6" s="1376" t="s">
        <v>989</v>
      </c>
      <c r="B6" s="74" t="s">
        <v>990</v>
      </c>
      <c r="C6" s="1378">
        <v>1</v>
      </c>
      <c r="D6" s="1380" t="s">
        <v>129</v>
      </c>
      <c r="E6" s="75" t="s">
        <v>735</v>
      </c>
      <c r="F6" s="1549">
        <v>1</v>
      </c>
      <c r="G6" s="1380" t="s">
        <v>129</v>
      </c>
      <c r="H6" s="75" t="s">
        <v>547</v>
      </c>
      <c r="I6" s="330"/>
      <c r="J6" s="1582" t="s">
        <v>991</v>
      </c>
      <c r="K6" s="81">
        <v>1</v>
      </c>
      <c r="L6" s="94" t="s">
        <v>129</v>
      </c>
      <c r="M6" s="1425" t="s">
        <v>444</v>
      </c>
      <c r="N6" s="77"/>
      <c r="O6" s="1397" t="s">
        <v>992</v>
      </c>
      <c r="P6" s="118"/>
    </row>
    <row r="7" spans="1:16" hidden="1">
      <c r="A7" s="1376"/>
      <c r="B7" s="74" t="s">
        <v>993</v>
      </c>
      <c r="C7" s="1379"/>
      <c r="D7" s="1381"/>
      <c r="E7" s="75" t="s">
        <v>547</v>
      </c>
      <c r="F7" s="1538"/>
      <c r="G7" s="1381"/>
      <c r="H7" s="78" t="s">
        <v>449</v>
      </c>
      <c r="I7" s="329"/>
      <c r="J7" s="1583"/>
      <c r="K7" s="81">
        <v>1</v>
      </c>
      <c r="L7" s="94" t="s">
        <v>129</v>
      </c>
      <c r="M7" s="1425"/>
      <c r="N7" s="77" t="s">
        <v>476</v>
      </c>
      <c r="O7" s="1397"/>
      <c r="P7" s="118"/>
    </row>
    <row r="8" spans="1:16" ht="28.5" hidden="1">
      <c r="A8" s="1376" t="s">
        <v>994</v>
      </c>
      <c r="B8" s="74" t="s">
        <v>990</v>
      </c>
      <c r="C8" s="1378">
        <v>1</v>
      </c>
      <c r="D8" s="1380" t="s">
        <v>129</v>
      </c>
      <c r="E8" s="75" t="s">
        <v>995</v>
      </c>
      <c r="F8" s="1549">
        <v>1</v>
      </c>
      <c r="G8" s="1380" t="s">
        <v>129</v>
      </c>
      <c r="H8" s="75" t="s">
        <v>995</v>
      </c>
      <c r="I8" s="330"/>
      <c r="J8" s="1582" t="s">
        <v>986</v>
      </c>
      <c r="K8" s="81">
        <v>1</v>
      </c>
      <c r="L8" s="94" t="s">
        <v>129</v>
      </c>
      <c r="M8" s="1425" t="s">
        <v>444</v>
      </c>
      <c r="N8" s="77"/>
      <c r="O8" s="1397" t="s">
        <v>996</v>
      </c>
      <c r="P8" s="118"/>
    </row>
    <row r="9" spans="1:16" hidden="1">
      <c r="A9" s="1376"/>
      <c r="B9" s="74" t="s">
        <v>993</v>
      </c>
      <c r="C9" s="1379"/>
      <c r="D9" s="1381"/>
      <c r="E9" s="75" t="s">
        <v>995</v>
      </c>
      <c r="F9" s="1538"/>
      <c r="G9" s="1381"/>
      <c r="H9" s="78" t="s">
        <v>449</v>
      </c>
      <c r="I9" s="329"/>
      <c r="J9" s="1583"/>
      <c r="K9" s="81">
        <v>1</v>
      </c>
      <c r="L9" s="94" t="s">
        <v>129</v>
      </c>
      <c r="M9" s="1425"/>
      <c r="N9" s="77" t="s">
        <v>476</v>
      </c>
      <c r="O9" s="1397"/>
      <c r="P9" s="118"/>
    </row>
    <row r="10" spans="1:16" ht="42.75" hidden="1">
      <c r="A10" s="1376" t="s">
        <v>997</v>
      </c>
      <c r="B10" s="74" t="s">
        <v>998</v>
      </c>
      <c r="C10" s="1378">
        <v>1</v>
      </c>
      <c r="D10" s="1380" t="s">
        <v>129</v>
      </c>
      <c r="E10" s="75" t="s">
        <v>657</v>
      </c>
      <c r="F10" s="1549">
        <v>1</v>
      </c>
      <c r="G10" s="1380" t="s">
        <v>129</v>
      </c>
      <c r="H10" s="75" t="s">
        <v>657</v>
      </c>
      <c r="I10" s="330"/>
      <c r="J10" s="1582" t="s">
        <v>999</v>
      </c>
      <c r="K10" s="81">
        <v>1</v>
      </c>
      <c r="L10" s="94" t="s">
        <v>129</v>
      </c>
      <c r="M10" s="1425" t="s">
        <v>444</v>
      </c>
      <c r="N10" s="77"/>
      <c r="O10" s="1397" t="s">
        <v>1000</v>
      </c>
      <c r="P10" s="118"/>
    </row>
    <row r="11" spans="1:16" hidden="1">
      <c r="A11" s="1376"/>
      <c r="B11" s="74" t="s">
        <v>993</v>
      </c>
      <c r="C11" s="1379"/>
      <c r="D11" s="1381"/>
      <c r="E11" s="75" t="s">
        <v>657</v>
      </c>
      <c r="F11" s="1538"/>
      <c r="G11" s="1381"/>
      <c r="H11" s="78" t="s">
        <v>449</v>
      </c>
      <c r="I11" s="329"/>
      <c r="J11" s="1583"/>
      <c r="K11" s="81">
        <v>1</v>
      </c>
      <c r="L11" s="94" t="s">
        <v>129</v>
      </c>
      <c r="M11" s="1425"/>
      <c r="N11" s="77" t="s">
        <v>476</v>
      </c>
      <c r="O11" s="1397"/>
      <c r="P11" s="118"/>
    </row>
    <row r="12" spans="1:16" ht="56.25" hidden="1" customHeight="1">
      <c r="A12" s="1376" t="s">
        <v>1001</v>
      </c>
      <c r="B12" s="74" t="s">
        <v>1002</v>
      </c>
      <c r="C12" s="1378">
        <v>1</v>
      </c>
      <c r="D12" s="1380" t="s">
        <v>129</v>
      </c>
      <c r="E12" s="75" t="s">
        <v>657</v>
      </c>
      <c r="F12" s="1549">
        <v>1</v>
      </c>
      <c r="G12" s="1380" t="s">
        <v>129</v>
      </c>
      <c r="H12" s="75" t="s">
        <v>657</v>
      </c>
      <c r="I12" s="330"/>
      <c r="J12" s="1586" t="s">
        <v>1003</v>
      </c>
      <c r="K12" s="81">
        <v>1</v>
      </c>
      <c r="L12" s="94" t="s">
        <v>129</v>
      </c>
      <c r="M12" s="1425" t="s">
        <v>444</v>
      </c>
      <c r="N12" s="77"/>
      <c r="O12" s="1397" t="s">
        <v>1004</v>
      </c>
      <c r="P12" s="118"/>
    </row>
    <row r="13" spans="1:16" hidden="1">
      <c r="A13" s="1376"/>
      <c r="B13" s="74" t="s">
        <v>993</v>
      </c>
      <c r="C13" s="1379"/>
      <c r="D13" s="1381"/>
      <c r="E13" s="75" t="s">
        <v>657</v>
      </c>
      <c r="F13" s="1538"/>
      <c r="G13" s="1381"/>
      <c r="H13" s="78" t="s">
        <v>449</v>
      </c>
      <c r="I13" s="329"/>
      <c r="J13" s="1587"/>
      <c r="K13" s="81">
        <v>1</v>
      </c>
      <c r="L13" s="94" t="s">
        <v>129</v>
      </c>
      <c r="M13" s="1425"/>
      <c r="N13" s="77" t="s">
        <v>476</v>
      </c>
      <c r="O13" s="1397"/>
      <c r="P13" s="118"/>
    </row>
    <row r="14" spans="1:16" ht="30" hidden="1" customHeight="1">
      <c r="A14" s="1376" t="s">
        <v>1005</v>
      </c>
      <c r="B14" s="74" t="s">
        <v>1006</v>
      </c>
      <c r="C14" s="1378">
        <v>1</v>
      </c>
      <c r="D14" s="1380" t="s">
        <v>129</v>
      </c>
      <c r="E14" s="75" t="s">
        <v>657</v>
      </c>
      <c r="F14" s="1549">
        <v>1</v>
      </c>
      <c r="G14" s="1380" t="s">
        <v>129</v>
      </c>
      <c r="H14" s="75" t="s">
        <v>657</v>
      </c>
      <c r="I14" s="330"/>
      <c r="J14" s="1584" t="s">
        <v>1003</v>
      </c>
      <c r="K14" s="81">
        <v>1</v>
      </c>
      <c r="L14" s="94" t="s">
        <v>129</v>
      </c>
      <c r="M14" s="1425" t="s">
        <v>444</v>
      </c>
      <c r="N14" s="77"/>
      <c r="O14" s="1397" t="s">
        <v>1007</v>
      </c>
      <c r="P14" s="118"/>
    </row>
    <row r="15" spans="1:16" ht="30" hidden="1" customHeight="1">
      <c r="A15" s="1376"/>
      <c r="B15" s="74" t="s">
        <v>993</v>
      </c>
      <c r="C15" s="1379"/>
      <c r="D15" s="1381"/>
      <c r="E15" s="75" t="s">
        <v>657</v>
      </c>
      <c r="F15" s="1538"/>
      <c r="G15" s="1381"/>
      <c r="H15" s="78" t="s">
        <v>449</v>
      </c>
      <c r="I15" s="329"/>
      <c r="J15" s="1585"/>
      <c r="K15" s="81">
        <v>1</v>
      </c>
      <c r="L15" s="94" t="s">
        <v>129</v>
      </c>
      <c r="M15" s="1425"/>
      <c r="N15" s="77" t="s">
        <v>476</v>
      </c>
      <c r="O15" s="1397"/>
      <c r="P15" s="118"/>
    </row>
    <row r="16" spans="1:16" ht="30" customHeight="1">
      <c r="A16" s="1376" t="s">
        <v>2290</v>
      </c>
      <c r="B16" s="74" t="s">
        <v>1006</v>
      </c>
      <c r="C16" s="1378"/>
      <c r="D16" s="1380"/>
      <c r="E16" s="80" t="s">
        <v>2291</v>
      </c>
      <c r="F16" s="1549"/>
      <c r="G16" s="1380"/>
      <c r="H16" s="1588" t="s">
        <v>2291</v>
      </c>
      <c r="I16" s="1589"/>
      <c r="J16" s="1510" t="s">
        <v>1003</v>
      </c>
      <c r="K16" s="81"/>
      <c r="L16" s="94"/>
      <c r="M16" s="1425" t="s">
        <v>444</v>
      </c>
      <c r="N16" s="77"/>
      <c r="O16" s="1397" t="s">
        <v>2293</v>
      </c>
      <c r="P16" s="118"/>
    </row>
    <row r="17" spans="1:16" ht="30" customHeight="1">
      <c r="A17" s="1376"/>
      <c r="B17" s="74" t="s">
        <v>993</v>
      </c>
      <c r="C17" s="1379"/>
      <c r="D17" s="1381"/>
      <c r="E17" s="80" t="s">
        <v>2291</v>
      </c>
      <c r="F17" s="1538"/>
      <c r="G17" s="1381"/>
      <c r="H17" s="81">
        <v>2</v>
      </c>
      <c r="I17" s="94" t="s">
        <v>2292</v>
      </c>
      <c r="J17" s="1511"/>
      <c r="K17" s="81">
        <v>2</v>
      </c>
      <c r="L17" s="94"/>
      <c r="M17" s="1425"/>
      <c r="N17" s="77"/>
      <c r="O17" s="1397"/>
      <c r="P17" s="118"/>
    </row>
    <row r="18" spans="1:16" ht="30" customHeight="1">
      <c r="A18" s="1376" t="s">
        <v>2290</v>
      </c>
      <c r="B18" s="74" t="s">
        <v>1006</v>
      </c>
      <c r="C18" s="1378"/>
      <c r="D18" s="1380"/>
      <c r="E18" s="80" t="s">
        <v>2295</v>
      </c>
      <c r="F18" s="1549"/>
      <c r="G18" s="1380"/>
      <c r="H18" s="1588" t="s">
        <v>2294</v>
      </c>
      <c r="I18" s="1589"/>
      <c r="J18" s="1510" t="s">
        <v>1003</v>
      </c>
      <c r="K18" s="81"/>
      <c r="L18" s="94"/>
      <c r="M18" s="1425" t="s">
        <v>444</v>
      </c>
      <c r="N18" s="77"/>
      <c r="O18" s="1397" t="s">
        <v>2296</v>
      </c>
      <c r="P18" s="118"/>
    </row>
    <row r="19" spans="1:16" ht="30" customHeight="1">
      <c r="A19" s="1376"/>
      <c r="B19" s="74" t="s">
        <v>993</v>
      </c>
      <c r="C19" s="1379"/>
      <c r="D19" s="1381"/>
      <c r="E19" s="80" t="s">
        <v>2294</v>
      </c>
      <c r="F19" s="1538"/>
      <c r="G19" s="1381"/>
      <c r="H19" s="81">
        <v>2</v>
      </c>
      <c r="I19" s="94" t="s">
        <v>2292</v>
      </c>
      <c r="J19" s="1511"/>
      <c r="K19" s="81">
        <f>K17+H19</f>
        <v>4</v>
      </c>
      <c r="L19" s="94"/>
      <c r="M19" s="1425"/>
      <c r="N19" s="77"/>
      <c r="O19" s="1397"/>
      <c r="P19" s="118"/>
    </row>
    <row r="20" spans="1:16" ht="30" customHeight="1">
      <c r="A20" s="1376" t="s">
        <v>2290</v>
      </c>
      <c r="B20" s="74" t="s">
        <v>1006</v>
      </c>
      <c r="C20" s="1378"/>
      <c r="D20" s="1380"/>
      <c r="E20" s="80" t="s">
        <v>2297</v>
      </c>
      <c r="F20" s="1549"/>
      <c r="G20" s="1380"/>
      <c r="H20" s="1588" t="s">
        <v>2298</v>
      </c>
      <c r="I20" s="1589"/>
      <c r="J20" s="1510" t="s">
        <v>1003</v>
      </c>
      <c r="K20" s="81"/>
      <c r="L20" s="94"/>
      <c r="M20" s="1425" t="s">
        <v>444</v>
      </c>
      <c r="N20" s="77"/>
      <c r="O20" s="1397" t="s">
        <v>2300</v>
      </c>
      <c r="P20" s="118"/>
    </row>
    <row r="21" spans="1:16" ht="30" customHeight="1">
      <c r="A21" s="1376"/>
      <c r="B21" s="74" t="s">
        <v>993</v>
      </c>
      <c r="C21" s="1379"/>
      <c r="D21" s="1381"/>
      <c r="E21" s="80" t="s">
        <v>2299</v>
      </c>
      <c r="F21" s="1538"/>
      <c r="G21" s="1381"/>
      <c r="H21" s="81">
        <v>2</v>
      </c>
      <c r="I21" s="94" t="s">
        <v>2292</v>
      </c>
      <c r="J21" s="1511"/>
      <c r="K21" s="81">
        <f>K19+H21</f>
        <v>6</v>
      </c>
      <c r="L21" s="94"/>
      <c r="M21" s="1425"/>
      <c r="N21" s="77"/>
      <c r="O21" s="1397"/>
      <c r="P21" s="118"/>
    </row>
    <row r="22" spans="1:16" ht="30" customHeight="1">
      <c r="A22" s="1376" t="s">
        <v>2290</v>
      </c>
      <c r="B22" s="74" t="s">
        <v>1006</v>
      </c>
      <c r="C22" s="1378"/>
      <c r="D22" s="1380"/>
      <c r="E22" s="80" t="s">
        <v>2301</v>
      </c>
      <c r="F22" s="1549"/>
      <c r="G22" s="1380"/>
      <c r="H22" s="1588" t="s">
        <v>2302</v>
      </c>
      <c r="I22" s="1589"/>
      <c r="J22" s="1510" t="s">
        <v>1003</v>
      </c>
      <c r="K22" s="81"/>
      <c r="L22" s="94"/>
      <c r="M22" s="1425" t="s">
        <v>444</v>
      </c>
      <c r="N22" s="77"/>
      <c r="O22" s="1397" t="s">
        <v>2303</v>
      </c>
      <c r="P22" s="118"/>
    </row>
    <row r="23" spans="1:16" ht="30" customHeight="1">
      <c r="A23" s="1376"/>
      <c r="B23" s="74" t="s">
        <v>993</v>
      </c>
      <c r="C23" s="1379"/>
      <c r="D23" s="1381"/>
      <c r="E23" s="80" t="s">
        <v>2302</v>
      </c>
      <c r="F23" s="1538"/>
      <c r="G23" s="1381"/>
      <c r="H23" s="81">
        <v>2</v>
      </c>
      <c r="I23" s="94" t="s">
        <v>2292</v>
      </c>
      <c r="J23" s="1511"/>
      <c r="K23" s="81">
        <f>K21+H23</f>
        <v>8</v>
      </c>
      <c r="L23" s="94"/>
      <c r="M23" s="1425"/>
      <c r="N23" s="77"/>
      <c r="O23" s="1397"/>
      <c r="P23" s="118"/>
    </row>
    <row r="24" spans="1:16" ht="30" customHeight="1">
      <c r="A24" s="126"/>
      <c r="B24" s="77"/>
      <c r="C24" s="125"/>
      <c r="D24" s="124"/>
      <c r="E24" s="85"/>
      <c r="F24" s="123"/>
      <c r="G24" s="122"/>
      <c r="H24" s="85"/>
      <c r="I24" s="101"/>
      <c r="J24" s="121"/>
      <c r="K24" s="81"/>
      <c r="L24" s="94"/>
      <c r="M24" s="120"/>
      <c r="N24" s="77"/>
      <c r="O24" s="119"/>
      <c r="P24" s="118"/>
    </row>
    <row r="25" spans="1:16" ht="30" customHeight="1">
      <c r="A25" s="126"/>
      <c r="B25" s="77"/>
      <c r="C25" s="125"/>
      <c r="D25" s="124"/>
      <c r="E25" s="85"/>
      <c r="F25" s="123"/>
      <c r="G25" s="122"/>
      <c r="H25" s="85"/>
      <c r="I25" s="101"/>
      <c r="J25" s="121"/>
      <c r="K25" s="81"/>
      <c r="L25" s="94"/>
      <c r="M25" s="120"/>
      <c r="N25" s="77"/>
      <c r="O25" s="119"/>
      <c r="P25" s="118"/>
    </row>
    <row r="26" spans="1:16" ht="30" customHeight="1">
      <c r="A26" s="126"/>
      <c r="B26" s="77"/>
      <c r="C26" s="125"/>
      <c r="D26" s="124"/>
      <c r="E26" s="85"/>
      <c r="F26" s="123"/>
      <c r="G26" s="122"/>
      <c r="H26" s="85"/>
      <c r="I26" s="101"/>
      <c r="J26" s="121"/>
      <c r="K26" s="81"/>
      <c r="L26" s="94"/>
      <c r="M26" s="120"/>
      <c r="N26" s="77"/>
      <c r="O26" s="119"/>
      <c r="P26" s="118"/>
    </row>
    <row r="27" spans="1:16" ht="45" customHeight="1">
      <c r="A27" s="126"/>
      <c r="B27" s="77"/>
      <c r="C27" s="125"/>
      <c r="D27" s="124"/>
      <c r="E27" s="85"/>
      <c r="F27" s="123"/>
      <c r="G27" s="122"/>
      <c r="H27" s="85"/>
      <c r="I27" s="101"/>
      <c r="J27" s="121"/>
      <c r="K27" s="81"/>
      <c r="L27" s="94"/>
      <c r="M27" s="120"/>
      <c r="N27" s="77"/>
      <c r="O27" s="119"/>
      <c r="P27" s="118"/>
    </row>
    <row r="28" spans="1:16" ht="45" customHeight="1">
      <c r="A28" s="126"/>
      <c r="B28" s="77"/>
      <c r="C28" s="125"/>
      <c r="D28" s="124"/>
      <c r="E28" s="85"/>
      <c r="F28" s="123"/>
      <c r="G28" s="122"/>
      <c r="H28" s="85"/>
      <c r="I28" s="101"/>
      <c r="J28" s="121"/>
      <c r="K28" s="81"/>
      <c r="L28" s="94"/>
      <c r="M28" s="120"/>
      <c r="N28" s="77"/>
      <c r="O28" s="119"/>
      <c r="P28" s="118"/>
    </row>
    <row r="29" spans="1:16" ht="45" customHeight="1">
      <c r="A29" s="126"/>
      <c r="B29" s="77"/>
      <c r="C29" s="125"/>
      <c r="D29" s="124"/>
      <c r="E29" s="85"/>
      <c r="F29" s="123"/>
      <c r="G29" s="122"/>
      <c r="H29" s="85"/>
      <c r="I29" s="101"/>
      <c r="J29" s="121"/>
      <c r="K29" s="81"/>
      <c r="L29" s="94"/>
      <c r="M29" s="120"/>
      <c r="N29" s="77"/>
      <c r="O29" s="119"/>
      <c r="P29" s="118"/>
    </row>
    <row r="30" spans="1:16" ht="45" customHeight="1">
      <c r="A30" s="126"/>
      <c r="B30" s="77"/>
      <c r="C30" s="125"/>
      <c r="D30" s="124"/>
      <c r="E30" s="85"/>
      <c r="F30" s="123"/>
      <c r="G30" s="122"/>
      <c r="H30" s="85"/>
      <c r="I30" s="101"/>
      <c r="J30" s="121"/>
      <c r="K30" s="81"/>
      <c r="L30" s="94"/>
      <c r="M30" s="120"/>
      <c r="N30" s="77"/>
      <c r="O30" s="119"/>
      <c r="P30" s="118"/>
    </row>
    <row r="31" spans="1:16" ht="45" customHeight="1">
      <c r="A31" s="126"/>
      <c r="B31" s="77"/>
      <c r="C31" s="125"/>
      <c r="D31" s="124"/>
      <c r="E31" s="85"/>
      <c r="F31" s="123"/>
      <c r="G31" s="122"/>
      <c r="H31" s="85"/>
      <c r="I31" s="101"/>
      <c r="J31" s="121"/>
      <c r="K31" s="81"/>
      <c r="L31" s="94"/>
      <c r="M31" s="120"/>
      <c r="N31" s="77"/>
      <c r="O31" s="119"/>
      <c r="P31" s="118"/>
    </row>
    <row r="32" spans="1:16" ht="45" customHeight="1">
      <c r="A32" s="126"/>
      <c r="B32" s="77"/>
      <c r="C32" s="125"/>
      <c r="D32" s="124"/>
      <c r="E32" s="85"/>
      <c r="F32" s="123"/>
      <c r="G32" s="122"/>
      <c r="H32" s="85"/>
      <c r="I32" s="101"/>
      <c r="J32" s="121"/>
      <c r="K32" s="81"/>
      <c r="L32" s="94"/>
      <c r="M32" s="120"/>
      <c r="N32" s="77"/>
      <c r="O32" s="119"/>
      <c r="P32" s="118"/>
    </row>
    <row r="33" spans="1:16" ht="45" customHeight="1">
      <c r="A33" s="126"/>
      <c r="B33" s="77"/>
      <c r="C33" s="125"/>
      <c r="D33" s="124"/>
      <c r="E33" s="85"/>
      <c r="F33" s="123"/>
      <c r="G33" s="122"/>
      <c r="H33" s="85"/>
      <c r="I33" s="101"/>
      <c r="J33" s="121"/>
      <c r="K33" s="81"/>
      <c r="L33" s="94"/>
      <c r="M33" s="120"/>
      <c r="N33" s="77"/>
      <c r="O33" s="119"/>
      <c r="P33" s="118"/>
    </row>
    <row r="34" spans="1:16" ht="45" customHeight="1">
      <c r="A34" s="126"/>
      <c r="B34" s="77"/>
      <c r="C34" s="125"/>
      <c r="D34" s="124"/>
      <c r="E34" s="85"/>
      <c r="F34" s="123"/>
      <c r="G34" s="122"/>
      <c r="H34" s="85"/>
      <c r="I34" s="101"/>
      <c r="J34" s="121"/>
      <c r="K34" s="81"/>
      <c r="L34" s="94"/>
      <c r="M34" s="120"/>
      <c r="N34" s="77"/>
      <c r="O34" s="119"/>
      <c r="P34" s="118"/>
    </row>
    <row r="35" spans="1:16" ht="45" customHeight="1">
      <c r="A35" s="126"/>
      <c r="B35" s="77"/>
      <c r="C35" s="125"/>
      <c r="D35" s="124"/>
      <c r="E35" s="85"/>
      <c r="F35" s="123"/>
      <c r="G35" s="122"/>
      <c r="H35" s="85"/>
      <c r="I35" s="101"/>
      <c r="J35" s="121"/>
      <c r="K35" s="81"/>
      <c r="L35" s="94"/>
      <c r="M35" s="120"/>
      <c r="N35" s="77"/>
      <c r="O35" s="119"/>
      <c r="P35" s="118"/>
    </row>
    <row r="36" spans="1:16" ht="45" customHeight="1">
      <c r="A36" s="126"/>
      <c r="B36" s="77"/>
      <c r="C36" s="125"/>
      <c r="D36" s="124"/>
      <c r="E36" s="85"/>
      <c r="F36" s="123"/>
      <c r="G36" s="122"/>
      <c r="H36" s="85"/>
      <c r="I36" s="101"/>
      <c r="J36" s="121"/>
      <c r="K36" s="81"/>
      <c r="L36" s="94"/>
      <c r="M36" s="120"/>
      <c r="N36" s="77"/>
      <c r="O36" s="119"/>
      <c r="P36" s="118"/>
    </row>
    <row r="37" spans="1:16" ht="45" customHeight="1">
      <c r="A37" s="126"/>
      <c r="B37" s="77"/>
      <c r="C37" s="125"/>
      <c r="D37" s="124"/>
      <c r="E37" s="85"/>
      <c r="F37" s="123"/>
      <c r="G37" s="122"/>
      <c r="H37" s="85"/>
      <c r="I37" s="101"/>
      <c r="J37" s="121"/>
      <c r="K37" s="81"/>
      <c r="L37" s="94"/>
      <c r="M37" s="120"/>
      <c r="N37" s="77"/>
      <c r="O37" s="119"/>
      <c r="P37" s="118"/>
    </row>
    <row r="38" spans="1:16" ht="45" customHeight="1">
      <c r="A38" s="126"/>
      <c r="B38" s="77"/>
      <c r="C38" s="125"/>
      <c r="D38" s="124"/>
      <c r="E38" s="85"/>
      <c r="F38" s="123"/>
      <c r="G38" s="122"/>
      <c r="H38" s="85"/>
      <c r="I38" s="101"/>
      <c r="J38" s="121"/>
      <c r="K38" s="81"/>
      <c r="L38" s="94"/>
      <c r="M38" s="120"/>
      <c r="N38" s="77"/>
      <c r="O38" s="119"/>
      <c r="P38" s="118"/>
    </row>
    <row r="39" spans="1:16" ht="45" customHeight="1">
      <c r="A39" s="126"/>
      <c r="B39" s="77"/>
      <c r="C39" s="125"/>
      <c r="D39" s="124"/>
      <c r="E39" s="85"/>
      <c r="F39" s="123"/>
      <c r="G39" s="122"/>
      <c r="H39" s="85"/>
      <c r="I39" s="101"/>
      <c r="J39" s="121"/>
      <c r="K39" s="81"/>
      <c r="L39" s="94"/>
      <c r="M39" s="120"/>
      <c r="N39" s="77"/>
      <c r="O39" s="119"/>
      <c r="P39" s="118"/>
    </row>
    <row r="40" spans="1:16" ht="45" customHeight="1">
      <c r="A40" s="126"/>
      <c r="B40" s="77"/>
      <c r="C40" s="125"/>
      <c r="D40" s="124"/>
      <c r="E40" s="85"/>
      <c r="F40" s="123"/>
      <c r="G40" s="122"/>
      <c r="H40" s="85"/>
      <c r="I40" s="101"/>
      <c r="J40" s="121"/>
      <c r="K40" s="81"/>
      <c r="L40" s="94"/>
      <c r="M40" s="120"/>
      <c r="N40" s="77"/>
      <c r="O40" s="119"/>
      <c r="P40" s="118"/>
    </row>
    <row r="41" spans="1:16" ht="45" customHeight="1">
      <c r="A41" s="126"/>
      <c r="B41" s="77"/>
      <c r="C41" s="125"/>
      <c r="D41" s="124"/>
      <c r="E41" s="85"/>
      <c r="F41" s="123"/>
      <c r="G41" s="122"/>
      <c r="H41" s="85"/>
      <c r="I41" s="101"/>
      <c r="J41" s="121"/>
      <c r="K41" s="81"/>
      <c r="L41" s="94"/>
      <c r="M41" s="120"/>
      <c r="N41" s="77"/>
      <c r="O41" s="119"/>
      <c r="P41" s="118"/>
    </row>
    <row r="42" spans="1:16" ht="45" customHeight="1">
      <c r="A42" s="126"/>
      <c r="B42" s="77"/>
      <c r="C42" s="125"/>
      <c r="D42" s="124"/>
      <c r="E42" s="85"/>
      <c r="F42" s="123"/>
      <c r="G42" s="122"/>
      <c r="H42" s="85"/>
      <c r="I42" s="101"/>
      <c r="J42" s="121"/>
      <c r="K42" s="81"/>
      <c r="L42" s="94"/>
      <c r="M42" s="120"/>
      <c r="N42" s="77"/>
      <c r="O42" s="119"/>
      <c r="P42" s="118"/>
    </row>
    <row r="43" spans="1:16" ht="45" customHeight="1">
      <c r="A43" s="126"/>
      <c r="B43" s="77"/>
      <c r="C43" s="125"/>
      <c r="D43" s="124"/>
      <c r="E43" s="85"/>
      <c r="F43" s="123"/>
      <c r="G43" s="122"/>
      <c r="H43" s="85"/>
      <c r="I43" s="101"/>
      <c r="J43" s="121"/>
      <c r="K43" s="81"/>
      <c r="L43" s="94"/>
      <c r="M43" s="120"/>
      <c r="N43" s="77"/>
      <c r="O43" s="119"/>
      <c r="P43" s="118"/>
    </row>
    <row r="44" spans="1:16" ht="45" customHeight="1">
      <c r="A44" s="126"/>
      <c r="B44" s="77"/>
      <c r="C44" s="125"/>
      <c r="D44" s="124"/>
      <c r="E44" s="85"/>
      <c r="F44" s="123"/>
      <c r="G44" s="122"/>
      <c r="H44" s="85"/>
      <c r="I44" s="101"/>
      <c r="J44" s="121"/>
      <c r="K44" s="81"/>
      <c r="L44" s="94"/>
      <c r="M44" s="120"/>
      <c r="N44" s="77"/>
      <c r="O44" s="119"/>
      <c r="P44" s="118"/>
    </row>
    <row r="45" spans="1:16" ht="45" customHeight="1">
      <c r="A45" s="126"/>
      <c r="B45" s="77"/>
      <c r="C45" s="125"/>
      <c r="D45" s="124"/>
      <c r="E45" s="85"/>
      <c r="F45" s="123"/>
      <c r="G45" s="122"/>
      <c r="H45" s="85"/>
      <c r="I45" s="101"/>
      <c r="J45" s="121"/>
      <c r="K45" s="81"/>
      <c r="L45" s="94"/>
      <c r="M45" s="120"/>
      <c r="N45" s="77"/>
      <c r="O45" s="119"/>
      <c r="P45" s="118"/>
    </row>
    <row r="46" spans="1:16" ht="45" customHeight="1">
      <c r="A46" s="126"/>
      <c r="B46" s="77"/>
      <c r="C46" s="125"/>
      <c r="D46" s="124"/>
      <c r="E46" s="85"/>
      <c r="F46" s="123"/>
      <c r="G46" s="122"/>
      <c r="H46" s="85"/>
      <c r="I46" s="101"/>
      <c r="J46" s="121"/>
      <c r="K46" s="81"/>
      <c r="L46" s="94"/>
      <c r="M46" s="120"/>
      <c r="N46" s="77"/>
      <c r="O46" s="119"/>
      <c r="P46" s="118"/>
    </row>
    <row r="47" spans="1:16" ht="45" customHeight="1">
      <c r="A47" s="126"/>
      <c r="B47" s="77"/>
      <c r="C47" s="125"/>
      <c r="D47" s="124"/>
      <c r="E47" s="85"/>
      <c r="F47" s="123"/>
      <c r="G47" s="122"/>
      <c r="H47" s="85"/>
      <c r="I47" s="101"/>
      <c r="J47" s="121"/>
      <c r="K47" s="81"/>
      <c r="L47" s="94"/>
      <c r="M47" s="120"/>
      <c r="N47" s="77"/>
      <c r="O47" s="119"/>
      <c r="P47" s="118"/>
    </row>
    <row r="48" spans="1:16" ht="45" customHeight="1">
      <c r="A48" s="126"/>
      <c r="B48" s="77"/>
      <c r="C48" s="125"/>
      <c r="D48" s="124"/>
      <c r="E48" s="85"/>
      <c r="F48" s="123"/>
      <c r="G48" s="122"/>
      <c r="H48" s="85"/>
      <c r="I48" s="101"/>
      <c r="J48" s="121"/>
      <c r="K48" s="81"/>
      <c r="L48" s="94"/>
      <c r="M48" s="120"/>
      <c r="N48" s="77"/>
      <c r="O48" s="119"/>
      <c r="P48" s="118"/>
    </row>
    <row r="49" spans="1:16" ht="45" customHeight="1">
      <c r="A49" s="126"/>
      <c r="B49" s="77"/>
      <c r="C49" s="125"/>
      <c r="D49" s="124"/>
      <c r="E49" s="85"/>
      <c r="F49" s="123"/>
      <c r="G49" s="122"/>
      <c r="H49" s="85"/>
      <c r="I49" s="101"/>
      <c r="J49" s="121"/>
      <c r="K49" s="81"/>
      <c r="L49" s="94"/>
      <c r="M49" s="120"/>
      <c r="N49" s="77"/>
      <c r="O49" s="119"/>
      <c r="P49" s="118"/>
    </row>
    <row r="50" spans="1:16" ht="45" customHeight="1">
      <c r="A50" s="126"/>
      <c r="B50" s="77"/>
      <c r="C50" s="125"/>
      <c r="D50" s="124"/>
      <c r="E50" s="85"/>
      <c r="F50" s="123"/>
      <c r="G50" s="122"/>
      <c r="H50" s="85"/>
      <c r="I50" s="101"/>
      <c r="J50" s="121"/>
      <c r="K50" s="81"/>
      <c r="L50" s="94"/>
      <c r="M50" s="120"/>
      <c r="N50" s="77"/>
      <c r="O50" s="119"/>
      <c r="P50" s="118"/>
    </row>
    <row r="51" spans="1:16" ht="45" customHeight="1">
      <c r="A51" s="126"/>
      <c r="B51" s="77"/>
      <c r="C51" s="125"/>
      <c r="D51" s="124"/>
      <c r="E51" s="85"/>
      <c r="F51" s="123"/>
      <c r="G51" s="122"/>
      <c r="H51" s="85"/>
      <c r="I51" s="101"/>
      <c r="J51" s="121"/>
      <c r="K51" s="81"/>
      <c r="L51" s="94"/>
      <c r="M51" s="120"/>
      <c r="N51" s="77"/>
      <c r="O51" s="119"/>
      <c r="P51" s="118"/>
    </row>
    <row r="52" spans="1:16" ht="45" customHeight="1">
      <c r="A52" s="126"/>
      <c r="B52" s="77"/>
      <c r="C52" s="125"/>
      <c r="D52" s="124"/>
      <c r="E52" s="85"/>
      <c r="F52" s="123"/>
      <c r="G52" s="122"/>
      <c r="H52" s="85"/>
      <c r="I52" s="101"/>
      <c r="J52" s="121"/>
      <c r="K52" s="81"/>
      <c r="L52" s="94"/>
      <c r="M52" s="120"/>
      <c r="N52" s="77"/>
      <c r="O52" s="119"/>
      <c r="P52" s="118"/>
    </row>
    <row r="53" spans="1:16" ht="45" customHeight="1">
      <c r="A53" s="126"/>
      <c r="B53" s="77"/>
      <c r="C53" s="125"/>
      <c r="D53" s="124"/>
      <c r="E53" s="85"/>
      <c r="F53" s="123"/>
      <c r="G53" s="122"/>
      <c r="H53" s="85"/>
      <c r="I53" s="101"/>
      <c r="J53" s="121"/>
      <c r="K53" s="81"/>
      <c r="L53" s="94"/>
      <c r="M53" s="120"/>
      <c r="N53" s="77"/>
      <c r="O53" s="119"/>
      <c r="P53" s="118"/>
    </row>
    <row r="54" spans="1:16" ht="45" customHeight="1">
      <c r="A54" s="126"/>
      <c r="B54" s="77"/>
      <c r="C54" s="125"/>
      <c r="D54" s="124"/>
      <c r="E54" s="85"/>
      <c r="F54" s="123"/>
      <c r="G54" s="122"/>
      <c r="H54" s="85"/>
      <c r="I54" s="101"/>
      <c r="J54" s="121"/>
      <c r="K54" s="81"/>
      <c r="L54" s="94"/>
      <c r="M54" s="120"/>
      <c r="N54" s="77"/>
      <c r="O54" s="119"/>
      <c r="P54" s="118"/>
    </row>
    <row r="55" spans="1:16" ht="45" customHeight="1">
      <c r="A55" s="126"/>
      <c r="B55" s="77"/>
      <c r="C55" s="125"/>
      <c r="D55" s="124"/>
      <c r="E55" s="85"/>
      <c r="F55" s="123"/>
      <c r="G55" s="122"/>
      <c r="H55" s="85"/>
      <c r="I55" s="101"/>
      <c r="J55" s="121"/>
      <c r="K55" s="81"/>
      <c r="L55" s="94"/>
      <c r="M55" s="120"/>
      <c r="N55" s="77"/>
      <c r="O55" s="119"/>
      <c r="P55" s="118"/>
    </row>
    <row r="56" spans="1:16" ht="45" customHeight="1">
      <c r="A56" s="126"/>
      <c r="B56" s="77"/>
      <c r="C56" s="125"/>
      <c r="D56" s="124"/>
      <c r="E56" s="85"/>
      <c r="F56" s="123"/>
      <c r="G56" s="122"/>
      <c r="H56" s="85"/>
      <c r="I56" s="101"/>
      <c r="J56" s="121"/>
      <c r="K56" s="81"/>
      <c r="L56" s="94"/>
      <c r="M56" s="120"/>
      <c r="N56" s="77"/>
      <c r="O56" s="119"/>
      <c r="P56" s="118"/>
    </row>
    <row r="57" spans="1:16" ht="45" customHeight="1">
      <c r="A57" s="126"/>
      <c r="B57" s="77"/>
      <c r="C57" s="125"/>
      <c r="D57" s="124"/>
      <c r="E57" s="85"/>
      <c r="F57" s="123"/>
      <c r="G57" s="122"/>
      <c r="H57" s="85"/>
      <c r="I57" s="101"/>
      <c r="J57" s="121"/>
      <c r="K57" s="81"/>
      <c r="L57" s="94"/>
      <c r="M57" s="120"/>
      <c r="N57" s="77"/>
      <c r="O57" s="119"/>
      <c r="P57" s="118"/>
    </row>
    <row r="58" spans="1:16" ht="45" customHeight="1">
      <c r="A58" s="126"/>
      <c r="B58" s="77"/>
      <c r="C58" s="125"/>
      <c r="D58" s="124"/>
      <c r="E58" s="85"/>
      <c r="F58" s="123"/>
      <c r="G58" s="122"/>
      <c r="H58" s="85"/>
      <c r="I58" s="101"/>
      <c r="J58" s="121"/>
      <c r="K58" s="81"/>
      <c r="L58" s="94"/>
      <c r="M58" s="120"/>
      <c r="N58" s="77"/>
      <c r="O58" s="119"/>
      <c r="P58" s="118"/>
    </row>
    <row r="59" spans="1:16" ht="45" customHeight="1">
      <c r="A59" s="126"/>
      <c r="B59" s="77"/>
      <c r="C59" s="125"/>
      <c r="D59" s="124"/>
      <c r="E59" s="85"/>
      <c r="F59" s="123"/>
      <c r="G59" s="122"/>
      <c r="H59" s="85"/>
      <c r="I59" s="101"/>
      <c r="J59" s="121"/>
      <c r="K59" s="81"/>
      <c r="L59" s="94"/>
      <c r="M59" s="120"/>
      <c r="N59" s="77"/>
      <c r="O59" s="119"/>
      <c r="P59" s="118"/>
    </row>
    <row r="60" spans="1:16" ht="45" customHeight="1">
      <c r="A60" s="126"/>
      <c r="B60" s="77"/>
      <c r="C60" s="125"/>
      <c r="D60" s="124"/>
      <c r="E60" s="85"/>
      <c r="F60" s="123"/>
      <c r="G60" s="122"/>
      <c r="H60" s="85"/>
      <c r="I60" s="101"/>
      <c r="J60" s="121"/>
      <c r="K60" s="81"/>
      <c r="L60" s="94"/>
      <c r="M60" s="120"/>
      <c r="N60" s="77"/>
      <c r="O60" s="119"/>
      <c r="P60" s="118"/>
    </row>
    <row r="61" spans="1:16" ht="45" customHeight="1">
      <c r="A61" s="126"/>
      <c r="B61" s="77"/>
      <c r="C61" s="125"/>
      <c r="D61" s="124"/>
      <c r="E61" s="85"/>
      <c r="F61" s="123"/>
      <c r="G61" s="122"/>
      <c r="H61" s="85"/>
      <c r="I61" s="101"/>
      <c r="J61" s="121"/>
      <c r="K61" s="81"/>
      <c r="L61" s="94"/>
      <c r="M61" s="120"/>
      <c r="N61" s="77"/>
      <c r="O61" s="119"/>
      <c r="P61" s="118"/>
    </row>
    <row r="62" spans="1:16" ht="45" customHeight="1">
      <c r="A62" s="126"/>
      <c r="B62" s="77"/>
      <c r="C62" s="125"/>
      <c r="D62" s="124"/>
      <c r="E62" s="85"/>
      <c r="F62" s="123"/>
      <c r="G62" s="122"/>
      <c r="H62" s="85"/>
      <c r="I62" s="101"/>
      <c r="J62" s="121"/>
      <c r="K62" s="81"/>
      <c r="L62" s="94"/>
      <c r="M62" s="120"/>
      <c r="N62" s="77"/>
      <c r="O62" s="119"/>
      <c r="P62" s="118"/>
    </row>
    <row r="63" spans="1:16" ht="45" customHeight="1">
      <c r="A63" s="126"/>
      <c r="B63" s="77"/>
      <c r="C63" s="125"/>
      <c r="D63" s="124"/>
      <c r="E63" s="85"/>
      <c r="F63" s="123"/>
      <c r="G63" s="122"/>
      <c r="H63" s="85"/>
      <c r="I63" s="101"/>
      <c r="J63" s="121"/>
      <c r="K63" s="81"/>
      <c r="L63" s="94"/>
      <c r="M63" s="120"/>
      <c r="N63" s="77"/>
      <c r="O63" s="119"/>
      <c r="P63" s="118"/>
    </row>
    <row r="64" spans="1:16" ht="45" customHeight="1">
      <c r="A64" s="126"/>
      <c r="B64" s="77"/>
      <c r="C64" s="125"/>
      <c r="D64" s="124"/>
      <c r="E64" s="85"/>
      <c r="F64" s="123"/>
      <c r="G64" s="122"/>
      <c r="H64" s="85"/>
      <c r="I64" s="101"/>
      <c r="J64" s="121"/>
      <c r="K64" s="81"/>
      <c r="L64" s="94"/>
      <c r="M64" s="120"/>
      <c r="N64" s="77"/>
      <c r="O64" s="119"/>
      <c r="P64" s="118"/>
    </row>
    <row r="65" spans="1:16" ht="45" customHeight="1">
      <c r="A65" s="126"/>
      <c r="B65" s="77"/>
      <c r="C65" s="125"/>
      <c r="D65" s="124"/>
      <c r="E65" s="85"/>
      <c r="F65" s="123"/>
      <c r="G65" s="122"/>
      <c r="H65" s="85"/>
      <c r="I65" s="101"/>
      <c r="J65" s="121"/>
      <c r="K65" s="81"/>
      <c r="L65" s="94"/>
      <c r="M65" s="120"/>
      <c r="N65" s="77"/>
      <c r="O65" s="119"/>
      <c r="P65" s="118"/>
    </row>
    <row r="66" spans="1:16" ht="45" customHeight="1">
      <c r="A66" s="126"/>
      <c r="B66" s="77"/>
      <c r="C66" s="125"/>
      <c r="D66" s="124"/>
      <c r="E66" s="85"/>
      <c r="F66" s="123"/>
      <c r="G66" s="122"/>
      <c r="H66" s="85"/>
      <c r="I66" s="101"/>
      <c r="J66" s="121"/>
      <c r="K66" s="81"/>
      <c r="L66" s="94"/>
      <c r="M66" s="120"/>
      <c r="N66" s="77"/>
      <c r="O66" s="119"/>
      <c r="P66" s="118"/>
    </row>
    <row r="67" spans="1:16" ht="45" customHeight="1">
      <c r="A67" s="126"/>
      <c r="B67" s="77"/>
      <c r="C67" s="125"/>
      <c r="D67" s="124"/>
      <c r="E67" s="85"/>
      <c r="F67" s="123"/>
      <c r="G67" s="122"/>
      <c r="H67" s="85"/>
      <c r="I67" s="101"/>
      <c r="J67" s="121"/>
      <c r="K67" s="81"/>
      <c r="L67" s="94"/>
      <c r="M67" s="120"/>
      <c r="N67" s="77"/>
      <c r="O67" s="119"/>
      <c r="P67" s="118"/>
    </row>
    <row r="68" spans="1:16" ht="45" customHeight="1">
      <c r="A68" s="126"/>
      <c r="B68" s="77"/>
      <c r="C68" s="125"/>
      <c r="D68" s="124"/>
      <c r="E68" s="85"/>
      <c r="F68" s="123"/>
      <c r="G68" s="122"/>
      <c r="H68" s="85"/>
      <c r="I68" s="101"/>
      <c r="J68" s="121"/>
      <c r="K68" s="81"/>
      <c r="L68" s="94"/>
      <c r="M68" s="120"/>
      <c r="N68" s="77"/>
      <c r="O68" s="119"/>
      <c r="P68" s="118"/>
    </row>
    <row r="69" spans="1:16" ht="45" customHeight="1">
      <c r="A69" s="126"/>
      <c r="B69" s="77"/>
      <c r="C69" s="125"/>
      <c r="D69" s="124"/>
      <c r="E69" s="85"/>
      <c r="F69" s="123"/>
      <c r="G69" s="122"/>
      <c r="H69" s="85"/>
      <c r="I69" s="101"/>
      <c r="J69" s="121"/>
      <c r="K69" s="81"/>
      <c r="L69" s="94"/>
      <c r="M69" s="120"/>
      <c r="N69" s="77"/>
      <c r="O69" s="119"/>
      <c r="P69" s="118"/>
    </row>
    <row r="70" spans="1:16" ht="45" customHeight="1">
      <c r="A70" s="126"/>
      <c r="B70" s="77"/>
      <c r="C70" s="125"/>
      <c r="D70" s="124"/>
      <c r="E70" s="85"/>
      <c r="F70" s="123"/>
      <c r="G70" s="122"/>
      <c r="H70" s="85"/>
      <c r="I70" s="101"/>
      <c r="J70" s="121"/>
      <c r="K70" s="81"/>
      <c r="L70" s="94"/>
      <c r="M70" s="120"/>
      <c r="N70" s="77"/>
      <c r="O70" s="119"/>
      <c r="P70" s="118"/>
    </row>
    <row r="71" spans="1:16" ht="45" customHeight="1">
      <c r="A71" s="126"/>
      <c r="B71" s="77"/>
      <c r="C71" s="125"/>
      <c r="D71" s="124"/>
      <c r="E71" s="85"/>
      <c r="F71" s="123"/>
      <c r="G71" s="122"/>
      <c r="H71" s="85"/>
      <c r="I71" s="101"/>
      <c r="J71" s="121"/>
      <c r="K71" s="81"/>
      <c r="L71" s="94"/>
      <c r="M71" s="120"/>
      <c r="N71" s="77"/>
      <c r="O71" s="119"/>
      <c r="P71" s="118"/>
    </row>
    <row r="72" spans="1:16" ht="45" customHeight="1">
      <c r="A72" s="126"/>
      <c r="B72" s="77"/>
      <c r="C72" s="125"/>
      <c r="D72" s="124"/>
      <c r="E72" s="85"/>
      <c r="F72" s="123"/>
      <c r="G72" s="122"/>
      <c r="H72" s="85"/>
      <c r="I72" s="101"/>
      <c r="J72" s="121"/>
      <c r="K72" s="81"/>
      <c r="L72" s="94"/>
      <c r="M72" s="120"/>
      <c r="N72" s="77"/>
      <c r="O72" s="119"/>
      <c r="P72" s="118"/>
    </row>
    <row r="73" spans="1:16" ht="45" customHeight="1">
      <c r="A73" s="126"/>
      <c r="B73" s="77"/>
      <c r="C73" s="125"/>
      <c r="D73" s="124"/>
      <c r="E73" s="85"/>
      <c r="F73" s="123"/>
      <c r="G73" s="122"/>
      <c r="H73" s="85"/>
      <c r="I73" s="101"/>
      <c r="J73" s="121"/>
      <c r="K73" s="81"/>
      <c r="L73" s="94"/>
      <c r="M73" s="120"/>
      <c r="N73" s="77"/>
      <c r="O73" s="119"/>
      <c r="P73" s="118"/>
    </row>
    <row r="74" spans="1:16" ht="45" customHeight="1">
      <c r="A74" s="126"/>
      <c r="B74" s="77"/>
      <c r="C74" s="125"/>
      <c r="D74" s="124"/>
      <c r="E74" s="85"/>
      <c r="F74" s="123"/>
      <c r="G74" s="122"/>
      <c r="H74" s="85"/>
      <c r="I74" s="101"/>
      <c r="J74" s="121"/>
      <c r="K74" s="81"/>
      <c r="L74" s="94"/>
      <c r="M74" s="120"/>
      <c r="N74" s="77"/>
      <c r="O74" s="119"/>
      <c r="P74" s="118"/>
    </row>
    <row r="75" spans="1:16" ht="45" customHeight="1">
      <c r="A75" s="126"/>
      <c r="B75" s="77"/>
      <c r="C75" s="125"/>
      <c r="D75" s="124"/>
      <c r="E75" s="85"/>
      <c r="F75" s="123"/>
      <c r="G75" s="122"/>
      <c r="H75" s="85"/>
      <c r="I75" s="101"/>
      <c r="J75" s="121"/>
      <c r="K75" s="81"/>
      <c r="L75" s="94"/>
      <c r="M75" s="120"/>
      <c r="N75" s="77"/>
      <c r="O75" s="119"/>
      <c r="P75" s="118"/>
    </row>
    <row r="76" spans="1:16" ht="45" customHeight="1">
      <c r="A76" s="126"/>
      <c r="B76" s="77"/>
      <c r="C76" s="125"/>
      <c r="D76" s="124"/>
      <c r="E76" s="85"/>
      <c r="F76" s="123"/>
      <c r="G76" s="122"/>
      <c r="H76" s="85"/>
      <c r="I76" s="101"/>
      <c r="J76" s="121"/>
      <c r="K76" s="81"/>
      <c r="L76" s="94"/>
      <c r="M76" s="120"/>
      <c r="N76" s="77"/>
      <c r="O76" s="119"/>
      <c r="P76" s="118"/>
    </row>
    <row r="77" spans="1:16" ht="45" customHeight="1">
      <c r="A77" s="126"/>
      <c r="B77" s="77"/>
      <c r="C77" s="125"/>
      <c r="D77" s="124"/>
      <c r="E77" s="85"/>
      <c r="F77" s="123"/>
      <c r="G77" s="122"/>
      <c r="H77" s="85"/>
      <c r="I77" s="101"/>
      <c r="J77" s="121"/>
      <c r="K77" s="81"/>
      <c r="L77" s="94"/>
      <c r="M77" s="120"/>
      <c r="N77" s="77"/>
      <c r="O77" s="119"/>
      <c r="P77" s="118"/>
    </row>
    <row r="78" spans="1:16" ht="45" customHeight="1">
      <c r="A78" s="126"/>
      <c r="B78" s="77"/>
      <c r="C78" s="125"/>
      <c r="D78" s="124"/>
      <c r="E78" s="85"/>
      <c r="F78" s="123"/>
      <c r="G78" s="122"/>
      <c r="H78" s="85"/>
      <c r="I78" s="101"/>
      <c r="J78" s="121"/>
      <c r="K78" s="81"/>
      <c r="L78" s="94"/>
      <c r="M78" s="120"/>
      <c r="N78" s="77"/>
      <c r="O78" s="119"/>
      <c r="P78" s="118"/>
    </row>
    <row r="79" spans="1:16" ht="45" customHeight="1">
      <c r="A79" s="126"/>
      <c r="B79" s="77"/>
      <c r="C79" s="125"/>
      <c r="D79" s="124"/>
      <c r="E79" s="85"/>
      <c r="F79" s="123"/>
      <c r="G79" s="122"/>
      <c r="H79" s="85"/>
      <c r="I79" s="101"/>
      <c r="J79" s="121"/>
      <c r="K79" s="81"/>
      <c r="L79" s="94"/>
      <c r="M79" s="120"/>
      <c r="N79" s="77"/>
      <c r="O79" s="119"/>
      <c r="P79" s="118"/>
    </row>
    <row r="80" spans="1:16" ht="45" customHeight="1">
      <c r="A80" s="126"/>
      <c r="B80" s="77"/>
      <c r="C80" s="125"/>
      <c r="D80" s="124"/>
      <c r="E80" s="85"/>
      <c r="F80" s="123"/>
      <c r="G80" s="122"/>
      <c r="H80" s="85"/>
      <c r="I80" s="101"/>
      <c r="J80" s="121"/>
      <c r="K80" s="81"/>
      <c r="L80" s="94"/>
      <c r="M80" s="120"/>
      <c r="N80" s="77"/>
      <c r="O80" s="119"/>
      <c r="P80" s="118"/>
    </row>
    <row r="81" spans="1:16" ht="45" customHeight="1">
      <c r="A81" s="126"/>
      <c r="B81" s="77"/>
      <c r="C81" s="125"/>
      <c r="D81" s="124"/>
      <c r="E81" s="85"/>
      <c r="F81" s="123"/>
      <c r="G81" s="122"/>
      <c r="H81" s="85"/>
      <c r="I81" s="101"/>
      <c r="J81" s="121"/>
      <c r="K81" s="81"/>
      <c r="L81" s="94"/>
      <c r="M81" s="120"/>
      <c r="N81" s="77"/>
      <c r="O81" s="119"/>
      <c r="P81" s="118"/>
    </row>
    <row r="82" spans="1:16" ht="45" customHeight="1">
      <c r="A82" s="126"/>
      <c r="B82" s="77"/>
      <c r="C82" s="125"/>
      <c r="D82" s="124"/>
      <c r="E82" s="85"/>
      <c r="F82" s="123"/>
      <c r="G82" s="122"/>
      <c r="H82" s="85"/>
      <c r="I82" s="101"/>
      <c r="J82" s="121"/>
      <c r="K82" s="81"/>
      <c r="L82" s="94"/>
      <c r="M82" s="120"/>
      <c r="N82" s="77"/>
      <c r="O82" s="119"/>
      <c r="P82" s="118"/>
    </row>
    <row r="83" spans="1:16" ht="45" customHeight="1">
      <c r="A83" s="126"/>
      <c r="B83" s="77"/>
      <c r="C83" s="125"/>
      <c r="D83" s="124"/>
      <c r="E83" s="85"/>
      <c r="F83" s="123"/>
      <c r="G83" s="122"/>
      <c r="H83" s="85"/>
      <c r="I83" s="101"/>
      <c r="J83" s="121"/>
      <c r="K83" s="81"/>
      <c r="L83" s="94"/>
      <c r="M83" s="120"/>
      <c r="N83" s="77"/>
      <c r="O83" s="119"/>
      <c r="P83" s="118"/>
    </row>
    <row r="84" spans="1:16" ht="45" customHeight="1">
      <c r="A84" s="126"/>
      <c r="B84" s="77"/>
      <c r="C84" s="125"/>
      <c r="D84" s="124"/>
      <c r="E84" s="85"/>
      <c r="F84" s="123"/>
      <c r="G84" s="122"/>
      <c r="H84" s="85"/>
      <c r="I84" s="101"/>
      <c r="J84" s="121"/>
      <c r="K84" s="81"/>
      <c r="L84" s="94"/>
      <c r="M84" s="120"/>
      <c r="N84" s="77"/>
      <c r="O84" s="119"/>
      <c r="P84" s="118"/>
    </row>
    <row r="85" spans="1:16" ht="45" customHeight="1">
      <c r="A85" s="126"/>
      <c r="B85" s="77"/>
      <c r="C85" s="125"/>
      <c r="D85" s="124"/>
      <c r="E85" s="85"/>
      <c r="F85" s="123"/>
      <c r="G85" s="122"/>
      <c r="H85" s="85"/>
      <c r="I85" s="101"/>
      <c r="J85" s="121"/>
      <c r="K85" s="81"/>
      <c r="L85" s="94"/>
      <c r="M85" s="120"/>
      <c r="N85" s="77"/>
      <c r="O85" s="119"/>
      <c r="P85" s="118"/>
    </row>
    <row r="86" spans="1:16" ht="45" customHeight="1">
      <c r="A86" s="126"/>
      <c r="B86" s="77"/>
      <c r="C86" s="125"/>
      <c r="D86" s="124"/>
      <c r="E86" s="85"/>
      <c r="F86" s="123"/>
      <c r="G86" s="122"/>
      <c r="H86" s="85"/>
      <c r="I86" s="101"/>
      <c r="J86" s="121"/>
      <c r="K86" s="81"/>
      <c r="L86" s="94"/>
      <c r="M86" s="120"/>
      <c r="N86" s="77"/>
      <c r="O86" s="119"/>
      <c r="P86" s="118"/>
    </row>
    <row r="87" spans="1:16" ht="45" customHeight="1">
      <c r="A87" s="126"/>
      <c r="B87" s="77"/>
      <c r="C87" s="125"/>
      <c r="D87" s="124"/>
      <c r="E87" s="85"/>
      <c r="F87" s="123"/>
      <c r="G87" s="122"/>
      <c r="H87" s="85"/>
      <c r="I87" s="101"/>
      <c r="J87" s="121"/>
      <c r="K87" s="81"/>
      <c r="L87" s="94"/>
      <c r="M87" s="120"/>
      <c r="N87" s="77"/>
      <c r="O87" s="119"/>
      <c r="P87" s="118"/>
    </row>
    <row r="88" spans="1:16" ht="45" customHeight="1">
      <c r="A88" s="126"/>
      <c r="B88" s="77"/>
      <c r="C88" s="125"/>
      <c r="D88" s="124"/>
      <c r="E88" s="85"/>
      <c r="F88" s="123"/>
      <c r="G88" s="122"/>
      <c r="H88" s="85"/>
      <c r="I88" s="101"/>
      <c r="J88" s="121"/>
      <c r="K88" s="81"/>
      <c r="L88" s="94"/>
      <c r="M88" s="120"/>
      <c r="N88" s="77"/>
      <c r="O88" s="119"/>
      <c r="P88" s="118"/>
    </row>
    <row r="89" spans="1:16" ht="45" customHeight="1">
      <c r="A89" s="126"/>
      <c r="B89" s="77"/>
      <c r="C89" s="125"/>
      <c r="D89" s="124"/>
      <c r="E89" s="85"/>
      <c r="F89" s="123"/>
      <c r="G89" s="122"/>
      <c r="H89" s="85"/>
      <c r="I89" s="101"/>
      <c r="J89" s="121"/>
      <c r="K89" s="81"/>
      <c r="L89" s="94"/>
      <c r="M89" s="120"/>
      <c r="N89" s="77"/>
      <c r="O89" s="119"/>
      <c r="P89" s="118"/>
    </row>
    <row r="90" spans="1:16" ht="45" customHeight="1">
      <c r="A90" s="126"/>
      <c r="B90" s="77"/>
      <c r="C90" s="125"/>
      <c r="D90" s="124"/>
      <c r="E90" s="85"/>
      <c r="F90" s="123"/>
      <c r="G90" s="122"/>
      <c r="H90" s="85"/>
      <c r="I90" s="101"/>
      <c r="J90" s="121"/>
      <c r="K90" s="81"/>
      <c r="L90" s="94"/>
      <c r="M90" s="120"/>
      <c r="N90" s="77"/>
      <c r="O90" s="119"/>
      <c r="P90" s="118"/>
    </row>
    <row r="91" spans="1:16" ht="45" customHeight="1">
      <c r="A91" s="126"/>
      <c r="B91" s="77"/>
      <c r="C91" s="125"/>
      <c r="D91" s="124"/>
      <c r="E91" s="85"/>
      <c r="F91" s="123"/>
      <c r="G91" s="122"/>
      <c r="H91" s="85"/>
      <c r="I91" s="101"/>
      <c r="J91" s="121"/>
      <c r="K91" s="81"/>
      <c r="L91" s="94"/>
      <c r="M91" s="120"/>
      <c r="N91" s="77"/>
      <c r="O91" s="119"/>
      <c r="P91" s="118"/>
    </row>
    <row r="92" spans="1:16" ht="45" customHeight="1">
      <c r="A92" s="126"/>
      <c r="B92" s="77"/>
      <c r="C92" s="125"/>
      <c r="D92" s="124"/>
      <c r="E92" s="85"/>
      <c r="F92" s="123"/>
      <c r="G92" s="122"/>
      <c r="H92" s="85"/>
      <c r="I92" s="101"/>
      <c r="J92" s="121"/>
      <c r="K92" s="81"/>
      <c r="L92" s="94"/>
      <c r="M92" s="120"/>
      <c r="N92" s="77"/>
      <c r="O92" s="119"/>
      <c r="P92" s="118"/>
    </row>
    <row r="93" spans="1:16" ht="45" customHeight="1">
      <c r="A93" s="126"/>
      <c r="B93" s="77"/>
      <c r="C93" s="125"/>
      <c r="D93" s="124"/>
      <c r="E93" s="85"/>
      <c r="F93" s="123"/>
      <c r="G93" s="122"/>
      <c r="H93" s="85"/>
      <c r="I93" s="101"/>
      <c r="J93" s="121"/>
      <c r="K93" s="81"/>
      <c r="L93" s="94"/>
      <c r="M93" s="120"/>
      <c r="N93" s="77"/>
      <c r="O93" s="119"/>
      <c r="P93" s="118"/>
    </row>
    <row r="94" spans="1:16" ht="45" customHeight="1">
      <c r="A94" s="126"/>
      <c r="B94" s="77"/>
      <c r="C94" s="125"/>
      <c r="D94" s="124"/>
      <c r="E94" s="85"/>
      <c r="F94" s="123"/>
      <c r="G94" s="122"/>
      <c r="H94" s="85"/>
      <c r="I94" s="101"/>
      <c r="J94" s="121"/>
      <c r="K94" s="81"/>
      <c r="L94" s="94"/>
      <c r="M94" s="120"/>
      <c r="N94" s="77"/>
      <c r="O94" s="119"/>
      <c r="P94" s="118"/>
    </row>
    <row r="95" spans="1:16" ht="45" customHeight="1">
      <c r="A95" s="126"/>
      <c r="B95" s="77"/>
      <c r="C95" s="125"/>
      <c r="D95" s="124"/>
      <c r="E95" s="85"/>
      <c r="F95" s="123"/>
      <c r="G95" s="122"/>
      <c r="H95" s="85"/>
      <c r="I95" s="101"/>
      <c r="J95" s="121"/>
      <c r="K95" s="81"/>
      <c r="L95" s="94"/>
      <c r="M95" s="120"/>
      <c r="N95" s="77"/>
      <c r="O95" s="119"/>
      <c r="P95" s="118"/>
    </row>
    <row r="96" spans="1:16" ht="45" customHeight="1">
      <c r="A96" s="126"/>
      <c r="B96" s="77"/>
      <c r="C96" s="125"/>
      <c r="D96" s="124"/>
      <c r="E96" s="85"/>
      <c r="F96" s="123"/>
      <c r="G96" s="122"/>
      <c r="H96" s="85"/>
      <c r="I96" s="101"/>
      <c r="J96" s="121"/>
      <c r="K96" s="81"/>
      <c r="L96" s="94"/>
      <c r="M96" s="120"/>
      <c r="N96" s="77"/>
      <c r="O96" s="119"/>
      <c r="P96" s="118"/>
    </row>
    <row r="97" spans="1:16" ht="45" customHeight="1">
      <c r="A97" s="126"/>
      <c r="B97" s="77"/>
      <c r="C97" s="125"/>
      <c r="D97" s="124"/>
      <c r="E97" s="85"/>
      <c r="F97" s="123"/>
      <c r="G97" s="122"/>
      <c r="H97" s="85"/>
      <c r="I97" s="101"/>
      <c r="J97" s="121"/>
      <c r="K97" s="81"/>
      <c r="L97" s="94"/>
      <c r="M97" s="120"/>
      <c r="N97" s="77"/>
      <c r="O97" s="119"/>
      <c r="P97" s="118"/>
    </row>
    <row r="98" spans="1:16" ht="45" customHeight="1">
      <c r="A98" s="126"/>
      <c r="B98" s="77"/>
      <c r="C98" s="125"/>
      <c r="D98" s="124"/>
      <c r="E98" s="85"/>
      <c r="F98" s="123"/>
      <c r="G98" s="122"/>
      <c r="H98" s="85"/>
      <c r="I98" s="101"/>
      <c r="J98" s="121"/>
      <c r="K98" s="81"/>
      <c r="L98" s="94"/>
      <c r="M98" s="120"/>
      <c r="N98" s="77"/>
      <c r="O98" s="119"/>
      <c r="P98" s="118"/>
    </row>
    <row r="99" spans="1:16" ht="45" customHeight="1">
      <c r="A99" s="126"/>
      <c r="B99" s="77"/>
      <c r="C99" s="125"/>
      <c r="D99" s="124"/>
      <c r="E99" s="85"/>
      <c r="F99" s="123"/>
      <c r="G99" s="122"/>
      <c r="H99" s="85"/>
      <c r="I99" s="101"/>
      <c r="J99" s="121"/>
      <c r="K99" s="81"/>
      <c r="L99" s="94"/>
      <c r="M99" s="120"/>
      <c r="N99" s="77"/>
      <c r="O99" s="119"/>
      <c r="P99" s="118"/>
    </row>
    <row r="100" spans="1:16" ht="45" customHeight="1">
      <c r="A100" s="126"/>
      <c r="B100" s="77"/>
      <c r="C100" s="125"/>
      <c r="D100" s="124"/>
      <c r="E100" s="85"/>
      <c r="F100" s="123"/>
      <c r="G100" s="122"/>
      <c r="H100" s="85"/>
      <c r="I100" s="101"/>
      <c r="J100" s="121"/>
      <c r="K100" s="81"/>
      <c r="L100" s="94"/>
      <c r="M100" s="120"/>
      <c r="N100" s="77"/>
      <c r="O100" s="119"/>
      <c r="P100" s="118"/>
    </row>
    <row r="101" spans="1:16" ht="45" customHeight="1">
      <c r="A101" s="126"/>
      <c r="B101" s="77"/>
      <c r="C101" s="125"/>
      <c r="D101" s="124"/>
      <c r="E101" s="85"/>
      <c r="F101" s="123"/>
      <c r="G101" s="122"/>
      <c r="H101" s="85"/>
      <c r="I101" s="101"/>
      <c r="J101" s="121"/>
      <c r="K101" s="81"/>
      <c r="L101" s="94"/>
      <c r="M101" s="120"/>
      <c r="N101" s="77"/>
      <c r="O101" s="119"/>
      <c r="P101" s="118"/>
    </row>
    <row r="102" spans="1:16" ht="45" customHeight="1">
      <c r="A102" s="126"/>
      <c r="B102" s="77"/>
      <c r="C102" s="125"/>
      <c r="D102" s="124"/>
      <c r="E102" s="85"/>
      <c r="F102" s="123"/>
      <c r="G102" s="122"/>
      <c r="H102" s="85"/>
      <c r="I102" s="101"/>
      <c r="J102" s="121"/>
      <c r="K102" s="81"/>
      <c r="L102" s="94"/>
      <c r="M102" s="120"/>
      <c r="N102" s="77"/>
      <c r="O102" s="119"/>
      <c r="P102" s="118"/>
    </row>
    <row r="103" spans="1:16" ht="45" customHeight="1">
      <c r="A103" s="126"/>
      <c r="B103" s="77"/>
      <c r="C103" s="125"/>
      <c r="D103" s="124"/>
      <c r="E103" s="85"/>
      <c r="F103" s="123"/>
      <c r="G103" s="122"/>
      <c r="H103" s="85"/>
      <c r="I103" s="101"/>
      <c r="J103" s="121"/>
      <c r="K103" s="81"/>
      <c r="L103" s="94"/>
      <c r="M103" s="120"/>
      <c r="N103" s="77"/>
      <c r="O103" s="119"/>
      <c r="P103" s="118"/>
    </row>
    <row r="104" spans="1:16" ht="45" customHeight="1">
      <c r="A104" s="126"/>
      <c r="B104" s="77"/>
      <c r="C104" s="125"/>
      <c r="D104" s="124"/>
      <c r="E104" s="85"/>
      <c r="F104" s="123"/>
      <c r="G104" s="122"/>
      <c r="H104" s="85"/>
      <c r="I104" s="101"/>
      <c r="J104" s="121"/>
      <c r="K104" s="81"/>
      <c r="L104" s="94"/>
      <c r="M104" s="120"/>
      <c r="N104" s="77"/>
      <c r="O104" s="119"/>
      <c r="P104" s="118"/>
    </row>
    <row r="105" spans="1:16" ht="45" customHeight="1">
      <c r="A105" s="126"/>
      <c r="B105" s="77"/>
      <c r="C105" s="125"/>
      <c r="D105" s="124"/>
      <c r="E105" s="85"/>
      <c r="F105" s="123"/>
      <c r="G105" s="122"/>
      <c r="H105" s="85"/>
      <c r="I105" s="101"/>
      <c r="J105" s="121"/>
      <c r="K105" s="81"/>
      <c r="L105" s="94"/>
      <c r="M105" s="120"/>
      <c r="N105" s="77"/>
      <c r="O105" s="119"/>
      <c r="P105" s="118"/>
    </row>
    <row r="106" spans="1:16" ht="45" customHeight="1">
      <c r="A106" s="126"/>
      <c r="B106" s="77"/>
      <c r="C106" s="125"/>
      <c r="D106" s="124"/>
      <c r="E106" s="85"/>
      <c r="F106" s="123"/>
      <c r="G106" s="122"/>
      <c r="H106" s="85"/>
      <c r="I106" s="101"/>
      <c r="J106" s="121"/>
      <c r="K106" s="81"/>
      <c r="L106" s="94"/>
      <c r="M106" s="120"/>
      <c r="N106" s="77"/>
      <c r="O106" s="119"/>
      <c r="P106" s="118"/>
    </row>
    <row r="107" spans="1:16" ht="45" customHeight="1">
      <c r="A107" s="126"/>
      <c r="B107" s="77"/>
      <c r="C107" s="125"/>
      <c r="D107" s="124"/>
      <c r="E107" s="85"/>
      <c r="F107" s="123"/>
      <c r="G107" s="122"/>
      <c r="H107" s="85"/>
      <c r="I107" s="101"/>
      <c r="J107" s="121"/>
      <c r="K107" s="81"/>
      <c r="L107" s="94"/>
      <c r="M107" s="120"/>
      <c r="N107" s="77"/>
      <c r="O107" s="119"/>
      <c r="P107" s="118"/>
    </row>
    <row r="108" spans="1:16" ht="45" customHeight="1">
      <c r="A108" s="126"/>
      <c r="B108" s="77"/>
      <c r="C108" s="125"/>
      <c r="D108" s="124"/>
      <c r="E108" s="85"/>
      <c r="F108" s="123"/>
      <c r="G108" s="122"/>
      <c r="H108" s="85"/>
      <c r="I108" s="101"/>
      <c r="J108" s="121"/>
      <c r="K108" s="81"/>
      <c r="L108" s="94"/>
      <c r="M108" s="120"/>
      <c r="N108" s="77"/>
      <c r="O108" s="119"/>
      <c r="P108" s="118"/>
    </row>
    <row r="109" spans="1:16" ht="45" customHeight="1">
      <c r="A109" s="126"/>
      <c r="B109" s="77"/>
      <c r="C109" s="125"/>
      <c r="D109" s="124"/>
      <c r="E109" s="85"/>
      <c r="F109" s="123"/>
      <c r="G109" s="122"/>
      <c r="H109" s="85"/>
      <c r="I109" s="101"/>
      <c r="J109" s="121"/>
      <c r="K109" s="81"/>
      <c r="L109" s="94"/>
      <c r="M109" s="120"/>
      <c r="N109" s="77"/>
      <c r="O109" s="119"/>
      <c r="P109" s="118"/>
    </row>
    <row r="110" spans="1:16" ht="45" customHeight="1">
      <c r="A110" s="126"/>
      <c r="B110" s="77"/>
      <c r="C110" s="125"/>
      <c r="D110" s="124"/>
      <c r="E110" s="85"/>
      <c r="F110" s="123"/>
      <c r="G110" s="122"/>
      <c r="H110" s="85"/>
      <c r="I110" s="101"/>
      <c r="J110" s="121"/>
      <c r="K110" s="81"/>
      <c r="L110" s="94"/>
      <c r="M110" s="120"/>
      <c r="N110" s="77"/>
      <c r="O110" s="119"/>
      <c r="P110" s="118"/>
    </row>
    <row r="111" spans="1:16" ht="45" customHeight="1">
      <c r="A111" s="126"/>
      <c r="B111" s="77"/>
      <c r="C111" s="125"/>
      <c r="D111" s="124"/>
      <c r="E111" s="85"/>
      <c r="F111" s="123"/>
      <c r="G111" s="122"/>
      <c r="H111" s="85"/>
      <c r="I111" s="101"/>
      <c r="J111" s="121"/>
      <c r="K111" s="81"/>
      <c r="L111" s="94"/>
      <c r="M111" s="120"/>
      <c r="N111" s="77"/>
      <c r="O111" s="119"/>
      <c r="P111" s="118"/>
    </row>
    <row r="112" spans="1:16" ht="45" customHeight="1">
      <c r="A112" s="126"/>
      <c r="B112" s="77"/>
      <c r="C112" s="125"/>
      <c r="D112" s="124"/>
      <c r="E112" s="85"/>
      <c r="F112" s="123"/>
      <c r="G112" s="122"/>
      <c r="H112" s="85"/>
      <c r="I112" s="101"/>
      <c r="J112" s="121"/>
      <c r="K112" s="81"/>
      <c r="L112" s="94"/>
      <c r="M112" s="120"/>
      <c r="N112" s="77"/>
      <c r="O112" s="119"/>
      <c r="P112" s="118"/>
    </row>
    <row r="113" spans="1:16" ht="45" customHeight="1">
      <c r="A113" s="126"/>
      <c r="B113" s="77"/>
      <c r="C113" s="125"/>
      <c r="D113" s="124"/>
      <c r="E113" s="85"/>
      <c r="F113" s="123"/>
      <c r="G113" s="122"/>
      <c r="H113" s="85"/>
      <c r="I113" s="101"/>
      <c r="J113" s="121"/>
      <c r="K113" s="81"/>
      <c r="L113" s="94"/>
      <c r="M113" s="120"/>
      <c r="N113" s="77"/>
      <c r="O113" s="119"/>
      <c r="P113" s="118"/>
    </row>
    <row r="114" spans="1:16" ht="45" customHeight="1">
      <c r="A114" s="126"/>
      <c r="B114" s="77"/>
      <c r="C114" s="125"/>
      <c r="D114" s="124"/>
      <c r="E114" s="85"/>
      <c r="F114" s="123"/>
      <c r="G114" s="122"/>
      <c r="H114" s="85"/>
      <c r="I114" s="101"/>
      <c r="J114" s="121"/>
      <c r="K114" s="81"/>
      <c r="L114" s="94"/>
      <c r="M114" s="120"/>
      <c r="N114" s="77"/>
      <c r="O114" s="119"/>
      <c r="P114" s="118"/>
    </row>
    <row r="115" spans="1:16" ht="45" customHeight="1">
      <c r="A115" s="126"/>
      <c r="B115" s="77"/>
      <c r="C115" s="125"/>
      <c r="D115" s="124"/>
      <c r="E115" s="85"/>
      <c r="F115" s="123"/>
      <c r="G115" s="122"/>
      <c r="H115" s="85"/>
      <c r="I115" s="101"/>
      <c r="J115" s="121"/>
      <c r="K115" s="81"/>
      <c r="L115" s="94"/>
      <c r="M115" s="120"/>
      <c r="N115" s="77"/>
      <c r="O115" s="119"/>
      <c r="P115" s="118"/>
    </row>
    <row r="116" spans="1:16" ht="45" customHeight="1">
      <c r="A116" s="126"/>
      <c r="B116" s="77"/>
      <c r="C116" s="125"/>
      <c r="D116" s="124"/>
      <c r="E116" s="85"/>
      <c r="F116" s="123"/>
      <c r="G116" s="122"/>
      <c r="H116" s="85"/>
      <c r="I116" s="101"/>
      <c r="J116" s="121"/>
      <c r="K116" s="81"/>
      <c r="L116" s="94"/>
      <c r="M116" s="120"/>
      <c r="N116" s="77"/>
      <c r="O116" s="119"/>
      <c r="P116" s="118"/>
    </row>
    <row r="117" spans="1:16" ht="45" customHeight="1">
      <c r="A117" s="126"/>
      <c r="B117" s="77"/>
      <c r="C117" s="125"/>
      <c r="D117" s="124"/>
      <c r="E117" s="85"/>
      <c r="F117" s="123"/>
      <c r="G117" s="122"/>
      <c r="H117" s="85"/>
      <c r="I117" s="101"/>
      <c r="J117" s="121"/>
      <c r="K117" s="81"/>
      <c r="L117" s="94"/>
      <c r="M117" s="120"/>
      <c r="N117" s="77"/>
      <c r="O117" s="119"/>
      <c r="P117" s="118"/>
    </row>
    <row r="118" spans="1:16" ht="45" customHeight="1">
      <c r="A118" s="126"/>
      <c r="B118" s="77"/>
      <c r="C118" s="125"/>
      <c r="D118" s="124"/>
      <c r="E118" s="85"/>
      <c r="F118" s="123"/>
      <c r="G118" s="122"/>
      <c r="H118" s="85"/>
      <c r="I118" s="101"/>
      <c r="J118" s="121"/>
      <c r="K118" s="81"/>
      <c r="L118" s="94"/>
      <c r="M118" s="120"/>
      <c r="N118" s="77"/>
      <c r="O118" s="119"/>
      <c r="P118" s="118"/>
    </row>
    <row r="119" spans="1:16" ht="45" customHeight="1">
      <c r="A119" s="126"/>
      <c r="B119" s="77"/>
      <c r="C119" s="125"/>
      <c r="D119" s="124"/>
      <c r="E119" s="85"/>
      <c r="F119" s="123"/>
      <c r="G119" s="122"/>
      <c r="H119" s="85"/>
      <c r="I119" s="101"/>
      <c r="J119" s="121"/>
      <c r="K119" s="81"/>
      <c r="L119" s="94"/>
      <c r="M119" s="120"/>
      <c r="N119" s="77"/>
      <c r="O119" s="119"/>
      <c r="P119" s="118"/>
    </row>
    <row r="120" spans="1:16" ht="45" customHeight="1">
      <c r="A120" s="126"/>
      <c r="B120" s="77"/>
      <c r="C120" s="125"/>
      <c r="D120" s="124"/>
      <c r="E120" s="85"/>
      <c r="F120" s="123"/>
      <c r="G120" s="122"/>
      <c r="H120" s="85"/>
      <c r="I120" s="101"/>
      <c r="J120" s="121"/>
      <c r="K120" s="81"/>
      <c r="L120" s="94"/>
      <c r="M120" s="120"/>
      <c r="N120" s="77"/>
      <c r="O120" s="119"/>
      <c r="P120" s="118"/>
    </row>
    <row r="121" spans="1:16" ht="45" customHeight="1">
      <c r="A121" s="126"/>
      <c r="B121" s="77"/>
      <c r="C121" s="125"/>
      <c r="D121" s="124"/>
      <c r="E121" s="85"/>
      <c r="F121" s="123"/>
      <c r="G121" s="122"/>
      <c r="H121" s="85"/>
      <c r="I121" s="101"/>
      <c r="J121" s="121"/>
      <c r="K121" s="81"/>
      <c r="L121" s="94"/>
      <c r="M121" s="120"/>
      <c r="N121" s="77"/>
      <c r="O121" s="119"/>
      <c r="P121" s="118"/>
    </row>
    <row r="122" spans="1:16" ht="45" customHeight="1">
      <c r="A122" s="126"/>
      <c r="B122" s="77"/>
      <c r="C122" s="125"/>
      <c r="D122" s="124"/>
      <c r="E122" s="85"/>
      <c r="F122" s="123"/>
      <c r="G122" s="122"/>
      <c r="H122" s="85"/>
      <c r="I122" s="101"/>
      <c r="J122" s="121"/>
      <c r="K122" s="81"/>
      <c r="L122" s="94"/>
      <c r="M122" s="120"/>
      <c r="N122" s="77"/>
      <c r="O122" s="119"/>
      <c r="P122" s="118"/>
    </row>
    <row r="123" spans="1:16" ht="45" customHeight="1">
      <c r="A123" s="126"/>
      <c r="B123" s="77"/>
      <c r="C123" s="125"/>
      <c r="D123" s="124"/>
      <c r="E123" s="85"/>
      <c r="F123" s="123"/>
      <c r="G123" s="122"/>
      <c r="H123" s="85"/>
      <c r="I123" s="101"/>
      <c r="J123" s="121"/>
      <c r="K123" s="81"/>
      <c r="L123" s="94"/>
      <c r="M123" s="120"/>
      <c r="N123" s="77"/>
      <c r="O123" s="119"/>
      <c r="P123" s="118"/>
    </row>
    <row r="124" spans="1:16" ht="45" customHeight="1">
      <c r="A124" s="126"/>
      <c r="B124" s="77"/>
      <c r="C124" s="125"/>
      <c r="D124" s="124"/>
      <c r="E124" s="85"/>
      <c r="F124" s="123"/>
      <c r="G124" s="122"/>
      <c r="H124" s="85"/>
      <c r="I124" s="101"/>
      <c r="J124" s="121"/>
      <c r="K124" s="81"/>
      <c r="L124" s="94"/>
      <c r="M124" s="120"/>
      <c r="N124" s="77"/>
      <c r="O124" s="119"/>
      <c r="P124" s="118"/>
    </row>
    <row r="125" spans="1:16" ht="45" customHeight="1">
      <c r="A125" s="126"/>
      <c r="B125" s="77"/>
      <c r="C125" s="125"/>
      <c r="D125" s="124"/>
      <c r="E125" s="85"/>
      <c r="F125" s="123"/>
      <c r="G125" s="122"/>
      <c r="H125" s="85"/>
      <c r="I125" s="101"/>
      <c r="J125" s="121"/>
      <c r="K125" s="81"/>
      <c r="L125" s="94"/>
      <c r="M125" s="120"/>
      <c r="N125" s="77"/>
      <c r="O125" s="119"/>
      <c r="P125" s="118"/>
    </row>
    <row r="126" spans="1:16" ht="45" customHeight="1">
      <c r="A126" s="126"/>
      <c r="B126" s="77"/>
      <c r="C126" s="125"/>
      <c r="D126" s="124"/>
      <c r="E126" s="85"/>
      <c r="F126" s="123"/>
      <c r="G126" s="122"/>
      <c r="H126" s="85"/>
      <c r="I126" s="101"/>
      <c r="J126" s="121"/>
      <c r="K126" s="81"/>
      <c r="L126" s="94"/>
      <c r="M126" s="120"/>
      <c r="N126" s="77"/>
      <c r="O126" s="119"/>
      <c r="P126" s="118"/>
    </row>
    <row r="127" spans="1:16" ht="45" customHeight="1">
      <c r="A127" s="126"/>
      <c r="B127" s="77"/>
      <c r="C127" s="125"/>
      <c r="D127" s="124"/>
      <c r="E127" s="85"/>
      <c r="F127" s="123"/>
      <c r="G127" s="122"/>
      <c r="H127" s="85"/>
      <c r="I127" s="101"/>
      <c r="J127" s="121"/>
      <c r="K127" s="81"/>
      <c r="L127" s="94"/>
      <c r="M127" s="120"/>
      <c r="N127" s="77"/>
      <c r="O127" s="119"/>
      <c r="P127" s="118"/>
    </row>
    <row r="128" spans="1:16" ht="45" customHeight="1">
      <c r="A128" s="126"/>
      <c r="B128" s="77"/>
      <c r="C128" s="125"/>
      <c r="D128" s="124"/>
      <c r="E128" s="85"/>
      <c r="F128" s="123"/>
      <c r="G128" s="122"/>
      <c r="H128" s="85"/>
      <c r="I128" s="101"/>
      <c r="J128" s="121"/>
      <c r="K128" s="81"/>
      <c r="L128" s="94"/>
      <c r="M128" s="120"/>
      <c r="N128" s="77"/>
      <c r="O128" s="119"/>
      <c r="P128" s="118"/>
    </row>
    <row r="129" spans="1:16" ht="45" customHeight="1">
      <c r="A129" s="126"/>
      <c r="B129" s="77"/>
      <c r="C129" s="125"/>
      <c r="D129" s="124"/>
      <c r="E129" s="85"/>
      <c r="F129" s="123"/>
      <c r="G129" s="122"/>
      <c r="H129" s="85"/>
      <c r="I129" s="101"/>
      <c r="J129" s="121"/>
      <c r="K129" s="81"/>
      <c r="L129" s="94"/>
      <c r="M129" s="120"/>
      <c r="N129" s="77"/>
      <c r="O129" s="119"/>
      <c r="P129" s="118"/>
    </row>
    <row r="130" spans="1:16" ht="45" customHeight="1">
      <c r="A130" s="126"/>
      <c r="B130" s="77"/>
      <c r="C130" s="125"/>
      <c r="D130" s="124"/>
      <c r="E130" s="85"/>
      <c r="F130" s="123"/>
      <c r="G130" s="122"/>
      <c r="H130" s="85"/>
      <c r="I130" s="101"/>
      <c r="J130" s="121"/>
      <c r="K130" s="81"/>
      <c r="L130" s="94"/>
      <c r="M130" s="120"/>
      <c r="N130" s="77"/>
      <c r="O130" s="119"/>
      <c r="P130" s="118"/>
    </row>
    <row r="131" spans="1:16" ht="45" customHeight="1">
      <c r="A131" s="126"/>
      <c r="B131" s="77"/>
      <c r="C131" s="125"/>
      <c r="D131" s="124"/>
      <c r="E131" s="85"/>
      <c r="F131" s="123"/>
      <c r="G131" s="122"/>
      <c r="H131" s="85"/>
      <c r="I131" s="101"/>
      <c r="J131" s="121"/>
      <c r="K131" s="81"/>
      <c r="L131" s="94"/>
      <c r="M131" s="120"/>
      <c r="N131" s="77"/>
      <c r="O131" s="119"/>
      <c r="P131" s="118"/>
    </row>
    <row r="132" spans="1:16" ht="45" customHeight="1">
      <c r="A132" s="126"/>
      <c r="B132" s="77"/>
      <c r="C132" s="125"/>
      <c r="D132" s="124"/>
      <c r="E132" s="85"/>
      <c r="F132" s="123"/>
      <c r="G132" s="122"/>
      <c r="H132" s="85"/>
      <c r="I132" s="101"/>
      <c r="J132" s="121"/>
      <c r="K132" s="81"/>
      <c r="L132" s="94"/>
      <c r="M132" s="120"/>
      <c r="N132" s="77"/>
      <c r="O132" s="119"/>
      <c r="P132" s="118"/>
    </row>
    <row r="133" spans="1:16" ht="45" customHeight="1">
      <c r="A133" s="126"/>
      <c r="B133" s="77"/>
      <c r="C133" s="125"/>
      <c r="D133" s="124"/>
      <c r="E133" s="85"/>
      <c r="F133" s="123"/>
      <c r="G133" s="122"/>
      <c r="H133" s="85"/>
      <c r="I133" s="101"/>
      <c r="J133" s="121"/>
      <c r="K133" s="81"/>
      <c r="L133" s="94"/>
      <c r="M133" s="120"/>
      <c r="N133" s="77"/>
      <c r="O133" s="119"/>
      <c r="P133" s="118"/>
    </row>
    <row r="134" spans="1:16" ht="45" customHeight="1">
      <c r="A134" s="126"/>
      <c r="B134" s="77"/>
      <c r="C134" s="125"/>
      <c r="D134" s="124"/>
      <c r="E134" s="85"/>
      <c r="F134" s="123"/>
      <c r="G134" s="122"/>
      <c r="H134" s="85"/>
      <c r="I134" s="101"/>
      <c r="J134" s="121"/>
      <c r="K134" s="81"/>
      <c r="L134" s="94"/>
      <c r="M134" s="120"/>
      <c r="N134" s="77"/>
      <c r="O134" s="119"/>
      <c r="P134" s="118"/>
    </row>
    <row r="135" spans="1:16" ht="45" customHeight="1">
      <c r="A135" s="126"/>
      <c r="B135" s="77"/>
      <c r="C135" s="125"/>
      <c r="D135" s="124"/>
      <c r="E135" s="85"/>
      <c r="F135" s="123"/>
      <c r="G135" s="122"/>
      <c r="H135" s="85"/>
      <c r="I135" s="101"/>
      <c r="J135" s="121"/>
      <c r="K135" s="81"/>
      <c r="L135" s="94"/>
      <c r="M135" s="120"/>
      <c r="N135" s="77"/>
      <c r="O135" s="119"/>
      <c r="P135" s="118"/>
    </row>
    <row r="136" spans="1:16" ht="45" customHeight="1">
      <c r="A136" s="126"/>
      <c r="B136" s="77"/>
      <c r="C136" s="125"/>
      <c r="D136" s="124"/>
      <c r="E136" s="85"/>
      <c r="F136" s="123"/>
      <c r="G136" s="122"/>
      <c r="H136" s="85"/>
      <c r="I136" s="101"/>
      <c r="J136" s="121"/>
      <c r="K136" s="81"/>
      <c r="L136" s="94"/>
      <c r="M136" s="120"/>
      <c r="N136" s="77"/>
      <c r="O136" s="119"/>
      <c r="P136" s="118"/>
    </row>
    <row r="137" spans="1:16" ht="45" customHeight="1">
      <c r="A137" s="126"/>
      <c r="B137" s="77"/>
      <c r="C137" s="125"/>
      <c r="D137" s="124"/>
      <c r="E137" s="85"/>
      <c r="F137" s="123"/>
      <c r="G137" s="122"/>
      <c r="H137" s="85"/>
      <c r="I137" s="101"/>
      <c r="J137" s="121"/>
      <c r="K137" s="81"/>
      <c r="L137" s="94"/>
      <c r="M137" s="120"/>
      <c r="N137" s="77"/>
      <c r="O137" s="119"/>
      <c r="P137" s="118"/>
    </row>
    <row r="138" spans="1:16" ht="45" customHeight="1">
      <c r="A138" s="126"/>
      <c r="B138" s="77"/>
      <c r="C138" s="125"/>
      <c r="D138" s="124"/>
      <c r="E138" s="85"/>
      <c r="F138" s="123"/>
      <c r="G138" s="122"/>
      <c r="H138" s="85"/>
      <c r="I138" s="101"/>
      <c r="J138" s="121"/>
      <c r="K138" s="81"/>
      <c r="L138" s="94"/>
      <c r="M138" s="120"/>
      <c r="N138" s="77"/>
      <c r="O138" s="119"/>
      <c r="P138" s="118"/>
    </row>
    <row r="139" spans="1:16" ht="45" customHeight="1">
      <c r="A139" s="126"/>
      <c r="B139" s="77"/>
      <c r="C139" s="125"/>
      <c r="D139" s="124"/>
      <c r="E139" s="85"/>
      <c r="F139" s="123"/>
      <c r="G139" s="122"/>
      <c r="H139" s="85"/>
      <c r="I139" s="101"/>
      <c r="J139" s="121"/>
      <c r="K139" s="81"/>
      <c r="L139" s="94"/>
      <c r="M139" s="120"/>
      <c r="N139" s="77"/>
      <c r="O139" s="119"/>
      <c r="P139" s="118"/>
    </row>
    <row r="140" spans="1:16" ht="45" customHeight="1">
      <c r="A140" s="126"/>
      <c r="B140" s="77"/>
      <c r="C140" s="125"/>
      <c r="D140" s="124"/>
      <c r="E140" s="85"/>
      <c r="F140" s="123"/>
      <c r="G140" s="122"/>
      <c r="H140" s="85"/>
      <c r="I140" s="101"/>
      <c r="J140" s="121"/>
      <c r="K140" s="81"/>
      <c r="L140" s="94"/>
      <c r="M140" s="120"/>
      <c r="N140" s="77"/>
      <c r="O140" s="119"/>
      <c r="P140" s="118"/>
    </row>
    <row r="141" spans="1:16" ht="45" customHeight="1">
      <c r="A141" s="126"/>
      <c r="B141" s="77"/>
      <c r="C141" s="125"/>
      <c r="D141" s="124"/>
      <c r="E141" s="85"/>
      <c r="F141" s="123"/>
      <c r="G141" s="122"/>
      <c r="H141" s="85"/>
      <c r="I141" s="101"/>
      <c r="J141" s="121"/>
      <c r="K141" s="81"/>
      <c r="L141" s="94"/>
      <c r="M141" s="120"/>
      <c r="N141" s="77"/>
      <c r="O141" s="119"/>
      <c r="P141" s="118"/>
    </row>
    <row r="142" spans="1:16" ht="45" customHeight="1">
      <c r="A142" s="126"/>
      <c r="B142" s="77"/>
      <c r="C142" s="125"/>
      <c r="D142" s="124"/>
      <c r="E142" s="85"/>
      <c r="F142" s="123"/>
      <c r="G142" s="122"/>
      <c r="H142" s="85"/>
      <c r="I142" s="101"/>
      <c r="J142" s="121"/>
      <c r="K142" s="81"/>
      <c r="L142" s="94"/>
      <c r="M142" s="120"/>
      <c r="N142" s="77"/>
      <c r="O142" s="119"/>
      <c r="P142" s="118"/>
    </row>
    <row r="143" spans="1:16" ht="45" customHeight="1">
      <c r="A143" s="126"/>
      <c r="B143" s="77"/>
      <c r="C143" s="125"/>
      <c r="D143" s="124"/>
      <c r="E143" s="85"/>
      <c r="F143" s="123"/>
      <c r="G143" s="122"/>
      <c r="H143" s="85"/>
      <c r="I143" s="101"/>
      <c r="J143" s="121"/>
      <c r="K143" s="81"/>
      <c r="L143" s="94"/>
      <c r="M143" s="120"/>
      <c r="N143" s="77"/>
      <c r="O143" s="119"/>
      <c r="P143" s="118"/>
    </row>
    <row r="144" spans="1:16" ht="45" customHeight="1">
      <c r="A144" s="126"/>
      <c r="B144" s="77"/>
      <c r="C144" s="125"/>
      <c r="D144" s="124"/>
      <c r="E144" s="85"/>
      <c r="F144" s="123"/>
      <c r="G144" s="122"/>
      <c r="H144" s="85"/>
      <c r="I144" s="101"/>
      <c r="J144" s="121"/>
      <c r="K144" s="81"/>
      <c r="L144" s="94"/>
      <c r="M144" s="120"/>
      <c r="N144" s="77"/>
      <c r="O144" s="119"/>
      <c r="P144" s="118"/>
    </row>
    <row r="145" spans="1:16" ht="45" customHeight="1">
      <c r="A145" s="126"/>
      <c r="B145" s="77"/>
      <c r="C145" s="125"/>
      <c r="D145" s="124"/>
      <c r="E145" s="85"/>
      <c r="F145" s="123"/>
      <c r="G145" s="122"/>
      <c r="H145" s="85"/>
      <c r="I145" s="101"/>
      <c r="J145" s="121"/>
      <c r="K145" s="81"/>
      <c r="L145" s="94"/>
      <c r="M145" s="120"/>
      <c r="N145" s="77"/>
      <c r="O145" s="119"/>
      <c r="P145" s="118"/>
    </row>
    <row r="146" spans="1:16" ht="45" customHeight="1">
      <c r="A146" s="126"/>
      <c r="B146" s="77"/>
      <c r="C146" s="125"/>
      <c r="D146" s="124"/>
      <c r="E146" s="85"/>
      <c r="F146" s="123"/>
      <c r="G146" s="122"/>
      <c r="H146" s="85"/>
      <c r="I146" s="101"/>
      <c r="J146" s="121"/>
      <c r="K146" s="81"/>
      <c r="L146" s="94"/>
      <c r="M146" s="120"/>
      <c r="N146" s="77"/>
      <c r="O146" s="119"/>
      <c r="P146" s="118"/>
    </row>
    <row r="147" spans="1:16" ht="45" customHeight="1">
      <c r="A147" s="126"/>
      <c r="B147" s="77"/>
      <c r="C147" s="125"/>
      <c r="D147" s="124"/>
      <c r="E147" s="85"/>
      <c r="F147" s="123"/>
      <c r="G147" s="122"/>
      <c r="H147" s="85"/>
      <c r="I147" s="101"/>
      <c r="J147" s="121"/>
      <c r="K147" s="81"/>
      <c r="L147" s="94"/>
      <c r="M147" s="120"/>
      <c r="N147" s="77"/>
      <c r="O147" s="119"/>
      <c r="P147" s="118"/>
    </row>
    <row r="148" spans="1:16" ht="45" customHeight="1">
      <c r="A148" s="126"/>
      <c r="B148" s="77"/>
      <c r="C148" s="125"/>
      <c r="D148" s="124"/>
      <c r="E148" s="85"/>
      <c r="F148" s="123"/>
      <c r="G148" s="122"/>
      <c r="H148" s="85"/>
      <c r="I148" s="101"/>
      <c r="J148" s="121"/>
      <c r="K148" s="81"/>
      <c r="L148" s="94"/>
      <c r="M148" s="120"/>
      <c r="N148" s="77"/>
      <c r="O148" s="119"/>
      <c r="P148" s="118"/>
    </row>
    <row r="149" spans="1:16" ht="45" customHeight="1">
      <c r="A149" s="126"/>
      <c r="B149" s="77"/>
      <c r="C149" s="125"/>
      <c r="D149" s="124"/>
      <c r="E149" s="85"/>
      <c r="F149" s="123"/>
      <c r="G149" s="122"/>
      <c r="H149" s="85"/>
      <c r="I149" s="101"/>
      <c r="J149" s="121"/>
      <c r="K149" s="81"/>
      <c r="L149" s="94"/>
      <c r="M149" s="120"/>
      <c r="N149" s="77"/>
      <c r="O149" s="119"/>
      <c r="P149" s="118"/>
    </row>
    <row r="150" spans="1:16" ht="45" customHeight="1">
      <c r="A150" s="126"/>
      <c r="B150" s="77"/>
      <c r="C150" s="125"/>
      <c r="D150" s="124"/>
      <c r="E150" s="85"/>
      <c r="F150" s="123"/>
      <c r="G150" s="122"/>
      <c r="H150" s="85"/>
      <c r="I150" s="101"/>
      <c r="J150" s="121"/>
      <c r="K150" s="81"/>
      <c r="L150" s="94"/>
      <c r="M150" s="120"/>
      <c r="N150" s="77"/>
      <c r="O150" s="119"/>
      <c r="P150" s="118"/>
    </row>
    <row r="151" spans="1:16" ht="45" customHeight="1">
      <c r="A151" s="126"/>
      <c r="B151" s="77"/>
      <c r="C151" s="125"/>
      <c r="D151" s="124"/>
      <c r="E151" s="85"/>
      <c r="F151" s="123"/>
      <c r="G151" s="122"/>
      <c r="H151" s="85"/>
      <c r="I151" s="101"/>
      <c r="J151" s="121"/>
      <c r="K151" s="81"/>
      <c r="L151" s="94"/>
      <c r="M151" s="120"/>
      <c r="N151" s="77"/>
      <c r="O151" s="119"/>
      <c r="P151" s="118"/>
    </row>
    <row r="152" spans="1:16" ht="45" customHeight="1">
      <c r="A152" s="126"/>
      <c r="B152" s="77"/>
      <c r="C152" s="125"/>
      <c r="D152" s="124"/>
      <c r="E152" s="85"/>
      <c r="F152" s="123"/>
      <c r="G152" s="122"/>
      <c r="H152" s="85"/>
      <c r="I152" s="101"/>
      <c r="J152" s="121"/>
      <c r="K152" s="81"/>
      <c r="L152" s="94"/>
      <c r="M152" s="120"/>
      <c r="N152" s="77"/>
      <c r="O152" s="119"/>
      <c r="P152" s="118"/>
    </row>
    <row r="153" spans="1:16" ht="45" customHeight="1">
      <c r="A153" s="126"/>
      <c r="B153" s="77"/>
      <c r="C153" s="125"/>
      <c r="D153" s="124"/>
      <c r="E153" s="85"/>
      <c r="F153" s="123"/>
      <c r="G153" s="122"/>
      <c r="H153" s="85"/>
      <c r="I153" s="101"/>
      <c r="J153" s="121"/>
      <c r="K153" s="81"/>
      <c r="L153" s="94"/>
      <c r="M153" s="120"/>
      <c r="N153" s="77"/>
      <c r="O153" s="119"/>
      <c r="P153" s="118"/>
    </row>
    <row r="154" spans="1:16" ht="45" customHeight="1">
      <c r="A154" s="126"/>
      <c r="B154" s="77"/>
      <c r="C154" s="125"/>
      <c r="D154" s="124"/>
      <c r="E154" s="85"/>
      <c r="F154" s="123"/>
      <c r="G154" s="122"/>
      <c r="H154" s="85"/>
      <c r="I154" s="101"/>
      <c r="J154" s="121"/>
      <c r="K154" s="81"/>
      <c r="L154" s="94"/>
      <c r="M154" s="120"/>
      <c r="N154" s="77"/>
      <c r="O154" s="119"/>
      <c r="P154" s="118"/>
    </row>
    <row r="155" spans="1:16" ht="45" customHeight="1">
      <c r="A155" s="126"/>
      <c r="B155" s="77"/>
      <c r="C155" s="125"/>
      <c r="D155" s="124"/>
      <c r="E155" s="85"/>
      <c r="F155" s="123"/>
      <c r="G155" s="122"/>
      <c r="H155" s="85"/>
      <c r="I155" s="101"/>
      <c r="J155" s="121"/>
      <c r="K155" s="81"/>
      <c r="L155" s="94"/>
      <c r="M155" s="120"/>
      <c r="N155" s="77"/>
      <c r="O155" s="119"/>
      <c r="P155" s="118"/>
    </row>
    <row r="156" spans="1:16" ht="45" customHeight="1">
      <c r="A156" s="126"/>
      <c r="B156" s="77"/>
      <c r="C156" s="125"/>
      <c r="D156" s="124"/>
      <c r="E156" s="85"/>
      <c r="F156" s="123"/>
      <c r="G156" s="122"/>
      <c r="H156" s="85"/>
      <c r="I156" s="101"/>
      <c r="J156" s="121"/>
      <c r="K156" s="81"/>
      <c r="L156" s="94"/>
      <c r="M156" s="120"/>
      <c r="N156" s="77"/>
      <c r="O156" s="119"/>
      <c r="P156" s="118"/>
    </row>
    <row r="157" spans="1:16" ht="45" customHeight="1">
      <c r="A157" s="126"/>
      <c r="B157" s="77"/>
      <c r="C157" s="125"/>
      <c r="D157" s="124"/>
      <c r="E157" s="85"/>
      <c r="F157" s="123"/>
      <c r="G157" s="122"/>
      <c r="H157" s="85"/>
      <c r="I157" s="101"/>
      <c r="J157" s="121"/>
      <c r="K157" s="81"/>
      <c r="L157" s="94"/>
      <c r="M157" s="120"/>
      <c r="N157" s="77"/>
      <c r="O157" s="119"/>
      <c r="P157" s="118"/>
    </row>
    <row r="158" spans="1:16" ht="45" customHeight="1">
      <c r="A158" s="126"/>
      <c r="B158" s="77"/>
      <c r="C158" s="125"/>
      <c r="D158" s="124"/>
      <c r="E158" s="85"/>
      <c r="F158" s="123"/>
      <c r="G158" s="122"/>
      <c r="H158" s="85"/>
      <c r="I158" s="101"/>
      <c r="J158" s="121"/>
      <c r="K158" s="81"/>
      <c r="L158" s="94"/>
      <c r="M158" s="120"/>
      <c r="N158" s="77"/>
      <c r="O158" s="119"/>
      <c r="P158" s="118"/>
    </row>
    <row r="159" spans="1:16" ht="45" customHeight="1">
      <c r="A159" s="126"/>
      <c r="B159" s="77"/>
      <c r="C159" s="125"/>
      <c r="D159" s="124"/>
      <c r="E159" s="85"/>
      <c r="F159" s="123"/>
      <c r="G159" s="122"/>
      <c r="H159" s="85"/>
      <c r="I159" s="101"/>
      <c r="J159" s="121"/>
      <c r="K159" s="81"/>
      <c r="L159" s="94"/>
      <c r="M159" s="120"/>
      <c r="N159" s="77"/>
      <c r="O159" s="119"/>
      <c r="P159" s="118"/>
    </row>
    <row r="160" spans="1:16" ht="45" customHeight="1">
      <c r="A160" s="126"/>
      <c r="B160" s="77"/>
      <c r="C160" s="125"/>
      <c r="D160" s="124"/>
      <c r="E160" s="85"/>
      <c r="F160" s="123"/>
      <c r="G160" s="122"/>
      <c r="H160" s="85"/>
      <c r="I160" s="101"/>
      <c r="J160" s="121"/>
      <c r="K160" s="81"/>
      <c r="L160" s="94"/>
      <c r="M160" s="120"/>
      <c r="N160" s="77"/>
      <c r="O160" s="119"/>
      <c r="P160" s="118"/>
    </row>
    <row r="161" spans="1:16" ht="45" customHeight="1">
      <c r="A161" s="126"/>
      <c r="B161" s="77"/>
      <c r="C161" s="125"/>
      <c r="D161" s="124"/>
      <c r="E161" s="85"/>
      <c r="F161" s="123"/>
      <c r="G161" s="122"/>
      <c r="H161" s="85"/>
      <c r="I161" s="101"/>
      <c r="J161" s="121"/>
      <c r="K161" s="81"/>
      <c r="L161" s="94"/>
      <c r="M161" s="120"/>
      <c r="N161" s="77"/>
      <c r="O161" s="119"/>
      <c r="P161" s="118"/>
    </row>
    <row r="162" spans="1:16" ht="45" customHeight="1">
      <c r="A162" s="126"/>
      <c r="B162" s="77"/>
      <c r="C162" s="125"/>
      <c r="D162" s="124"/>
      <c r="E162" s="85"/>
      <c r="F162" s="123"/>
      <c r="G162" s="122"/>
      <c r="H162" s="85"/>
      <c r="I162" s="101"/>
      <c r="J162" s="121"/>
      <c r="K162" s="81"/>
      <c r="L162" s="94"/>
      <c r="M162" s="120"/>
      <c r="N162" s="77"/>
      <c r="O162" s="119"/>
      <c r="P162" s="118"/>
    </row>
    <row r="163" spans="1:16" ht="45" customHeight="1">
      <c r="A163" s="126"/>
      <c r="B163" s="77"/>
      <c r="C163" s="125"/>
      <c r="D163" s="124"/>
      <c r="E163" s="85"/>
      <c r="F163" s="123"/>
      <c r="G163" s="122"/>
      <c r="H163" s="85"/>
      <c r="I163" s="101"/>
      <c r="J163" s="121"/>
      <c r="K163" s="81"/>
      <c r="L163" s="94"/>
      <c r="M163" s="120"/>
      <c r="N163" s="77"/>
      <c r="O163" s="119"/>
      <c r="P163" s="118"/>
    </row>
    <row r="164" spans="1:16" ht="45" customHeight="1">
      <c r="A164" s="126"/>
      <c r="B164" s="77"/>
      <c r="C164" s="125"/>
      <c r="D164" s="124"/>
      <c r="E164" s="85"/>
      <c r="F164" s="123"/>
      <c r="G164" s="122"/>
      <c r="H164" s="85"/>
      <c r="I164" s="101"/>
      <c r="J164" s="121"/>
      <c r="K164" s="81"/>
      <c r="L164" s="94"/>
      <c r="M164" s="120"/>
      <c r="N164" s="77"/>
      <c r="O164" s="119"/>
      <c r="P164" s="118"/>
    </row>
    <row r="165" spans="1:16" ht="45" customHeight="1">
      <c r="A165" s="126"/>
      <c r="B165" s="77"/>
      <c r="C165" s="125"/>
      <c r="D165" s="124"/>
      <c r="E165" s="85"/>
      <c r="F165" s="123"/>
      <c r="G165" s="122"/>
      <c r="H165" s="85"/>
      <c r="I165" s="101"/>
      <c r="J165" s="121"/>
      <c r="K165" s="81"/>
      <c r="L165" s="94"/>
      <c r="M165" s="120"/>
      <c r="N165" s="77"/>
      <c r="O165" s="119"/>
      <c r="P165" s="118"/>
    </row>
    <row r="166" spans="1:16" ht="45" customHeight="1">
      <c r="A166" s="126"/>
      <c r="B166" s="77"/>
      <c r="C166" s="125"/>
      <c r="D166" s="124"/>
      <c r="E166" s="85"/>
      <c r="F166" s="123"/>
      <c r="G166" s="122"/>
      <c r="H166" s="85"/>
      <c r="I166" s="101"/>
      <c r="J166" s="121"/>
      <c r="K166" s="81"/>
      <c r="L166" s="94"/>
      <c r="M166" s="120"/>
      <c r="N166" s="77"/>
      <c r="O166" s="119"/>
      <c r="P166" s="118"/>
    </row>
    <row r="167" spans="1:16" ht="45" customHeight="1">
      <c r="A167" s="126"/>
      <c r="B167" s="77"/>
      <c r="C167" s="125"/>
      <c r="D167" s="124"/>
      <c r="E167" s="85"/>
      <c r="F167" s="123"/>
      <c r="G167" s="122"/>
      <c r="H167" s="85"/>
      <c r="I167" s="101"/>
      <c r="J167" s="121"/>
      <c r="K167" s="81"/>
      <c r="L167" s="94"/>
      <c r="M167" s="120"/>
      <c r="N167" s="77"/>
      <c r="O167" s="119"/>
      <c r="P167" s="118"/>
    </row>
    <row r="168" spans="1:16" ht="45" customHeight="1">
      <c r="A168" s="126"/>
      <c r="B168" s="77"/>
      <c r="C168" s="125"/>
      <c r="D168" s="124"/>
      <c r="E168" s="85"/>
      <c r="F168" s="123"/>
      <c r="G168" s="122"/>
      <c r="H168" s="85"/>
      <c r="I168" s="101"/>
      <c r="J168" s="121"/>
      <c r="K168" s="81"/>
      <c r="L168" s="94"/>
      <c r="M168" s="120"/>
      <c r="N168" s="77"/>
      <c r="O168" s="119"/>
      <c r="P168" s="118"/>
    </row>
    <row r="169" spans="1:16" ht="45" customHeight="1">
      <c r="A169" s="126"/>
      <c r="B169" s="77"/>
      <c r="C169" s="125"/>
      <c r="D169" s="124"/>
      <c r="E169" s="85"/>
      <c r="F169" s="123"/>
      <c r="G169" s="122"/>
      <c r="H169" s="85"/>
      <c r="I169" s="101"/>
      <c r="J169" s="121"/>
      <c r="K169" s="81"/>
      <c r="L169" s="94"/>
      <c r="M169" s="120"/>
      <c r="N169" s="77"/>
      <c r="O169" s="119"/>
      <c r="P169" s="118"/>
    </row>
    <row r="170" spans="1:16" ht="45" customHeight="1">
      <c r="A170" s="126"/>
      <c r="B170" s="77"/>
      <c r="C170" s="125"/>
      <c r="D170" s="124"/>
      <c r="E170" s="85"/>
      <c r="F170" s="123"/>
      <c r="G170" s="122"/>
      <c r="H170" s="85"/>
      <c r="I170" s="101"/>
      <c r="J170" s="121"/>
      <c r="K170" s="81"/>
      <c r="L170" s="94"/>
      <c r="M170" s="120"/>
      <c r="N170" s="77"/>
      <c r="O170" s="119"/>
      <c r="P170" s="118"/>
    </row>
    <row r="171" spans="1:16" ht="45" customHeight="1">
      <c r="A171" s="126"/>
      <c r="B171" s="77"/>
      <c r="C171" s="125"/>
      <c r="D171" s="124"/>
      <c r="E171" s="85"/>
      <c r="F171" s="123"/>
      <c r="G171" s="122"/>
      <c r="H171" s="85"/>
      <c r="I171" s="101"/>
      <c r="J171" s="121"/>
      <c r="K171" s="81"/>
      <c r="L171" s="94"/>
      <c r="M171" s="120"/>
      <c r="N171" s="77"/>
      <c r="O171" s="119"/>
      <c r="P171" s="118"/>
    </row>
    <row r="172" spans="1:16" ht="45" customHeight="1">
      <c r="A172" s="126"/>
      <c r="B172" s="77"/>
      <c r="C172" s="125"/>
      <c r="D172" s="124"/>
      <c r="E172" s="85"/>
      <c r="F172" s="123"/>
      <c r="G172" s="122"/>
      <c r="H172" s="85"/>
      <c r="I172" s="101"/>
      <c r="J172" s="121"/>
      <c r="K172" s="81"/>
      <c r="L172" s="94"/>
      <c r="M172" s="120"/>
      <c r="N172" s="77"/>
      <c r="O172" s="119"/>
      <c r="P172" s="118"/>
    </row>
    <row r="173" spans="1:16" ht="45" customHeight="1">
      <c r="A173" s="126"/>
      <c r="B173" s="77"/>
      <c r="C173" s="125"/>
      <c r="D173" s="124"/>
      <c r="E173" s="85"/>
      <c r="F173" s="123"/>
      <c r="G173" s="122"/>
      <c r="H173" s="85"/>
      <c r="I173" s="101"/>
      <c r="J173" s="121"/>
      <c r="K173" s="81"/>
      <c r="L173" s="94"/>
      <c r="M173" s="120"/>
      <c r="N173" s="77"/>
      <c r="O173" s="119"/>
      <c r="P173" s="118"/>
    </row>
    <row r="174" spans="1:16" ht="45" customHeight="1">
      <c r="A174" s="126"/>
      <c r="B174" s="77"/>
      <c r="C174" s="125"/>
      <c r="D174" s="124"/>
      <c r="E174" s="85"/>
      <c r="F174" s="123"/>
      <c r="G174" s="122"/>
      <c r="H174" s="85"/>
      <c r="I174" s="101"/>
      <c r="J174" s="121"/>
      <c r="K174" s="81"/>
      <c r="L174" s="94"/>
      <c r="M174" s="120"/>
      <c r="N174" s="77"/>
      <c r="O174" s="119"/>
      <c r="P174" s="118"/>
    </row>
    <row r="175" spans="1:16" ht="45" customHeight="1">
      <c r="A175" s="126"/>
      <c r="B175" s="77"/>
      <c r="C175" s="125"/>
      <c r="D175" s="124"/>
      <c r="E175" s="85"/>
      <c r="F175" s="123"/>
      <c r="G175" s="122"/>
      <c r="H175" s="85"/>
      <c r="I175" s="101"/>
      <c r="J175" s="121"/>
      <c r="K175" s="81"/>
      <c r="L175" s="94"/>
      <c r="M175" s="120"/>
      <c r="N175" s="77"/>
      <c r="O175" s="119"/>
      <c r="P175" s="118"/>
    </row>
    <row r="176" spans="1:16" ht="45" customHeight="1">
      <c r="A176" s="126"/>
      <c r="B176" s="77"/>
      <c r="C176" s="125"/>
      <c r="D176" s="124"/>
      <c r="E176" s="85"/>
      <c r="F176" s="123"/>
      <c r="G176" s="122"/>
      <c r="H176" s="85"/>
      <c r="I176" s="101"/>
      <c r="J176" s="121"/>
      <c r="K176" s="81"/>
      <c r="L176" s="94"/>
      <c r="M176" s="120"/>
      <c r="N176" s="77"/>
      <c r="O176" s="119"/>
      <c r="P176" s="118"/>
    </row>
    <row r="177" spans="1:16" ht="45" customHeight="1">
      <c r="A177" s="126"/>
      <c r="B177" s="77"/>
      <c r="C177" s="125"/>
      <c r="D177" s="124"/>
      <c r="E177" s="85"/>
      <c r="F177" s="123"/>
      <c r="G177" s="122"/>
      <c r="H177" s="85"/>
      <c r="I177" s="101"/>
      <c r="J177" s="121"/>
      <c r="K177" s="81"/>
      <c r="L177" s="94"/>
      <c r="M177" s="120"/>
      <c r="N177" s="77"/>
      <c r="O177" s="119"/>
      <c r="P177" s="118"/>
    </row>
    <row r="178" spans="1:16" ht="45" customHeight="1">
      <c r="A178" s="126"/>
      <c r="B178" s="77"/>
      <c r="C178" s="125"/>
      <c r="D178" s="124"/>
      <c r="E178" s="85"/>
      <c r="F178" s="123"/>
      <c r="G178" s="122"/>
      <c r="H178" s="85"/>
      <c r="I178" s="101"/>
      <c r="J178" s="121"/>
      <c r="K178" s="81"/>
      <c r="L178" s="94"/>
      <c r="M178" s="120"/>
      <c r="N178" s="77"/>
      <c r="O178" s="119"/>
      <c r="P178" s="118"/>
    </row>
    <row r="179" spans="1:16" ht="45" customHeight="1">
      <c r="A179" s="126"/>
      <c r="B179" s="77"/>
      <c r="C179" s="125"/>
      <c r="D179" s="124"/>
      <c r="E179" s="85"/>
      <c r="F179" s="123"/>
      <c r="G179" s="122"/>
      <c r="H179" s="85"/>
      <c r="I179" s="101"/>
      <c r="J179" s="121"/>
      <c r="K179" s="81"/>
      <c r="L179" s="94"/>
      <c r="M179" s="120"/>
      <c r="N179" s="77"/>
      <c r="O179" s="119"/>
      <c r="P179" s="118"/>
    </row>
    <row r="180" spans="1:16" ht="45" customHeight="1">
      <c r="A180" s="126"/>
      <c r="B180" s="77"/>
      <c r="C180" s="125"/>
      <c r="D180" s="124"/>
      <c r="E180" s="85"/>
      <c r="F180" s="123"/>
      <c r="G180" s="122"/>
      <c r="H180" s="85"/>
      <c r="I180" s="101"/>
      <c r="J180" s="121"/>
      <c r="K180" s="81"/>
      <c r="L180" s="94"/>
      <c r="M180" s="120"/>
      <c r="N180" s="77"/>
      <c r="O180" s="119"/>
      <c r="P180" s="118"/>
    </row>
    <row r="181" spans="1:16" ht="45" customHeight="1">
      <c r="A181" s="126"/>
      <c r="B181" s="77"/>
      <c r="C181" s="125"/>
      <c r="D181" s="124"/>
      <c r="E181" s="85"/>
      <c r="F181" s="123"/>
      <c r="G181" s="122"/>
      <c r="H181" s="85"/>
      <c r="I181" s="101"/>
      <c r="J181" s="121"/>
      <c r="K181" s="81"/>
      <c r="L181" s="94"/>
      <c r="M181" s="120"/>
      <c r="N181" s="77"/>
      <c r="O181" s="119"/>
      <c r="P181" s="118"/>
    </row>
    <row r="182" spans="1:16" ht="45" customHeight="1">
      <c r="A182" s="126"/>
      <c r="B182" s="77"/>
      <c r="C182" s="125"/>
      <c r="D182" s="124"/>
      <c r="E182" s="85"/>
      <c r="F182" s="123"/>
      <c r="G182" s="122"/>
      <c r="H182" s="85"/>
      <c r="I182" s="101"/>
      <c r="J182" s="121"/>
      <c r="K182" s="81"/>
      <c r="L182" s="94"/>
      <c r="M182" s="120"/>
      <c r="N182" s="77"/>
      <c r="O182" s="119"/>
      <c r="P182" s="118"/>
    </row>
    <row r="183" spans="1:16" ht="45" customHeight="1">
      <c r="A183" s="126"/>
      <c r="B183" s="77"/>
      <c r="C183" s="125"/>
      <c r="D183" s="124"/>
      <c r="E183" s="85"/>
      <c r="F183" s="123"/>
      <c r="G183" s="122"/>
      <c r="H183" s="85"/>
      <c r="I183" s="101"/>
      <c r="J183" s="121"/>
      <c r="K183" s="81"/>
      <c r="L183" s="94"/>
      <c r="M183" s="120"/>
      <c r="N183" s="77"/>
      <c r="O183" s="119"/>
      <c r="P183" s="118"/>
    </row>
    <row r="184" spans="1:16" ht="45" customHeight="1">
      <c r="A184" s="126"/>
      <c r="B184" s="77"/>
      <c r="C184" s="125"/>
      <c r="D184" s="124"/>
      <c r="E184" s="85"/>
      <c r="F184" s="123"/>
      <c r="G184" s="122"/>
      <c r="H184" s="85"/>
      <c r="I184" s="101"/>
      <c r="J184" s="121"/>
      <c r="K184" s="81"/>
      <c r="L184" s="94"/>
      <c r="M184" s="120"/>
      <c r="N184" s="77"/>
      <c r="O184" s="119"/>
      <c r="P184" s="118"/>
    </row>
    <row r="185" spans="1:16" ht="45" customHeight="1">
      <c r="A185" s="126"/>
      <c r="B185" s="77"/>
      <c r="C185" s="125"/>
      <c r="D185" s="124"/>
      <c r="E185" s="85"/>
      <c r="F185" s="123"/>
      <c r="G185" s="122"/>
      <c r="H185" s="85"/>
      <c r="I185" s="101"/>
      <c r="J185" s="121"/>
      <c r="K185" s="81"/>
      <c r="L185" s="94"/>
      <c r="M185" s="120"/>
      <c r="N185" s="77"/>
      <c r="O185" s="119"/>
      <c r="P185" s="118"/>
    </row>
    <row r="186" spans="1:16" ht="45" customHeight="1">
      <c r="A186" s="126"/>
      <c r="B186" s="77"/>
      <c r="C186" s="125"/>
      <c r="D186" s="124"/>
      <c r="E186" s="85"/>
      <c r="F186" s="123"/>
      <c r="G186" s="122"/>
      <c r="H186" s="85"/>
      <c r="I186" s="101"/>
      <c r="J186" s="121"/>
      <c r="K186" s="81"/>
      <c r="L186" s="94"/>
      <c r="M186" s="120"/>
      <c r="N186" s="77"/>
      <c r="O186" s="119"/>
      <c r="P186" s="118"/>
    </row>
    <row r="187" spans="1:16" ht="45" customHeight="1">
      <c r="A187" s="126"/>
      <c r="B187" s="77"/>
      <c r="C187" s="125"/>
      <c r="D187" s="124"/>
      <c r="E187" s="85"/>
      <c r="F187" s="123"/>
      <c r="G187" s="122"/>
      <c r="H187" s="85"/>
      <c r="I187" s="101"/>
      <c r="J187" s="121"/>
      <c r="K187" s="81"/>
      <c r="L187" s="94"/>
      <c r="M187" s="120"/>
      <c r="N187" s="77"/>
      <c r="O187" s="119"/>
      <c r="P187" s="118"/>
    </row>
    <row r="188" spans="1:16" ht="45" customHeight="1">
      <c r="A188" s="126"/>
      <c r="B188" s="77"/>
      <c r="C188" s="125"/>
      <c r="D188" s="124"/>
      <c r="E188" s="85"/>
      <c r="F188" s="123"/>
      <c r="G188" s="122"/>
      <c r="H188" s="85"/>
      <c r="I188" s="101"/>
      <c r="J188" s="121"/>
      <c r="K188" s="81"/>
      <c r="L188" s="94"/>
      <c r="M188" s="120"/>
      <c r="N188" s="77"/>
      <c r="O188" s="119"/>
      <c r="P188" s="118"/>
    </row>
    <row r="189" spans="1:16" ht="45" customHeight="1">
      <c r="A189" s="126"/>
      <c r="B189" s="77"/>
      <c r="C189" s="125"/>
      <c r="D189" s="124"/>
      <c r="E189" s="85"/>
      <c r="F189" s="123"/>
      <c r="G189" s="122"/>
      <c r="H189" s="85"/>
      <c r="I189" s="101"/>
      <c r="J189" s="121"/>
      <c r="K189" s="81"/>
      <c r="L189" s="94"/>
      <c r="M189" s="120"/>
      <c r="N189" s="77"/>
      <c r="O189" s="119"/>
      <c r="P189" s="118"/>
    </row>
    <row r="190" spans="1:16" ht="45" customHeight="1">
      <c r="A190" s="126"/>
      <c r="B190" s="77"/>
      <c r="C190" s="125"/>
      <c r="D190" s="124"/>
      <c r="E190" s="85"/>
      <c r="F190" s="123"/>
      <c r="G190" s="122"/>
      <c r="H190" s="85"/>
      <c r="I190" s="101"/>
      <c r="J190" s="121"/>
      <c r="K190" s="81"/>
      <c r="L190" s="94"/>
      <c r="M190" s="120"/>
      <c r="N190" s="77"/>
      <c r="O190" s="119"/>
      <c r="P190" s="118"/>
    </row>
    <row r="191" spans="1:16" ht="45" customHeight="1">
      <c r="A191" s="126"/>
      <c r="B191" s="77"/>
      <c r="C191" s="125"/>
      <c r="D191" s="124"/>
      <c r="E191" s="85"/>
      <c r="F191" s="123"/>
      <c r="G191" s="122"/>
      <c r="H191" s="85"/>
      <c r="I191" s="101"/>
      <c r="J191" s="121"/>
      <c r="K191" s="81"/>
      <c r="L191" s="94"/>
      <c r="M191" s="120"/>
      <c r="N191" s="77"/>
      <c r="O191" s="119"/>
      <c r="P191" s="118"/>
    </row>
    <row r="192" spans="1:16" ht="45" customHeight="1">
      <c r="A192" s="126"/>
      <c r="B192" s="77"/>
      <c r="C192" s="125"/>
      <c r="D192" s="124"/>
      <c r="E192" s="85"/>
      <c r="F192" s="123"/>
      <c r="G192" s="122"/>
      <c r="H192" s="85"/>
      <c r="I192" s="101"/>
      <c r="J192" s="121"/>
      <c r="K192" s="81"/>
      <c r="L192" s="94"/>
      <c r="M192" s="120"/>
      <c r="N192" s="77"/>
      <c r="O192" s="119"/>
      <c r="P192" s="118"/>
    </row>
    <row r="193" spans="1:16" ht="45" customHeight="1">
      <c r="A193" s="126"/>
      <c r="B193" s="77"/>
      <c r="C193" s="125"/>
      <c r="D193" s="124"/>
      <c r="E193" s="85"/>
      <c r="F193" s="123"/>
      <c r="G193" s="122"/>
      <c r="H193" s="85"/>
      <c r="I193" s="101"/>
      <c r="J193" s="121"/>
      <c r="K193" s="81"/>
      <c r="L193" s="94"/>
      <c r="M193" s="120"/>
      <c r="N193" s="77"/>
      <c r="O193" s="119"/>
      <c r="P193" s="118"/>
    </row>
    <row r="194" spans="1:16" ht="45" customHeight="1">
      <c r="A194" s="126"/>
      <c r="B194" s="77"/>
      <c r="C194" s="125"/>
      <c r="D194" s="124"/>
      <c r="E194" s="85"/>
      <c r="F194" s="123"/>
      <c r="G194" s="122"/>
      <c r="H194" s="85"/>
      <c r="I194" s="101"/>
      <c r="J194" s="121"/>
      <c r="K194" s="81"/>
      <c r="L194" s="94"/>
      <c r="M194" s="120"/>
      <c r="N194" s="77"/>
      <c r="O194" s="119"/>
      <c r="P194" s="118"/>
    </row>
    <row r="195" spans="1:16" ht="45" customHeight="1">
      <c r="A195" s="126"/>
      <c r="B195" s="77"/>
      <c r="C195" s="125"/>
      <c r="D195" s="124"/>
      <c r="E195" s="85"/>
      <c r="F195" s="123"/>
      <c r="G195" s="122"/>
      <c r="H195" s="85"/>
      <c r="I195" s="101"/>
      <c r="J195" s="121"/>
      <c r="K195" s="81"/>
      <c r="L195" s="94"/>
      <c r="M195" s="120"/>
      <c r="N195" s="77"/>
      <c r="O195" s="119"/>
      <c r="P195" s="118"/>
    </row>
    <row r="196" spans="1:16" ht="45" customHeight="1">
      <c r="A196" s="126"/>
      <c r="B196" s="77"/>
      <c r="C196" s="125"/>
      <c r="D196" s="124"/>
      <c r="E196" s="85"/>
      <c r="F196" s="123"/>
      <c r="G196" s="122"/>
      <c r="H196" s="85"/>
      <c r="I196" s="101"/>
      <c r="J196" s="121"/>
      <c r="K196" s="81"/>
      <c r="L196" s="94"/>
      <c r="M196" s="120"/>
      <c r="N196" s="77"/>
      <c r="O196" s="119"/>
      <c r="P196" s="118"/>
    </row>
    <row r="197" spans="1:16" ht="45" customHeight="1">
      <c r="A197" s="126"/>
      <c r="B197" s="77"/>
      <c r="C197" s="125"/>
      <c r="D197" s="124"/>
      <c r="E197" s="85"/>
      <c r="F197" s="123"/>
      <c r="G197" s="122"/>
      <c r="H197" s="85"/>
      <c r="I197" s="101"/>
      <c r="J197" s="121"/>
      <c r="K197" s="81"/>
      <c r="L197" s="94"/>
      <c r="M197" s="120"/>
      <c r="N197" s="77"/>
      <c r="O197" s="119"/>
      <c r="P197" s="118"/>
    </row>
    <row r="198" spans="1:16" ht="45" customHeight="1">
      <c r="A198" s="126"/>
      <c r="B198" s="77"/>
      <c r="C198" s="125"/>
      <c r="D198" s="124"/>
      <c r="E198" s="85"/>
      <c r="F198" s="123"/>
      <c r="G198" s="122"/>
      <c r="H198" s="85"/>
      <c r="I198" s="101"/>
      <c r="J198" s="121"/>
      <c r="K198" s="81"/>
      <c r="L198" s="94"/>
      <c r="M198" s="120"/>
      <c r="N198" s="77"/>
      <c r="O198" s="119"/>
      <c r="P198" s="118"/>
    </row>
    <row r="199" spans="1:16" ht="45" customHeight="1">
      <c r="A199" s="126"/>
      <c r="B199" s="77"/>
      <c r="C199" s="125"/>
      <c r="D199" s="124"/>
      <c r="E199" s="85"/>
      <c r="F199" s="123"/>
      <c r="G199" s="122"/>
      <c r="H199" s="85"/>
      <c r="I199" s="101"/>
      <c r="J199" s="121"/>
      <c r="K199" s="81"/>
      <c r="L199" s="94"/>
      <c r="M199" s="120"/>
      <c r="N199" s="77"/>
      <c r="O199" s="119"/>
      <c r="P199" s="118"/>
    </row>
    <row r="200" spans="1:16" ht="45" customHeight="1">
      <c r="A200" s="126"/>
      <c r="B200" s="77"/>
      <c r="C200" s="125"/>
      <c r="D200" s="124"/>
      <c r="E200" s="85"/>
      <c r="F200" s="123"/>
      <c r="G200" s="122"/>
      <c r="H200" s="85"/>
      <c r="I200" s="101"/>
      <c r="J200" s="121"/>
      <c r="K200" s="81"/>
      <c r="L200" s="94"/>
      <c r="M200" s="120"/>
      <c r="N200" s="77"/>
      <c r="O200" s="119"/>
      <c r="P200" s="118"/>
    </row>
    <row r="201" spans="1:16" ht="45" customHeight="1">
      <c r="A201" s="126"/>
      <c r="B201" s="77"/>
      <c r="C201" s="125"/>
      <c r="D201" s="124"/>
      <c r="E201" s="85"/>
      <c r="F201" s="123"/>
      <c r="G201" s="122"/>
      <c r="H201" s="85"/>
      <c r="I201" s="101"/>
      <c r="J201" s="121"/>
      <c r="K201" s="81"/>
      <c r="L201" s="94"/>
      <c r="M201" s="120"/>
      <c r="N201" s="77"/>
      <c r="O201" s="119"/>
      <c r="P201" s="118"/>
    </row>
    <row r="202" spans="1:16" ht="45" customHeight="1">
      <c r="A202" s="126"/>
      <c r="B202" s="77"/>
      <c r="C202" s="125"/>
      <c r="D202" s="124"/>
      <c r="E202" s="85"/>
      <c r="F202" s="123"/>
      <c r="G202" s="122"/>
      <c r="H202" s="85"/>
      <c r="I202" s="101"/>
      <c r="J202" s="121"/>
      <c r="K202" s="81"/>
      <c r="L202" s="94"/>
      <c r="M202" s="120"/>
      <c r="N202" s="77"/>
      <c r="O202" s="119"/>
      <c r="P202" s="118"/>
    </row>
    <row r="203" spans="1:16" ht="45" customHeight="1">
      <c r="A203" s="126"/>
      <c r="B203" s="77"/>
      <c r="C203" s="125"/>
      <c r="D203" s="124"/>
      <c r="E203" s="85"/>
      <c r="F203" s="123"/>
      <c r="G203" s="122"/>
      <c r="H203" s="85"/>
      <c r="I203" s="101"/>
      <c r="J203" s="121"/>
      <c r="K203" s="81"/>
      <c r="L203" s="94"/>
      <c r="M203" s="120"/>
      <c r="N203" s="77"/>
      <c r="O203" s="119"/>
      <c r="P203" s="118"/>
    </row>
    <row r="204" spans="1:16" ht="45" customHeight="1">
      <c r="A204" s="126"/>
      <c r="B204" s="77"/>
      <c r="C204" s="125"/>
      <c r="D204" s="124"/>
      <c r="E204" s="85"/>
      <c r="F204" s="123"/>
      <c r="G204" s="122"/>
      <c r="H204" s="85"/>
      <c r="I204" s="101"/>
      <c r="J204" s="121"/>
      <c r="K204" s="81"/>
      <c r="L204" s="94"/>
      <c r="M204" s="120"/>
      <c r="N204" s="77"/>
      <c r="O204" s="119"/>
      <c r="P204" s="118"/>
    </row>
    <row r="205" spans="1:16" ht="45" customHeight="1">
      <c r="A205" s="126"/>
      <c r="B205" s="77"/>
      <c r="C205" s="125"/>
      <c r="D205" s="124"/>
      <c r="E205" s="85"/>
      <c r="F205" s="123"/>
      <c r="G205" s="122"/>
      <c r="H205" s="85"/>
      <c r="I205" s="101"/>
      <c r="J205" s="121"/>
      <c r="K205" s="81"/>
      <c r="L205" s="94"/>
      <c r="M205" s="120"/>
      <c r="N205" s="77"/>
      <c r="O205" s="119"/>
      <c r="P205" s="118"/>
    </row>
    <row r="206" spans="1:16" ht="45" customHeight="1">
      <c r="A206" s="126"/>
      <c r="B206" s="77"/>
      <c r="C206" s="125"/>
      <c r="D206" s="124"/>
      <c r="E206" s="85"/>
      <c r="F206" s="123"/>
      <c r="G206" s="122"/>
      <c r="H206" s="85"/>
      <c r="I206" s="101"/>
      <c r="J206" s="121"/>
      <c r="K206" s="81"/>
      <c r="L206" s="94"/>
      <c r="M206" s="120"/>
      <c r="N206" s="77"/>
      <c r="O206" s="119"/>
      <c r="P206" s="118"/>
    </row>
    <row r="207" spans="1:16" ht="45" customHeight="1">
      <c r="A207" s="126"/>
      <c r="B207" s="77"/>
      <c r="C207" s="125"/>
      <c r="D207" s="124"/>
      <c r="E207" s="85"/>
      <c r="F207" s="123"/>
      <c r="G207" s="122"/>
      <c r="H207" s="85"/>
      <c r="I207" s="101"/>
      <c r="J207" s="121"/>
      <c r="K207" s="81"/>
      <c r="L207" s="94"/>
      <c r="M207" s="120"/>
      <c r="N207" s="77"/>
      <c r="O207" s="119"/>
      <c r="P207" s="118"/>
    </row>
    <row r="208" spans="1:16" ht="45" customHeight="1">
      <c r="A208" s="126"/>
      <c r="B208" s="77"/>
      <c r="C208" s="125"/>
      <c r="D208" s="124"/>
      <c r="E208" s="85"/>
      <c r="F208" s="123"/>
      <c r="G208" s="122"/>
      <c r="H208" s="85"/>
      <c r="I208" s="101"/>
      <c r="J208" s="121"/>
      <c r="K208" s="81"/>
      <c r="L208" s="94"/>
      <c r="M208" s="120"/>
      <c r="N208" s="77"/>
      <c r="O208" s="119"/>
      <c r="P208" s="118"/>
    </row>
    <row r="209" spans="1:16" ht="45" customHeight="1">
      <c r="A209" s="126"/>
      <c r="B209" s="77"/>
      <c r="C209" s="125"/>
      <c r="D209" s="124"/>
      <c r="E209" s="85"/>
      <c r="F209" s="123"/>
      <c r="G209" s="122"/>
      <c r="H209" s="85"/>
      <c r="I209" s="101"/>
      <c r="J209" s="121"/>
      <c r="K209" s="81"/>
      <c r="L209" s="94"/>
      <c r="M209" s="120"/>
      <c r="N209" s="77"/>
      <c r="O209" s="119"/>
      <c r="P209" s="118"/>
    </row>
    <row r="210" spans="1:16" ht="45" customHeight="1">
      <c r="A210" s="126"/>
      <c r="B210" s="77"/>
      <c r="C210" s="125"/>
      <c r="D210" s="124"/>
      <c r="E210" s="85"/>
      <c r="F210" s="123"/>
      <c r="G210" s="122"/>
      <c r="H210" s="85"/>
      <c r="I210" s="101"/>
      <c r="J210" s="121"/>
      <c r="K210" s="81"/>
      <c r="L210" s="94"/>
      <c r="M210" s="120"/>
      <c r="N210" s="77"/>
      <c r="O210" s="119"/>
      <c r="P210" s="118"/>
    </row>
    <row r="211" spans="1:16" ht="45" customHeight="1">
      <c r="A211" s="126"/>
      <c r="B211" s="77"/>
      <c r="C211" s="125"/>
      <c r="D211" s="124"/>
      <c r="E211" s="85"/>
      <c r="F211" s="123"/>
      <c r="G211" s="122"/>
      <c r="H211" s="85"/>
      <c r="I211" s="101"/>
      <c r="J211" s="121"/>
      <c r="K211" s="81"/>
      <c r="L211" s="94"/>
      <c r="M211" s="120"/>
      <c r="N211" s="77"/>
      <c r="O211" s="119"/>
      <c r="P211" s="118"/>
    </row>
    <row r="212" spans="1:16" ht="45" customHeight="1">
      <c r="A212" s="126"/>
      <c r="B212" s="77"/>
      <c r="C212" s="125"/>
      <c r="D212" s="124"/>
      <c r="E212" s="85"/>
      <c r="F212" s="123"/>
      <c r="G212" s="122"/>
      <c r="H212" s="85"/>
      <c r="I212" s="101"/>
      <c r="J212" s="121"/>
      <c r="K212" s="81"/>
      <c r="L212" s="94"/>
      <c r="M212" s="120"/>
      <c r="N212" s="77"/>
      <c r="O212" s="119"/>
      <c r="P212" s="118"/>
    </row>
    <row r="213" spans="1:16" ht="45" customHeight="1">
      <c r="A213" s="126"/>
      <c r="B213" s="77"/>
      <c r="C213" s="125"/>
      <c r="D213" s="124"/>
      <c r="E213" s="85"/>
      <c r="F213" s="123"/>
      <c r="G213" s="122"/>
      <c r="H213" s="85"/>
      <c r="I213" s="101"/>
      <c r="J213" s="121"/>
      <c r="K213" s="81"/>
      <c r="L213" s="94"/>
      <c r="M213" s="120"/>
      <c r="N213" s="77"/>
      <c r="O213" s="119"/>
      <c r="P213" s="118"/>
    </row>
    <row r="214" spans="1:16" ht="45" customHeight="1">
      <c r="A214" s="126"/>
      <c r="B214" s="77"/>
      <c r="C214" s="125"/>
      <c r="D214" s="124"/>
      <c r="E214" s="85"/>
      <c r="F214" s="123"/>
      <c r="G214" s="122"/>
      <c r="H214" s="85"/>
      <c r="I214" s="101"/>
      <c r="J214" s="121"/>
      <c r="K214" s="81"/>
      <c r="L214" s="94"/>
      <c r="M214" s="120"/>
      <c r="N214" s="77"/>
      <c r="O214" s="119"/>
      <c r="P214" s="118"/>
    </row>
    <row r="215" spans="1:16" ht="45" customHeight="1">
      <c r="A215" s="126"/>
      <c r="B215" s="77"/>
      <c r="C215" s="125"/>
      <c r="D215" s="124"/>
      <c r="E215" s="85"/>
      <c r="F215" s="123"/>
      <c r="G215" s="122"/>
      <c r="H215" s="85"/>
      <c r="I215" s="101"/>
      <c r="J215" s="121"/>
      <c r="K215" s="81"/>
      <c r="L215" s="94"/>
      <c r="M215" s="120"/>
      <c r="N215" s="77"/>
      <c r="O215" s="119"/>
      <c r="P215" s="118"/>
    </row>
    <row r="216" spans="1:16" ht="45" customHeight="1">
      <c r="A216" s="126"/>
      <c r="B216" s="77"/>
      <c r="C216" s="125"/>
      <c r="D216" s="124"/>
      <c r="E216" s="85"/>
      <c r="F216" s="123"/>
      <c r="G216" s="122"/>
      <c r="H216" s="85"/>
      <c r="I216" s="101"/>
      <c r="J216" s="121"/>
      <c r="K216" s="81"/>
      <c r="L216" s="94"/>
      <c r="M216" s="120"/>
      <c r="N216" s="77"/>
      <c r="O216" s="119"/>
      <c r="P216" s="118"/>
    </row>
    <row r="217" spans="1:16" ht="45" customHeight="1">
      <c r="A217" s="126"/>
      <c r="B217" s="77"/>
      <c r="C217" s="125"/>
      <c r="D217" s="124"/>
      <c r="E217" s="85"/>
      <c r="F217" s="123"/>
      <c r="G217" s="122"/>
      <c r="H217" s="85"/>
      <c r="I217" s="101"/>
      <c r="J217" s="121"/>
      <c r="K217" s="81"/>
      <c r="L217" s="94"/>
      <c r="M217" s="120"/>
      <c r="N217" s="77"/>
      <c r="O217" s="119"/>
      <c r="P217" s="118"/>
    </row>
    <row r="218" spans="1:16" ht="45" customHeight="1">
      <c r="A218" s="126"/>
      <c r="B218" s="77"/>
      <c r="C218" s="125"/>
      <c r="D218" s="124"/>
      <c r="E218" s="85"/>
      <c r="F218" s="123"/>
      <c r="G218" s="122"/>
      <c r="H218" s="85"/>
      <c r="I218" s="101"/>
      <c r="J218" s="121"/>
      <c r="K218" s="81"/>
      <c r="L218" s="94"/>
      <c r="M218" s="120"/>
      <c r="N218" s="77"/>
      <c r="O218" s="119"/>
      <c r="P218" s="118"/>
    </row>
    <row r="219" spans="1:16" ht="45" customHeight="1">
      <c r="A219" s="126"/>
      <c r="B219" s="77"/>
      <c r="C219" s="125"/>
      <c r="D219" s="124"/>
      <c r="E219" s="85"/>
      <c r="F219" s="123"/>
      <c r="G219" s="122"/>
      <c r="H219" s="85"/>
      <c r="I219" s="101"/>
      <c r="J219" s="121"/>
      <c r="K219" s="81"/>
      <c r="L219" s="94"/>
      <c r="M219" s="120"/>
      <c r="N219" s="77"/>
      <c r="O219" s="119"/>
      <c r="P219" s="118"/>
    </row>
    <row r="220" spans="1:16" ht="45" customHeight="1">
      <c r="A220" s="126"/>
      <c r="B220" s="77"/>
      <c r="C220" s="125"/>
      <c r="D220" s="124"/>
      <c r="E220" s="85"/>
      <c r="F220" s="123"/>
      <c r="G220" s="122"/>
      <c r="H220" s="85"/>
      <c r="I220" s="101"/>
      <c r="J220" s="121"/>
      <c r="K220" s="81"/>
      <c r="L220" s="94"/>
      <c r="M220" s="120"/>
      <c r="N220" s="77"/>
      <c r="O220" s="119"/>
      <c r="P220" s="118"/>
    </row>
    <row r="221" spans="1:16" ht="45" customHeight="1">
      <c r="A221" s="126"/>
      <c r="B221" s="77"/>
      <c r="C221" s="125"/>
      <c r="D221" s="124"/>
      <c r="E221" s="85"/>
      <c r="F221" s="123"/>
      <c r="G221" s="122"/>
      <c r="H221" s="85"/>
      <c r="I221" s="101"/>
      <c r="J221" s="121"/>
      <c r="K221" s="81"/>
      <c r="L221" s="94"/>
      <c r="M221" s="120"/>
      <c r="N221" s="77"/>
      <c r="O221" s="119"/>
      <c r="P221" s="118"/>
    </row>
    <row r="222" spans="1:16" ht="45" customHeight="1">
      <c r="A222" s="126"/>
      <c r="B222" s="77"/>
      <c r="C222" s="125"/>
      <c r="D222" s="124"/>
      <c r="E222" s="85"/>
      <c r="F222" s="123"/>
      <c r="G222" s="122"/>
      <c r="H222" s="85"/>
      <c r="I222" s="101"/>
      <c r="J222" s="121"/>
      <c r="K222" s="81"/>
      <c r="L222" s="94"/>
      <c r="M222" s="120"/>
      <c r="N222" s="77"/>
      <c r="O222" s="119"/>
      <c r="P222" s="118"/>
    </row>
    <row r="223" spans="1:16" ht="45" customHeight="1">
      <c r="A223" s="126"/>
      <c r="B223" s="77"/>
      <c r="C223" s="125"/>
      <c r="D223" s="124"/>
      <c r="E223" s="85"/>
      <c r="F223" s="123"/>
      <c r="G223" s="122"/>
      <c r="H223" s="85"/>
      <c r="I223" s="101"/>
      <c r="J223" s="121"/>
      <c r="K223" s="81"/>
      <c r="L223" s="94"/>
      <c r="M223" s="120"/>
      <c r="N223" s="77"/>
      <c r="O223" s="119"/>
      <c r="P223" s="118"/>
    </row>
    <row r="224" spans="1:16" ht="45" customHeight="1">
      <c r="A224" s="126"/>
      <c r="B224" s="77"/>
      <c r="C224" s="125"/>
      <c r="D224" s="124"/>
      <c r="E224" s="85"/>
      <c r="F224" s="123"/>
      <c r="G224" s="122"/>
      <c r="H224" s="85"/>
      <c r="I224" s="101"/>
      <c r="J224" s="121"/>
      <c r="K224" s="81"/>
      <c r="L224" s="94"/>
      <c r="M224" s="120"/>
      <c r="N224" s="77"/>
      <c r="O224" s="119"/>
      <c r="P224" s="118"/>
    </row>
    <row r="225" spans="1:16" ht="45" customHeight="1">
      <c r="A225" s="126"/>
      <c r="B225" s="77"/>
      <c r="C225" s="125"/>
      <c r="D225" s="124"/>
      <c r="E225" s="85"/>
      <c r="F225" s="123"/>
      <c r="G225" s="122"/>
      <c r="H225" s="85"/>
      <c r="I225" s="101"/>
      <c r="J225" s="121"/>
      <c r="K225" s="81"/>
      <c r="L225" s="94"/>
      <c r="M225" s="120"/>
      <c r="N225" s="77"/>
      <c r="O225" s="119"/>
      <c r="P225" s="118"/>
    </row>
    <row r="226" spans="1:16" ht="45" customHeight="1">
      <c r="A226" s="126"/>
      <c r="B226" s="77"/>
      <c r="C226" s="125"/>
      <c r="D226" s="124"/>
      <c r="E226" s="85"/>
      <c r="F226" s="123"/>
      <c r="G226" s="122"/>
      <c r="H226" s="85"/>
      <c r="I226" s="101"/>
      <c r="J226" s="121"/>
      <c r="K226" s="81"/>
      <c r="L226" s="94"/>
      <c r="M226" s="120"/>
      <c r="N226" s="77"/>
      <c r="O226" s="119"/>
      <c r="P226" s="118"/>
    </row>
    <row r="227" spans="1:16" ht="45" customHeight="1">
      <c r="A227" s="126"/>
      <c r="B227" s="77"/>
      <c r="C227" s="125"/>
      <c r="D227" s="124"/>
      <c r="E227" s="85"/>
      <c r="F227" s="123"/>
      <c r="G227" s="122"/>
      <c r="H227" s="85"/>
      <c r="I227" s="101"/>
      <c r="J227" s="121"/>
      <c r="K227" s="81"/>
      <c r="L227" s="94"/>
      <c r="M227" s="120"/>
      <c r="N227" s="77"/>
      <c r="O227" s="119"/>
      <c r="P227" s="118"/>
    </row>
    <row r="228" spans="1:16" ht="45" customHeight="1">
      <c r="A228" s="126"/>
      <c r="B228" s="77"/>
      <c r="C228" s="125"/>
      <c r="D228" s="124"/>
      <c r="E228" s="85"/>
      <c r="F228" s="123"/>
      <c r="G228" s="122"/>
      <c r="H228" s="85"/>
      <c r="I228" s="101"/>
      <c r="J228" s="121"/>
      <c r="K228" s="81"/>
      <c r="L228" s="94"/>
      <c r="M228" s="120"/>
      <c r="N228" s="77"/>
      <c r="O228" s="119"/>
      <c r="P228" s="118"/>
    </row>
    <row r="229" spans="1:16" ht="45" customHeight="1">
      <c r="A229" s="126"/>
      <c r="B229" s="77"/>
      <c r="C229" s="125"/>
      <c r="D229" s="124"/>
      <c r="E229" s="85"/>
      <c r="F229" s="123"/>
      <c r="G229" s="122"/>
      <c r="H229" s="85"/>
      <c r="I229" s="101"/>
      <c r="J229" s="121"/>
      <c r="K229" s="81"/>
      <c r="L229" s="94"/>
      <c r="M229" s="120"/>
      <c r="N229" s="77"/>
      <c r="O229" s="119"/>
      <c r="P229" s="118"/>
    </row>
    <row r="230" spans="1:16" ht="45" customHeight="1">
      <c r="A230" s="126"/>
      <c r="B230" s="77"/>
      <c r="C230" s="125"/>
      <c r="D230" s="124"/>
      <c r="E230" s="85"/>
      <c r="F230" s="123"/>
      <c r="G230" s="122"/>
      <c r="H230" s="85"/>
      <c r="I230" s="101"/>
      <c r="J230" s="121"/>
      <c r="K230" s="81"/>
      <c r="L230" s="94"/>
      <c r="M230" s="120"/>
      <c r="N230" s="77"/>
      <c r="O230" s="119"/>
      <c r="P230" s="118"/>
    </row>
    <row r="231" spans="1:16" ht="45" customHeight="1">
      <c r="A231" s="126"/>
      <c r="B231" s="77"/>
      <c r="C231" s="125"/>
      <c r="D231" s="124"/>
      <c r="E231" s="85"/>
      <c r="F231" s="123"/>
      <c r="G231" s="122"/>
      <c r="H231" s="85"/>
      <c r="I231" s="101"/>
      <c r="J231" s="121"/>
      <c r="K231" s="81"/>
      <c r="L231" s="94"/>
      <c r="M231" s="120"/>
      <c r="N231" s="77"/>
      <c r="O231" s="119"/>
      <c r="P231" s="118"/>
    </row>
    <row r="232" spans="1:16" ht="45" customHeight="1">
      <c r="A232" s="126"/>
      <c r="B232" s="77"/>
      <c r="C232" s="125"/>
      <c r="D232" s="124"/>
      <c r="E232" s="85"/>
      <c r="F232" s="123"/>
      <c r="G232" s="122"/>
      <c r="H232" s="85"/>
      <c r="I232" s="101"/>
      <c r="J232" s="121"/>
      <c r="K232" s="81"/>
      <c r="L232" s="94"/>
      <c r="M232" s="120"/>
      <c r="N232" s="77"/>
      <c r="O232" s="119"/>
      <c r="P232" s="118"/>
    </row>
    <row r="233" spans="1:16" ht="45" customHeight="1">
      <c r="A233" s="126"/>
      <c r="B233" s="77"/>
      <c r="C233" s="125"/>
      <c r="D233" s="124"/>
      <c r="E233" s="85"/>
      <c r="F233" s="123"/>
      <c r="G233" s="122"/>
      <c r="H233" s="85"/>
      <c r="I233" s="101"/>
      <c r="J233" s="121"/>
      <c r="K233" s="81"/>
      <c r="L233" s="94"/>
      <c r="M233" s="120"/>
      <c r="N233" s="77"/>
      <c r="O233" s="119"/>
      <c r="P233" s="118"/>
    </row>
    <row r="234" spans="1:16" ht="45" customHeight="1">
      <c r="A234" s="126"/>
      <c r="B234" s="77"/>
      <c r="C234" s="125"/>
      <c r="D234" s="124"/>
      <c r="E234" s="85"/>
      <c r="F234" s="123"/>
      <c r="G234" s="122"/>
      <c r="H234" s="85"/>
      <c r="I234" s="101"/>
      <c r="J234" s="121"/>
      <c r="K234" s="81"/>
      <c r="L234" s="94"/>
      <c r="M234" s="120"/>
      <c r="N234" s="77"/>
      <c r="O234" s="119"/>
      <c r="P234" s="118"/>
    </row>
    <row r="235" spans="1:16" ht="45" customHeight="1">
      <c r="A235" s="126"/>
      <c r="B235" s="77"/>
      <c r="C235" s="125"/>
      <c r="D235" s="124"/>
      <c r="E235" s="85"/>
      <c r="F235" s="123"/>
      <c r="G235" s="122"/>
      <c r="H235" s="85"/>
      <c r="I235" s="101"/>
      <c r="J235" s="121"/>
      <c r="K235" s="81"/>
      <c r="L235" s="94"/>
      <c r="M235" s="120"/>
      <c r="N235" s="77"/>
      <c r="O235" s="119"/>
      <c r="P235" s="118"/>
    </row>
    <row r="236" spans="1:16" ht="45" customHeight="1">
      <c r="A236" s="126"/>
      <c r="B236" s="77"/>
      <c r="C236" s="125"/>
      <c r="D236" s="124"/>
      <c r="E236" s="85"/>
      <c r="F236" s="123"/>
      <c r="G236" s="122"/>
      <c r="H236" s="85"/>
      <c r="I236" s="101"/>
      <c r="J236" s="121"/>
      <c r="K236" s="81"/>
      <c r="L236" s="94"/>
      <c r="M236" s="120"/>
      <c r="N236" s="77"/>
      <c r="O236" s="119"/>
      <c r="P236" s="118"/>
    </row>
    <row r="237" spans="1:16" ht="45" customHeight="1">
      <c r="A237" s="126"/>
      <c r="B237" s="77"/>
      <c r="C237" s="125"/>
      <c r="D237" s="124"/>
      <c r="E237" s="85"/>
      <c r="F237" s="123"/>
      <c r="G237" s="122"/>
      <c r="H237" s="85"/>
      <c r="I237" s="101"/>
      <c r="J237" s="121"/>
      <c r="K237" s="81"/>
      <c r="L237" s="94"/>
      <c r="M237" s="120"/>
      <c r="N237" s="77"/>
      <c r="O237" s="119"/>
      <c r="P237" s="118"/>
    </row>
    <row r="238" spans="1:16" ht="45" customHeight="1">
      <c r="A238" s="126"/>
      <c r="B238" s="77"/>
      <c r="C238" s="125"/>
      <c r="D238" s="124"/>
      <c r="E238" s="85"/>
      <c r="F238" s="123"/>
      <c r="G238" s="122"/>
      <c r="H238" s="85"/>
      <c r="I238" s="101"/>
      <c r="J238" s="121"/>
      <c r="K238" s="81"/>
      <c r="L238" s="94"/>
      <c r="M238" s="120"/>
      <c r="N238" s="77"/>
      <c r="O238" s="119"/>
      <c r="P238" s="118"/>
    </row>
    <row r="239" spans="1:16" ht="45" customHeight="1">
      <c r="A239" s="126"/>
      <c r="B239" s="77"/>
      <c r="C239" s="125"/>
      <c r="D239" s="124"/>
      <c r="E239" s="85"/>
      <c r="F239" s="123"/>
      <c r="G239" s="122"/>
      <c r="H239" s="85"/>
      <c r="I239" s="101"/>
      <c r="J239" s="121"/>
      <c r="K239" s="81"/>
      <c r="L239" s="94"/>
      <c r="M239" s="120"/>
      <c r="N239" s="77"/>
      <c r="O239" s="119"/>
      <c r="P239" s="118"/>
    </row>
    <row r="240" spans="1:16" ht="45" customHeight="1">
      <c r="A240" s="126"/>
      <c r="B240" s="77"/>
      <c r="C240" s="125"/>
      <c r="D240" s="124"/>
      <c r="E240" s="85"/>
      <c r="F240" s="123"/>
      <c r="G240" s="122"/>
      <c r="H240" s="85"/>
      <c r="I240" s="101"/>
      <c r="J240" s="121"/>
      <c r="K240" s="81"/>
      <c r="L240" s="94"/>
      <c r="M240" s="120"/>
      <c r="N240" s="77"/>
      <c r="O240" s="119"/>
      <c r="P240" s="118"/>
    </row>
    <row r="241" spans="1:16" ht="45" customHeight="1">
      <c r="A241" s="126"/>
      <c r="B241" s="77"/>
      <c r="C241" s="125"/>
      <c r="D241" s="124"/>
      <c r="E241" s="85"/>
      <c r="F241" s="123"/>
      <c r="G241" s="122"/>
      <c r="H241" s="85"/>
      <c r="I241" s="101"/>
      <c r="J241" s="121"/>
      <c r="K241" s="81"/>
      <c r="L241" s="94"/>
      <c r="M241" s="120"/>
      <c r="N241" s="77"/>
      <c r="O241" s="119"/>
      <c r="P241" s="118"/>
    </row>
    <row r="242" spans="1:16" ht="45" customHeight="1">
      <c r="A242" s="126"/>
      <c r="B242" s="77"/>
      <c r="C242" s="125"/>
      <c r="D242" s="124"/>
      <c r="E242" s="85"/>
      <c r="F242" s="123"/>
      <c r="G242" s="122"/>
      <c r="H242" s="85"/>
      <c r="I242" s="101"/>
      <c r="J242" s="121"/>
      <c r="K242" s="81"/>
      <c r="L242" s="94"/>
      <c r="M242" s="120"/>
      <c r="N242" s="77"/>
      <c r="O242" s="119"/>
      <c r="P242" s="118"/>
    </row>
    <row r="243" spans="1:16" ht="45" customHeight="1">
      <c r="A243" s="126"/>
      <c r="B243" s="77"/>
      <c r="C243" s="125"/>
      <c r="D243" s="124"/>
      <c r="E243" s="85"/>
      <c r="F243" s="123"/>
      <c r="G243" s="122"/>
      <c r="H243" s="85"/>
      <c r="I243" s="101"/>
      <c r="J243" s="121"/>
      <c r="K243" s="81"/>
      <c r="L243" s="94"/>
      <c r="M243" s="120"/>
      <c r="N243" s="77"/>
      <c r="O243" s="119"/>
      <c r="P243" s="118"/>
    </row>
    <row r="244" spans="1:16" ht="45" customHeight="1">
      <c r="A244" s="126"/>
      <c r="B244" s="77"/>
      <c r="C244" s="125"/>
      <c r="D244" s="124"/>
      <c r="E244" s="85"/>
      <c r="F244" s="123"/>
      <c r="G244" s="122"/>
      <c r="H244" s="85"/>
      <c r="I244" s="101"/>
      <c r="J244" s="121"/>
      <c r="K244" s="81"/>
      <c r="L244" s="94"/>
      <c r="M244" s="120"/>
      <c r="N244" s="77"/>
      <c r="O244" s="119"/>
      <c r="P244" s="118"/>
    </row>
    <row r="245" spans="1:16" ht="45" customHeight="1">
      <c r="A245" s="126"/>
      <c r="B245" s="77"/>
      <c r="C245" s="125"/>
      <c r="D245" s="124"/>
      <c r="E245" s="85"/>
      <c r="F245" s="123"/>
      <c r="G245" s="122"/>
      <c r="H245" s="85"/>
      <c r="I245" s="101"/>
      <c r="J245" s="121"/>
      <c r="K245" s="81"/>
      <c r="L245" s="94"/>
      <c r="M245" s="120"/>
      <c r="N245" s="77"/>
      <c r="O245" s="119"/>
      <c r="P245" s="118"/>
    </row>
    <row r="246" spans="1:16" ht="50.1" customHeight="1"/>
    <row r="247" spans="1:16" ht="50.1" customHeight="1"/>
    <row r="248" spans="1:16" ht="50.1" customHeight="1"/>
    <row r="249" spans="1:16" ht="50.1" customHeight="1"/>
    <row r="250" spans="1:16" ht="50.1" customHeight="1"/>
    <row r="251" spans="1:16" ht="50.1" customHeight="1"/>
    <row r="252" spans="1:16" ht="50.1" customHeight="1"/>
    <row r="253" spans="1:16" s="65" customFormat="1" ht="50.1" customHeight="1">
      <c r="C253" s="87"/>
      <c r="D253" s="88"/>
      <c r="E253" s="84"/>
      <c r="F253" s="72"/>
      <c r="G253" s="88"/>
      <c r="H253" s="84"/>
      <c r="I253" s="72"/>
      <c r="J253" s="117"/>
      <c r="K253" s="116"/>
      <c r="L253" s="116"/>
      <c r="M253" s="88"/>
      <c r="O253" s="115"/>
      <c r="P253" s="114"/>
    </row>
  </sheetData>
  <mergeCells count="95">
    <mergeCell ref="H22:I22"/>
    <mergeCell ref="J22:J23"/>
    <mergeCell ref="M22:M23"/>
    <mergeCell ref="O22:O23"/>
    <mergeCell ref="A22:A23"/>
    <mergeCell ref="C22:C23"/>
    <mergeCell ref="D22:D23"/>
    <mergeCell ref="F22:F23"/>
    <mergeCell ref="G22:G23"/>
    <mergeCell ref="M18:M19"/>
    <mergeCell ref="O18:O19"/>
    <mergeCell ref="A20:A21"/>
    <mergeCell ref="C20:C21"/>
    <mergeCell ref="D20:D21"/>
    <mergeCell ref="F20:F21"/>
    <mergeCell ref="G20:G21"/>
    <mergeCell ref="H20:I20"/>
    <mergeCell ref="J20:J21"/>
    <mergeCell ref="M20:M21"/>
    <mergeCell ref="O20:O21"/>
    <mergeCell ref="J16:J17"/>
    <mergeCell ref="M16:M17"/>
    <mergeCell ref="O16:O17"/>
    <mergeCell ref="A18:A19"/>
    <mergeCell ref="C18:C19"/>
    <mergeCell ref="D18:D19"/>
    <mergeCell ref="F18:F19"/>
    <mergeCell ref="G18:G19"/>
    <mergeCell ref="H18:I18"/>
    <mergeCell ref="J18:J19"/>
    <mergeCell ref="A16:A17"/>
    <mergeCell ref="C16:C17"/>
    <mergeCell ref="D16:D17"/>
    <mergeCell ref="F16:F17"/>
    <mergeCell ref="G16:G17"/>
    <mergeCell ref="H16:I16"/>
    <mergeCell ref="M12:M13"/>
    <mergeCell ref="O12:O13"/>
    <mergeCell ref="A14:A15"/>
    <mergeCell ref="C14:C15"/>
    <mergeCell ref="D14:D15"/>
    <mergeCell ref="F14:F15"/>
    <mergeCell ref="G14:G15"/>
    <mergeCell ref="J14:J15"/>
    <mergeCell ref="M14:M15"/>
    <mergeCell ref="O14:O15"/>
    <mergeCell ref="A12:A13"/>
    <mergeCell ref="C12:C13"/>
    <mergeCell ref="D12:D13"/>
    <mergeCell ref="F12:F13"/>
    <mergeCell ref="G12:G13"/>
    <mergeCell ref="J12:J13"/>
    <mergeCell ref="M8:M9"/>
    <mergeCell ref="O8:O9"/>
    <mergeCell ref="A10:A11"/>
    <mergeCell ref="C10:C11"/>
    <mergeCell ref="D10:D11"/>
    <mergeCell ref="F10:F11"/>
    <mergeCell ref="G10:G11"/>
    <mergeCell ref="J10:J11"/>
    <mergeCell ref="M10:M11"/>
    <mergeCell ref="O10:O11"/>
    <mergeCell ref="A8:A9"/>
    <mergeCell ref="C8:C9"/>
    <mergeCell ref="D8:D9"/>
    <mergeCell ref="F8:F9"/>
    <mergeCell ref="G8:G9"/>
    <mergeCell ref="J8:J9"/>
    <mergeCell ref="J4:J5"/>
    <mergeCell ref="M4:M5"/>
    <mergeCell ref="O4:O5"/>
    <mergeCell ref="A6:A7"/>
    <mergeCell ref="C6:C7"/>
    <mergeCell ref="D6:D7"/>
    <mergeCell ref="F6:F7"/>
    <mergeCell ref="G6:G7"/>
    <mergeCell ref="J6:J7"/>
    <mergeCell ref="M6:M7"/>
    <mergeCell ref="O6:O7"/>
    <mergeCell ref="A4:A5"/>
    <mergeCell ref="C4:C5"/>
    <mergeCell ref="D4:D5"/>
    <mergeCell ref="F4:F5"/>
    <mergeCell ref="G4:G5"/>
    <mergeCell ref="A1:O1"/>
    <mergeCell ref="A2:A3"/>
    <mergeCell ref="C2:D3"/>
    <mergeCell ref="F2:G3"/>
    <mergeCell ref="H2:I2"/>
    <mergeCell ref="J2:J3"/>
    <mergeCell ref="K2:L2"/>
    <mergeCell ref="M2:M3"/>
    <mergeCell ref="N2:N3"/>
    <mergeCell ref="H3:I3"/>
    <mergeCell ref="K3:L3"/>
  </mergeCells>
  <phoneticPr fontId="37" type="noConversion"/>
  <printOptions horizontalCentered="1" verticalCentered="1"/>
  <pageMargins left="0.25" right="0.25" top="0.75" bottom="0.75" header="0.3" footer="0.3"/>
  <pageSetup paperSize="9" scale="76" fitToHeight="0" orientation="landscape" r:id="rId1"/>
  <headerFooter>
    <oddFooter>&amp;C第&amp;P頁 共&amp;N頁</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P253"/>
  <sheetViews>
    <sheetView view="pageBreakPreview" zoomScale="80" zoomScaleNormal="100" zoomScaleSheetLayoutView="80" zoomScalePageLayoutView="120" workbookViewId="0">
      <selection activeCell="H32" sqref="H32"/>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4.25" style="72" customWidth="1"/>
    <col min="10" max="10" width="28.25" style="117" customWidth="1"/>
    <col min="11" max="11" width="12" style="116" bestFit="1" customWidth="1"/>
    <col min="12" max="12" width="3.375" style="116" customWidth="1"/>
    <col min="13" max="13" width="7.625" style="88" customWidth="1"/>
    <col min="14" max="14" width="16.875" style="65" customWidth="1"/>
    <col min="15" max="15" width="24.5" style="115" customWidth="1"/>
    <col min="16" max="16384" width="9" style="114"/>
  </cols>
  <sheetData>
    <row r="1" spans="1:16" ht="71.25" customHeight="1" thickBot="1">
      <c r="A1" s="1370" t="s">
        <v>464</v>
      </c>
      <c r="B1" s="1371"/>
      <c r="C1" s="1371"/>
      <c r="D1" s="1371"/>
      <c r="E1" s="1371"/>
      <c r="F1" s="1371"/>
      <c r="G1" s="1371"/>
      <c r="H1" s="1371"/>
      <c r="I1" s="1371"/>
      <c r="J1" s="1371"/>
      <c r="K1" s="1371"/>
      <c r="L1" s="1371"/>
      <c r="M1" s="1371"/>
      <c r="N1" s="1371"/>
      <c r="O1" s="1372"/>
      <c r="P1" s="118"/>
    </row>
    <row r="2" spans="1:16">
      <c r="A2" s="1384" t="s">
        <v>248</v>
      </c>
      <c r="B2" s="62" t="s">
        <v>250</v>
      </c>
      <c r="C2" s="1373" t="s">
        <v>465</v>
      </c>
      <c r="D2" s="1374"/>
      <c r="E2" s="63" t="s">
        <v>393</v>
      </c>
      <c r="F2" s="1373" t="s">
        <v>466</v>
      </c>
      <c r="G2" s="1374"/>
      <c r="H2" s="1407" t="s">
        <v>394</v>
      </c>
      <c r="I2" s="1408"/>
      <c r="J2" s="1386" t="s">
        <v>467</v>
      </c>
      <c r="K2" s="1386" t="s">
        <v>395</v>
      </c>
      <c r="L2" s="1392"/>
      <c r="M2" s="1394" t="s">
        <v>468</v>
      </c>
      <c r="N2" s="1373" t="s">
        <v>469</v>
      </c>
      <c r="O2" s="64" t="s">
        <v>249</v>
      </c>
      <c r="P2" s="118"/>
    </row>
    <row r="3" spans="1:16">
      <c r="A3" s="1385"/>
      <c r="B3" s="65" t="s">
        <v>260</v>
      </c>
      <c r="C3" s="1375"/>
      <c r="D3" s="1375"/>
      <c r="E3" s="66" t="s">
        <v>470</v>
      </c>
      <c r="F3" s="1375"/>
      <c r="G3" s="1375"/>
      <c r="H3" s="1409" t="s">
        <v>396</v>
      </c>
      <c r="I3" s="1395"/>
      <c r="J3" s="1387"/>
      <c r="K3" s="1387" t="s">
        <v>397</v>
      </c>
      <c r="L3" s="1393"/>
      <c r="M3" s="1395"/>
      <c r="N3" s="1396"/>
      <c r="O3" s="67" t="s">
        <v>439</v>
      </c>
      <c r="P3" s="118"/>
    </row>
    <row r="4" spans="1:16" hidden="1">
      <c r="A4" s="1376" t="s">
        <v>983</v>
      </c>
      <c r="B4" s="74" t="s">
        <v>984</v>
      </c>
      <c r="C4" s="1378">
        <v>1</v>
      </c>
      <c r="D4" s="1380" t="s">
        <v>129</v>
      </c>
      <c r="E4" s="75" t="s">
        <v>735</v>
      </c>
      <c r="F4" s="1549">
        <v>1</v>
      </c>
      <c r="G4" s="1380" t="s">
        <v>129</v>
      </c>
      <c r="H4" s="85" t="s">
        <v>985</v>
      </c>
      <c r="I4" s="317"/>
      <c r="J4" s="1582" t="s">
        <v>986</v>
      </c>
      <c r="K4" s="81">
        <v>1</v>
      </c>
      <c r="L4" s="94" t="s">
        <v>129</v>
      </c>
      <c r="M4" s="1425" t="s">
        <v>444</v>
      </c>
      <c r="N4" s="77"/>
      <c r="O4" s="1397" t="s">
        <v>987</v>
      </c>
      <c r="P4" s="118"/>
    </row>
    <row r="5" spans="1:16" ht="30.75" hidden="1">
      <c r="A5" s="1376"/>
      <c r="B5" s="74" t="s">
        <v>988</v>
      </c>
      <c r="C5" s="1379"/>
      <c r="D5" s="1381"/>
      <c r="E5" s="85" t="s">
        <v>985</v>
      </c>
      <c r="F5" s="1538"/>
      <c r="G5" s="1381"/>
      <c r="H5" s="78" t="s">
        <v>449</v>
      </c>
      <c r="I5" s="329"/>
      <c r="J5" s="1583"/>
      <c r="K5" s="81">
        <v>1</v>
      </c>
      <c r="L5" s="94" t="s">
        <v>129</v>
      </c>
      <c r="M5" s="1425"/>
      <c r="N5" s="77" t="s">
        <v>476</v>
      </c>
      <c r="O5" s="1397"/>
      <c r="P5" s="118"/>
    </row>
    <row r="6" spans="1:16" ht="28.5" hidden="1">
      <c r="A6" s="1376" t="s">
        <v>989</v>
      </c>
      <c r="B6" s="74" t="s">
        <v>990</v>
      </c>
      <c r="C6" s="1378">
        <v>1</v>
      </c>
      <c r="D6" s="1380" t="s">
        <v>129</v>
      </c>
      <c r="E6" s="75" t="s">
        <v>735</v>
      </c>
      <c r="F6" s="1549">
        <v>1</v>
      </c>
      <c r="G6" s="1380" t="s">
        <v>129</v>
      </c>
      <c r="H6" s="75" t="s">
        <v>547</v>
      </c>
      <c r="I6" s="330"/>
      <c r="J6" s="1582" t="s">
        <v>991</v>
      </c>
      <c r="K6" s="81">
        <v>1</v>
      </c>
      <c r="L6" s="94" t="s">
        <v>129</v>
      </c>
      <c r="M6" s="1425" t="s">
        <v>444</v>
      </c>
      <c r="N6" s="77"/>
      <c r="O6" s="1397" t="s">
        <v>992</v>
      </c>
      <c r="P6" s="118"/>
    </row>
    <row r="7" spans="1:16" hidden="1">
      <c r="A7" s="1376"/>
      <c r="B7" s="74" t="s">
        <v>993</v>
      </c>
      <c r="C7" s="1379"/>
      <c r="D7" s="1381"/>
      <c r="E7" s="75" t="s">
        <v>547</v>
      </c>
      <c r="F7" s="1538"/>
      <c r="G7" s="1381"/>
      <c r="H7" s="78" t="s">
        <v>449</v>
      </c>
      <c r="I7" s="329"/>
      <c r="J7" s="1583"/>
      <c r="K7" s="81">
        <v>1</v>
      </c>
      <c r="L7" s="94" t="s">
        <v>129</v>
      </c>
      <c r="M7" s="1425"/>
      <c r="N7" s="77" t="s">
        <v>476</v>
      </c>
      <c r="O7" s="1397"/>
      <c r="P7" s="118"/>
    </row>
    <row r="8" spans="1:16" ht="28.5" hidden="1">
      <c r="A8" s="1376" t="s">
        <v>994</v>
      </c>
      <c r="B8" s="74" t="s">
        <v>990</v>
      </c>
      <c r="C8" s="1378">
        <v>1</v>
      </c>
      <c r="D8" s="1380" t="s">
        <v>129</v>
      </c>
      <c r="E8" s="75" t="s">
        <v>995</v>
      </c>
      <c r="F8" s="1549">
        <v>1</v>
      </c>
      <c r="G8" s="1380" t="s">
        <v>129</v>
      </c>
      <c r="H8" s="75" t="s">
        <v>995</v>
      </c>
      <c r="I8" s="330"/>
      <c r="J8" s="1582" t="s">
        <v>986</v>
      </c>
      <c r="K8" s="81">
        <v>1</v>
      </c>
      <c r="L8" s="94" t="s">
        <v>129</v>
      </c>
      <c r="M8" s="1425" t="s">
        <v>444</v>
      </c>
      <c r="N8" s="77"/>
      <c r="O8" s="1397" t="s">
        <v>996</v>
      </c>
      <c r="P8" s="118"/>
    </row>
    <row r="9" spans="1:16" hidden="1">
      <c r="A9" s="1376"/>
      <c r="B9" s="74" t="s">
        <v>993</v>
      </c>
      <c r="C9" s="1379"/>
      <c r="D9" s="1381"/>
      <c r="E9" s="75" t="s">
        <v>995</v>
      </c>
      <c r="F9" s="1538"/>
      <c r="G9" s="1381"/>
      <c r="H9" s="78" t="s">
        <v>449</v>
      </c>
      <c r="I9" s="329"/>
      <c r="J9" s="1583"/>
      <c r="K9" s="81">
        <v>1</v>
      </c>
      <c r="L9" s="94" t="s">
        <v>129</v>
      </c>
      <c r="M9" s="1425"/>
      <c r="N9" s="77" t="s">
        <v>476</v>
      </c>
      <c r="O9" s="1397"/>
      <c r="P9" s="118"/>
    </row>
    <row r="10" spans="1:16" ht="42.75" hidden="1">
      <c r="A10" s="1376" t="s">
        <v>997</v>
      </c>
      <c r="B10" s="74" t="s">
        <v>998</v>
      </c>
      <c r="C10" s="1378">
        <v>1</v>
      </c>
      <c r="D10" s="1380" t="s">
        <v>129</v>
      </c>
      <c r="E10" s="75" t="s">
        <v>657</v>
      </c>
      <c r="F10" s="1549">
        <v>1</v>
      </c>
      <c r="G10" s="1380" t="s">
        <v>129</v>
      </c>
      <c r="H10" s="75" t="s">
        <v>657</v>
      </c>
      <c r="I10" s="330"/>
      <c r="J10" s="1582" t="s">
        <v>999</v>
      </c>
      <c r="K10" s="81">
        <v>1</v>
      </c>
      <c r="L10" s="94" t="s">
        <v>129</v>
      </c>
      <c r="M10" s="1425" t="s">
        <v>444</v>
      </c>
      <c r="N10" s="77"/>
      <c r="O10" s="1397" t="s">
        <v>1000</v>
      </c>
      <c r="P10" s="118"/>
    </row>
    <row r="11" spans="1:16" hidden="1">
      <c r="A11" s="1376"/>
      <c r="B11" s="74" t="s">
        <v>993</v>
      </c>
      <c r="C11" s="1379"/>
      <c r="D11" s="1381"/>
      <c r="E11" s="75" t="s">
        <v>657</v>
      </c>
      <c r="F11" s="1538"/>
      <c r="G11" s="1381"/>
      <c r="H11" s="78" t="s">
        <v>449</v>
      </c>
      <c r="I11" s="329"/>
      <c r="J11" s="1583"/>
      <c r="K11" s="81">
        <v>1</v>
      </c>
      <c r="L11" s="94" t="s">
        <v>129</v>
      </c>
      <c r="M11" s="1425"/>
      <c r="N11" s="77" t="s">
        <v>476</v>
      </c>
      <c r="O11" s="1397"/>
      <c r="P11" s="118"/>
    </row>
    <row r="12" spans="1:16" ht="56.25" hidden="1" customHeight="1">
      <c r="A12" s="1376" t="s">
        <v>1001</v>
      </c>
      <c r="B12" s="74" t="s">
        <v>1002</v>
      </c>
      <c r="C12" s="1378">
        <v>1</v>
      </c>
      <c r="D12" s="1380" t="s">
        <v>129</v>
      </c>
      <c r="E12" s="75" t="s">
        <v>657</v>
      </c>
      <c r="F12" s="1549">
        <v>1</v>
      </c>
      <c r="G12" s="1380" t="s">
        <v>129</v>
      </c>
      <c r="H12" s="75" t="s">
        <v>657</v>
      </c>
      <c r="I12" s="330"/>
      <c r="J12" s="1586" t="s">
        <v>1003</v>
      </c>
      <c r="K12" s="81">
        <v>1</v>
      </c>
      <c r="L12" s="94" t="s">
        <v>129</v>
      </c>
      <c r="M12" s="1425" t="s">
        <v>444</v>
      </c>
      <c r="N12" s="77"/>
      <c r="O12" s="1397" t="s">
        <v>1004</v>
      </c>
      <c r="P12" s="118"/>
    </row>
    <row r="13" spans="1:16" hidden="1">
      <c r="A13" s="1376"/>
      <c r="B13" s="74" t="s">
        <v>993</v>
      </c>
      <c r="C13" s="1379"/>
      <c r="D13" s="1381"/>
      <c r="E13" s="75" t="s">
        <v>657</v>
      </c>
      <c r="F13" s="1538"/>
      <c r="G13" s="1381"/>
      <c r="H13" s="78" t="s">
        <v>449</v>
      </c>
      <c r="I13" s="329"/>
      <c r="J13" s="1587"/>
      <c r="K13" s="81">
        <v>1</v>
      </c>
      <c r="L13" s="94" t="s">
        <v>129</v>
      </c>
      <c r="M13" s="1425"/>
      <c r="N13" s="77" t="s">
        <v>476</v>
      </c>
      <c r="O13" s="1397"/>
      <c r="P13" s="118"/>
    </row>
    <row r="14" spans="1:16" ht="30" hidden="1" customHeight="1">
      <c r="A14" s="1376" t="s">
        <v>1005</v>
      </c>
      <c r="B14" s="74" t="s">
        <v>1006</v>
      </c>
      <c r="C14" s="1378">
        <v>1</v>
      </c>
      <c r="D14" s="1380" t="s">
        <v>129</v>
      </c>
      <c r="E14" s="75" t="s">
        <v>657</v>
      </c>
      <c r="F14" s="1549">
        <v>1</v>
      </c>
      <c r="G14" s="1380" t="s">
        <v>129</v>
      </c>
      <c r="H14" s="75" t="s">
        <v>657</v>
      </c>
      <c r="I14" s="330"/>
      <c r="J14" s="1584" t="s">
        <v>1003</v>
      </c>
      <c r="K14" s="81">
        <v>1</v>
      </c>
      <c r="L14" s="94" t="s">
        <v>129</v>
      </c>
      <c r="M14" s="1425" t="s">
        <v>444</v>
      </c>
      <c r="N14" s="77"/>
      <c r="O14" s="1397" t="s">
        <v>1007</v>
      </c>
      <c r="P14" s="118"/>
    </row>
    <row r="15" spans="1:16" ht="30" hidden="1" customHeight="1">
      <c r="A15" s="1376"/>
      <c r="B15" s="74" t="s">
        <v>993</v>
      </c>
      <c r="C15" s="1379"/>
      <c r="D15" s="1381"/>
      <c r="E15" s="75" t="s">
        <v>657</v>
      </c>
      <c r="F15" s="1538"/>
      <c r="G15" s="1381"/>
      <c r="H15" s="78" t="s">
        <v>449</v>
      </c>
      <c r="I15" s="329"/>
      <c r="J15" s="1585"/>
      <c r="K15" s="81">
        <v>1</v>
      </c>
      <c r="L15" s="94" t="s">
        <v>129</v>
      </c>
      <c r="M15" s="1425"/>
      <c r="N15" s="77" t="s">
        <v>476</v>
      </c>
      <c r="O15" s="1397"/>
      <c r="P15" s="118"/>
    </row>
    <row r="16" spans="1:16" ht="30" customHeight="1">
      <c r="A16" s="1376" t="s">
        <v>2290</v>
      </c>
      <c r="B16" s="74" t="s">
        <v>1006</v>
      </c>
      <c r="C16" s="1378"/>
      <c r="D16" s="1380"/>
      <c r="E16" s="80" t="s">
        <v>2291</v>
      </c>
      <c r="F16" s="1549"/>
      <c r="G16" s="1380"/>
      <c r="H16" s="1588" t="s">
        <v>2291</v>
      </c>
      <c r="I16" s="1589"/>
      <c r="J16" s="1510" t="s">
        <v>1003</v>
      </c>
      <c r="K16" s="81"/>
      <c r="L16" s="94"/>
      <c r="M16" s="1425" t="s">
        <v>444</v>
      </c>
      <c r="N16" s="77"/>
      <c r="O16" s="1397" t="s">
        <v>2293</v>
      </c>
      <c r="P16" s="118"/>
    </row>
    <row r="17" spans="1:16" ht="30" customHeight="1">
      <c r="A17" s="1376"/>
      <c r="B17" s="74" t="s">
        <v>993</v>
      </c>
      <c r="C17" s="1379"/>
      <c r="D17" s="1381"/>
      <c r="E17" s="80" t="s">
        <v>2291</v>
      </c>
      <c r="F17" s="1538"/>
      <c r="G17" s="1381"/>
      <c r="H17" s="81">
        <v>2</v>
      </c>
      <c r="I17" s="94" t="s">
        <v>2292</v>
      </c>
      <c r="J17" s="1511"/>
      <c r="K17" s="81">
        <v>2</v>
      </c>
      <c r="L17" s="94"/>
      <c r="M17" s="1425"/>
      <c r="N17" s="77"/>
      <c r="O17" s="1397"/>
      <c r="P17" s="118"/>
    </row>
    <row r="18" spans="1:16" ht="30" customHeight="1">
      <c r="A18" s="1376" t="s">
        <v>2290</v>
      </c>
      <c r="B18" s="74" t="s">
        <v>1006</v>
      </c>
      <c r="C18" s="1378"/>
      <c r="D18" s="1380"/>
      <c r="E18" s="80" t="s">
        <v>2295</v>
      </c>
      <c r="F18" s="1549"/>
      <c r="G18" s="1380"/>
      <c r="H18" s="1588" t="s">
        <v>2294</v>
      </c>
      <c r="I18" s="1589"/>
      <c r="J18" s="1510" t="s">
        <v>1003</v>
      </c>
      <c r="K18" s="81"/>
      <c r="L18" s="94"/>
      <c r="M18" s="1425" t="s">
        <v>444</v>
      </c>
      <c r="N18" s="77"/>
      <c r="O18" s="1397" t="s">
        <v>2296</v>
      </c>
      <c r="P18" s="118"/>
    </row>
    <row r="19" spans="1:16" ht="30" customHeight="1">
      <c r="A19" s="1376"/>
      <c r="B19" s="74" t="s">
        <v>993</v>
      </c>
      <c r="C19" s="1379"/>
      <c r="D19" s="1381"/>
      <c r="E19" s="80" t="s">
        <v>2294</v>
      </c>
      <c r="F19" s="1538"/>
      <c r="G19" s="1381"/>
      <c r="H19" s="81">
        <v>2</v>
      </c>
      <c r="I19" s="94" t="s">
        <v>2292</v>
      </c>
      <c r="J19" s="1511"/>
      <c r="K19" s="81">
        <f>K17+H19</f>
        <v>4</v>
      </c>
      <c r="L19" s="94"/>
      <c r="M19" s="1425"/>
      <c r="N19" s="77"/>
      <c r="O19" s="1397"/>
      <c r="P19" s="118"/>
    </row>
    <row r="20" spans="1:16" ht="30" customHeight="1">
      <c r="A20" s="1376" t="s">
        <v>2290</v>
      </c>
      <c r="B20" s="74" t="s">
        <v>1006</v>
      </c>
      <c r="C20" s="1378"/>
      <c r="D20" s="1380"/>
      <c r="E20" s="80" t="s">
        <v>2297</v>
      </c>
      <c r="F20" s="1549"/>
      <c r="G20" s="1380"/>
      <c r="H20" s="1588" t="s">
        <v>2298</v>
      </c>
      <c r="I20" s="1589"/>
      <c r="J20" s="1510" t="s">
        <v>1003</v>
      </c>
      <c r="K20" s="81"/>
      <c r="L20" s="94"/>
      <c r="M20" s="1425" t="s">
        <v>444</v>
      </c>
      <c r="N20" s="77"/>
      <c r="O20" s="1397" t="s">
        <v>2300</v>
      </c>
      <c r="P20" s="118"/>
    </row>
    <row r="21" spans="1:16" ht="30" customHeight="1">
      <c r="A21" s="1376"/>
      <c r="B21" s="74" t="s">
        <v>993</v>
      </c>
      <c r="C21" s="1379"/>
      <c r="D21" s="1381"/>
      <c r="E21" s="80" t="s">
        <v>2299</v>
      </c>
      <c r="F21" s="1538"/>
      <c r="G21" s="1381"/>
      <c r="H21" s="81">
        <v>2</v>
      </c>
      <c r="I21" s="94" t="s">
        <v>2292</v>
      </c>
      <c r="J21" s="1511"/>
      <c r="K21" s="81">
        <f>K19+H21</f>
        <v>6</v>
      </c>
      <c r="L21" s="94"/>
      <c r="M21" s="1425"/>
      <c r="N21" s="77"/>
      <c r="O21" s="1397"/>
      <c r="P21" s="118"/>
    </row>
    <row r="22" spans="1:16" ht="30" customHeight="1">
      <c r="A22" s="1376" t="s">
        <v>2290</v>
      </c>
      <c r="B22" s="74" t="s">
        <v>1006</v>
      </c>
      <c r="C22" s="1378"/>
      <c r="D22" s="1380"/>
      <c r="E22" s="80" t="s">
        <v>2301</v>
      </c>
      <c r="F22" s="1549"/>
      <c r="G22" s="1380"/>
      <c r="H22" s="1588" t="s">
        <v>2302</v>
      </c>
      <c r="I22" s="1589"/>
      <c r="J22" s="1510" t="s">
        <v>1003</v>
      </c>
      <c r="K22" s="81"/>
      <c r="L22" s="94"/>
      <c r="M22" s="1425" t="s">
        <v>444</v>
      </c>
      <c r="N22" s="77"/>
      <c r="O22" s="1397" t="s">
        <v>2303</v>
      </c>
      <c r="P22" s="118"/>
    </row>
    <row r="23" spans="1:16" ht="30" customHeight="1">
      <c r="A23" s="1376"/>
      <c r="B23" s="74" t="s">
        <v>993</v>
      </c>
      <c r="C23" s="1379"/>
      <c r="D23" s="1381"/>
      <c r="E23" s="80" t="s">
        <v>2302</v>
      </c>
      <c r="F23" s="1538"/>
      <c r="G23" s="1381"/>
      <c r="H23" s="81">
        <v>2</v>
      </c>
      <c r="I23" s="94" t="s">
        <v>2292</v>
      </c>
      <c r="J23" s="1511"/>
      <c r="K23" s="81">
        <f>K21+H23</f>
        <v>8</v>
      </c>
      <c r="L23" s="94"/>
      <c r="M23" s="1425"/>
      <c r="N23" s="77"/>
      <c r="O23" s="1397"/>
      <c r="P23" s="118"/>
    </row>
    <row r="24" spans="1:16" ht="30" customHeight="1">
      <c r="A24" s="126"/>
      <c r="B24" s="77"/>
      <c r="C24" s="125"/>
      <c r="D24" s="124"/>
      <c r="E24" s="85"/>
      <c r="F24" s="123"/>
      <c r="G24" s="122"/>
      <c r="H24" s="85"/>
      <c r="I24" s="101"/>
      <c r="J24" s="121"/>
      <c r="K24" s="81"/>
      <c r="L24" s="94"/>
      <c r="M24" s="120"/>
      <c r="N24" s="77"/>
      <c r="O24" s="119"/>
      <c r="P24" s="118"/>
    </row>
    <row r="25" spans="1:16" ht="30" customHeight="1">
      <c r="A25" s="126"/>
      <c r="B25" s="77"/>
      <c r="C25" s="125"/>
      <c r="D25" s="124"/>
      <c r="E25" s="85"/>
      <c r="F25" s="123"/>
      <c r="G25" s="122"/>
      <c r="H25" s="85"/>
      <c r="I25" s="101"/>
      <c r="J25" s="121"/>
      <c r="K25" s="81"/>
      <c r="L25" s="94"/>
      <c r="M25" s="120"/>
      <c r="N25" s="77"/>
      <c r="O25" s="119"/>
      <c r="P25" s="118"/>
    </row>
    <row r="26" spans="1:16" ht="30" customHeight="1">
      <c r="A26" s="126"/>
      <c r="B26" s="77"/>
      <c r="C26" s="125"/>
      <c r="D26" s="124"/>
      <c r="E26" s="85"/>
      <c r="F26" s="123"/>
      <c r="G26" s="122"/>
      <c r="H26" s="85"/>
      <c r="I26" s="101"/>
      <c r="J26" s="121"/>
      <c r="K26" s="81"/>
      <c r="L26" s="94"/>
      <c r="M26" s="120"/>
      <c r="N26" s="77"/>
      <c r="O26" s="119"/>
      <c r="P26" s="118"/>
    </row>
    <row r="27" spans="1:16" ht="45" customHeight="1">
      <c r="A27" s="126"/>
      <c r="B27" s="77"/>
      <c r="C27" s="125"/>
      <c r="D27" s="124"/>
      <c r="E27" s="85"/>
      <c r="F27" s="123"/>
      <c r="G27" s="122"/>
      <c r="H27" s="85"/>
      <c r="I27" s="101"/>
      <c r="J27" s="121"/>
      <c r="K27" s="81"/>
      <c r="L27" s="94"/>
      <c r="M27" s="120"/>
      <c r="N27" s="77"/>
      <c r="O27" s="119"/>
      <c r="P27" s="118"/>
    </row>
    <row r="28" spans="1:16" ht="45" customHeight="1">
      <c r="A28" s="126"/>
      <c r="B28" s="77"/>
      <c r="C28" s="125"/>
      <c r="D28" s="124"/>
      <c r="E28" s="85"/>
      <c r="F28" s="123"/>
      <c r="G28" s="122"/>
      <c r="H28" s="85"/>
      <c r="I28" s="101"/>
      <c r="J28" s="121"/>
      <c r="K28" s="81"/>
      <c r="L28" s="94"/>
      <c r="M28" s="120"/>
      <c r="N28" s="77"/>
      <c r="O28" s="119"/>
      <c r="P28" s="118"/>
    </row>
    <row r="29" spans="1:16" ht="45" customHeight="1">
      <c r="A29" s="126"/>
      <c r="B29" s="77"/>
      <c r="C29" s="125"/>
      <c r="D29" s="124"/>
      <c r="E29" s="85"/>
      <c r="F29" s="123"/>
      <c r="G29" s="122"/>
      <c r="H29" s="85"/>
      <c r="I29" s="101"/>
      <c r="J29" s="121"/>
      <c r="K29" s="81"/>
      <c r="L29" s="94"/>
      <c r="M29" s="120"/>
      <c r="N29" s="77"/>
      <c r="O29" s="119"/>
      <c r="P29" s="118"/>
    </row>
    <row r="30" spans="1:16" ht="45" customHeight="1">
      <c r="A30" s="126"/>
      <c r="B30" s="77"/>
      <c r="C30" s="125"/>
      <c r="D30" s="124"/>
      <c r="E30" s="85"/>
      <c r="F30" s="123"/>
      <c r="G30" s="122"/>
      <c r="H30" s="85"/>
      <c r="I30" s="101"/>
      <c r="J30" s="121"/>
      <c r="K30" s="81"/>
      <c r="L30" s="94"/>
      <c r="M30" s="120"/>
      <c r="N30" s="77"/>
      <c r="O30" s="119"/>
      <c r="P30" s="118"/>
    </row>
    <row r="31" spans="1:16" ht="45" customHeight="1">
      <c r="A31" s="126"/>
      <c r="B31" s="77"/>
      <c r="C31" s="125"/>
      <c r="D31" s="124"/>
      <c r="E31" s="85"/>
      <c r="F31" s="123"/>
      <c r="G31" s="122"/>
      <c r="H31" s="85"/>
      <c r="I31" s="101"/>
      <c r="J31" s="121"/>
      <c r="K31" s="81"/>
      <c r="L31" s="94"/>
      <c r="M31" s="120"/>
      <c r="N31" s="77"/>
      <c r="O31" s="119"/>
      <c r="P31" s="118"/>
    </row>
    <row r="32" spans="1:16" ht="45" customHeight="1">
      <c r="A32" s="126"/>
      <c r="B32" s="77"/>
      <c r="C32" s="125"/>
      <c r="D32" s="124"/>
      <c r="E32" s="85"/>
      <c r="F32" s="123"/>
      <c r="G32" s="122"/>
      <c r="H32" s="85"/>
      <c r="I32" s="101"/>
      <c r="J32" s="121"/>
      <c r="K32" s="81"/>
      <c r="L32" s="94"/>
      <c r="M32" s="120"/>
      <c r="N32" s="77"/>
      <c r="O32" s="119"/>
      <c r="P32" s="118"/>
    </row>
    <row r="33" spans="1:16" ht="45" customHeight="1">
      <c r="A33" s="126"/>
      <c r="B33" s="77"/>
      <c r="C33" s="125"/>
      <c r="D33" s="124"/>
      <c r="E33" s="85"/>
      <c r="F33" s="123"/>
      <c r="G33" s="122"/>
      <c r="H33" s="85"/>
      <c r="I33" s="101"/>
      <c r="J33" s="121"/>
      <c r="K33" s="81"/>
      <c r="L33" s="94"/>
      <c r="M33" s="120"/>
      <c r="N33" s="77"/>
      <c r="O33" s="119"/>
      <c r="P33" s="118"/>
    </row>
    <row r="34" spans="1:16" ht="45" customHeight="1">
      <c r="A34" s="126"/>
      <c r="B34" s="77"/>
      <c r="C34" s="125"/>
      <c r="D34" s="124"/>
      <c r="E34" s="85"/>
      <c r="F34" s="123"/>
      <c r="G34" s="122"/>
      <c r="H34" s="85"/>
      <c r="I34" s="101"/>
      <c r="J34" s="121"/>
      <c r="K34" s="81"/>
      <c r="L34" s="94"/>
      <c r="M34" s="120"/>
      <c r="N34" s="77"/>
      <c r="O34" s="119"/>
      <c r="P34" s="118"/>
    </row>
    <row r="35" spans="1:16" ht="45" customHeight="1">
      <c r="A35" s="126"/>
      <c r="B35" s="77"/>
      <c r="C35" s="125"/>
      <c r="D35" s="124"/>
      <c r="E35" s="85"/>
      <c r="F35" s="123"/>
      <c r="G35" s="122"/>
      <c r="H35" s="85"/>
      <c r="I35" s="101"/>
      <c r="J35" s="121"/>
      <c r="K35" s="81"/>
      <c r="L35" s="94"/>
      <c r="M35" s="120"/>
      <c r="N35" s="77"/>
      <c r="O35" s="119"/>
      <c r="P35" s="118"/>
    </row>
    <row r="36" spans="1:16" ht="45" customHeight="1">
      <c r="A36" s="126"/>
      <c r="B36" s="77"/>
      <c r="C36" s="125"/>
      <c r="D36" s="124"/>
      <c r="E36" s="85"/>
      <c r="F36" s="123"/>
      <c r="G36" s="122"/>
      <c r="H36" s="85"/>
      <c r="I36" s="101"/>
      <c r="J36" s="121"/>
      <c r="K36" s="81"/>
      <c r="L36" s="94"/>
      <c r="M36" s="120"/>
      <c r="N36" s="77"/>
      <c r="O36" s="119"/>
      <c r="P36" s="118"/>
    </row>
    <row r="37" spans="1:16" ht="45" customHeight="1">
      <c r="A37" s="126"/>
      <c r="B37" s="77"/>
      <c r="C37" s="125"/>
      <c r="D37" s="124"/>
      <c r="E37" s="85"/>
      <c r="F37" s="123"/>
      <c r="G37" s="122"/>
      <c r="H37" s="85"/>
      <c r="I37" s="101"/>
      <c r="J37" s="121"/>
      <c r="K37" s="81"/>
      <c r="L37" s="94"/>
      <c r="M37" s="120"/>
      <c r="N37" s="77"/>
      <c r="O37" s="119"/>
      <c r="P37" s="118"/>
    </row>
    <row r="38" spans="1:16" ht="45" customHeight="1">
      <c r="A38" s="126"/>
      <c r="B38" s="77"/>
      <c r="C38" s="125"/>
      <c r="D38" s="124"/>
      <c r="E38" s="85"/>
      <c r="F38" s="123"/>
      <c r="G38" s="122"/>
      <c r="H38" s="85"/>
      <c r="I38" s="101"/>
      <c r="J38" s="121"/>
      <c r="K38" s="81"/>
      <c r="L38" s="94"/>
      <c r="M38" s="120"/>
      <c r="N38" s="77"/>
      <c r="O38" s="119"/>
      <c r="P38" s="118"/>
    </row>
    <row r="39" spans="1:16" ht="45" customHeight="1">
      <c r="A39" s="126"/>
      <c r="B39" s="77"/>
      <c r="C39" s="125"/>
      <c r="D39" s="124"/>
      <c r="E39" s="85"/>
      <c r="F39" s="123"/>
      <c r="G39" s="122"/>
      <c r="H39" s="85"/>
      <c r="I39" s="101"/>
      <c r="J39" s="121"/>
      <c r="K39" s="81"/>
      <c r="L39" s="94"/>
      <c r="M39" s="120"/>
      <c r="N39" s="77"/>
      <c r="O39" s="119"/>
      <c r="P39" s="118"/>
    </row>
    <row r="40" spans="1:16" ht="45" customHeight="1">
      <c r="A40" s="126"/>
      <c r="B40" s="77"/>
      <c r="C40" s="125"/>
      <c r="D40" s="124"/>
      <c r="E40" s="85"/>
      <c r="F40" s="123"/>
      <c r="G40" s="122"/>
      <c r="H40" s="85"/>
      <c r="I40" s="101"/>
      <c r="J40" s="121"/>
      <c r="K40" s="81"/>
      <c r="L40" s="94"/>
      <c r="M40" s="120"/>
      <c r="N40" s="77"/>
      <c r="O40" s="119"/>
      <c r="P40" s="118"/>
    </row>
    <row r="41" spans="1:16" ht="45" customHeight="1">
      <c r="A41" s="126"/>
      <c r="B41" s="77"/>
      <c r="C41" s="125"/>
      <c r="D41" s="124"/>
      <c r="E41" s="85"/>
      <c r="F41" s="123"/>
      <c r="G41" s="122"/>
      <c r="H41" s="85"/>
      <c r="I41" s="101"/>
      <c r="J41" s="121"/>
      <c r="K41" s="81"/>
      <c r="L41" s="94"/>
      <c r="M41" s="120"/>
      <c r="N41" s="77"/>
      <c r="O41" s="119"/>
      <c r="P41" s="118"/>
    </row>
    <row r="42" spans="1:16" ht="45" customHeight="1">
      <c r="A42" s="126"/>
      <c r="B42" s="77"/>
      <c r="C42" s="125"/>
      <c r="D42" s="124"/>
      <c r="E42" s="85"/>
      <c r="F42" s="123"/>
      <c r="G42" s="122"/>
      <c r="H42" s="85"/>
      <c r="I42" s="101"/>
      <c r="J42" s="121"/>
      <c r="K42" s="81"/>
      <c r="L42" s="94"/>
      <c r="M42" s="120"/>
      <c r="N42" s="77"/>
      <c r="O42" s="119"/>
      <c r="P42" s="118"/>
    </row>
    <row r="43" spans="1:16" ht="45" customHeight="1">
      <c r="A43" s="126"/>
      <c r="B43" s="77"/>
      <c r="C43" s="125"/>
      <c r="D43" s="124"/>
      <c r="E43" s="85"/>
      <c r="F43" s="123"/>
      <c r="G43" s="122"/>
      <c r="H43" s="85"/>
      <c r="I43" s="101"/>
      <c r="J43" s="121"/>
      <c r="K43" s="81"/>
      <c r="L43" s="94"/>
      <c r="M43" s="120"/>
      <c r="N43" s="77"/>
      <c r="O43" s="119"/>
      <c r="P43" s="118"/>
    </row>
    <row r="44" spans="1:16" ht="45" customHeight="1">
      <c r="A44" s="126"/>
      <c r="B44" s="77"/>
      <c r="C44" s="125"/>
      <c r="D44" s="124"/>
      <c r="E44" s="85"/>
      <c r="F44" s="123"/>
      <c r="G44" s="122"/>
      <c r="H44" s="85"/>
      <c r="I44" s="101"/>
      <c r="J44" s="121"/>
      <c r="K44" s="81"/>
      <c r="L44" s="94"/>
      <c r="M44" s="120"/>
      <c r="N44" s="77"/>
      <c r="O44" s="119"/>
      <c r="P44" s="118"/>
    </row>
    <row r="45" spans="1:16" ht="45" customHeight="1">
      <c r="A45" s="126"/>
      <c r="B45" s="77"/>
      <c r="C45" s="125"/>
      <c r="D45" s="124"/>
      <c r="E45" s="85"/>
      <c r="F45" s="123"/>
      <c r="G45" s="122"/>
      <c r="H45" s="85"/>
      <c r="I45" s="101"/>
      <c r="J45" s="121"/>
      <c r="K45" s="81"/>
      <c r="L45" s="94"/>
      <c r="M45" s="120"/>
      <c r="N45" s="77"/>
      <c r="O45" s="119"/>
      <c r="P45" s="118"/>
    </row>
    <row r="46" spans="1:16" ht="45" customHeight="1">
      <c r="A46" s="126"/>
      <c r="B46" s="77"/>
      <c r="C46" s="125"/>
      <c r="D46" s="124"/>
      <c r="E46" s="85"/>
      <c r="F46" s="123"/>
      <c r="G46" s="122"/>
      <c r="H46" s="85"/>
      <c r="I46" s="101"/>
      <c r="J46" s="121"/>
      <c r="K46" s="81"/>
      <c r="L46" s="94"/>
      <c r="M46" s="120"/>
      <c r="N46" s="77"/>
      <c r="O46" s="119"/>
      <c r="P46" s="118"/>
    </row>
    <row r="47" spans="1:16" ht="45" customHeight="1">
      <c r="A47" s="126"/>
      <c r="B47" s="77"/>
      <c r="C47" s="125"/>
      <c r="D47" s="124"/>
      <c r="E47" s="85"/>
      <c r="F47" s="123"/>
      <c r="G47" s="122"/>
      <c r="H47" s="85"/>
      <c r="I47" s="101"/>
      <c r="J47" s="121"/>
      <c r="K47" s="81"/>
      <c r="L47" s="94"/>
      <c r="M47" s="120"/>
      <c r="N47" s="77"/>
      <c r="O47" s="119"/>
      <c r="P47" s="118"/>
    </row>
    <row r="48" spans="1:16" ht="45" customHeight="1">
      <c r="A48" s="126"/>
      <c r="B48" s="77"/>
      <c r="C48" s="125"/>
      <c r="D48" s="124"/>
      <c r="E48" s="85"/>
      <c r="F48" s="123"/>
      <c r="G48" s="122"/>
      <c r="H48" s="85"/>
      <c r="I48" s="101"/>
      <c r="J48" s="121"/>
      <c r="K48" s="81"/>
      <c r="L48" s="94"/>
      <c r="M48" s="120"/>
      <c r="N48" s="77"/>
      <c r="O48" s="119"/>
      <c r="P48" s="118"/>
    </row>
    <row r="49" spans="1:16" ht="45" customHeight="1">
      <c r="A49" s="126"/>
      <c r="B49" s="77"/>
      <c r="C49" s="125"/>
      <c r="D49" s="124"/>
      <c r="E49" s="85"/>
      <c r="F49" s="123"/>
      <c r="G49" s="122"/>
      <c r="H49" s="85"/>
      <c r="I49" s="101"/>
      <c r="J49" s="121"/>
      <c r="K49" s="81"/>
      <c r="L49" s="94"/>
      <c r="M49" s="120"/>
      <c r="N49" s="77"/>
      <c r="O49" s="119"/>
      <c r="P49" s="118"/>
    </row>
    <row r="50" spans="1:16" ht="45" customHeight="1">
      <c r="A50" s="126"/>
      <c r="B50" s="77"/>
      <c r="C50" s="125"/>
      <c r="D50" s="124"/>
      <c r="E50" s="85"/>
      <c r="F50" s="123"/>
      <c r="G50" s="122"/>
      <c r="H50" s="85"/>
      <c r="I50" s="101"/>
      <c r="J50" s="121"/>
      <c r="K50" s="81"/>
      <c r="L50" s="94"/>
      <c r="M50" s="120"/>
      <c r="N50" s="77"/>
      <c r="O50" s="119"/>
      <c r="P50" s="118"/>
    </row>
    <row r="51" spans="1:16" ht="45" customHeight="1">
      <c r="A51" s="126"/>
      <c r="B51" s="77"/>
      <c r="C51" s="125"/>
      <c r="D51" s="124"/>
      <c r="E51" s="85"/>
      <c r="F51" s="123"/>
      <c r="G51" s="122"/>
      <c r="H51" s="85"/>
      <c r="I51" s="101"/>
      <c r="J51" s="121"/>
      <c r="K51" s="81"/>
      <c r="L51" s="94"/>
      <c r="M51" s="120"/>
      <c r="N51" s="77"/>
      <c r="O51" s="119"/>
      <c r="P51" s="118"/>
    </row>
    <row r="52" spans="1:16" ht="45" customHeight="1">
      <c r="A52" s="126"/>
      <c r="B52" s="77"/>
      <c r="C52" s="125"/>
      <c r="D52" s="124"/>
      <c r="E52" s="85"/>
      <c r="F52" s="123"/>
      <c r="G52" s="122"/>
      <c r="H52" s="85"/>
      <c r="I52" s="101"/>
      <c r="J52" s="121"/>
      <c r="K52" s="81"/>
      <c r="L52" s="94"/>
      <c r="M52" s="120"/>
      <c r="N52" s="77"/>
      <c r="O52" s="119"/>
      <c r="P52" s="118"/>
    </row>
    <row r="53" spans="1:16" ht="45" customHeight="1">
      <c r="A53" s="126"/>
      <c r="B53" s="77"/>
      <c r="C53" s="125"/>
      <c r="D53" s="124"/>
      <c r="E53" s="85"/>
      <c r="F53" s="123"/>
      <c r="G53" s="122"/>
      <c r="H53" s="85"/>
      <c r="I53" s="101"/>
      <c r="J53" s="121"/>
      <c r="K53" s="81"/>
      <c r="L53" s="94"/>
      <c r="M53" s="120"/>
      <c r="N53" s="77"/>
      <c r="O53" s="119"/>
      <c r="P53" s="118"/>
    </row>
    <row r="54" spans="1:16" ht="45" customHeight="1">
      <c r="A54" s="126"/>
      <c r="B54" s="77"/>
      <c r="C54" s="125"/>
      <c r="D54" s="124"/>
      <c r="E54" s="85"/>
      <c r="F54" s="123"/>
      <c r="G54" s="122"/>
      <c r="H54" s="85"/>
      <c r="I54" s="101"/>
      <c r="J54" s="121"/>
      <c r="K54" s="81"/>
      <c r="L54" s="94"/>
      <c r="M54" s="120"/>
      <c r="N54" s="77"/>
      <c r="O54" s="119"/>
      <c r="P54" s="118"/>
    </row>
    <row r="55" spans="1:16" ht="45" customHeight="1">
      <c r="A55" s="126"/>
      <c r="B55" s="77"/>
      <c r="C55" s="125"/>
      <c r="D55" s="124"/>
      <c r="E55" s="85"/>
      <c r="F55" s="123"/>
      <c r="G55" s="122"/>
      <c r="H55" s="85"/>
      <c r="I55" s="101"/>
      <c r="J55" s="121"/>
      <c r="K55" s="81"/>
      <c r="L55" s="94"/>
      <c r="M55" s="120"/>
      <c r="N55" s="77"/>
      <c r="O55" s="119"/>
      <c r="P55" s="118"/>
    </row>
    <row r="56" spans="1:16" ht="45" customHeight="1">
      <c r="A56" s="126"/>
      <c r="B56" s="77"/>
      <c r="C56" s="125"/>
      <c r="D56" s="124"/>
      <c r="E56" s="85"/>
      <c r="F56" s="123"/>
      <c r="G56" s="122"/>
      <c r="H56" s="85"/>
      <c r="I56" s="101"/>
      <c r="J56" s="121"/>
      <c r="K56" s="81"/>
      <c r="L56" s="94"/>
      <c r="M56" s="120"/>
      <c r="N56" s="77"/>
      <c r="O56" s="119"/>
      <c r="P56" s="118"/>
    </row>
    <row r="57" spans="1:16" ht="45" customHeight="1">
      <c r="A57" s="126"/>
      <c r="B57" s="77"/>
      <c r="C57" s="125"/>
      <c r="D57" s="124"/>
      <c r="E57" s="85"/>
      <c r="F57" s="123"/>
      <c r="G57" s="122"/>
      <c r="H57" s="85"/>
      <c r="I57" s="101"/>
      <c r="J57" s="121"/>
      <c r="K57" s="81"/>
      <c r="L57" s="94"/>
      <c r="M57" s="120"/>
      <c r="N57" s="77"/>
      <c r="O57" s="119"/>
      <c r="P57" s="118"/>
    </row>
    <row r="58" spans="1:16" ht="45" customHeight="1">
      <c r="A58" s="126"/>
      <c r="B58" s="77"/>
      <c r="C58" s="125"/>
      <c r="D58" s="124"/>
      <c r="E58" s="85"/>
      <c r="F58" s="123"/>
      <c r="G58" s="122"/>
      <c r="H58" s="85"/>
      <c r="I58" s="101"/>
      <c r="J58" s="121"/>
      <c r="K58" s="81"/>
      <c r="L58" s="94"/>
      <c r="M58" s="120"/>
      <c r="N58" s="77"/>
      <c r="O58" s="119"/>
      <c r="P58" s="118"/>
    </row>
    <row r="59" spans="1:16" ht="45" customHeight="1">
      <c r="A59" s="126"/>
      <c r="B59" s="77"/>
      <c r="C59" s="125"/>
      <c r="D59" s="124"/>
      <c r="E59" s="85"/>
      <c r="F59" s="123"/>
      <c r="G59" s="122"/>
      <c r="H59" s="85"/>
      <c r="I59" s="101"/>
      <c r="J59" s="121"/>
      <c r="K59" s="81"/>
      <c r="L59" s="94"/>
      <c r="M59" s="120"/>
      <c r="N59" s="77"/>
      <c r="O59" s="119"/>
      <c r="P59" s="118"/>
    </row>
    <row r="60" spans="1:16" ht="45" customHeight="1">
      <c r="A60" s="126"/>
      <c r="B60" s="77"/>
      <c r="C60" s="125"/>
      <c r="D60" s="124"/>
      <c r="E60" s="85"/>
      <c r="F60" s="123"/>
      <c r="G60" s="122"/>
      <c r="H60" s="85"/>
      <c r="I60" s="101"/>
      <c r="J60" s="121"/>
      <c r="K60" s="81"/>
      <c r="L60" s="94"/>
      <c r="M60" s="120"/>
      <c r="N60" s="77"/>
      <c r="O60" s="119"/>
      <c r="P60" s="118"/>
    </row>
    <row r="61" spans="1:16" ht="45" customHeight="1">
      <c r="A61" s="126"/>
      <c r="B61" s="77"/>
      <c r="C61" s="125"/>
      <c r="D61" s="124"/>
      <c r="E61" s="85"/>
      <c r="F61" s="123"/>
      <c r="G61" s="122"/>
      <c r="H61" s="85"/>
      <c r="I61" s="101"/>
      <c r="J61" s="121"/>
      <c r="K61" s="81"/>
      <c r="L61" s="94"/>
      <c r="M61" s="120"/>
      <c r="N61" s="77"/>
      <c r="O61" s="119"/>
      <c r="P61" s="118"/>
    </row>
    <row r="62" spans="1:16" ht="45" customHeight="1">
      <c r="A62" s="126"/>
      <c r="B62" s="77"/>
      <c r="C62" s="125"/>
      <c r="D62" s="124"/>
      <c r="E62" s="85"/>
      <c r="F62" s="123"/>
      <c r="G62" s="122"/>
      <c r="H62" s="85"/>
      <c r="I62" s="101"/>
      <c r="J62" s="121"/>
      <c r="K62" s="81"/>
      <c r="L62" s="94"/>
      <c r="M62" s="120"/>
      <c r="N62" s="77"/>
      <c r="O62" s="119"/>
      <c r="P62" s="118"/>
    </row>
    <row r="63" spans="1:16" ht="45" customHeight="1">
      <c r="A63" s="126"/>
      <c r="B63" s="77"/>
      <c r="C63" s="125"/>
      <c r="D63" s="124"/>
      <c r="E63" s="85"/>
      <c r="F63" s="123"/>
      <c r="G63" s="122"/>
      <c r="H63" s="85"/>
      <c r="I63" s="101"/>
      <c r="J63" s="121"/>
      <c r="K63" s="81"/>
      <c r="L63" s="94"/>
      <c r="M63" s="120"/>
      <c r="N63" s="77"/>
      <c r="O63" s="119"/>
      <c r="P63" s="118"/>
    </row>
    <row r="64" spans="1:16" ht="45" customHeight="1">
      <c r="A64" s="126"/>
      <c r="B64" s="77"/>
      <c r="C64" s="125"/>
      <c r="D64" s="124"/>
      <c r="E64" s="85"/>
      <c r="F64" s="123"/>
      <c r="G64" s="122"/>
      <c r="H64" s="85"/>
      <c r="I64" s="101"/>
      <c r="J64" s="121"/>
      <c r="K64" s="81"/>
      <c r="L64" s="94"/>
      <c r="M64" s="120"/>
      <c r="N64" s="77"/>
      <c r="O64" s="119"/>
      <c r="P64" s="118"/>
    </row>
    <row r="65" spans="1:16" ht="45" customHeight="1">
      <c r="A65" s="126"/>
      <c r="B65" s="77"/>
      <c r="C65" s="125"/>
      <c r="D65" s="124"/>
      <c r="E65" s="85"/>
      <c r="F65" s="123"/>
      <c r="G65" s="122"/>
      <c r="H65" s="85"/>
      <c r="I65" s="101"/>
      <c r="J65" s="121"/>
      <c r="K65" s="81"/>
      <c r="L65" s="94"/>
      <c r="M65" s="120"/>
      <c r="N65" s="77"/>
      <c r="O65" s="119"/>
      <c r="P65" s="118"/>
    </row>
    <row r="66" spans="1:16" ht="45" customHeight="1">
      <c r="A66" s="126"/>
      <c r="B66" s="77"/>
      <c r="C66" s="125"/>
      <c r="D66" s="124"/>
      <c r="E66" s="85"/>
      <c r="F66" s="123"/>
      <c r="G66" s="122"/>
      <c r="H66" s="85"/>
      <c r="I66" s="101"/>
      <c r="J66" s="121"/>
      <c r="K66" s="81"/>
      <c r="L66" s="94"/>
      <c r="M66" s="120"/>
      <c r="N66" s="77"/>
      <c r="O66" s="119"/>
      <c r="P66" s="118"/>
    </row>
    <row r="67" spans="1:16" ht="45" customHeight="1">
      <c r="A67" s="126"/>
      <c r="B67" s="77"/>
      <c r="C67" s="125"/>
      <c r="D67" s="124"/>
      <c r="E67" s="85"/>
      <c r="F67" s="123"/>
      <c r="G67" s="122"/>
      <c r="H67" s="85"/>
      <c r="I67" s="101"/>
      <c r="J67" s="121"/>
      <c r="K67" s="81"/>
      <c r="L67" s="94"/>
      <c r="M67" s="120"/>
      <c r="N67" s="77"/>
      <c r="O67" s="119"/>
      <c r="P67" s="118"/>
    </row>
    <row r="68" spans="1:16" ht="45" customHeight="1">
      <c r="A68" s="126"/>
      <c r="B68" s="77"/>
      <c r="C68" s="125"/>
      <c r="D68" s="124"/>
      <c r="E68" s="85"/>
      <c r="F68" s="123"/>
      <c r="G68" s="122"/>
      <c r="H68" s="85"/>
      <c r="I68" s="101"/>
      <c r="J68" s="121"/>
      <c r="K68" s="81"/>
      <c r="L68" s="94"/>
      <c r="M68" s="120"/>
      <c r="N68" s="77"/>
      <c r="O68" s="119"/>
      <c r="P68" s="118"/>
    </row>
    <row r="69" spans="1:16" ht="45" customHeight="1">
      <c r="A69" s="126"/>
      <c r="B69" s="77"/>
      <c r="C69" s="125"/>
      <c r="D69" s="124"/>
      <c r="E69" s="85"/>
      <c r="F69" s="123"/>
      <c r="G69" s="122"/>
      <c r="H69" s="85"/>
      <c r="I69" s="101"/>
      <c r="J69" s="121"/>
      <c r="K69" s="81"/>
      <c r="L69" s="94"/>
      <c r="M69" s="120"/>
      <c r="N69" s="77"/>
      <c r="O69" s="119"/>
      <c r="P69" s="118"/>
    </row>
    <row r="70" spans="1:16" ht="45" customHeight="1">
      <c r="A70" s="126"/>
      <c r="B70" s="77"/>
      <c r="C70" s="125"/>
      <c r="D70" s="124"/>
      <c r="E70" s="85"/>
      <c r="F70" s="123"/>
      <c r="G70" s="122"/>
      <c r="H70" s="85"/>
      <c r="I70" s="101"/>
      <c r="J70" s="121"/>
      <c r="K70" s="81"/>
      <c r="L70" s="94"/>
      <c r="M70" s="120"/>
      <c r="N70" s="77"/>
      <c r="O70" s="119"/>
      <c r="P70" s="118"/>
    </row>
    <row r="71" spans="1:16" ht="45" customHeight="1">
      <c r="A71" s="126"/>
      <c r="B71" s="77"/>
      <c r="C71" s="125"/>
      <c r="D71" s="124"/>
      <c r="E71" s="85"/>
      <c r="F71" s="123"/>
      <c r="G71" s="122"/>
      <c r="H71" s="85"/>
      <c r="I71" s="101"/>
      <c r="J71" s="121"/>
      <c r="K71" s="81"/>
      <c r="L71" s="94"/>
      <c r="M71" s="120"/>
      <c r="N71" s="77"/>
      <c r="O71" s="119"/>
      <c r="P71" s="118"/>
    </row>
    <row r="72" spans="1:16" ht="45" customHeight="1">
      <c r="A72" s="126"/>
      <c r="B72" s="77"/>
      <c r="C72" s="125"/>
      <c r="D72" s="124"/>
      <c r="E72" s="85"/>
      <c r="F72" s="123"/>
      <c r="G72" s="122"/>
      <c r="H72" s="85"/>
      <c r="I72" s="101"/>
      <c r="J72" s="121"/>
      <c r="K72" s="81"/>
      <c r="L72" s="94"/>
      <c r="M72" s="120"/>
      <c r="N72" s="77"/>
      <c r="O72" s="119"/>
      <c r="P72" s="118"/>
    </row>
    <row r="73" spans="1:16" ht="45" customHeight="1">
      <c r="A73" s="126"/>
      <c r="B73" s="77"/>
      <c r="C73" s="125"/>
      <c r="D73" s="124"/>
      <c r="E73" s="85"/>
      <c r="F73" s="123"/>
      <c r="G73" s="122"/>
      <c r="H73" s="85"/>
      <c r="I73" s="101"/>
      <c r="J73" s="121"/>
      <c r="K73" s="81"/>
      <c r="L73" s="94"/>
      <c r="M73" s="120"/>
      <c r="N73" s="77"/>
      <c r="O73" s="119"/>
      <c r="P73" s="118"/>
    </row>
    <row r="74" spans="1:16" ht="45" customHeight="1">
      <c r="A74" s="126"/>
      <c r="B74" s="77"/>
      <c r="C74" s="125"/>
      <c r="D74" s="124"/>
      <c r="E74" s="85"/>
      <c r="F74" s="123"/>
      <c r="G74" s="122"/>
      <c r="H74" s="85"/>
      <c r="I74" s="101"/>
      <c r="J74" s="121"/>
      <c r="K74" s="81"/>
      <c r="L74" s="94"/>
      <c r="M74" s="120"/>
      <c r="N74" s="77"/>
      <c r="O74" s="119"/>
      <c r="P74" s="118"/>
    </row>
    <row r="75" spans="1:16" ht="45" customHeight="1">
      <c r="A75" s="126"/>
      <c r="B75" s="77"/>
      <c r="C75" s="125"/>
      <c r="D75" s="124"/>
      <c r="E75" s="85"/>
      <c r="F75" s="123"/>
      <c r="G75" s="122"/>
      <c r="H75" s="85"/>
      <c r="I75" s="101"/>
      <c r="J75" s="121"/>
      <c r="K75" s="81"/>
      <c r="L75" s="94"/>
      <c r="M75" s="120"/>
      <c r="N75" s="77"/>
      <c r="O75" s="119"/>
      <c r="P75" s="118"/>
    </row>
    <row r="76" spans="1:16" ht="45" customHeight="1">
      <c r="A76" s="126"/>
      <c r="B76" s="77"/>
      <c r="C76" s="125"/>
      <c r="D76" s="124"/>
      <c r="E76" s="85"/>
      <c r="F76" s="123"/>
      <c r="G76" s="122"/>
      <c r="H76" s="85"/>
      <c r="I76" s="101"/>
      <c r="J76" s="121"/>
      <c r="K76" s="81"/>
      <c r="L76" s="94"/>
      <c r="M76" s="120"/>
      <c r="N76" s="77"/>
      <c r="O76" s="119"/>
      <c r="P76" s="118"/>
    </row>
    <row r="77" spans="1:16" ht="45" customHeight="1">
      <c r="A77" s="126"/>
      <c r="B77" s="77"/>
      <c r="C77" s="125"/>
      <c r="D77" s="124"/>
      <c r="E77" s="85"/>
      <c r="F77" s="123"/>
      <c r="G77" s="122"/>
      <c r="H77" s="85"/>
      <c r="I77" s="101"/>
      <c r="J77" s="121"/>
      <c r="K77" s="81"/>
      <c r="L77" s="94"/>
      <c r="M77" s="120"/>
      <c r="N77" s="77"/>
      <c r="O77" s="119"/>
      <c r="P77" s="118"/>
    </row>
    <row r="78" spans="1:16" ht="45" customHeight="1">
      <c r="A78" s="126"/>
      <c r="B78" s="77"/>
      <c r="C78" s="125"/>
      <c r="D78" s="124"/>
      <c r="E78" s="85"/>
      <c r="F78" s="123"/>
      <c r="G78" s="122"/>
      <c r="H78" s="85"/>
      <c r="I78" s="101"/>
      <c r="J78" s="121"/>
      <c r="K78" s="81"/>
      <c r="L78" s="94"/>
      <c r="M78" s="120"/>
      <c r="N78" s="77"/>
      <c r="O78" s="119"/>
      <c r="P78" s="118"/>
    </row>
    <row r="79" spans="1:16" ht="45" customHeight="1">
      <c r="A79" s="126"/>
      <c r="B79" s="77"/>
      <c r="C79" s="125"/>
      <c r="D79" s="124"/>
      <c r="E79" s="85"/>
      <c r="F79" s="123"/>
      <c r="G79" s="122"/>
      <c r="H79" s="85"/>
      <c r="I79" s="101"/>
      <c r="J79" s="121"/>
      <c r="K79" s="81"/>
      <c r="L79" s="94"/>
      <c r="M79" s="120"/>
      <c r="N79" s="77"/>
      <c r="O79" s="119"/>
      <c r="P79" s="118"/>
    </row>
    <row r="80" spans="1:16" ht="45" customHeight="1">
      <c r="A80" s="126"/>
      <c r="B80" s="77"/>
      <c r="C80" s="125"/>
      <c r="D80" s="124"/>
      <c r="E80" s="85"/>
      <c r="F80" s="123"/>
      <c r="G80" s="122"/>
      <c r="H80" s="85"/>
      <c r="I80" s="101"/>
      <c r="J80" s="121"/>
      <c r="K80" s="81"/>
      <c r="L80" s="94"/>
      <c r="M80" s="120"/>
      <c r="N80" s="77"/>
      <c r="O80" s="119"/>
      <c r="P80" s="118"/>
    </row>
    <row r="81" spans="1:16" ht="45" customHeight="1">
      <c r="A81" s="126"/>
      <c r="B81" s="77"/>
      <c r="C81" s="125"/>
      <c r="D81" s="124"/>
      <c r="E81" s="85"/>
      <c r="F81" s="123"/>
      <c r="G81" s="122"/>
      <c r="H81" s="85"/>
      <c r="I81" s="101"/>
      <c r="J81" s="121"/>
      <c r="K81" s="81"/>
      <c r="L81" s="94"/>
      <c r="M81" s="120"/>
      <c r="N81" s="77"/>
      <c r="O81" s="119"/>
      <c r="P81" s="118"/>
    </row>
    <row r="82" spans="1:16" ht="45" customHeight="1">
      <c r="A82" s="126"/>
      <c r="B82" s="77"/>
      <c r="C82" s="125"/>
      <c r="D82" s="124"/>
      <c r="E82" s="85"/>
      <c r="F82" s="123"/>
      <c r="G82" s="122"/>
      <c r="H82" s="85"/>
      <c r="I82" s="101"/>
      <c r="J82" s="121"/>
      <c r="K82" s="81"/>
      <c r="L82" s="94"/>
      <c r="M82" s="120"/>
      <c r="N82" s="77"/>
      <c r="O82" s="119"/>
      <c r="P82" s="118"/>
    </row>
    <row r="83" spans="1:16" ht="45" customHeight="1">
      <c r="A83" s="126"/>
      <c r="B83" s="77"/>
      <c r="C83" s="125"/>
      <c r="D83" s="124"/>
      <c r="E83" s="85"/>
      <c r="F83" s="123"/>
      <c r="G83" s="122"/>
      <c r="H83" s="85"/>
      <c r="I83" s="101"/>
      <c r="J83" s="121"/>
      <c r="K83" s="81"/>
      <c r="L83" s="94"/>
      <c r="M83" s="120"/>
      <c r="N83" s="77"/>
      <c r="O83" s="119"/>
      <c r="P83" s="118"/>
    </row>
    <row r="84" spans="1:16" ht="45" customHeight="1">
      <c r="A84" s="126"/>
      <c r="B84" s="77"/>
      <c r="C84" s="125"/>
      <c r="D84" s="124"/>
      <c r="E84" s="85"/>
      <c r="F84" s="123"/>
      <c r="G84" s="122"/>
      <c r="H84" s="85"/>
      <c r="I84" s="101"/>
      <c r="J84" s="121"/>
      <c r="K84" s="81"/>
      <c r="L84" s="94"/>
      <c r="M84" s="120"/>
      <c r="N84" s="77"/>
      <c r="O84" s="119"/>
      <c r="P84" s="118"/>
    </row>
    <row r="85" spans="1:16" ht="45" customHeight="1">
      <c r="A85" s="126"/>
      <c r="B85" s="77"/>
      <c r="C85" s="125"/>
      <c r="D85" s="124"/>
      <c r="E85" s="85"/>
      <c r="F85" s="123"/>
      <c r="G85" s="122"/>
      <c r="H85" s="85"/>
      <c r="I85" s="101"/>
      <c r="J85" s="121"/>
      <c r="K85" s="81"/>
      <c r="L85" s="94"/>
      <c r="M85" s="120"/>
      <c r="N85" s="77"/>
      <c r="O85" s="119"/>
      <c r="P85" s="118"/>
    </row>
    <row r="86" spans="1:16" ht="45" customHeight="1">
      <c r="A86" s="126"/>
      <c r="B86" s="77"/>
      <c r="C86" s="125"/>
      <c r="D86" s="124"/>
      <c r="E86" s="85"/>
      <c r="F86" s="123"/>
      <c r="G86" s="122"/>
      <c r="H86" s="85"/>
      <c r="I86" s="101"/>
      <c r="J86" s="121"/>
      <c r="K86" s="81"/>
      <c r="L86" s="94"/>
      <c r="M86" s="120"/>
      <c r="N86" s="77"/>
      <c r="O86" s="119"/>
      <c r="P86" s="118"/>
    </row>
    <row r="87" spans="1:16" ht="45" customHeight="1">
      <c r="A87" s="126"/>
      <c r="B87" s="77"/>
      <c r="C87" s="125"/>
      <c r="D87" s="124"/>
      <c r="E87" s="85"/>
      <c r="F87" s="123"/>
      <c r="G87" s="122"/>
      <c r="H87" s="85"/>
      <c r="I87" s="101"/>
      <c r="J87" s="121"/>
      <c r="K87" s="81"/>
      <c r="L87" s="94"/>
      <c r="M87" s="120"/>
      <c r="N87" s="77"/>
      <c r="O87" s="119"/>
      <c r="P87" s="118"/>
    </row>
    <row r="88" spans="1:16" ht="45" customHeight="1">
      <c r="A88" s="126"/>
      <c r="B88" s="77"/>
      <c r="C88" s="125"/>
      <c r="D88" s="124"/>
      <c r="E88" s="85"/>
      <c r="F88" s="123"/>
      <c r="G88" s="122"/>
      <c r="H88" s="85"/>
      <c r="I88" s="101"/>
      <c r="J88" s="121"/>
      <c r="K88" s="81"/>
      <c r="L88" s="94"/>
      <c r="M88" s="120"/>
      <c r="N88" s="77"/>
      <c r="O88" s="119"/>
      <c r="P88" s="118"/>
    </row>
    <row r="89" spans="1:16" ht="45" customHeight="1">
      <c r="A89" s="126"/>
      <c r="B89" s="77"/>
      <c r="C89" s="125"/>
      <c r="D89" s="124"/>
      <c r="E89" s="85"/>
      <c r="F89" s="123"/>
      <c r="G89" s="122"/>
      <c r="H89" s="85"/>
      <c r="I89" s="101"/>
      <c r="J89" s="121"/>
      <c r="K89" s="81"/>
      <c r="L89" s="94"/>
      <c r="M89" s="120"/>
      <c r="N89" s="77"/>
      <c r="O89" s="119"/>
      <c r="P89" s="118"/>
    </row>
    <row r="90" spans="1:16" ht="45" customHeight="1">
      <c r="A90" s="126"/>
      <c r="B90" s="77"/>
      <c r="C90" s="125"/>
      <c r="D90" s="124"/>
      <c r="E90" s="85"/>
      <c r="F90" s="123"/>
      <c r="G90" s="122"/>
      <c r="H90" s="85"/>
      <c r="I90" s="101"/>
      <c r="J90" s="121"/>
      <c r="K90" s="81"/>
      <c r="L90" s="94"/>
      <c r="M90" s="120"/>
      <c r="N90" s="77"/>
      <c r="O90" s="119"/>
      <c r="P90" s="118"/>
    </row>
    <row r="91" spans="1:16" ht="45" customHeight="1">
      <c r="A91" s="126"/>
      <c r="B91" s="77"/>
      <c r="C91" s="125"/>
      <c r="D91" s="124"/>
      <c r="E91" s="85"/>
      <c r="F91" s="123"/>
      <c r="G91" s="122"/>
      <c r="H91" s="85"/>
      <c r="I91" s="101"/>
      <c r="J91" s="121"/>
      <c r="K91" s="81"/>
      <c r="L91" s="94"/>
      <c r="M91" s="120"/>
      <c r="N91" s="77"/>
      <c r="O91" s="119"/>
      <c r="P91" s="118"/>
    </row>
    <row r="92" spans="1:16" ht="45" customHeight="1">
      <c r="A92" s="126"/>
      <c r="B92" s="77"/>
      <c r="C92" s="125"/>
      <c r="D92" s="124"/>
      <c r="E92" s="85"/>
      <c r="F92" s="123"/>
      <c r="G92" s="122"/>
      <c r="H92" s="85"/>
      <c r="I92" s="101"/>
      <c r="J92" s="121"/>
      <c r="K92" s="81"/>
      <c r="L92" s="94"/>
      <c r="M92" s="120"/>
      <c r="N92" s="77"/>
      <c r="O92" s="119"/>
      <c r="P92" s="118"/>
    </row>
    <row r="93" spans="1:16" ht="45" customHeight="1">
      <c r="A93" s="126"/>
      <c r="B93" s="77"/>
      <c r="C93" s="125"/>
      <c r="D93" s="124"/>
      <c r="E93" s="85"/>
      <c r="F93" s="123"/>
      <c r="G93" s="122"/>
      <c r="H93" s="85"/>
      <c r="I93" s="101"/>
      <c r="J93" s="121"/>
      <c r="K93" s="81"/>
      <c r="L93" s="94"/>
      <c r="M93" s="120"/>
      <c r="N93" s="77"/>
      <c r="O93" s="119"/>
      <c r="P93" s="118"/>
    </row>
    <row r="94" spans="1:16" ht="45" customHeight="1">
      <c r="A94" s="126"/>
      <c r="B94" s="77"/>
      <c r="C94" s="125"/>
      <c r="D94" s="124"/>
      <c r="E94" s="85"/>
      <c r="F94" s="123"/>
      <c r="G94" s="122"/>
      <c r="H94" s="85"/>
      <c r="I94" s="101"/>
      <c r="J94" s="121"/>
      <c r="K94" s="81"/>
      <c r="L94" s="94"/>
      <c r="M94" s="120"/>
      <c r="N94" s="77"/>
      <c r="O94" s="119"/>
      <c r="P94" s="118"/>
    </row>
    <row r="95" spans="1:16" ht="45" customHeight="1">
      <c r="A95" s="126"/>
      <c r="B95" s="77"/>
      <c r="C95" s="125"/>
      <c r="D95" s="124"/>
      <c r="E95" s="85"/>
      <c r="F95" s="123"/>
      <c r="G95" s="122"/>
      <c r="H95" s="85"/>
      <c r="I95" s="101"/>
      <c r="J95" s="121"/>
      <c r="K95" s="81"/>
      <c r="L95" s="94"/>
      <c r="M95" s="120"/>
      <c r="N95" s="77"/>
      <c r="O95" s="119"/>
      <c r="P95" s="118"/>
    </row>
    <row r="96" spans="1:16" ht="45" customHeight="1">
      <c r="A96" s="126"/>
      <c r="B96" s="77"/>
      <c r="C96" s="125"/>
      <c r="D96" s="124"/>
      <c r="E96" s="85"/>
      <c r="F96" s="123"/>
      <c r="G96" s="122"/>
      <c r="H96" s="85"/>
      <c r="I96" s="101"/>
      <c r="J96" s="121"/>
      <c r="K96" s="81"/>
      <c r="L96" s="94"/>
      <c r="M96" s="120"/>
      <c r="N96" s="77"/>
      <c r="O96" s="119"/>
      <c r="P96" s="118"/>
    </row>
    <row r="97" spans="1:16" ht="45" customHeight="1">
      <c r="A97" s="126"/>
      <c r="B97" s="77"/>
      <c r="C97" s="125"/>
      <c r="D97" s="124"/>
      <c r="E97" s="85"/>
      <c r="F97" s="123"/>
      <c r="G97" s="122"/>
      <c r="H97" s="85"/>
      <c r="I97" s="101"/>
      <c r="J97" s="121"/>
      <c r="K97" s="81"/>
      <c r="L97" s="94"/>
      <c r="M97" s="120"/>
      <c r="N97" s="77"/>
      <c r="O97" s="119"/>
      <c r="P97" s="118"/>
    </row>
    <row r="98" spans="1:16" ht="45" customHeight="1">
      <c r="A98" s="126"/>
      <c r="B98" s="77"/>
      <c r="C98" s="125"/>
      <c r="D98" s="124"/>
      <c r="E98" s="85"/>
      <c r="F98" s="123"/>
      <c r="G98" s="122"/>
      <c r="H98" s="85"/>
      <c r="I98" s="101"/>
      <c r="J98" s="121"/>
      <c r="K98" s="81"/>
      <c r="L98" s="94"/>
      <c r="M98" s="120"/>
      <c r="N98" s="77"/>
      <c r="O98" s="119"/>
      <c r="P98" s="118"/>
    </row>
    <row r="99" spans="1:16" ht="45" customHeight="1">
      <c r="A99" s="126"/>
      <c r="B99" s="77"/>
      <c r="C99" s="125"/>
      <c r="D99" s="124"/>
      <c r="E99" s="85"/>
      <c r="F99" s="123"/>
      <c r="G99" s="122"/>
      <c r="H99" s="85"/>
      <c r="I99" s="101"/>
      <c r="J99" s="121"/>
      <c r="K99" s="81"/>
      <c r="L99" s="94"/>
      <c r="M99" s="120"/>
      <c r="N99" s="77"/>
      <c r="O99" s="119"/>
      <c r="P99" s="118"/>
    </row>
    <row r="100" spans="1:16" ht="45" customHeight="1">
      <c r="A100" s="126"/>
      <c r="B100" s="77"/>
      <c r="C100" s="125"/>
      <c r="D100" s="124"/>
      <c r="E100" s="85"/>
      <c r="F100" s="123"/>
      <c r="G100" s="122"/>
      <c r="H100" s="85"/>
      <c r="I100" s="101"/>
      <c r="J100" s="121"/>
      <c r="K100" s="81"/>
      <c r="L100" s="94"/>
      <c r="M100" s="120"/>
      <c r="N100" s="77"/>
      <c r="O100" s="119"/>
      <c r="P100" s="118"/>
    </row>
    <row r="101" spans="1:16" ht="45" customHeight="1">
      <c r="A101" s="126"/>
      <c r="B101" s="77"/>
      <c r="C101" s="125"/>
      <c r="D101" s="124"/>
      <c r="E101" s="85"/>
      <c r="F101" s="123"/>
      <c r="G101" s="122"/>
      <c r="H101" s="85"/>
      <c r="I101" s="101"/>
      <c r="J101" s="121"/>
      <c r="K101" s="81"/>
      <c r="L101" s="94"/>
      <c r="M101" s="120"/>
      <c r="N101" s="77"/>
      <c r="O101" s="119"/>
      <c r="P101" s="118"/>
    </row>
    <row r="102" spans="1:16" ht="45" customHeight="1">
      <c r="A102" s="126"/>
      <c r="B102" s="77"/>
      <c r="C102" s="125"/>
      <c r="D102" s="124"/>
      <c r="E102" s="85"/>
      <c r="F102" s="123"/>
      <c r="G102" s="122"/>
      <c r="H102" s="85"/>
      <c r="I102" s="101"/>
      <c r="J102" s="121"/>
      <c r="K102" s="81"/>
      <c r="L102" s="94"/>
      <c r="M102" s="120"/>
      <c r="N102" s="77"/>
      <c r="O102" s="119"/>
      <c r="P102" s="118"/>
    </row>
    <row r="103" spans="1:16" ht="45" customHeight="1">
      <c r="A103" s="126"/>
      <c r="B103" s="77"/>
      <c r="C103" s="125"/>
      <c r="D103" s="124"/>
      <c r="E103" s="85"/>
      <c r="F103" s="123"/>
      <c r="G103" s="122"/>
      <c r="H103" s="85"/>
      <c r="I103" s="101"/>
      <c r="J103" s="121"/>
      <c r="K103" s="81"/>
      <c r="L103" s="94"/>
      <c r="M103" s="120"/>
      <c r="N103" s="77"/>
      <c r="O103" s="119"/>
      <c r="P103" s="118"/>
    </row>
    <row r="104" spans="1:16" ht="45" customHeight="1">
      <c r="A104" s="126"/>
      <c r="B104" s="77"/>
      <c r="C104" s="125"/>
      <c r="D104" s="124"/>
      <c r="E104" s="85"/>
      <c r="F104" s="123"/>
      <c r="G104" s="122"/>
      <c r="H104" s="85"/>
      <c r="I104" s="101"/>
      <c r="J104" s="121"/>
      <c r="K104" s="81"/>
      <c r="L104" s="94"/>
      <c r="M104" s="120"/>
      <c r="N104" s="77"/>
      <c r="O104" s="119"/>
      <c r="P104" s="118"/>
    </row>
    <row r="105" spans="1:16" ht="45" customHeight="1">
      <c r="A105" s="126"/>
      <c r="B105" s="77"/>
      <c r="C105" s="125"/>
      <c r="D105" s="124"/>
      <c r="E105" s="85"/>
      <c r="F105" s="123"/>
      <c r="G105" s="122"/>
      <c r="H105" s="85"/>
      <c r="I105" s="101"/>
      <c r="J105" s="121"/>
      <c r="K105" s="81"/>
      <c r="L105" s="94"/>
      <c r="M105" s="120"/>
      <c r="N105" s="77"/>
      <c r="O105" s="119"/>
      <c r="P105" s="118"/>
    </row>
    <row r="106" spans="1:16" ht="45" customHeight="1">
      <c r="A106" s="126"/>
      <c r="B106" s="77"/>
      <c r="C106" s="125"/>
      <c r="D106" s="124"/>
      <c r="E106" s="85"/>
      <c r="F106" s="123"/>
      <c r="G106" s="122"/>
      <c r="H106" s="85"/>
      <c r="I106" s="101"/>
      <c r="J106" s="121"/>
      <c r="K106" s="81"/>
      <c r="L106" s="94"/>
      <c r="M106" s="120"/>
      <c r="N106" s="77"/>
      <c r="O106" s="119"/>
      <c r="P106" s="118"/>
    </row>
    <row r="107" spans="1:16" ht="45" customHeight="1">
      <c r="A107" s="126"/>
      <c r="B107" s="77"/>
      <c r="C107" s="125"/>
      <c r="D107" s="124"/>
      <c r="E107" s="85"/>
      <c r="F107" s="123"/>
      <c r="G107" s="122"/>
      <c r="H107" s="85"/>
      <c r="I107" s="101"/>
      <c r="J107" s="121"/>
      <c r="K107" s="81"/>
      <c r="L107" s="94"/>
      <c r="M107" s="120"/>
      <c r="N107" s="77"/>
      <c r="O107" s="119"/>
      <c r="P107" s="118"/>
    </row>
    <row r="108" spans="1:16" ht="45" customHeight="1">
      <c r="A108" s="126"/>
      <c r="B108" s="77"/>
      <c r="C108" s="125"/>
      <c r="D108" s="124"/>
      <c r="E108" s="85"/>
      <c r="F108" s="123"/>
      <c r="G108" s="122"/>
      <c r="H108" s="85"/>
      <c r="I108" s="101"/>
      <c r="J108" s="121"/>
      <c r="K108" s="81"/>
      <c r="L108" s="94"/>
      <c r="M108" s="120"/>
      <c r="N108" s="77"/>
      <c r="O108" s="119"/>
      <c r="P108" s="118"/>
    </row>
    <row r="109" spans="1:16" ht="45" customHeight="1">
      <c r="A109" s="126"/>
      <c r="B109" s="77"/>
      <c r="C109" s="125"/>
      <c r="D109" s="124"/>
      <c r="E109" s="85"/>
      <c r="F109" s="123"/>
      <c r="G109" s="122"/>
      <c r="H109" s="85"/>
      <c r="I109" s="101"/>
      <c r="J109" s="121"/>
      <c r="K109" s="81"/>
      <c r="L109" s="94"/>
      <c r="M109" s="120"/>
      <c r="N109" s="77"/>
      <c r="O109" s="119"/>
      <c r="P109" s="118"/>
    </row>
    <row r="110" spans="1:16" ht="45" customHeight="1">
      <c r="A110" s="126"/>
      <c r="B110" s="77"/>
      <c r="C110" s="125"/>
      <c r="D110" s="124"/>
      <c r="E110" s="85"/>
      <c r="F110" s="123"/>
      <c r="G110" s="122"/>
      <c r="H110" s="85"/>
      <c r="I110" s="101"/>
      <c r="J110" s="121"/>
      <c r="K110" s="81"/>
      <c r="L110" s="94"/>
      <c r="M110" s="120"/>
      <c r="N110" s="77"/>
      <c r="O110" s="119"/>
      <c r="P110" s="118"/>
    </row>
    <row r="111" spans="1:16" ht="45" customHeight="1">
      <c r="A111" s="126"/>
      <c r="B111" s="77"/>
      <c r="C111" s="125"/>
      <c r="D111" s="124"/>
      <c r="E111" s="85"/>
      <c r="F111" s="123"/>
      <c r="G111" s="122"/>
      <c r="H111" s="85"/>
      <c r="I111" s="101"/>
      <c r="J111" s="121"/>
      <c r="K111" s="81"/>
      <c r="L111" s="94"/>
      <c r="M111" s="120"/>
      <c r="N111" s="77"/>
      <c r="O111" s="119"/>
      <c r="P111" s="118"/>
    </row>
    <row r="112" spans="1:16" ht="45" customHeight="1">
      <c r="A112" s="126"/>
      <c r="B112" s="77"/>
      <c r="C112" s="125"/>
      <c r="D112" s="124"/>
      <c r="E112" s="85"/>
      <c r="F112" s="123"/>
      <c r="G112" s="122"/>
      <c r="H112" s="85"/>
      <c r="I112" s="101"/>
      <c r="J112" s="121"/>
      <c r="K112" s="81"/>
      <c r="L112" s="94"/>
      <c r="M112" s="120"/>
      <c r="N112" s="77"/>
      <c r="O112" s="119"/>
      <c r="P112" s="118"/>
    </row>
    <row r="113" spans="1:16" ht="45" customHeight="1">
      <c r="A113" s="126"/>
      <c r="B113" s="77"/>
      <c r="C113" s="125"/>
      <c r="D113" s="124"/>
      <c r="E113" s="85"/>
      <c r="F113" s="123"/>
      <c r="G113" s="122"/>
      <c r="H113" s="85"/>
      <c r="I113" s="101"/>
      <c r="J113" s="121"/>
      <c r="K113" s="81"/>
      <c r="L113" s="94"/>
      <c r="M113" s="120"/>
      <c r="N113" s="77"/>
      <c r="O113" s="119"/>
      <c r="P113" s="118"/>
    </row>
    <row r="114" spans="1:16" ht="45" customHeight="1">
      <c r="A114" s="126"/>
      <c r="B114" s="77"/>
      <c r="C114" s="125"/>
      <c r="D114" s="124"/>
      <c r="E114" s="85"/>
      <c r="F114" s="123"/>
      <c r="G114" s="122"/>
      <c r="H114" s="85"/>
      <c r="I114" s="101"/>
      <c r="J114" s="121"/>
      <c r="K114" s="81"/>
      <c r="L114" s="94"/>
      <c r="M114" s="120"/>
      <c r="N114" s="77"/>
      <c r="O114" s="119"/>
      <c r="P114" s="118"/>
    </row>
    <row r="115" spans="1:16" ht="45" customHeight="1">
      <c r="A115" s="126"/>
      <c r="B115" s="77"/>
      <c r="C115" s="125"/>
      <c r="D115" s="124"/>
      <c r="E115" s="85"/>
      <c r="F115" s="123"/>
      <c r="G115" s="122"/>
      <c r="H115" s="85"/>
      <c r="I115" s="101"/>
      <c r="J115" s="121"/>
      <c r="K115" s="81"/>
      <c r="L115" s="94"/>
      <c r="M115" s="120"/>
      <c r="N115" s="77"/>
      <c r="O115" s="119"/>
      <c r="P115" s="118"/>
    </row>
    <row r="116" spans="1:16" ht="45" customHeight="1">
      <c r="A116" s="126"/>
      <c r="B116" s="77"/>
      <c r="C116" s="125"/>
      <c r="D116" s="124"/>
      <c r="E116" s="85"/>
      <c r="F116" s="123"/>
      <c r="G116" s="122"/>
      <c r="H116" s="85"/>
      <c r="I116" s="101"/>
      <c r="J116" s="121"/>
      <c r="K116" s="81"/>
      <c r="L116" s="94"/>
      <c r="M116" s="120"/>
      <c r="N116" s="77"/>
      <c r="O116" s="119"/>
      <c r="P116" s="118"/>
    </row>
    <row r="117" spans="1:16" ht="45" customHeight="1">
      <c r="A117" s="126"/>
      <c r="B117" s="77"/>
      <c r="C117" s="125"/>
      <c r="D117" s="124"/>
      <c r="E117" s="85"/>
      <c r="F117" s="123"/>
      <c r="G117" s="122"/>
      <c r="H117" s="85"/>
      <c r="I117" s="101"/>
      <c r="J117" s="121"/>
      <c r="K117" s="81"/>
      <c r="L117" s="94"/>
      <c r="M117" s="120"/>
      <c r="N117" s="77"/>
      <c r="O117" s="119"/>
      <c r="P117" s="118"/>
    </row>
    <row r="118" spans="1:16" ht="45" customHeight="1">
      <c r="A118" s="126"/>
      <c r="B118" s="77"/>
      <c r="C118" s="125"/>
      <c r="D118" s="124"/>
      <c r="E118" s="85"/>
      <c r="F118" s="123"/>
      <c r="G118" s="122"/>
      <c r="H118" s="85"/>
      <c r="I118" s="101"/>
      <c r="J118" s="121"/>
      <c r="K118" s="81"/>
      <c r="L118" s="94"/>
      <c r="M118" s="120"/>
      <c r="N118" s="77"/>
      <c r="O118" s="119"/>
      <c r="P118" s="118"/>
    </row>
    <row r="119" spans="1:16" ht="45" customHeight="1">
      <c r="A119" s="126"/>
      <c r="B119" s="77"/>
      <c r="C119" s="125"/>
      <c r="D119" s="124"/>
      <c r="E119" s="85"/>
      <c r="F119" s="123"/>
      <c r="G119" s="122"/>
      <c r="H119" s="85"/>
      <c r="I119" s="101"/>
      <c r="J119" s="121"/>
      <c r="K119" s="81"/>
      <c r="L119" s="94"/>
      <c r="M119" s="120"/>
      <c r="N119" s="77"/>
      <c r="O119" s="119"/>
      <c r="P119" s="118"/>
    </row>
    <row r="120" spans="1:16" ht="45" customHeight="1">
      <c r="A120" s="126"/>
      <c r="B120" s="77"/>
      <c r="C120" s="125"/>
      <c r="D120" s="124"/>
      <c r="E120" s="85"/>
      <c r="F120" s="123"/>
      <c r="G120" s="122"/>
      <c r="H120" s="85"/>
      <c r="I120" s="101"/>
      <c r="J120" s="121"/>
      <c r="K120" s="81"/>
      <c r="L120" s="94"/>
      <c r="M120" s="120"/>
      <c r="N120" s="77"/>
      <c r="O120" s="119"/>
      <c r="P120" s="118"/>
    </row>
    <row r="121" spans="1:16" ht="45" customHeight="1">
      <c r="A121" s="126"/>
      <c r="B121" s="77"/>
      <c r="C121" s="125"/>
      <c r="D121" s="124"/>
      <c r="E121" s="85"/>
      <c r="F121" s="123"/>
      <c r="G121" s="122"/>
      <c r="H121" s="85"/>
      <c r="I121" s="101"/>
      <c r="J121" s="121"/>
      <c r="K121" s="81"/>
      <c r="L121" s="94"/>
      <c r="M121" s="120"/>
      <c r="N121" s="77"/>
      <c r="O121" s="119"/>
      <c r="P121" s="118"/>
    </row>
    <row r="122" spans="1:16" ht="45" customHeight="1">
      <c r="A122" s="126"/>
      <c r="B122" s="77"/>
      <c r="C122" s="125"/>
      <c r="D122" s="124"/>
      <c r="E122" s="85"/>
      <c r="F122" s="123"/>
      <c r="G122" s="122"/>
      <c r="H122" s="85"/>
      <c r="I122" s="101"/>
      <c r="J122" s="121"/>
      <c r="K122" s="81"/>
      <c r="L122" s="94"/>
      <c r="M122" s="120"/>
      <c r="N122" s="77"/>
      <c r="O122" s="119"/>
      <c r="P122" s="118"/>
    </row>
    <row r="123" spans="1:16" ht="45" customHeight="1">
      <c r="A123" s="126"/>
      <c r="B123" s="77"/>
      <c r="C123" s="125"/>
      <c r="D123" s="124"/>
      <c r="E123" s="85"/>
      <c r="F123" s="123"/>
      <c r="G123" s="122"/>
      <c r="H123" s="85"/>
      <c r="I123" s="101"/>
      <c r="J123" s="121"/>
      <c r="K123" s="81"/>
      <c r="L123" s="94"/>
      <c r="M123" s="120"/>
      <c r="N123" s="77"/>
      <c r="O123" s="119"/>
      <c r="P123" s="118"/>
    </row>
    <row r="124" spans="1:16" ht="45" customHeight="1">
      <c r="A124" s="126"/>
      <c r="B124" s="77"/>
      <c r="C124" s="125"/>
      <c r="D124" s="124"/>
      <c r="E124" s="85"/>
      <c r="F124" s="123"/>
      <c r="G124" s="122"/>
      <c r="H124" s="85"/>
      <c r="I124" s="101"/>
      <c r="J124" s="121"/>
      <c r="K124" s="81"/>
      <c r="L124" s="94"/>
      <c r="M124" s="120"/>
      <c r="N124" s="77"/>
      <c r="O124" s="119"/>
      <c r="P124" s="118"/>
    </row>
    <row r="125" spans="1:16" ht="45" customHeight="1">
      <c r="A125" s="126"/>
      <c r="B125" s="77"/>
      <c r="C125" s="125"/>
      <c r="D125" s="124"/>
      <c r="E125" s="85"/>
      <c r="F125" s="123"/>
      <c r="G125" s="122"/>
      <c r="H125" s="85"/>
      <c r="I125" s="101"/>
      <c r="J125" s="121"/>
      <c r="K125" s="81"/>
      <c r="L125" s="94"/>
      <c r="M125" s="120"/>
      <c r="N125" s="77"/>
      <c r="O125" s="119"/>
      <c r="P125" s="118"/>
    </row>
    <row r="126" spans="1:16" ht="45" customHeight="1">
      <c r="A126" s="126"/>
      <c r="B126" s="77"/>
      <c r="C126" s="125"/>
      <c r="D126" s="124"/>
      <c r="E126" s="85"/>
      <c r="F126" s="123"/>
      <c r="G126" s="122"/>
      <c r="H126" s="85"/>
      <c r="I126" s="101"/>
      <c r="J126" s="121"/>
      <c r="K126" s="81"/>
      <c r="L126" s="94"/>
      <c r="M126" s="120"/>
      <c r="N126" s="77"/>
      <c r="O126" s="119"/>
      <c r="P126" s="118"/>
    </row>
    <row r="127" spans="1:16" ht="45" customHeight="1">
      <c r="A127" s="126"/>
      <c r="B127" s="77"/>
      <c r="C127" s="125"/>
      <c r="D127" s="124"/>
      <c r="E127" s="85"/>
      <c r="F127" s="123"/>
      <c r="G127" s="122"/>
      <c r="H127" s="85"/>
      <c r="I127" s="101"/>
      <c r="J127" s="121"/>
      <c r="K127" s="81"/>
      <c r="L127" s="94"/>
      <c r="M127" s="120"/>
      <c r="N127" s="77"/>
      <c r="O127" s="119"/>
      <c r="P127" s="118"/>
    </row>
    <row r="128" spans="1:16" ht="45" customHeight="1">
      <c r="A128" s="126"/>
      <c r="B128" s="77"/>
      <c r="C128" s="125"/>
      <c r="D128" s="124"/>
      <c r="E128" s="85"/>
      <c r="F128" s="123"/>
      <c r="G128" s="122"/>
      <c r="H128" s="85"/>
      <c r="I128" s="101"/>
      <c r="J128" s="121"/>
      <c r="K128" s="81"/>
      <c r="L128" s="94"/>
      <c r="M128" s="120"/>
      <c r="N128" s="77"/>
      <c r="O128" s="119"/>
      <c r="P128" s="118"/>
    </row>
    <row r="129" spans="1:16" ht="45" customHeight="1">
      <c r="A129" s="126"/>
      <c r="B129" s="77"/>
      <c r="C129" s="125"/>
      <c r="D129" s="124"/>
      <c r="E129" s="85"/>
      <c r="F129" s="123"/>
      <c r="G129" s="122"/>
      <c r="H129" s="85"/>
      <c r="I129" s="101"/>
      <c r="J129" s="121"/>
      <c r="K129" s="81"/>
      <c r="L129" s="94"/>
      <c r="M129" s="120"/>
      <c r="N129" s="77"/>
      <c r="O129" s="119"/>
      <c r="P129" s="118"/>
    </row>
    <row r="130" spans="1:16" ht="45" customHeight="1">
      <c r="A130" s="126"/>
      <c r="B130" s="77"/>
      <c r="C130" s="125"/>
      <c r="D130" s="124"/>
      <c r="E130" s="85"/>
      <c r="F130" s="123"/>
      <c r="G130" s="122"/>
      <c r="H130" s="85"/>
      <c r="I130" s="101"/>
      <c r="J130" s="121"/>
      <c r="K130" s="81"/>
      <c r="L130" s="94"/>
      <c r="M130" s="120"/>
      <c r="N130" s="77"/>
      <c r="O130" s="119"/>
      <c r="P130" s="118"/>
    </row>
    <row r="131" spans="1:16" ht="45" customHeight="1">
      <c r="A131" s="126"/>
      <c r="B131" s="77"/>
      <c r="C131" s="125"/>
      <c r="D131" s="124"/>
      <c r="E131" s="85"/>
      <c r="F131" s="123"/>
      <c r="G131" s="122"/>
      <c r="H131" s="85"/>
      <c r="I131" s="101"/>
      <c r="J131" s="121"/>
      <c r="K131" s="81"/>
      <c r="L131" s="94"/>
      <c r="M131" s="120"/>
      <c r="N131" s="77"/>
      <c r="O131" s="119"/>
      <c r="P131" s="118"/>
    </row>
    <row r="132" spans="1:16" ht="45" customHeight="1">
      <c r="A132" s="126"/>
      <c r="B132" s="77"/>
      <c r="C132" s="125"/>
      <c r="D132" s="124"/>
      <c r="E132" s="85"/>
      <c r="F132" s="123"/>
      <c r="G132" s="122"/>
      <c r="H132" s="85"/>
      <c r="I132" s="101"/>
      <c r="J132" s="121"/>
      <c r="K132" s="81"/>
      <c r="L132" s="94"/>
      <c r="M132" s="120"/>
      <c r="N132" s="77"/>
      <c r="O132" s="119"/>
      <c r="P132" s="118"/>
    </row>
    <row r="133" spans="1:16" ht="45" customHeight="1">
      <c r="A133" s="126"/>
      <c r="B133" s="77"/>
      <c r="C133" s="125"/>
      <c r="D133" s="124"/>
      <c r="E133" s="85"/>
      <c r="F133" s="123"/>
      <c r="G133" s="122"/>
      <c r="H133" s="85"/>
      <c r="I133" s="101"/>
      <c r="J133" s="121"/>
      <c r="K133" s="81"/>
      <c r="L133" s="94"/>
      <c r="M133" s="120"/>
      <c r="N133" s="77"/>
      <c r="O133" s="119"/>
      <c r="P133" s="118"/>
    </row>
    <row r="134" spans="1:16" ht="45" customHeight="1">
      <c r="A134" s="126"/>
      <c r="B134" s="77"/>
      <c r="C134" s="125"/>
      <c r="D134" s="124"/>
      <c r="E134" s="85"/>
      <c r="F134" s="123"/>
      <c r="G134" s="122"/>
      <c r="H134" s="85"/>
      <c r="I134" s="101"/>
      <c r="J134" s="121"/>
      <c r="K134" s="81"/>
      <c r="L134" s="94"/>
      <c r="M134" s="120"/>
      <c r="N134" s="77"/>
      <c r="O134" s="119"/>
      <c r="P134" s="118"/>
    </row>
    <row r="135" spans="1:16" ht="45" customHeight="1">
      <c r="A135" s="126"/>
      <c r="B135" s="77"/>
      <c r="C135" s="125"/>
      <c r="D135" s="124"/>
      <c r="E135" s="85"/>
      <c r="F135" s="123"/>
      <c r="G135" s="122"/>
      <c r="H135" s="85"/>
      <c r="I135" s="101"/>
      <c r="J135" s="121"/>
      <c r="K135" s="81"/>
      <c r="L135" s="94"/>
      <c r="M135" s="120"/>
      <c r="N135" s="77"/>
      <c r="O135" s="119"/>
      <c r="P135" s="118"/>
    </row>
    <row r="136" spans="1:16" ht="45" customHeight="1">
      <c r="A136" s="126"/>
      <c r="B136" s="77"/>
      <c r="C136" s="125"/>
      <c r="D136" s="124"/>
      <c r="E136" s="85"/>
      <c r="F136" s="123"/>
      <c r="G136" s="122"/>
      <c r="H136" s="85"/>
      <c r="I136" s="101"/>
      <c r="J136" s="121"/>
      <c r="K136" s="81"/>
      <c r="L136" s="94"/>
      <c r="M136" s="120"/>
      <c r="N136" s="77"/>
      <c r="O136" s="119"/>
      <c r="P136" s="118"/>
    </row>
    <row r="137" spans="1:16" ht="45" customHeight="1">
      <c r="A137" s="126"/>
      <c r="B137" s="77"/>
      <c r="C137" s="125"/>
      <c r="D137" s="124"/>
      <c r="E137" s="85"/>
      <c r="F137" s="123"/>
      <c r="G137" s="122"/>
      <c r="H137" s="85"/>
      <c r="I137" s="101"/>
      <c r="J137" s="121"/>
      <c r="K137" s="81"/>
      <c r="L137" s="94"/>
      <c r="M137" s="120"/>
      <c r="N137" s="77"/>
      <c r="O137" s="119"/>
      <c r="P137" s="118"/>
    </row>
    <row r="138" spans="1:16" ht="45" customHeight="1">
      <c r="A138" s="126"/>
      <c r="B138" s="77"/>
      <c r="C138" s="125"/>
      <c r="D138" s="124"/>
      <c r="E138" s="85"/>
      <c r="F138" s="123"/>
      <c r="G138" s="122"/>
      <c r="H138" s="85"/>
      <c r="I138" s="101"/>
      <c r="J138" s="121"/>
      <c r="K138" s="81"/>
      <c r="L138" s="94"/>
      <c r="M138" s="120"/>
      <c r="N138" s="77"/>
      <c r="O138" s="119"/>
      <c r="P138" s="118"/>
    </row>
    <row r="139" spans="1:16" ht="45" customHeight="1">
      <c r="A139" s="126"/>
      <c r="B139" s="77"/>
      <c r="C139" s="125"/>
      <c r="D139" s="124"/>
      <c r="E139" s="85"/>
      <c r="F139" s="123"/>
      <c r="G139" s="122"/>
      <c r="H139" s="85"/>
      <c r="I139" s="101"/>
      <c r="J139" s="121"/>
      <c r="K139" s="81"/>
      <c r="L139" s="94"/>
      <c r="M139" s="120"/>
      <c r="N139" s="77"/>
      <c r="O139" s="119"/>
      <c r="P139" s="118"/>
    </row>
    <row r="140" spans="1:16" ht="45" customHeight="1">
      <c r="A140" s="126"/>
      <c r="B140" s="77"/>
      <c r="C140" s="125"/>
      <c r="D140" s="124"/>
      <c r="E140" s="85"/>
      <c r="F140" s="123"/>
      <c r="G140" s="122"/>
      <c r="H140" s="85"/>
      <c r="I140" s="101"/>
      <c r="J140" s="121"/>
      <c r="K140" s="81"/>
      <c r="L140" s="94"/>
      <c r="M140" s="120"/>
      <c r="N140" s="77"/>
      <c r="O140" s="119"/>
      <c r="P140" s="118"/>
    </row>
    <row r="141" spans="1:16" ht="45" customHeight="1">
      <c r="A141" s="126"/>
      <c r="B141" s="77"/>
      <c r="C141" s="125"/>
      <c r="D141" s="124"/>
      <c r="E141" s="85"/>
      <c r="F141" s="123"/>
      <c r="G141" s="122"/>
      <c r="H141" s="85"/>
      <c r="I141" s="101"/>
      <c r="J141" s="121"/>
      <c r="K141" s="81"/>
      <c r="L141" s="94"/>
      <c r="M141" s="120"/>
      <c r="N141" s="77"/>
      <c r="O141" s="119"/>
      <c r="P141" s="118"/>
    </row>
    <row r="142" spans="1:16" ht="45" customHeight="1">
      <c r="A142" s="126"/>
      <c r="B142" s="77"/>
      <c r="C142" s="125"/>
      <c r="D142" s="124"/>
      <c r="E142" s="85"/>
      <c r="F142" s="123"/>
      <c r="G142" s="122"/>
      <c r="H142" s="85"/>
      <c r="I142" s="101"/>
      <c r="J142" s="121"/>
      <c r="K142" s="81"/>
      <c r="L142" s="94"/>
      <c r="M142" s="120"/>
      <c r="N142" s="77"/>
      <c r="O142" s="119"/>
      <c r="P142" s="118"/>
    </row>
    <row r="143" spans="1:16" ht="45" customHeight="1">
      <c r="A143" s="126"/>
      <c r="B143" s="77"/>
      <c r="C143" s="125"/>
      <c r="D143" s="124"/>
      <c r="E143" s="85"/>
      <c r="F143" s="123"/>
      <c r="G143" s="122"/>
      <c r="H143" s="85"/>
      <c r="I143" s="101"/>
      <c r="J143" s="121"/>
      <c r="K143" s="81"/>
      <c r="L143" s="94"/>
      <c r="M143" s="120"/>
      <c r="N143" s="77"/>
      <c r="O143" s="119"/>
      <c r="P143" s="118"/>
    </row>
    <row r="144" spans="1:16" ht="45" customHeight="1">
      <c r="A144" s="126"/>
      <c r="B144" s="77"/>
      <c r="C144" s="125"/>
      <c r="D144" s="124"/>
      <c r="E144" s="85"/>
      <c r="F144" s="123"/>
      <c r="G144" s="122"/>
      <c r="H144" s="85"/>
      <c r="I144" s="101"/>
      <c r="J144" s="121"/>
      <c r="K144" s="81"/>
      <c r="L144" s="94"/>
      <c r="M144" s="120"/>
      <c r="N144" s="77"/>
      <c r="O144" s="119"/>
      <c r="P144" s="118"/>
    </row>
    <row r="145" spans="1:16" ht="45" customHeight="1">
      <c r="A145" s="126"/>
      <c r="B145" s="77"/>
      <c r="C145" s="125"/>
      <c r="D145" s="124"/>
      <c r="E145" s="85"/>
      <c r="F145" s="123"/>
      <c r="G145" s="122"/>
      <c r="H145" s="85"/>
      <c r="I145" s="101"/>
      <c r="J145" s="121"/>
      <c r="K145" s="81"/>
      <c r="L145" s="94"/>
      <c r="M145" s="120"/>
      <c r="N145" s="77"/>
      <c r="O145" s="119"/>
      <c r="P145" s="118"/>
    </row>
    <row r="146" spans="1:16" ht="45" customHeight="1">
      <c r="A146" s="126"/>
      <c r="B146" s="77"/>
      <c r="C146" s="125"/>
      <c r="D146" s="124"/>
      <c r="E146" s="85"/>
      <c r="F146" s="123"/>
      <c r="G146" s="122"/>
      <c r="H146" s="85"/>
      <c r="I146" s="101"/>
      <c r="J146" s="121"/>
      <c r="K146" s="81"/>
      <c r="L146" s="94"/>
      <c r="M146" s="120"/>
      <c r="N146" s="77"/>
      <c r="O146" s="119"/>
      <c r="P146" s="118"/>
    </row>
    <row r="147" spans="1:16" ht="45" customHeight="1">
      <c r="A147" s="126"/>
      <c r="B147" s="77"/>
      <c r="C147" s="125"/>
      <c r="D147" s="124"/>
      <c r="E147" s="85"/>
      <c r="F147" s="123"/>
      <c r="G147" s="122"/>
      <c r="H147" s="85"/>
      <c r="I147" s="101"/>
      <c r="J147" s="121"/>
      <c r="K147" s="81"/>
      <c r="L147" s="94"/>
      <c r="M147" s="120"/>
      <c r="N147" s="77"/>
      <c r="O147" s="119"/>
      <c r="P147" s="118"/>
    </row>
    <row r="148" spans="1:16" ht="45" customHeight="1">
      <c r="A148" s="126"/>
      <c r="B148" s="77"/>
      <c r="C148" s="125"/>
      <c r="D148" s="124"/>
      <c r="E148" s="85"/>
      <c r="F148" s="123"/>
      <c r="G148" s="122"/>
      <c r="H148" s="85"/>
      <c r="I148" s="101"/>
      <c r="J148" s="121"/>
      <c r="K148" s="81"/>
      <c r="L148" s="94"/>
      <c r="M148" s="120"/>
      <c r="N148" s="77"/>
      <c r="O148" s="119"/>
      <c r="P148" s="118"/>
    </row>
    <row r="149" spans="1:16" ht="45" customHeight="1">
      <c r="A149" s="126"/>
      <c r="B149" s="77"/>
      <c r="C149" s="125"/>
      <c r="D149" s="124"/>
      <c r="E149" s="85"/>
      <c r="F149" s="123"/>
      <c r="G149" s="122"/>
      <c r="H149" s="85"/>
      <c r="I149" s="101"/>
      <c r="J149" s="121"/>
      <c r="K149" s="81"/>
      <c r="L149" s="94"/>
      <c r="M149" s="120"/>
      <c r="N149" s="77"/>
      <c r="O149" s="119"/>
      <c r="P149" s="118"/>
    </row>
    <row r="150" spans="1:16" ht="45" customHeight="1">
      <c r="A150" s="126"/>
      <c r="B150" s="77"/>
      <c r="C150" s="125"/>
      <c r="D150" s="124"/>
      <c r="E150" s="85"/>
      <c r="F150" s="123"/>
      <c r="G150" s="122"/>
      <c r="H150" s="85"/>
      <c r="I150" s="101"/>
      <c r="J150" s="121"/>
      <c r="K150" s="81"/>
      <c r="L150" s="94"/>
      <c r="M150" s="120"/>
      <c r="N150" s="77"/>
      <c r="O150" s="119"/>
      <c r="P150" s="118"/>
    </row>
    <row r="151" spans="1:16" ht="45" customHeight="1">
      <c r="A151" s="126"/>
      <c r="B151" s="77"/>
      <c r="C151" s="125"/>
      <c r="D151" s="124"/>
      <c r="E151" s="85"/>
      <c r="F151" s="123"/>
      <c r="G151" s="122"/>
      <c r="H151" s="85"/>
      <c r="I151" s="101"/>
      <c r="J151" s="121"/>
      <c r="K151" s="81"/>
      <c r="L151" s="94"/>
      <c r="M151" s="120"/>
      <c r="N151" s="77"/>
      <c r="O151" s="119"/>
      <c r="P151" s="118"/>
    </row>
    <row r="152" spans="1:16" ht="45" customHeight="1">
      <c r="A152" s="126"/>
      <c r="B152" s="77"/>
      <c r="C152" s="125"/>
      <c r="D152" s="124"/>
      <c r="E152" s="85"/>
      <c r="F152" s="123"/>
      <c r="G152" s="122"/>
      <c r="H152" s="85"/>
      <c r="I152" s="101"/>
      <c r="J152" s="121"/>
      <c r="K152" s="81"/>
      <c r="L152" s="94"/>
      <c r="M152" s="120"/>
      <c r="N152" s="77"/>
      <c r="O152" s="119"/>
      <c r="P152" s="118"/>
    </row>
    <row r="153" spans="1:16" ht="45" customHeight="1">
      <c r="A153" s="126"/>
      <c r="B153" s="77"/>
      <c r="C153" s="125"/>
      <c r="D153" s="124"/>
      <c r="E153" s="85"/>
      <c r="F153" s="123"/>
      <c r="G153" s="122"/>
      <c r="H153" s="85"/>
      <c r="I153" s="101"/>
      <c r="J153" s="121"/>
      <c r="K153" s="81"/>
      <c r="L153" s="94"/>
      <c r="M153" s="120"/>
      <c r="N153" s="77"/>
      <c r="O153" s="119"/>
      <c r="P153" s="118"/>
    </row>
    <row r="154" spans="1:16" ht="45" customHeight="1">
      <c r="A154" s="126"/>
      <c r="B154" s="77"/>
      <c r="C154" s="125"/>
      <c r="D154" s="124"/>
      <c r="E154" s="85"/>
      <c r="F154" s="123"/>
      <c r="G154" s="122"/>
      <c r="H154" s="85"/>
      <c r="I154" s="101"/>
      <c r="J154" s="121"/>
      <c r="K154" s="81"/>
      <c r="L154" s="94"/>
      <c r="M154" s="120"/>
      <c r="N154" s="77"/>
      <c r="O154" s="119"/>
      <c r="P154" s="118"/>
    </row>
    <row r="155" spans="1:16" ht="45" customHeight="1">
      <c r="A155" s="126"/>
      <c r="B155" s="77"/>
      <c r="C155" s="125"/>
      <c r="D155" s="124"/>
      <c r="E155" s="85"/>
      <c r="F155" s="123"/>
      <c r="G155" s="122"/>
      <c r="H155" s="85"/>
      <c r="I155" s="101"/>
      <c r="J155" s="121"/>
      <c r="K155" s="81"/>
      <c r="L155" s="94"/>
      <c r="M155" s="120"/>
      <c r="N155" s="77"/>
      <c r="O155" s="119"/>
      <c r="P155" s="118"/>
    </row>
    <row r="156" spans="1:16" ht="45" customHeight="1">
      <c r="A156" s="126"/>
      <c r="B156" s="77"/>
      <c r="C156" s="125"/>
      <c r="D156" s="124"/>
      <c r="E156" s="85"/>
      <c r="F156" s="123"/>
      <c r="G156" s="122"/>
      <c r="H156" s="85"/>
      <c r="I156" s="101"/>
      <c r="J156" s="121"/>
      <c r="K156" s="81"/>
      <c r="L156" s="94"/>
      <c r="M156" s="120"/>
      <c r="N156" s="77"/>
      <c r="O156" s="119"/>
      <c r="P156" s="118"/>
    </row>
    <row r="157" spans="1:16" ht="45" customHeight="1">
      <c r="A157" s="126"/>
      <c r="B157" s="77"/>
      <c r="C157" s="125"/>
      <c r="D157" s="124"/>
      <c r="E157" s="85"/>
      <c r="F157" s="123"/>
      <c r="G157" s="122"/>
      <c r="H157" s="85"/>
      <c r="I157" s="101"/>
      <c r="J157" s="121"/>
      <c r="K157" s="81"/>
      <c r="L157" s="94"/>
      <c r="M157" s="120"/>
      <c r="N157" s="77"/>
      <c r="O157" s="119"/>
      <c r="P157" s="118"/>
    </row>
    <row r="158" spans="1:16" ht="45" customHeight="1">
      <c r="A158" s="126"/>
      <c r="B158" s="77"/>
      <c r="C158" s="125"/>
      <c r="D158" s="124"/>
      <c r="E158" s="85"/>
      <c r="F158" s="123"/>
      <c r="G158" s="122"/>
      <c r="H158" s="85"/>
      <c r="I158" s="101"/>
      <c r="J158" s="121"/>
      <c r="K158" s="81"/>
      <c r="L158" s="94"/>
      <c r="M158" s="120"/>
      <c r="N158" s="77"/>
      <c r="O158" s="119"/>
      <c r="P158" s="118"/>
    </row>
    <row r="159" spans="1:16" ht="45" customHeight="1">
      <c r="A159" s="126"/>
      <c r="B159" s="77"/>
      <c r="C159" s="125"/>
      <c r="D159" s="124"/>
      <c r="E159" s="85"/>
      <c r="F159" s="123"/>
      <c r="G159" s="122"/>
      <c r="H159" s="85"/>
      <c r="I159" s="101"/>
      <c r="J159" s="121"/>
      <c r="K159" s="81"/>
      <c r="L159" s="94"/>
      <c r="M159" s="120"/>
      <c r="N159" s="77"/>
      <c r="O159" s="119"/>
      <c r="P159" s="118"/>
    </row>
    <row r="160" spans="1:16" ht="45" customHeight="1">
      <c r="A160" s="126"/>
      <c r="B160" s="77"/>
      <c r="C160" s="125"/>
      <c r="D160" s="124"/>
      <c r="E160" s="85"/>
      <c r="F160" s="123"/>
      <c r="G160" s="122"/>
      <c r="H160" s="85"/>
      <c r="I160" s="101"/>
      <c r="J160" s="121"/>
      <c r="K160" s="81"/>
      <c r="L160" s="94"/>
      <c r="M160" s="120"/>
      <c r="N160" s="77"/>
      <c r="O160" s="119"/>
      <c r="P160" s="118"/>
    </row>
    <row r="161" spans="1:16" ht="45" customHeight="1">
      <c r="A161" s="126"/>
      <c r="B161" s="77"/>
      <c r="C161" s="125"/>
      <c r="D161" s="124"/>
      <c r="E161" s="85"/>
      <c r="F161" s="123"/>
      <c r="G161" s="122"/>
      <c r="H161" s="85"/>
      <c r="I161" s="101"/>
      <c r="J161" s="121"/>
      <c r="K161" s="81"/>
      <c r="L161" s="94"/>
      <c r="M161" s="120"/>
      <c r="N161" s="77"/>
      <c r="O161" s="119"/>
      <c r="P161" s="118"/>
    </row>
    <row r="162" spans="1:16" ht="45" customHeight="1">
      <c r="A162" s="126"/>
      <c r="B162" s="77"/>
      <c r="C162" s="125"/>
      <c r="D162" s="124"/>
      <c r="E162" s="85"/>
      <c r="F162" s="123"/>
      <c r="G162" s="122"/>
      <c r="H162" s="85"/>
      <c r="I162" s="101"/>
      <c r="J162" s="121"/>
      <c r="K162" s="81"/>
      <c r="L162" s="94"/>
      <c r="M162" s="120"/>
      <c r="N162" s="77"/>
      <c r="O162" s="119"/>
      <c r="P162" s="118"/>
    </row>
    <row r="163" spans="1:16" ht="45" customHeight="1">
      <c r="A163" s="126"/>
      <c r="B163" s="77"/>
      <c r="C163" s="125"/>
      <c r="D163" s="124"/>
      <c r="E163" s="85"/>
      <c r="F163" s="123"/>
      <c r="G163" s="122"/>
      <c r="H163" s="85"/>
      <c r="I163" s="101"/>
      <c r="J163" s="121"/>
      <c r="K163" s="81"/>
      <c r="L163" s="94"/>
      <c r="M163" s="120"/>
      <c r="N163" s="77"/>
      <c r="O163" s="119"/>
      <c r="P163" s="118"/>
    </row>
    <row r="164" spans="1:16" ht="45" customHeight="1">
      <c r="A164" s="126"/>
      <c r="B164" s="77"/>
      <c r="C164" s="125"/>
      <c r="D164" s="124"/>
      <c r="E164" s="85"/>
      <c r="F164" s="123"/>
      <c r="G164" s="122"/>
      <c r="H164" s="85"/>
      <c r="I164" s="101"/>
      <c r="J164" s="121"/>
      <c r="K164" s="81"/>
      <c r="L164" s="94"/>
      <c r="M164" s="120"/>
      <c r="N164" s="77"/>
      <c r="O164" s="119"/>
      <c r="P164" s="118"/>
    </row>
    <row r="165" spans="1:16" ht="45" customHeight="1">
      <c r="A165" s="126"/>
      <c r="B165" s="77"/>
      <c r="C165" s="125"/>
      <c r="D165" s="124"/>
      <c r="E165" s="85"/>
      <c r="F165" s="123"/>
      <c r="G165" s="122"/>
      <c r="H165" s="85"/>
      <c r="I165" s="101"/>
      <c r="J165" s="121"/>
      <c r="K165" s="81"/>
      <c r="L165" s="94"/>
      <c r="M165" s="120"/>
      <c r="N165" s="77"/>
      <c r="O165" s="119"/>
      <c r="P165" s="118"/>
    </row>
    <row r="166" spans="1:16" ht="45" customHeight="1">
      <c r="A166" s="126"/>
      <c r="B166" s="77"/>
      <c r="C166" s="125"/>
      <c r="D166" s="124"/>
      <c r="E166" s="85"/>
      <c r="F166" s="123"/>
      <c r="G166" s="122"/>
      <c r="H166" s="85"/>
      <c r="I166" s="101"/>
      <c r="J166" s="121"/>
      <c r="K166" s="81"/>
      <c r="L166" s="94"/>
      <c r="M166" s="120"/>
      <c r="N166" s="77"/>
      <c r="O166" s="119"/>
      <c r="P166" s="118"/>
    </row>
    <row r="167" spans="1:16" ht="45" customHeight="1">
      <c r="A167" s="126"/>
      <c r="B167" s="77"/>
      <c r="C167" s="125"/>
      <c r="D167" s="124"/>
      <c r="E167" s="85"/>
      <c r="F167" s="123"/>
      <c r="G167" s="122"/>
      <c r="H167" s="85"/>
      <c r="I167" s="101"/>
      <c r="J167" s="121"/>
      <c r="K167" s="81"/>
      <c r="L167" s="94"/>
      <c r="M167" s="120"/>
      <c r="N167" s="77"/>
      <c r="O167" s="119"/>
      <c r="P167" s="118"/>
    </row>
    <row r="168" spans="1:16" ht="45" customHeight="1">
      <c r="A168" s="126"/>
      <c r="B168" s="77"/>
      <c r="C168" s="125"/>
      <c r="D168" s="124"/>
      <c r="E168" s="85"/>
      <c r="F168" s="123"/>
      <c r="G168" s="122"/>
      <c r="H168" s="85"/>
      <c r="I168" s="101"/>
      <c r="J168" s="121"/>
      <c r="K168" s="81"/>
      <c r="L168" s="94"/>
      <c r="M168" s="120"/>
      <c r="N168" s="77"/>
      <c r="O168" s="119"/>
      <c r="P168" s="118"/>
    </row>
    <row r="169" spans="1:16" ht="45" customHeight="1">
      <c r="A169" s="126"/>
      <c r="B169" s="77"/>
      <c r="C169" s="125"/>
      <c r="D169" s="124"/>
      <c r="E169" s="85"/>
      <c r="F169" s="123"/>
      <c r="G169" s="122"/>
      <c r="H169" s="85"/>
      <c r="I169" s="101"/>
      <c r="J169" s="121"/>
      <c r="K169" s="81"/>
      <c r="L169" s="94"/>
      <c r="M169" s="120"/>
      <c r="N169" s="77"/>
      <c r="O169" s="119"/>
      <c r="P169" s="118"/>
    </row>
    <row r="170" spans="1:16" ht="45" customHeight="1">
      <c r="A170" s="126"/>
      <c r="B170" s="77"/>
      <c r="C170" s="125"/>
      <c r="D170" s="124"/>
      <c r="E170" s="85"/>
      <c r="F170" s="123"/>
      <c r="G170" s="122"/>
      <c r="H170" s="85"/>
      <c r="I170" s="101"/>
      <c r="J170" s="121"/>
      <c r="K170" s="81"/>
      <c r="L170" s="94"/>
      <c r="M170" s="120"/>
      <c r="N170" s="77"/>
      <c r="O170" s="119"/>
      <c r="P170" s="118"/>
    </row>
    <row r="171" spans="1:16" ht="45" customHeight="1">
      <c r="A171" s="126"/>
      <c r="B171" s="77"/>
      <c r="C171" s="125"/>
      <c r="D171" s="124"/>
      <c r="E171" s="85"/>
      <c r="F171" s="123"/>
      <c r="G171" s="122"/>
      <c r="H171" s="85"/>
      <c r="I171" s="101"/>
      <c r="J171" s="121"/>
      <c r="K171" s="81"/>
      <c r="L171" s="94"/>
      <c r="M171" s="120"/>
      <c r="N171" s="77"/>
      <c r="O171" s="119"/>
      <c r="P171" s="118"/>
    </row>
    <row r="172" spans="1:16" ht="45" customHeight="1">
      <c r="A172" s="126"/>
      <c r="B172" s="77"/>
      <c r="C172" s="125"/>
      <c r="D172" s="124"/>
      <c r="E172" s="85"/>
      <c r="F172" s="123"/>
      <c r="G172" s="122"/>
      <c r="H172" s="85"/>
      <c r="I172" s="101"/>
      <c r="J172" s="121"/>
      <c r="K172" s="81"/>
      <c r="L172" s="94"/>
      <c r="M172" s="120"/>
      <c r="N172" s="77"/>
      <c r="O172" s="119"/>
      <c r="P172" s="118"/>
    </row>
    <row r="173" spans="1:16" ht="45" customHeight="1">
      <c r="A173" s="126"/>
      <c r="B173" s="77"/>
      <c r="C173" s="125"/>
      <c r="D173" s="124"/>
      <c r="E173" s="85"/>
      <c r="F173" s="123"/>
      <c r="G173" s="122"/>
      <c r="H173" s="85"/>
      <c r="I173" s="101"/>
      <c r="J173" s="121"/>
      <c r="K173" s="81"/>
      <c r="L173" s="94"/>
      <c r="M173" s="120"/>
      <c r="N173" s="77"/>
      <c r="O173" s="119"/>
      <c r="P173" s="118"/>
    </row>
    <row r="174" spans="1:16" ht="45" customHeight="1">
      <c r="A174" s="126"/>
      <c r="B174" s="77"/>
      <c r="C174" s="125"/>
      <c r="D174" s="124"/>
      <c r="E174" s="85"/>
      <c r="F174" s="123"/>
      <c r="G174" s="122"/>
      <c r="H174" s="85"/>
      <c r="I174" s="101"/>
      <c r="J174" s="121"/>
      <c r="K174" s="81"/>
      <c r="L174" s="94"/>
      <c r="M174" s="120"/>
      <c r="N174" s="77"/>
      <c r="O174" s="119"/>
      <c r="P174" s="118"/>
    </row>
    <row r="175" spans="1:16" ht="45" customHeight="1">
      <c r="A175" s="126"/>
      <c r="B175" s="77"/>
      <c r="C175" s="125"/>
      <c r="D175" s="124"/>
      <c r="E175" s="85"/>
      <c r="F175" s="123"/>
      <c r="G175" s="122"/>
      <c r="H175" s="85"/>
      <c r="I175" s="101"/>
      <c r="J175" s="121"/>
      <c r="K175" s="81"/>
      <c r="L175" s="94"/>
      <c r="M175" s="120"/>
      <c r="N175" s="77"/>
      <c r="O175" s="119"/>
      <c r="P175" s="118"/>
    </row>
    <row r="176" spans="1:16" ht="45" customHeight="1">
      <c r="A176" s="126"/>
      <c r="B176" s="77"/>
      <c r="C176" s="125"/>
      <c r="D176" s="124"/>
      <c r="E176" s="85"/>
      <c r="F176" s="123"/>
      <c r="G176" s="122"/>
      <c r="H176" s="85"/>
      <c r="I176" s="101"/>
      <c r="J176" s="121"/>
      <c r="K176" s="81"/>
      <c r="L176" s="94"/>
      <c r="M176" s="120"/>
      <c r="N176" s="77"/>
      <c r="O176" s="119"/>
      <c r="P176" s="118"/>
    </row>
    <row r="177" spans="1:16" ht="45" customHeight="1">
      <c r="A177" s="126"/>
      <c r="B177" s="77"/>
      <c r="C177" s="125"/>
      <c r="D177" s="124"/>
      <c r="E177" s="85"/>
      <c r="F177" s="123"/>
      <c r="G177" s="122"/>
      <c r="H177" s="85"/>
      <c r="I177" s="101"/>
      <c r="J177" s="121"/>
      <c r="K177" s="81"/>
      <c r="L177" s="94"/>
      <c r="M177" s="120"/>
      <c r="N177" s="77"/>
      <c r="O177" s="119"/>
      <c r="P177" s="118"/>
    </row>
    <row r="178" spans="1:16" ht="45" customHeight="1">
      <c r="A178" s="126"/>
      <c r="B178" s="77"/>
      <c r="C178" s="125"/>
      <c r="D178" s="124"/>
      <c r="E178" s="85"/>
      <c r="F178" s="123"/>
      <c r="G178" s="122"/>
      <c r="H178" s="85"/>
      <c r="I178" s="101"/>
      <c r="J178" s="121"/>
      <c r="K178" s="81"/>
      <c r="L178" s="94"/>
      <c r="M178" s="120"/>
      <c r="N178" s="77"/>
      <c r="O178" s="119"/>
      <c r="P178" s="118"/>
    </row>
    <row r="179" spans="1:16" ht="45" customHeight="1">
      <c r="A179" s="126"/>
      <c r="B179" s="77"/>
      <c r="C179" s="125"/>
      <c r="D179" s="124"/>
      <c r="E179" s="85"/>
      <c r="F179" s="123"/>
      <c r="G179" s="122"/>
      <c r="H179" s="85"/>
      <c r="I179" s="101"/>
      <c r="J179" s="121"/>
      <c r="K179" s="81"/>
      <c r="L179" s="94"/>
      <c r="M179" s="120"/>
      <c r="N179" s="77"/>
      <c r="O179" s="119"/>
      <c r="P179" s="118"/>
    </row>
    <row r="180" spans="1:16" ht="45" customHeight="1">
      <c r="A180" s="126"/>
      <c r="B180" s="77"/>
      <c r="C180" s="125"/>
      <c r="D180" s="124"/>
      <c r="E180" s="85"/>
      <c r="F180" s="123"/>
      <c r="G180" s="122"/>
      <c r="H180" s="85"/>
      <c r="I180" s="101"/>
      <c r="J180" s="121"/>
      <c r="K180" s="81"/>
      <c r="L180" s="94"/>
      <c r="M180" s="120"/>
      <c r="N180" s="77"/>
      <c r="O180" s="119"/>
      <c r="P180" s="118"/>
    </row>
    <row r="181" spans="1:16" ht="45" customHeight="1">
      <c r="A181" s="126"/>
      <c r="B181" s="77"/>
      <c r="C181" s="125"/>
      <c r="D181" s="124"/>
      <c r="E181" s="85"/>
      <c r="F181" s="123"/>
      <c r="G181" s="122"/>
      <c r="H181" s="85"/>
      <c r="I181" s="101"/>
      <c r="J181" s="121"/>
      <c r="K181" s="81"/>
      <c r="L181" s="94"/>
      <c r="M181" s="120"/>
      <c r="N181" s="77"/>
      <c r="O181" s="119"/>
      <c r="P181" s="118"/>
    </row>
    <row r="182" spans="1:16" ht="45" customHeight="1">
      <c r="A182" s="126"/>
      <c r="B182" s="77"/>
      <c r="C182" s="125"/>
      <c r="D182" s="124"/>
      <c r="E182" s="85"/>
      <c r="F182" s="123"/>
      <c r="G182" s="122"/>
      <c r="H182" s="85"/>
      <c r="I182" s="101"/>
      <c r="J182" s="121"/>
      <c r="K182" s="81"/>
      <c r="L182" s="94"/>
      <c r="M182" s="120"/>
      <c r="N182" s="77"/>
      <c r="O182" s="119"/>
      <c r="P182" s="118"/>
    </row>
    <row r="183" spans="1:16" ht="45" customHeight="1">
      <c r="A183" s="126"/>
      <c r="B183" s="77"/>
      <c r="C183" s="125"/>
      <c r="D183" s="124"/>
      <c r="E183" s="85"/>
      <c r="F183" s="123"/>
      <c r="G183" s="122"/>
      <c r="H183" s="85"/>
      <c r="I183" s="101"/>
      <c r="J183" s="121"/>
      <c r="K183" s="81"/>
      <c r="L183" s="94"/>
      <c r="M183" s="120"/>
      <c r="N183" s="77"/>
      <c r="O183" s="119"/>
      <c r="P183" s="118"/>
    </row>
    <row r="184" spans="1:16" ht="45" customHeight="1">
      <c r="A184" s="126"/>
      <c r="B184" s="77"/>
      <c r="C184" s="125"/>
      <c r="D184" s="124"/>
      <c r="E184" s="85"/>
      <c r="F184" s="123"/>
      <c r="G184" s="122"/>
      <c r="H184" s="85"/>
      <c r="I184" s="101"/>
      <c r="J184" s="121"/>
      <c r="K184" s="81"/>
      <c r="L184" s="94"/>
      <c r="M184" s="120"/>
      <c r="N184" s="77"/>
      <c r="O184" s="119"/>
      <c r="P184" s="118"/>
    </row>
    <row r="185" spans="1:16" ht="45" customHeight="1">
      <c r="A185" s="126"/>
      <c r="B185" s="77"/>
      <c r="C185" s="125"/>
      <c r="D185" s="124"/>
      <c r="E185" s="85"/>
      <c r="F185" s="123"/>
      <c r="G185" s="122"/>
      <c r="H185" s="85"/>
      <c r="I185" s="101"/>
      <c r="J185" s="121"/>
      <c r="K185" s="81"/>
      <c r="L185" s="94"/>
      <c r="M185" s="120"/>
      <c r="N185" s="77"/>
      <c r="O185" s="119"/>
      <c r="P185" s="118"/>
    </row>
    <row r="186" spans="1:16" ht="45" customHeight="1">
      <c r="A186" s="126"/>
      <c r="B186" s="77"/>
      <c r="C186" s="125"/>
      <c r="D186" s="124"/>
      <c r="E186" s="85"/>
      <c r="F186" s="123"/>
      <c r="G186" s="122"/>
      <c r="H186" s="85"/>
      <c r="I186" s="101"/>
      <c r="J186" s="121"/>
      <c r="K186" s="81"/>
      <c r="L186" s="94"/>
      <c r="M186" s="120"/>
      <c r="N186" s="77"/>
      <c r="O186" s="119"/>
      <c r="P186" s="118"/>
    </row>
    <row r="187" spans="1:16" ht="45" customHeight="1">
      <c r="A187" s="126"/>
      <c r="B187" s="77"/>
      <c r="C187" s="125"/>
      <c r="D187" s="124"/>
      <c r="E187" s="85"/>
      <c r="F187" s="123"/>
      <c r="G187" s="122"/>
      <c r="H187" s="85"/>
      <c r="I187" s="101"/>
      <c r="J187" s="121"/>
      <c r="K187" s="81"/>
      <c r="L187" s="94"/>
      <c r="M187" s="120"/>
      <c r="N187" s="77"/>
      <c r="O187" s="119"/>
      <c r="P187" s="118"/>
    </row>
    <row r="188" spans="1:16" ht="45" customHeight="1">
      <c r="A188" s="126"/>
      <c r="B188" s="77"/>
      <c r="C188" s="125"/>
      <c r="D188" s="124"/>
      <c r="E188" s="85"/>
      <c r="F188" s="123"/>
      <c r="G188" s="122"/>
      <c r="H188" s="85"/>
      <c r="I188" s="101"/>
      <c r="J188" s="121"/>
      <c r="K188" s="81"/>
      <c r="L188" s="94"/>
      <c r="M188" s="120"/>
      <c r="N188" s="77"/>
      <c r="O188" s="119"/>
      <c r="P188" s="118"/>
    </row>
    <row r="189" spans="1:16" ht="45" customHeight="1">
      <c r="A189" s="126"/>
      <c r="B189" s="77"/>
      <c r="C189" s="125"/>
      <c r="D189" s="124"/>
      <c r="E189" s="85"/>
      <c r="F189" s="123"/>
      <c r="G189" s="122"/>
      <c r="H189" s="85"/>
      <c r="I189" s="101"/>
      <c r="J189" s="121"/>
      <c r="K189" s="81"/>
      <c r="L189" s="94"/>
      <c r="M189" s="120"/>
      <c r="N189" s="77"/>
      <c r="O189" s="119"/>
      <c r="P189" s="118"/>
    </row>
    <row r="190" spans="1:16" ht="45" customHeight="1">
      <c r="A190" s="126"/>
      <c r="B190" s="77"/>
      <c r="C190" s="125"/>
      <c r="D190" s="124"/>
      <c r="E190" s="85"/>
      <c r="F190" s="123"/>
      <c r="G190" s="122"/>
      <c r="H190" s="85"/>
      <c r="I190" s="101"/>
      <c r="J190" s="121"/>
      <c r="K190" s="81"/>
      <c r="L190" s="94"/>
      <c r="M190" s="120"/>
      <c r="N190" s="77"/>
      <c r="O190" s="119"/>
      <c r="P190" s="118"/>
    </row>
    <row r="191" spans="1:16" ht="45" customHeight="1">
      <c r="A191" s="126"/>
      <c r="B191" s="77"/>
      <c r="C191" s="125"/>
      <c r="D191" s="124"/>
      <c r="E191" s="85"/>
      <c r="F191" s="123"/>
      <c r="G191" s="122"/>
      <c r="H191" s="85"/>
      <c r="I191" s="101"/>
      <c r="J191" s="121"/>
      <c r="K191" s="81"/>
      <c r="L191" s="94"/>
      <c r="M191" s="120"/>
      <c r="N191" s="77"/>
      <c r="O191" s="119"/>
      <c r="P191" s="118"/>
    </row>
    <row r="192" spans="1:16" ht="45" customHeight="1">
      <c r="A192" s="126"/>
      <c r="B192" s="77"/>
      <c r="C192" s="125"/>
      <c r="D192" s="124"/>
      <c r="E192" s="85"/>
      <c r="F192" s="123"/>
      <c r="G192" s="122"/>
      <c r="H192" s="85"/>
      <c r="I192" s="101"/>
      <c r="J192" s="121"/>
      <c r="K192" s="81"/>
      <c r="L192" s="94"/>
      <c r="M192" s="120"/>
      <c r="N192" s="77"/>
      <c r="O192" s="119"/>
      <c r="P192" s="118"/>
    </row>
    <row r="193" spans="1:16" ht="45" customHeight="1">
      <c r="A193" s="126"/>
      <c r="B193" s="77"/>
      <c r="C193" s="125"/>
      <c r="D193" s="124"/>
      <c r="E193" s="85"/>
      <c r="F193" s="123"/>
      <c r="G193" s="122"/>
      <c r="H193" s="85"/>
      <c r="I193" s="101"/>
      <c r="J193" s="121"/>
      <c r="K193" s="81"/>
      <c r="L193" s="94"/>
      <c r="M193" s="120"/>
      <c r="N193" s="77"/>
      <c r="O193" s="119"/>
      <c r="P193" s="118"/>
    </row>
    <row r="194" spans="1:16" ht="45" customHeight="1">
      <c r="A194" s="126"/>
      <c r="B194" s="77"/>
      <c r="C194" s="125"/>
      <c r="D194" s="124"/>
      <c r="E194" s="85"/>
      <c r="F194" s="123"/>
      <c r="G194" s="122"/>
      <c r="H194" s="85"/>
      <c r="I194" s="101"/>
      <c r="J194" s="121"/>
      <c r="K194" s="81"/>
      <c r="L194" s="94"/>
      <c r="M194" s="120"/>
      <c r="N194" s="77"/>
      <c r="O194" s="119"/>
      <c r="P194" s="118"/>
    </row>
    <row r="195" spans="1:16" ht="45" customHeight="1">
      <c r="A195" s="126"/>
      <c r="B195" s="77"/>
      <c r="C195" s="125"/>
      <c r="D195" s="124"/>
      <c r="E195" s="85"/>
      <c r="F195" s="123"/>
      <c r="G195" s="122"/>
      <c r="H195" s="85"/>
      <c r="I195" s="101"/>
      <c r="J195" s="121"/>
      <c r="K195" s="81"/>
      <c r="L195" s="94"/>
      <c r="M195" s="120"/>
      <c r="N195" s="77"/>
      <c r="O195" s="119"/>
      <c r="P195" s="118"/>
    </row>
    <row r="196" spans="1:16" ht="45" customHeight="1">
      <c r="A196" s="126"/>
      <c r="B196" s="77"/>
      <c r="C196" s="125"/>
      <c r="D196" s="124"/>
      <c r="E196" s="85"/>
      <c r="F196" s="123"/>
      <c r="G196" s="122"/>
      <c r="H196" s="85"/>
      <c r="I196" s="101"/>
      <c r="J196" s="121"/>
      <c r="K196" s="81"/>
      <c r="L196" s="94"/>
      <c r="M196" s="120"/>
      <c r="N196" s="77"/>
      <c r="O196" s="119"/>
      <c r="P196" s="118"/>
    </row>
    <row r="197" spans="1:16" ht="45" customHeight="1">
      <c r="A197" s="126"/>
      <c r="B197" s="77"/>
      <c r="C197" s="125"/>
      <c r="D197" s="124"/>
      <c r="E197" s="85"/>
      <c r="F197" s="123"/>
      <c r="G197" s="122"/>
      <c r="H197" s="85"/>
      <c r="I197" s="101"/>
      <c r="J197" s="121"/>
      <c r="K197" s="81"/>
      <c r="L197" s="94"/>
      <c r="M197" s="120"/>
      <c r="N197" s="77"/>
      <c r="O197" s="119"/>
      <c r="P197" s="118"/>
    </row>
    <row r="198" spans="1:16" ht="45" customHeight="1">
      <c r="A198" s="126"/>
      <c r="B198" s="77"/>
      <c r="C198" s="125"/>
      <c r="D198" s="124"/>
      <c r="E198" s="85"/>
      <c r="F198" s="123"/>
      <c r="G198" s="122"/>
      <c r="H198" s="85"/>
      <c r="I198" s="101"/>
      <c r="J198" s="121"/>
      <c r="K198" s="81"/>
      <c r="L198" s="94"/>
      <c r="M198" s="120"/>
      <c r="N198" s="77"/>
      <c r="O198" s="119"/>
      <c r="P198" s="118"/>
    </row>
    <row r="199" spans="1:16" ht="45" customHeight="1">
      <c r="A199" s="126"/>
      <c r="B199" s="77"/>
      <c r="C199" s="125"/>
      <c r="D199" s="124"/>
      <c r="E199" s="85"/>
      <c r="F199" s="123"/>
      <c r="G199" s="122"/>
      <c r="H199" s="85"/>
      <c r="I199" s="101"/>
      <c r="J199" s="121"/>
      <c r="K199" s="81"/>
      <c r="L199" s="94"/>
      <c r="M199" s="120"/>
      <c r="N199" s="77"/>
      <c r="O199" s="119"/>
      <c r="P199" s="118"/>
    </row>
    <row r="200" spans="1:16" ht="45" customHeight="1">
      <c r="A200" s="126"/>
      <c r="B200" s="77"/>
      <c r="C200" s="125"/>
      <c r="D200" s="124"/>
      <c r="E200" s="85"/>
      <c r="F200" s="123"/>
      <c r="G200" s="122"/>
      <c r="H200" s="85"/>
      <c r="I200" s="101"/>
      <c r="J200" s="121"/>
      <c r="K200" s="81"/>
      <c r="L200" s="94"/>
      <c r="M200" s="120"/>
      <c r="N200" s="77"/>
      <c r="O200" s="119"/>
      <c r="P200" s="118"/>
    </row>
    <row r="201" spans="1:16" ht="45" customHeight="1">
      <c r="A201" s="126"/>
      <c r="B201" s="77"/>
      <c r="C201" s="125"/>
      <c r="D201" s="124"/>
      <c r="E201" s="85"/>
      <c r="F201" s="123"/>
      <c r="G201" s="122"/>
      <c r="H201" s="85"/>
      <c r="I201" s="101"/>
      <c r="J201" s="121"/>
      <c r="K201" s="81"/>
      <c r="L201" s="94"/>
      <c r="M201" s="120"/>
      <c r="N201" s="77"/>
      <c r="O201" s="119"/>
      <c r="P201" s="118"/>
    </row>
    <row r="202" spans="1:16" ht="45" customHeight="1">
      <c r="A202" s="126"/>
      <c r="B202" s="77"/>
      <c r="C202" s="125"/>
      <c r="D202" s="124"/>
      <c r="E202" s="85"/>
      <c r="F202" s="123"/>
      <c r="G202" s="122"/>
      <c r="H202" s="85"/>
      <c r="I202" s="101"/>
      <c r="J202" s="121"/>
      <c r="K202" s="81"/>
      <c r="L202" s="94"/>
      <c r="M202" s="120"/>
      <c r="N202" s="77"/>
      <c r="O202" s="119"/>
      <c r="P202" s="118"/>
    </row>
    <row r="203" spans="1:16" ht="45" customHeight="1">
      <c r="A203" s="126"/>
      <c r="B203" s="77"/>
      <c r="C203" s="125"/>
      <c r="D203" s="124"/>
      <c r="E203" s="85"/>
      <c r="F203" s="123"/>
      <c r="G203" s="122"/>
      <c r="H203" s="85"/>
      <c r="I203" s="101"/>
      <c r="J203" s="121"/>
      <c r="K203" s="81"/>
      <c r="L203" s="94"/>
      <c r="M203" s="120"/>
      <c r="N203" s="77"/>
      <c r="O203" s="119"/>
      <c r="P203" s="118"/>
    </row>
    <row r="204" spans="1:16" ht="45" customHeight="1">
      <c r="A204" s="126"/>
      <c r="B204" s="77"/>
      <c r="C204" s="125"/>
      <c r="D204" s="124"/>
      <c r="E204" s="85"/>
      <c r="F204" s="123"/>
      <c r="G204" s="122"/>
      <c r="H204" s="85"/>
      <c r="I204" s="101"/>
      <c r="J204" s="121"/>
      <c r="K204" s="81"/>
      <c r="L204" s="94"/>
      <c r="M204" s="120"/>
      <c r="N204" s="77"/>
      <c r="O204" s="119"/>
      <c r="P204" s="118"/>
    </row>
    <row r="205" spans="1:16" ht="45" customHeight="1">
      <c r="A205" s="126"/>
      <c r="B205" s="77"/>
      <c r="C205" s="125"/>
      <c r="D205" s="124"/>
      <c r="E205" s="85"/>
      <c r="F205" s="123"/>
      <c r="G205" s="122"/>
      <c r="H205" s="85"/>
      <c r="I205" s="101"/>
      <c r="J205" s="121"/>
      <c r="K205" s="81"/>
      <c r="L205" s="94"/>
      <c r="M205" s="120"/>
      <c r="N205" s="77"/>
      <c r="O205" s="119"/>
      <c r="P205" s="118"/>
    </row>
    <row r="206" spans="1:16" ht="45" customHeight="1">
      <c r="A206" s="126"/>
      <c r="B206" s="77"/>
      <c r="C206" s="125"/>
      <c r="D206" s="124"/>
      <c r="E206" s="85"/>
      <c r="F206" s="123"/>
      <c r="G206" s="122"/>
      <c r="H206" s="85"/>
      <c r="I206" s="101"/>
      <c r="J206" s="121"/>
      <c r="K206" s="81"/>
      <c r="L206" s="94"/>
      <c r="M206" s="120"/>
      <c r="N206" s="77"/>
      <c r="O206" s="119"/>
      <c r="P206" s="118"/>
    </row>
    <row r="207" spans="1:16" ht="45" customHeight="1">
      <c r="A207" s="126"/>
      <c r="B207" s="77"/>
      <c r="C207" s="125"/>
      <c r="D207" s="124"/>
      <c r="E207" s="85"/>
      <c r="F207" s="123"/>
      <c r="G207" s="122"/>
      <c r="H207" s="85"/>
      <c r="I207" s="101"/>
      <c r="J207" s="121"/>
      <c r="K207" s="81"/>
      <c r="L207" s="94"/>
      <c r="M207" s="120"/>
      <c r="N207" s="77"/>
      <c r="O207" s="119"/>
      <c r="P207" s="118"/>
    </row>
    <row r="208" spans="1:16" ht="45" customHeight="1">
      <c r="A208" s="126"/>
      <c r="B208" s="77"/>
      <c r="C208" s="125"/>
      <c r="D208" s="124"/>
      <c r="E208" s="85"/>
      <c r="F208" s="123"/>
      <c r="G208" s="122"/>
      <c r="H208" s="85"/>
      <c r="I208" s="101"/>
      <c r="J208" s="121"/>
      <c r="K208" s="81"/>
      <c r="L208" s="94"/>
      <c r="M208" s="120"/>
      <c r="N208" s="77"/>
      <c r="O208" s="119"/>
      <c r="P208" s="118"/>
    </row>
    <row r="209" spans="1:16" ht="45" customHeight="1">
      <c r="A209" s="126"/>
      <c r="B209" s="77"/>
      <c r="C209" s="125"/>
      <c r="D209" s="124"/>
      <c r="E209" s="85"/>
      <c r="F209" s="123"/>
      <c r="G209" s="122"/>
      <c r="H209" s="85"/>
      <c r="I209" s="101"/>
      <c r="J209" s="121"/>
      <c r="K209" s="81"/>
      <c r="L209" s="94"/>
      <c r="M209" s="120"/>
      <c r="N209" s="77"/>
      <c r="O209" s="119"/>
      <c r="P209" s="118"/>
    </row>
    <row r="210" spans="1:16" ht="45" customHeight="1">
      <c r="A210" s="126"/>
      <c r="B210" s="77"/>
      <c r="C210" s="125"/>
      <c r="D210" s="124"/>
      <c r="E210" s="85"/>
      <c r="F210" s="123"/>
      <c r="G210" s="122"/>
      <c r="H210" s="85"/>
      <c r="I210" s="101"/>
      <c r="J210" s="121"/>
      <c r="K210" s="81"/>
      <c r="L210" s="94"/>
      <c r="M210" s="120"/>
      <c r="N210" s="77"/>
      <c r="O210" s="119"/>
      <c r="P210" s="118"/>
    </row>
    <row r="211" spans="1:16" ht="45" customHeight="1">
      <c r="A211" s="126"/>
      <c r="B211" s="77"/>
      <c r="C211" s="125"/>
      <c r="D211" s="124"/>
      <c r="E211" s="85"/>
      <c r="F211" s="123"/>
      <c r="G211" s="122"/>
      <c r="H211" s="85"/>
      <c r="I211" s="101"/>
      <c r="J211" s="121"/>
      <c r="K211" s="81"/>
      <c r="L211" s="94"/>
      <c r="M211" s="120"/>
      <c r="N211" s="77"/>
      <c r="O211" s="119"/>
      <c r="P211" s="118"/>
    </row>
    <row r="212" spans="1:16" ht="45" customHeight="1">
      <c r="A212" s="126"/>
      <c r="B212" s="77"/>
      <c r="C212" s="125"/>
      <c r="D212" s="124"/>
      <c r="E212" s="85"/>
      <c r="F212" s="123"/>
      <c r="G212" s="122"/>
      <c r="H212" s="85"/>
      <c r="I212" s="101"/>
      <c r="J212" s="121"/>
      <c r="K212" s="81"/>
      <c r="L212" s="94"/>
      <c r="M212" s="120"/>
      <c r="N212" s="77"/>
      <c r="O212" s="119"/>
      <c r="P212" s="118"/>
    </row>
    <row r="213" spans="1:16" ht="45" customHeight="1">
      <c r="A213" s="126"/>
      <c r="B213" s="77"/>
      <c r="C213" s="125"/>
      <c r="D213" s="124"/>
      <c r="E213" s="85"/>
      <c r="F213" s="123"/>
      <c r="G213" s="122"/>
      <c r="H213" s="85"/>
      <c r="I213" s="101"/>
      <c r="J213" s="121"/>
      <c r="K213" s="81"/>
      <c r="L213" s="94"/>
      <c r="M213" s="120"/>
      <c r="N213" s="77"/>
      <c r="O213" s="119"/>
      <c r="P213" s="118"/>
    </row>
    <row r="214" spans="1:16" ht="45" customHeight="1">
      <c r="A214" s="126"/>
      <c r="B214" s="77"/>
      <c r="C214" s="125"/>
      <c r="D214" s="124"/>
      <c r="E214" s="85"/>
      <c r="F214" s="123"/>
      <c r="G214" s="122"/>
      <c r="H214" s="85"/>
      <c r="I214" s="101"/>
      <c r="J214" s="121"/>
      <c r="K214" s="81"/>
      <c r="L214" s="94"/>
      <c r="M214" s="120"/>
      <c r="N214" s="77"/>
      <c r="O214" s="119"/>
      <c r="P214" s="118"/>
    </row>
    <row r="215" spans="1:16" ht="45" customHeight="1">
      <c r="A215" s="126"/>
      <c r="B215" s="77"/>
      <c r="C215" s="125"/>
      <c r="D215" s="124"/>
      <c r="E215" s="85"/>
      <c r="F215" s="123"/>
      <c r="G215" s="122"/>
      <c r="H215" s="85"/>
      <c r="I215" s="101"/>
      <c r="J215" s="121"/>
      <c r="K215" s="81"/>
      <c r="L215" s="94"/>
      <c r="M215" s="120"/>
      <c r="N215" s="77"/>
      <c r="O215" s="119"/>
      <c r="P215" s="118"/>
    </row>
    <row r="216" spans="1:16" ht="45" customHeight="1">
      <c r="A216" s="126"/>
      <c r="B216" s="77"/>
      <c r="C216" s="125"/>
      <c r="D216" s="124"/>
      <c r="E216" s="85"/>
      <c r="F216" s="123"/>
      <c r="G216" s="122"/>
      <c r="H216" s="85"/>
      <c r="I216" s="101"/>
      <c r="J216" s="121"/>
      <c r="K216" s="81"/>
      <c r="L216" s="94"/>
      <c r="M216" s="120"/>
      <c r="N216" s="77"/>
      <c r="O216" s="119"/>
      <c r="P216" s="118"/>
    </row>
    <row r="217" spans="1:16" ht="45" customHeight="1">
      <c r="A217" s="126"/>
      <c r="B217" s="77"/>
      <c r="C217" s="125"/>
      <c r="D217" s="124"/>
      <c r="E217" s="85"/>
      <c r="F217" s="123"/>
      <c r="G217" s="122"/>
      <c r="H217" s="85"/>
      <c r="I217" s="101"/>
      <c r="J217" s="121"/>
      <c r="K217" s="81"/>
      <c r="L217" s="94"/>
      <c r="M217" s="120"/>
      <c r="N217" s="77"/>
      <c r="O217" s="119"/>
      <c r="P217" s="118"/>
    </row>
    <row r="218" spans="1:16" ht="45" customHeight="1">
      <c r="A218" s="126"/>
      <c r="B218" s="77"/>
      <c r="C218" s="125"/>
      <c r="D218" s="124"/>
      <c r="E218" s="85"/>
      <c r="F218" s="123"/>
      <c r="G218" s="122"/>
      <c r="H218" s="85"/>
      <c r="I218" s="101"/>
      <c r="J218" s="121"/>
      <c r="K218" s="81"/>
      <c r="L218" s="94"/>
      <c r="M218" s="120"/>
      <c r="N218" s="77"/>
      <c r="O218" s="119"/>
      <c r="P218" s="118"/>
    </row>
    <row r="219" spans="1:16" ht="45" customHeight="1">
      <c r="A219" s="126"/>
      <c r="B219" s="77"/>
      <c r="C219" s="125"/>
      <c r="D219" s="124"/>
      <c r="E219" s="85"/>
      <c r="F219" s="123"/>
      <c r="G219" s="122"/>
      <c r="H219" s="85"/>
      <c r="I219" s="101"/>
      <c r="J219" s="121"/>
      <c r="K219" s="81"/>
      <c r="L219" s="94"/>
      <c r="M219" s="120"/>
      <c r="N219" s="77"/>
      <c r="O219" s="119"/>
      <c r="P219" s="118"/>
    </row>
    <row r="220" spans="1:16" ht="45" customHeight="1">
      <c r="A220" s="126"/>
      <c r="B220" s="77"/>
      <c r="C220" s="125"/>
      <c r="D220" s="124"/>
      <c r="E220" s="85"/>
      <c r="F220" s="123"/>
      <c r="G220" s="122"/>
      <c r="H220" s="85"/>
      <c r="I220" s="101"/>
      <c r="J220" s="121"/>
      <c r="K220" s="81"/>
      <c r="L220" s="94"/>
      <c r="M220" s="120"/>
      <c r="N220" s="77"/>
      <c r="O220" s="119"/>
      <c r="P220" s="118"/>
    </row>
    <row r="221" spans="1:16" ht="45" customHeight="1">
      <c r="A221" s="126"/>
      <c r="B221" s="77"/>
      <c r="C221" s="125"/>
      <c r="D221" s="124"/>
      <c r="E221" s="85"/>
      <c r="F221" s="123"/>
      <c r="G221" s="122"/>
      <c r="H221" s="85"/>
      <c r="I221" s="101"/>
      <c r="J221" s="121"/>
      <c r="K221" s="81"/>
      <c r="L221" s="94"/>
      <c r="M221" s="120"/>
      <c r="N221" s="77"/>
      <c r="O221" s="119"/>
      <c r="P221" s="118"/>
    </row>
    <row r="222" spans="1:16" ht="45" customHeight="1">
      <c r="A222" s="126"/>
      <c r="B222" s="77"/>
      <c r="C222" s="125"/>
      <c r="D222" s="124"/>
      <c r="E222" s="85"/>
      <c r="F222" s="123"/>
      <c r="G222" s="122"/>
      <c r="H222" s="85"/>
      <c r="I222" s="101"/>
      <c r="J222" s="121"/>
      <c r="K222" s="81"/>
      <c r="L222" s="94"/>
      <c r="M222" s="120"/>
      <c r="N222" s="77"/>
      <c r="O222" s="119"/>
      <c r="P222" s="118"/>
    </row>
    <row r="223" spans="1:16" ht="45" customHeight="1">
      <c r="A223" s="126"/>
      <c r="B223" s="77"/>
      <c r="C223" s="125"/>
      <c r="D223" s="124"/>
      <c r="E223" s="85"/>
      <c r="F223" s="123"/>
      <c r="G223" s="122"/>
      <c r="H223" s="85"/>
      <c r="I223" s="101"/>
      <c r="J223" s="121"/>
      <c r="K223" s="81"/>
      <c r="L223" s="94"/>
      <c r="M223" s="120"/>
      <c r="N223" s="77"/>
      <c r="O223" s="119"/>
      <c r="P223" s="118"/>
    </row>
    <row r="224" spans="1:16" ht="45" customHeight="1">
      <c r="A224" s="126"/>
      <c r="B224" s="77"/>
      <c r="C224" s="125"/>
      <c r="D224" s="124"/>
      <c r="E224" s="85"/>
      <c r="F224" s="123"/>
      <c r="G224" s="122"/>
      <c r="H224" s="85"/>
      <c r="I224" s="101"/>
      <c r="J224" s="121"/>
      <c r="K224" s="81"/>
      <c r="L224" s="94"/>
      <c r="M224" s="120"/>
      <c r="N224" s="77"/>
      <c r="O224" s="119"/>
      <c r="P224" s="118"/>
    </row>
    <row r="225" spans="1:16" ht="45" customHeight="1">
      <c r="A225" s="126"/>
      <c r="B225" s="77"/>
      <c r="C225" s="125"/>
      <c r="D225" s="124"/>
      <c r="E225" s="85"/>
      <c r="F225" s="123"/>
      <c r="G225" s="122"/>
      <c r="H225" s="85"/>
      <c r="I225" s="101"/>
      <c r="J225" s="121"/>
      <c r="K225" s="81"/>
      <c r="L225" s="94"/>
      <c r="M225" s="120"/>
      <c r="N225" s="77"/>
      <c r="O225" s="119"/>
      <c r="P225" s="118"/>
    </row>
    <row r="226" spans="1:16" ht="45" customHeight="1">
      <c r="A226" s="126"/>
      <c r="B226" s="77"/>
      <c r="C226" s="125"/>
      <c r="D226" s="124"/>
      <c r="E226" s="85"/>
      <c r="F226" s="123"/>
      <c r="G226" s="122"/>
      <c r="H226" s="85"/>
      <c r="I226" s="101"/>
      <c r="J226" s="121"/>
      <c r="K226" s="81"/>
      <c r="L226" s="94"/>
      <c r="M226" s="120"/>
      <c r="N226" s="77"/>
      <c r="O226" s="119"/>
      <c r="P226" s="118"/>
    </row>
    <row r="227" spans="1:16" ht="45" customHeight="1">
      <c r="A227" s="126"/>
      <c r="B227" s="77"/>
      <c r="C227" s="125"/>
      <c r="D227" s="124"/>
      <c r="E227" s="85"/>
      <c r="F227" s="123"/>
      <c r="G227" s="122"/>
      <c r="H227" s="85"/>
      <c r="I227" s="101"/>
      <c r="J227" s="121"/>
      <c r="K227" s="81"/>
      <c r="L227" s="94"/>
      <c r="M227" s="120"/>
      <c r="N227" s="77"/>
      <c r="O227" s="119"/>
      <c r="P227" s="118"/>
    </row>
    <row r="228" spans="1:16" ht="45" customHeight="1">
      <c r="A228" s="126"/>
      <c r="B228" s="77"/>
      <c r="C228" s="125"/>
      <c r="D228" s="124"/>
      <c r="E228" s="85"/>
      <c r="F228" s="123"/>
      <c r="G228" s="122"/>
      <c r="H228" s="85"/>
      <c r="I228" s="101"/>
      <c r="J228" s="121"/>
      <c r="K228" s="81"/>
      <c r="L228" s="94"/>
      <c r="M228" s="120"/>
      <c r="N228" s="77"/>
      <c r="O228" s="119"/>
      <c r="P228" s="118"/>
    </row>
    <row r="229" spans="1:16" ht="45" customHeight="1">
      <c r="A229" s="126"/>
      <c r="B229" s="77"/>
      <c r="C229" s="125"/>
      <c r="D229" s="124"/>
      <c r="E229" s="85"/>
      <c r="F229" s="123"/>
      <c r="G229" s="122"/>
      <c r="H229" s="85"/>
      <c r="I229" s="101"/>
      <c r="J229" s="121"/>
      <c r="K229" s="81"/>
      <c r="L229" s="94"/>
      <c r="M229" s="120"/>
      <c r="N229" s="77"/>
      <c r="O229" s="119"/>
      <c r="P229" s="118"/>
    </row>
    <row r="230" spans="1:16" ht="45" customHeight="1">
      <c r="A230" s="126"/>
      <c r="B230" s="77"/>
      <c r="C230" s="125"/>
      <c r="D230" s="124"/>
      <c r="E230" s="85"/>
      <c r="F230" s="123"/>
      <c r="G230" s="122"/>
      <c r="H230" s="85"/>
      <c r="I230" s="101"/>
      <c r="J230" s="121"/>
      <c r="K230" s="81"/>
      <c r="L230" s="94"/>
      <c r="M230" s="120"/>
      <c r="N230" s="77"/>
      <c r="O230" s="119"/>
      <c r="P230" s="118"/>
    </row>
    <row r="231" spans="1:16" ht="45" customHeight="1">
      <c r="A231" s="126"/>
      <c r="B231" s="77"/>
      <c r="C231" s="125"/>
      <c r="D231" s="124"/>
      <c r="E231" s="85"/>
      <c r="F231" s="123"/>
      <c r="G231" s="122"/>
      <c r="H231" s="85"/>
      <c r="I231" s="101"/>
      <c r="J231" s="121"/>
      <c r="K231" s="81"/>
      <c r="L231" s="94"/>
      <c r="M231" s="120"/>
      <c r="N231" s="77"/>
      <c r="O231" s="119"/>
      <c r="P231" s="118"/>
    </row>
    <row r="232" spans="1:16" ht="45" customHeight="1">
      <c r="A232" s="126"/>
      <c r="B232" s="77"/>
      <c r="C232" s="125"/>
      <c r="D232" s="124"/>
      <c r="E232" s="85"/>
      <c r="F232" s="123"/>
      <c r="G232" s="122"/>
      <c r="H232" s="85"/>
      <c r="I232" s="101"/>
      <c r="J232" s="121"/>
      <c r="K232" s="81"/>
      <c r="L232" s="94"/>
      <c r="M232" s="120"/>
      <c r="N232" s="77"/>
      <c r="O232" s="119"/>
      <c r="P232" s="118"/>
    </row>
    <row r="233" spans="1:16" ht="45" customHeight="1">
      <c r="A233" s="126"/>
      <c r="B233" s="77"/>
      <c r="C233" s="125"/>
      <c r="D233" s="124"/>
      <c r="E233" s="85"/>
      <c r="F233" s="123"/>
      <c r="G233" s="122"/>
      <c r="H233" s="85"/>
      <c r="I233" s="101"/>
      <c r="J233" s="121"/>
      <c r="K233" s="81"/>
      <c r="L233" s="94"/>
      <c r="M233" s="120"/>
      <c r="N233" s="77"/>
      <c r="O233" s="119"/>
      <c r="P233" s="118"/>
    </row>
    <row r="234" spans="1:16" ht="45" customHeight="1">
      <c r="A234" s="126"/>
      <c r="B234" s="77"/>
      <c r="C234" s="125"/>
      <c r="D234" s="124"/>
      <c r="E234" s="85"/>
      <c r="F234" s="123"/>
      <c r="G234" s="122"/>
      <c r="H234" s="85"/>
      <c r="I234" s="101"/>
      <c r="J234" s="121"/>
      <c r="K234" s="81"/>
      <c r="L234" s="94"/>
      <c r="M234" s="120"/>
      <c r="N234" s="77"/>
      <c r="O234" s="119"/>
      <c r="P234" s="118"/>
    </row>
    <row r="235" spans="1:16" ht="45" customHeight="1">
      <c r="A235" s="126"/>
      <c r="B235" s="77"/>
      <c r="C235" s="125"/>
      <c r="D235" s="124"/>
      <c r="E235" s="85"/>
      <c r="F235" s="123"/>
      <c r="G235" s="122"/>
      <c r="H235" s="85"/>
      <c r="I235" s="101"/>
      <c r="J235" s="121"/>
      <c r="K235" s="81"/>
      <c r="L235" s="94"/>
      <c r="M235" s="120"/>
      <c r="N235" s="77"/>
      <c r="O235" s="119"/>
      <c r="P235" s="118"/>
    </row>
    <row r="236" spans="1:16" ht="45" customHeight="1">
      <c r="A236" s="126"/>
      <c r="B236" s="77"/>
      <c r="C236" s="125"/>
      <c r="D236" s="124"/>
      <c r="E236" s="85"/>
      <c r="F236" s="123"/>
      <c r="G236" s="122"/>
      <c r="H236" s="85"/>
      <c r="I236" s="101"/>
      <c r="J236" s="121"/>
      <c r="K236" s="81"/>
      <c r="L236" s="94"/>
      <c r="M236" s="120"/>
      <c r="N236" s="77"/>
      <c r="O236" s="119"/>
      <c r="P236" s="118"/>
    </row>
    <row r="237" spans="1:16" ht="45" customHeight="1">
      <c r="A237" s="126"/>
      <c r="B237" s="77"/>
      <c r="C237" s="125"/>
      <c r="D237" s="124"/>
      <c r="E237" s="85"/>
      <c r="F237" s="123"/>
      <c r="G237" s="122"/>
      <c r="H237" s="85"/>
      <c r="I237" s="101"/>
      <c r="J237" s="121"/>
      <c r="K237" s="81"/>
      <c r="L237" s="94"/>
      <c r="M237" s="120"/>
      <c r="N237" s="77"/>
      <c r="O237" s="119"/>
      <c r="P237" s="118"/>
    </row>
    <row r="238" spans="1:16" ht="45" customHeight="1">
      <c r="A238" s="126"/>
      <c r="B238" s="77"/>
      <c r="C238" s="125"/>
      <c r="D238" s="124"/>
      <c r="E238" s="85"/>
      <c r="F238" s="123"/>
      <c r="G238" s="122"/>
      <c r="H238" s="85"/>
      <c r="I238" s="101"/>
      <c r="J238" s="121"/>
      <c r="K238" s="81"/>
      <c r="L238" s="94"/>
      <c r="M238" s="120"/>
      <c r="N238" s="77"/>
      <c r="O238" s="119"/>
      <c r="P238" s="118"/>
    </row>
    <row r="239" spans="1:16" ht="45" customHeight="1">
      <c r="A239" s="126"/>
      <c r="B239" s="77"/>
      <c r="C239" s="125"/>
      <c r="D239" s="124"/>
      <c r="E239" s="85"/>
      <c r="F239" s="123"/>
      <c r="G239" s="122"/>
      <c r="H239" s="85"/>
      <c r="I239" s="101"/>
      <c r="J239" s="121"/>
      <c r="K239" s="81"/>
      <c r="L239" s="94"/>
      <c r="M239" s="120"/>
      <c r="N239" s="77"/>
      <c r="O239" s="119"/>
      <c r="P239" s="118"/>
    </row>
    <row r="240" spans="1:16" ht="45" customHeight="1">
      <c r="A240" s="126"/>
      <c r="B240" s="77"/>
      <c r="C240" s="125"/>
      <c r="D240" s="124"/>
      <c r="E240" s="85"/>
      <c r="F240" s="123"/>
      <c r="G240" s="122"/>
      <c r="H240" s="85"/>
      <c r="I240" s="101"/>
      <c r="J240" s="121"/>
      <c r="K240" s="81"/>
      <c r="L240" s="94"/>
      <c r="M240" s="120"/>
      <c r="N240" s="77"/>
      <c r="O240" s="119"/>
      <c r="P240" s="118"/>
    </row>
    <row r="241" spans="1:16" ht="45" customHeight="1">
      <c r="A241" s="126"/>
      <c r="B241" s="77"/>
      <c r="C241" s="125"/>
      <c r="D241" s="124"/>
      <c r="E241" s="85"/>
      <c r="F241" s="123"/>
      <c r="G241" s="122"/>
      <c r="H241" s="85"/>
      <c r="I241" s="101"/>
      <c r="J241" s="121"/>
      <c r="K241" s="81"/>
      <c r="L241" s="94"/>
      <c r="M241" s="120"/>
      <c r="N241" s="77"/>
      <c r="O241" s="119"/>
      <c r="P241" s="118"/>
    </row>
    <row r="242" spans="1:16" ht="45" customHeight="1">
      <c r="A242" s="126"/>
      <c r="B242" s="77"/>
      <c r="C242" s="125"/>
      <c r="D242" s="124"/>
      <c r="E242" s="85"/>
      <c r="F242" s="123"/>
      <c r="G242" s="122"/>
      <c r="H242" s="85"/>
      <c r="I242" s="101"/>
      <c r="J242" s="121"/>
      <c r="K242" s="81"/>
      <c r="L242" s="94"/>
      <c r="M242" s="120"/>
      <c r="N242" s="77"/>
      <c r="O242" s="119"/>
      <c r="P242" s="118"/>
    </row>
    <row r="243" spans="1:16" ht="45" customHeight="1">
      <c r="A243" s="126"/>
      <c r="B243" s="77"/>
      <c r="C243" s="125"/>
      <c r="D243" s="124"/>
      <c r="E243" s="85"/>
      <c r="F243" s="123"/>
      <c r="G243" s="122"/>
      <c r="H243" s="85"/>
      <c r="I243" s="101"/>
      <c r="J243" s="121"/>
      <c r="K243" s="81"/>
      <c r="L243" s="94"/>
      <c r="M243" s="120"/>
      <c r="N243" s="77"/>
      <c r="O243" s="119"/>
      <c r="P243" s="118"/>
    </row>
    <row r="244" spans="1:16" ht="45" customHeight="1">
      <c r="A244" s="126"/>
      <c r="B244" s="77"/>
      <c r="C244" s="125"/>
      <c r="D244" s="124"/>
      <c r="E244" s="85"/>
      <c r="F244" s="123"/>
      <c r="G244" s="122"/>
      <c r="H244" s="85"/>
      <c r="I244" s="101"/>
      <c r="J244" s="121"/>
      <c r="K244" s="81"/>
      <c r="L244" s="94"/>
      <c r="M244" s="120"/>
      <c r="N244" s="77"/>
      <c r="O244" s="119"/>
      <c r="P244" s="118"/>
    </row>
    <row r="245" spans="1:16" ht="45" customHeight="1">
      <c r="A245" s="126"/>
      <c r="B245" s="77"/>
      <c r="C245" s="125"/>
      <c r="D245" s="124"/>
      <c r="E245" s="85"/>
      <c r="F245" s="123"/>
      <c r="G245" s="122"/>
      <c r="H245" s="85"/>
      <c r="I245" s="101"/>
      <c r="J245" s="121"/>
      <c r="K245" s="81"/>
      <c r="L245" s="94"/>
      <c r="M245" s="120"/>
      <c r="N245" s="77"/>
      <c r="O245" s="119"/>
      <c r="P245" s="118"/>
    </row>
    <row r="246" spans="1:16" ht="50.1" customHeight="1"/>
    <row r="247" spans="1:16" ht="50.1" customHeight="1"/>
    <row r="248" spans="1:16" ht="50.1" customHeight="1"/>
    <row r="249" spans="1:16" ht="50.1" customHeight="1"/>
    <row r="250" spans="1:16" ht="50.1" customHeight="1"/>
    <row r="251" spans="1:16" ht="50.1" customHeight="1"/>
    <row r="252" spans="1:16" ht="50.1" customHeight="1"/>
    <row r="253" spans="1:16" s="65" customFormat="1" ht="50.1" customHeight="1">
      <c r="C253" s="87"/>
      <c r="D253" s="88"/>
      <c r="E253" s="84"/>
      <c r="F253" s="72"/>
      <c r="G253" s="88"/>
      <c r="H253" s="84"/>
      <c r="I253" s="72"/>
      <c r="J253" s="117"/>
      <c r="K253" s="116"/>
      <c r="L253" s="116"/>
      <c r="M253" s="88"/>
      <c r="O253" s="115"/>
      <c r="P253" s="114"/>
    </row>
  </sheetData>
  <mergeCells count="95">
    <mergeCell ref="H22:I22"/>
    <mergeCell ref="J22:J23"/>
    <mergeCell ref="M22:M23"/>
    <mergeCell ref="O22:O23"/>
    <mergeCell ref="A22:A23"/>
    <mergeCell ref="C22:C23"/>
    <mergeCell ref="D22:D23"/>
    <mergeCell ref="F22:F23"/>
    <mergeCell ref="G22:G23"/>
    <mergeCell ref="M18:M19"/>
    <mergeCell ref="O18:O19"/>
    <mergeCell ref="A20:A21"/>
    <mergeCell ref="C20:C21"/>
    <mergeCell ref="D20:D21"/>
    <mergeCell ref="F20:F21"/>
    <mergeCell ref="G20:G21"/>
    <mergeCell ref="H20:I20"/>
    <mergeCell ref="J20:J21"/>
    <mergeCell ref="M20:M21"/>
    <mergeCell ref="O20:O21"/>
    <mergeCell ref="J16:J17"/>
    <mergeCell ref="M16:M17"/>
    <mergeCell ref="O16:O17"/>
    <mergeCell ref="A18:A19"/>
    <mergeCell ref="C18:C19"/>
    <mergeCell ref="D18:D19"/>
    <mergeCell ref="F18:F19"/>
    <mergeCell ref="G18:G19"/>
    <mergeCell ref="H18:I18"/>
    <mergeCell ref="J18:J19"/>
    <mergeCell ref="A16:A17"/>
    <mergeCell ref="C16:C17"/>
    <mergeCell ref="D16:D17"/>
    <mergeCell ref="F16:F17"/>
    <mergeCell ref="G16:G17"/>
    <mergeCell ref="H16:I16"/>
    <mergeCell ref="M12:M13"/>
    <mergeCell ref="O12:O13"/>
    <mergeCell ref="A14:A15"/>
    <mergeCell ref="C14:C15"/>
    <mergeCell ref="D14:D15"/>
    <mergeCell ref="F14:F15"/>
    <mergeCell ref="G14:G15"/>
    <mergeCell ref="J14:J15"/>
    <mergeCell ref="M14:M15"/>
    <mergeCell ref="O14:O15"/>
    <mergeCell ref="A12:A13"/>
    <mergeCell ref="C12:C13"/>
    <mergeCell ref="D12:D13"/>
    <mergeCell ref="F12:F13"/>
    <mergeCell ref="G12:G13"/>
    <mergeCell ref="J12:J13"/>
    <mergeCell ref="M8:M9"/>
    <mergeCell ref="O8:O9"/>
    <mergeCell ref="A10:A11"/>
    <mergeCell ref="C10:C11"/>
    <mergeCell ref="D10:D11"/>
    <mergeCell ref="F10:F11"/>
    <mergeCell ref="G10:G11"/>
    <mergeCell ref="J10:J11"/>
    <mergeCell ref="M10:M11"/>
    <mergeCell ref="O10:O11"/>
    <mergeCell ref="A8:A9"/>
    <mergeCell ref="C8:C9"/>
    <mergeCell ref="D8:D9"/>
    <mergeCell ref="F8:F9"/>
    <mergeCell ref="G8:G9"/>
    <mergeCell ref="J8:J9"/>
    <mergeCell ref="J4:J5"/>
    <mergeCell ref="M4:M5"/>
    <mergeCell ref="O4:O5"/>
    <mergeCell ref="A6:A7"/>
    <mergeCell ref="C6:C7"/>
    <mergeCell ref="D6:D7"/>
    <mergeCell ref="F6:F7"/>
    <mergeCell ref="G6:G7"/>
    <mergeCell ref="J6:J7"/>
    <mergeCell ref="M6:M7"/>
    <mergeCell ref="O6:O7"/>
    <mergeCell ref="A4:A5"/>
    <mergeCell ref="C4:C5"/>
    <mergeCell ref="D4:D5"/>
    <mergeCell ref="F4:F5"/>
    <mergeCell ref="G4:G5"/>
    <mergeCell ref="A1:O1"/>
    <mergeCell ref="A2:A3"/>
    <mergeCell ref="C2:D3"/>
    <mergeCell ref="F2:G3"/>
    <mergeCell ref="H2:I2"/>
    <mergeCell ref="J2:J3"/>
    <mergeCell ref="K2:L2"/>
    <mergeCell ref="M2:M3"/>
    <mergeCell ref="N2:N3"/>
    <mergeCell ref="H3:I3"/>
    <mergeCell ref="K3:L3"/>
  </mergeCells>
  <phoneticPr fontId="37" type="noConversion"/>
  <printOptions horizontalCentered="1" verticalCentered="1"/>
  <pageMargins left="0.25" right="0.25" top="0.75" bottom="0.75" header="0.3" footer="0.3"/>
  <pageSetup paperSize="9" scale="76" fitToHeight="0" orientation="landscape" r:id="rId1"/>
  <headerFooter>
    <oddFooter>&amp;C第&amp;P頁 共&amp;N頁</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O842"/>
  <sheetViews>
    <sheetView view="pageBreakPreview" zoomScale="110" zoomScaleNormal="100" zoomScaleSheetLayoutView="110" zoomScalePageLayoutView="120" workbookViewId="0">
      <selection activeCell="F10" sqref="F10:F11"/>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385">
        <v>20</v>
      </c>
      <c r="B4" s="68" t="s">
        <v>312</v>
      </c>
      <c r="C4" s="1362">
        <v>720</v>
      </c>
      <c r="D4" s="1364" t="s">
        <v>310</v>
      </c>
      <c r="E4" s="69" t="s">
        <v>432</v>
      </c>
      <c r="F4" s="1389"/>
      <c r="G4" s="1364"/>
      <c r="I4" s="1539" t="s">
        <v>886</v>
      </c>
      <c r="J4" s="90"/>
      <c r="K4" s="76"/>
      <c r="L4" s="1364"/>
      <c r="N4" s="1369"/>
      <c r="O4" s="118"/>
    </row>
    <row r="5" spans="1:15" ht="30" customHeight="1">
      <c r="A5" s="1385"/>
      <c r="B5" s="68" t="s">
        <v>407</v>
      </c>
      <c r="C5" s="1363"/>
      <c r="D5" s="1365"/>
      <c r="E5" s="69"/>
      <c r="F5" s="1366"/>
      <c r="G5" s="1365"/>
      <c r="I5" s="1539"/>
      <c r="J5" s="91"/>
      <c r="K5" s="79"/>
      <c r="L5" s="1364"/>
      <c r="N5" s="1369"/>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376"/>
      <c r="B8" s="128"/>
      <c r="C8" s="1378"/>
      <c r="D8" s="1380"/>
      <c r="E8" s="85"/>
      <c r="F8" s="1378"/>
      <c r="G8" s="1380"/>
      <c r="H8" s="85"/>
      <c r="I8" s="1535"/>
      <c r="J8" s="81"/>
      <c r="K8" s="94"/>
      <c r="L8" s="1425"/>
      <c r="M8" s="77"/>
      <c r="N8" s="1535"/>
      <c r="O8" s="118"/>
    </row>
    <row r="9" spans="1:15" ht="30" customHeight="1">
      <c r="A9" s="1376"/>
      <c r="B9" s="77"/>
      <c r="C9" s="1379"/>
      <c r="D9" s="1381"/>
      <c r="E9" s="85"/>
      <c r="F9" s="1379"/>
      <c r="G9" s="1381"/>
      <c r="H9" s="127"/>
      <c r="I9" s="1536"/>
      <c r="J9" s="81"/>
      <c r="K9" s="94"/>
      <c r="L9" s="1425"/>
      <c r="M9" s="77"/>
      <c r="N9" s="1537"/>
      <c r="O9" s="118"/>
    </row>
    <row r="10" spans="1:15" ht="30" customHeight="1">
      <c r="A10" s="1376"/>
      <c r="B10" s="128"/>
      <c r="C10" s="1378"/>
      <c r="D10" s="1380"/>
      <c r="E10" s="85"/>
      <c r="F10" s="1378"/>
      <c r="G10" s="1380"/>
      <c r="H10" s="85"/>
      <c r="I10" s="1535"/>
      <c r="J10" s="81"/>
      <c r="K10" s="94"/>
      <c r="L10" s="1425"/>
      <c r="M10" s="77"/>
      <c r="N10" s="1535"/>
      <c r="O10" s="118"/>
    </row>
    <row r="11" spans="1:15" ht="30" customHeight="1">
      <c r="A11" s="1376"/>
      <c r="B11" s="77"/>
      <c r="C11" s="1379"/>
      <c r="D11" s="1381"/>
      <c r="E11" s="85"/>
      <c r="F11" s="1379"/>
      <c r="G11" s="1381"/>
      <c r="H11" s="127"/>
      <c r="I11" s="1536"/>
      <c r="J11" s="81"/>
      <c r="K11" s="94"/>
      <c r="L11" s="1425"/>
      <c r="M11" s="77"/>
      <c r="N11" s="1537"/>
      <c r="O11" s="118"/>
    </row>
    <row r="12" spans="1:15" ht="30" customHeight="1">
      <c r="A12" s="1376"/>
      <c r="B12" s="128"/>
      <c r="C12" s="1378"/>
      <c r="D12" s="1380"/>
      <c r="E12" s="85"/>
      <c r="F12" s="1382"/>
      <c r="G12" s="1380"/>
      <c r="H12" s="85"/>
      <c r="I12" s="1535"/>
      <c r="J12" s="81"/>
      <c r="K12" s="94"/>
      <c r="L12" s="1425"/>
      <c r="M12" s="77"/>
      <c r="N12" s="1535"/>
      <c r="O12" s="118"/>
    </row>
    <row r="13" spans="1:15" ht="30" customHeight="1">
      <c r="A13" s="1376"/>
      <c r="B13" s="77"/>
      <c r="C13" s="1379"/>
      <c r="D13" s="1381"/>
      <c r="E13" s="85"/>
      <c r="F13" s="1538"/>
      <c r="G13" s="1381"/>
      <c r="H13" s="127"/>
      <c r="I13" s="1536"/>
      <c r="J13" s="81"/>
      <c r="K13" s="94"/>
      <c r="L13" s="1425"/>
      <c r="M13" s="77"/>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30" customHeight="1">
      <c r="A26" s="126"/>
      <c r="B26" s="77"/>
      <c r="C26" s="125"/>
      <c r="D26" s="124"/>
      <c r="E26" s="85"/>
      <c r="F26" s="123"/>
      <c r="G26" s="122"/>
      <c r="H26" s="85"/>
      <c r="I26" s="121"/>
      <c r="J26" s="81"/>
      <c r="K26" s="94"/>
      <c r="L26" s="120"/>
      <c r="M26" s="77"/>
      <c r="N26" s="119"/>
      <c r="O26" s="118"/>
    </row>
    <row r="27" spans="1:15" ht="30" customHeight="1">
      <c r="A27" s="126"/>
      <c r="B27" s="77"/>
      <c r="C27" s="125"/>
      <c r="D27" s="124"/>
      <c r="E27" s="85"/>
      <c r="F27" s="123"/>
      <c r="G27" s="122"/>
      <c r="H27" s="85"/>
      <c r="I27" s="121"/>
      <c r="J27" s="81"/>
      <c r="K27" s="94"/>
      <c r="L27" s="120"/>
      <c r="M27" s="77"/>
      <c r="N27" s="119"/>
      <c r="O27" s="118"/>
    </row>
    <row r="28" spans="1:15" ht="30" customHeight="1">
      <c r="A28" s="126"/>
      <c r="B28" s="77"/>
      <c r="C28" s="125"/>
      <c r="D28" s="124"/>
      <c r="E28" s="85"/>
      <c r="F28" s="123"/>
      <c r="G28" s="122"/>
      <c r="H28" s="85"/>
      <c r="I28" s="121"/>
      <c r="J28" s="81"/>
      <c r="K28" s="94"/>
      <c r="L28" s="120"/>
      <c r="M28" s="77"/>
      <c r="N28" s="119"/>
      <c r="O28" s="118"/>
    </row>
    <row r="29" spans="1:15" ht="30" customHeight="1">
      <c r="A29" s="126"/>
      <c r="B29" s="77"/>
      <c r="C29" s="125"/>
      <c r="D29" s="124"/>
      <c r="E29" s="85"/>
      <c r="F29" s="123"/>
      <c r="G29" s="122"/>
      <c r="H29" s="85"/>
      <c r="I29" s="121"/>
      <c r="J29" s="81"/>
      <c r="K29" s="94"/>
      <c r="L29" s="120"/>
      <c r="M29" s="77"/>
      <c r="N29" s="119"/>
      <c r="O29" s="118"/>
    </row>
    <row r="30" spans="1:15" ht="30" customHeight="1">
      <c r="A30" s="126"/>
      <c r="B30" s="77"/>
      <c r="C30" s="125"/>
      <c r="D30" s="124"/>
      <c r="E30" s="85"/>
      <c r="F30" s="123"/>
      <c r="G30" s="122"/>
      <c r="H30" s="85"/>
      <c r="I30" s="121"/>
      <c r="J30" s="81"/>
      <c r="K30" s="94"/>
      <c r="L30" s="120"/>
      <c r="M30" s="77"/>
      <c r="N30" s="119"/>
      <c r="O30" s="118"/>
    </row>
    <row r="31" spans="1:15" ht="30" customHeight="1">
      <c r="A31" s="126"/>
      <c r="B31" s="77"/>
      <c r="C31" s="125"/>
      <c r="D31" s="124"/>
      <c r="E31" s="85"/>
      <c r="F31" s="123"/>
      <c r="G31" s="122"/>
      <c r="H31" s="85"/>
      <c r="I31" s="121"/>
      <c r="J31" s="81"/>
      <c r="K31" s="94"/>
      <c r="L31" s="120"/>
      <c r="M31" s="77"/>
      <c r="N31" s="119"/>
      <c r="O31" s="118"/>
    </row>
    <row r="32" spans="1:15" ht="30" customHeight="1">
      <c r="A32" s="126"/>
      <c r="B32" s="77"/>
      <c r="C32" s="125"/>
      <c r="D32" s="124"/>
      <c r="E32" s="85"/>
      <c r="F32" s="123"/>
      <c r="G32" s="122"/>
      <c r="H32" s="85"/>
      <c r="I32" s="121"/>
      <c r="J32" s="81"/>
      <c r="K32" s="94"/>
      <c r="L32" s="120"/>
      <c r="M32" s="77"/>
      <c r="N32" s="119"/>
      <c r="O32" s="118"/>
    </row>
    <row r="33" spans="1:15" ht="30" customHeight="1">
      <c r="A33" s="126"/>
      <c r="B33" s="77"/>
      <c r="C33" s="125"/>
      <c r="D33" s="124"/>
      <c r="E33" s="85"/>
      <c r="F33" s="123"/>
      <c r="G33" s="122"/>
      <c r="H33" s="85"/>
      <c r="I33" s="121"/>
      <c r="J33" s="81"/>
      <c r="K33" s="94"/>
      <c r="L33" s="120"/>
      <c r="M33" s="77"/>
      <c r="N33" s="119"/>
      <c r="O33" s="118"/>
    </row>
    <row r="34" spans="1:15" ht="30" customHeight="1">
      <c r="A34" s="126"/>
      <c r="B34" s="77"/>
      <c r="C34" s="125"/>
      <c r="D34" s="124"/>
      <c r="E34" s="85"/>
      <c r="F34" s="123"/>
      <c r="G34" s="122"/>
      <c r="H34" s="85"/>
      <c r="I34" s="121"/>
      <c r="J34" s="81"/>
      <c r="K34" s="94"/>
      <c r="L34" s="120"/>
      <c r="M34" s="77"/>
      <c r="N34" s="119"/>
      <c r="O34" s="118"/>
    </row>
    <row r="35" spans="1:15" ht="30" customHeight="1">
      <c r="A35" s="126"/>
      <c r="B35" s="77"/>
      <c r="C35" s="125"/>
      <c r="D35" s="124"/>
      <c r="E35" s="85"/>
      <c r="F35" s="123"/>
      <c r="G35" s="122"/>
      <c r="H35" s="85"/>
      <c r="I35" s="121"/>
      <c r="J35" s="81"/>
      <c r="K35" s="94"/>
      <c r="L35" s="120"/>
      <c r="M35" s="77"/>
      <c r="N35" s="119"/>
      <c r="O35" s="118"/>
    </row>
    <row r="36" spans="1:15" ht="30" customHeight="1">
      <c r="A36" s="126"/>
      <c r="B36" s="77"/>
      <c r="C36" s="125"/>
      <c r="D36" s="124"/>
      <c r="E36" s="85"/>
      <c r="F36" s="123"/>
      <c r="G36" s="122"/>
      <c r="H36" s="85"/>
      <c r="I36" s="121"/>
      <c r="J36" s="81"/>
      <c r="K36" s="94"/>
      <c r="L36" s="120"/>
      <c r="M36" s="77"/>
      <c r="N36" s="119"/>
      <c r="O36" s="118"/>
    </row>
    <row r="37" spans="1:15" ht="30" customHeight="1">
      <c r="A37" s="126"/>
      <c r="B37" s="77"/>
      <c r="C37" s="125"/>
      <c r="D37" s="124"/>
      <c r="E37" s="85"/>
      <c r="F37" s="123"/>
      <c r="G37" s="122"/>
      <c r="H37" s="85"/>
      <c r="I37" s="121"/>
      <c r="J37" s="81"/>
      <c r="K37" s="94"/>
      <c r="L37" s="120"/>
      <c r="M37" s="77"/>
      <c r="N37" s="119"/>
      <c r="O37" s="118"/>
    </row>
    <row r="38" spans="1:15" ht="30" customHeight="1">
      <c r="A38" s="126"/>
      <c r="B38" s="77"/>
      <c r="C38" s="125"/>
      <c r="D38" s="124"/>
      <c r="E38" s="85"/>
      <c r="F38" s="123"/>
      <c r="G38" s="122"/>
      <c r="H38" s="85"/>
      <c r="I38" s="121"/>
      <c r="J38" s="81"/>
      <c r="K38" s="94"/>
      <c r="L38" s="120"/>
      <c r="M38" s="77"/>
      <c r="N38" s="119"/>
      <c r="O38" s="118"/>
    </row>
    <row r="39" spans="1:15" ht="30" customHeight="1">
      <c r="A39" s="126"/>
      <c r="B39" s="77"/>
      <c r="C39" s="125"/>
      <c r="D39" s="124"/>
      <c r="E39" s="85"/>
      <c r="F39" s="123"/>
      <c r="G39" s="122"/>
      <c r="H39" s="85"/>
      <c r="I39" s="121"/>
      <c r="J39" s="81"/>
      <c r="K39" s="94"/>
      <c r="L39" s="120"/>
      <c r="M39" s="77"/>
      <c r="N39" s="119"/>
      <c r="O39" s="118"/>
    </row>
    <row r="40" spans="1:15" ht="30" customHeight="1">
      <c r="A40" s="126"/>
      <c r="B40" s="77"/>
      <c r="C40" s="125"/>
      <c r="D40" s="124"/>
      <c r="E40" s="85"/>
      <c r="F40" s="123"/>
      <c r="G40" s="122"/>
      <c r="H40" s="85"/>
      <c r="I40" s="121"/>
      <c r="J40" s="81"/>
      <c r="K40" s="94"/>
      <c r="L40" s="120"/>
      <c r="M40" s="77"/>
      <c r="N40" s="119"/>
      <c r="O40" s="118"/>
    </row>
    <row r="41" spans="1:15" ht="30" customHeight="1">
      <c r="A41" s="126"/>
      <c r="B41" s="77"/>
      <c r="C41" s="125"/>
      <c r="D41" s="124"/>
      <c r="E41" s="85"/>
      <c r="F41" s="123"/>
      <c r="G41" s="122"/>
      <c r="H41" s="85"/>
      <c r="I41" s="121"/>
      <c r="J41" s="81"/>
      <c r="K41" s="94"/>
      <c r="L41" s="120"/>
      <c r="M41" s="77"/>
      <c r="N41" s="119"/>
      <c r="O41" s="118"/>
    </row>
    <row r="42" spans="1:15" ht="30" customHeight="1">
      <c r="A42" s="126"/>
      <c r="B42" s="77"/>
      <c r="C42" s="125"/>
      <c r="D42" s="124"/>
      <c r="E42" s="85"/>
      <c r="F42" s="123"/>
      <c r="G42" s="122"/>
      <c r="H42" s="85"/>
      <c r="I42" s="121"/>
      <c r="J42" s="81"/>
      <c r="K42" s="94"/>
      <c r="L42" s="120"/>
      <c r="M42" s="77"/>
      <c r="N42" s="119"/>
      <c r="O42" s="118"/>
    </row>
    <row r="43" spans="1:15" ht="30" customHeight="1">
      <c r="A43" s="126"/>
      <c r="B43" s="77"/>
      <c r="C43" s="125"/>
      <c r="D43" s="124"/>
      <c r="E43" s="85"/>
      <c r="F43" s="123"/>
      <c r="G43" s="122"/>
      <c r="H43" s="85"/>
      <c r="I43" s="121"/>
      <c r="J43" s="81"/>
      <c r="K43" s="94"/>
      <c r="L43" s="120"/>
      <c r="M43" s="77"/>
      <c r="N43" s="119"/>
      <c r="O43" s="118"/>
    </row>
    <row r="44" spans="1:15" ht="30" customHeight="1">
      <c r="A44" s="126"/>
      <c r="B44" s="77"/>
      <c r="C44" s="125"/>
      <c r="D44" s="124"/>
      <c r="E44" s="85"/>
      <c r="F44" s="123"/>
      <c r="G44" s="122"/>
      <c r="H44" s="85"/>
      <c r="I44" s="121"/>
      <c r="J44" s="81"/>
      <c r="K44" s="94"/>
      <c r="L44" s="120"/>
      <c r="M44" s="77"/>
      <c r="N44" s="119"/>
      <c r="O44" s="118"/>
    </row>
    <row r="45" spans="1:15" ht="30" customHeight="1">
      <c r="A45" s="126"/>
      <c r="B45" s="77"/>
      <c r="C45" s="125"/>
      <c r="D45" s="124"/>
      <c r="E45" s="85"/>
      <c r="F45" s="123"/>
      <c r="G45" s="122"/>
      <c r="H45" s="85"/>
      <c r="I45" s="121"/>
      <c r="J45" s="81"/>
      <c r="K45" s="94"/>
      <c r="L45" s="120"/>
      <c r="M45" s="77"/>
      <c r="N45" s="119"/>
      <c r="O45" s="118"/>
    </row>
    <row r="46" spans="1:15" ht="30" customHeight="1">
      <c r="A46" s="126"/>
      <c r="B46" s="77"/>
      <c r="C46" s="125"/>
      <c r="D46" s="124"/>
      <c r="E46" s="85"/>
      <c r="F46" s="123"/>
      <c r="G46" s="122"/>
      <c r="H46" s="85"/>
      <c r="I46" s="121"/>
      <c r="J46" s="81"/>
      <c r="K46" s="94"/>
      <c r="L46" s="120"/>
      <c r="M46" s="77"/>
      <c r="N46" s="119"/>
      <c r="O46" s="118"/>
    </row>
    <row r="47" spans="1:15" ht="30" customHeight="1">
      <c r="A47" s="126"/>
      <c r="B47" s="77"/>
      <c r="C47" s="125"/>
      <c r="D47" s="124"/>
      <c r="E47" s="85"/>
      <c r="F47" s="123"/>
      <c r="G47" s="122"/>
      <c r="H47" s="85"/>
      <c r="I47" s="121"/>
      <c r="J47" s="81"/>
      <c r="K47" s="94"/>
      <c r="L47" s="120"/>
      <c r="M47" s="77"/>
      <c r="N47" s="119"/>
      <c r="O47" s="118"/>
    </row>
    <row r="48" spans="1:15" ht="30" customHeight="1">
      <c r="A48" s="126"/>
      <c r="B48" s="77"/>
      <c r="C48" s="125"/>
      <c r="D48" s="124"/>
      <c r="E48" s="85"/>
      <c r="F48" s="123"/>
      <c r="G48" s="122"/>
      <c r="H48" s="85"/>
      <c r="I48" s="121"/>
      <c r="J48" s="81"/>
      <c r="K48" s="94"/>
      <c r="L48" s="120"/>
      <c r="M48" s="77"/>
      <c r="N48" s="119"/>
      <c r="O48" s="118"/>
    </row>
    <row r="49" spans="1:15" ht="30" customHeight="1">
      <c r="A49" s="126"/>
      <c r="B49" s="77"/>
      <c r="C49" s="125"/>
      <c r="D49" s="124"/>
      <c r="E49" s="85"/>
      <c r="F49" s="123"/>
      <c r="G49" s="122"/>
      <c r="H49" s="85"/>
      <c r="I49" s="121"/>
      <c r="J49" s="81"/>
      <c r="K49" s="94"/>
      <c r="L49" s="120"/>
      <c r="M49" s="77"/>
      <c r="N49" s="119"/>
      <c r="O49" s="118"/>
    </row>
    <row r="50" spans="1:15" ht="30" customHeight="1">
      <c r="A50" s="126"/>
      <c r="B50" s="77"/>
      <c r="C50" s="125"/>
      <c r="D50" s="124"/>
      <c r="E50" s="85"/>
      <c r="F50" s="123"/>
      <c r="G50" s="122"/>
      <c r="H50" s="85"/>
      <c r="I50" s="121"/>
      <c r="J50" s="81"/>
      <c r="K50" s="94"/>
      <c r="L50" s="120"/>
      <c r="M50" s="77"/>
      <c r="N50" s="119"/>
      <c r="O50" s="118"/>
    </row>
    <row r="51" spans="1:15" ht="30" customHeight="1">
      <c r="A51" s="126"/>
      <c r="B51" s="77"/>
      <c r="C51" s="125"/>
      <c r="D51" s="124"/>
      <c r="E51" s="85"/>
      <c r="F51" s="123"/>
      <c r="G51" s="122"/>
      <c r="H51" s="85"/>
      <c r="I51" s="121"/>
      <c r="J51" s="81"/>
      <c r="K51" s="94"/>
      <c r="L51" s="120"/>
      <c r="M51" s="77"/>
      <c r="N51" s="119"/>
      <c r="O51" s="118"/>
    </row>
    <row r="52" spans="1:15" ht="30" customHeight="1">
      <c r="A52" s="126"/>
      <c r="B52" s="77"/>
      <c r="C52" s="125"/>
      <c r="D52" s="124"/>
      <c r="E52" s="85"/>
      <c r="F52" s="123"/>
      <c r="G52" s="122"/>
      <c r="H52" s="85"/>
      <c r="I52" s="121"/>
      <c r="J52" s="81"/>
      <c r="K52" s="94"/>
      <c r="L52" s="120"/>
      <c r="M52" s="77"/>
      <c r="N52" s="119"/>
      <c r="O52" s="118"/>
    </row>
    <row r="53" spans="1:15" ht="30" customHeight="1">
      <c r="A53" s="126"/>
      <c r="B53" s="77"/>
      <c r="C53" s="125"/>
      <c r="D53" s="124"/>
      <c r="E53" s="85"/>
      <c r="F53" s="123"/>
      <c r="G53" s="122"/>
      <c r="H53" s="85"/>
      <c r="I53" s="121"/>
      <c r="J53" s="81"/>
      <c r="K53" s="94"/>
      <c r="L53" s="120"/>
      <c r="M53" s="77"/>
      <c r="N53" s="119"/>
      <c r="O53" s="118"/>
    </row>
    <row r="54" spans="1:15" ht="30" customHeight="1">
      <c r="A54" s="126"/>
      <c r="B54" s="77"/>
      <c r="C54" s="125"/>
      <c r="D54" s="124"/>
      <c r="E54" s="85"/>
      <c r="F54" s="123"/>
      <c r="G54" s="122"/>
      <c r="H54" s="85"/>
      <c r="I54" s="121"/>
      <c r="J54" s="81"/>
      <c r="K54" s="94"/>
      <c r="L54" s="120"/>
      <c r="M54" s="77"/>
      <c r="N54" s="119"/>
      <c r="O54" s="118"/>
    </row>
    <row r="55" spans="1:15" ht="30" customHeight="1">
      <c r="A55" s="126"/>
      <c r="B55" s="77"/>
      <c r="C55" s="125"/>
      <c r="D55" s="124"/>
      <c r="E55" s="85"/>
      <c r="F55" s="123"/>
      <c r="G55" s="122"/>
      <c r="H55" s="85"/>
      <c r="I55" s="121"/>
      <c r="J55" s="81"/>
      <c r="K55" s="94"/>
      <c r="L55" s="120"/>
      <c r="M55" s="77"/>
      <c r="N55" s="119"/>
      <c r="O55" s="118"/>
    </row>
    <row r="56" spans="1:15" ht="30" customHeight="1">
      <c r="A56" s="126"/>
      <c r="B56" s="77"/>
      <c r="C56" s="125"/>
      <c r="D56" s="124"/>
      <c r="E56" s="85"/>
      <c r="F56" s="123"/>
      <c r="G56" s="122"/>
      <c r="H56" s="85"/>
      <c r="I56" s="121"/>
      <c r="J56" s="81"/>
      <c r="K56" s="94"/>
      <c r="L56" s="120"/>
      <c r="M56" s="77"/>
      <c r="N56" s="119"/>
      <c r="O56" s="118"/>
    </row>
    <row r="57" spans="1:15" ht="30" customHeight="1">
      <c r="A57" s="126"/>
      <c r="B57" s="77"/>
      <c r="C57" s="125"/>
      <c r="D57" s="124"/>
      <c r="E57" s="85"/>
      <c r="F57" s="123"/>
      <c r="G57" s="122"/>
      <c r="H57" s="85"/>
      <c r="I57" s="121"/>
      <c r="J57" s="81"/>
      <c r="K57" s="94"/>
      <c r="L57" s="120"/>
      <c r="M57" s="77"/>
      <c r="N57" s="119"/>
      <c r="O57" s="118"/>
    </row>
    <row r="58" spans="1:15" ht="30" customHeight="1">
      <c r="A58" s="126"/>
      <c r="B58" s="77"/>
      <c r="C58" s="125"/>
      <c r="D58" s="124"/>
      <c r="E58" s="85"/>
      <c r="F58" s="123"/>
      <c r="G58" s="122"/>
      <c r="H58" s="85"/>
      <c r="I58" s="121"/>
      <c r="J58" s="81"/>
      <c r="K58" s="94"/>
      <c r="L58" s="120"/>
      <c r="M58" s="77"/>
      <c r="N58" s="119"/>
      <c r="O58" s="118"/>
    </row>
    <row r="59" spans="1:15" ht="30" customHeight="1">
      <c r="A59" s="126"/>
      <c r="B59" s="77"/>
      <c r="C59" s="125"/>
      <c r="D59" s="124"/>
      <c r="E59" s="85"/>
      <c r="F59" s="123"/>
      <c r="G59" s="122"/>
      <c r="H59" s="85"/>
      <c r="I59" s="121"/>
      <c r="J59" s="81"/>
      <c r="K59" s="94"/>
      <c r="L59" s="120"/>
      <c r="M59" s="77"/>
      <c r="N59" s="119"/>
      <c r="O59" s="118"/>
    </row>
    <row r="60" spans="1:15" ht="30" customHeight="1">
      <c r="A60" s="126"/>
      <c r="B60" s="77"/>
      <c r="C60" s="125"/>
      <c r="D60" s="124"/>
      <c r="E60" s="85"/>
      <c r="F60" s="123"/>
      <c r="G60" s="122"/>
      <c r="H60" s="85"/>
      <c r="I60" s="121"/>
      <c r="J60" s="81"/>
      <c r="K60" s="94"/>
      <c r="L60" s="120"/>
      <c r="M60" s="77"/>
      <c r="N60" s="119"/>
      <c r="O60" s="118"/>
    </row>
    <row r="61" spans="1:15" ht="30" customHeight="1">
      <c r="A61" s="126"/>
      <c r="B61" s="77"/>
      <c r="C61" s="125"/>
      <c r="D61" s="124"/>
      <c r="E61" s="85"/>
      <c r="F61" s="123"/>
      <c r="G61" s="122"/>
      <c r="H61" s="85"/>
      <c r="I61" s="121"/>
      <c r="J61" s="81"/>
      <c r="K61" s="94"/>
      <c r="L61" s="120"/>
      <c r="M61" s="77"/>
      <c r="N61" s="119"/>
      <c r="O61" s="118"/>
    </row>
    <row r="62" spans="1:15" ht="30" customHeight="1">
      <c r="A62" s="126"/>
      <c r="B62" s="77"/>
      <c r="C62" s="125"/>
      <c r="D62" s="124"/>
      <c r="E62" s="85"/>
      <c r="F62" s="123"/>
      <c r="G62" s="122"/>
      <c r="H62" s="85"/>
      <c r="I62" s="121"/>
      <c r="J62" s="81"/>
      <c r="K62" s="94"/>
      <c r="L62" s="120"/>
      <c r="M62" s="77"/>
      <c r="N62" s="119"/>
      <c r="O62" s="118"/>
    </row>
    <row r="63" spans="1:15" ht="30" customHeight="1">
      <c r="A63" s="126"/>
      <c r="B63" s="77"/>
      <c r="C63" s="125"/>
      <c r="D63" s="124"/>
      <c r="E63" s="85"/>
      <c r="F63" s="123"/>
      <c r="G63" s="122"/>
      <c r="H63" s="85"/>
      <c r="I63" s="121"/>
      <c r="J63" s="81"/>
      <c r="K63" s="94"/>
      <c r="L63" s="120"/>
      <c r="M63" s="77"/>
      <c r="N63" s="119"/>
      <c r="O63" s="118"/>
    </row>
    <row r="64" spans="1:15" ht="30" customHeight="1">
      <c r="A64" s="126"/>
      <c r="B64" s="77"/>
      <c r="C64" s="125"/>
      <c r="D64" s="124"/>
      <c r="E64" s="85"/>
      <c r="F64" s="123"/>
      <c r="G64" s="122"/>
      <c r="H64" s="85"/>
      <c r="I64" s="121"/>
      <c r="J64" s="81"/>
      <c r="K64" s="94"/>
      <c r="L64" s="120"/>
      <c r="M64" s="77"/>
      <c r="N64" s="119"/>
      <c r="O64" s="118"/>
    </row>
    <row r="65" spans="1:15" ht="30" customHeight="1">
      <c r="A65" s="126"/>
      <c r="B65" s="77"/>
      <c r="C65" s="125"/>
      <c r="D65" s="124"/>
      <c r="E65" s="85"/>
      <c r="F65" s="123"/>
      <c r="G65" s="122"/>
      <c r="H65" s="85"/>
      <c r="I65" s="121"/>
      <c r="J65" s="81"/>
      <c r="K65" s="94"/>
      <c r="L65" s="120"/>
      <c r="M65" s="77"/>
      <c r="N65" s="119"/>
      <c r="O65" s="118"/>
    </row>
    <row r="66" spans="1:15" ht="30" customHeight="1">
      <c r="A66" s="126"/>
      <c r="B66" s="77"/>
      <c r="C66" s="125"/>
      <c r="D66" s="124"/>
      <c r="E66" s="85"/>
      <c r="F66" s="123"/>
      <c r="G66" s="122"/>
      <c r="H66" s="85"/>
      <c r="I66" s="121"/>
      <c r="J66" s="81"/>
      <c r="K66" s="94"/>
      <c r="L66" s="120"/>
      <c r="M66" s="77"/>
      <c r="N66" s="119"/>
      <c r="O66" s="118"/>
    </row>
    <row r="67" spans="1:15" ht="30" customHeight="1">
      <c r="A67" s="126"/>
      <c r="B67" s="77"/>
      <c r="C67" s="125"/>
      <c r="D67" s="124"/>
      <c r="E67" s="85"/>
      <c r="F67" s="123"/>
      <c r="G67" s="122"/>
      <c r="H67" s="85"/>
      <c r="I67" s="121"/>
      <c r="J67" s="81"/>
      <c r="K67" s="94"/>
      <c r="L67" s="120"/>
      <c r="M67" s="77"/>
      <c r="N67" s="119"/>
      <c r="O67" s="118"/>
    </row>
    <row r="68" spans="1:15" ht="30" customHeight="1">
      <c r="A68" s="126"/>
      <c r="B68" s="77"/>
      <c r="C68" s="125"/>
      <c r="D68" s="124"/>
      <c r="E68" s="85"/>
      <c r="F68" s="123"/>
      <c r="G68" s="122"/>
      <c r="H68" s="85"/>
      <c r="I68" s="121"/>
      <c r="J68" s="81"/>
      <c r="K68" s="94"/>
      <c r="L68" s="120"/>
      <c r="M68" s="77"/>
      <c r="N68" s="119"/>
      <c r="O68" s="118"/>
    </row>
    <row r="69" spans="1:15" ht="30" customHeight="1">
      <c r="A69" s="126"/>
      <c r="B69" s="77"/>
      <c r="C69" s="125"/>
      <c r="D69" s="124"/>
      <c r="E69" s="85"/>
      <c r="F69" s="123"/>
      <c r="G69" s="122"/>
      <c r="H69" s="85"/>
      <c r="I69" s="121"/>
      <c r="J69" s="81"/>
      <c r="K69" s="94"/>
      <c r="L69" s="120"/>
      <c r="M69" s="77"/>
      <c r="N69" s="119"/>
      <c r="O69" s="118"/>
    </row>
    <row r="70" spans="1:15" ht="30" customHeight="1">
      <c r="A70" s="126"/>
      <c r="B70" s="77"/>
      <c r="C70" s="125"/>
      <c r="D70" s="124"/>
      <c r="E70" s="85"/>
      <c r="F70" s="123"/>
      <c r="G70" s="122"/>
      <c r="H70" s="85"/>
      <c r="I70" s="121"/>
      <c r="J70" s="81"/>
      <c r="K70" s="94"/>
      <c r="L70" s="120"/>
      <c r="M70" s="77"/>
      <c r="N70" s="119"/>
      <c r="O70" s="118"/>
    </row>
    <row r="71" spans="1:15" ht="30" customHeight="1">
      <c r="A71" s="126"/>
      <c r="B71" s="77"/>
      <c r="C71" s="125"/>
      <c r="D71" s="124"/>
      <c r="E71" s="85"/>
      <c r="F71" s="123"/>
      <c r="G71" s="122"/>
      <c r="H71" s="85"/>
      <c r="I71" s="121"/>
      <c r="J71" s="81"/>
      <c r="K71" s="94"/>
      <c r="L71" s="120"/>
      <c r="M71" s="77"/>
      <c r="N71" s="119"/>
      <c r="O71" s="118"/>
    </row>
    <row r="72" spans="1:15" ht="30" customHeight="1">
      <c r="A72" s="126"/>
      <c r="B72" s="77"/>
      <c r="C72" s="125"/>
      <c r="D72" s="124"/>
      <c r="E72" s="85"/>
      <c r="F72" s="123"/>
      <c r="G72" s="122"/>
      <c r="H72" s="85"/>
      <c r="I72" s="121"/>
      <c r="J72" s="81"/>
      <c r="K72" s="94"/>
      <c r="L72" s="120"/>
      <c r="M72" s="77"/>
      <c r="N72" s="119"/>
      <c r="O72" s="118"/>
    </row>
    <row r="73" spans="1:15" ht="30" customHeight="1">
      <c r="A73" s="126"/>
      <c r="B73" s="77"/>
      <c r="C73" s="125"/>
      <c r="D73" s="124"/>
      <c r="E73" s="85"/>
      <c r="F73" s="123"/>
      <c r="G73" s="122"/>
      <c r="H73" s="85"/>
      <c r="I73" s="121"/>
      <c r="J73" s="81"/>
      <c r="K73" s="94"/>
      <c r="L73" s="120"/>
      <c r="M73" s="77"/>
      <c r="N73" s="119"/>
      <c r="O73" s="118"/>
    </row>
    <row r="74" spans="1:15" ht="30" customHeight="1">
      <c r="A74" s="126"/>
      <c r="B74" s="77"/>
      <c r="C74" s="125"/>
      <c r="D74" s="124"/>
      <c r="E74" s="85"/>
      <c r="F74" s="123"/>
      <c r="G74" s="122"/>
      <c r="H74" s="85"/>
      <c r="I74" s="121"/>
      <c r="J74" s="81"/>
      <c r="K74" s="94"/>
      <c r="L74" s="120"/>
      <c r="M74" s="77"/>
      <c r="N74" s="119"/>
      <c r="O74" s="118"/>
    </row>
    <row r="75" spans="1:15" ht="30" customHeight="1">
      <c r="A75" s="126"/>
      <c r="B75" s="77"/>
      <c r="C75" s="125"/>
      <c r="D75" s="124"/>
      <c r="E75" s="85"/>
      <c r="F75" s="123"/>
      <c r="G75" s="122"/>
      <c r="H75" s="85"/>
      <c r="I75" s="121"/>
      <c r="J75" s="81"/>
      <c r="K75" s="94"/>
      <c r="L75" s="120"/>
      <c r="M75" s="77"/>
      <c r="N75" s="119"/>
      <c r="O75" s="118"/>
    </row>
    <row r="76" spans="1:15" ht="30" customHeight="1">
      <c r="A76" s="126"/>
      <c r="B76" s="77"/>
      <c r="C76" s="125"/>
      <c r="D76" s="124"/>
      <c r="E76" s="85"/>
      <c r="F76" s="123"/>
      <c r="G76" s="122"/>
      <c r="H76" s="85"/>
      <c r="I76" s="121"/>
      <c r="J76" s="81"/>
      <c r="K76" s="94"/>
      <c r="L76" s="120"/>
      <c r="M76" s="77"/>
      <c r="N76" s="119"/>
      <c r="O76" s="118"/>
    </row>
    <row r="77" spans="1:15" ht="30" customHeight="1">
      <c r="A77" s="126"/>
      <c r="B77" s="77"/>
      <c r="C77" s="125"/>
      <c r="D77" s="124"/>
      <c r="E77" s="85"/>
      <c r="F77" s="123"/>
      <c r="G77" s="122"/>
      <c r="H77" s="85"/>
      <c r="I77" s="121"/>
      <c r="J77" s="81"/>
      <c r="K77" s="94"/>
      <c r="L77" s="120"/>
      <c r="M77" s="77"/>
      <c r="N77" s="119"/>
      <c r="O77" s="118"/>
    </row>
    <row r="78" spans="1:15" ht="30" customHeight="1">
      <c r="A78" s="126"/>
      <c r="B78" s="77"/>
      <c r="C78" s="125"/>
      <c r="D78" s="124"/>
      <c r="E78" s="85"/>
      <c r="F78" s="123"/>
      <c r="G78" s="122"/>
      <c r="H78" s="85"/>
      <c r="I78" s="121"/>
      <c r="J78" s="81"/>
      <c r="K78" s="94"/>
      <c r="L78" s="120"/>
      <c r="M78" s="77"/>
      <c r="N78" s="119"/>
      <c r="O78" s="118"/>
    </row>
    <row r="79" spans="1:15" ht="30" customHeight="1">
      <c r="A79" s="126"/>
      <c r="B79" s="77"/>
      <c r="C79" s="125"/>
      <c r="D79" s="124"/>
      <c r="E79" s="85"/>
      <c r="F79" s="123"/>
      <c r="G79" s="122"/>
      <c r="H79" s="85"/>
      <c r="I79" s="121"/>
      <c r="J79" s="81"/>
      <c r="K79" s="94"/>
      <c r="L79" s="120"/>
      <c r="M79" s="77"/>
      <c r="N79" s="119"/>
      <c r="O79" s="118"/>
    </row>
    <row r="80" spans="1:15" ht="30" customHeight="1">
      <c r="A80" s="126"/>
      <c r="B80" s="77"/>
      <c r="C80" s="125"/>
      <c r="D80" s="124"/>
      <c r="E80" s="85"/>
      <c r="F80" s="123"/>
      <c r="G80" s="122"/>
      <c r="H80" s="85"/>
      <c r="I80" s="121"/>
      <c r="J80" s="81"/>
      <c r="K80" s="94"/>
      <c r="L80" s="120"/>
      <c r="M80" s="77"/>
      <c r="N80" s="119"/>
      <c r="O80" s="118"/>
    </row>
    <row r="81" spans="1:15" ht="30" customHeight="1">
      <c r="A81" s="126"/>
      <c r="B81" s="77"/>
      <c r="C81" s="125"/>
      <c r="D81" s="124"/>
      <c r="E81" s="85"/>
      <c r="F81" s="123"/>
      <c r="G81" s="122"/>
      <c r="H81" s="85"/>
      <c r="I81" s="121"/>
      <c r="J81" s="81"/>
      <c r="K81" s="94"/>
      <c r="L81" s="120"/>
      <c r="M81" s="77"/>
      <c r="N81" s="119"/>
      <c r="O81" s="118"/>
    </row>
    <row r="82" spans="1:15" ht="30" customHeight="1">
      <c r="A82" s="126"/>
      <c r="B82" s="77"/>
      <c r="C82" s="125"/>
      <c r="D82" s="124"/>
      <c r="E82" s="85"/>
      <c r="F82" s="123"/>
      <c r="G82" s="122"/>
      <c r="H82" s="85"/>
      <c r="I82" s="121"/>
      <c r="J82" s="81"/>
      <c r="K82" s="94"/>
      <c r="L82" s="120"/>
      <c r="M82" s="77"/>
      <c r="N82" s="119"/>
      <c r="O82" s="118"/>
    </row>
    <row r="83" spans="1:15" ht="30" customHeight="1">
      <c r="A83" s="126"/>
      <c r="B83" s="77"/>
      <c r="C83" s="125"/>
      <c r="D83" s="124"/>
      <c r="E83" s="85"/>
      <c r="F83" s="123"/>
      <c r="G83" s="122"/>
      <c r="H83" s="85"/>
      <c r="I83" s="121"/>
      <c r="J83" s="81"/>
      <c r="K83" s="94"/>
      <c r="L83" s="120"/>
      <c r="M83" s="77"/>
      <c r="N83" s="119"/>
      <c r="O83" s="118"/>
    </row>
    <row r="84" spans="1:15" ht="30" customHeight="1">
      <c r="A84" s="126"/>
      <c r="B84" s="77"/>
      <c r="C84" s="125"/>
      <c r="D84" s="124"/>
      <c r="E84" s="85"/>
      <c r="F84" s="123"/>
      <c r="G84" s="122"/>
      <c r="H84" s="85"/>
      <c r="I84" s="121"/>
      <c r="J84" s="81"/>
      <c r="K84" s="94"/>
      <c r="L84" s="120"/>
      <c r="M84" s="77"/>
      <c r="N84" s="119"/>
      <c r="O84" s="118"/>
    </row>
    <row r="85" spans="1:15" ht="30" customHeight="1">
      <c r="A85" s="126"/>
      <c r="B85" s="77"/>
      <c r="C85" s="125"/>
      <c r="D85" s="124"/>
      <c r="E85" s="85"/>
      <c r="F85" s="123"/>
      <c r="G85" s="122"/>
      <c r="H85" s="85"/>
      <c r="I85" s="121"/>
      <c r="J85" s="81"/>
      <c r="K85" s="94"/>
      <c r="L85" s="120"/>
      <c r="M85" s="77"/>
      <c r="N85" s="119"/>
      <c r="O85" s="118"/>
    </row>
    <row r="86" spans="1:15" ht="30" customHeight="1">
      <c r="A86" s="126"/>
      <c r="B86" s="77"/>
      <c r="C86" s="125"/>
      <c r="D86" s="124"/>
      <c r="E86" s="85"/>
      <c r="F86" s="123"/>
      <c r="G86" s="122"/>
      <c r="H86" s="85"/>
      <c r="I86" s="121"/>
      <c r="J86" s="81"/>
      <c r="K86" s="94"/>
      <c r="L86" s="120"/>
      <c r="M86" s="77"/>
      <c r="N86" s="119"/>
      <c r="O86" s="118"/>
    </row>
    <row r="87" spans="1:15" ht="30" customHeight="1">
      <c r="A87" s="126"/>
      <c r="B87" s="77"/>
      <c r="C87" s="125"/>
      <c r="D87" s="124"/>
      <c r="E87" s="85"/>
      <c r="F87" s="123"/>
      <c r="G87" s="122"/>
      <c r="H87" s="85"/>
      <c r="I87" s="121"/>
      <c r="J87" s="81"/>
      <c r="K87" s="94"/>
      <c r="L87" s="120"/>
      <c r="M87" s="77"/>
      <c r="N87" s="119"/>
      <c r="O87" s="118"/>
    </row>
    <row r="88" spans="1:15" ht="30" customHeight="1">
      <c r="A88" s="126"/>
      <c r="B88" s="77"/>
      <c r="C88" s="125"/>
      <c r="D88" s="124"/>
      <c r="E88" s="85"/>
      <c r="F88" s="123"/>
      <c r="G88" s="122"/>
      <c r="H88" s="85"/>
      <c r="I88" s="121"/>
      <c r="J88" s="81"/>
      <c r="K88" s="94"/>
      <c r="L88" s="120"/>
      <c r="M88" s="77"/>
      <c r="N88" s="119"/>
      <c r="O88" s="118"/>
    </row>
    <row r="89" spans="1:15" ht="30" customHeight="1">
      <c r="A89" s="126"/>
      <c r="B89" s="77"/>
      <c r="C89" s="125"/>
      <c r="D89" s="124"/>
      <c r="E89" s="85"/>
      <c r="F89" s="123"/>
      <c r="G89" s="122"/>
      <c r="H89" s="85"/>
      <c r="I89" s="121"/>
      <c r="J89" s="81"/>
      <c r="K89" s="94"/>
      <c r="L89" s="120"/>
      <c r="M89" s="77"/>
      <c r="N89" s="119"/>
      <c r="O89" s="118"/>
    </row>
    <row r="90" spans="1:15" ht="30" customHeight="1">
      <c r="A90" s="126"/>
      <c r="B90" s="77"/>
      <c r="C90" s="125"/>
      <c r="D90" s="124"/>
      <c r="E90" s="85"/>
      <c r="F90" s="123"/>
      <c r="G90" s="122"/>
      <c r="H90" s="85"/>
      <c r="I90" s="121"/>
      <c r="J90" s="81"/>
      <c r="K90" s="94"/>
      <c r="L90" s="120"/>
      <c r="M90" s="77"/>
      <c r="N90" s="119"/>
      <c r="O90" s="118"/>
    </row>
    <row r="91" spans="1:15" ht="30" customHeight="1">
      <c r="A91" s="126"/>
      <c r="B91" s="77"/>
      <c r="C91" s="125"/>
      <c r="D91" s="124"/>
      <c r="E91" s="85"/>
      <c r="F91" s="123"/>
      <c r="G91" s="122"/>
      <c r="H91" s="85"/>
      <c r="I91" s="121"/>
      <c r="J91" s="81"/>
      <c r="K91" s="94"/>
      <c r="L91" s="120"/>
      <c r="M91" s="77"/>
      <c r="N91" s="119"/>
      <c r="O91" s="118"/>
    </row>
    <row r="92" spans="1:15" ht="30" customHeight="1">
      <c r="A92" s="126"/>
      <c r="B92" s="77"/>
      <c r="C92" s="125"/>
      <c r="D92" s="124"/>
      <c r="E92" s="85"/>
      <c r="F92" s="123"/>
      <c r="G92" s="122"/>
      <c r="H92" s="85"/>
      <c r="I92" s="121"/>
      <c r="J92" s="81"/>
      <c r="K92" s="94"/>
      <c r="L92" s="120"/>
      <c r="M92" s="77"/>
      <c r="N92" s="119"/>
      <c r="O92" s="118"/>
    </row>
    <row r="93" spans="1:15" ht="30" customHeight="1">
      <c r="A93" s="126"/>
      <c r="B93" s="77"/>
      <c r="C93" s="125"/>
      <c r="D93" s="124"/>
      <c r="E93" s="85"/>
      <c r="F93" s="123"/>
      <c r="G93" s="122"/>
      <c r="H93" s="85"/>
      <c r="I93" s="121"/>
      <c r="J93" s="81"/>
      <c r="K93" s="94"/>
      <c r="L93" s="120"/>
      <c r="M93" s="77"/>
      <c r="N93" s="119"/>
      <c r="O93" s="118"/>
    </row>
    <row r="94" spans="1:15" ht="30" customHeight="1">
      <c r="A94" s="126"/>
      <c r="B94" s="77"/>
      <c r="C94" s="125"/>
      <c r="D94" s="124"/>
      <c r="E94" s="85"/>
      <c r="F94" s="123"/>
      <c r="G94" s="122"/>
      <c r="H94" s="85"/>
      <c r="I94" s="121"/>
      <c r="J94" s="81"/>
      <c r="K94" s="94"/>
      <c r="L94" s="120"/>
      <c r="M94" s="77"/>
      <c r="N94" s="119"/>
      <c r="O94" s="118"/>
    </row>
    <row r="95" spans="1:15" ht="30" customHeight="1">
      <c r="A95" s="126"/>
      <c r="B95" s="77"/>
      <c r="C95" s="125"/>
      <c r="D95" s="124"/>
      <c r="E95" s="85"/>
      <c r="F95" s="123"/>
      <c r="G95" s="122"/>
      <c r="H95" s="85"/>
      <c r="I95" s="121"/>
      <c r="J95" s="81"/>
      <c r="K95" s="94"/>
      <c r="L95" s="120"/>
      <c r="M95" s="77"/>
      <c r="N95" s="119"/>
      <c r="O95" s="118"/>
    </row>
    <row r="96" spans="1:15" ht="30" customHeight="1">
      <c r="A96" s="126"/>
      <c r="B96" s="77"/>
      <c r="C96" s="125"/>
      <c r="D96" s="124"/>
      <c r="E96" s="85"/>
      <c r="F96" s="123"/>
      <c r="G96" s="122"/>
      <c r="H96" s="85"/>
      <c r="I96" s="121"/>
      <c r="J96" s="81"/>
      <c r="K96" s="94"/>
      <c r="L96" s="120"/>
      <c r="M96" s="77"/>
      <c r="N96" s="119"/>
      <c r="O96" s="118"/>
    </row>
    <row r="97" spans="1:15" ht="30" customHeight="1">
      <c r="A97" s="126"/>
      <c r="B97" s="77"/>
      <c r="C97" s="125"/>
      <c r="D97" s="124"/>
      <c r="E97" s="85"/>
      <c r="F97" s="123"/>
      <c r="G97" s="122"/>
      <c r="H97" s="85"/>
      <c r="I97" s="121"/>
      <c r="J97" s="81"/>
      <c r="K97" s="94"/>
      <c r="L97" s="120"/>
      <c r="M97" s="77"/>
      <c r="N97" s="119"/>
      <c r="O97" s="118"/>
    </row>
    <row r="98" spans="1:15" ht="30" customHeight="1">
      <c r="A98" s="126"/>
      <c r="B98" s="77"/>
      <c r="C98" s="125"/>
      <c r="D98" s="124"/>
      <c r="E98" s="85"/>
      <c r="F98" s="123"/>
      <c r="G98" s="122"/>
      <c r="H98" s="85"/>
      <c r="I98" s="121"/>
      <c r="J98" s="81"/>
      <c r="K98" s="94"/>
      <c r="L98" s="120"/>
      <c r="M98" s="77"/>
      <c r="N98" s="119"/>
      <c r="O98" s="118"/>
    </row>
    <row r="99" spans="1:15" ht="30" customHeight="1">
      <c r="A99" s="126"/>
      <c r="B99" s="77"/>
      <c r="C99" s="125"/>
      <c r="D99" s="124"/>
      <c r="E99" s="85"/>
      <c r="F99" s="123"/>
      <c r="G99" s="122"/>
      <c r="H99" s="85"/>
      <c r="I99" s="121"/>
      <c r="J99" s="81"/>
      <c r="K99" s="94"/>
      <c r="L99" s="120"/>
      <c r="M99" s="77"/>
      <c r="N99" s="119"/>
      <c r="O99" s="118"/>
    </row>
    <row r="100" spans="1:15" ht="30" customHeight="1">
      <c r="A100" s="126"/>
      <c r="B100" s="77"/>
      <c r="C100" s="125"/>
      <c r="D100" s="124"/>
      <c r="E100" s="85"/>
      <c r="F100" s="123"/>
      <c r="G100" s="122"/>
      <c r="H100" s="85"/>
      <c r="I100" s="121"/>
      <c r="J100" s="81"/>
      <c r="K100" s="94"/>
      <c r="L100" s="120"/>
      <c r="M100" s="77"/>
      <c r="N100" s="119"/>
      <c r="O100" s="118"/>
    </row>
    <row r="101" spans="1:15" ht="30" customHeight="1">
      <c r="A101" s="126"/>
      <c r="B101" s="77"/>
      <c r="C101" s="125"/>
      <c r="D101" s="124"/>
      <c r="E101" s="85"/>
      <c r="F101" s="123"/>
      <c r="G101" s="122"/>
      <c r="H101" s="85"/>
      <c r="I101" s="121"/>
      <c r="J101" s="81"/>
      <c r="K101" s="94"/>
      <c r="L101" s="120"/>
      <c r="M101" s="77"/>
      <c r="N101" s="119"/>
      <c r="O101" s="118"/>
    </row>
    <row r="102" spans="1:15" ht="30" customHeight="1">
      <c r="A102" s="126"/>
      <c r="B102" s="77"/>
      <c r="C102" s="125"/>
      <c r="D102" s="124"/>
      <c r="E102" s="85"/>
      <c r="F102" s="123"/>
      <c r="G102" s="122"/>
      <c r="H102" s="85"/>
      <c r="I102" s="121"/>
      <c r="J102" s="81"/>
      <c r="K102" s="94"/>
      <c r="L102" s="120"/>
      <c r="M102" s="77"/>
      <c r="N102" s="119"/>
      <c r="O102" s="118"/>
    </row>
    <row r="103" spans="1:15" ht="30" customHeight="1">
      <c r="A103" s="126"/>
      <c r="B103" s="77"/>
      <c r="C103" s="125"/>
      <c r="D103" s="124"/>
      <c r="E103" s="85"/>
      <c r="F103" s="123"/>
      <c r="G103" s="122"/>
      <c r="H103" s="85"/>
      <c r="I103" s="121"/>
      <c r="J103" s="81"/>
      <c r="K103" s="94"/>
      <c r="L103" s="120"/>
      <c r="M103" s="77"/>
      <c r="N103" s="119"/>
      <c r="O103" s="118"/>
    </row>
    <row r="104" spans="1:15" ht="30" customHeight="1">
      <c r="A104" s="126"/>
      <c r="B104" s="77"/>
      <c r="C104" s="125"/>
      <c r="D104" s="124"/>
      <c r="E104" s="85"/>
      <c r="F104" s="123"/>
      <c r="G104" s="122"/>
      <c r="H104" s="85"/>
      <c r="I104" s="121"/>
      <c r="J104" s="81"/>
      <c r="K104" s="94"/>
      <c r="L104" s="120"/>
      <c r="M104" s="77"/>
      <c r="N104" s="119"/>
      <c r="O104" s="118"/>
    </row>
    <row r="105" spans="1:15" ht="30" customHeight="1">
      <c r="A105" s="126"/>
      <c r="B105" s="77"/>
      <c r="C105" s="125"/>
      <c r="D105" s="124"/>
      <c r="E105" s="85"/>
      <c r="F105" s="123"/>
      <c r="G105" s="122"/>
      <c r="H105" s="85"/>
      <c r="I105" s="121"/>
      <c r="J105" s="81"/>
      <c r="K105" s="94"/>
      <c r="L105" s="120"/>
      <c r="M105" s="77"/>
      <c r="N105" s="119"/>
      <c r="O105" s="118"/>
    </row>
    <row r="106" spans="1:15" ht="30" customHeight="1">
      <c r="A106" s="126"/>
      <c r="B106" s="77"/>
      <c r="C106" s="125"/>
      <c r="D106" s="124"/>
      <c r="E106" s="85"/>
      <c r="F106" s="123"/>
      <c r="G106" s="122"/>
      <c r="H106" s="85"/>
      <c r="I106" s="121"/>
      <c r="J106" s="81"/>
      <c r="K106" s="94"/>
      <c r="L106" s="120"/>
      <c r="M106" s="77"/>
      <c r="N106" s="119"/>
      <c r="O106" s="118"/>
    </row>
    <row r="107" spans="1:15" ht="30" customHeight="1">
      <c r="A107" s="126"/>
      <c r="B107" s="77"/>
      <c r="C107" s="125"/>
      <c r="D107" s="124"/>
      <c r="E107" s="85"/>
      <c r="F107" s="123"/>
      <c r="G107" s="122"/>
      <c r="H107" s="85"/>
      <c r="I107" s="121"/>
      <c r="J107" s="81"/>
      <c r="K107" s="94"/>
      <c r="L107" s="120"/>
      <c r="M107" s="77"/>
      <c r="N107" s="119"/>
      <c r="O107" s="118"/>
    </row>
    <row r="108" spans="1:15" ht="30" customHeight="1">
      <c r="A108" s="126"/>
      <c r="B108" s="77"/>
      <c r="C108" s="125"/>
      <c r="D108" s="124"/>
      <c r="E108" s="85"/>
      <c r="F108" s="123"/>
      <c r="G108" s="122"/>
      <c r="H108" s="85"/>
      <c r="I108" s="121"/>
      <c r="J108" s="81"/>
      <c r="K108" s="94"/>
      <c r="L108" s="120"/>
      <c r="M108" s="77"/>
      <c r="N108" s="119"/>
      <c r="O108" s="118"/>
    </row>
    <row r="109" spans="1:15" ht="30" customHeight="1">
      <c r="A109" s="126"/>
      <c r="B109" s="77"/>
      <c r="C109" s="125"/>
      <c r="D109" s="124"/>
      <c r="E109" s="85"/>
      <c r="F109" s="123"/>
      <c r="G109" s="122"/>
      <c r="H109" s="85"/>
      <c r="I109" s="121"/>
      <c r="J109" s="81"/>
      <c r="K109" s="94"/>
      <c r="L109" s="120"/>
      <c r="M109" s="77"/>
      <c r="N109" s="119"/>
      <c r="O109" s="118"/>
    </row>
    <row r="110" spans="1:15" ht="30" customHeight="1">
      <c r="A110" s="126"/>
      <c r="B110" s="77"/>
      <c r="C110" s="125"/>
      <c r="D110" s="124"/>
      <c r="E110" s="85"/>
      <c r="F110" s="123"/>
      <c r="G110" s="122"/>
      <c r="H110" s="85"/>
      <c r="I110" s="121"/>
      <c r="J110" s="81"/>
      <c r="K110" s="94"/>
      <c r="L110" s="120"/>
      <c r="M110" s="77"/>
      <c r="N110" s="119"/>
      <c r="O110" s="118"/>
    </row>
    <row r="111" spans="1:15" ht="30" customHeight="1">
      <c r="A111" s="126"/>
      <c r="B111" s="77"/>
      <c r="C111" s="125"/>
      <c r="D111" s="124"/>
      <c r="E111" s="85"/>
      <c r="F111" s="123"/>
      <c r="G111" s="122"/>
      <c r="H111" s="85"/>
      <c r="I111" s="121"/>
      <c r="J111" s="81"/>
      <c r="K111" s="94"/>
      <c r="L111" s="120"/>
      <c r="M111" s="77"/>
      <c r="N111" s="119"/>
      <c r="O111" s="118"/>
    </row>
    <row r="112" spans="1:15" ht="30" customHeight="1">
      <c r="A112" s="126"/>
      <c r="B112" s="77"/>
      <c r="C112" s="125"/>
      <c r="D112" s="124"/>
      <c r="E112" s="85"/>
      <c r="F112" s="123"/>
      <c r="G112" s="122"/>
      <c r="H112" s="85"/>
      <c r="I112" s="121"/>
      <c r="J112" s="81"/>
      <c r="K112" s="94"/>
      <c r="L112" s="120"/>
      <c r="M112" s="77"/>
      <c r="N112" s="119"/>
      <c r="O112" s="118"/>
    </row>
    <row r="113" spans="1:15" ht="30" customHeight="1">
      <c r="A113" s="126"/>
      <c r="B113" s="77"/>
      <c r="C113" s="125"/>
      <c r="D113" s="124"/>
      <c r="E113" s="85"/>
      <c r="F113" s="123"/>
      <c r="G113" s="122"/>
      <c r="H113" s="85"/>
      <c r="I113" s="121"/>
      <c r="J113" s="81"/>
      <c r="K113" s="94"/>
      <c r="L113" s="120"/>
      <c r="M113" s="77"/>
      <c r="N113" s="119"/>
      <c r="O113" s="118"/>
    </row>
    <row r="114" spans="1:15" ht="30" customHeight="1">
      <c r="A114" s="126"/>
      <c r="B114" s="77"/>
      <c r="C114" s="125"/>
      <c r="D114" s="124"/>
      <c r="E114" s="85"/>
      <c r="F114" s="123"/>
      <c r="G114" s="122"/>
      <c r="H114" s="85"/>
      <c r="I114" s="121"/>
      <c r="J114" s="81"/>
      <c r="K114" s="94"/>
      <c r="L114" s="120"/>
      <c r="M114" s="77"/>
      <c r="N114" s="119"/>
      <c r="O114" s="118"/>
    </row>
    <row r="115" spans="1:15" ht="30" customHeight="1">
      <c r="A115" s="126"/>
      <c r="B115" s="77"/>
      <c r="C115" s="125"/>
      <c r="D115" s="124"/>
      <c r="E115" s="85"/>
      <c r="F115" s="123"/>
      <c r="G115" s="122"/>
      <c r="H115" s="85"/>
      <c r="I115" s="121"/>
      <c r="J115" s="81"/>
      <c r="K115" s="94"/>
      <c r="L115" s="120"/>
      <c r="M115" s="77"/>
      <c r="N115" s="119"/>
      <c r="O115" s="118"/>
    </row>
    <row r="116" spans="1:15" ht="30" customHeight="1">
      <c r="A116" s="126"/>
      <c r="B116" s="77"/>
      <c r="C116" s="125"/>
      <c r="D116" s="124"/>
      <c r="E116" s="85"/>
      <c r="F116" s="123"/>
      <c r="G116" s="122"/>
      <c r="H116" s="85"/>
      <c r="I116" s="121"/>
      <c r="J116" s="81"/>
      <c r="K116" s="94"/>
      <c r="L116" s="120"/>
      <c r="M116" s="77"/>
      <c r="N116" s="119"/>
      <c r="O116" s="118"/>
    </row>
    <row r="117" spans="1:15" ht="30" customHeight="1">
      <c r="A117" s="126"/>
      <c r="B117" s="77"/>
      <c r="C117" s="125"/>
      <c r="D117" s="124"/>
      <c r="E117" s="85"/>
      <c r="F117" s="123"/>
      <c r="G117" s="122"/>
      <c r="H117" s="85"/>
      <c r="I117" s="121"/>
      <c r="J117" s="81"/>
      <c r="K117" s="94"/>
      <c r="L117" s="120"/>
      <c r="M117" s="77"/>
      <c r="N117" s="119"/>
      <c r="O117" s="118"/>
    </row>
    <row r="118" spans="1:15" ht="30" customHeight="1">
      <c r="A118" s="126"/>
      <c r="B118" s="77"/>
      <c r="C118" s="125"/>
      <c r="D118" s="124"/>
      <c r="E118" s="85"/>
      <c r="F118" s="123"/>
      <c r="G118" s="122"/>
      <c r="H118" s="85"/>
      <c r="I118" s="121"/>
      <c r="J118" s="81"/>
      <c r="K118" s="94"/>
      <c r="L118" s="120"/>
      <c r="M118" s="77"/>
      <c r="N118" s="119"/>
      <c r="O118" s="118"/>
    </row>
    <row r="119" spans="1:15" ht="30" customHeight="1">
      <c r="A119" s="126"/>
      <c r="B119" s="77"/>
      <c r="C119" s="125"/>
      <c r="D119" s="124"/>
      <c r="E119" s="85"/>
      <c r="F119" s="123"/>
      <c r="G119" s="122"/>
      <c r="H119" s="85"/>
      <c r="I119" s="121"/>
      <c r="J119" s="81"/>
      <c r="K119" s="94"/>
      <c r="L119" s="120"/>
      <c r="M119" s="77"/>
      <c r="N119" s="119"/>
      <c r="O119" s="118"/>
    </row>
    <row r="120" spans="1:15" ht="30" customHeight="1">
      <c r="A120" s="126"/>
      <c r="B120" s="77"/>
      <c r="C120" s="125"/>
      <c r="D120" s="124"/>
      <c r="E120" s="85"/>
      <c r="F120" s="123"/>
      <c r="G120" s="122"/>
      <c r="H120" s="85"/>
      <c r="I120" s="121"/>
      <c r="J120" s="81"/>
      <c r="K120" s="94"/>
      <c r="L120" s="120"/>
      <c r="M120" s="77"/>
      <c r="N120" s="119"/>
      <c r="O120" s="118"/>
    </row>
    <row r="121" spans="1:15" ht="30" customHeight="1">
      <c r="A121" s="126"/>
      <c r="B121" s="77"/>
      <c r="C121" s="125"/>
      <c r="D121" s="124"/>
      <c r="E121" s="85"/>
      <c r="F121" s="123"/>
      <c r="G121" s="122"/>
      <c r="H121" s="85"/>
      <c r="I121" s="121"/>
      <c r="J121" s="81"/>
      <c r="K121" s="94"/>
      <c r="L121" s="120"/>
      <c r="M121" s="77"/>
      <c r="N121" s="119"/>
      <c r="O121" s="118"/>
    </row>
    <row r="122" spans="1:15" ht="30" customHeight="1">
      <c r="A122" s="126"/>
      <c r="B122" s="77"/>
      <c r="C122" s="125"/>
      <c r="D122" s="124"/>
      <c r="E122" s="85"/>
      <c r="F122" s="123"/>
      <c r="G122" s="122"/>
      <c r="H122" s="85"/>
      <c r="I122" s="121"/>
      <c r="J122" s="81"/>
      <c r="K122" s="94"/>
      <c r="L122" s="120"/>
      <c r="M122" s="77"/>
      <c r="N122" s="119"/>
      <c r="O122" s="118"/>
    </row>
    <row r="123" spans="1:15" ht="30" customHeight="1">
      <c r="A123" s="126"/>
      <c r="B123" s="77"/>
      <c r="C123" s="125"/>
      <c r="D123" s="124"/>
      <c r="E123" s="85"/>
      <c r="F123" s="123"/>
      <c r="G123" s="122"/>
      <c r="H123" s="85"/>
      <c r="I123" s="121"/>
      <c r="J123" s="81"/>
      <c r="K123" s="94"/>
      <c r="L123" s="120"/>
      <c r="M123" s="77"/>
      <c r="N123" s="119"/>
      <c r="O123" s="118"/>
    </row>
    <row r="124" spans="1:15" ht="30" customHeight="1">
      <c r="A124" s="126"/>
      <c r="B124" s="77"/>
      <c r="C124" s="125"/>
      <c r="D124" s="124"/>
      <c r="E124" s="85"/>
      <c r="F124" s="123"/>
      <c r="G124" s="122"/>
      <c r="H124" s="85"/>
      <c r="I124" s="121"/>
      <c r="J124" s="81"/>
      <c r="K124" s="94"/>
      <c r="L124" s="120"/>
      <c r="M124" s="77"/>
      <c r="N124" s="119"/>
      <c r="O124" s="118"/>
    </row>
    <row r="125" spans="1:15" ht="30" customHeight="1">
      <c r="A125" s="126"/>
      <c r="B125" s="77"/>
      <c r="C125" s="125"/>
      <c r="D125" s="124"/>
      <c r="E125" s="85"/>
      <c r="F125" s="123"/>
      <c r="G125" s="122"/>
      <c r="H125" s="85"/>
      <c r="I125" s="121"/>
      <c r="J125" s="81"/>
      <c r="K125" s="94"/>
      <c r="L125" s="120"/>
      <c r="M125" s="77"/>
      <c r="N125" s="119"/>
      <c r="O125" s="118"/>
    </row>
    <row r="126" spans="1:15" ht="30" customHeight="1">
      <c r="A126" s="126"/>
      <c r="B126" s="77"/>
      <c r="C126" s="125"/>
      <c r="D126" s="124"/>
      <c r="E126" s="85"/>
      <c r="F126" s="123"/>
      <c r="G126" s="122"/>
      <c r="H126" s="85"/>
      <c r="I126" s="121"/>
      <c r="J126" s="81"/>
      <c r="K126" s="94"/>
      <c r="L126" s="120"/>
      <c r="M126" s="77"/>
      <c r="N126" s="119"/>
      <c r="O126" s="118"/>
    </row>
    <row r="127" spans="1:15" ht="30" customHeight="1">
      <c r="A127" s="126"/>
      <c r="B127" s="77"/>
      <c r="C127" s="125"/>
      <c r="D127" s="124"/>
      <c r="E127" s="85"/>
      <c r="F127" s="123"/>
      <c r="G127" s="122"/>
      <c r="H127" s="85"/>
      <c r="I127" s="121"/>
      <c r="J127" s="81"/>
      <c r="K127" s="94"/>
      <c r="L127" s="120"/>
      <c r="M127" s="77"/>
      <c r="N127" s="119"/>
      <c r="O127" s="118"/>
    </row>
    <row r="128" spans="1:15" ht="30" customHeight="1">
      <c r="A128" s="126"/>
      <c r="B128" s="77"/>
      <c r="C128" s="125"/>
      <c r="D128" s="124"/>
      <c r="E128" s="85"/>
      <c r="F128" s="123"/>
      <c r="G128" s="122"/>
      <c r="H128" s="85"/>
      <c r="I128" s="121"/>
      <c r="J128" s="81"/>
      <c r="K128" s="94"/>
      <c r="L128" s="120"/>
      <c r="M128" s="77"/>
      <c r="N128" s="119"/>
      <c r="O128" s="118"/>
    </row>
    <row r="129" spans="1:15" ht="30" customHeight="1">
      <c r="A129" s="126"/>
      <c r="B129" s="77"/>
      <c r="C129" s="125"/>
      <c r="D129" s="124"/>
      <c r="E129" s="85"/>
      <c r="F129" s="123"/>
      <c r="G129" s="122"/>
      <c r="H129" s="85"/>
      <c r="I129" s="121"/>
      <c r="J129" s="81"/>
      <c r="K129" s="94"/>
      <c r="L129" s="120"/>
      <c r="M129" s="77"/>
      <c r="N129" s="119"/>
      <c r="O129" s="118"/>
    </row>
    <row r="130" spans="1:15" ht="30" customHeight="1">
      <c r="A130" s="126"/>
      <c r="B130" s="77"/>
      <c r="C130" s="125"/>
      <c r="D130" s="124"/>
      <c r="E130" s="85"/>
      <c r="F130" s="123"/>
      <c r="G130" s="122"/>
      <c r="H130" s="85"/>
      <c r="I130" s="121"/>
      <c r="J130" s="81"/>
      <c r="K130" s="94"/>
      <c r="L130" s="120"/>
      <c r="M130" s="77"/>
      <c r="N130" s="119"/>
      <c r="O130" s="118"/>
    </row>
    <row r="131" spans="1:15" ht="30" customHeight="1">
      <c r="A131" s="126"/>
      <c r="B131" s="77"/>
      <c r="C131" s="125"/>
      <c r="D131" s="124"/>
      <c r="E131" s="85"/>
      <c r="F131" s="123"/>
      <c r="G131" s="122"/>
      <c r="H131" s="85"/>
      <c r="I131" s="121"/>
      <c r="J131" s="81"/>
      <c r="K131" s="94"/>
      <c r="L131" s="120"/>
      <c r="M131" s="77"/>
      <c r="N131" s="119"/>
      <c r="O131" s="118"/>
    </row>
    <row r="132" spans="1:15" ht="30" customHeight="1">
      <c r="A132" s="126"/>
      <c r="B132" s="77"/>
      <c r="C132" s="125"/>
      <c r="D132" s="124"/>
      <c r="E132" s="85"/>
      <c r="F132" s="123"/>
      <c r="G132" s="122"/>
      <c r="H132" s="85"/>
      <c r="I132" s="121"/>
      <c r="J132" s="81"/>
      <c r="K132" s="94"/>
      <c r="L132" s="120"/>
      <c r="M132" s="77"/>
      <c r="N132" s="119"/>
      <c r="O132" s="118"/>
    </row>
    <row r="133" spans="1:15" ht="30" customHeight="1">
      <c r="A133" s="126"/>
      <c r="B133" s="77"/>
      <c r="C133" s="125"/>
      <c r="D133" s="124"/>
      <c r="E133" s="85"/>
      <c r="F133" s="123"/>
      <c r="G133" s="122"/>
      <c r="H133" s="85"/>
      <c r="I133" s="121"/>
      <c r="J133" s="81"/>
      <c r="K133" s="94"/>
      <c r="L133" s="120"/>
      <c r="M133" s="77"/>
      <c r="N133" s="119"/>
      <c r="O133" s="118"/>
    </row>
    <row r="134" spans="1:15" ht="30" customHeight="1">
      <c r="A134" s="126"/>
      <c r="B134" s="77"/>
      <c r="C134" s="125"/>
      <c r="D134" s="124"/>
      <c r="E134" s="85"/>
      <c r="F134" s="123"/>
      <c r="G134" s="122"/>
      <c r="H134" s="85"/>
      <c r="I134" s="121"/>
      <c r="J134" s="81"/>
      <c r="K134" s="94"/>
      <c r="L134" s="120"/>
      <c r="M134" s="77"/>
      <c r="N134" s="119"/>
      <c r="O134" s="118"/>
    </row>
    <row r="135" spans="1:15" ht="30" customHeight="1">
      <c r="A135" s="126"/>
      <c r="B135" s="77"/>
      <c r="C135" s="125"/>
      <c r="D135" s="124"/>
      <c r="E135" s="85"/>
      <c r="F135" s="123"/>
      <c r="G135" s="122"/>
      <c r="H135" s="85"/>
      <c r="I135" s="121"/>
      <c r="J135" s="81"/>
      <c r="K135" s="94"/>
      <c r="L135" s="120"/>
      <c r="M135" s="77"/>
      <c r="N135" s="119"/>
      <c r="O135" s="118"/>
    </row>
    <row r="136" spans="1:15" ht="30" customHeight="1">
      <c r="A136" s="126"/>
      <c r="B136" s="77"/>
      <c r="C136" s="125"/>
      <c r="D136" s="124"/>
      <c r="E136" s="85"/>
      <c r="F136" s="123"/>
      <c r="G136" s="122"/>
      <c r="H136" s="85"/>
      <c r="I136" s="121"/>
      <c r="J136" s="81"/>
      <c r="K136" s="94"/>
      <c r="L136" s="120"/>
      <c r="M136" s="77"/>
      <c r="N136" s="119"/>
      <c r="O136" s="118"/>
    </row>
    <row r="137" spans="1:15" ht="30" customHeight="1">
      <c r="A137" s="126"/>
      <c r="B137" s="77"/>
      <c r="C137" s="125"/>
      <c r="D137" s="124"/>
      <c r="E137" s="85"/>
      <c r="F137" s="123"/>
      <c r="G137" s="122"/>
      <c r="H137" s="85"/>
      <c r="I137" s="121"/>
      <c r="J137" s="81"/>
      <c r="K137" s="94"/>
      <c r="L137" s="120"/>
      <c r="M137" s="77"/>
      <c r="N137" s="119"/>
      <c r="O137" s="118"/>
    </row>
    <row r="138" spans="1:15" ht="30" customHeight="1">
      <c r="A138" s="126"/>
      <c r="B138" s="77"/>
      <c r="C138" s="125"/>
      <c r="D138" s="124"/>
      <c r="E138" s="85"/>
      <c r="F138" s="123"/>
      <c r="G138" s="122"/>
      <c r="H138" s="85"/>
      <c r="I138" s="121"/>
      <c r="J138" s="81"/>
      <c r="K138" s="94"/>
      <c r="L138" s="120"/>
      <c r="M138" s="77"/>
      <c r="N138" s="119"/>
      <c r="O138" s="118"/>
    </row>
    <row r="139" spans="1:15" ht="30" customHeight="1">
      <c r="A139" s="126"/>
      <c r="B139" s="77"/>
      <c r="C139" s="125"/>
      <c r="D139" s="124"/>
      <c r="E139" s="85"/>
      <c r="F139" s="123"/>
      <c r="G139" s="122"/>
      <c r="H139" s="85"/>
      <c r="I139" s="121"/>
      <c r="J139" s="81"/>
      <c r="K139" s="94"/>
      <c r="L139" s="120"/>
      <c r="M139" s="77"/>
      <c r="N139" s="119"/>
      <c r="O139" s="118"/>
    </row>
    <row r="140" spans="1:15" ht="30" customHeight="1">
      <c r="A140" s="126"/>
      <c r="B140" s="77"/>
      <c r="C140" s="125"/>
      <c r="D140" s="124"/>
      <c r="E140" s="85"/>
      <c r="F140" s="123"/>
      <c r="G140" s="122"/>
      <c r="H140" s="85"/>
      <c r="I140" s="121"/>
      <c r="J140" s="81"/>
      <c r="K140" s="94"/>
      <c r="L140" s="120"/>
      <c r="M140" s="77"/>
      <c r="N140" s="119"/>
      <c r="O140" s="118"/>
    </row>
    <row r="141" spans="1:15" ht="30" customHeight="1">
      <c r="A141" s="126"/>
      <c r="B141" s="77"/>
      <c r="C141" s="125"/>
      <c r="D141" s="124"/>
      <c r="E141" s="85"/>
      <c r="F141" s="123"/>
      <c r="G141" s="122"/>
      <c r="H141" s="85"/>
      <c r="I141" s="121"/>
      <c r="J141" s="81"/>
      <c r="K141" s="94"/>
      <c r="L141" s="120"/>
      <c r="M141" s="77"/>
      <c r="N141" s="119"/>
      <c r="O141" s="118"/>
    </row>
    <row r="142" spans="1:15" ht="30" customHeight="1">
      <c r="A142" s="126"/>
      <c r="B142" s="77"/>
      <c r="C142" s="125"/>
      <c r="D142" s="124"/>
      <c r="E142" s="85"/>
      <c r="F142" s="123"/>
      <c r="G142" s="122"/>
      <c r="H142" s="85"/>
      <c r="I142" s="121"/>
      <c r="J142" s="81"/>
      <c r="K142" s="94"/>
      <c r="L142" s="120"/>
      <c r="M142" s="77"/>
      <c r="N142" s="119"/>
      <c r="O142" s="118"/>
    </row>
    <row r="143" spans="1:15" ht="30" customHeight="1">
      <c r="A143" s="126"/>
      <c r="B143" s="77"/>
      <c r="C143" s="125"/>
      <c r="D143" s="124"/>
      <c r="E143" s="85"/>
      <c r="F143" s="123"/>
      <c r="G143" s="122"/>
      <c r="H143" s="85"/>
      <c r="I143" s="121"/>
      <c r="J143" s="81"/>
      <c r="K143" s="94"/>
      <c r="L143" s="120"/>
      <c r="M143" s="77"/>
      <c r="N143" s="119"/>
      <c r="O143" s="118"/>
    </row>
    <row r="144" spans="1:15" ht="30" customHeight="1">
      <c r="A144" s="126"/>
      <c r="B144" s="77"/>
      <c r="C144" s="125"/>
      <c r="D144" s="124"/>
      <c r="E144" s="85"/>
      <c r="F144" s="123"/>
      <c r="G144" s="122"/>
      <c r="H144" s="85"/>
      <c r="I144" s="121"/>
      <c r="J144" s="81"/>
      <c r="K144" s="94"/>
      <c r="L144" s="120"/>
      <c r="M144" s="77"/>
      <c r="N144" s="119"/>
      <c r="O144" s="118"/>
    </row>
    <row r="145" spans="1:15" ht="30" customHeight="1">
      <c r="A145" s="126"/>
      <c r="B145" s="77"/>
      <c r="C145" s="125"/>
      <c r="D145" s="124"/>
      <c r="E145" s="85"/>
      <c r="F145" s="123"/>
      <c r="G145" s="122"/>
      <c r="H145" s="85"/>
      <c r="I145" s="121"/>
      <c r="J145" s="81"/>
      <c r="K145" s="94"/>
      <c r="L145" s="120"/>
      <c r="M145" s="77"/>
      <c r="N145" s="119"/>
      <c r="O145" s="118"/>
    </row>
    <row r="146" spans="1:15" ht="30" customHeight="1">
      <c r="A146" s="126"/>
      <c r="B146" s="77"/>
      <c r="C146" s="125"/>
      <c r="D146" s="124"/>
      <c r="E146" s="85"/>
      <c r="F146" s="123"/>
      <c r="G146" s="122"/>
      <c r="H146" s="85"/>
      <c r="I146" s="121"/>
      <c r="J146" s="81"/>
      <c r="K146" s="94"/>
      <c r="L146" s="120"/>
      <c r="M146" s="77"/>
      <c r="N146" s="119"/>
      <c r="O146" s="118"/>
    </row>
    <row r="147" spans="1:15" ht="30" customHeight="1">
      <c r="A147" s="126"/>
      <c r="B147" s="77"/>
      <c r="C147" s="125"/>
      <c r="D147" s="124"/>
      <c r="E147" s="85"/>
      <c r="F147" s="123"/>
      <c r="G147" s="122"/>
      <c r="H147" s="85"/>
      <c r="I147" s="121"/>
      <c r="J147" s="81"/>
      <c r="K147" s="94"/>
      <c r="L147" s="120"/>
      <c r="M147" s="77"/>
      <c r="N147" s="119"/>
      <c r="O147" s="118"/>
    </row>
    <row r="148" spans="1:15" ht="30" customHeight="1">
      <c r="A148" s="126"/>
      <c r="B148" s="77"/>
      <c r="C148" s="125"/>
      <c r="D148" s="124"/>
      <c r="E148" s="85"/>
      <c r="F148" s="123"/>
      <c r="G148" s="122"/>
      <c r="H148" s="85"/>
      <c r="I148" s="121"/>
      <c r="J148" s="81"/>
      <c r="K148" s="94"/>
      <c r="L148" s="120"/>
      <c r="M148" s="77"/>
      <c r="N148" s="119"/>
      <c r="O148" s="118"/>
    </row>
    <row r="149" spans="1:15" ht="30" customHeight="1">
      <c r="A149" s="126"/>
      <c r="B149" s="77"/>
      <c r="C149" s="125"/>
      <c r="D149" s="124"/>
      <c r="E149" s="85"/>
      <c r="F149" s="123"/>
      <c r="G149" s="122"/>
      <c r="H149" s="85"/>
      <c r="I149" s="121"/>
      <c r="J149" s="81"/>
      <c r="K149" s="94"/>
      <c r="L149" s="120"/>
      <c r="M149" s="77"/>
      <c r="N149" s="119"/>
      <c r="O149" s="118"/>
    </row>
    <row r="150" spans="1:15" ht="30" customHeight="1">
      <c r="A150" s="126"/>
      <c r="B150" s="77"/>
      <c r="C150" s="125"/>
      <c r="D150" s="124"/>
      <c r="E150" s="85"/>
      <c r="F150" s="123"/>
      <c r="G150" s="122"/>
      <c r="H150" s="85"/>
      <c r="I150" s="121"/>
      <c r="J150" s="81"/>
      <c r="K150" s="94"/>
      <c r="L150" s="120"/>
      <c r="M150" s="77"/>
      <c r="N150" s="119"/>
      <c r="O150" s="118"/>
    </row>
    <row r="151" spans="1:15" ht="30" customHeight="1">
      <c r="A151" s="126"/>
      <c r="B151" s="77"/>
      <c r="C151" s="125"/>
      <c r="D151" s="124"/>
      <c r="E151" s="85"/>
      <c r="F151" s="123"/>
      <c r="G151" s="122"/>
      <c r="H151" s="85"/>
      <c r="I151" s="121"/>
      <c r="J151" s="81"/>
      <c r="K151" s="94"/>
      <c r="L151" s="120"/>
      <c r="M151" s="77"/>
      <c r="N151" s="119"/>
      <c r="O151" s="118"/>
    </row>
    <row r="152" spans="1:15" ht="30" customHeight="1">
      <c r="A152" s="126"/>
      <c r="B152" s="77"/>
      <c r="C152" s="125"/>
      <c r="D152" s="124"/>
      <c r="E152" s="85"/>
      <c r="F152" s="123"/>
      <c r="G152" s="122"/>
      <c r="H152" s="85"/>
      <c r="I152" s="121"/>
      <c r="J152" s="81"/>
      <c r="K152" s="94"/>
      <c r="L152" s="120"/>
      <c r="M152" s="77"/>
      <c r="N152" s="119"/>
      <c r="O152" s="118"/>
    </row>
    <row r="153" spans="1:15" ht="30" customHeight="1">
      <c r="A153" s="126"/>
      <c r="B153" s="77"/>
      <c r="C153" s="125"/>
      <c r="D153" s="124"/>
      <c r="E153" s="85"/>
      <c r="F153" s="123"/>
      <c r="G153" s="122"/>
      <c r="H153" s="85"/>
      <c r="I153" s="121"/>
      <c r="J153" s="81"/>
      <c r="K153" s="94"/>
      <c r="L153" s="120"/>
      <c r="M153" s="77"/>
      <c r="N153" s="119"/>
      <c r="O153" s="118"/>
    </row>
    <row r="154" spans="1:15" ht="30" customHeight="1">
      <c r="A154" s="126"/>
      <c r="B154" s="77"/>
      <c r="C154" s="125"/>
      <c r="D154" s="124"/>
      <c r="E154" s="85"/>
      <c r="F154" s="123"/>
      <c r="G154" s="122"/>
      <c r="H154" s="85"/>
      <c r="I154" s="121"/>
      <c r="J154" s="81"/>
      <c r="K154" s="94"/>
      <c r="L154" s="120"/>
      <c r="M154" s="77"/>
      <c r="N154" s="119"/>
      <c r="O154" s="118"/>
    </row>
    <row r="155" spans="1:15" ht="30" customHeight="1">
      <c r="A155" s="126"/>
      <c r="B155" s="77"/>
      <c r="C155" s="125"/>
      <c r="D155" s="124"/>
      <c r="E155" s="85"/>
      <c r="F155" s="123"/>
      <c r="G155" s="122"/>
      <c r="H155" s="85"/>
      <c r="I155" s="121"/>
      <c r="J155" s="81"/>
      <c r="K155" s="94"/>
      <c r="L155" s="120"/>
      <c r="M155" s="77"/>
      <c r="N155" s="119"/>
      <c r="O155" s="118"/>
    </row>
    <row r="156" spans="1:15" ht="30" customHeight="1">
      <c r="A156" s="126"/>
      <c r="B156" s="77"/>
      <c r="C156" s="125"/>
      <c r="D156" s="124"/>
      <c r="E156" s="85"/>
      <c r="F156" s="123"/>
      <c r="G156" s="122"/>
      <c r="H156" s="85"/>
      <c r="I156" s="121"/>
      <c r="J156" s="81"/>
      <c r="K156" s="94"/>
      <c r="L156" s="120"/>
      <c r="M156" s="77"/>
      <c r="N156" s="119"/>
      <c r="O156" s="118"/>
    </row>
    <row r="157" spans="1:15" ht="30" customHeight="1">
      <c r="A157" s="126"/>
      <c r="B157" s="77"/>
      <c r="C157" s="125"/>
      <c r="D157" s="124"/>
      <c r="E157" s="85"/>
      <c r="F157" s="123"/>
      <c r="G157" s="122"/>
      <c r="H157" s="85"/>
      <c r="I157" s="121"/>
      <c r="J157" s="81"/>
      <c r="K157" s="94"/>
      <c r="L157" s="120"/>
      <c r="M157" s="77"/>
      <c r="N157" s="119"/>
      <c r="O157" s="118"/>
    </row>
    <row r="158" spans="1:15" ht="30" customHeight="1">
      <c r="A158" s="126"/>
      <c r="B158" s="77"/>
      <c r="C158" s="125"/>
      <c r="D158" s="124"/>
      <c r="E158" s="85"/>
      <c r="F158" s="123"/>
      <c r="G158" s="122"/>
      <c r="H158" s="85"/>
      <c r="I158" s="121"/>
      <c r="J158" s="81"/>
      <c r="K158" s="94"/>
      <c r="L158" s="120"/>
      <c r="M158" s="77"/>
      <c r="N158" s="119"/>
      <c r="O158" s="118"/>
    </row>
    <row r="159" spans="1:15" ht="30" customHeight="1">
      <c r="A159" s="126"/>
      <c r="B159" s="77"/>
      <c r="C159" s="125"/>
      <c r="D159" s="124"/>
      <c r="E159" s="85"/>
      <c r="F159" s="123"/>
      <c r="G159" s="122"/>
      <c r="H159" s="85"/>
      <c r="I159" s="121"/>
      <c r="J159" s="81"/>
      <c r="K159" s="94"/>
      <c r="L159" s="120"/>
      <c r="M159" s="77"/>
      <c r="N159" s="119"/>
      <c r="O159" s="118"/>
    </row>
    <row r="160" spans="1:15" ht="30" customHeight="1">
      <c r="A160" s="126"/>
      <c r="B160" s="77"/>
      <c r="C160" s="125"/>
      <c r="D160" s="124"/>
      <c r="E160" s="85"/>
      <c r="F160" s="123"/>
      <c r="G160" s="122"/>
      <c r="H160" s="85"/>
      <c r="I160" s="121"/>
      <c r="J160" s="81"/>
      <c r="K160" s="94"/>
      <c r="L160" s="120"/>
      <c r="M160" s="77"/>
      <c r="N160" s="119"/>
      <c r="O160" s="118"/>
    </row>
    <row r="161" spans="1:15" ht="30" customHeight="1">
      <c r="A161" s="126"/>
      <c r="B161" s="77"/>
      <c r="C161" s="125"/>
      <c r="D161" s="124"/>
      <c r="E161" s="85"/>
      <c r="F161" s="123"/>
      <c r="G161" s="122"/>
      <c r="H161" s="85"/>
      <c r="I161" s="121"/>
      <c r="J161" s="81"/>
      <c r="K161" s="94"/>
      <c r="L161" s="120"/>
      <c r="M161" s="77"/>
      <c r="N161" s="119"/>
      <c r="O161" s="118"/>
    </row>
    <row r="162" spans="1:15" ht="30" customHeight="1">
      <c r="A162" s="126"/>
      <c r="B162" s="77"/>
      <c r="C162" s="125"/>
      <c r="D162" s="124"/>
      <c r="E162" s="85"/>
      <c r="F162" s="123"/>
      <c r="G162" s="122"/>
      <c r="H162" s="85"/>
      <c r="I162" s="121"/>
      <c r="J162" s="81"/>
      <c r="K162" s="94"/>
      <c r="L162" s="120"/>
      <c r="M162" s="77"/>
      <c r="N162" s="119"/>
      <c r="O162" s="118"/>
    </row>
    <row r="163" spans="1:15" ht="30" customHeight="1">
      <c r="A163" s="126"/>
      <c r="B163" s="77"/>
      <c r="C163" s="125"/>
      <c r="D163" s="124"/>
      <c r="E163" s="85"/>
      <c r="F163" s="123"/>
      <c r="G163" s="122"/>
      <c r="H163" s="85"/>
      <c r="I163" s="121"/>
      <c r="J163" s="81"/>
      <c r="K163" s="94"/>
      <c r="L163" s="120"/>
      <c r="M163" s="77"/>
      <c r="N163" s="119"/>
      <c r="O163" s="118"/>
    </row>
    <row r="164" spans="1:15" ht="30" customHeight="1">
      <c r="A164" s="126"/>
      <c r="B164" s="77"/>
      <c r="C164" s="125"/>
      <c r="D164" s="124"/>
      <c r="E164" s="85"/>
      <c r="F164" s="123"/>
      <c r="G164" s="122"/>
      <c r="H164" s="85"/>
      <c r="I164" s="121"/>
      <c r="J164" s="81"/>
      <c r="K164" s="94"/>
      <c r="L164" s="120"/>
      <c r="M164" s="77"/>
      <c r="N164" s="119"/>
      <c r="O164" s="118"/>
    </row>
    <row r="165" spans="1:15" ht="30" customHeight="1">
      <c r="A165" s="126"/>
      <c r="B165" s="77"/>
      <c r="C165" s="125"/>
      <c r="D165" s="124"/>
      <c r="E165" s="85"/>
      <c r="F165" s="123"/>
      <c r="G165" s="122"/>
      <c r="H165" s="85"/>
      <c r="I165" s="121"/>
      <c r="J165" s="81"/>
      <c r="K165" s="94"/>
      <c r="L165" s="120"/>
      <c r="M165" s="77"/>
      <c r="N165" s="119"/>
      <c r="O165" s="118"/>
    </row>
    <row r="166" spans="1:15" ht="30" customHeight="1">
      <c r="A166" s="126"/>
      <c r="B166" s="77"/>
      <c r="C166" s="125"/>
      <c r="D166" s="124"/>
      <c r="E166" s="85"/>
      <c r="F166" s="123"/>
      <c r="G166" s="122"/>
      <c r="H166" s="85"/>
      <c r="I166" s="121"/>
      <c r="J166" s="81"/>
      <c r="K166" s="94"/>
      <c r="L166" s="120"/>
      <c r="M166" s="77"/>
      <c r="N166" s="119"/>
      <c r="O166" s="118"/>
    </row>
    <row r="167" spans="1:15" ht="30" customHeight="1">
      <c r="A167" s="126"/>
      <c r="B167" s="77"/>
      <c r="C167" s="125"/>
      <c r="D167" s="124"/>
      <c r="E167" s="85"/>
      <c r="F167" s="123"/>
      <c r="G167" s="122"/>
      <c r="H167" s="85"/>
      <c r="I167" s="121"/>
      <c r="J167" s="81"/>
      <c r="K167" s="94"/>
      <c r="L167" s="120"/>
      <c r="M167" s="77"/>
      <c r="N167" s="119"/>
      <c r="O167" s="118"/>
    </row>
    <row r="168" spans="1:15" ht="30" customHeight="1">
      <c r="A168" s="126"/>
      <c r="B168" s="77"/>
      <c r="C168" s="125"/>
      <c r="D168" s="124"/>
      <c r="E168" s="85"/>
      <c r="F168" s="123"/>
      <c r="G168" s="122"/>
      <c r="H168" s="85"/>
      <c r="I168" s="121"/>
      <c r="J168" s="81"/>
      <c r="K168" s="94"/>
      <c r="L168" s="120"/>
      <c r="M168" s="77"/>
      <c r="N168" s="119"/>
      <c r="O168" s="118"/>
    </row>
    <row r="169" spans="1:15" ht="30" customHeight="1">
      <c r="A169" s="126"/>
      <c r="B169" s="77"/>
      <c r="C169" s="125"/>
      <c r="D169" s="124"/>
      <c r="E169" s="85"/>
      <c r="F169" s="123"/>
      <c r="G169" s="122"/>
      <c r="H169" s="85"/>
      <c r="I169" s="121"/>
      <c r="J169" s="81"/>
      <c r="K169" s="94"/>
      <c r="L169" s="120"/>
      <c r="M169" s="77"/>
      <c r="N169" s="119"/>
      <c r="O169" s="118"/>
    </row>
    <row r="170" spans="1:15" ht="30" customHeight="1">
      <c r="A170" s="126"/>
      <c r="B170" s="77"/>
      <c r="C170" s="125"/>
      <c r="D170" s="124"/>
      <c r="E170" s="85"/>
      <c r="F170" s="123"/>
      <c r="G170" s="122"/>
      <c r="H170" s="85"/>
      <c r="I170" s="121"/>
      <c r="J170" s="81"/>
      <c r="K170" s="94"/>
      <c r="L170" s="120"/>
      <c r="M170" s="77"/>
      <c r="N170" s="119"/>
      <c r="O170" s="118"/>
    </row>
    <row r="171" spans="1:15" ht="30" customHeight="1">
      <c r="A171" s="126"/>
      <c r="B171" s="77"/>
      <c r="C171" s="125"/>
      <c r="D171" s="124"/>
      <c r="E171" s="85"/>
      <c r="F171" s="123"/>
      <c r="G171" s="122"/>
      <c r="H171" s="85"/>
      <c r="I171" s="121"/>
      <c r="J171" s="81"/>
      <c r="K171" s="94"/>
      <c r="L171" s="120"/>
      <c r="M171" s="77"/>
      <c r="N171" s="119"/>
      <c r="O171" s="118"/>
    </row>
    <row r="172" spans="1:15" ht="30" customHeight="1">
      <c r="A172" s="126"/>
      <c r="B172" s="77"/>
      <c r="C172" s="125"/>
      <c r="D172" s="124"/>
      <c r="E172" s="85"/>
      <c r="F172" s="123"/>
      <c r="G172" s="122"/>
      <c r="H172" s="85"/>
      <c r="I172" s="121"/>
      <c r="J172" s="81"/>
      <c r="K172" s="94"/>
      <c r="L172" s="120"/>
      <c r="M172" s="77"/>
      <c r="N172" s="119"/>
      <c r="O172" s="118"/>
    </row>
    <row r="173" spans="1:15" ht="30" customHeight="1">
      <c r="A173" s="126"/>
      <c r="B173" s="77"/>
      <c r="C173" s="125"/>
      <c r="D173" s="124"/>
      <c r="E173" s="85"/>
      <c r="F173" s="123"/>
      <c r="G173" s="122"/>
      <c r="H173" s="85"/>
      <c r="I173" s="121"/>
      <c r="J173" s="81"/>
      <c r="K173" s="94"/>
      <c r="L173" s="120"/>
      <c r="M173" s="77"/>
      <c r="N173" s="119"/>
      <c r="O173" s="118"/>
    </row>
    <row r="174" spans="1:15" ht="30" customHeight="1">
      <c r="A174" s="126"/>
      <c r="B174" s="77"/>
      <c r="C174" s="125"/>
      <c r="D174" s="124"/>
      <c r="E174" s="85"/>
      <c r="F174" s="123"/>
      <c r="G174" s="122"/>
      <c r="H174" s="85"/>
      <c r="I174" s="121"/>
      <c r="J174" s="81"/>
      <c r="K174" s="94"/>
      <c r="L174" s="120"/>
      <c r="M174" s="77"/>
      <c r="N174" s="119"/>
      <c r="O174" s="118"/>
    </row>
    <row r="175" spans="1:15" ht="30" customHeight="1">
      <c r="A175" s="126"/>
      <c r="B175" s="77"/>
      <c r="C175" s="125"/>
      <c r="D175" s="124"/>
      <c r="E175" s="85"/>
      <c r="F175" s="123"/>
      <c r="G175" s="122"/>
      <c r="H175" s="85"/>
      <c r="I175" s="121"/>
      <c r="J175" s="81"/>
      <c r="K175" s="94"/>
      <c r="L175" s="120"/>
      <c r="M175" s="77"/>
      <c r="N175" s="119"/>
      <c r="O175" s="118"/>
    </row>
    <row r="176" spans="1:15" ht="30" customHeight="1">
      <c r="A176" s="126"/>
      <c r="B176" s="77"/>
      <c r="C176" s="125"/>
      <c r="D176" s="124"/>
      <c r="E176" s="85"/>
      <c r="F176" s="123"/>
      <c r="G176" s="122"/>
      <c r="H176" s="85"/>
      <c r="I176" s="121"/>
      <c r="J176" s="81"/>
      <c r="K176" s="94"/>
      <c r="L176" s="120"/>
      <c r="M176" s="77"/>
      <c r="N176" s="119"/>
      <c r="O176" s="118"/>
    </row>
    <row r="177" spans="1:15" ht="30" customHeight="1">
      <c r="A177" s="126"/>
      <c r="B177" s="77"/>
      <c r="C177" s="125"/>
      <c r="D177" s="124"/>
      <c r="E177" s="85"/>
      <c r="F177" s="123"/>
      <c r="G177" s="122"/>
      <c r="H177" s="85"/>
      <c r="I177" s="121"/>
      <c r="J177" s="81"/>
      <c r="K177" s="94"/>
      <c r="L177" s="120"/>
      <c r="M177" s="77"/>
      <c r="N177" s="119"/>
      <c r="O177" s="118"/>
    </row>
    <row r="178" spans="1:15" ht="30" customHeight="1">
      <c r="A178" s="126"/>
      <c r="B178" s="77"/>
      <c r="C178" s="125"/>
      <c r="D178" s="124"/>
      <c r="E178" s="85"/>
      <c r="F178" s="123"/>
      <c r="G178" s="122"/>
      <c r="H178" s="85"/>
      <c r="I178" s="121"/>
      <c r="J178" s="81"/>
      <c r="K178" s="94"/>
      <c r="L178" s="120"/>
      <c r="M178" s="77"/>
      <c r="N178" s="119"/>
      <c r="O178" s="118"/>
    </row>
    <row r="179" spans="1:15" ht="30" customHeight="1">
      <c r="A179" s="126"/>
      <c r="B179" s="77"/>
      <c r="C179" s="125"/>
      <c r="D179" s="124"/>
      <c r="E179" s="85"/>
      <c r="F179" s="123"/>
      <c r="G179" s="122"/>
      <c r="H179" s="85"/>
      <c r="I179" s="121"/>
      <c r="J179" s="81"/>
      <c r="K179" s="94"/>
      <c r="L179" s="120"/>
      <c r="M179" s="77"/>
      <c r="N179" s="119"/>
      <c r="O179" s="118"/>
    </row>
    <row r="180" spans="1:15" ht="30" customHeight="1">
      <c r="A180" s="126"/>
      <c r="B180" s="77"/>
      <c r="C180" s="125"/>
      <c r="D180" s="124"/>
      <c r="E180" s="85"/>
      <c r="F180" s="123"/>
      <c r="G180" s="122"/>
      <c r="H180" s="85"/>
      <c r="I180" s="121"/>
      <c r="J180" s="81"/>
      <c r="K180" s="94"/>
      <c r="L180" s="120"/>
      <c r="M180" s="77"/>
      <c r="N180" s="119"/>
      <c r="O180" s="118"/>
    </row>
    <row r="181" spans="1:15" ht="30" customHeight="1">
      <c r="A181" s="126"/>
      <c r="B181" s="77"/>
      <c r="C181" s="125"/>
      <c r="D181" s="124"/>
      <c r="E181" s="85"/>
      <c r="F181" s="123"/>
      <c r="G181" s="122"/>
      <c r="H181" s="85"/>
      <c r="I181" s="121"/>
      <c r="J181" s="81"/>
      <c r="K181" s="94"/>
      <c r="L181" s="120"/>
      <c r="M181" s="77"/>
      <c r="N181" s="119"/>
      <c r="O181" s="118"/>
    </row>
    <row r="182" spans="1:15" ht="30" customHeight="1">
      <c r="A182" s="126"/>
      <c r="B182" s="77"/>
      <c r="C182" s="125"/>
      <c r="D182" s="124"/>
      <c r="E182" s="85"/>
      <c r="F182" s="123"/>
      <c r="G182" s="122"/>
      <c r="H182" s="85"/>
      <c r="I182" s="121"/>
      <c r="J182" s="81"/>
      <c r="K182" s="94"/>
      <c r="L182" s="120"/>
      <c r="M182" s="77"/>
      <c r="N182" s="119"/>
      <c r="O182" s="118"/>
    </row>
    <row r="183" spans="1:15" ht="30" customHeight="1">
      <c r="A183" s="126"/>
      <c r="B183" s="77"/>
      <c r="C183" s="125"/>
      <c r="D183" s="124"/>
      <c r="E183" s="85"/>
      <c r="F183" s="123"/>
      <c r="G183" s="122"/>
      <c r="H183" s="85"/>
      <c r="I183" s="121"/>
      <c r="J183" s="81"/>
      <c r="K183" s="94"/>
      <c r="L183" s="120"/>
      <c r="M183" s="77"/>
      <c r="N183" s="119"/>
      <c r="O183" s="118"/>
    </row>
    <row r="184" spans="1:15" ht="30" customHeight="1">
      <c r="A184" s="126"/>
      <c r="B184" s="77"/>
      <c r="C184" s="125"/>
      <c r="D184" s="124"/>
      <c r="E184" s="85"/>
      <c r="F184" s="123"/>
      <c r="G184" s="122"/>
      <c r="H184" s="85"/>
      <c r="I184" s="121"/>
      <c r="J184" s="81"/>
      <c r="K184" s="94"/>
      <c r="L184" s="120"/>
      <c r="M184" s="77"/>
      <c r="N184" s="119"/>
      <c r="O184" s="118"/>
    </row>
    <row r="185" spans="1:15" ht="30" customHeight="1">
      <c r="A185" s="126"/>
      <c r="B185" s="77"/>
      <c r="C185" s="125"/>
      <c r="D185" s="124"/>
      <c r="E185" s="85"/>
      <c r="F185" s="123"/>
      <c r="G185" s="122"/>
      <c r="H185" s="85"/>
      <c r="I185" s="121"/>
      <c r="J185" s="81"/>
      <c r="K185" s="94"/>
      <c r="L185" s="120"/>
      <c r="M185" s="77"/>
      <c r="N185" s="119"/>
      <c r="O185" s="118"/>
    </row>
    <row r="186" spans="1:15" ht="30" customHeight="1">
      <c r="A186" s="126"/>
      <c r="B186" s="77"/>
      <c r="C186" s="125"/>
      <c r="D186" s="124"/>
      <c r="E186" s="85"/>
      <c r="F186" s="123"/>
      <c r="G186" s="122"/>
      <c r="H186" s="85"/>
      <c r="I186" s="121"/>
      <c r="J186" s="81"/>
      <c r="K186" s="94"/>
      <c r="L186" s="120"/>
      <c r="M186" s="77"/>
      <c r="N186" s="119"/>
      <c r="O186" s="118"/>
    </row>
    <row r="187" spans="1:15" ht="30" customHeight="1">
      <c r="A187" s="126"/>
      <c r="B187" s="77"/>
      <c r="C187" s="125"/>
      <c r="D187" s="124"/>
      <c r="E187" s="85"/>
      <c r="F187" s="123"/>
      <c r="G187" s="122"/>
      <c r="H187" s="85"/>
      <c r="I187" s="121"/>
      <c r="J187" s="81"/>
      <c r="K187" s="94"/>
      <c r="L187" s="120"/>
      <c r="M187" s="77"/>
      <c r="N187" s="119"/>
      <c r="O187" s="118"/>
    </row>
    <row r="188" spans="1:15" ht="30" customHeight="1">
      <c r="A188" s="126"/>
      <c r="B188" s="77"/>
      <c r="C188" s="125"/>
      <c r="D188" s="124"/>
      <c r="E188" s="85"/>
      <c r="F188" s="123"/>
      <c r="G188" s="122"/>
      <c r="H188" s="85"/>
      <c r="I188" s="121"/>
      <c r="J188" s="81"/>
      <c r="K188" s="94"/>
      <c r="L188" s="120"/>
      <c r="M188" s="77"/>
      <c r="N188" s="119"/>
      <c r="O188" s="118"/>
    </row>
    <row r="189" spans="1:15" ht="30" customHeight="1">
      <c r="A189" s="126"/>
      <c r="B189" s="77"/>
      <c r="C189" s="125"/>
      <c r="D189" s="124"/>
      <c r="E189" s="85"/>
      <c r="F189" s="123"/>
      <c r="G189" s="122"/>
      <c r="H189" s="85"/>
      <c r="I189" s="121"/>
      <c r="J189" s="81"/>
      <c r="K189" s="94"/>
      <c r="L189" s="120"/>
      <c r="M189" s="77"/>
      <c r="N189" s="119"/>
      <c r="O189" s="118"/>
    </row>
    <row r="190" spans="1:15" ht="30" customHeight="1">
      <c r="A190" s="126"/>
      <c r="B190" s="77"/>
      <c r="C190" s="125"/>
      <c r="D190" s="124"/>
      <c r="E190" s="85"/>
      <c r="F190" s="123"/>
      <c r="G190" s="122"/>
      <c r="H190" s="85"/>
      <c r="I190" s="121"/>
      <c r="J190" s="81"/>
      <c r="K190" s="94"/>
      <c r="L190" s="120"/>
      <c r="M190" s="77"/>
      <c r="N190" s="119"/>
      <c r="O190" s="118"/>
    </row>
    <row r="191" spans="1:15" ht="30" customHeight="1">
      <c r="A191" s="126"/>
      <c r="B191" s="77"/>
      <c r="C191" s="125"/>
      <c r="D191" s="124"/>
      <c r="E191" s="85"/>
      <c r="F191" s="123"/>
      <c r="G191" s="122"/>
      <c r="H191" s="85"/>
      <c r="I191" s="121"/>
      <c r="J191" s="81"/>
      <c r="K191" s="94"/>
      <c r="L191" s="120"/>
      <c r="M191" s="77"/>
      <c r="N191" s="119"/>
      <c r="O191" s="118"/>
    </row>
    <row r="192" spans="1:15" ht="30" customHeight="1">
      <c r="A192" s="126"/>
      <c r="B192" s="77"/>
      <c r="C192" s="125"/>
      <c r="D192" s="124"/>
      <c r="E192" s="85"/>
      <c r="F192" s="123"/>
      <c r="G192" s="122"/>
      <c r="H192" s="85"/>
      <c r="I192" s="121"/>
      <c r="J192" s="81"/>
      <c r="K192" s="94"/>
      <c r="L192" s="120"/>
      <c r="M192" s="77"/>
      <c r="N192" s="119"/>
      <c r="O192" s="118"/>
    </row>
    <row r="193" spans="1:15" ht="30" customHeight="1">
      <c r="A193" s="126"/>
      <c r="B193" s="77"/>
      <c r="C193" s="125"/>
      <c r="D193" s="124"/>
      <c r="E193" s="85"/>
      <c r="F193" s="123"/>
      <c r="G193" s="122"/>
      <c r="H193" s="85"/>
      <c r="I193" s="121"/>
      <c r="J193" s="81"/>
      <c r="K193" s="94"/>
      <c r="L193" s="120"/>
      <c r="M193" s="77"/>
      <c r="N193" s="119"/>
      <c r="O193" s="118"/>
    </row>
    <row r="194" spans="1:15" ht="30" customHeight="1">
      <c r="A194" s="126"/>
      <c r="B194" s="77"/>
      <c r="C194" s="125"/>
      <c r="D194" s="124"/>
      <c r="E194" s="85"/>
      <c r="F194" s="123"/>
      <c r="G194" s="122"/>
      <c r="H194" s="85"/>
      <c r="I194" s="121"/>
      <c r="J194" s="81"/>
      <c r="K194" s="94"/>
      <c r="L194" s="120"/>
      <c r="M194" s="77"/>
      <c r="N194" s="119"/>
      <c r="O194" s="118"/>
    </row>
    <row r="195" spans="1:15" ht="30" customHeight="1">
      <c r="A195" s="126"/>
      <c r="B195" s="77"/>
      <c r="C195" s="125"/>
      <c r="D195" s="124"/>
      <c r="E195" s="85"/>
      <c r="F195" s="123"/>
      <c r="G195" s="122"/>
      <c r="H195" s="85"/>
      <c r="I195" s="121"/>
      <c r="J195" s="81"/>
      <c r="K195" s="94"/>
      <c r="L195" s="120"/>
      <c r="M195" s="77"/>
      <c r="N195" s="119"/>
      <c r="O195" s="118"/>
    </row>
    <row r="196" spans="1:15" ht="30" customHeight="1">
      <c r="A196" s="126"/>
      <c r="B196" s="77"/>
      <c r="C196" s="125"/>
      <c r="D196" s="124"/>
      <c r="E196" s="85"/>
      <c r="F196" s="123"/>
      <c r="G196" s="122"/>
      <c r="H196" s="85"/>
      <c r="I196" s="121"/>
      <c r="J196" s="81"/>
      <c r="K196" s="94"/>
      <c r="L196" s="120"/>
      <c r="M196" s="77"/>
      <c r="N196" s="119"/>
      <c r="O196" s="118"/>
    </row>
    <row r="197" spans="1:15" ht="30" customHeight="1">
      <c r="A197" s="126"/>
      <c r="B197" s="77"/>
      <c r="C197" s="125"/>
      <c r="D197" s="124"/>
      <c r="E197" s="85"/>
      <c r="F197" s="123"/>
      <c r="G197" s="122"/>
      <c r="H197" s="85"/>
      <c r="I197" s="121"/>
      <c r="J197" s="81"/>
      <c r="K197" s="94"/>
      <c r="L197" s="120"/>
      <c r="M197" s="77"/>
      <c r="N197" s="119"/>
      <c r="O197" s="118"/>
    </row>
    <row r="198" spans="1:15" ht="30" customHeight="1">
      <c r="A198" s="126"/>
      <c r="B198" s="77"/>
      <c r="C198" s="125"/>
      <c r="D198" s="124"/>
      <c r="E198" s="85"/>
      <c r="F198" s="123"/>
      <c r="G198" s="122"/>
      <c r="H198" s="85"/>
      <c r="I198" s="121"/>
      <c r="J198" s="81"/>
      <c r="K198" s="94"/>
      <c r="L198" s="120"/>
      <c r="M198" s="77"/>
      <c r="N198" s="119"/>
      <c r="O198" s="118"/>
    </row>
    <row r="199" spans="1:15" ht="30" customHeight="1">
      <c r="A199" s="126"/>
      <c r="B199" s="77"/>
      <c r="C199" s="125"/>
      <c r="D199" s="124"/>
      <c r="E199" s="85"/>
      <c r="F199" s="123"/>
      <c r="G199" s="122"/>
      <c r="H199" s="85"/>
      <c r="I199" s="121"/>
      <c r="J199" s="81"/>
      <c r="K199" s="94"/>
      <c r="L199" s="120"/>
      <c r="M199" s="77"/>
      <c r="N199" s="119"/>
      <c r="O199" s="118"/>
    </row>
    <row r="200" spans="1:15" ht="30" customHeight="1">
      <c r="A200" s="126"/>
      <c r="B200" s="77"/>
      <c r="C200" s="125"/>
      <c r="D200" s="124"/>
      <c r="E200" s="85"/>
      <c r="F200" s="123"/>
      <c r="G200" s="122"/>
      <c r="H200" s="85"/>
      <c r="I200" s="121"/>
      <c r="J200" s="81"/>
      <c r="K200" s="94"/>
      <c r="L200" s="120"/>
      <c r="M200" s="77"/>
      <c r="N200" s="119"/>
      <c r="O200" s="118"/>
    </row>
    <row r="201" spans="1:15" ht="30" customHeight="1">
      <c r="A201" s="126"/>
      <c r="B201" s="77"/>
      <c r="C201" s="125"/>
      <c r="D201" s="124"/>
      <c r="E201" s="85"/>
      <c r="F201" s="123"/>
      <c r="G201" s="122"/>
      <c r="H201" s="85"/>
      <c r="I201" s="121"/>
      <c r="J201" s="81"/>
      <c r="K201" s="94"/>
      <c r="L201" s="120"/>
      <c r="M201" s="77"/>
      <c r="N201" s="119"/>
      <c r="O201" s="118"/>
    </row>
    <row r="202" spans="1:15" ht="30" customHeight="1">
      <c r="A202" s="126"/>
      <c r="B202" s="77"/>
      <c r="C202" s="125"/>
      <c r="D202" s="124"/>
      <c r="E202" s="85"/>
      <c r="F202" s="123"/>
      <c r="G202" s="122"/>
      <c r="H202" s="85"/>
      <c r="I202" s="121"/>
      <c r="J202" s="81"/>
      <c r="K202" s="94"/>
      <c r="L202" s="120"/>
      <c r="M202" s="77"/>
      <c r="N202" s="119"/>
      <c r="O202" s="118"/>
    </row>
    <row r="203" spans="1:15" ht="30" customHeight="1">
      <c r="A203" s="126"/>
      <c r="B203" s="77"/>
      <c r="C203" s="125"/>
      <c r="D203" s="124"/>
      <c r="E203" s="85"/>
      <c r="F203" s="123"/>
      <c r="G203" s="122"/>
      <c r="H203" s="85"/>
      <c r="I203" s="121"/>
      <c r="J203" s="81"/>
      <c r="K203" s="94"/>
      <c r="L203" s="120"/>
      <c r="M203" s="77"/>
      <c r="N203" s="119"/>
      <c r="O203" s="118"/>
    </row>
    <row r="204" spans="1:15" ht="30" customHeight="1">
      <c r="A204" s="126"/>
      <c r="B204" s="77"/>
      <c r="C204" s="125"/>
      <c r="D204" s="124"/>
      <c r="E204" s="85"/>
      <c r="F204" s="123"/>
      <c r="G204" s="122"/>
      <c r="H204" s="85"/>
      <c r="I204" s="121"/>
      <c r="J204" s="81"/>
      <c r="K204" s="94"/>
      <c r="L204" s="120"/>
      <c r="M204" s="77"/>
      <c r="N204" s="119"/>
      <c r="O204" s="118"/>
    </row>
    <row r="205" spans="1:15" ht="30" customHeight="1">
      <c r="A205" s="126"/>
      <c r="B205" s="77"/>
      <c r="C205" s="125"/>
      <c r="D205" s="124"/>
      <c r="E205" s="85"/>
      <c r="F205" s="123"/>
      <c r="G205" s="122"/>
      <c r="H205" s="85"/>
      <c r="I205" s="121"/>
      <c r="J205" s="81"/>
      <c r="K205" s="94"/>
      <c r="L205" s="120"/>
      <c r="M205" s="77"/>
      <c r="N205" s="119"/>
      <c r="O205" s="118"/>
    </row>
    <row r="206" spans="1:15" ht="30" customHeight="1">
      <c r="A206" s="126"/>
      <c r="B206" s="77"/>
      <c r="C206" s="125"/>
      <c r="D206" s="124"/>
      <c r="E206" s="85"/>
      <c r="F206" s="123"/>
      <c r="G206" s="122"/>
      <c r="H206" s="85"/>
      <c r="I206" s="121"/>
      <c r="J206" s="81"/>
      <c r="K206" s="94"/>
      <c r="L206" s="120"/>
      <c r="M206" s="77"/>
      <c r="N206" s="119"/>
      <c r="O206" s="118"/>
    </row>
    <row r="207" spans="1:15" ht="30" customHeight="1">
      <c r="A207" s="126"/>
      <c r="B207" s="77"/>
      <c r="C207" s="125"/>
      <c r="D207" s="124"/>
      <c r="E207" s="85"/>
      <c r="F207" s="123"/>
      <c r="G207" s="122"/>
      <c r="H207" s="85"/>
      <c r="I207" s="121"/>
      <c r="J207" s="81"/>
      <c r="K207" s="94"/>
      <c r="L207" s="120"/>
      <c r="M207" s="77"/>
      <c r="N207" s="119"/>
      <c r="O207" s="118"/>
    </row>
    <row r="208" spans="1:15" ht="30" customHeight="1">
      <c r="A208" s="126"/>
      <c r="B208" s="77"/>
      <c r="C208" s="125"/>
      <c r="D208" s="124"/>
      <c r="E208" s="85"/>
      <c r="F208" s="123"/>
      <c r="G208" s="122"/>
      <c r="H208" s="85"/>
      <c r="I208" s="121"/>
      <c r="J208" s="81"/>
      <c r="K208" s="94"/>
      <c r="L208" s="120"/>
      <c r="M208" s="77"/>
      <c r="N208" s="119"/>
      <c r="O208" s="118"/>
    </row>
    <row r="209" spans="1:15" ht="30" customHeight="1">
      <c r="A209" s="126"/>
      <c r="B209" s="77"/>
      <c r="C209" s="125"/>
      <c r="D209" s="124"/>
      <c r="E209" s="85"/>
      <c r="F209" s="123"/>
      <c r="G209" s="122"/>
      <c r="H209" s="85"/>
      <c r="I209" s="121"/>
      <c r="J209" s="81"/>
      <c r="K209" s="94"/>
      <c r="L209" s="120"/>
      <c r="M209" s="77"/>
      <c r="N209" s="119"/>
      <c r="O209" s="118"/>
    </row>
    <row r="210" spans="1:15" ht="30" customHeight="1">
      <c r="A210" s="126"/>
      <c r="B210" s="77"/>
      <c r="C210" s="125"/>
      <c r="D210" s="124"/>
      <c r="E210" s="85"/>
      <c r="F210" s="123"/>
      <c r="G210" s="122"/>
      <c r="H210" s="85"/>
      <c r="I210" s="121"/>
      <c r="J210" s="81"/>
      <c r="K210" s="94"/>
      <c r="L210" s="120"/>
      <c r="M210" s="77"/>
      <c r="N210" s="119"/>
      <c r="O210" s="118"/>
    </row>
    <row r="211" spans="1:15" ht="30" customHeight="1">
      <c r="A211" s="126"/>
      <c r="B211" s="77"/>
      <c r="C211" s="125"/>
      <c r="D211" s="124"/>
      <c r="E211" s="85"/>
      <c r="F211" s="123"/>
      <c r="G211" s="122"/>
      <c r="H211" s="85"/>
      <c r="I211" s="121"/>
      <c r="J211" s="81"/>
      <c r="K211" s="94"/>
      <c r="L211" s="120"/>
      <c r="M211" s="77"/>
      <c r="N211" s="119"/>
      <c r="O211" s="118"/>
    </row>
    <row r="212" spans="1:15" ht="30" customHeight="1">
      <c r="A212" s="126"/>
      <c r="B212" s="77"/>
      <c r="C212" s="125"/>
      <c r="D212" s="124"/>
      <c r="E212" s="85"/>
      <c r="F212" s="123"/>
      <c r="G212" s="122"/>
      <c r="H212" s="85"/>
      <c r="I212" s="121"/>
      <c r="J212" s="81"/>
      <c r="K212" s="94"/>
      <c r="L212" s="120"/>
      <c r="M212" s="77"/>
      <c r="N212" s="119"/>
      <c r="O212" s="118"/>
    </row>
    <row r="213" spans="1:15" ht="30" customHeight="1">
      <c r="A213" s="126"/>
      <c r="B213" s="77"/>
      <c r="C213" s="125"/>
      <c r="D213" s="124"/>
      <c r="E213" s="85"/>
      <c r="F213" s="123"/>
      <c r="G213" s="122"/>
      <c r="H213" s="85"/>
      <c r="I213" s="121"/>
      <c r="J213" s="81"/>
      <c r="K213" s="94"/>
      <c r="L213" s="120"/>
      <c r="M213" s="77"/>
      <c r="N213" s="119"/>
      <c r="O213" s="118"/>
    </row>
    <row r="214" spans="1:15" ht="30" customHeight="1">
      <c r="A214" s="126"/>
      <c r="B214" s="77"/>
      <c r="C214" s="125"/>
      <c r="D214" s="124"/>
      <c r="E214" s="85"/>
      <c r="F214" s="123"/>
      <c r="G214" s="122"/>
      <c r="H214" s="85"/>
      <c r="I214" s="121"/>
      <c r="J214" s="81"/>
      <c r="K214" s="94"/>
      <c r="L214" s="120"/>
      <c r="M214" s="77"/>
      <c r="N214" s="119"/>
      <c r="O214" s="118"/>
    </row>
    <row r="215" spans="1:15" ht="30" customHeight="1">
      <c r="A215" s="126"/>
      <c r="B215" s="77"/>
      <c r="C215" s="125"/>
      <c r="D215" s="124"/>
      <c r="E215" s="85"/>
      <c r="F215" s="123"/>
      <c r="G215" s="122"/>
      <c r="H215" s="85"/>
      <c r="I215" s="121"/>
      <c r="J215" s="81"/>
      <c r="K215" s="94"/>
      <c r="L215" s="120"/>
      <c r="M215" s="77"/>
      <c r="N215" s="119"/>
      <c r="O215" s="118"/>
    </row>
    <row r="216" spans="1:15" ht="30" customHeight="1">
      <c r="A216" s="126"/>
      <c r="B216" s="77"/>
      <c r="C216" s="125"/>
      <c r="D216" s="124"/>
      <c r="E216" s="85"/>
      <c r="F216" s="123"/>
      <c r="G216" s="122"/>
      <c r="H216" s="85"/>
      <c r="I216" s="121"/>
      <c r="J216" s="81"/>
      <c r="K216" s="94"/>
      <c r="L216" s="120"/>
      <c r="M216" s="77"/>
      <c r="N216" s="119"/>
      <c r="O216" s="118"/>
    </row>
    <row r="217" spans="1:15" ht="30" customHeight="1">
      <c r="A217" s="126"/>
      <c r="B217" s="77"/>
      <c r="C217" s="125"/>
      <c r="D217" s="124"/>
      <c r="E217" s="85"/>
      <c r="F217" s="123"/>
      <c r="G217" s="122"/>
      <c r="H217" s="85"/>
      <c r="I217" s="121"/>
      <c r="J217" s="81"/>
      <c r="K217" s="94"/>
      <c r="L217" s="120"/>
      <c r="M217" s="77"/>
      <c r="N217" s="119"/>
      <c r="O217" s="118"/>
    </row>
    <row r="218" spans="1:15" ht="30" customHeight="1">
      <c r="A218" s="126"/>
      <c r="B218" s="77"/>
      <c r="C218" s="125"/>
      <c r="D218" s="124"/>
      <c r="E218" s="85"/>
      <c r="F218" s="123"/>
      <c r="G218" s="122"/>
      <c r="H218" s="85"/>
      <c r="I218" s="121"/>
      <c r="J218" s="81"/>
      <c r="K218" s="94"/>
      <c r="L218" s="120"/>
      <c r="M218" s="77"/>
      <c r="N218" s="119"/>
      <c r="O218" s="118"/>
    </row>
    <row r="219" spans="1:15" ht="30" customHeight="1">
      <c r="A219" s="126"/>
      <c r="B219" s="77"/>
      <c r="C219" s="125"/>
      <c r="D219" s="124"/>
      <c r="E219" s="85"/>
      <c r="F219" s="123"/>
      <c r="G219" s="122"/>
      <c r="H219" s="85"/>
      <c r="I219" s="121"/>
      <c r="J219" s="81"/>
      <c r="K219" s="94"/>
      <c r="L219" s="120"/>
      <c r="M219" s="77"/>
      <c r="N219" s="119"/>
      <c r="O219" s="118"/>
    </row>
    <row r="220" spans="1:15" ht="30" customHeight="1">
      <c r="A220" s="126"/>
      <c r="B220" s="77"/>
      <c r="C220" s="125"/>
      <c r="D220" s="124"/>
      <c r="E220" s="85"/>
      <c r="F220" s="123"/>
      <c r="G220" s="122"/>
      <c r="H220" s="85"/>
      <c r="I220" s="121"/>
      <c r="J220" s="81"/>
      <c r="K220" s="94"/>
      <c r="L220" s="120"/>
      <c r="M220" s="77"/>
      <c r="N220" s="119"/>
      <c r="O220" s="118"/>
    </row>
    <row r="221" spans="1:15" ht="30" customHeight="1">
      <c r="A221" s="126"/>
      <c r="B221" s="77"/>
      <c r="C221" s="125"/>
      <c r="D221" s="124"/>
      <c r="E221" s="85"/>
      <c r="F221" s="123"/>
      <c r="G221" s="122"/>
      <c r="H221" s="85"/>
      <c r="I221" s="121"/>
      <c r="J221" s="81"/>
      <c r="K221" s="94"/>
      <c r="L221" s="120"/>
      <c r="M221" s="77"/>
      <c r="N221" s="119"/>
      <c r="O221" s="118"/>
    </row>
    <row r="222" spans="1:15" ht="30" customHeight="1">
      <c r="A222" s="126"/>
      <c r="B222" s="77"/>
      <c r="C222" s="125"/>
      <c r="D222" s="124"/>
      <c r="E222" s="85"/>
      <c r="F222" s="123"/>
      <c r="G222" s="122"/>
      <c r="H222" s="85"/>
      <c r="I222" s="121"/>
      <c r="J222" s="81"/>
      <c r="K222" s="94"/>
      <c r="L222" s="120"/>
      <c r="M222" s="77"/>
      <c r="N222" s="119"/>
      <c r="O222" s="118"/>
    </row>
    <row r="223" spans="1:15" ht="30" customHeight="1">
      <c r="A223" s="126"/>
      <c r="B223" s="77"/>
      <c r="C223" s="125"/>
      <c r="D223" s="124"/>
      <c r="E223" s="85"/>
      <c r="F223" s="123"/>
      <c r="G223" s="122"/>
      <c r="H223" s="85"/>
      <c r="I223" s="121"/>
      <c r="J223" s="81"/>
      <c r="K223" s="94"/>
      <c r="L223" s="120"/>
      <c r="M223" s="77"/>
      <c r="N223" s="119"/>
      <c r="O223" s="118"/>
    </row>
    <row r="224" spans="1:15" ht="30" customHeight="1">
      <c r="A224" s="126"/>
      <c r="B224" s="77"/>
      <c r="C224" s="125"/>
      <c r="D224" s="124"/>
      <c r="E224" s="85"/>
      <c r="F224" s="123"/>
      <c r="G224" s="122"/>
      <c r="H224" s="85"/>
      <c r="I224" s="121"/>
      <c r="J224" s="81"/>
      <c r="K224" s="94"/>
      <c r="L224" s="120"/>
      <c r="M224" s="77"/>
      <c r="N224" s="119"/>
      <c r="O224" s="118"/>
    </row>
    <row r="225" spans="1:15" ht="30" customHeight="1">
      <c r="A225" s="126"/>
      <c r="B225" s="77"/>
      <c r="C225" s="125"/>
      <c r="D225" s="124"/>
      <c r="E225" s="85"/>
      <c r="F225" s="123"/>
      <c r="G225" s="122"/>
      <c r="H225" s="85"/>
      <c r="I225" s="121"/>
      <c r="J225" s="81"/>
      <c r="K225" s="94"/>
      <c r="L225" s="120"/>
      <c r="M225" s="77"/>
      <c r="N225" s="119"/>
      <c r="O225" s="118"/>
    </row>
    <row r="226" spans="1:15" ht="30" customHeight="1">
      <c r="A226" s="126"/>
      <c r="B226" s="77"/>
      <c r="C226" s="125"/>
      <c r="D226" s="124"/>
      <c r="E226" s="85"/>
      <c r="F226" s="123"/>
      <c r="G226" s="122"/>
      <c r="H226" s="85"/>
      <c r="I226" s="121"/>
      <c r="J226" s="81"/>
      <c r="K226" s="94"/>
      <c r="L226" s="120"/>
      <c r="M226" s="77"/>
      <c r="N226" s="119"/>
      <c r="O226" s="118"/>
    </row>
    <row r="227" spans="1:15" ht="30" customHeight="1">
      <c r="A227" s="126"/>
      <c r="B227" s="77"/>
      <c r="C227" s="125"/>
      <c r="D227" s="124"/>
      <c r="E227" s="85"/>
      <c r="F227" s="123"/>
      <c r="G227" s="122"/>
      <c r="H227" s="85"/>
      <c r="I227" s="121"/>
      <c r="J227" s="81"/>
      <c r="K227" s="94"/>
      <c r="L227" s="120"/>
      <c r="M227" s="77"/>
      <c r="N227" s="119"/>
      <c r="O227" s="118"/>
    </row>
    <row r="228" spans="1:15" ht="30" customHeight="1">
      <c r="A228" s="126"/>
      <c r="B228" s="77"/>
      <c r="C228" s="125"/>
      <c r="D228" s="124"/>
      <c r="E228" s="85"/>
      <c r="F228" s="123"/>
      <c r="G228" s="122"/>
      <c r="H228" s="85"/>
      <c r="I228" s="121"/>
      <c r="J228" s="81"/>
      <c r="K228" s="94"/>
      <c r="L228" s="120"/>
      <c r="M228" s="77"/>
      <c r="N228" s="119"/>
      <c r="O228" s="118"/>
    </row>
    <row r="229" spans="1:15" ht="30" customHeight="1">
      <c r="A229" s="126"/>
      <c r="B229" s="77"/>
      <c r="C229" s="125"/>
      <c r="D229" s="124"/>
      <c r="E229" s="85"/>
      <c r="F229" s="123"/>
      <c r="G229" s="122"/>
      <c r="H229" s="85"/>
      <c r="I229" s="121"/>
      <c r="J229" s="81"/>
      <c r="K229" s="94"/>
      <c r="L229" s="120"/>
      <c r="M229" s="77"/>
      <c r="N229" s="119"/>
      <c r="O229" s="118"/>
    </row>
    <row r="230" spans="1:15" ht="30" customHeight="1">
      <c r="A230" s="126"/>
      <c r="B230" s="77"/>
      <c r="C230" s="125"/>
      <c r="D230" s="124"/>
      <c r="E230" s="85"/>
      <c r="F230" s="123"/>
      <c r="G230" s="122"/>
      <c r="H230" s="85"/>
      <c r="I230" s="121"/>
      <c r="J230" s="81"/>
      <c r="K230" s="94"/>
      <c r="L230" s="120"/>
      <c r="M230" s="77"/>
      <c r="N230" s="119"/>
      <c r="O230" s="118"/>
    </row>
    <row r="231" spans="1:15" ht="30" customHeight="1">
      <c r="A231" s="126"/>
      <c r="B231" s="77"/>
      <c r="C231" s="125"/>
      <c r="D231" s="124"/>
      <c r="E231" s="85"/>
      <c r="F231" s="123"/>
      <c r="G231" s="122"/>
      <c r="H231" s="85"/>
      <c r="I231" s="121"/>
      <c r="J231" s="81"/>
      <c r="K231" s="94"/>
      <c r="L231" s="120"/>
      <c r="M231" s="77"/>
      <c r="N231" s="119"/>
      <c r="O231" s="118"/>
    </row>
    <row r="232" spans="1:15" ht="30" customHeight="1">
      <c r="A232" s="126"/>
      <c r="B232" s="77"/>
      <c r="C232" s="125"/>
      <c r="D232" s="124"/>
      <c r="E232" s="85"/>
      <c r="F232" s="123"/>
      <c r="G232" s="122"/>
      <c r="H232" s="85"/>
      <c r="I232" s="121"/>
      <c r="J232" s="81"/>
      <c r="K232" s="94"/>
      <c r="L232" s="120"/>
      <c r="M232" s="77"/>
      <c r="N232" s="119"/>
      <c r="O232" s="118"/>
    </row>
    <row r="233" spans="1:15" ht="30" customHeight="1">
      <c r="A233" s="126"/>
      <c r="B233" s="77"/>
      <c r="C233" s="125"/>
      <c r="D233" s="124"/>
      <c r="E233" s="85"/>
      <c r="F233" s="123"/>
      <c r="G233" s="122"/>
      <c r="H233" s="85"/>
      <c r="I233" s="121"/>
      <c r="J233" s="81"/>
      <c r="K233" s="94"/>
      <c r="L233" s="120"/>
      <c r="M233" s="77"/>
      <c r="N233" s="119"/>
      <c r="O233" s="118"/>
    </row>
    <row r="234" spans="1:15" ht="30" customHeight="1">
      <c r="A234" s="126"/>
      <c r="B234" s="77"/>
      <c r="C234" s="125"/>
      <c r="D234" s="124"/>
      <c r="E234" s="85"/>
      <c r="F234" s="123"/>
      <c r="G234" s="122"/>
      <c r="H234" s="85"/>
      <c r="I234" s="121"/>
      <c r="J234" s="81"/>
      <c r="K234" s="94"/>
      <c r="L234" s="120"/>
      <c r="M234" s="77"/>
      <c r="N234" s="119"/>
      <c r="O234" s="118"/>
    </row>
    <row r="235" spans="1:15" ht="30" customHeight="1">
      <c r="A235" s="126"/>
      <c r="B235" s="77"/>
      <c r="C235" s="125"/>
      <c r="D235" s="124"/>
      <c r="E235" s="85"/>
      <c r="F235" s="123"/>
      <c r="G235" s="122"/>
      <c r="H235" s="85"/>
      <c r="I235" s="121"/>
      <c r="J235" s="81"/>
      <c r="K235" s="94"/>
      <c r="L235" s="120"/>
      <c r="M235" s="77"/>
      <c r="N235" s="119"/>
      <c r="O235" s="118"/>
    </row>
    <row r="236" spans="1:15" ht="30" customHeight="1">
      <c r="A236" s="126"/>
      <c r="B236" s="77"/>
      <c r="C236" s="125"/>
      <c r="D236" s="124"/>
      <c r="E236" s="85"/>
      <c r="F236" s="123"/>
      <c r="G236" s="122"/>
      <c r="H236" s="85"/>
      <c r="I236" s="121"/>
      <c r="J236" s="81"/>
      <c r="K236" s="94"/>
      <c r="L236" s="120"/>
      <c r="M236" s="77"/>
      <c r="N236" s="119"/>
      <c r="O236" s="118"/>
    </row>
    <row r="237" spans="1:15" ht="30" customHeight="1">
      <c r="A237" s="126"/>
      <c r="B237" s="77"/>
      <c r="C237" s="125"/>
      <c r="D237" s="124"/>
      <c r="E237" s="85"/>
      <c r="F237" s="123"/>
      <c r="G237" s="122"/>
      <c r="H237" s="85"/>
      <c r="I237" s="121"/>
      <c r="J237" s="81"/>
      <c r="K237" s="94"/>
      <c r="L237" s="120"/>
      <c r="M237" s="77"/>
      <c r="N237" s="119"/>
      <c r="O237" s="118"/>
    </row>
    <row r="238" spans="1:15" ht="30" customHeight="1"/>
    <row r="239" spans="1:15" ht="30" customHeight="1"/>
    <row r="240" spans="1:15" ht="30" customHeight="1"/>
    <row r="241" spans="3:15" ht="30" customHeight="1"/>
    <row r="242" spans="3:15" ht="30" customHeight="1"/>
    <row r="243" spans="3:15" ht="30" customHeight="1"/>
    <row r="244" spans="3:15" ht="30" customHeight="1"/>
    <row r="245" spans="3:15" s="65" customFormat="1" ht="30" customHeight="1">
      <c r="C245" s="87"/>
      <c r="D245" s="88"/>
      <c r="E245" s="84"/>
      <c r="F245" s="72"/>
      <c r="G245" s="88"/>
      <c r="H245" s="84"/>
      <c r="I245" s="117"/>
      <c r="J245" s="116"/>
      <c r="K245" s="116"/>
      <c r="L245" s="88"/>
      <c r="N245" s="115"/>
      <c r="O245" s="114"/>
    </row>
    <row r="246" spans="3:15" ht="30" customHeight="1"/>
    <row r="247" spans="3:15" ht="30" customHeight="1"/>
    <row r="248" spans="3:15" ht="30" customHeight="1"/>
    <row r="249" spans="3:15" ht="30" customHeight="1"/>
    <row r="250" spans="3:15" ht="30" customHeight="1"/>
    <row r="251" spans="3:15" ht="30" customHeight="1"/>
    <row r="252" spans="3:15" ht="30" customHeight="1"/>
    <row r="253" spans="3:15" ht="30" customHeight="1"/>
    <row r="254" spans="3:15" ht="30" customHeight="1"/>
    <row r="255" spans="3:15" ht="30" customHeight="1"/>
    <row r="256" spans="3:15"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row r="315" ht="30" customHeight="1"/>
    <row r="316" ht="30" customHeight="1"/>
    <row r="317" ht="30" customHeight="1"/>
    <row r="318" ht="30" customHeight="1"/>
    <row r="319" ht="30" customHeight="1"/>
    <row r="320" ht="30" customHeight="1"/>
    <row r="321" ht="30" customHeight="1"/>
    <row r="322" ht="30" customHeight="1"/>
    <row r="323" ht="30" customHeight="1"/>
    <row r="324" ht="30" customHeight="1"/>
    <row r="325" ht="30" customHeight="1"/>
    <row r="326" ht="30" customHeight="1"/>
    <row r="327" ht="30" customHeight="1"/>
    <row r="328" ht="30" customHeight="1"/>
    <row r="329" ht="30" customHeight="1"/>
    <row r="330" ht="30" customHeight="1"/>
    <row r="331" ht="30" customHeight="1"/>
    <row r="332" ht="30" customHeight="1"/>
    <row r="333" ht="30" customHeight="1"/>
    <row r="334" ht="30" customHeight="1"/>
    <row r="335" ht="30" customHeight="1"/>
    <row r="336" ht="30" customHeight="1"/>
    <row r="337" ht="30" customHeight="1"/>
    <row r="338" ht="30" customHeight="1"/>
    <row r="339" ht="30" customHeight="1"/>
    <row r="340" ht="30" customHeight="1"/>
    <row r="341" ht="30" customHeight="1"/>
    <row r="342" ht="30" customHeight="1"/>
    <row r="343" ht="30" customHeight="1"/>
    <row r="344" ht="30" customHeight="1"/>
    <row r="345" ht="30" customHeight="1"/>
    <row r="346" ht="30" customHeight="1"/>
    <row r="347" ht="30" customHeight="1"/>
    <row r="348" ht="30" customHeight="1"/>
    <row r="349" ht="30" customHeight="1"/>
    <row r="350" ht="30" customHeight="1"/>
    <row r="351" ht="30" customHeight="1"/>
    <row r="352" ht="30" customHeight="1"/>
    <row r="353" ht="30" customHeight="1"/>
    <row r="354" ht="30" customHeight="1"/>
    <row r="355" ht="30" customHeight="1"/>
    <row r="356" ht="30" customHeight="1"/>
    <row r="357" ht="30" customHeight="1"/>
    <row r="358" ht="30" customHeight="1"/>
    <row r="359" ht="30" customHeight="1"/>
    <row r="360" ht="30" customHeight="1"/>
    <row r="361" ht="30" customHeight="1"/>
    <row r="362" ht="30" customHeight="1"/>
    <row r="363" ht="30" customHeight="1"/>
    <row r="364" ht="30" customHeight="1"/>
    <row r="365" ht="30" customHeight="1"/>
    <row r="366" ht="30" customHeight="1"/>
    <row r="367" ht="30" customHeight="1"/>
    <row r="368" ht="30" customHeight="1"/>
    <row r="369" ht="30" customHeight="1"/>
    <row r="370" ht="30" customHeight="1"/>
    <row r="371" ht="30" customHeight="1"/>
    <row r="372" ht="30" customHeight="1"/>
    <row r="373" ht="30" customHeight="1"/>
    <row r="374" ht="30" customHeight="1"/>
    <row r="375" ht="30" customHeight="1"/>
    <row r="376" ht="30" customHeight="1"/>
    <row r="377" ht="30" customHeight="1"/>
    <row r="378" ht="30" customHeight="1"/>
    <row r="379" ht="30" customHeight="1"/>
    <row r="380" ht="30" customHeight="1"/>
    <row r="381" ht="30" customHeight="1"/>
    <row r="382" ht="30" customHeight="1"/>
    <row r="383" ht="30" customHeight="1"/>
    <row r="384" ht="30" customHeight="1"/>
    <row r="385" ht="30" customHeight="1"/>
    <row r="386" ht="30" customHeight="1"/>
    <row r="387" ht="30" customHeight="1"/>
    <row r="388" ht="30" customHeight="1"/>
    <row r="389" ht="30" customHeight="1"/>
    <row r="390" ht="30" customHeight="1"/>
    <row r="391" ht="30" customHeight="1"/>
    <row r="392" ht="30" customHeight="1"/>
    <row r="393" ht="30" customHeight="1"/>
    <row r="394" ht="30" customHeight="1"/>
    <row r="395" ht="30" customHeight="1"/>
    <row r="396" ht="30" customHeight="1"/>
    <row r="397" ht="30" customHeight="1"/>
    <row r="398" ht="30" customHeight="1"/>
    <row r="399" ht="30" customHeight="1"/>
    <row r="400" ht="30" customHeight="1"/>
    <row r="401" ht="30" customHeight="1"/>
    <row r="402" ht="30" customHeight="1"/>
    <row r="403" ht="30" customHeight="1"/>
    <row r="404" ht="30" customHeight="1"/>
    <row r="405" ht="30" customHeight="1"/>
    <row r="406" ht="30" customHeight="1"/>
    <row r="407" ht="30" customHeight="1"/>
    <row r="408" ht="30" customHeight="1"/>
    <row r="409" ht="30" customHeight="1"/>
    <row r="410" ht="30" customHeight="1"/>
    <row r="411" ht="30" customHeight="1"/>
    <row r="412" ht="30" customHeight="1"/>
    <row r="413" ht="30" customHeight="1"/>
    <row r="414" ht="30" customHeight="1"/>
    <row r="415" ht="30" customHeight="1"/>
    <row r="416" ht="30" customHeight="1"/>
    <row r="417" ht="30" customHeight="1"/>
    <row r="418" ht="30" customHeight="1"/>
    <row r="419" ht="30" customHeight="1"/>
    <row r="420" ht="30" customHeight="1"/>
    <row r="421" ht="30" customHeight="1"/>
    <row r="422" ht="30" customHeight="1"/>
    <row r="423" ht="30" customHeight="1"/>
    <row r="424" ht="30" customHeight="1"/>
    <row r="425" ht="30" customHeight="1"/>
    <row r="426" ht="30" customHeight="1"/>
    <row r="427" ht="30" customHeight="1"/>
    <row r="428" ht="30" customHeight="1"/>
    <row r="429" ht="30" customHeight="1"/>
    <row r="430" ht="30" customHeight="1"/>
    <row r="431" ht="30" customHeight="1"/>
    <row r="432" ht="30" customHeight="1"/>
    <row r="433" ht="30" customHeight="1"/>
    <row r="434" ht="30" customHeight="1"/>
    <row r="435" ht="30" customHeight="1"/>
    <row r="436" ht="30" customHeight="1"/>
    <row r="437" ht="30" customHeight="1"/>
    <row r="438" ht="30" customHeight="1"/>
    <row r="439" ht="30" customHeight="1"/>
    <row r="440" ht="30" customHeight="1"/>
    <row r="441" ht="30" customHeight="1"/>
    <row r="442" ht="30" customHeight="1"/>
    <row r="443" ht="30" customHeight="1"/>
    <row r="444" ht="30" customHeight="1"/>
    <row r="445" ht="30" customHeight="1"/>
    <row r="446" ht="30" customHeight="1"/>
    <row r="447" ht="30" customHeight="1"/>
    <row r="448" ht="30" customHeight="1"/>
    <row r="449" ht="30" customHeight="1"/>
    <row r="450" ht="30" customHeight="1"/>
    <row r="451" ht="30" customHeight="1"/>
    <row r="452" ht="30" customHeight="1"/>
    <row r="453" ht="30" customHeight="1"/>
    <row r="454" ht="30" customHeight="1"/>
    <row r="455" ht="30" customHeight="1"/>
    <row r="456" ht="30" customHeight="1"/>
    <row r="457" ht="30" customHeight="1"/>
    <row r="458" ht="30" customHeight="1"/>
    <row r="459" ht="30" customHeight="1"/>
    <row r="460" ht="30" customHeight="1"/>
    <row r="461" ht="30" customHeight="1"/>
    <row r="462" ht="30" customHeight="1"/>
    <row r="463" ht="30" customHeight="1"/>
    <row r="464" ht="30" customHeight="1"/>
    <row r="465" ht="30" customHeight="1"/>
    <row r="466" ht="30" customHeight="1"/>
    <row r="467" ht="30" customHeight="1"/>
    <row r="468" ht="30" customHeight="1"/>
    <row r="469" ht="30" customHeight="1"/>
    <row r="470" ht="30" customHeight="1"/>
    <row r="471" ht="30" customHeight="1"/>
    <row r="472" ht="30" customHeight="1"/>
    <row r="473" ht="30" customHeight="1"/>
    <row r="474" ht="30" customHeight="1"/>
    <row r="475" ht="30" customHeight="1"/>
    <row r="476" ht="30" customHeight="1"/>
    <row r="477" ht="30" customHeight="1"/>
    <row r="478" ht="30" customHeight="1"/>
    <row r="479" ht="30" customHeight="1"/>
    <row r="480" ht="30" customHeight="1"/>
    <row r="481" ht="30" customHeight="1"/>
    <row r="482" ht="30" customHeight="1"/>
    <row r="483" ht="30" customHeight="1"/>
    <row r="484" ht="30" customHeight="1"/>
    <row r="485" ht="30" customHeight="1"/>
    <row r="486" ht="30" customHeight="1"/>
    <row r="487" ht="30" customHeight="1"/>
    <row r="488" ht="30" customHeight="1"/>
    <row r="489" ht="30" customHeight="1"/>
    <row r="490" ht="30" customHeight="1"/>
    <row r="491" ht="30" customHeight="1"/>
    <row r="492" ht="30" customHeight="1"/>
    <row r="493" ht="30" customHeight="1"/>
    <row r="494" ht="30" customHeight="1"/>
    <row r="495" ht="30" customHeight="1"/>
    <row r="496" ht="30" customHeight="1"/>
    <row r="497" ht="30" customHeight="1"/>
    <row r="498" ht="30" customHeight="1"/>
    <row r="499" ht="30" customHeight="1"/>
    <row r="500" ht="30" customHeight="1"/>
    <row r="501" ht="30" customHeight="1"/>
    <row r="502" ht="30" customHeight="1"/>
    <row r="503" ht="30" customHeight="1"/>
    <row r="504" ht="30" customHeight="1"/>
    <row r="505" ht="30" customHeight="1"/>
    <row r="506" ht="30" customHeight="1"/>
    <row r="507" ht="30" customHeight="1"/>
    <row r="508" ht="30" customHeight="1"/>
    <row r="509" ht="30" customHeight="1"/>
    <row r="510" ht="30" customHeight="1"/>
    <row r="511" ht="30" customHeight="1"/>
    <row r="512" ht="30" customHeight="1"/>
    <row r="513" ht="30" customHeight="1"/>
    <row r="514" ht="30" customHeight="1"/>
    <row r="515" ht="30" customHeight="1"/>
    <row r="516" ht="30" customHeight="1"/>
    <row r="517" ht="30" customHeight="1"/>
    <row r="518" ht="30" customHeight="1"/>
    <row r="519" ht="30" customHeight="1"/>
    <row r="520" ht="30" customHeight="1"/>
    <row r="521" ht="30" customHeight="1"/>
    <row r="522" ht="30" customHeight="1"/>
    <row r="523" ht="30" customHeight="1"/>
    <row r="524" ht="30" customHeight="1"/>
    <row r="525" ht="30" customHeight="1"/>
    <row r="526" ht="30" customHeight="1"/>
    <row r="527" ht="30" customHeight="1"/>
    <row r="528" ht="30" customHeight="1"/>
    <row r="529" ht="30" customHeight="1"/>
    <row r="530" ht="30" customHeight="1"/>
    <row r="531" ht="30" customHeight="1"/>
    <row r="532" ht="30" customHeight="1"/>
    <row r="533" ht="30" customHeight="1"/>
    <row r="534" ht="30" customHeight="1"/>
    <row r="535" ht="30" customHeight="1"/>
    <row r="536" ht="30" customHeight="1"/>
    <row r="537" ht="30" customHeight="1"/>
    <row r="538" ht="30" customHeight="1"/>
    <row r="539" ht="30" customHeight="1"/>
    <row r="540" ht="30" customHeight="1"/>
    <row r="541" ht="30" customHeight="1"/>
    <row r="542" ht="30" customHeight="1"/>
    <row r="543" ht="30" customHeight="1"/>
    <row r="544" ht="30" customHeight="1"/>
    <row r="545" ht="30" customHeight="1"/>
    <row r="546" ht="30" customHeight="1"/>
    <row r="547" ht="30" customHeight="1"/>
    <row r="548" ht="30" customHeight="1"/>
    <row r="549" ht="30" customHeight="1"/>
    <row r="550" ht="30" customHeight="1"/>
    <row r="551" ht="30" customHeight="1"/>
    <row r="552" ht="30" customHeight="1"/>
    <row r="553" ht="30" customHeight="1"/>
    <row r="554" ht="30" customHeight="1"/>
    <row r="555" ht="30" customHeight="1"/>
    <row r="556" ht="30" customHeight="1"/>
    <row r="557" ht="30" customHeight="1"/>
    <row r="558" ht="30" customHeight="1"/>
    <row r="559" ht="30" customHeight="1"/>
    <row r="560" ht="30" customHeight="1"/>
    <row r="561" ht="30" customHeight="1"/>
    <row r="562" ht="30" customHeight="1"/>
    <row r="563" ht="30" customHeight="1"/>
    <row r="564" ht="30" customHeight="1"/>
    <row r="565" ht="30" customHeight="1"/>
    <row r="566" ht="30" customHeight="1"/>
    <row r="567" ht="30" customHeight="1"/>
    <row r="568" ht="30" customHeight="1"/>
    <row r="569" ht="30" customHeight="1"/>
    <row r="570" ht="30" customHeight="1"/>
    <row r="571" ht="30" customHeight="1"/>
    <row r="572" ht="30" customHeight="1"/>
    <row r="573" ht="30" customHeight="1"/>
    <row r="574" ht="30" customHeight="1"/>
    <row r="575" ht="30" customHeight="1"/>
    <row r="576" ht="30" customHeight="1"/>
    <row r="577" ht="30" customHeight="1"/>
    <row r="578" ht="30" customHeight="1"/>
    <row r="579" ht="30" customHeight="1"/>
    <row r="580" ht="30" customHeight="1"/>
    <row r="581" ht="30" customHeight="1"/>
    <row r="582" ht="30" customHeight="1"/>
    <row r="583" ht="30" customHeight="1"/>
    <row r="584" ht="30" customHeight="1"/>
    <row r="585" ht="30" customHeight="1"/>
    <row r="586" ht="30" customHeight="1"/>
    <row r="587" ht="30" customHeight="1"/>
    <row r="588" ht="30" customHeight="1"/>
    <row r="589" ht="30" customHeight="1"/>
    <row r="590" ht="30" customHeight="1"/>
    <row r="591" ht="30" customHeight="1"/>
    <row r="592" ht="30" customHeight="1"/>
    <row r="593" ht="30" customHeight="1"/>
    <row r="594" ht="30" customHeight="1"/>
    <row r="595" ht="30" customHeight="1"/>
    <row r="596" ht="30" customHeight="1"/>
    <row r="597" ht="30" customHeight="1"/>
    <row r="598" ht="30" customHeight="1"/>
    <row r="599" ht="30" customHeight="1"/>
    <row r="600" ht="30" customHeight="1"/>
    <row r="601" ht="30" customHeight="1"/>
    <row r="602" ht="30" customHeight="1"/>
    <row r="603" ht="30" customHeight="1"/>
    <row r="604" ht="30" customHeight="1"/>
    <row r="605" ht="30" customHeight="1"/>
    <row r="606" ht="30" customHeight="1"/>
    <row r="607" ht="30" customHeight="1"/>
    <row r="608" ht="30" customHeight="1"/>
    <row r="609" ht="30" customHeight="1"/>
    <row r="610" ht="30" customHeight="1"/>
    <row r="611" ht="30" customHeight="1"/>
    <row r="612" ht="30" customHeight="1"/>
    <row r="613" ht="30" customHeight="1"/>
    <row r="614" ht="30" customHeight="1"/>
    <row r="615" ht="30" customHeight="1"/>
    <row r="616" ht="30" customHeight="1"/>
    <row r="617" ht="30" customHeight="1"/>
    <row r="618" ht="30" customHeight="1"/>
    <row r="619" ht="30" customHeight="1"/>
    <row r="620" ht="30" customHeight="1"/>
    <row r="621" ht="30" customHeight="1"/>
    <row r="622" ht="30" customHeight="1"/>
    <row r="623" ht="30" customHeight="1"/>
    <row r="624" ht="30" customHeight="1"/>
    <row r="625" ht="30" customHeight="1"/>
    <row r="626" ht="30" customHeight="1"/>
    <row r="627" ht="30" customHeight="1"/>
    <row r="628" ht="30" customHeight="1"/>
    <row r="629" ht="30" customHeight="1"/>
    <row r="630" ht="30" customHeight="1"/>
    <row r="631" ht="30" customHeight="1"/>
    <row r="632" ht="30" customHeight="1"/>
    <row r="633" ht="30" customHeight="1"/>
    <row r="634" ht="30" customHeight="1"/>
    <row r="635" ht="30" customHeight="1"/>
    <row r="636" ht="30" customHeight="1"/>
    <row r="637" ht="30" customHeight="1"/>
    <row r="638" ht="30" customHeight="1"/>
    <row r="639" ht="30" customHeight="1"/>
    <row r="640" ht="30" customHeight="1"/>
    <row r="641" ht="30" customHeight="1"/>
    <row r="642" ht="30" customHeight="1"/>
    <row r="643" ht="30" customHeight="1"/>
    <row r="644" ht="30" customHeight="1"/>
    <row r="645" ht="30" customHeight="1"/>
    <row r="646" ht="30" customHeight="1"/>
    <row r="647" ht="30" customHeight="1"/>
    <row r="648" ht="30" customHeight="1"/>
    <row r="649" ht="30" customHeight="1"/>
    <row r="650" ht="30" customHeight="1"/>
    <row r="651" ht="30" customHeight="1"/>
    <row r="652" ht="30" customHeight="1"/>
    <row r="653" ht="30" customHeight="1"/>
    <row r="654" ht="30" customHeight="1"/>
    <row r="655" ht="30" customHeight="1"/>
    <row r="656" ht="30" customHeight="1"/>
    <row r="657" ht="30" customHeight="1"/>
    <row r="658" ht="30" customHeight="1"/>
    <row r="659" ht="30" customHeight="1"/>
    <row r="660" ht="30" customHeight="1"/>
    <row r="661" ht="30" customHeight="1"/>
    <row r="662" ht="30" customHeight="1"/>
    <row r="663" ht="30" customHeight="1"/>
    <row r="664" ht="30" customHeight="1"/>
    <row r="665" ht="30" customHeight="1"/>
    <row r="666" ht="30" customHeight="1"/>
    <row r="667" ht="30" customHeight="1"/>
    <row r="668" ht="30" customHeight="1"/>
    <row r="669" ht="30" customHeight="1"/>
    <row r="670" ht="30" customHeight="1"/>
    <row r="671" ht="30" customHeight="1"/>
    <row r="672" ht="30" customHeight="1"/>
    <row r="673" ht="30" customHeight="1"/>
    <row r="674" ht="30" customHeight="1"/>
    <row r="675" ht="30" customHeight="1"/>
    <row r="676" ht="30" customHeight="1"/>
    <row r="677" ht="30" customHeight="1"/>
    <row r="678" ht="30" customHeight="1"/>
    <row r="679" ht="30" customHeight="1"/>
    <row r="680" ht="30" customHeight="1"/>
    <row r="681" ht="30" customHeight="1"/>
    <row r="682" ht="30" customHeight="1"/>
    <row r="683" ht="30" customHeight="1"/>
    <row r="684" ht="30" customHeight="1"/>
    <row r="685" ht="30" customHeight="1"/>
    <row r="686" ht="30" customHeight="1"/>
    <row r="687" ht="30" customHeight="1"/>
    <row r="688" ht="30" customHeight="1"/>
    <row r="689" ht="30" customHeight="1"/>
    <row r="690" ht="30" customHeight="1"/>
    <row r="691" ht="30" customHeight="1"/>
    <row r="692" ht="30" customHeight="1"/>
    <row r="693" ht="30" customHeight="1"/>
    <row r="694" ht="30" customHeight="1"/>
    <row r="695" ht="30" customHeight="1"/>
    <row r="696" ht="30" customHeight="1"/>
    <row r="697" ht="30" customHeight="1"/>
    <row r="698" ht="30" customHeight="1"/>
    <row r="699" ht="30" customHeight="1"/>
    <row r="700" ht="30" customHeight="1"/>
    <row r="701" ht="30" customHeight="1"/>
    <row r="702" ht="30" customHeight="1"/>
    <row r="703" ht="30" customHeight="1"/>
    <row r="704" ht="30" customHeight="1"/>
    <row r="705" ht="30" customHeight="1"/>
    <row r="706" ht="30" customHeight="1"/>
    <row r="707" ht="30" customHeight="1"/>
    <row r="708" ht="30" customHeight="1"/>
    <row r="709" ht="30" customHeight="1"/>
    <row r="710" ht="30" customHeight="1"/>
    <row r="711" ht="30" customHeight="1"/>
    <row r="712" ht="30" customHeight="1"/>
    <row r="713" ht="30" customHeight="1"/>
    <row r="714" ht="30" customHeight="1"/>
    <row r="715" ht="30" customHeight="1"/>
    <row r="716" ht="30" customHeight="1"/>
    <row r="717" ht="30" customHeight="1"/>
    <row r="718" ht="30" customHeight="1"/>
    <row r="719" ht="30" customHeight="1"/>
    <row r="720" ht="30" customHeight="1"/>
    <row r="721" ht="30" customHeight="1"/>
    <row r="722" ht="30" customHeight="1"/>
    <row r="723" ht="30" customHeight="1"/>
    <row r="724" ht="30" customHeight="1"/>
    <row r="725" ht="30" customHeight="1"/>
    <row r="726" ht="30" customHeight="1"/>
    <row r="727" ht="30" customHeight="1"/>
    <row r="728" ht="30" customHeight="1"/>
    <row r="729" ht="30" customHeight="1"/>
    <row r="730" ht="30" customHeight="1"/>
    <row r="731" ht="30" customHeight="1"/>
    <row r="732" ht="30" customHeight="1"/>
    <row r="733" ht="30" customHeight="1"/>
    <row r="734" ht="30" customHeight="1"/>
    <row r="735" ht="30" customHeight="1"/>
    <row r="736" ht="30" customHeight="1"/>
    <row r="737" ht="30" customHeight="1"/>
    <row r="738" ht="30" customHeight="1"/>
    <row r="739" ht="30" customHeight="1"/>
    <row r="740" ht="30" customHeight="1"/>
    <row r="741" ht="30" customHeight="1"/>
    <row r="742" ht="30" customHeight="1"/>
    <row r="743" ht="30" customHeight="1"/>
    <row r="744" ht="30" customHeight="1"/>
    <row r="745" ht="30" customHeight="1"/>
    <row r="746" ht="30" customHeight="1"/>
    <row r="747" ht="30" customHeight="1"/>
    <row r="748" ht="30" customHeight="1"/>
    <row r="749" ht="30" customHeight="1"/>
    <row r="750" ht="30" customHeight="1"/>
    <row r="751" ht="30" customHeight="1"/>
    <row r="752" ht="30" customHeight="1"/>
    <row r="753" ht="30" customHeight="1"/>
    <row r="754" ht="30" customHeight="1"/>
    <row r="755" ht="30" customHeight="1"/>
    <row r="756" ht="30" customHeight="1"/>
    <row r="757" ht="30" customHeight="1"/>
    <row r="758" ht="30" customHeight="1"/>
    <row r="759" ht="30" customHeight="1"/>
    <row r="760" ht="30" customHeight="1"/>
    <row r="761" ht="30" customHeight="1"/>
    <row r="762" ht="30" customHeight="1"/>
    <row r="763" ht="30" customHeight="1"/>
    <row r="764" ht="30" customHeight="1"/>
    <row r="765" ht="30" customHeight="1"/>
    <row r="766" ht="30" customHeight="1"/>
    <row r="767" ht="30" customHeight="1"/>
    <row r="768" ht="30" customHeight="1"/>
    <row r="769" ht="30" customHeight="1"/>
    <row r="770" ht="30" customHeight="1"/>
    <row r="771" ht="30" customHeight="1"/>
    <row r="772" ht="30" customHeight="1"/>
    <row r="773" ht="30" customHeight="1"/>
    <row r="774" ht="30" customHeight="1"/>
    <row r="775" ht="30" customHeight="1"/>
    <row r="776" ht="30" customHeight="1"/>
    <row r="777" ht="30" customHeight="1"/>
    <row r="778" ht="30" customHeight="1"/>
    <row r="779" ht="30" customHeight="1"/>
    <row r="780" ht="30" customHeight="1"/>
    <row r="781" ht="30" customHeight="1"/>
    <row r="782" ht="30" customHeight="1"/>
    <row r="783" ht="30" customHeight="1"/>
    <row r="784" ht="30" customHeight="1"/>
    <row r="785" ht="30" customHeight="1"/>
    <row r="786" ht="30" customHeight="1"/>
    <row r="787" ht="30" customHeight="1"/>
    <row r="788" ht="30" customHeight="1"/>
    <row r="789" ht="30" customHeight="1"/>
    <row r="790" ht="30" customHeight="1"/>
    <row r="791" ht="30" customHeight="1"/>
    <row r="792" ht="30" customHeight="1"/>
    <row r="793" ht="30" customHeight="1"/>
    <row r="794" ht="30" customHeight="1"/>
    <row r="795" ht="30" customHeight="1"/>
    <row r="796" ht="30" customHeight="1"/>
    <row r="797" ht="30" customHeight="1"/>
    <row r="798" ht="30" customHeight="1"/>
    <row r="799" ht="30" customHeight="1"/>
    <row r="800" ht="30" customHeight="1"/>
    <row r="801" ht="30" customHeight="1"/>
    <row r="802" ht="30" customHeight="1"/>
    <row r="803" ht="30" customHeight="1"/>
    <row r="804" ht="30" customHeight="1"/>
    <row r="805" ht="30" customHeight="1"/>
    <row r="806" ht="30" customHeight="1"/>
    <row r="807" ht="30" customHeight="1"/>
    <row r="808" ht="30" customHeight="1"/>
    <row r="809" ht="30" customHeight="1"/>
    <row r="810" ht="30" customHeight="1"/>
    <row r="811" ht="30" customHeight="1"/>
    <row r="812" ht="30" customHeight="1"/>
    <row r="813" ht="30" customHeight="1"/>
    <row r="814" ht="30" customHeight="1"/>
    <row r="815" ht="30" customHeight="1"/>
    <row r="816" ht="30" customHeight="1"/>
    <row r="817" ht="30" customHeight="1"/>
    <row r="818" ht="30" customHeight="1"/>
    <row r="819" ht="30" customHeight="1"/>
    <row r="820" ht="30" customHeight="1"/>
    <row r="821" ht="30" customHeight="1"/>
    <row r="822" ht="30" customHeight="1"/>
    <row r="823" ht="30" customHeight="1"/>
    <row r="824" ht="30" customHeight="1"/>
    <row r="825" ht="30" customHeight="1"/>
    <row r="826" ht="30" customHeight="1"/>
    <row r="827" ht="30" customHeight="1"/>
    <row r="828" ht="30" customHeight="1"/>
    <row r="829" ht="30" customHeight="1"/>
    <row r="830" ht="30" customHeight="1"/>
    <row r="831" ht="30" customHeight="1"/>
    <row r="832" ht="30" customHeight="1"/>
    <row r="833" ht="30" customHeight="1"/>
    <row r="834" ht="30" customHeight="1"/>
    <row r="835" ht="30" customHeight="1"/>
    <row r="836" ht="30" customHeight="1"/>
    <row r="837" ht="30" customHeight="1"/>
    <row r="838" ht="30" customHeight="1"/>
    <row r="839" ht="30" customHeight="1"/>
    <row r="840" ht="30" customHeight="1"/>
    <row r="841" ht="30" customHeight="1"/>
    <row r="842" ht="30" customHeight="1"/>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I8:I9"/>
    <mergeCell ref="L8:L9"/>
    <mergeCell ref="N8:N9"/>
    <mergeCell ref="A4:A5"/>
    <mergeCell ref="C4:C5"/>
    <mergeCell ref="D4:D5"/>
    <mergeCell ref="F4:F5"/>
    <mergeCell ref="G4:G5"/>
    <mergeCell ref="I4:I5"/>
    <mergeCell ref="L4:L5"/>
    <mergeCell ref="N4:N5"/>
    <mergeCell ref="A8:A9"/>
    <mergeCell ref="C8:C9"/>
    <mergeCell ref="D8:D9"/>
    <mergeCell ref="F8:F9"/>
    <mergeCell ref="G8:G9"/>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O290"/>
  <sheetViews>
    <sheetView view="pageBreakPreview" topLeftCell="A2" zoomScale="85" zoomScaleNormal="100" zoomScaleSheetLayoutView="85" zoomScalePageLayoutView="120" workbookViewId="0">
      <selection activeCell="C16" sqref="C16"/>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70">
        <v>29</v>
      </c>
      <c r="B4" s="74" t="s">
        <v>334</v>
      </c>
      <c r="C4" s="1378">
        <v>4592</v>
      </c>
      <c r="D4" s="1380" t="s">
        <v>310</v>
      </c>
      <c r="E4" s="75" t="s">
        <v>896</v>
      </c>
      <c r="F4" s="1382"/>
      <c r="G4" s="1380" t="s">
        <v>897</v>
      </c>
      <c r="H4" s="85"/>
      <c r="I4" s="1475" t="s">
        <v>886</v>
      </c>
      <c r="J4" s="96"/>
      <c r="K4" s="94" t="s">
        <v>897</v>
      </c>
      <c r="L4" s="1425"/>
      <c r="M4" s="82"/>
      <c r="N4" s="1590"/>
      <c r="O4" s="118"/>
    </row>
    <row r="5" spans="1:15" ht="30" customHeight="1">
      <c r="A5" s="1570"/>
      <c r="B5" s="74" t="s">
        <v>1154</v>
      </c>
      <c r="C5" s="1379"/>
      <c r="D5" s="1381"/>
      <c r="E5" s="75"/>
      <c r="F5" s="1383"/>
      <c r="G5" s="1381"/>
      <c r="H5" s="75"/>
      <c r="I5" s="1593"/>
      <c r="J5" s="96"/>
      <c r="K5" s="94" t="s">
        <v>459</v>
      </c>
      <c r="L5" s="1425"/>
      <c r="M5" s="82"/>
      <c r="N5" s="1590"/>
      <c r="O5" s="118"/>
    </row>
    <row r="6" spans="1:15" ht="30" customHeight="1">
      <c r="A6" s="1385">
        <v>30</v>
      </c>
      <c r="B6" s="68" t="s">
        <v>898</v>
      </c>
      <c r="C6" s="1363">
        <v>795</v>
      </c>
      <c r="D6" s="1364" t="s">
        <v>310</v>
      </c>
      <c r="E6" s="69" t="s">
        <v>869</v>
      </c>
      <c r="F6" s="1389"/>
      <c r="G6" s="1364"/>
      <c r="I6" s="1591" t="s">
        <v>886</v>
      </c>
      <c r="J6" s="90"/>
      <c r="K6" s="76"/>
      <c r="N6" s="1426"/>
      <c r="O6" s="118"/>
    </row>
    <row r="7" spans="1:15" ht="30" customHeight="1">
      <c r="A7" s="1385"/>
      <c r="B7" s="68" t="s">
        <v>899</v>
      </c>
      <c r="C7" s="1363"/>
      <c r="D7" s="1365"/>
      <c r="E7" s="69"/>
      <c r="F7" s="1366"/>
      <c r="G7" s="1365"/>
      <c r="I7" s="1592"/>
      <c r="J7" s="91"/>
      <c r="K7" s="79"/>
      <c r="N7" s="1426"/>
      <c r="O7" s="118"/>
    </row>
    <row r="8" spans="1:15" ht="30" customHeight="1">
      <c r="J8" s="90"/>
      <c r="K8" s="76"/>
    </row>
    <row r="9" spans="1:15" ht="30" customHeight="1">
      <c r="J9" s="90"/>
      <c r="K9" s="76"/>
    </row>
    <row r="10" spans="1:15" ht="30" customHeight="1">
      <c r="J10" s="90"/>
      <c r="K10" s="76"/>
    </row>
    <row r="11" spans="1:15" ht="30" customHeight="1">
      <c r="J11" s="90"/>
      <c r="K11" s="76"/>
    </row>
    <row r="12" spans="1:15" ht="30" customHeight="1">
      <c r="J12" s="90"/>
      <c r="K12" s="76"/>
    </row>
    <row r="13" spans="1:15" ht="30" customHeight="1">
      <c r="J13" s="90"/>
      <c r="K13" s="76"/>
    </row>
    <row r="14" spans="1:15" ht="30" customHeight="1">
      <c r="J14" s="90"/>
      <c r="K14" s="76"/>
    </row>
    <row r="15" spans="1:15" ht="30" customHeight="1">
      <c r="J15" s="90"/>
      <c r="K15" s="76"/>
    </row>
    <row r="16" spans="1:15" ht="30" customHeight="1">
      <c r="J16" s="90"/>
      <c r="K16" s="76"/>
    </row>
    <row r="17" spans="10:11" ht="30" customHeight="1">
      <c r="J17" s="90"/>
      <c r="K17" s="76"/>
    </row>
    <row r="18" spans="10:11" ht="30" customHeight="1">
      <c r="J18" s="90"/>
      <c r="K18" s="76"/>
    </row>
    <row r="19" spans="10:11" ht="30" customHeight="1">
      <c r="J19" s="90"/>
      <c r="K19" s="76"/>
    </row>
    <row r="20" spans="10:11" ht="30" customHeight="1">
      <c r="J20" s="90"/>
      <c r="K20" s="76"/>
    </row>
    <row r="21" spans="10:11" ht="30" customHeight="1">
      <c r="J21" s="90"/>
      <c r="K21" s="76"/>
    </row>
    <row r="22" spans="10:11" ht="30" customHeight="1">
      <c r="J22" s="90"/>
      <c r="K22" s="76"/>
    </row>
    <row r="23" spans="10:11" ht="30" customHeight="1">
      <c r="J23" s="90"/>
      <c r="K23" s="76"/>
    </row>
    <row r="24" spans="10:11" ht="30" customHeight="1">
      <c r="J24" s="90"/>
      <c r="K24" s="76"/>
    </row>
    <row r="25" spans="10:11" ht="30" customHeight="1">
      <c r="J25" s="90"/>
      <c r="K25" s="76"/>
    </row>
    <row r="26" spans="10:11" ht="30" customHeight="1">
      <c r="J26" s="90"/>
      <c r="K26" s="76"/>
    </row>
    <row r="27" spans="10:11" ht="30" customHeight="1">
      <c r="J27" s="90"/>
      <c r="K27" s="76"/>
    </row>
    <row r="28" spans="10:11" ht="30" customHeight="1">
      <c r="J28" s="90"/>
      <c r="K28" s="76"/>
    </row>
    <row r="29" spans="10:11" ht="30" customHeight="1">
      <c r="J29" s="90"/>
      <c r="K29" s="76"/>
    </row>
    <row r="30" spans="10:11" ht="30" customHeight="1">
      <c r="J30" s="90"/>
      <c r="K30" s="76"/>
    </row>
    <row r="31" spans="10:11" ht="30" customHeight="1">
      <c r="J31" s="90"/>
      <c r="K31" s="76"/>
    </row>
    <row r="32" spans="10:11" ht="30" customHeight="1">
      <c r="J32" s="90"/>
      <c r="K32" s="76"/>
    </row>
    <row r="33" spans="10:11" ht="30" customHeight="1">
      <c r="J33" s="90"/>
      <c r="K33" s="76"/>
    </row>
    <row r="34" spans="10:11" ht="30" customHeight="1">
      <c r="J34" s="90"/>
      <c r="K34" s="76"/>
    </row>
    <row r="35" spans="10:11" ht="30" customHeight="1">
      <c r="J35" s="90"/>
      <c r="K35" s="76"/>
    </row>
    <row r="36" spans="10:11" ht="30" customHeight="1">
      <c r="J36" s="90"/>
      <c r="K36" s="76"/>
    </row>
    <row r="37" spans="10:11" ht="30" customHeight="1">
      <c r="J37" s="90"/>
      <c r="K37" s="76"/>
    </row>
    <row r="38" spans="10:11" ht="30" customHeight="1">
      <c r="J38" s="90"/>
      <c r="K38" s="76"/>
    </row>
    <row r="39" spans="10:11" ht="30" customHeight="1">
      <c r="J39" s="90"/>
      <c r="K39" s="76"/>
    </row>
    <row r="40" spans="10:11" ht="30" customHeight="1">
      <c r="J40" s="90"/>
      <c r="K40" s="76"/>
    </row>
    <row r="41" spans="10:11" ht="30" customHeight="1">
      <c r="J41" s="90"/>
      <c r="K41" s="76"/>
    </row>
    <row r="42" spans="10:11" ht="30" customHeight="1">
      <c r="J42" s="90"/>
      <c r="K42" s="76"/>
    </row>
    <row r="43" spans="10:11" ht="30" customHeight="1">
      <c r="J43" s="90"/>
      <c r="K43" s="76"/>
    </row>
    <row r="44" spans="10:11" ht="30" customHeight="1">
      <c r="J44" s="90"/>
      <c r="K44" s="76"/>
    </row>
    <row r="45" spans="10:11" ht="30" customHeight="1">
      <c r="J45" s="90"/>
      <c r="K45" s="76"/>
    </row>
    <row r="46" spans="10:11" ht="30" customHeight="1">
      <c r="J46" s="90"/>
      <c r="K46" s="76"/>
    </row>
    <row r="47" spans="10:11" ht="30" customHeight="1">
      <c r="J47" s="90"/>
      <c r="K47" s="76"/>
    </row>
    <row r="48" spans="10:11" ht="30" customHeight="1">
      <c r="J48" s="90"/>
      <c r="K48" s="76"/>
    </row>
    <row r="49" spans="10:11" ht="30" customHeight="1">
      <c r="J49" s="90"/>
      <c r="K49" s="76"/>
    </row>
    <row r="50" spans="10:11" ht="30" customHeight="1">
      <c r="J50" s="90"/>
      <c r="K50" s="76"/>
    </row>
    <row r="51" spans="10:11" ht="30" customHeight="1">
      <c r="J51" s="90"/>
      <c r="K51" s="76"/>
    </row>
    <row r="52" spans="10:11" ht="30" customHeight="1">
      <c r="J52" s="90"/>
      <c r="K52" s="76"/>
    </row>
    <row r="53" spans="10:11" ht="30" customHeight="1"/>
    <row r="54" spans="10:11" ht="30" customHeight="1"/>
    <row r="55" spans="10:11" ht="30" customHeight="1"/>
    <row r="56" spans="10:11" ht="30" customHeight="1"/>
    <row r="57" spans="10:11" ht="30" customHeight="1"/>
    <row r="58" spans="10:11" ht="30" customHeight="1"/>
    <row r="59" spans="10:11" ht="30" customHeight="1"/>
    <row r="60" spans="10:11" ht="30" customHeight="1"/>
    <row r="61" spans="10:11" ht="30" customHeight="1"/>
    <row r="62" spans="10:11" ht="30" customHeight="1"/>
    <row r="63" spans="10:11" ht="30" customHeight="1"/>
    <row r="64" spans="10:11" ht="30" customHeight="1"/>
    <row r="65" ht="30" customHeight="1"/>
    <row r="66" ht="30" customHeight="1"/>
    <row r="67" ht="30" customHeight="1"/>
    <row r="68" ht="30" customHeight="1"/>
    <row r="69" ht="30" customHeight="1"/>
    <row r="70" ht="30" customHeight="1"/>
    <row r="71" ht="30" customHeight="1"/>
    <row r="72" ht="30" customHeight="1"/>
    <row r="73" ht="30" customHeight="1"/>
    <row r="74" ht="30" customHeight="1"/>
    <row r="75" ht="30" customHeight="1"/>
    <row r="76" ht="30" customHeight="1"/>
    <row r="77" ht="30" customHeight="1"/>
    <row r="78" ht="30" customHeight="1"/>
    <row r="79" ht="30" customHeight="1"/>
    <row r="80" ht="30" customHeight="1"/>
    <row r="81" ht="30" customHeight="1"/>
    <row r="82" ht="30" customHeight="1"/>
    <row r="83" ht="30" customHeight="1"/>
    <row r="84" ht="30" customHeight="1"/>
    <row r="85" ht="30" customHeight="1"/>
    <row r="86" ht="30" customHeight="1"/>
    <row r="87" ht="30" customHeight="1"/>
    <row r="88" ht="30" customHeight="1"/>
    <row r="89" ht="30" customHeight="1"/>
    <row r="90" ht="30" customHeight="1"/>
    <row r="91" ht="30" customHeight="1"/>
    <row r="92" ht="30" customHeight="1"/>
    <row r="93" ht="30" customHeight="1"/>
    <row r="94" ht="30" customHeight="1"/>
    <row r="95" ht="30" customHeight="1"/>
    <row r="96" ht="30" customHeight="1"/>
    <row r="97" ht="30" customHeight="1"/>
    <row r="98" ht="30" customHeight="1"/>
    <row r="99" ht="30" customHeight="1"/>
    <row r="100" ht="30" customHeight="1"/>
    <row r="101" ht="30" customHeight="1"/>
    <row r="102" ht="30" customHeight="1"/>
    <row r="103" ht="30" customHeight="1"/>
    <row r="104" ht="30" customHeight="1"/>
    <row r="105" ht="30" customHeight="1"/>
    <row r="106" ht="30" customHeight="1"/>
    <row r="107" ht="30" customHeight="1"/>
    <row r="108" ht="30" customHeight="1"/>
    <row r="109" ht="30" customHeight="1"/>
    <row r="110" ht="30" customHeight="1"/>
    <row r="111" ht="30" customHeight="1"/>
    <row r="112" ht="30" customHeight="1"/>
    <row r="113" ht="30" customHeight="1"/>
    <row r="114" ht="30" customHeight="1"/>
    <row r="115" ht="30" customHeight="1"/>
    <row r="116" ht="30" customHeight="1"/>
    <row r="117" ht="30" customHeight="1"/>
    <row r="118" ht="30" customHeight="1"/>
    <row r="119" ht="30" customHeight="1"/>
    <row r="120" ht="30" customHeight="1"/>
    <row r="121" ht="30" customHeight="1"/>
    <row r="122" ht="30" customHeight="1"/>
    <row r="123" ht="30" customHeight="1"/>
    <row r="124" ht="30" customHeight="1"/>
    <row r="125" ht="30" customHeight="1"/>
    <row r="126" ht="30" customHeight="1"/>
    <row r="127" ht="30" customHeight="1"/>
    <row r="128"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row r="240" ht="30" customHeight="1"/>
    <row r="241" ht="30" customHeight="1"/>
    <row r="242" ht="30" customHeight="1"/>
    <row r="243" ht="30" customHeight="1"/>
    <row r="244" ht="30" customHeight="1"/>
    <row r="245" ht="30" customHeight="1"/>
    <row r="246" ht="30" customHeight="1"/>
    <row r="247" ht="30" customHeight="1"/>
    <row r="248" ht="30" customHeight="1"/>
    <row r="249" ht="30" customHeight="1"/>
    <row r="250" ht="30" customHeight="1"/>
    <row r="251" ht="30" customHeight="1"/>
    <row r="252" ht="30" customHeight="1"/>
    <row r="253" ht="30" customHeight="1"/>
    <row r="254" ht="30" customHeight="1"/>
    <row r="255" ht="30" customHeight="1"/>
    <row r="256" ht="30" customHeight="1"/>
    <row r="257" ht="30" customHeight="1"/>
    <row r="258" ht="30" customHeight="1"/>
    <row r="259" ht="30" customHeight="1"/>
    <row r="260" ht="30" customHeight="1"/>
    <row r="261" ht="30" customHeight="1"/>
    <row r="262" ht="30" customHeight="1"/>
    <row r="263" ht="30" customHeight="1"/>
    <row r="264" ht="30" customHeight="1"/>
    <row r="265" ht="30" customHeight="1"/>
    <row r="266" ht="30" customHeight="1"/>
    <row r="267" ht="30" customHeight="1"/>
    <row r="268" ht="30" customHeight="1"/>
    <row r="269" ht="30" customHeight="1"/>
    <row r="270" ht="30" customHeight="1"/>
    <row r="271" ht="30" customHeight="1"/>
    <row r="272" ht="30" customHeight="1"/>
    <row r="273" ht="30" customHeight="1"/>
    <row r="274" ht="30" customHeight="1"/>
    <row r="275" ht="30" customHeight="1"/>
    <row r="276" ht="30" customHeight="1"/>
    <row r="277" ht="30" customHeight="1"/>
    <row r="278" ht="30" customHeight="1"/>
    <row r="279" ht="30" customHeight="1"/>
    <row r="280" ht="30" customHeight="1"/>
    <row r="281" ht="30" customHeight="1"/>
    <row r="282" ht="30" customHeight="1"/>
    <row r="283" ht="30" customHeight="1"/>
    <row r="284" ht="30" customHeight="1"/>
    <row r="285" ht="30" customHeight="1"/>
    <row r="286" ht="30" customHeight="1"/>
    <row r="287" ht="30" customHeight="1"/>
    <row r="288" ht="30" customHeight="1"/>
    <row r="289" ht="30" customHeight="1"/>
    <row r="290" ht="30" customHeight="1"/>
  </sheetData>
  <mergeCells count="24">
    <mergeCell ref="L4:L5"/>
    <mergeCell ref="N4:N5"/>
    <mergeCell ref="I6:I7"/>
    <mergeCell ref="N6:N7"/>
    <mergeCell ref="I4:I5"/>
    <mergeCell ref="A6:A7"/>
    <mergeCell ref="C6:C7"/>
    <mergeCell ref="D6:D7"/>
    <mergeCell ref="F6:F7"/>
    <mergeCell ref="G6:G7"/>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2" manualBreakCount="2">
    <brk id="19" max="13" man="1"/>
    <brk id="30" max="1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O245"/>
  <sheetViews>
    <sheetView view="pageBreakPreview" zoomScale="110" zoomScaleNormal="100" zoomScaleSheetLayoutView="110" zoomScalePageLayoutView="120" workbookViewId="0">
      <selection activeCell="C22" sqref="C22"/>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385">
        <v>21</v>
      </c>
      <c r="B4" s="68" t="s">
        <v>408</v>
      </c>
      <c r="C4" s="1362">
        <v>32</v>
      </c>
      <c r="D4" s="1364" t="s">
        <v>315</v>
      </c>
      <c r="E4" s="69" t="s">
        <v>479</v>
      </c>
      <c r="F4" s="1389"/>
      <c r="G4" s="1364"/>
      <c r="I4" s="1591" t="s">
        <v>887</v>
      </c>
      <c r="J4" s="90"/>
      <c r="K4" s="76"/>
      <c r="L4" s="1443"/>
      <c r="N4" s="1369"/>
      <c r="O4" s="118"/>
    </row>
    <row r="5" spans="1:15" ht="30" customHeight="1">
      <c r="A5" s="1385"/>
      <c r="B5" s="68" t="s">
        <v>409</v>
      </c>
      <c r="C5" s="1363"/>
      <c r="D5" s="1365"/>
      <c r="E5" s="69"/>
      <c r="F5" s="1366"/>
      <c r="G5" s="1365"/>
      <c r="I5" s="1592"/>
      <c r="J5" s="91"/>
      <c r="K5" s="79"/>
      <c r="L5" s="1443"/>
      <c r="N5" s="1369"/>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376"/>
      <c r="B8" s="128"/>
      <c r="C8" s="1378"/>
      <c r="D8" s="1380"/>
      <c r="E8" s="85"/>
      <c r="F8" s="1378"/>
      <c r="G8" s="1380"/>
      <c r="H8" s="85"/>
      <c r="I8" s="1535"/>
      <c r="J8" s="81"/>
      <c r="K8" s="94"/>
      <c r="L8" s="1425"/>
      <c r="M8" s="77"/>
      <c r="N8" s="1535"/>
      <c r="O8" s="118"/>
    </row>
    <row r="9" spans="1:15" ht="30" customHeight="1">
      <c r="A9" s="1376"/>
      <c r="B9" s="77"/>
      <c r="C9" s="1379"/>
      <c r="D9" s="1381"/>
      <c r="E9" s="85"/>
      <c r="F9" s="1379"/>
      <c r="G9" s="1381"/>
      <c r="H9" s="127"/>
      <c r="I9" s="1536"/>
      <c r="J9" s="81"/>
      <c r="K9" s="94"/>
      <c r="L9" s="1425"/>
      <c r="M9" s="77"/>
      <c r="N9" s="1537"/>
      <c r="O9" s="118"/>
    </row>
    <row r="10" spans="1:15" ht="30" customHeight="1">
      <c r="A10" s="1376"/>
      <c r="B10" s="128"/>
      <c r="C10" s="1378"/>
      <c r="D10" s="1380"/>
      <c r="E10" s="85"/>
      <c r="F10" s="1378"/>
      <c r="G10" s="1380"/>
      <c r="H10" s="85"/>
      <c r="I10" s="1535"/>
      <c r="J10" s="81"/>
      <c r="K10" s="94"/>
      <c r="L10" s="1425"/>
      <c r="M10" s="77"/>
      <c r="N10" s="1535"/>
      <c r="O10" s="118"/>
    </row>
    <row r="11" spans="1:15" ht="30" customHeight="1">
      <c r="A11" s="1376"/>
      <c r="B11" s="77"/>
      <c r="C11" s="1379"/>
      <c r="D11" s="1381"/>
      <c r="E11" s="85"/>
      <c r="F11" s="1379"/>
      <c r="G11" s="1381"/>
      <c r="H11" s="127"/>
      <c r="I11" s="1536"/>
      <c r="J11" s="81"/>
      <c r="K11" s="94"/>
      <c r="L11" s="1425"/>
      <c r="M11" s="77"/>
      <c r="N11" s="1537"/>
      <c r="O11" s="118"/>
    </row>
    <row r="12" spans="1:15" ht="30" customHeight="1">
      <c r="A12" s="1376"/>
      <c r="B12" s="128"/>
      <c r="C12" s="1378"/>
      <c r="D12" s="1380"/>
      <c r="E12" s="85"/>
      <c r="F12" s="1382"/>
      <c r="G12" s="1380"/>
      <c r="H12" s="85"/>
      <c r="I12" s="1535"/>
      <c r="J12" s="81"/>
      <c r="K12" s="94"/>
      <c r="L12" s="1425"/>
      <c r="M12" s="77"/>
      <c r="N12" s="1535"/>
      <c r="O12" s="118"/>
    </row>
    <row r="13" spans="1:15" ht="30" customHeight="1">
      <c r="A13" s="1376"/>
      <c r="B13" s="77"/>
      <c r="C13" s="1379"/>
      <c r="D13" s="1381"/>
      <c r="E13" s="85"/>
      <c r="F13" s="1538"/>
      <c r="G13" s="1381"/>
      <c r="H13" s="127"/>
      <c r="I13" s="1536"/>
      <c r="J13" s="81"/>
      <c r="K13" s="94"/>
      <c r="L13" s="1425"/>
      <c r="M13" s="77"/>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30" customHeight="1">
      <c r="A26" s="126"/>
      <c r="B26" s="77"/>
      <c r="C26" s="125"/>
      <c r="D26" s="124"/>
      <c r="E26" s="85"/>
      <c r="F26" s="123"/>
      <c r="G26" s="122"/>
      <c r="H26" s="85"/>
      <c r="I26" s="121"/>
      <c r="J26" s="81"/>
      <c r="K26" s="94"/>
      <c r="L26" s="120"/>
      <c r="M26" s="77"/>
      <c r="N26" s="119"/>
      <c r="O26" s="118"/>
    </row>
    <row r="27" spans="1:15" ht="30" customHeight="1">
      <c r="A27" s="126"/>
      <c r="B27" s="77"/>
      <c r="C27" s="125"/>
      <c r="D27" s="124"/>
      <c r="E27" s="85"/>
      <c r="F27" s="123"/>
      <c r="G27" s="122"/>
      <c r="H27" s="85"/>
      <c r="I27" s="121"/>
      <c r="J27" s="81"/>
      <c r="K27" s="94"/>
      <c r="L27" s="120"/>
      <c r="M27" s="77"/>
      <c r="N27" s="119"/>
      <c r="O27" s="118"/>
    </row>
    <row r="28" spans="1:15" ht="30" customHeight="1">
      <c r="A28" s="126"/>
      <c r="B28" s="77"/>
      <c r="C28" s="125"/>
      <c r="D28" s="124"/>
      <c r="E28" s="85"/>
      <c r="F28" s="123"/>
      <c r="G28" s="122"/>
      <c r="H28" s="85"/>
      <c r="I28" s="121"/>
      <c r="J28" s="81"/>
      <c r="K28" s="94"/>
      <c r="L28" s="120"/>
      <c r="M28" s="77"/>
      <c r="N28" s="119"/>
      <c r="O28" s="118"/>
    </row>
    <row r="29" spans="1:15" ht="30" customHeight="1">
      <c r="A29" s="126"/>
      <c r="B29" s="77"/>
      <c r="C29" s="125"/>
      <c r="D29" s="124"/>
      <c r="E29" s="85"/>
      <c r="F29" s="123"/>
      <c r="G29" s="122"/>
      <c r="H29" s="85"/>
      <c r="I29" s="121"/>
      <c r="J29" s="81"/>
      <c r="K29" s="94"/>
      <c r="L29" s="120"/>
      <c r="M29" s="77"/>
      <c r="N29" s="119"/>
      <c r="O29" s="118"/>
    </row>
    <row r="30" spans="1:15" ht="30" customHeight="1">
      <c r="A30" s="126"/>
      <c r="B30" s="77"/>
      <c r="C30" s="125"/>
      <c r="D30" s="124"/>
      <c r="E30" s="85"/>
      <c r="F30" s="123"/>
      <c r="G30" s="122"/>
      <c r="H30" s="85"/>
      <c r="I30" s="121"/>
      <c r="J30" s="81"/>
      <c r="K30" s="94"/>
      <c r="L30" s="120"/>
      <c r="M30" s="77"/>
      <c r="N30" s="119"/>
      <c r="O30" s="118"/>
    </row>
    <row r="31" spans="1:15" ht="30" customHeight="1">
      <c r="A31" s="126"/>
      <c r="B31" s="77"/>
      <c r="C31" s="125"/>
      <c r="D31" s="124"/>
      <c r="E31" s="85"/>
      <c r="F31" s="123"/>
      <c r="G31" s="122"/>
      <c r="H31" s="85"/>
      <c r="I31" s="121"/>
      <c r="J31" s="81"/>
      <c r="K31" s="94"/>
      <c r="L31" s="120"/>
      <c r="M31" s="77"/>
      <c r="N31" s="119"/>
      <c r="O31" s="118"/>
    </row>
    <row r="32" spans="1:15" ht="30" customHeight="1">
      <c r="A32" s="126"/>
      <c r="B32" s="77"/>
      <c r="C32" s="125"/>
      <c r="D32" s="124"/>
      <c r="E32" s="85"/>
      <c r="F32" s="123"/>
      <c r="G32" s="122"/>
      <c r="H32" s="85"/>
      <c r="I32" s="121"/>
      <c r="J32" s="81"/>
      <c r="K32" s="94"/>
      <c r="L32" s="120"/>
      <c r="M32" s="77"/>
      <c r="N32" s="119"/>
      <c r="O32" s="118"/>
    </row>
    <row r="33" spans="1:15" ht="30" customHeight="1">
      <c r="A33" s="126"/>
      <c r="B33" s="77"/>
      <c r="C33" s="125"/>
      <c r="D33" s="124"/>
      <c r="E33" s="85"/>
      <c r="F33" s="123"/>
      <c r="G33" s="122"/>
      <c r="H33" s="85"/>
      <c r="I33" s="121"/>
      <c r="J33" s="81"/>
      <c r="K33" s="94"/>
      <c r="L33" s="120"/>
      <c r="M33" s="77"/>
      <c r="N33" s="119"/>
      <c r="O33" s="118"/>
    </row>
    <row r="34" spans="1:15" ht="30" customHeight="1">
      <c r="A34" s="126"/>
      <c r="B34" s="77"/>
      <c r="C34" s="125"/>
      <c r="D34" s="124"/>
      <c r="E34" s="85"/>
      <c r="F34" s="123"/>
      <c r="G34" s="122"/>
      <c r="H34" s="85"/>
      <c r="I34" s="121"/>
      <c r="J34" s="81"/>
      <c r="K34" s="94"/>
      <c r="L34" s="120"/>
      <c r="M34" s="77"/>
      <c r="N34" s="119"/>
      <c r="O34" s="118"/>
    </row>
    <row r="35" spans="1:15" ht="30" customHeight="1">
      <c r="A35" s="126"/>
      <c r="B35" s="77"/>
      <c r="C35" s="125"/>
      <c r="D35" s="124"/>
      <c r="E35" s="85"/>
      <c r="F35" s="123"/>
      <c r="G35" s="122"/>
      <c r="H35" s="85"/>
      <c r="I35" s="121"/>
      <c r="J35" s="81"/>
      <c r="K35" s="94"/>
      <c r="L35" s="120"/>
      <c r="M35" s="77"/>
      <c r="N35" s="119"/>
      <c r="O35" s="118"/>
    </row>
    <row r="36" spans="1:15" ht="30" customHeight="1">
      <c r="A36" s="126"/>
      <c r="B36" s="77"/>
      <c r="C36" s="125"/>
      <c r="D36" s="124"/>
      <c r="E36" s="85"/>
      <c r="F36" s="123"/>
      <c r="G36" s="122"/>
      <c r="H36" s="85"/>
      <c r="I36" s="121"/>
      <c r="J36" s="81"/>
      <c r="K36" s="94"/>
      <c r="L36" s="120"/>
      <c r="M36" s="77"/>
      <c r="N36" s="119"/>
      <c r="O36" s="118"/>
    </row>
    <row r="37" spans="1:15" ht="30" customHeight="1">
      <c r="A37" s="126"/>
      <c r="B37" s="77"/>
      <c r="C37" s="125"/>
      <c r="D37" s="124"/>
      <c r="E37" s="85"/>
      <c r="F37" s="123"/>
      <c r="G37" s="122"/>
      <c r="H37" s="85"/>
      <c r="I37" s="121"/>
      <c r="J37" s="81"/>
      <c r="K37" s="94"/>
      <c r="L37" s="120"/>
      <c r="M37" s="77"/>
      <c r="N37" s="119"/>
      <c r="O37" s="118"/>
    </row>
    <row r="38" spans="1:15" ht="30" customHeight="1">
      <c r="A38" s="126"/>
      <c r="B38" s="77"/>
      <c r="C38" s="125"/>
      <c r="D38" s="124"/>
      <c r="E38" s="85"/>
      <c r="F38" s="123"/>
      <c r="G38" s="122"/>
      <c r="H38" s="85"/>
      <c r="I38" s="121"/>
      <c r="J38" s="81"/>
      <c r="K38" s="94"/>
      <c r="L38" s="120"/>
      <c r="M38" s="77"/>
      <c r="N38" s="119"/>
      <c r="O38" s="118"/>
    </row>
    <row r="39" spans="1:15" ht="30" customHeight="1">
      <c r="A39" s="126"/>
      <c r="B39" s="77"/>
      <c r="C39" s="125"/>
      <c r="D39" s="124"/>
      <c r="E39" s="85"/>
      <c r="F39" s="123"/>
      <c r="G39" s="122"/>
      <c r="H39" s="85"/>
      <c r="I39" s="121"/>
      <c r="J39" s="81"/>
      <c r="K39" s="94"/>
      <c r="L39" s="120"/>
      <c r="M39" s="77"/>
      <c r="N39" s="119"/>
      <c r="O39" s="118"/>
    </row>
    <row r="40" spans="1:15" ht="30" customHeight="1">
      <c r="A40" s="126"/>
      <c r="B40" s="77"/>
      <c r="C40" s="125"/>
      <c r="D40" s="124"/>
      <c r="E40" s="85"/>
      <c r="F40" s="123"/>
      <c r="G40" s="122"/>
      <c r="H40" s="85"/>
      <c r="I40" s="121"/>
      <c r="J40" s="81"/>
      <c r="K40" s="94"/>
      <c r="L40" s="120"/>
      <c r="M40" s="77"/>
      <c r="N40" s="119"/>
      <c r="O40" s="118"/>
    </row>
    <row r="41" spans="1:15" ht="30" customHeight="1">
      <c r="A41" s="126"/>
      <c r="B41" s="77"/>
      <c r="C41" s="125"/>
      <c r="D41" s="124"/>
      <c r="E41" s="85"/>
      <c r="F41" s="123"/>
      <c r="G41" s="122"/>
      <c r="H41" s="85"/>
      <c r="I41" s="121"/>
      <c r="J41" s="81"/>
      <c r="K41" s="94"/>
      <c r="L41" s="120"/>
      <c r="M41" s="77"/>
      <c r="N41" s="119"/>
      <c r="O41" s="118"/>
    </row>
    <row r="42" spans="1:15" ht="30" customHeight="1">
      <c r="A42" s="126"/>
      <c r="B42" s="77"/>
      <c r="C42" s="125"/>
      <c r="D42" s="124"/>
      <c r="E42" s="85"/>
      <c r="F42" s="123"/>
      <c r="G42" s="122"/>
      <c r="H42" s="85"/>
      <c r="I42" s="121"/>
      <c r="J42" s="81"/>
      <c r="K42" s="94"/>
      <c r="L42" s="120"/>
      <c r="M42" s="77"/>
      <c r="N42" s="119"/>
      <c r="O42" s="118"/>
    </row>
    <row r="43" spans="1:15" ht="30" customHeight="1">
      <c r="A43" s="126"/>
      <c r="B43" s="77"/>
      <c r="C43" s="125"/>
      <c r="D43" s="124"/>
      <c r="E43" s="85"/>
      <c r="F43" s="123"/>
      <c r="G43" s="122"/>
      <c r="H43" s="85"/>
      <c r="I43" s="121"/>
      <c r="J43" s="81"/>
      <c r="K43" s="94"/>
      <c r="L43" s="120"/>
      <c r="M43" s="77"/>
      <c r="N43" s="119"/>
      <c r="O43" s="118"/>
    </row>
    <row r="44" spans="1:15" ht="30" customHeight="1">
      <c r="A44" s="126"/>
      <c r="B44" s="77"/>
      <c r="C44" s="125"/>
      <c r="D44" s="124"/>
      <c r="E44" s="85"/>
      <c r="F44" s="123"/>
      <c r="G44" s="122"/>
      <c r="H44" s="85"/>
      <c r="I44" s="121"/>
      <c r="J44" s="81"/>
      <c r="K44" s="94"/>
      <c r="L44" s="120"/>
      <c r="M44" s="77"/>
      <c r="N44" s="119"/>
      <c r="O44" s="118"/>
    </row>
    <row r="45" spans="1:15" ht="30" customHeight="1">
      <c r="A45" s="126"/>
      <c r="B45" s="77"/>
      <c r="C45" s="125"/>
      <c r="D45" s="124"/>
      <c r="E45" s="85"/>
      <c r="F45" s="123"/>
      <c r="G45" s="122"/>
      <c r="H45" s="85"/>
      <c r="I45" s="121"/>
      <c r="J45" s="81"/>
      <c r="K45" s="94"/>
      <c r="L45" s="120"/>
      <c r="M45" s="77"/>
      <c r="N45" s="119"/>
      <c r="O45" s="118"/>
    </row>
    <row r="46" spans="1:15" ht="30" customHeight="1">
      <c r="A46" s="126"/>
      <c r="B46" s="77"/>
      <c r="C46" s="125"/>
      <c r="D46" s="124"/>
      <c r="E46" s="85"/>
      <c r="F46" s="123"/>
      <c r="G46" s="122"/>
      <c r="H46" s="85"/>
      <c r="I46" s="121"/>
      <c r="J46" s="81"/>
      <c r="K46" s="94"/>
      <c r="L46" s="120"/>
      <c r="M46" s="77"/>
      <c r="N46" s="119"/>
      <c r="O46" s="118"/>
    </row>
    <row r="47" spans="1:15" ht="30" customHeight="1">
      <c r="A47" s="126"/>
      <c r="B47" s="77"/>
      <c r="C47" s="125"/>
      <c r="D47" s="124"/>
      <c r="E47" s="85"/>
      <c r="F47" s="123"/>
      <c r="G47" s="122"/>
      <c r="H47" s="85"/>
      <c r="I47" s="121"/>
      <c r="J47" s="81"/>
      <c r="K47" s="94"/>
      <c r="L47" s="120"/>
      <c r="M47" s="77"/>
      <c r="N47" s="119"/>
      <c r="O47" s="118"/>
    </row>
    <row r="48" spans="1:15" ht="30" customHeight="1">
      <c r="A48" s="126"/>
      <c r="B48" s="77"/>
      <c r="C48" s="125"/>
      <c r="D48" s="124"/>
      <c r="E48" s="85"/>
      <c r="F48" s="123"/>
      <c r="G48" s="122"/>
      <c r="H48" s="85"/>
      <c r="I48" s="121"/>
      <c r="J48" s="81"/>
      <c r="K48" s="94"/>
      <c r="L48" s="120"/>
      <c r="M48" s="77"/>
      <c r="N48" s="119"/>
      <c r="O48" s="118"/>
    </row>
    <row r="49" spans="1:15" ht="30" customHeight="1">
      <c r="A49" s="126"/>
      <c r="B49" s="77"/>
      <c r="C49" s="125"/>
      <c r="D49" s="124"/>
      <c r="E49" s="85"/>
      <c r="F49" s="123"/>
      <c r="G49" s="122"/>
      <c r="H49" s="85"/>
      <c r="I49" s="121"/>
      <c r="J49" s="81"/>
      <c r="K49" s="94"/>
      <c r="L49" s="120"/>
      <c r="M49" s="77"/>
      <c r="N49" s="119"/>
      <c r="O49" s="118"/>
    </row>
    <row r="50" spans="1:15" ht="30" customHeight="1">
      <c r="A50" s="126"/>
      <c r="B50" s="77"/>
      <c r="C50" s="125"/>
      <c r="D50" s="124"/>
      <c r="E50" s="85"/>
      <c r="F50" s="123"/>
      <c r="G50" s="122"/>
      <c r="H50" s="85"/>
      <c r="I50" s="121"/>
      <c r="J50" s="81"/>
      <c r="K50" s="94"/>
      <c r="L50" s="120"/>
      <c r="M50" s="77"/>
      <c r="N50" s="119"/>
      <c r="O50" s="118"/>
    </row>
    <row r="51" spans="1:15" ht="30" customHeight="1">
      <c r="A51" s="126"/>
      <c r="B51" s="77"/>
      <c r="C51" s="125"/>
      <c r="D51" s="124"/>
      <c r="E51" s="85"/>
      <c r="F51" s="123"/>
      <c r="G51" s="122"/>
      <c r="H51" s="85"/>
      <c r="I51" s="121"/>
      <c r="J51" s="81"/>
      <c r="K51" s="94"/>
      <c r="L51" s="120"/>
      <c r="M51" s="77"/>
      <c r="N51" s="119"/>
      <c r="O51" s="118"/>
    </row>
    <row r="52" spans="1:15" ht="30" customHeight="1">
      <c r="A52" s="126"/>
      <c r="B52" s="77"/>
      <c r="C52" s="125"/>
      <c r="D52" s="124"/>
      <c r="E52" s="85"/>
      <c r="F52" s="123"/>
      <c r="G52" s="122"/>
      <c r="H52" s="85"/>
      <c r="I52" s="121"/>
      <c r="J52" s="81"/>
      <c r="K52" s="94"/>
      <c r="L52" s="120"/>
      <c r="M52" s="77"/>
      <c r="N52" s="119"/>
      <c r="O52" s="118"/>
    </row>
    <row r="53" spans="1:15" ht="30" customHeight="1">
      <c r="A53" s="126"/>
      <c r="B53" s="77"/>
      <c r="C53" s="125"/>
      <c r="D53" s="124"/>
      <c r="E53" s="85"/>
      <c r="F53" s="123"/>
      <c r="G53" s="122"/>
      <c r="H53" s="85"/>
      <c r="I53" s="121"/>
      <c r="J53" s="81"/>
      <c r="K53" s="94"/>
      <c r="L53" s="120"/>
      <c r="M53" s="77"/>
      <c r="N53" s="119"/>
      <c r="O53" s="118"/>
    </row>
    <row r="54" spans="1:15" ht="30" customHeight="1">
      <c r="A54" s="126"/>
      <c r="B54" s="77"/>
      <c r="C54" s="125"/>
      <c r="D54" s="124"/>
      <c r="E54" s="85"/>
      <c r="F54" s="123"/>
      <c r="G54" s="122"/>
      <c r="H54" s="85"/>
      <c r="I54" s="121"/>
      <c r="J54" s="81"/>
      <c r="K54" s="94"/>
      <c r="L54" s="120"/>
      <c r="M54" s="77"/>
      <c r="N54" s="119"/>
      <c r="O54" s="118"/>
    </row>
    <row r="55" spans="1:15" ht="30" customHeight="1">
      <c r="A55" s="126"/>
      <c r="B55" s="77"/>
      <c r="C55" s="125"/>
      <c r="D55" s="124"/>
      <c r="E55" s="85"/>
      <c r="F55" s="123"/>
      <c r="G55" s="122"/>
      <c r="H55" s="85"/>
      <c r="I55" s="121"/>
      <c r="J55" s="81"/>
      <c r="K55" s="94"/>
      <c r="L55" s="120"/>
      <c r="M55" s="77"/>
      <c r="N55" s="119"/>
      <c r="O55" s="118"/>
    </row>
    <row r="56" spans="1:15" ht="30" customHeight="1">
      <c r="A56" s="126"/>
      <c r="B56" s="77"/>
      <c r="C56" s="125"/>
      <c r="D56" s="124"/>
      <c r="E56" s="85"/>
      <c r="F56" s="123"/>
      <c r="G56" s="122"/>
      <c r="H56" s="85"/>
      <c r="I56" s="121"/>
      <c r="J56" s="81"/>
      <c r="K56" s="94"/>
      <c r="L56" s="120"/>
      <c r="M56" s="77"/>
      <c r="N56" s="119"/>
      <c r="O56" s="118"/>
    </row>
    <row r="57" spans="1:15" ht="30" customHeight="1">
      <c r="A57" s="126"/>
      <c r="B57" s="77"/>
      <c r="C57" s="125"/>
      <c r="D57" s="124"/>
      <c r="E57" s="85"/>
      <c r="F57" s="123"/>
      <c r="G57" s="122"/>
      <c r="H57" s="85"/>
      <c r="I57" s="121"/>
      <c r="J57" s="81"/>
      <c r="K57" s="94"/>
      <c r="L57" s="120"/>
      <c r="M57" s="77"/>
      <c r="N57" s="119"/>
      <c r="O57" s="118"/>
    </row>
    <row r="58" spans="1:15" ht="30" customHeight="1">
      <c r="A58" s="126"/>
      <c r="B58" s="77"/>
      <c r="C58" s="125"/>
      <c r="D58" s="124"/>
      <c r="E58" s="85"/>
      <c r="F58" s="123"/>
      <c r="G58" s="122"/>
      <c r="H58" s="85"/>
      <c r="I58" s="121"/>
      <c r="J58" s="81"/>
      <c r="K58" s="94"/>
      <c r="L58" s="120"/>
      <c r="M58" s="77"/>
      <c r="N58" s="119"/>
      <c r="O58" s="118"/>
    </row>
    <row r="59" spans="1:15" ht="30" customHeight="1">
      <c r="A59" s="126"/>
      <c r="B59" s="77"/>
      <c r="C59" s="125"/>
      <c r="D59" s="124"/>
      <c r="E59" s="85"/>
      <c r="F59" s="123"/>
      <c r="G59" s="122"/>
      <c r="H59" s="85"/>
      <c r="I59" s="121"/>
      <c r="J59" s="81"/>
      <c r="K59" s="94"/>
      <c r="L59" s="120"/>
      <c r="M59" s="77"/>
      <c r="N59" s="119"/>
      <c r="O59" s="118"/>
    </row>
    <row r="60" spans="1:15" ht="30" customHeight="1">
      <c r="A60" s="126"/>
      <c r="B60" s="77"/>
      <c r="C60" s="125"/>
      <c r="D60" s="124"/>
      <c r="E60" s="85"/>
      <c r="F60" s="123"/>
      <c r="G60" s="122"/>
      <c r="H60" s="85"/>
      <c r="I60" s="121"/>
      <c r="J60" s="81"/>
      <c r="K60" s="94"/>
      <c r="L60" s="120"/>
      <c r="M60" s="77"/>
      <c r="N60" s="119"/>
      <c r="O60" s="118"/>
    </row>
    <row r="61" spans="1:15" ht="30" customHeight="1">
      <c r="A61" s="126"/>
      <c r="B61" s="77"/>
      <c r="C61" s="125"/>
      <c r="D61" s="124"/>
      <c r="E61" s="85"/>
      <c r="F61" s="123"/>
      <c r="G61" s="122"/>
      <c r="H61" s="85"/>
      <c r="I61" s="121"/>
      <c r="J61" s="81"/>
      <c r="K61" s="94"/>
      <c r="L61" s="120"/>
      <c r="M61" s="77"/>
      <c r="N61" s="119"/>
      <c r="O61" s="118"/>
    </row>
    <row r="62" spans="1:15" ht="30" customHeight="1">
      <c r="A62" s="126"/>
      <c r="B62" s="77"/>
      <c r="C62" s="125"/>
      <c r="D62" s="124"/>
      <c r="E62" s="85"/>
      <c r="F62" s="123"/>
      <c r="G62" s="122"/>
      <c r="H62" s="85"/>
      <c r="I62" s="121"/>
      <c r="J62" s="81"/>
      <c r="K62" s="94"/>
      <c r="L62" s="120"/>
      <c r="M62" s="77"/>
      <c r="N62" s="119"/>
      <c r="O62" s="118"/>
    </row>
    <row r="63" spans="1:15" ht="30" customHeight="1">
      <c r="A63" s="126"/>
      <c r="B63" s="77"/>
      <c r="C63" s="125"/>
      <c r="D63" s="124"/>
      <c r="E63" s="85"/>
      <c r="F63" s="123"/>
      <c r="G63" s="122"/>
      <c r="H63" s="85"/>
      <c r="I63" s="121"/>
      <c r="J63" s="81"/>
      <c r="K63" s="94"/>
      <c r="L63" s="120"/>
      <c r="M63" s="77"/>
      <c r="N63" s="119"/>
      <c r="O63" s="118"/>
    </row>
    <row r="64" spans="1:15" ht="30" customHeight="1">
      <c r="A64" s="126"/>
      <c r="B64" s="77"/>
      <c r="C64" s="125"/>
      <c r="D64" s="124"/>
      <c r="E64" s="85"/>
      <c r="F64" s="123"/>
      <c r="G64" s="122"/>
      <c r="H64" s="85"/>
      <c r="I64" s="121"/>
      <c r="J64" s="81"/>
      <c r="K64" s="94"/>
      <c r="L64" s="120"/>
      <c r="M64" s="77"/>
      <c r="N64" s="119"/>
      <c r="O64" s="118"/>
    </row>
    <row r="65" spans="1:15" ht="30" customHeight="1">
      <c r="A65" s="126"/>
      <c r="B65" s="77"/>
      <c r="C65" s="125"/>
      <c r="D65" s="124"/>
      <c r="E65" s="85"/>
      <c r="F65" s="123"/>
      <c r="G65" s="122"/>
      <c r="H65" s="85"/>
      <c r="I65" s="121"/>
      <c r="J65" s="81"/>
      <c r="K65" s="94"/>
      <c r="L65" s="120"/>
      <c r="M65" s="77"/>
      <c r="N65" s="119"/>
      <c r="O65" s="118"/>
    </row>
    <row r="66" spans="1:15" ht="30" customHeight="1">
      <c r="A66" s="126"/>
      <c r="B66" s="77"/>
      <c r="C66" s="125"/>
      <c r="D66" s="124"/>
      <c r="E66" s="85"/>
      <c r="F66" s="123"/>
      <c r="G66" s="122"/>
      <c r="H66" s="85"/>
      <c r="I66" s="121"/>
      <c r="J66" s="81"/>
      <c r="K66" s="94"/>
      <c r="L66" s="120"/>
      <c r="M66" s="77"/>
      <c r="N66" s="119"/>
      <c r="O66" s="118"/>
    </row>
    <row r="67" spans="1:15" ht="30" customHeight="1">
      <c r="A67" s="126"/>
      <c r="B67" s="77"/>
      <c r="C67" s="125"/>
      <c r="D67" s="124"/>
      <c r="E67" s="85"/>
      <c r="F67" s="123"/>
      <c r="G67" s="122"/>
      <c r="H67" s="85"/>
      <c r="I67" s="121"/>
      <c r="J67" s="81"/>
      <c r="K67" s="94"/>
      <c r="L67" s="120"/>
      <c r="M67" s="77"/>
      <c r="N67" s="119"/>
      <c r="O67" s="118"/>
    </row>
    <row r="68" spans="1:15" ht="30" customHeight="1">
      <c r="A68" s="126"/>
      <c r="B68" s="77"/>
      <c r="C68" s="125"/>
      <c r="D68" s="124"/>
      <c r="E68" s="85"/>
      <c r="F68" s="123"/>
      <c r="G68" s="122"/>
      <c r="H68" s="85"/>
      <c r="I68" s="121"/>
      <c r="J68" s="81"/>
      <c r="K68" s="94"/>
      <c r="L68" s="120"/>
      <c r="M68" s="77"/>
      <c r="N68" s="119"/>
      <c r="O68" s="118"/>
    </row>
    <row r="69" spans="1:15" ht="30" customHeight="1">
      <c r="A69" s="126"/>
      <c r="B69" s="77"/>
      <c r="C69" s="125"/>
      <c r="D69" s="124"/>
      <c r="E69" s="85"/>
      <c r="F69" s="123"/>
      <c r="G69" s="122"/>
      <c r="H69" s="85"/>
      <c r="I69" s="121"/>
      <c r="J69" s="81"/>
      <c r="K69" s="94"/>
      <c r="L69" s="120"/>
      <c r="M69" s="77"/>
      <c r="N69" s="119"/>
      <c r="O69" s="118"/>
    </row>
    <row r="70" spans="1:15" ht="30" customHeight="1">
      <c r="A70" s="126"/>
      <c r="B70" s="77"/>
      <c r="C70" s="125"/>
      <c r="D70" s="124"/>
      <c r="E70" s="85"/>
      <c r="F70" s="123"/>
      <c r="G70" s="122"/>
      <c r="H70" s="85"/>
      <c r="I70" s="121"/>
      <c r="J70" s="81"/>
      <c r="K70" s="94"/>
      <c r="L70" s="120"/>
      <c r="M70" s="77"/>
      <c r="N70" s="119"/>
      <c r="O70" s="118"/>
    </row>
    <row r="71" spans="1:15" ht="30" customHeight="1">
      <c r="A71" s="126"/>
      <c r="B71" s="77"/>
      <c r="C71" s="125"/>
      <c r="D71" s="124"/>
      <c r="E71" s="85"/>
      <c r="F71" s="123"/>
      <c r="G71" s="122"/>
      <c r="H71" s="85"/>
      <c r="I71" s="121"/>
      <c r="J71" s="81"/>
      <c r="K71" s="94"/>
      <c r="L71" s="120"/>
      <c r="M71" s="77"/>
      <c r="N71" s="119"/>
      <c r="O71" s="118"/>
    </row>
    <row r="72" spans="1:15" ht="30" customHeight="1">
      <c r="A72" s="126"/>
      <c r="B72" s="77"/>
      <c r="C72" s="125"/>
      <c r="D72" s="124"/>
      <c r="E72" s="85"/>
      <c r="F72" s="123"/>
      <c r="G72" s="122"/>
      <c r="H72" s="85"/>
      <c r="I72" s="121"/>
      <c r="J72" s="81"/>
      <c r="K72" s="94"/>
      <c r="L72" s="120"/>
      <c r="M72" s="77"/>
      <c r="N72" s="119"/>
      <c r="O72" s="118"/>
    </row>
    <row r="73" spans="1:15" ht="30" customHeight="1">
      <c r="A73" s="126"/>
      <c r="B73" s="77"/>
      <c r="C73" s="125"/>
      <c r="D73" s="124"/>
      <c r="E73" s="85"/>
      <c r="F73" s="123"/>
      <c r="G73" s="122"/>
      <c r="H73" s="85"/>
      <c r="I73" s="121"/>
      <c r="J73" s="81"/>
      <c r="K73" s="94"/>
      <c r="L73" s="120"/>
      <c r="M73" s="77"/>
      <c r="N73" s="119"/>
      <c r="O73" s="118"/>
    </row>
    <row r="74" spans="1:15" ht="30" customHeight="1">
      <c r="A74" s="126"/>
      <c r="B74" s="77"/>
      <c r="C74" s="125"/>
      <c r="D74" s="124"/>
      <c r="E74" s="85"/>
      <c r="F74" s="123"/>
      <c r="G74" s="122"/>
      <c r="H74" s="85"/>
      <c r="I74" s="121"/>
      <c r="J74" s="81"/>
      <c r="K74" s="94"/>
      <c r="L74" s="120"/>
      <c r="M74" s="77"/>
      <c r="N74" s="119"/>
      <c r="O74" s="118"/>
    </row>
    <row r="75" spans="1:15" ht="30" customHeight="1">
      <c r="A75" s="126"/>
      <c r="B75" s="77"/>
      <c r="C75" s="125"/>
      <c r="D75" s="124"/>
      <c r="E75" s="85"/>
      <c r="F75" s="123"/>
      <c r="G75" s="122"/>
      <c r="H75" s="85"/>
      <c r="I75" s="121"/>
      <c r="J75" s="81"/>
      <c r="K75" s="94"/>
      <c r="L75" s="120"/>
      <c r="M75" s="77"/>
      <c r="N75" s="119"/>
      <c r="O75" s="118"/>
    </row>
    <row r="76" spans="1:15" ht="30" customHeight="1">
      <c r="A76" s="126"/>
      <c r="B76" s="77"/>
      <c r="C76" s="125"/>
      <c r="D76" s="124"/>
      <c r="E76" s="85"/>
      <c r="F76" s="123"/>
      <c r="G76" s="122"/>
      <c r="H76" s="85"/>
      <c r="I76" s="121"/>
      <c r="J76" s="81"/>
      <c r="K76" s="94"/>
      <c r="L76" s="120"/>
      <c r="M76" s="77"/>
      <c r="N76" s="119"/>
      <c r="O76" s="118"/>
    </row>
    <row r="77" spans="1:15" ht="30" customHeight="1">
      <c r="A77" s="126"/>
      <c r="B77" s="77"/>
      <c r="C77" s="125"/>
      <c r="D77" s="124"/>
      <c r="E77" s="85"/>
      <c r="F77" s="123"/>
      <c r="G77" s="122"/>
      <c r="H77" s="85"/>
      <c r="I77" s="121"/>
      <c r="J77" s="81"/>
      <c r="K77" s="94"/>
      <c r="L77" s="120"/>
      <c r="M77" s="77"/>
      <c r="N77" s="119"/>
      <c r="O77" s="118"/>
    </row>
    <row r="78" spans="1:15" ht="30" customHeight="1">
      <c r="A78" s="126"/>
      <c r="B78" s="77"/>
      <c r="C78" s="125"/>
      <c r="D78" s="124"/>
      <c r="E78" s="85"/>
      <c r="F78" s="123"/>
      <c r="G78" s="122"/>
      <c r="H78" s="85"/>
      <c r="I78" s="121"/>
      <c r="J78" s="81"/>
      <c r="K78" s="94"/>
      <c r="L78" s="120"/>
      <c r="M78" s="77"/>
      <c r="N78" s="119"/>
      <c r="O78" s="118"/>
    </row>
    <row r="79" spans="1:15" ht="30" customHeight="1">
      <c r="A79" s="126"/>
      <c r="B79" s="77"/>
      <c r="C79" s="125"/>
      <c r="D79" s="124"/>
      <c r="E79" s="85"/>
      <c r="F79" s="123"/>
      <c r="G79" s="122"/>
      <c r="H79" s="85"/>
      <c r="I79" s="121"/>
      <c r="J79" s="81"/>
      <c r="K79" s="94"/>
      <c r="L79" s="120"/>
      <c r="M79" s="77"/>
      <c r="N79" s="119"/>
      <c r="O79" s="118"/>
    </row>
    <row r="80" spans="1:15" ht="30" customHeight="1">
      <c r="A80" s="126"/>
      <c r="B80" s="77"/>
      <c r="C80" s="125"/>
      <c r="D80" s="124"/>
      <c r="E80" s="85"/>
      <c r="F80" s="123"/>
      <c r="G80" s="122"/>
      <c r="H80" s="85"/>
      <c r="I80" s="121"/>
      <c r="J80" s="81"/>
      <c r="K80" s="94"/>
      <c r="L80" s="120"/>
      <c r="M80" s="77"/>
      <c r="N80" s="119"/>
      <c r="O80" s="118"/>
    </row>
    <row r="81" spans="1:15" ht="30" customHeight="1">
      <c r="A81" s="126"/>
      <c r="B81" s="77"/>
      <c r="C81" s="125"/>
      <c r="D81" s="124"/>
      <c r="E81" s="85"/>
      <c r="F81" s="123"/>
      <c r="G81" s="122"/>
      <c r="H81" s="85"/>
      <c r="I81" s="121"/>
      <c r="J81" s="81"/>
      <c r="K81" s="94"/>
      <c r="L81" s="120"/>
      <c r="M81" s="77"/>
      <c r="N81" s="119"/>
      <c r="O81" s="118"/>
    </row>
    <row r="82" spans="1:15" ht="30" customHeight="1">
      <c r="A82" s="126"/>
      <c r="B82" s="77"/>
      <c r="C82" s="125"/>
      <c r="D82" s="124"/>
      <c r="E82" s="85"/>
      <c r="F82" s="123"/>
      <c r="G82" s="122"/>
      <c r="H82" s="85"/>
      <c r="I82" s="121"/>
      <c r="J82" s="81"/>
      <c r="K82" s="94"/>
      <c r="L82" s="120"/>
      <c r="M82" s="77"/>
      <c r="N82" s="119"/>
      <c r="O82" s="118"/>
    </row>
    <row r="83" spans="1:15" ht="30" customHeight="1">
      <c r="A83" s="126"/>
      <c r="B83" s="77"/>
      <c r="C83" s="125"/>
      <c r="D83" s="124"/>
      <c r="E83" s="85"/>
      <c r="F83" s="123"/>
      <c r="G83" s="122"/>
      <c r="H83" s="85"/>
      <c r="I83" s="121"/>
      <c r="J83" s="81"/>
      <c r="K83" s="94"/>
      <c r="L83" s="120"/>
      <c r="M83" s="77"/>
      <c r="N83" s="119"/>
      <c r="O83" s="118"/>
    </row>
    <row r="84" spans="1:15" ht="30" customHeight="1">
      <c r="A84" s="126"/>
      <c r="B84" s="77"/>
      <c r="C84" s="125"/>
      <c r="D84" s="124"/>
      <c r="E84" s="85"/>
      <c r="F84" s="123"/>
      <c r="G84" s="122"/>
      <c r="H84" s="85"/>
      <c r="I84" s="121"/>
      <c r="J84" s="81"/>
      <c r="K84" s="94"/>
      <c r="L84" s="120"/>
      <c r="M84" s="77"/>
      <c r="N84" s="119"/>
      <c r="O84" s="118"/>
    </row>
    <row r="85" spans="1:15" ht="30" customHeight="1">
      <c r="A85" s="126"/>
      <c r="B85" s="77"/>
      <c r="C85" s="125"/>
      <c r="D85" s="124"/>
      <c r="E85" s="85"/>
      <c r="F85" s="123"/>
      <c r="G85" s="122"/>
      <c r="H85" s="85"/>
      <c r="I85" s="121"/>
      <c r="J85" s="81"/>
      <c r="K85" s="94"/>
      <c r="L85" s="120"/>
      <c r="M85" s="77"/>
      <c r="N85" s="119"/>
      <c r="O85" s="118"/>
    </row>
    <row r="86" spans="1:15" ht="30" customHeight="1">
      <c r="A86" s="126"/>
      <c r="B86" s="77"/>
      <c r="C86" s="125"/>
      <c r="D86" s="124"/>
      <c r="E86" s="85"/>
      <c r="F86" s="123"/>
      <c r="G86" s="122"/>
      <c r="H86" s="85"/>
      <c r="I86" s="121"/>
      <c r="J86" s="81"/>
      <c r="K86" s="94"/>
      <c r="L86" s="120"/>
      <c r="M86" s="77"/>
      <c r="N86" s="119"/>
      <c r="O86" s="118"/>
    </row>
    <row r="87" spans="1:15" ht="30" customHeight="1">
      <c r="A87" s="126"/>
      <c r="B87" s="77"/>
      <c r="C87" s="125"/>
      <c r="D87" s="124"/>
      <c r="E87" s="85"/>
      <c r="F87" s="123"/>
      <c r="G87" s="122"/>
      <c r="H87" s="85"/>
      <c r="I87" s="121"/>
      <c r="J87" s="81"/>
      <c r="K87" s="94"/>
      <c r="L87" s="120"/>
      <c r="M87" s="77"/>
      <c r="N87" s="119"/>
      <c r="O87" s="118"/>
    </row>
    <row r="88" spans="1:15" ht="30" customHeight="1">
      <c r="A88" s="126"/>
      <c r="B88" s="77"/>
      <c r="C88" s="125"/>
      <c r="D88" s="124"/>
      <c r="E88" s="85"/>
      <c r="F88" s="123"/>
      <c r="G88" s="122"/>
      <c r="H88" s="85"/>
      <c r="I88" s="121"/>
      <c r="J88" s="81"/>
      <c r="K88" s="94"/>
      <c r="L88" s="120"/>
      <c r="M88" s="77"/>
      <c r="N88" s="119"/>
      <c r="O88" s="118"/>
    </row>
    <row r="89" spans="1:15" ht="30" customHeight="1">
      <c r="A89" s="126"/>
      <c r="B89" s="77"/>
      <c r="C89" s="125"/>
      <c r="D89" s="124"/>
      <c r="E89" s="85"/>
      <c r="F89" s="123"/>
      <c r="G89" s="122"/>
      <c r="H89" s="85"/>
      <c r="I89" s="121"/>
      <c r="J89" s="81"/>
      <c r="K89" s="94"/>
      <c r="L89" s="120"/>
      <c r="M89" s="77"/>
      <c r="N89" s="119"/>
      <c r="O89" s="118"/>
    </row>
    <row r="90" spans="1:15" ht="30" customHeight="1">
      <c r="A90" s="126"/>
      <c r="B90" s="77"/>
      <c r="C90" s="125"/>
      <c r="D90" s="124"/>
      <c r="E90" s="85"/>
      <c r="F90" s="123"/>
      <c r="G90" s="122"/>
      <c r="H90" s="85"/>
      <c r="I90" s="121"/>
      <c r="J90" s="81"/>
      <c r="K90" s="94"/>
      <c r="L90" s="120"/>
      <c r="M90" s="77"/>
      <c r="N90" s="119"/>
      <c r="O90" s="118"/>
    </row>
    <row r="91" spans="1:15" ht="30" customHeight="1">
      <c r="A91" s="126"/>
      <c r="B91" s="77"/>
      <c r="C91" s="125"/>
      <c r="D91" s="124"/>
      <c r="E91" s="85"/>
      <c r="F91" s="123"/>
      <c r="G91" s="122"/>
      <c r="H91" s="85"/>
      <c r="I91" s="121"/>
      <c r="J91" s="81"/>
      <c r="K91" s="94"/>
      <c r="L91" s="120"/>
      <c r="M91" s="77"/>
      <c r="N91" s="119"/>
      <c r="O91" s="118"/>
    </row>
    <row r="92" spans="1:15" ht="30" customHeight="1">
      <c r="A92" s="126"/>
      <c r="B92" s="77"/>
      <c r="C92" s="125"/>
      <c r="D92" s="124"/>
      <c r="E92" s="85"/>
      <c r="F92" s="123"/>
      <c r="G92" s="122"/>
      <c r="H92" s="85"/>
      <c r="I92" s="121"/>
      <c r="J92" s="81"/>
      <c r="K92" s="94"/>
      <c r="L92" s="120"/>
      <c r="M92" s="77"/>
      <c r="N92" s="119"/>
      <c r="O92" s="118"/>
    </row>
    <row r="93" spans="1:15" ht="30" customHeight="1">
      <c r="A93" s="126"/>
      <c r="B93" s="77"/>
      <c r="C93" s="125"/>
      <c r="D93" s="124"/>
      <c r="E93" s="85"/>
      <c r="F93" s="123"/>
      <c r="G93" s="122"/>
      <c r="H93" s="85"/>
      <c r="I93" s="121"/>
      <c r="J93" s="81"/>
      <c r="K93" s="94"/>
      <c r="L93" s="120"/>
      <c r="M93" s="77"/>
      <c r="N93" s="119"/>
      <c r="O93" s="118"/>
    </row>
    <row r="94" spans="1:15" ht="30" customHeight="1">
      <c r="A94" s="126"/>
      <c r="B94" s="77"/>
      <c r="C94" s="125"/>
      <c r="D94" s="124"/>
      <c r="E94" s="85"/>
      <c r="F94" s="123"/>
      <c r="G94" s="122"/>
      <c r="H94" s="85"/>
      <c r="I94" s="121"/>
      <c r="J94" s="81"/>
      <c r="K94" s="94"/>
      <c r="L94" s="120"/>
      <c r="M94" s="77"/>
      <c r="N94" s="119"/>
      <c r="O94" s="118"/>
    </row>
    <row r="95" spans="1:15" ht="30" customHeight="1">
      <c r="A95" s="126"/>
      <c r="B95" s="77"/>
      <c r="C95" s="125"/>
      <c r="D95" s="124"/>
      <c r="E95" s="85"/>
      <c r="F95" s="123"/>
      <c r="G95" s="122"/>
      <c r="H95" s="85"/>
      <c r="I95" s="121"/>
      <c r="J95" s="81"/>
      <c r="K95" s="94"/>
      <c r="L95" s="120"/>
      <c r="M95" s="77"/>
      <c r="N95" s="119"/>
      <c r="O95" s="118"/>
    </row>
    <row r="96" spans="1:15" ht="30" customHeight="1">
      <c r="A96" s="126"/>
      <c r="B96" s="77"/>
      <c r="C96" s="125"/>
      <c r="D96" s="124"/>
      <c r="E96" s="85"/>
      <c r="F96" s="123"/>
      <c r="G96" s="122"/>
      <c r="H96" s="85"/>
      <c r="I96" s="121"/>
      <c r="J96" s="81"/>
      <c r="K96" s="94"/>
      <c r="L96" s="120"/>
      <c r="M96" s="77"/>
      <c r="N96" s="119"/>
      <c r="O96" s="118"/>
    </row>
    <row r="97" spans="1:15" ht="30" customHeight="1">
      <c r="A97" s="126"/>
      <c r="B97" s="77"/>
      <c r="C97" s="125"/>
      <c r="D97" s="124"/>
      <c r="E97" s="85"/>
      <c r="F97" s="123"/>
      <c r="G97" s="122"/>
      <c r="H97" s="85"/>
      <c r="I97" s="121"/>
      <c r="J97" s="81"/>
      <c r="K97" s="94"/>
      <c r="L97" s="120"/>
      <c r="M97" s="77"/>
      <c r="N97" s="119"/>
      <c r="O97" s="118"/>
    </row>
    <row r="98" spans="1:15" ht="30" customHeight="1">
      <c r="A98" s="126"/>
      <c r="B98" s="77"/>
      <c r="C98" s="125"/>
      <c r="D98" s="124"/>
      <c r="E98" s="85"/>
      <c r="F98" s="123"/>
      <c r="G98" s="122"/>
      <c r="H98" s="85"/>
      <c r="I98" s="121"/>
      <c r="J98" s="81"/>
      <c r="K98" s="94"/>
      <c r="L98" s="120"/>
      <c r="M98" s="77"/>
      <c r="N98" s="119"/>
      <c r="O98" s="118"/>
    </row>
    <row r="99" spans="1:15" ht="30" customHeight="1">
      <c r="A99" s="126"/>
      <c r="B99" s="77"/>
      <c r="C99" s="125"/>
      <c r="D99" s="124"/>
      <c r="E99" s="85"/>
      <c r="F99" s="123"/>
      <c r="G99" s="122"/>
      <c r="H99" s="85"/>
      <c r="I99" s="121"/>
      <c r="J99" s="81"/>
      <c r="K99" s="94"/>
      <c r="L99" s="120"/>
      <c r="M99" s="77"/>
      <c r="N99" s="119"/>
      <c r="O99" s="118"/>
    </row>
    <row r="100" spans="1:15" ht="30" customHeight="1">
      <c r="A100" s="126"/>
      <c r="B100" s="77"/>
      <c r="C100" s="125"/>
      <c r="D100" s="124"/>
      <c r="E100" s="85"/>
      <c r="F100" s="123"/>
      <c r="G100" s="122"/>
      <c r="H100" s="85"/>
      <c r="I100" s="121"/>
      <c r="J100" s="81"/>
      <c r="K100" s="94"/>
      <c r="L100" s="120"/>
      <c r="M100" s="77"/>
      <c r="N100" s="119"/>
      <c r="O100" s="118"/>
    </row>
    <row r="101" spans="1:15" ht="30" customHeight="1">
      <c r="A101" s="126"/>
      <c r="B101" s="77"/>
      <c r="C101" s="125"/>
      <c r="D101" s="124"/>
      <c r="E101" s="85"/>
      <c r="F101" s="123"/>
      <c r="G101" s="122"/>
      <c r="H101" s="85"/>
      <c r="I101" s="121"/>
      <c r="J101" s="81"/>
      <c r="K101" s="94"/>
      <c r="L101" s="120"/>
      <c r="M101" s="77"/>
      <c r="N101" s="119"/>
      <c r="O101" s="118"/>
    </row>
    <row r="102" spans="1:15" ht="30" customHeight="1">
      <c r="A102" s="126"/>
      <c r="B102" s="77"/>
      <c r="C102" s="125"/>
      <c r="D102" s="124"/>
      <c r="E102" s="85"/>
      <c r="F102" s="123"/>
      <c r="G102" s="122"/>
      <c r="H102" s="85"/>
      <c r="I102" s="121"/>
      <c r="J102" s="81"/>
      <c r="K102" s="94"/>
      <c r="L102" s="120"/>
      <c r="M102" s="77"/>
      <c r="N102" s="119"/>
      <c r="O102" s="118"/>
    </row>
    <row r="103" spans="1:15" ht="30" customHeight="1">
      <c r="A103" s="126"/>
      <c r="B103" s="77"/>
      <c r="C103" s="125"/>
      <c r="D103" s="124"/>
      <c r="E103" s="85"/>
      <c r="F103" s="123"/>
      <c r="G103" s="122"/>
      <c r="H103" s="85"/>
      <c r="I103" s="121"/>
      <c r="J103" s="81"/>
      <c r="K103" s="94"/>
      <c r="L103" s="120"/>
      <c r="M103" s="77"/>
      <c r="N103" s="119"/>
      <c r="O103" s="118"/>
    </row>
    <row r="104" spans="1:15" ht="30" customHeight="1">
      <c r="A104" s="126"/>
      <c r="B104" s="77"/>
      <c r="C104" s="125"/>
      <c r="D104" s="124"/>
      <c r="E104" s="85"/>
      <c r="F104" s="123"/>
      <c r="G104" s="122"/>
      <c r="H104" s="85"/>
      <c r="I104" s="121"/>
      <c r="J104" s="81"/>
      <c r="K104" s="94"/>
      <c r="L104" s="120"/>
      <c r="M104" s="77"/>
      <c r="N104" s="119"/>
      <c r="O104" s="118"/>
    </row>
    <row r="105" spans="1:15" ht="30" customHeight="1">
      <c r="A105" s="126"/>
      <c r="B105" s="77"/>
      <c r="C105" s="125"/>
      <c r="D105" s="124"/>
      <c r="E105" s="85"/>
      <c r="F105" s="123"/>
      <c r="G105" s="122"/>
      <c r="H105" s="85"/>
      <c r="I105" s="121"/>
      <c r="J105" s="81"/>
      <c r="K105" s="94"/>
      <c r="L105" s="120"/>
      <c r="M105" s="77"/>
      <c r="N105" s="119"/>
      <c r="O105" s="118"/>
    </row>
    <row r="106" spans="1:15" ht="30" customHeight="1">
      <c r="A106" s="126"/>
      <c r="B106" s="77"/>
      <c r="C106" s="125"/>
      <c r="D106" s="124"/>
      <c r="E106" s="85"/>
      <c r="F106" s="123"/>
      <c r="G106" s="122"/>
      <c r="H106" s="85"/>
      <c r="I106" s="121"/>
      <c r="J106" s="81"/>
      <c r="K106" s="94"/>
      <c r="L106" s="120"/>
      <c r="M106" s="77"/>
      <c r="N106" s="119"/>
      <c r="O106" s="118"/>
    </row>
    <row r="107" spans="1:15" ht="30" customHeight="1">
      <c r="A107" s="126"/>
      <c r="B107" s="77"/>
      <c r="C107" s="125"/>
      <c r="D107" s="124"/>
      <c r="E107" s="85"/>
      <c r="F107" s="123"/>
      <c r="G107" s="122"/>
      <c r="H107" s="85"/>
      <c r="I107" s="121"/>
      <c r="J107" s="81"/>
      <c r="K107" s="94"/>
      <c r="L107" s="120"/>
      <c r="M107" s="77"/>
      <c r="N107" s="119"/>
      <c r="O107" s="118"/>
    </row>
    <row r="108" spans="1:15" ht="30" customHeight="1">
      <c r="A108" s="126"/>
      <c r="B108" s="77"/>
      <c r="C108" s="125"/>
      <c r="D108" s="124"/>
      <c r="E108" s="85"/>
      <c r="F108" s="123"/>
      <c r="G108" s="122"/>
      <c r="H108" s="85"/>
      <c r="I108" s="121"/>
      <c r="J108" s="81"/>
      <c r="K108" s="94"/>
      <c r="L108" s="120"/>
      <c r="M108" s="77"/>
      <c r="N108" s="119"/>
      <c r="O108" s="118"/>
    </row>
    <row r="109" spans="1:15" ht="30" customHeight="1">
      <c r="A109" s="126"/>
      <c r="B109" s="77"/>
      <c r="C109" s="125"/>
      <c r="D109" s="124"/>
      <c r="E109" s="85"/>
      <c r="F109" s="123"/>
      <c r="G109" s="122"/>
      <c r="H109" s="85"/>
      <c r="I109" s="121"/>
      <c r="J109" s="81"/>
      <c r="K109" s="94"/>
      <c r="L109" s="120"/>
      <c r="M109" s="77"/>
      <c r="N109" s="119"/>
      <c r="O109" s="118"/>
    </row>
    <row r="110" spans="1:15" ht="30" customHeight="1">
      <c r="A110" s="126"/>
      <c r="B110" s="77"/>
      <c r="C110" s="125"/>
      <c r="D110" s="124"/>
      <c r="E110" s="85"/>
      <c r="F110" s="123"/>
      <c r="G110" s="122"/>
      <c r="H110" s="85"/>
      <c r="I110" s="121"/>
      <c r="J110" s="81"/>
      <c r="K110" s="94"/>
      <c r="L110" s="120"/>
      <c r="M110" s="77"/>
      <c r="N110" s="119"/>
      <c r="O110" s="118"/>
    </row>
    <row r="111" spans="1:15" ht="30" customHeight="1">
      <c r="A111" s="126"/>
      <c r="B111" s="77"/>
      <c r="C111" s="125"/>
      <c r="D111" s="124"/>
      <c r="E111" s="85"/>
      <c r="F111" s="123"/>
      <c r="G111" s="122"/>
      <c r="H111" s="85"/>
      <c r="I111" s="121"/>
      <c r="J111" s="81"/>
      <c r="K111" s="94"/>
      <c r="L111" s="120"/>
      <c r="M111" s="77"/>
      <c r="N111" s="119"/>
      <c r="O111" s="118"/>
    </row>
    <row r="112" spans="1:15" ht="30" customHeight="1">
      <c r="A112" s="126"/>
      <c r="B112" s="77"/>
      <c r="C112" s="125"/>
      <c r="D112" s="124"/>
      <c r="E112" s="85"/>
      <c r="F112" s="123"/>
      <c r="G112" s="122"/>
      <c r="H112" s="85"/>
      <c r="I112" s="121"/>
      <c r="J112" s="81"/>
      <c r="K112" s="94"/>
      <c r="L112" s="120"/>
      <c r="M112" s="77"/>
      <c r="N112" s="119"/>
      <c r="O112" s="118"/>
    </row>
    <row r="113" spans="1:15" ht="30" customHeight="1">
      <c r="A113" s="126"/>
      <c r="B113" s="77"/>
      <c r="C113" s="125"/>
      <c r="D113" s="124"/>
      <c r="E113" s="85"/>
      <c r="F113" s="123"/>
      <c r="G113" s="122"/>
      <c r="H113" s="85"/>
      <c r="I113" s="121"/>
      <c r="J113" s="81"/>
      <c r="K113" s="94"/>
      <c r="L113" s="120"/>
      <c r="M113" s="77"/>
      <c r="N113" s="119"/>
      <c r="O113" s="118"/>
    </row>
    <row r="114" spans="1:15" ht="30" customHeight="1">
      <c r="A114" s="126"/>
      <c r="B114" s="77"/>
      <c r="C114" s="125"/>
      <c r="D114" s="124"/>
      <c r="E114" s="85"/>
      <c r="F114" s="123"/>
      <c r="G114" s="122"/>
      <c r="H114" s="85"/>
      <c r="I114" s="121"/>
      <c r="J114" s="81"/>
      <c r="K114" s="94"/>
      <c r="L114" s="120"/>
      <c r="M114" s="77"/>
      <c r="N114" s="119"/>
      <c r="O114" s="118"/>
    </row>
    <row r="115" spans="1:15" ht="30" customHeight="1">
      <c r="A115" s="126"/>
      <c r="B115" s="77"/>
      <c r="C115" s="125"/>
      <c r="D115" s="124"/>
      <c r="E115" s="85"/>
      <c r="F115" s="123"/>
      <c r="G115" s="122"/>
      <c r="H115" s="85"/>
      <c r="I115" s="121"/>
      <c r="J115" s="81"/>
      <c r="K115" s="94"/>
      <c r="L115" s="120"/>
      <c r="M115" s="77"/>
      <c r="N115" s="119"/>
      <c r="O115" s="118"/>
    </row>
    <row r="116" spans="1:15" ht="30" customHeight="1">
      <c r="A116" s="126"/>
      <c r="B116" s="77"/>
      <c r="C116" s="125"/>
      <c r="D116" s="124"/>
      <c r="E116" s="85"/>
      <c r="F116" s="123"/>
      <c r="G116" s="122"/>
      <c r="H116" s="85"/>
      <c r="I116" s="121"/>
      <c r="J116" s="81"/>
      <c r="K116" s="94"/>
      <c r="L116" s="120"/>
      <c r="M116" s="77"/>
      <c r="N116" s="119"/>
      <c r="O116" s="118"/>
    </row>
    <row r="117" spans="1:15" ht="30" customHeight="1">
      <c r="A117" s="126"/>
      <c r="B117" s="77"/>
      <c r="C117" s="125"/>
      <c r="D117" s="124"/>
      <c r="E117" s="85"/>
      <c r="F117" s="123"/>
      <c r="G117" s="122"/>
      <c r="H117" s="85"/>
      <c r="I117" s="121"/>
      <c r="J117" s="81"/>
      <c r="K117" s="94"/>
      <c r="L117" s="120"/>
      <c r="M117" s="77"/>
      <c r="N117" s="119"/>
      <c r="O117" s="118"/>
    </row>
    <row r="118" spans="1:15" ht="30" customHeight="1">
      <c r="A118" s="126"/>
      <c r="B118" s="77"/>
      <c r="C118" s="125"/>
      <c r="D118" s="124"/>
      <c r="E118" s="85"/>
      <c r="F118" s="123"/>
      <c r="G118" s="122"/>
      <c r="H118" s="85"/>
      <c r="I118" s="121"/>
      <c r="J118" s="81"/>
      <c r="K118" s="94"/>
      <c r="L118" s="120"/>
      <c r="M118" s="77"/>
      <c r="N118" s="119"/>
      <c r="O118" s="118"/>
    </row>
    <row r="119" spans="1:15" ht="30" customHeight="1">
      <c r="A119" s="126"/>
      <c r="B119" s="77"/>
      <c r="C119" s="125"/>
      <c r="D119" s="124"/>
      <c r="E119" s="85"/>
      <c r="F119" s="123"/>
      <c r="G119" s="122"/>
      <c r="H119" s="85"/>
      <c r="I119" s="121"/>
      <c r="J119" s="81"/>
      <c r="K119" s="94"/>
      <c r="L119" s="120"/>
      <c r="M119" s="77"/>
      <c r="N119" s="119"/>
      <c r="O119" s="118"/>
    </row>
    <row r="120" spans="1:15" ht="30" customHeight="1">
      <c r="A120" s="126"/>
      <c r="B120" s="77"/>
      <c r="C120" s="125"/>
      <c r="D120" s="124"/>
      <c r="E120" s="85"/>
      <c r="F120" s="123"/>
      <c r="G120" s="122"/>
      <c r="H120" s="85"/>
      <c r="I120" s="121"/>
      <c r="J120" s="81"/>
      <c r="K120" s="94"/>
      <c r="L120" s="120"/>
      <c r="M120" s="77"/>
      <c r="N120" s="119"/>
      <c r="O120" s="118"/>
    </row>
    <row r="121" spans="1:15" ht="30" customHeight="1">
      <c r="A121" s="126"/>
      <c r="B121" s="77"/>
      <c r="C121" s="125"/>
      <c r="D121" s="124"/>
      <c r="E121" s="85"/>
      <c r="F121" s="123"/>
      <c r="G121" s="122"/>
      <c r="H121" s="85"/>
      <c r="I121" s="121"/>
      <c r="J121" s="81"/>
      <c r="K121" s="94"/>
      <c r="L121" s="120"/>
      <c r="M121" s="77"/>
      <c r="N121" s="119"/>
      <c r="O121" s="118"/>
    </row>
    <row r="122" spans="1:15" ht="30" customHeight="1">
      <c r="A122" s="126"/>
      <c r="B122" s="77"/>
      <c r="C122" s="125"/>
      <c r="D122" s="124"/>
      <c r="E122" s="85"/>
      <c r="F122" s="123"/>
      <c r="G122" s="122"/>
      <c r="H122" s="85"/>
      <c r="I122" s="121"/>
      <c r="J122" s="81"/>
      <c r="K122" s="94"/>
      <c r="L122" s="120"/>
      <c r="M122" s="77"/>
      <c r="N122" s="119"/>
      <c r="O122" s="118"/>
    </row>
    <row r="123" spans="1:15" ht="30" customHeight="1">
      <c r="A123" s="126"/>
      <c r="B123" s="77"/>
      <c r="C123" s="125"/>
      <c r="D123" s="124"/>
      <c r="E123" s="85"/>
      <c r="F123" s="123"/>
      <c r="G123" s="122"/>
      <c r="H123" s="85"/>
      <c r="I123" s="121"/>
      <c r="J123" s="81"/>
      <c r="K123" s="94"/>
      <c r="L123" s="120"/>
      <c r="M123" s="77"/>
      <c r="N123" s="119"/>
      <c r="O123" s="118"/>
    </row>
    <row r="124" spans="1:15" ht="30" customHeight="1">
      <c r="A124" s="126"/>
      <c r="B124" s="77"/>
      <c r="C124" s="125"/>
      <c r="D124" s="124"/>
      <c r="E124" s="85"/>
      <c r="F124" s="123"/>
      <c r="G124" s="122"/>
      <c r="H124" s="85"/>
      <c r="I124" s="121"/>
      <c r="J124" s="81"/>
      <c r="K124" s="94"/>
      <c r="L124" s="120"/>
      <c r="M124" s="77"/>
      <c r="N124" s="119"/>
      <c r="O124" s="118"/>
    </row>
    <row r="125" spans="1:15" ht="30" customHeight="1">
      <c r="A125" s="126"/>
      <c r="B125" s="77"/>
      <c r="C125" s="125"/>
      <c r="D125" s="124"/>
      <c r="E125" s="85"/>
      <c r="F125" s="123"/>
      <c r="G125" s="122"/>
      <c r="H125" s="85"/>
      <c r="I125" s="121"/>
      <c r="J125" s="81"/>
      <c r="K125" s="94"/>
      <c r="L125" s="120"/>
      <c r="M125" s="77"/>
      <c r="N125" s="119"/>
      <c r="O125" s="118"/>
    </row>
    <row r="126" spans="1:15" ht="30" customHeight="1">
      <c r="A126" s="126"/>
      <c r="B126" s="77"/>
      <c r="C126" s="125"/>
      <c r="D126" s="124"/>
      <c r="E126" s="85"/>
      <c r="F126" s="123"/>
      <c r="G126" s="122"/>
      <c r="H126" s="85"/>
      <c r="I126" s="121"/>
      <c r="J126" s="81"/>
      <c r="K126" s="94"/>
      <c r="L126" s="120"/>
      <c r="M126" s="77"/>
      <c r="N126" s="119"/>
      <c r="O126" s="118"/>
    </row>
    <row r="127" spans="1:15" ht="30" customHeight="1">
      <c r="A127" s="126"/>
      <c r="B127" s="77"/>
      <c r="C127" s="125"/>
      <c r="D127" s="124"/>
      <c r="E127" s="85"/>
      <c r="F127" s="123"/>
      <c r="G127" s="122"/>
      <c r="H127" s="85"/>
      <c r="I127" s="121"/>
      <c r="J127" s="81"/>
      <c r="K127" s="94"/>
      <c r="L127" s="120"/>
      <c r="M127" s="77"/>
      <c r="N127" s="119"/>
      <c r="O127" s="118"/>
    </row>
    <row r="128" spans="1:15" ht="30" customHeight="1">
      <c r="A128" s="126"/>
      <c r="B128" s="77"/>
      <c r="C128" s="125"/>
      <c r="D128" s="124"/>
      <c r="E128" s="85"/>
      <c r="F128" s="123"/>
      <c r="G128" s="122"/>
      <c r="H128" s="85"/>
      <c r="I128" s="121"/>
      <c r="J128" s="81"/>
      <c r="K128" s="94"/>
      <c r="L128" s="120"/>
      <c r="M128" s="77"/>
      <c r="N128" s="119"/>
      <c r="O128" s="118"/>
    </row>
    <row r="129" spans="1:15" ht="30" customHeight="1">
      <c r="A129" s="126"/>
      <c r="B129" s="77"/>
      <c r="C129" s="125"/>
      <c r="D129" s="124"/>
      <c r="E129" s="85"/>
      <c r="F129" s="123"/>
      <c r="G129" s="122"/>
      <c r="H129" s="85"/>
      <c r="I129" s="121"/>
      <c r="J129" s="81"/>
      <c r="K129" s="94"/>
      <c r="L129" s="120"/>
      <c r="M129" s="77"/>
      <c r="N129" s="119"/>
      <c r="O129" s="118"/>
    </row>
    <row r="130" spans="1:15" ht="30" customHeight="1">
      <c r="A130" s="126"/>
      <c r="B130" s="77"/>
      <c r="C130" s="125"/>
      <c r="D130" s="124"/>
      <c r="E130" s="85"/>
      <c r="F130" s="123"/>
      <c r="G130" s="122"/>
      <c r="H130" s="85"/>
      <c r="I130" s="121"/>
      <c r="J130" s="81"/>
      <c r="K130" s="94"/>
      <c r="L130" s="120"/>
      <c r="M130" s="77"/>
      <c r="N130" s="119"/>
      <c r="O130" s="118"/>
    </row>
    <row r="131" spans="1:15" ht="30" customHeight="1">
      <c r="A131" s="126"/>
      <c r="B131" s="77"/>
      <c r="C131" s="125"/>
      <c r="D131" s="124"/>
      <c r="E131" s="85"/>
      <c r="F131" s="123"/>
      <c r="G131" s="122"/>
      <c r="H131" s="85"/>
      <c r="I131" s="121"/>
      <c r="J131" s="81"/>
      <c r="K131" s="94"/>
      <c r="L131" s="120"/>
      <c r="M131" s="77"/>
      <c r="N131" s="119"/>
      <c r="O131" s="118"/>
    </row>
    <row r="132" spans="1:15" ht="30" customHeight="1">
      <c r="A132" s="126"/>
      <c r="B132" s="77"/>
      <c r="C132" s="125"/>
      <c r="D132" s="124"/>
      <c r="E132" s="85"/>
      <c r="F132" s="123"/>
      <c r="G132" s="122"/>
      <c r="H132" s="85"/>
      <c r="I132" s="121"/>
      <c r="J132" s="81"/>
      <c r="K132" s="94"/>
      <c r="L132" s="120"/>
      <c r="M132" s="77"/>
      <c r="N132" s="119"/>
      <c r="O132" s="118"/>
    </row>
    <row r="133" spans="1:15" ht="30" customHeight="1">
      <c r="A133" s="126"/>
      <c r="B133" s="77"/>
      <c r="C133" s="125"/>
      <c r="D133" s="124"/>
      <c r="E133" s="85"/>
      <c r="F133" s="123"/>
      <c r="G133" s="122"/>
      <c r="H133" s="85"/>
      <c r="I133" s="121"/>
      <c r="J133" s="81"/>
      <c r="K133" s="94"/>
      <c r="L133" s="120"/>
      <c r="M133" s="77"/>
      <c r="N133" s="119"/>
      <c r="O133" s="118"/>
    </row>
    <row r="134" spans="1:15" ht="30" customHeight="1">
      <c r="A134" s="126"/>
      <c r="B134" s="77"/>
      <c r="C134" s="125"/>
      <c r="D134" s="124"/>
      <c r="E134" s="85"/>
      <c r="F134" s="123"/>
      <c r="G134" s="122"/>
      <c r="H134" s="85"/>
      <c r="I134" s="121"/>
      <c r="J134" s="81"/>
      <c r="K134" s="94"/>
      <c r="L134" s="120"/>
      <c r="M134" s="77"/>
      <c r="N134" s="119"/>
      <c r="O134" s="118"/>
    </row>
    <row r="135" spans="1:15" ht="30" customHeight="1">
      <c r="A135" s="126"/>
      <c r="B135" s="77"/>
      <c r="C135" s="125"/>
      <c r="D135" s="124"/>
      <c r="E135" s="85"/>
      <c r="F135" s="123"/>
      <c r="G135" s="122"/>
      <c r="H135" s="85"/>
      <c r="I135" s="121"/>
      <c r="J135" s="81"/>
      <c r="K135" s="94"/>
      <c r="L135" s="120"/>
      <c r="M135" s="77"/>
      <c r="N135" s="119"/>
      <c r="O135" s="118"/>
    </row>
    <row r="136" spans="1:15" ht="30" customHeight="1">
      <c r="A136" s="126"/>
      <c r="B136" s="77"/>
      <c r="C136" s="125"/>
      <c r="D136" s="124"/>
      <c r="E136" s="85"/>
      <c r="F136" s="123"/>
      <c r="G136" s="122"/>
      <c r="H136" s="85"/>
      <c r="I136" s="121"/>
      <c r="J136" s="81"/>
      <c r="K136" s="94"/>
      <c r="L136" s="120"/>
      <c r="M136" s="77"/>
      <c r="N136" s="119"/>
      <c r="O136" s="118"/>
    </row>
    <row r="137" spans="1:15" ht="30" customHeight="1">
      <c r="A137" s="126"/>
      <c r="B137" s="77"/>
      <c r="C137" s="125"/>
      <c r="D137" s="124"/>
      <c r="E137" s="85"/>
      <c r="F137" s="123"/>
      <c r="G137" s="122"/>
      <c r="H137" s="85"/>
      <c r="I137" s="121"/>
      <c r="J137" s="81"/>
      <c r="K137" s="94"/>
      <c r="L137" s="120"/>
      <c r="M137" s="77"/>
      <c r="N137" s="119"/>
      <c r="O137" s="118"/>
    </row>
    <row r="138" spans="1:15" ht="30" customHeight="1">
      <c r="A138" s="126"/>
      <c r="B138" s="77"/>
      <c r="C138" s="125"/>
      <c r="D138" s="124"/>
      <c r="E138" s="85"/>
      <c r="F138" s="123"/>
      <c r="G138" s="122"/>
      <c r="H138" s="85"/>
      <c r="I138" s="121"/>
      <c r="J138" s="81"/>
      <c r="K138" s="94"/>
      <c r="L138" s="120"/>
      <c r="M138" s="77"/>
      <c r="N138" s="119"/>
      <c r="O138" s="118"/>
    </row>
    <row r="139" spans="1:15" ht="30" customHeight="1">
      <c r="A139" s="126"/>
      <c r="B139" s="77"/>
      <c r="C139" s="125"/>
      <c r="D139" s="124"/>
      <c r="E139" s="85"/>
      <c r="F139" s="123"/>
      <c r="G139" s="122"/>
      <c r="H139" s="85"/>
      <c r="I139" s="121"/>
      <c r="J139" s="81"/>
      <c r="K139" s="94"/>
      <c r="L139" s="120"/>
      <c r="M139" s="77"/>
      <c r="N139" s="119"/>
      <c r="O139" s="118"/>
    </row>
    <row r="140" spans="1:15" ht="30" customHeight="1">
      <c r="A140" s="126"/>
      <c r="B140" s="77"/>
      <c r="C140" s="125"/>
      <c r="D140" s="124"/>
      <c r="E140" s="85"/>
      <c r="F140" s="123"/>
      <c r="G140" s="122"/>
      <c r="H140" s="85"/>
      <c r="I140" s="121"/>
      <c r="J140" s="81"/>
      <c r="K140" s="94"/>
      <c r="L140" s="120"/>
      <c r="M140" s="77"/>
      <c r="N140" s="119"/>
      <c r="O140" s="118"/>
    </row>
    <row r="141" spans="1:15" ht="30" customHeight="1">
      <c r="A141" s="126"/>
      <c r="B141" s="77"/>
      <c r="C141" s="125"/>
      <c r="D141" s="124"/>
      <c r="E141" s="85"/>
      <c r="F141" s="123"/>
      <c r="G141" s="122"/>
      <c r="H141" s="85"/>
      <c r="I141" s="121"/>
      <c r="J141" s="81"/>
      <c r="K141" s="94"/>
      <c r="L141" s="120"/>
      <c r="M141" s="77"/>
      <c r="N141" s="119"/>
      <c r="O141" s="118"/>
    </row>
    <row r="142" spans="1:15" ht="30" customHeight="1">
      <c r="A142" s="126"/>
      <c r="B142" s="77"/>
      <c r="C142" s="125"/>
      <c r="D142" s="124"/>
      <c r="E142" s="85"/>
      <c r="F142" s="123"/>
      <c r="G142" s="122"/>
      <c r="H142" s="85"/>
      <c r="I142" s="121"/>
      <c r="J142" s="81"/>
      <c r="K142" s="94"/>
      <c r="L142" s="120"/>
      <c r="M142" s="77"/>
      <c r="N142" s="119"/>
      <c r="O142" s="118"/>
    </row>
    <row r="143" spans="1:15" ht="30" customHeight="1">
      <c r="A143" s="126"/>
      <c r="B143" s="77"/>
      <c r="C143" s="125"/>
      <c r="D143" s="124"/>
      <c r="E143" s="85"/>
      <c r="F143" s="123"/>
      <c r="G143" s="122"/>
      <c r="H143" s="85"/>
      <c r="I143" s="121"/>
      <c r="J143" s="81"/>
      <c r="K143" s="94"/>
      <c r="L143" s="120"/>
      <c r="M143" s="77"/>
      <c r="N143" s="119"/>
      <c r="O143" s="118"/>
    </row>
    <row r="144" spans="1:15" ht="30" customHeight="1">
      <c r="A144" s="126"/>
      <c r="B144" s="77"/>
      <c r="C144" s="125"/>
      <c r="D144" s="124"/>
      <c r="E144" s="85"/>
      <c r="F144" s="123"/>
      <c r="G144" s="122"/>
      <c r="H144" s="85"/>
      <c r="I144" s="121"/>
      <c r="J144" s="81"/>
      <c r="K144" s="94"/>
      <c r="L144" s="120"/>
      <c r="M144" s="77"/>
      <c r="N144" s="119"/>
      <c r="O144" s="118"/>
    </row>
    <row r="145" spans="1:15" ht="30" customHeight="1">
      <c r="A145" s="126"/>
      <c r="B145" s="77"/>
      <c r="C145" s="125"/>
      <c r="D145" s="124"/>
      <c r="E145" s="85"/>
      <c r="F145" s="123"/>
      <c r="G145" s="122"/>
      <c r="H145" s="85"/>
      <c r="I145" s="121"/>
      <c r="J145" s="81"/>
      <c r="K145" s="94"/>
      <c r="L145" s="120"/>
      <c r="M145" s="77"/>
      <c r="N145" s="119"/>
      <c r="O145" s="118"/>
    </row>
    <row r="146" spans="1:15" ht="30" customHeight="1">
      <c r="A146" s="126"/>
      <c r="B146" s="77"/>
      <c r="C146" s="125"/>
      <c r="D146" s="124"/>
      <c r="E146" s="85"/>
      <c r="F146" s="123"/>
      <c r="G146" s="122"/>
      <c r="H146" s="85"/>
      <c r="I146" s="121"/>
      <c r="J146" s="81"/>
      <c r="K146" s="94"/>
      <c r="L146" s="120"/>
      <c r="M146" s="77"/>
      <c r="N146" s="119"/>
      <c r="O146" s="118"/>
    </row>
    <row r="147" spans="1:15" ht="30" customHeight="1">
      <c r="A147" s="126"/>
      <c r="B147" s="77"/>
      <c r="C147" s="125"/>
      <c r="D147" s="124"/>
      <c r="E147" s="85"/>
      <c r="F147" s="123"/>
      <c r="G147" s="122"/>
      <c r="H147" s="85"/>
      <c r="I147" s="121"/>
      <c r="J147" s="81"/>
      <c r="K147" s="94"/>
      <c r="L147" s="120"/>
      <c r="M147" s="77"/>
      <c r="N147" s="119"/>
      <c r="O147" s="118"/>
    </row>
    <row r="148" spans="1:15" ht="30" customHeight="1">
      <c r="A148" s="126"/>
      <c r="B148" s="77"/>
      <c r="C148" s="125"/>
      <c r="D148" s="124"/>
      <c r="E148" s="85"/>
      <c r="F148" s="123"/>
      <c r="G148" s="122"/>
      <c r="H148" s="85"/>
      <c r="I148" s="121"/>
      <c r="J148" s="81"/>
      <c r="K148" s="94"/>
      <c r="L148" s="120"/>
      <c r="M148" s="77"/>
      <c r="N148" s="119"/>
      <c r="O148" s="118"/>
    </row>
    <row r="149" spans="1:15" ht="30" customHeight="1">
      <c r="A149" s="126"/>
      <c r="B149" s="77"/>
      <c r="C149" s="125"/>
      <c r="D149" s="124"/>
      <c r="E149" s="85"/>
      <c r="F149" s="123"/>
      <c r="G149" s="122"/>
      <c r="H149" s="85"/>
      <c r="I149" s="121"/>
      <c r="J149" s="81"/>
      <c r="K149" s="94"/>
      <c r="L149" s="120"/>
      <c r="M149" s="77"/>
      <c r="N149" s="119"/>
      <c r="O149" s="118"/>
    </row>
    <row r="150" spans="1:15" ht="30" customHeight="1">
      <c r="A150" s="126"/>
      <c r="B150" s="77"/>
      <c r="C150" s="125"/>
      <c r="D150" s="124"/>
      <c r="E150" s="85"/>
      <c r="F150" s="123"/>
      <c r="G150" s="122"/>
      <c r="H150" s="85"/>
      <c r="I150" s="121"/>
      <c r="J150" s="81"/>
      <c r="K150" s="94"/>
      <c r="L150" s="120"/>
      <c r="M150" s="77"/>
      <c r="N150" s="119"/>
      <c r="O150" s="118"/>
    </row>
    <row r="151" spans="1:15" ht="30" customHeight="1">
      <c r="A151" s="126"/>
      <c r="B151" s="77"/>
      <c r="C151" s="125"/>
      <c r="D151" s="124"/>
      <c r="E151" s="85"/>
      <c r="F151" s="123"/>
      <c r="G151" s="122"/>
      <c r="H151" s="85"/>
      <c r="I151" s="121"/>
      <c r="J151" s="81"/>
      <c r="K151" s="94"/>
      <c r="L151" s="120"/>
      <c r="M151" s="77"/>
      <c r="N151" s="119"/>
      <c r="O151" s="118"/>
    </row>
    <row r="152" spans="1:15" ht="30" customHeight="1">
      <c r="A152" s="126"/>
      <c r="B152" s="77"/>
      <c r="C152" s="125"/>
      <c r="D152" s="124"/>
      <c r="E152" s="85"/>
      <c r="F152" s="123"/>
      <c r="G152" s="122"/>
      <c r="H152" s="85"/>
      <c r="I152" s="121"/>
      <c r="J152" s="81"/>
      <c r="K152" s="94"/>
      <c r="L152" s="120"/>
      <c r="M152" s="77"/>
      <c r="N152" s="119"/>
      <c r="O152" s="118"/>
    </row>
    <row r="153" spans="1:15" ht="30" customHeight="1">
      <c r="A153" s="126"/>
      <c r="B153" s="77"/>
      <c r="C153" s="125"/>
      <c r="D153" s="124"/>
      <c r="E153" s="85"/>
      <c r="F153" s="123"/>
      <c r="G153" s="122"/>
      <c r="H153" s="85"/>
      <c r="I153" s="121"/>
      <c r="J153" s="81"/>
      <c r="K153" s="94"/>
      <c r="L153" s="120"/>
      <c r="M153" s="77"/>
      <c r="N153" s="119"/>
      <c r="O153" s="118"/>
    </row>
    <row r="154" spans="1:15" ht="30" customHeight="1">
      <c r="A154" s="126"/>
      <c r="B154" s="77"/>
      <c r="C154" s="125"/>
      <c r="D154" s="124"/>
      <c r="E154" s="85"/>
      <c r="F154" s="123"/>
      <c r="G154" s="122"/>
      <c r="H154" s="85"/>
      <c r="I154" s="121"/>
      <c r="J154" s="81"/>
      <c r="K154" s="94"/>
      <c r="L154" s="120"/>
      <c r="M154" s="77"/>
      <c r="N154" s="119"/>
      <c r="O154" s="118"/>
    </row>
    <row r="155" spans="1:15" ht="30" customHeight="1">
      <c r="A155" s="126"/>
      <c r="B155" s="77"/>
      <c r="C155" s="125"/>
      <c r="D155" s="124"/>
      <c r="E155" s="85"/>
      <c r="F155" s="123"/>
      <c r="G155" s="122"/>
      <c r="H155" s="85"/>
      <c r="I155" s="121"/>
      <c r="J155" s="81"/>
      <c r="K155" s="94"/>
      <c r="L155" s="120"/>
      <c r="M155" s="77"/>
      <c r="N155" s="119"/>
      <c r="O155" s="118"/>
    </row>
    <row r="156" spans="1:15" ht="30" customHeight="1">
      <c r="A156" s="126"/>
      <c r="B156" s="77"/>
      <c r="C156" s="125"/>
      <c r="D156" s="124"/>
      <c r="E156" s="85"/>
      <c r="F156" s="123"/>
      <c r="G156" s="122"/>
      <c r="H156" s="85"/>
      <c r="I156" s="121"/>
      <c r="J156" s="81"/>
      <c r="K156" s="94"/>
      <c r="L156" s="120"/>
      <c r="M156" s="77"/>
      <c r="N156" s="119"/>
      <c r="O156" s="118"/>
    </row>
    <row r="157" spans="1:15" ht="30" customHeight="1">
      <c r="A157" s="126"/>
      <c r="B157" s="77"/>
      <c r="C157" s="125"/>
      <c r="D157" s="124"/>
      <c r="E157" s="85"/>
      <c r="F157" s="123"/>
      <c r="G157" s="122"/>
      <c r="H157" s="85"/>
      <c r="I157" s="121"/>
      <c r="J157" s="81"/>
      <c r="K157" s="94"/>
      <c r="L157" s="120"/>
      <c r="M157" s="77"/>
      <c r="N157" s="119"/>
      <c r="O157" s="118"/>
    </row>
    <row r="158" spans="1:15" ht="30" customHeight="1">
      <c r="A158" s="126"/>
      <c r="B158" s="77"/>
      <c r="C158" s="125"/>
      <c r="D158" s="124"/>
      <c r="E158" s="85"/>
      <c r="F158" s="123"/>
      <c r="G158" s="122"/>
      <c r="H158" s="85"/>
      <c r="I158" s="121"/>
      <c r="J158" s="81"/>
      <c r="K158" s="94"/>
      <c r="L158" s="120"/>
      <c r="M158" s="77"/>
      <c r="N158" s="119"/>
      <c r="O158" s="118"/>
    </row>
    <row r="159" spans="1:15" ht="30" customHeight="1">
      <c r="A159" s="126"/>
      <c r="B159" s="77"/>
      <c r="C159" s="125"/>
      <c r="D159" s="124"/>
      <c r="E159" s="85"/>
      <c r="F159" s="123"/>
      <c r="G159" s="122"/>
      <c r="H159" s="85"/>
      <c r="I159" s="121"/>
      <c r="J159" s="81"/>
      <c r="K159" s="94"/>
      <c r="L159" s="120"/>
      <c r="M159" s="77"/>
      <c r="N159" s="119"/>
      <c r="O159" s="118"/>
    </row>
    <row r="160" spans="1:15" ht="30" customHeight="1">
      <c r="A160" s="126"/>
      <c r="B160" s="77"/>
      <c r="C160" s="125"/>
      <c r="D160" s="124"/>
      <c r="E160" s="85"/>
      <c r="F160" s="123"/>
      <c r="G160" s="122"/>
      <c r="H160" s="85"/>
      <c r="I160" s="121"/>
      <c r="J160" s="81"/>
      <c r="K160" s="94"/>
      <c r="L160" s="120"/>
      <c r="M160" s="77"/>
      <c r="N160" s="119"/>
      <c r="O160" s="118"/>
    </row>
    <row r="161" spans="1:15" ht="30" customHeight="1">
      <c r="A161" s="126"/>
      <c r="B161" s="77"/>
      <c r="C161" s="125"/>
      <c r="D161" s="124"/>
      <c r="E161" s="85"/>
      <c r="F161" s="123"/>
      <c r="G161" s="122"/>
      <c r="H161" s="85"/>
      <c r="I161" s="121"/>
      <c r="J161" s="81"/>
      <c r="K161" s="94"/>
      <c r="L161" s="120"/>
      <c r="M161" s="77"/>
      <c r="N161" s="119"/>
      <c r="O161" s="118"/>
    </row>
    <row r="162" spans="1:15" ht="30" customHeight="1">
      <c r="A162" s="126"/>
      <c r="B162" s="77"/>
      <c r="C162" s="125"/>
      <c r="D162" s="124"/>
      <c r="E162" s="85"/>
      <c r="F162" s="123"/>
      <c r="G162" s="122"/>
      <c r="H162" s="85"/>
      <c r="I162" s="121"/>
      <c r="J162" s="81"/>
      <c r="K162" s="94"/>
      <c r="L162" s="120"/>
      <c r="M162" s="77"/>
      <c r="N162" s="119"/>
      <c r="O162" s="118"/>
    </row>
    <row r="163" spans="1:15" ht="30" customHeight="1">
      <c r="A163" s="126"/>
      <c r="B163" s="77"/>
      <c r="C163" s="125"/>
      <c r="D163" s="124"/>
      <c r="E163" s="85"/>
      <c r="F163" s="123"/>
      <c r="G163" s="122"/>
      <c r="H163" s="85"/>
      <c r="I163" s="121"/>
      <c r="J163" s="81"/>
      <c r="K163" s="94"/>
      <c r="L163" s="120"/>
      <c r="M163" s="77"/>
      <c r="N163" s="119"/>
      <c r="O163" s="118"/>
    </row>
    <row r="164" spans="1:15" ht="30" customHeight="1">
      <c r="A164" s="126"/>
      <c r="B164" s="77"/>
      <c r="C164" s="125"/>
      <c r="D164" s="124"/>
      <c r="E164" s="85"/>
      <c r="F164" s="123"/>
      <c r="G164" s="122"/>
      <c r="H164" s="85"/>
      <c r="I164" s="121"/>
      <c r="J164" s="81"/>
      <c r="K164" s="94"/>
      <c r="L164" s="120"/>
      <c r="M164" s="77"/>
      <c r="N164" s="119"/>
      <c r="O164" s="118"/>
    </row>
    <row r="165" spans="1:15" ht="30" customHeight="1">
      <c r="A165" s="126"/>
      <c r="B165" s="77"/>
      <c r="C165" s="125"/>
      <c r="D165" s="124"/>
      <c r="E165" s="85"/>
      <c r="F165" s="123"/>
      <c r="G165" s="122"/>
      <c r="H165" s="85"/>
      <c r="I165" s="121"/>
      <c r="J165" s="81"/>
      <c r="K165" s="94"/>
      <c r="L165" s="120"/>
      <c r="M165" s="77"/>
      <c r="N165" s="119"/>
      <c r="O165" s="118"/>
    </row>
    <row r="166" spans="1:15" ht="30" customHeight="1">
      <c r="A166" s="126"/>
      <c r="B166" s="77"/>
      <c r="C166" s="125"/>
      <c r="D166" s="124"/>
      <c r="E166" s="85"/>
      <c r="F166" s="123"/>
      <c r="G166" s="122"/>
      <c r="H166" s="85"/>
      <c r="I166" s="121"/>
      <c r="J166" s="81"/>
      <c r="K166" s="94"/>
      <c r="L166" s="120"/>
      <c r="M166" s="77"/>
      <c r="N166" s="119"/>
      <c r="O166" s="118"/>
    </row>
    <row r="167" spans="1:15" ht="30" customHeight="1">
      <c r="A167" s="126"/>
      <c r="B167" s="77"/>
      <c r="C167" s="125"/>
      <c r="D167" s="124"/>
      <c r="E167" s="85"/>
      <c r="F167" s="123"/>
      <c r="G167" s="122"/>
      <c r="H167" s="85"/>
      <c r="I167" s="121"/>
      <c r="J167" s="81"/>
      <c r="K167" s="94"/>
      <c r="L167" s="120"/>
      <c r="M167" s="77"/>
      <c r="N167" s="119"/>
      <c r="O167" s="118"/>
    </row>
    <row r="168" spans="1:15" ht="30" customHeight="1">
      <c r="A168" s="126"/>
      <c r="B168" s="77"/>
      <c r="C168" s="125"/>
      <c r="D168" s="124"/>
      <c r="E168" s="85"/>
      <c r="F168" s="123"/>
      <c r="G168" s="122"/>
      <c r="H168" s="85"/>
      <c r="I168" s="121"/>
      <c r="J168" s="81"/>
      <c r="K168" s="94"/>
      <c r="L168" s="120"/>
      <c r="M168" s="77"/>
      <c r="N168" s="119"/>
      <c r="O168" s="118"/>
    </row>
    <row r="169" spans="1:15" ht="30" customHeight="1">
      <c r="A169" s="126"/>
      <c r="B169" s="77"/>
      <c r="C169" s="125"/>
      <c r="D169" s="124"/>
      <c r="E169" s="85"/>
      <c r="F169" s="123"/>
      <c r="G169" s="122"/>
      <c r="H169" s="85"/>
      <c r="I169" s="121"/>
      <c r="J169" s="81"/>
      <c r="K169" s="94"/>
      <c r="L169" s="120"/>
      <c r="M169" s="77"/>
      <c r="N169" s="119"/>
      <c r="O169" s="118"/>
    </row>
    <row r="170" spans="1:15" ht="30" customHeight="1">
      <c r="A170" s="126"/>
      <c r="B170" s="77"/>
      <c r="C170" s="125"/>
      <c r="D170" s="124"/>
      <c r="E170" s="85"/>
      <c r="F170" s="123"/>
      <c r="G170" s="122"/>
      <c r="H170" s="85"/>
      <c r="I170" s="121"/>
      <c r="J170" s="81"/>
      <c r="K170" s="94"/>
      <c r="L170" s="120"/>
      <c r="M170" s="77"/>
      <c r="N170" s="119"/>
      <c r="O170" s="118"/>
    </row>
    <row r="171" spans="1:15" ht="30" customHeight="1">
      <c r="A171" s="126"/>
      <c r="B171" s="77"/>
      <c r="C171" s="125"/>
      <c r="D171" s="124"/>
      <c r="E171" s="85"/>
      <c r="F171" s="123"/>
      <c r="G171" s="122"/>
      <c r="H171" s="85"/>
      <c r="I171" s="121"/>
      <c r="J171" s="81"/>
      <c r="K171" s="94"/>
      <c r="L171" s="120"/>
      <c r="M171" s="77"/>
      <c r="N171" s="119"/>
      <c r="O171" s="118"/>
    </row>
    <row r="172" spans="1:15" ht="30" customHeight="1">
      <c r="A172" s="126"/>
      <c r="B172" s="77"/>
      <c r="C172" s="125"/>
      <c r="D172" s="124"/>
      <c r="E172" s="85"/>
      <c r="F172" s="123"/>
      <c r="G172" s="122"/>
      <c r="H172" s="85"/>
      <c r="I172" s="121"/>
      <c r="J172" s="81"/>
      <c r="K172" s="94"/>
      <c r="L172" s="120"/>
      <c r="M172" s="77"/>
      <c r="N172" s="119"/>
      <c r="O172" s="118"/>
    </row>
    <row r="173" spans="1:15" ht="30" customHeight="1">
      <c r="A173" s="126"/>
      <c r="B173" s="77"/>
      <c r="C173" s="125"/>
      <c r="D173" s="124"/>
      <c r="E173" s="85"/>
      <c r="F173" s="123"/>
      <c r="G173" s="122"/>
      <c r="H173" s="85"/>
      <c r="I173" s="121"/>
      <c r="J173" s="81"/>
      <c r="K173" s="94"/>
      <c r="L173" s="120"/>
      <c r="M173" s="77"/>
      <c r="N173" s="119"/>
      <c r="O173" s="118"/>
    </row>
    <row r="174" spans="1:15" ht="30" customHeight="1">
      <c r="A174" s="126"/>
      <c r="B174" s="77"/>
      <c r="C174" s="125"/>
      <c r="D174" s="124"/>
      <c r="E174" s="85"/>
      <c r="F174" s="123"/>
      <c r="G174" s="122"/>
      <c r="H174" s="85"/>
      <c r="I174" s="121"/>
      <c r="J174" s="81"/>
      <c r="K174" s="94"/>
      <c r="L174" s="120"/>
      <c r="M174" s="77"/>
      <c r="N174" s="119"/>
      <c r="O174" s="118"/>
    </row>
    <row r="175" spans="1:15" ht="30" customHeight="1">
      <c r="A175" s="126"/>
      <c r="B175" s="77"/>
      <c r="C175" s="125"/>
      <c r="D175" s="124"/>
      <c r="E175" s="85"/>
      <c r="F175" s="123"/>
      <c r="G175" s="122"/>
      <c r="H175" s="85"/>
      <c r="I175" s="121"/>
      <c r="J175" s="81"/>
      <c r="K175" s="94"/>
      <c r="L175" s="120"/>
      <c r="M175" s="77"/>
      <c r="N175" s="119"/>
      <c r="O175" s="118"/>
    </row>
    <row r="176" spans="1:15" ht="30" customHeight="1">
      <c r="A176" s="126"/>
      <c r="B176" s="77"/>
      <c r="C176" s="125"/>
      <c r="D176" s="124"/>
      <c r="E176" s="85"/>
      <c r="F176" s="123"/>
      <c r="G176" s="122"/>
      <c r="H176" s="85"/>
      <c r="I176" s="121"/>
      <c r="J176" s="81"/>
      <c r="K176" s="94"/>
      <c r="L176" s="120"/>
      <c r="M176" s="77"/>
      <c r="N176" s="119"/>
      <c r="O176" s="118"/>
    </row>
    <row r="177" spans="1:15" ht="30" customHeight="1">
      <c r="A177" s="126"/>
      <c r="B177" s="77"/>
      <c r="C177" s="125"/>
      <c r="D177" s="124"/>
      <c r="E177" s="85"/>
      <c r="F177" s="123"/>
      <c r="G177" s="122"/>
      <c r="H177" s="85"/>
      <c r="I177" s="121"/>
      <c r="J177" s="81"/>
      <c r="K177" s="94"/>
      <c r="L177" s="120"/>
      <c r="M177" s="77"/>
      <c r="N177" s="119"/>
      <c r="O177" s="118"/>
    </row>
    <row r="178" spans="1:15" ht="30" customHeight="1">
      <c r="A178" s="126"/>
      <c r="B178" s="77"/>
      <c r="C178" s="125"/>
      <c r="D178" s="124"/>
      <c r="E178" s="85"/>
      <c r="F178" s="123"/>
      <c r="G178" s="122"/>
      <c r="H178" s="85"/>
      <c r="I178" s="121"/>
      <c r="J178" s="81"/>
      <c r="K178" s="94"/>
      <c r="L178" s="120"/>
      <c r="M178" s="77"/>
      <c r="N178" s="119"/>
      <c r="O178" s="118"/>
    </row>
    <row r="179" spans="1:15" ht="30" customHeight="1">
      <c r="A179" s="126"/>
      <c r="B179" s="77"/>
      <c r="C179" s="125"/>
      <c r="D179" s="124"/>
      <c r="E179" s="85"/>
      <c r="F179" s="123"/>
      <c r="G179" s="122"/>
      <c r="H179" s="85"/>
      <c r="I179" s="121"/>
      <c r="J179" s="81"/>
      <c r="K179" s="94"/>
      <c r="L179" s="120"/>
      <c r="M179" s="77"/>
      <c r="N179" s="119"/>
      <c r="O179" s="118"/>
    </row>
    <row r="180" spans="1:15" ht="30" customHeight="1">
      <c r="A180" s="126"/>
      <c r="B180" s="77"/>
      <c r="C180" s="125"/>
      <c r="D180" s="124"/>
      <c r="E180" s="85"/>
      <c r="F180" s="123"/>
      <c r="G180" s="122"/>
      <c r="H180" s="85"/>
      <c r="I180" s="121"/>
      <c r="J180" s="81"/>
      <c r="K180" s="94"/>
      <c r="L180" s="120"/>
      <c r="M180" s="77"/>
      <c r="N180" s="119"/>
      <c r="O180" s="118"/>
    </row>
    <row r="181" spans="1:15" ht="30" customHeight="1">
      <c r="A181" s="126"/>
      <c r="B181" s="77"/>
      <c r="C181" s="125"/>
      <c r="D181" s="124"/>
      <c r="E181" s="85"/>
      <c r="F181" s="123"/>
      <c r="G181" s="122"/>
      <c r="H181" s="85"/>
      <c r="I181" s="121"/>
      <c r="J181" s="81"/>
      <c r="K181" s="94"/>
      <c r="L181" s="120"/>
      <c r="M181" s="77"/>
      <c r="N181" s="119"/>
      <c r="O181" s="118"/>
    </row>
    <row r="182" spans="1:15" ht="30" customHeight="1">
      <c r="A182" s="126"/>
      <c r="B182" s="77"/>
      <c r="C182" s="125"/>
      <c r="D182" s="124"/>
      <c r="E182" s="85"/>
      <c r="F182" s="123"/>
      <c r="G182" s="122"/>
      <c r="H182" s="85"/>
      <c r="I182" s="121"/>
      <c r="J182" s="81"/>
      <c r="K182" s="94"/>
      <c r="L182" s="120"/>
      <c r="M182" s="77"/>
      <c r="N182" s="119"/>
      <c r="O182" s="118"/>
    </row>
    <row r="183" spans="1:15" ht="30" customHeight="1">
      <c r="A183" s="126"/>
      <c r="B183" s="77"/>
      <c r="C183" s="125"/>
      <c r="D183" s="124"/>
      <c r="E183" s="85"/>
      <c r="F183" s="123"/>
      <c r="G183" s="122"/>
      <c r="H183" s="85"/>
      <c r="I183" s="121"/>
      <c r="J183" s="81"/>
      <c r="K183" s="94"/>
      <c r="L183" s="120"/>
      <c r="M183" s="77"/>
      <c r="N183" s="119"/>
      <c r="O183" s="118"/>
    </row>
    <row r="184" spans="1:15" ht="30" customHeight="1">
      <c r="A184" s="126"/>
      <c r="B184" s="77"/>
      <c r="C184" s="125"/>
      <c r="D184" s="124"/>
      <c r="E184" s="85"/>
      <c r="F184" s="123"/>
      <c r="G184" s="122"/>
      <c r="H184" s="85"/>
      <c r="I184" s="121"/>
      <c r="J184" s="81"/>
      <c r="K184" s="94"/>
      <c r="L184" s="120"/>
      <c r="M184" s="77"/>
      <c r="N184" s="119"/>
      <c r="O184" s="118"/>
    </row>
    <row r="185" spans="1:15" ht="30" customHeight="1">
      <c r="A185" s="126"/>
      <c r="B185" s="77"/>
      <c r="C185" s="125"/>
      <c r="D185" s="124"/>
      <c r="E185" s="85"/>
      <c r="F185" s="123"/>
      <c r="G185" s="122"/>
      <c r="H185" s="85"/>
      <c r="I185" s="121"/>
      <c r="J185" s="81"/>
      <c r="K185" s="94"/>
      <c r="L185" s="120"/>
      <c r="M185" s="77"/>
      <c r="N185" s="119"/>
      <c r="O185" s="118"/>
    </row>
    <row r="186" spans="1:15" ht="30" customHeight="1">
      <c r="A186" s="126"/>
      <c r="B186" s="77"/>
      <c r="C186" s="125"/>
      <c r="D186" s="124"/>
      <c r="E186" s="85"/>
      <c r="F186" s="123"/>
      <c r="G186" s="122"/>
      <c r="H186" s="85"/>
      <c r="I186" s="121"/>
      <c r="J186" s="81"/>
      <c r="K186" s="94"/>
      <c r="L186" s="120"/>
      <c r="M186" s="77"/>
      <c r="N186" s="119"/>
      <c r="O186" s="118"/>
    </row>
    <row r="187" spans="1:15" ht="30" customHeight="1">
      <c r="A187" s="126"/>
      <c r="B187" s="77"/>
      <c r="C187" s="125"/>
      <c r="D187" s="124"/>
      <c r="E187" s="85"/>
      <c r="F187" s="123"/>
      <c r="G187" s="122"/>
      <c r="H187" s="85"/>
      <c r="I187" s="121"/>
      <c r="J187" s="81"/>
      <c r="K187" s="94"/>
      <c r="L187" s="120"/>
      <c r="M187" s="77"/>
      <c r="N187" s="119"/>
      <c r="O187" s="118"/>
    </row>
    <row r="188" spans="1:15" ht="30" customHeight="1">
      <c r="A188" s="126"/>
      <c r="B188" s="77"/>
      <c r="C188" s="125"/>
      <c r="D188" s="124"/>
      <c r="E188" s="85"/>
      <c r="F188" s="123"/>
      <c r="G188" s="122"/>
      <c r="H188" s="85"/>
      <c r="I188" s="121"/>
      <c r="J188" s="81"/>
      <c r="K188" s="94"/>
      <c r="L188" s="120"/>
      <c r="M188" s="77"/>
      <c r="N188" s="119"/>
      <c r="O188" s="118"/>
    </row>
    <row r="189" spans="1:15" ht="30" customHeight="1">
      <c r="A189" s="126"/>
      <c r="B189" s="77"/>
      <c r="C189" s="125"/>
      <c r="D189" s="124"/>
      <c r="E189" s="85"/>
      <c r="F189" s="123"/>
      <c r="G189" s="122"/>
      <c r="H189" s="85"/>
      <c r="I189" s="121"/>
      <c r="J189" s="81"/>
      <c r="K189" s="94"/>
      <c r="L189" s="120"/>
      <c r="M189" s="77"/>
      <c r="N189" s="119"/>
      <c r="O189" s="118"/>
    </row>
    <row r="190" spans="1:15" ht="30" customHeight="1">
      <c r="A190" s="126"/>
      <c r="B190" s="77"/>
      <c r="C190" s="125"/>
      <c r="D190" s="124"/>
      <c r="E190" s="85"/>
      <c r="F190" s="123"/>
      <c r="G190" s="122"/>
      <c r="H190" s="85"/>
      <c r="I190" s="121"/>
      <c r="J190" s="81"/>
      <c r="K190" s="94"/>
      <c r="L190" s="120"/>
      <c r="M190" s="77"/>
      <c r="N190" s="119"/>
      <c r="O190" s="118"/>
    </row>
    <row r="191" spans="1:15" ht="30" customHeight="1">
      <c r="A191" s="126"/>
      <c r="B191" s="77"/>
      <c r="C191" s="125"/>
      <c r="D191" s="124"/>
      <c r="E191" s="85"/>
      <c r="F191" s="123"/>
      <c r="G191" s="122"/>
      <c r="H191" s="85"/>
      <c r="I191" s="121"/>
      <c r="J191" s="81"/>
      <c r="K191" s="94"/>
      <c r="L191" s="120"/>
      <c r="M191" s="77"/>
      <c r="N191" s="119"/>
      <c r="O191" s="118"/>
    </row>
    <row r="192" spans="1:15" ht="30" customHeight="1">
      <c r="A192" s="126"/>
      <c r="B192" s="77"/>
      <c r="C192" s="125"/>
      <c r="D192" s="124"/>
      <c r="E192" s="85"/>
      <c r="F192" s="123"/>
      <c r="G192" s="122"/>
      <c r="H192" s="85"/>
      <c r="I192" s="121"/>
      <c r="J192" s="81"/>
      <c r="K192" s="94"/>
      <c r="L192" s="120"/>
      <c r="M192" s="77"/>
      <c r="N192" s="119"/>
      <c r="O192" s="118"/>
    </row>
    <row r="193" spans="1:15" ht="30" customHeight="1">
      <c r="A193" s="126"/>
      <c r="B193" s="77"/>
      <c r="C193" s="125"/>
      <c r="D193" s="124"/>
      <c r="E193" s="85"/>
      <c r="F193" s="123"/>
      <c r="G193" s="122"/>
      <c r="H193" s="85"/>
      <c r="I193" s="121"/>
      <c r="J193" s="81"/>
      <c r="K193" s="94"/>
      <c r="L193" s="120"/>
      <c r="M193" s="77"/>
      <c r="N193" s="119"/>
      <c r="O193" s="118"/>
    </row>
    <row r="194" spans="1:15" ht="30" customHeight="1">
      <c r="A194" s="126"/>
      <c r="B194" s="77"/>
      <c r="C194" s="125"/>
      <c r="D194" s="124"/>
      <c r="E194" s="85"/>
      <c r="F194" s="123"/>
      <c r="G194" s="122"/>
      <c r="H194" s="85"/>
      <c r="I194" s="121"/>
      <c r="J194" s="81"/>
      <c r="K194" s="94"/>
      <c r="L194" s="120"/>
      <c r="M194" s="77"/>
      <c r="N194" s="119"/>
      <c r="O194" s="118"/>
    </row>
    <row r="195" spans="1:15" ht="30" customHeight="1">
      <c r="A195" s="126"/>
      <c r="B195" s="77"/>
      <c r="C195" s="125"/>
      <c r="D195" s="124"/>
      <c r="E195" s="85"/>
      <c r="F195" s="123"/>
      <c r="G195" s="122"/>
      <c r="H195" s="85"/>
      <c r="I195" s="121"/>
      <c r="J195" s="81"/>
      <c r="K195" s="94"/>
      <c r="L195" s="120"/>
      <c r="M195" s="77"/>
      <c r="N195" s="119"/>
      <c r="O195" s="118"/>
    </row>
    <row r="196" spans="1:15" ht="30" customHeight="1">
      <c r="A196" s="126"/>
      <c r="B196" s="77"/>
      <c r="C196" s="125"/>
      <c r="D196" s="124"/>
      <c r="E196" s="85"/>
      <c r="F196" s="123"/>
      <c r="G196" s="122"/>
      <c r="H196" s="85"/>
      <c r="I196" s="121"/>
      <c r="J196" s="81"/>
      <c r="K196" s="94"/>
      <c r="L196" s="120"/>
      <c r="M196" s="77"/>
      <c r="N196" s="119"/>
      <c r="O196" s="118"/>
    </row>
    <row r="197" spans="1:15" ht="30" customHeight="1">
      <c r="A197" s="126"/>
      <c r="B197" s="77"/>
      <c r="C197" s="125"/>
      <c r="D197" s="124"/>
      <c r="E197" s="85"/>
      <c r="F197" s="123"/>
      <c r="G197" s="122"/>
      <c r="H197" s="85"/>
      <c r="I197" s="121"/>
      <c r="J197" s="81"/>
      <c r="K197" s="94"/>
      <c r="L197" s="120"/>
      <c r="M197" s="77"/>
      <c r="N197" s="119"/>
      <c r="O197" s="118"/>
    </row>
    <row r="198" spans="1:15" ht="30" customHeight="1">
      <c r="A198" s="126"/>
      <c r="B198" s="77"/>
      <c r="C198" s="125"/>
      <c r="D198" s="124"/>
      <c r="E198" s="85"/>
      <c r="F198" s="123"/>
      <c r="G198" s="122"/>
      <c r="H198" s="85"/>
      <c r="I198" s="121"/>
      <c r="J198" s="81"/>
      <c r="K198" s="94"/>
      <c r="L198" s="120"/>
      <c r="M198" s="77"/>
      <c r="N198" s="119"/>
      <c r="O198" s="118"/>
    </row>
    <row r="199" spans="1:15" ht="30" customHeight="1">
      <c r="A199" s="126"/>
      <c r="B199" s="77"/>
      <c r="C199" s="125"/>
      <c r="D199" s="124"/>
      <c r="E199" s="85"/>
      <c r="F199" s="123"/>
      <c r="G199" s="122"/>
      <c r="H199" s="85"/>
      <c r="I199" s="121"/>
      <c r="J199" s="81"/>
      <c r="K199" s="94"/>
      <c r="L199" s="120"/>
      <c r="M199" s="77"/>
      <c r="N199" s="119"/>
      <c r="O199" s="118"/>
    </row>
    <row r="200" spans="1:15" ht="30" customHeight="1">
      <c r="A200" s="126"/>
      <c r="B200" s="77"/>
      <c r="C200" s="125"/>
      <c r="D200" s="124"/>
      <c r="E200" s="85"/>
      <c r="F200" s="123"/>
      <c r="G200" s="122"/>
      <c r="H200" s="85"/>
      <c r="I200" s="121"/>
      <c r="J200" s="81"/>
      <c r="K200" s="94"/>
      <c r="L200" s="120"/>
      <c r="M200" s="77"/>
      <c r="N200" s="119"/>
      <c r="O200" s="118"/>
    </row>
    <row r="201" spans="1:15" ht="30" customHeight="1">
      <c r="A201" s="126"/>
      <c r="B201" s="77"/>
      <c r="C201" s="125"/>
      <c r="D201" s="124"/>
      <c r="E201" s="85"/>
      <c r="F201" s="123"/>
      <c r="G201" s="122"/>
      <c r="H201" s="85"/>
      <c r="I201" s="121"/>
      <c r="J201" s="81"/>
      <c r="K201" s="94"/>
      <c r="L201" s="120"/>
      <c r="M201" s="77"/>
      <c r="N201" s="119"/>
      <c r="O201" s="118"/>
    </row>
    <row r="202" spans="1:15" ht="30" customHeight="1">
      <c r="A202" s="126"/>
      <c r="B202" s="77"/>
      <c r="C202" s="125"/>
      <c r="D202" s="124"/>
      <c r="E202" s="85"/>
      <c r="F202" s="123"/>
      <c r="G202" s="122"/>
      <c r="H202" s="85"/>
      <c r="I202" s="121"/>
      <c r="J202" s="81"/>
      <c r="K202" s="94"/>
      <c r="L202" s="120"/>
      <c r="M202" s="77"/>
      <c r="N202" s="119"/>
      <c r="O202" s="118"/>
    </row>
    <row r="203" spans="1:15" ht="30" customHeight="1">
      <c r="A203" s="126"/>
      <c r="B203" s="77"/>
      <c r="C203" s="125"/>
      <c r="D203" s="124"/>
      <c r="E203" s="85"/>
      <c r="F203" s="123"/>
      <c r="G203" s="122"/>
      <c r="H203" s="85"/>
      <c r="I203" s="121"/>
      <c r="J203" s="81"/>
      <c r="K203" s="94"/>
      <c r="L203" s="120"/>
      <c r="M203" s="77"/>
      <c r="N203" s="119"/>
      <c r="O203" s="118"/>
    </row>
    <row r="204" spans="1:15" ht="30" customHeight="1">
      <c r="A204" s="126"/>
      <c r="B204" s="77"/>
      <c r="C204" s="125"/>
      <c r="D204" s="124"/>
      <c r="E204" s="85"/>
      <c r="F204" s="123"/>
      <c r="G204" s="122"/>
      <c r="H204" s="85"/>
      <c r="I204" s="121"/>
      <c r="J204" s="81"/>
      <c r="K204" s="94"/>
      <c r="L204" s="120"/>
      <c r="M204" s="77"/>
      <c r="N204" s="119"/>
      <c r="O204" s="118"/>
    </row>
    <row r="205" spans="1:15" ht="30" customHeight="1">
      <c r="A205" s="126"/>
      <c r="B205" s="77"/>
      <c r="C205" s="125"/>
      <c r="D205" s="124"/>
      <c r="E205" s="85"/>
      <c r="F205" s="123"/>
      <c r="G205" s="122"/>
      <c r="H205" s="85"/>
      <c r="I205" s="121"/>
      <c r="J205" s="81"/>
      <c r="K205" s="94"/>
      <c r="L205" s="120"/>
      <c r="M205" s="77"/>
      <c r="N205" s="119"/>
      <c r="O205" s="118"/>
    </row>
    <row r="206" spans="1:15" ht="30" customHeight="1">
      <c r="A206" s="126"/>
      <c r="B206" s="77"/>
      <c r="C206" s="125"/>
      <c r="D206" s="124"/>
      <c r="E206" s="85"/>
      <c r="F206" s="123"/>
      <c r="G206" s="122"/>
      <c r="H206" s="85"/>
      <c r="I206" s="121"/>
      <c r="J206" s="81"/>
      <c r="K206" s="94"/>
      <c r="L206" s="120"/>
      <c r="M206" s="77"/>
      <c r="N206" s="119"/>
      <c r="O206" s="118"/>
    </row>
    <row r="207" spans="1:15" ht="30" customHeight="1">
      <c r="A207" s="126"/>
      <c r="B207" s="77"/>
      <c r="C207" s="125"/>
      <c r="D207" s="124"/>
      <c r="E207" s="85"/>
      <c r="F207" s="123"/>
      <c r="G207" s="122"/>
      <c r="H207" s="85"/>
      <c r="I207" s="121"/>
      <c r="J207" s="81"/>
      <c r="K207" s="94"/>
      <c r="L207" s="120"/>
      <c r="M207" s="77"/>
      <c r="N207" s="119"/>
      <c r="O207" s="118"/>
    </row>
    <row r="208" spans="1:15" ht="30" customHeight="1">
      <c r="A208" s="126"/>
      <c r="B208" s="77"/>
      <c r="C208" s="125"/>
      <c r="D208" s="124"/>
      <c r="E208" s="85"/>
      <c r="F208" s="123"/>
      <c r="G208" s="122"/>
      <c r="H208" s="85"/>
      <c r="I208" s="121"/>
      <c r="J208" s="81"/>
      <c r="K208" s="94"/>
      <c r="L208" s="120"/>
      <c r="M208" s="77"/>
      <c r="N208" s="119"/>
      <c r="O208" s="118"/>
    </row>
    <row r="209" spans="1:15" ht="30" customHeight="1">
      <c r="A209" s="126"/>
      <c r="B209" s="77"/>
      <c r="C209" s="125"/>
      <c r="D209" s="124"/>
      <c r="E209" s="85"/>
      <c r="F209" s="123"/>
      <c r="G209" s="122"/>
      <c r="H209" s="85"/>
      <c r="I209" s="121"/>
      <c r="J209" s="81"/>
      <c r="K209" s="94"/>
      <c r="L209" s="120"/>
      <c r="M209" s="77"/>
      <c r="N209" s="119"/>
      <c r="O209" s="118"/>
    </row>
    <row r="210" spans="1:15" ht="30" customHeight="1">
      <c r="A210" s="126"/>
      <c r="B210" s="77"/>
      <c r="C210" s="125"/>
      <c r="D210" s="124"/>
      <c r="E210" s="85"/>
      <c r="F210" s="123"/>
      <c r="G210" s="122"/>
      <c r="H210" s="85"/>
      <c r="I210" s="121"/>
      <c r="J210" s="81"/>
      <c r="K210" s="94"/>
      <c r="L210" s="120"/>
      <c r="M210" s="77"/>
      <c r="N210" s="119"/>
      <c r="O210" s="118"/>
    </row>
    <row r="211" spans="1:15" ht="30" customHeight="1">
      <c r="A211" s="126"/>
      <c r="B211" s="77"/>
      <c r="C211" s="125"/>
      <c r="D211" s="124"/>
      <c r="E211" s="85"/>
      <c r="F211" s="123"/>
      <c r="G211" s="122"/>
      <c r="H211" s="85"/>
      <c r="I211" s="121"/>
      <c r="J211" s="81"/>
      <c r="K211" s="94"/>
      <c r="L211" s="120"/>
      <c r="M211" s="77"/>
      <c r="N211" s="119"/>
      <c r="O211" s="118"/>
    </row>
    <row r="212" spans="1:15" ht="30" customHeight="1">
      <c r="A212" s="126"/>
      <c r="B212" s="77"/>
      <c r="C212" s="125"/>
      <c r="D212" s="124"/>
      <c r="E212" s="85"/>
      <c r="F212" s="123"/>
      <c r="G212" s="122"/>
      <c r="H212" s="85"/>
      <c r="I212" s="121"/>
      <c r="J212" s="81"/>
      <c r="K212" s="94"/>
      <c r="L212" s="120"/>
      <c r="M212" s="77"/>
      <c r="N212" s="119"/>
      <c r="O212" s="118"/>
    </row>
    <row r="213" spans="1:15" ht="30" customHeight="1">
      <c r="A213" s="126"/>
      <c r="B213" s="77"/>
      <c r="C213" s="125"/>
      <c r="D213" s="124"/>
      <c r="E213" s="85"/>
      <c r="F213" s="123"/>
      <c r="G213" s="122"/>
      <c r="H213" s="85"/>
      <c r="I213" s="121"/>
      <c r="J213" s="81"/>
      <c r="K213" s="94"/>
      <c r="L213" s="120"/>
      <c r="M213" s="77"/>
      <c r="N213" s="119"/>
      <c r="O213" s="118"/>
    </row>
    <row r="214" spans="1:15" ht="30" customHeight="1">
      <c r="A214" s="126"/>
      <c r="B214" s="77"/>
      <c r="C214" s="125"/>
      <c r="D214" s="124"/>
      <c r="E214" s="85"/>
      <c r="F214" s="123"/>
      <c r="G214" s="122"/>
      <c r="H214" s="85"/>
      <c r="I214" s="121"/>
      <c r="J214" s="81"/>
      <c r="K214" s="94"/>
      <c r="L214" s="120"/>
      <c r="M214" s="77"/>
      <c r="N214" s="119"/>
      <c r="O214" s="118"/>
    </row>
    <row r="215" spans="1:15" ht="30" customHeight="1">
      <c r="A215" s="126"/>
      <c r="B215" s="77"/>
      <c r="C215" s="125"/>
      <c r="D215" s="124"/>
      <c r="E215" s="85"/>
      <c r="F215" s="123"/>
      <c r="G215" s="122"/>
      <c r="H215" s="85"/>
      <c r="I215" s="121"/>
      <c r="J215" s="81"/>
      <c r="K215" s="94"/>
      <c r="L215" s="120"/>
      <c r="M215" s="77"/>
      <c r="N215" s="119"/>
      <c r="O215" s="118"/>
    </row>
    <row r="216" spans="1:15" ht="30" customHeight="1">
      <c r="A216" s="126"/>
      <c r="B216" s="77"/>
      <c r="C216" s="125"/>
      <c r="D216" s="124"/>
      <c r="E216" s="85"/>
      <c r="F216" s="123"/>
      <c r="G216" s="122"/>
      <c r="H216" s="85"/>
      <c r="I216" s="121"/>
      <c r="J216" s="81"/>
      <c r="K216" s="94"/>
      <c r="L216" s="120"/>
      <c r="M216" s="77"/>
      <c r="N216" s="119"/>
      <c r="O216" s="118"/>
    </row>
    <row r="217" spans="1:15" ht="30" customHeight="1">
      <c r="A217" s="126"/>
      <c r="B217" s="77"/>
      <c r="C217" s="125"/>
      <c r="D217" s="124"/>
      <c r="E217" s="85"/>
      <c r="F217" s="123"/>
      <c r="G217" s="122"/>
      <c r="H217" s="85"/>
      <c r="I217" s="121"/>
      <c r="J217" s="81"/>
      <c r="K217" s="94"/>
      <c r="L217" s="120"/>
      <c r="M217" s="77"/>
      <c r="N217" s="119"/>
      <c r="O217" s="118"/>
    </row>
    <row r="218" spans="1:15" ht="30" customHeight="1">
      <c r="A218" s="126"/>
      <c r="B218" s="77"/>
      <c r="C218" s="125"/>
      <c r="D218" s="124"/>
      <c r="E218" s="85"/>
      <c r="F218" s="123"/>
      <c r="G218" s="122"/>
      <c r="H218" s="85"/>
      <c r="I218" s="121"/>
      <c r="J218" s="81"/>
      <c r="K218" s="94"/>
      <c r="L218" s="120"/>
      <c r="M218" s="77"/>
      <c r="N218" s="119"/>
      <c r="O218" s="118"/>
    </row>
    <row r="219" spans="1:15" ht="30" customHeight="1">
      <c r="A219" s="126"/>
      <c r="B219" s="77"/>
      <c r="C219" s="125"/>
      <c r="D219" s="124"/>
      <c r="E219" s="85"/>
      <c r="F219" s="123"/>
      <c r="G219" s="122"/>
      <c r="H219" s="85"/>
      <c r="I219" s="121"/>
      <c r="J219" s="81"/>
      <c r="K219" s="94"/>
      <c r="L219" s="120"/>
      <c r="M219" s="77"/>
      <c r="N219" s="119"/>
      <c r="O219" s="118"/>
    </row>
    <row r="220" spans="1:15" ht="30" customHeight="1">
      <c r="A220" s="126"/>
      <c r="B220" s="77"/>
      <c r="C220" s="125"/>
      <c r="D220" s="124"/>
      <c r="E220" s="85"/>
      <c r="F220" s="123"/>
      <c r="G220" s="122"/>
      <c r="H220" s="85"/>
      <c r="I220" s="121"/>
      <c r="J220" s="81"/>
      <c r="K220" s="94"/>
      <c r="L220" s="120"/>
      <c r="M220" s="77"/>
      <c r="N220" s="119"/>
      <c r="O220" s="118"/>
    </row>
    <row r="221" spans="1:15" ht="30" customHeight="1">
      <c r="A221" s="126"/>
      <c r="B221" s="77"/>
      <c r="C221" s="125"/>
      <c r="D221" s="124"/>
      <c r="E221" s="85"/>
      <c r="F221" s="123"/>
      <c r="G221" s="122"/>
      <c r="H221" s="85"/>
      <c r="I221" s="121"/>
      <c r="J221" s="81"/>
      <c r="K221" s="94"/>
      <c r="L221" s="120"/>
      <c r="M221" s="77"/>
      <c r="N221" s="119"/>
      <c r="O221" s="118"/>
    </row>
    <row r="222" spans="1:15" ht="30" customHeight="1">
      <c r="A222" s="126"/>
      <c r="B222" s="77"/>
      <c r="C222" s="125"/>
      <c r="D222" s="124"/>
      <c r="E222" s="85"/>
      <c r="F222" s="123"/>
      <c r="G222" s="122"/>
      <c r="H222" s="85"/>
      <c r="I222" s="121"/>
      <c r="J222" s="81"/>
      <c r="K222" s="94"/>
      <c r="L222" s="120"/>
      <c r="M222" s="77"/>
      <c r="N222" s="119"/>
      <c r="O222" s="118"/>
    </row>
    <row r="223" spans="1:15" ht="30" customHeight="1">
      <c r="A223" s="126"/>
      <c r="B223" s="77"/>
      <c r="C223" s="125"/>
      <c r="D223" s="124"/>
      <c r="E223" s="85"/>
      <c r="F223" s="123"/>
      <c r="G223" s="122"/>
      <c r="H223" s="85"/>
      <c r="I223" s="121"/>
      <c r="J223" s="81"/>
      <c r="K223" s="94"/>
      <c r="L223" s="120"/>
      <c r="M223" s="77"/>
      <c r="N223" s="119"/>
      <c r="O223" s="118"/>
    </row>
    <row r="224" spans="1:15" ht="30" customHeight="1">
      <c r="A224" s="126"/>
      <c r="B224" s="77"/>
      <c r="C224" s="125"/>
      <c r="D224" s="124"/>
      <c r="E224" s="85"/>
      <c r="F224" s="123"/>
      <c r="G224" s="122"/>
      <c r="H224" s="85"/>
      <c r="I224" s="121"/>
      <c r="J224" s="81"/>
      <c r="K224" s="94"/>
      <c r="L224" s="120"/>
      <c r="M224" s="77"/>
      <c r="N224" s="119"/>
      <c r="O224" s="118"/>
    </row>
    <row r="225" spans="1:15" ht="30" customHeight="1">
      <c r="A225" s="126"/>
      <c r="B225" s="77"/>
      <c r="C225" s="125"/>
      <c r="D225" s="124"/>
      <c r="E225" s="85"/>
      <c r="F225" s="123"/>
      <c r="G225" s="122"/>
      <c r="H225" s="85"/>
      <c r="I225" s="121"/>
      <c r="J225" s="81"/>
      <c r="K225" s="94"/>
      <c r="L225" s="120"/>
      <c r="M225" s="77"/>
      <c r="N225" s="119"/>
      <c r="O225" s="118"/>
    </row>
    <row r="226" spans="1:15" ht="30" customHeight="1">
      <c r="A226" s="126"/>
      <c r="B226" s="77"/>
      <c r="C226" s="125"/>
      <c r="D226" s="124"/>
      <c r="E226" s="85"/>
      <c r="F226" s="123"/>
      <c r="G226" s="122"/>
      <c r="H226" s="85"/>
      <c r="I226" s="121"/>
      <c r="J226" s="81"/>
      <c r="K226" s="94"/>
      <c r="L226" s="120"/>
      <c r="M226" s="77"/>
      <c r="N226" s="119"/>
      <c r="O226" s="118"/>
    </row>
    <row r="227" spans="1:15" ht="30" customHeight="1">
      <c r="A227" s="126"/>
      <c r="B227" s="77"/>
      <c r="C227" s="125"/>
      <c r="D227" s="124"/>
      <c r="E227" s="85"/>
      <c r="F227" s="123"/>
      <c r="G227" s="122"/>
      <c r="H227" s="85"/>
      <c r="I227" s="121"/>
      <c r="J227" s="81"/>
      <c r="K227" s="94"/>
      <c r="L227" s="120"/>
      <c r="M227" s="77"/>
      <c r="N227" s="119"/>
      <c r="O227" s="118"/>
    </row>
    <row r="228" spans="1:15" ht="30" customHeight="1">
      <c r="A228" s="126"/>
      <c r="B228" s="77"/>
      <c r="C228" s="125"/>
      <c r="D228" s="124"/>
      <c r="E228" s="85"/>
      <c r="F228" s="123"/>
      <c r="G228" s="122"/>
      <c r="H228" s="85"/>
      <c r="I228" s="121"/>
      <c r="J228" s="81"/>
      <c r="K228" s="94"/>
      <c r="L228" s="120"/>
      <c r="M228" s="77"/>
      <c r="N228" s="119"/>
      <c r="O228" s="118"/>
    </row>
    <row r="229" spans="1:15" ht="30" customHeight="1">
      <c r="A229" s="126"/>
      <c r="B229" s="77"/>
      <c r="C229" s="125"/>
      <c r="D229" s="124"/>
      <c r="E229" s="85"/>
      <c r="F229" s="123"/>
      <c r="G229" s="122"/>
      <c r="H229" s="85"/>
      <c r="I229" s="121"/>
      <c r="J229" s="81"/>
      <c r="K229" s="94"/>
      <c r="L229" s="120"/>
      <c r="M229" s="77"/>
      <c r="N229" s="119"/>
      <c r="O229" s="118"/>
    </row>
    <row r="230" spans="1:15" ht="30" customHeight="1">
      <c r="A230" s="126"/>
      <c r="B230" s="77"/>
      <c r="C230" s="125"/>
      <c r="D230" s="124"/>
      <c r="E230" s="85"/>
      <c r="F230" s="123"/>
      <c r="G230" s="122"/>
      <c r="H230" s="85"/>
      <c r="I230" s="121"/>
      <c r="J230" s="81"/>
      <c r="K230" s="94"/>
      <c r="L230" s="120"/>
      <c r="M230" s="77"/>
      <c r="N230" s="119"/>
      <c r="O230" s="118"/>
    </row>
    <row r="231" spans="1:15" ht="30" customHeight="1">
      <c r="A231" s="126"/>
      <c r="B231" s="77"/>
      <c r="C231" s="125"/>
      <c r="D231" s="124"/>
      <c r="E231" s="85"/>
      <c r="F231" s="123"/>
      <c r="G231" s="122"/>
      <c r="H231" s="85"/>
      <c r="I231" s="121"/>
      <c r="J231" s="81"/>
      <c r="K231" s="94"/>
      <c r="L231" s="120"/>
      <c r="M231" s="77"/>
      <c r="N231" s="119"/>
      <c r="O231" s="118"/>
    </row>
    <row r="232" spans="1:15" ht="30" customHeight="1">
      <c r="A232" s="126"/>
      <c r="B232" s="77"/>
      <c r="C232" s="125"/>
      <c r="D232" s="124"/>
      <c r="E232" s="85"/>
      <c r="F232" s="123"/>
      <c r="G232" s="122"/>
      <c r="H232" s="85"/>
      <c r="I232" s="121"/>
      <c r="J232" s="81"/>
      <c r="K232" s="94"/>
      <c r="L232" s="120"/>
      <c r="M232" s="77"/>
      <c r="N232" s="119"/>
      <c r="O232" s="118"/>
    </row>
    <row r="233" spans="1:15" ht="30" customHeight="1">
      <c r="A233" s="126"/>
      <c r="B233" s="77"/>
      <c r="C233" s="125"/>
      <c r="D233" s="124"/>
      <c r="E233" s="85"/>
      <c r="F233" s="123"/>
      <c r="G233" s="122"/>
      <c r="H233" s="85"/>
      <c r="I233" s="121"/>
      <c r="J233" s="81"/>
      <c r="K233" s="94"/>
      <c r="L233" s="120"/>
      <c r="M233" s="77"/>
      <c r="N233" s="119"/>
      <c r="O233" s="118"/>
    </row>
    <row r="234" spans="1:15" ht="30" customHeight="1">
      <c r="A234" s="126"/>
      <c r="B234" s="77"/>
      <c r="C234" s="125"/>
      <c r="D234" s="124"/>
      <c r="E234" s="85"/>
      <c r="F234" s="123"/>
      <c r="G234" s="122"/>
      <c r="H234" s="85"/>
      <c r="I234" s="121"/>
      <c r="J234" s="81"/>
      <c r="K234" s="94"/>
      <c r="L234" s="120"/>
      <c r="M234" s="77"/>
      <c r="N234" s="119"/>
      <c r="O234" s="118"/>
    </row>
    <row r="235" spans="1:15" ht="30" customHeight="1">
      <c r="A235" s="126"/>
      <c r="B235" s="77"/>
      <c r="C235" s="125"/>
      <c r="D235" s="124"/>
      <c r="E235" s="85"/>
      <c r="F235" s="123"/>
      <c r="G235" s="122"/>
      <c r="H235" s="85"/>
      <c r="I235" s="121"/>
      <c r="J235" s="81"/>
      <c r="K235" s="94"/>
      <c r="L235" s="120"/>
      <c r="M235" s="77"/>
      <c r="N235" s="119"/>
      <c r="O235" s="118"/>
    </row>
    <row r="236" spans="1:15" ht="30" customHeight="1">
      <c r="A236" s="126"/>
      <c r="B236" s="77"/>
      <c r="C236" s="125"/>
      <c r="D236" s="124"/>
      <c r="E236" s="85"/>
      <c r="F236" s="123"/>
      <c r="G236" s="122"/>
      <c r="H236" s="85"/>
      <c r="I236" s="121"/>
      <c r="J236" s="81"/>
      <c r="K236" s="94"/>
      <c r="L236" s="120"/>
      <c r="M236" s="77"/>
      <c r="N236" s="119"/>
      <c r="O236" s="118"/>
    </row>
    <row r="237" spans="1:15" ht="30" customHeight="1">
      <c r="A237" s="126"/>
      <c r="B237" s="77"/>
      <c r="C237" s="125"/>
      <c r="D237" s="124"/>
      <c r="E237" s="85"/>
      <c r="F237" s="123"/>
      <c r="G237" s="122"/>
      <c r="H237" s="85"/>
      <c r="I237" s="121"/>
      <c r="J237" s="81"/>
      <c r="K237" s="94"/>
      <c r="L237" s="120"/>
      <c r="M237" s="77"/>
      <c r="N237" s="119"/>
      <c r="O237" s="118"/>
    </row>
    <row r="238" spans="1:15" ht="50.1" customHeight="1"/>
    <row r="239" spans="1:15" ht="50.1" customHeight="1"/>
    <row r="240" spans="1:15" ht="50.1" customHeight="1"/>
    <row r="241" spans="3:15" ht="50.1" customHeight="1"/>
    <row r="242" spans="3:15" ht="50.1" customHeight="1"/>
    <row r="243" spans="3:15" ht="50.1" customHeight="1"/>
    <row r="244" spans="3:15" ht="50.1" customHeight="1"/>
    <row r="245" spans="3:15" s="65" customFormat="1" ht="50.1" customHeight="1">
      <c r="C245" s="87"/>
      <c r="D245" s="88"/>
      <c r="E245" s="84"/>
      <c r="F245" s="72"/>
      <c r="G245" s="88"/>
      <c r="H245" s="84"/>
      <c r="I245" s="117"/>
      <c r="J245" s="116"/>
      <c r="K245" s="116"/>
      <c r="L245" s="88"/>
      <c r="N245" s="115"/>
      <c r="O245" s="114"/>
    </row>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A8:A9"/>
    <mergeCell ref="C8:C9"/>
    <mergeCell ref="D8:D9"/>
    <mergeCell ref="F8:F9"/>
    <mergeCell ref="G8:G9"/>
    <mergeCell ref="I8:I9"/>
    <mergeCell ref="L8:L9"/>
    <mergeCell ref="N8:N9"/>
    <mergeCell ref="L4:L5"/>
    <mergeCell ref="N4:N5"/>
    <mergeCell ref="I4:I5"/>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1" manualBreakCount="1">
    <brk id="19" max="1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O231"/>
  <sheetViews>
    <sheetView view="pageBreakPreview" zoomScale="110" zoomScaleNormal="100" zoomScaleSheetLayoutView="110" zoomScalePageLayoutView="120" workbookViewId="0">
      <selection activeCell="C17" sqref="C17"/>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70">
        <v>22</v>
      </c>
      <c r="B4" s="74" t="s">
        <v>317</v>
      </c>
      <c r="C4" s="1378">
        <v>1924</v>
      </c>
      <c r="D4" s="1380" t="s">
        <v>315</v>
      </c>
      <c r="E4" s="75" t="s">
        <v>528</v>
      </c>
      <c r="F4" s="1382"/>
      <c r="G4" s="1380"/>
      <c r="H4" s="85"/>
      <c r="I4" s="1475" t="s">
        <v>888</v>
      </c>
      <c r="J4" s="81">
        <v>712</v>
      </c>
      <c r="K4" s="94" t="s">
        <v>889</v>
      </c>
      <c r="L4" s="1425"/>
      <c r="M4" s="82" t="s">
        <v>890</v>
      </c>
      <c r="N4" s="95"/>
      <c r="O4" s="118"/>
    </row>
    <row r="5" spans="1:15" ht="30" customHeight="1">
      <c r="A5" s="1570"/>
      <c r="B5" s="74" t="s">
        <v>410</v>
      </c>
      <c r="C5" s="1379"/>
      <c r="D5" s="1381"/>
      <c r="E5" s="75"/>
      <c r="F5" s="1383"/>
      <c r="G5" s="1381"/>
      <c r="H5" s="85"/>
      <c r="I5" s="1593"/>
      <c r="J5" s="81">
        <v>3</v>
      </c>
      <c r="K5" s="94" t="s">
        <v>889</v>
      </c>
      <c r="L5" s="1425"/>
      <c r="M5" s="82" t="s">
        <v>499</v>
      </c>
      <c r="N5" s="95"/>
      <c r="O5" s="118"/>
    </row>
    <row r="6" spans="1:15" ht="30" customHeight="1">
      <c r="A6" s="126"/>
      <c r="B6" s="77"/>
      <c r="C6" s="125"/>
      <c r="D6" s="124"/>
      <c r="E6" s="85"/>
      <c r="F6" s="123"/>
      <c r="G6" s="122"/>
      <c r="H6" s="85"/>
      <c r="I6" s="121"/>
      <c r="J6" s="81"/>
      <c r="K6" s="94"/>
      <c r="L6" s="120"/>
      <c r="M6" s="77"/>
      <c r="N6" s="119"/>
      <c r="O6" s="118"/>
    </row>
    <row r="7" spans="1:15" ht="30" customHeight="1">
      <c r="A7" s="126"/>
      <c r="B7" s="77"/>
      <c r="C7" s="125"/>
      <c r="D7" s="124"/>
      <c r="E7" s="85"/>
      <c r="F7" s="123"/>
      <c r="G7" s="122"/>
      <c r="H7" s="85"/>
      <c r="I7" s="121"/>
      <c r="J7" s="81"/>
      <c r="K7" s="94"/>
      <c r="L7" s="120"/>
      <c r="M7" s="77"/>
      <c r="N7" s="119"/>
      <c r="O7" s="118"/>
    </row>
    <row r="8" spans="1:15" ht="30" customHeight="1">
      <c r="A8" s="126"/>
      <c r="B8" s="77"/>
      <c r="C8" s="125"/>
      <c r="D8" s="124"/>
      <c r="E8" s="85"/>
      <c r="F8" s="123"/>
      <c r="G8" s="122"/>
      <c r="H8" s="85"/>
      <c r="I8" s="121"/>
      <c r="J8" s="81"/>
      <c r="K8" s="94"/>
      <c r="L8" s="120"/>
      <c r="M8" s="77"/>
      <c r="N8" s="119"/>
      <c r="O8" s="118"/>
    </row>
    <row r="9" spans="1:15" ht="30" customHeight="1">
      <c r="A9" s="126"/>
      <c r="B9" s="77"/>
      <c r="C9" s="125"/>
      <c r="D9" s="124"/>
      <c r="E9" s="85"/>
      <c r="F9" s="123"/>
      <c r="G9" s="122"/>
      <c r="H9" s="85"/>
      <c r="I9" s="121"/>
      <c r="J9" s="81"/>
      <c r="K9" s="94"/>
      <c r="L9" s="120"/>
      <c r="M9" s="77"/>
      <c r="N9" s="119"/>
      <c r="O9" s="118"/>
    </row>
    <row r="10" spans="1:15" ht="30" customHeight="1">
      <c r="A10" s="126"/>
      <c r="B10" s="77"/>
      <c r="C10" s="125"/>
      <c r="D10" s="124"/>
      <c r="E10" s="85"/>
      <c r="F10" s="123"/>
      <c r="G10" s="122"/>
      <c r="H10" s="85"/>
      <c r="I10" s="121"/>
      <c r="J10" s="81"/>
      <c r="K10" s="94"/>
      <c r="L10" s="120"/>
      <c r="M10" s="77"/>
      <c r="N10" s="119"/>
      <c r="O10" s="118"/>
    </row>
    <row r="11" spans="1:15" ht="30" customHeight="1">
      <c r="A11" s="126"/>
      <c r="B11" s="77"/>
      <c r="C11" s="125"/>
      <c r="D11" s="124"/>
      <c r="E11" s="85"/>
      <c r="F11" s="123"/>
      <c r="G11" s="122"/>
      <c r="H11" s="85"/>
      <c r="I11" s="121"/>
      <c r="J11" s="81"/>
      <c r="K11" s="94"/>
      <c r="L11" s="120"/>
      <c r="M11" s="77"/>
      <c r="N11" s="119"/>
      <c r="O11" s="118"/>
    </row>
    <row r="12" spans="1:15" ht="30" customHeight="1">
      <c r="A12" s="126"/>
      <c r="B12" s="77"/>
      <c r="C12" s="125"/>
      <c r="D12" s="124"/>
      <c r="E12" s="85"/>
      <c r="F12" s="123"/>
      <c r="G12" s="122"/>
      <c r="H12" s="85"/>
      <c r="I12" s="121"/>
      <c r="J12" s="81"/>
      <c r="K12" s="94"/>
      <c r="L12" s="120"/>
      <c r="M12" s="77"/>
      <c r="N12" s="119"/>
      <c r="O12" s="118"/>
    </row>
    <row r="13" spans="1:15" ht="30" customHeight="1">
      <c r="A13" s="126"/>
      <c r="B13" s="77"/>
      <c r="C13" s="125"/>
      <c r="D13" s="124"/>
      <c r="E13" s="85"/>
      <c r="F13" s="123"/>
      <c r="G13" s="122"/>
      <c r="H13" s="85"/>
      <c r="I13" s="121"/>
      <c r="J13" s="81"/>
      <c r="K13" s="94"/>
      <c r="L13" s="120"/>
      <c r="M13" s="77"/>
      <c r="N13" s="119"/>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30" customHeight="1">
      <c r="A26" s="126"/>
      <c r="B26" s="77"/>
      <c r="C26" s="125"/>
      <c r="D26" s="124"/>
      <c r="E26" s="85"/>
      <c r="F26" s="123"/>
      <c r="G26" s="122"/>
      <c r="H26" s="85"/>
      <c r="I26" s="121"/>
      <c r="J26" s="81"/>
      <c r="K26" s="94"/>
      <c r="L26" s="120"/>
      <c r="M26" s="77"/>
      <c r="N26" s="119"/>
      <c r="O26" s="118"/>
    </row>
    <row r="27" spans="1:15" ht="30" customHeight="1">
      <c r="A27" s="126"/>
      <c r="B27" s="77"/>
      <c r="C27" s="125"/>
      <c r="D27" s="124"/>
      <c r="E27" s="85"/>
      <c r="F27" s="123"/>
      <c r="G27" s="122"/>
      <c r="H27" s="85"/>
      <c r="I27" s="121"/>
      <c r="J27" s="81"/>
      <c r="K27" s="94"/>
      <c r="L27" s="120"/>
      <c r="M27" s="77"/>
      <c r="N27" s="119"/>
      <c r="O27" s="118"/>
    </row>
    <row r="28" spans="1:15" ht="30" customHeight="1">
      <c r="A28" s="126"/>
      <c r="B28" s="77"/>
      <c r="C28" s="125"/>
      <c r="D28" s="124"/>
      <c r="E28" s="85"/>
      <c r="F28" s="123"/>
      <c r="G28" s="122"/>
      <c r="H28" s="85"/>
      <c r="I28" s="121"/>
      <c r="J28" s="81"/>
      <c r="K28" s="94"/>
      <c r="L28" s="120"/>
      <c r="M28" s="77"/>
      <c r="N28" s="119"/>
      <c r="O28" s="118"/>
    </row>
    <row r="29" spans="1:15" ht="30" customHeight="1">
      <c r="A29" s="126"/>
      <c r="B29" s="77"/>
      <c r="C29" s="125"/>
      <c r="D29" s="124"/>
      <c r="E29" s="85"/>
      <c r="F29" s="123"/>
      <c r="G29" s="122"/>
      <c r="H29" s="85"/>
      <c r="I29" s="121"/>
      <c r="J29" s="81"/>
      <c r="K29" s="94"/>
      <c r="L29" s="120"/>
      <c r="M29" s="77"/>
      <c r="N29" s="119"/>
      <c r="O29" s="118"/>
    </row>
    <row r="30" spans="1:15" ht="30" customHeight="1">
      <c r="A30" s="126"/>
      <c r="B30" s="77"/>
      <c r="C30" s="125"/>
      <c r="D30" s="124"/>
      <c r="E30" s="85"/>
      <c r="F30" s="123"/>
      <c r="G30" s="122"/>
      <c r="H30" s="85"/>
      <c r="I30" s="121"/>
      <c r="J30" s="81"/>
      <c r="K30" s="94"/>
      <c r="L30" s="120"/>
      <c r="M30" s="77"/>
      <c r="N30" s="119"/>
      <c r="O30" s="118"/>
    </row>
    <row r="31" spans="1:15" ht="30" customHeight="1">
      <c r="A31" s="126"/>
      <c r="B31" s="77"/>
      <c r="C31" s="125"/>
      <c r="D31" s="124"/>
      <c r="E31" s="85"/>
      <c r="F31" s="123"/>
      <c r="G31" s="122"/>
      <c r="H31" s="85"/>
      <c r="I31" s="121"/>
      <c r="J31" s="81"/>
      <c r="K31" s="94"/>
      <c r="L31" s="120"/>
      <c r="M31" s="77"/>
      <c r="N31" s="119"/>
      <c r="O31" s="118"/>
    </row>
    <row r="32" spans="1:15" ht="30" customHeight="1">
      <c r="A32" s="126"/>
      <c r="B32" s="77"/>
      <c r="C32" s="125"/>
      <c r="D32" s="124"/>
      <c r="E32" s="85"/>
      <c r="F32" s="123"/>
      <c r="G32" s="122"/>
      <c r="H32" s="85"/>
      <c r="I32" s="121"/>
      <c r="J32" s="81"/>
      <c r="K32" s="94"/>
      <c r="L32" s="120"/>
      <c r="M32" s="77"/>
      <c r="N32" s="119"/>
      <c r="O32" s="118"/>
    </row>
    <row r="33" spans="1:15" ht="30" customHeight="1">
      <c r="A33" s="126"/>
      <c r="B33" s="77"/>
      <c r="C33" s="125"/>
      <c r="D33" s="124"/>
      <c r="E33" s="85"/>
      <c r="F33" s="123"/>
      <c r="G33" s="122"/>
      <c r="H33" s="85"/>
      <c r="I33" s="121"/>
      <c r="J33" s="81"/>
      <c r="K33" s="94"/>
      <c r="L33" s="120"/>
      <c r="M33" s="77"/>
      <c r="N33" s="119"/>
      <c r="O33" s="118"/>
    </row>
    <row r="34" spans="1:15" ht="30" customHeight="1">
      <c r="A34" s="126"/>
      <c r="B34" s="77"/>
      <c r="C34" s="125"/>
      <c r="D34" s="124"/>
      <c r="E34" s="85"/>
      <c r="F34" s="123"/>
      <c r="G34" s="122"/>
      <c r="H34" s="85"/>
      <c r="I34" s="121"/>
      <c r="J34" s="81"/>
      <c r="K34" s="94"/>
      <c r="L34" s="120"/>
      <c r="M34" s="77"/>
      <c r="N34" s="119"/>
      <c r="O34" s="118"/>
    </row>
    <row r="35" spans="1:15" ht="30" customHeight="1">
      <c r="A35" s="126"/>
      <c r="B35" s="77"/>
      <c r="C35" s="125"/>
      <c r="D35" s="124"/>
      <c r="E35" s="85"/>
      <c r="F35" s="123"/>
      <c r="G35" s="122"/>
      <c r="H35" s="85"/>
      <c r="I35" s="121"/>
      <c r="J35" s="81"/>
      <c r="K35" s="94"/>
      <c r="L35" s="120"/>
      <c r="M35" s="77"/>
      <c r="N35" s="119"/>
      <c r="O35" s="118"/>
    </row>
    <row r="36" spans="1:15" ht="30" customHeight="1">
      <c r="A36" s="126"/>
      <c r="B36" s="77"/>
      <c r="C36" s="125"/>
      <c r="D36" s="124"/>
      <c r="E36" s="85"/>
      <c r="F36" s="123"/>
      <c r="G36" s="122"/>
      <c r="H36" s="85"/>
      <c r="I36" s="121"/>
      <c r="J36" s="81"/>
      <c r="K36" s="94"/>
      <c r="L36" s="120"/>
      <c r="M36" s="77"/>
      <c r="N36" s="119"/>
      <c r="O36" s="118"/>
    </row>
    <row r="37" spans="1:15" ht="30" customHeight="1">
      <c r="A37" s="126"/>
      <c r="B37" s="77"/>
      <c r="C37" s="125"/>
      <c r="D37" s="124"/>
      <c r="E37" s="85"/>
      <c r="F37" s="123"/>
      <c r="G37" s="122"/>
      <c r="H37" s="85"/>
      <c r="I37" s="121"/>
      <c r="J37" s="81"/>
      <c r="K37" s="94"/>
      <c r="L37" s="120"/>
      <c r="M37" s="77"/>
      <c r="N37" s="119"/>
      <c r="O37" s="118"/>
    </row>
    <row r="38" spans="1:15" ht="30" customHeight="1">
      <c r="A38" s="126"/>
      <c r="B38" s="77"/>
      <c r="C38" s="125"/>
      <c r="D38" s="124"/>
      <c r="E38" s="85"/>
      <c r="F38" s="123"/>
      <c r="G38" s="122"/>
      <c r="H38" s="85"/>
      <c r="I38" s="121"/>
      <c r="J38" s="81"/>
      <c r="K38" s="94"/>
      <c r="L38" s="120"/>
      <c r="M38" s="77"/>
      <c r="N38" s="119"/>
      <c r="O38" s="118"/>
    </row>
    <row r="39" spans="1:15" ht="30" customHeight="1">
      <c r="A39" s="126"/>
      <c r="B39" s="77"/>
      <c r="C39" s="125"/>
      <c r="D39" s="124"/>
      <c r="E39" s="85"/>
      <c r="F39" s="123"/>
      <c r="G39" s="122"/>
      <c r="H39" s="85"/>
      <c r="I39" s="121"/>
      <c r="J39" s="81"/>
      <c r="K39" s="94"/>
      <c r="L39" s="120"/>
      <c r="M39" s="77"/>
      <c r="N39" s="119"/>
      <c r="O39" s="118"/>
    </row>
    <row r="40" spans="1:15" ht="30" customHeight="1">
      <c r="A40" s="126"/>
      <c r="B40" s="77"/>
      <c r="C40" s="125"/>
      <c r="D40" s="124"/>
      <c r="E40" s="85"/>
      <c r="F40" s="123"/>
      <c r="G40" s="122"/>
      <c r="H40" s="85"/>
      <c r="I40" s="121"/>
      <c r="J40" s="81"/>
      <c r="K40" s="94"/>
      <c r="L40" s="120"/>
      <c r="M40" s="77"/>
      <c r="N40" s="119"/>
      <c r="O40" s="118"/>
    </row>
    <row r="41" spans="1:15" ht="30" customHeight="1">
      <c r="A41" s="126"/>
      <c r="B41" s="77"/>
      <c r="C41" s="125"/>
      <c r="D41" s="124"/>
      <c r="E41" s="85"/>
      <c r="F41" s="123"/>
      <c r="G41" s="122"/>
      <c r="H41" s="85"/>
      <c r="I41" s="121"/>
      <c r="J41" s="81"/>
      <c r="K41" s="94"/>
      <c r="L41" s="120"/>
      <c r="M41" s="77"/>
      <c r="N41" s="119"/>
      <c r="O41" s="118"/>
    </row>
    <row r="42" spans="1:15" ht="30" customHeight="1">
      <c r="A42" s="126"/>
      <c r="B42" s="77"/>
      <c r="C42" s="125"/>
      <c r="D42" s="124"/>
      <c r="E42" s="85"/>
      <c r="F42" s="123"/>
      <c r="G42" s="122"/>
      <c r="H42" s="85"/>
      <c r="I42" s="121"/>
      <c r="J42" s="81"/>
      <c r="K42" s="94"/>
      <c r="L42" s="120"/>
      <c r="M42" s="77"/>
      <c r="N42" s="119"/>
      <c r="O42" s="118"/>
    </row>
    <row r="43" spans="1:15" ht="30" customHeight="1">
      <c r="A43" s="126"/>
      <c r="B43" s="77"/>
      <c r="C43" s="125"/>
      <c r="D43" s="124"/>
      <c r="E43" s="85"/>
      <c r="F43" s="123"/>
      <c r="G43" s="122"/>
      <c r="H43" s="85"/>
      <c r="I43" s="121"/>
      <c r="J43" s="81"/>
      <c r="K43" s="94"/>
      <c r="L43" s="120"/>
      <c r="M43" s="77"/>
      <c r="N43" s="119"/>
      <c r="O43" s="118"/>
    </row>
    <row r="44" spans="1:15" ht="30" customHeight="1">
      <c r="A44" s="126"/>
      <c r="B44" s="77"/>
      <c r="C44" s="125"/>
      <c r="D44" s="124"/>
      <c r="E44" s="85"/>
      <c r="F44" s="123"/>
      <c r="G44" s="122"/>
      <c r="H44" s="85"/>
      <c r="I44" s="121"/>
      <c r="J44" s="81"/>
      <c r="K44" s="94"/>
      <c r="L44" s="120"/>
      <c r="M44" s="77"/>
      <c r="N44" s="119"/>
      <c r="O44" s="118"/>
    </row>
    <row r="45" spans="1:15" ht="30" customHeight="1">
      <c r="A45" s="126"/>
      <c r="B45" s="77"/>
      <c r="C45" s="125"/>
      <c r="D45" s="124"/>
      <c r="E45" s="85"/>
      <c r="F45" s="123"/>
      <c r="G45" s="122"/>
      <c r="H45" s="85"/>
      <c r="I45" s="121"/>
      <c r="J45" s="81"/>
      <c r="K45" s="94"/>
      <c r="L45" s="120"/>
      <c r="M45" s="77"/>
      <c r="N45" s="119"/>
      <c r="O45" s="118"/>
    </row>
    <row r="46" spans="1:15" ht="30" customHeight="1">
      <c r="A46" s="126"/>
      <c r="B46" s="77"/>
      <c r="C46" s="125"/>
      <c r="D46" s="124"/>
      <c r="E46" s="85"/>
      <c r="F46" s="123"/>
      <c r="G46" s="122"/>
      <c r="H46" s="85"/>
      <c r="I46" s="121"/>
      <c r="J46" s="81"/>
      <c r="K46" s="94"/>
      <c r="L46" s="120"/>
      <c r="M46" s="77"/>
      <c r="N46" s="119"/>
      <c r="O46" s="118"/>
    </row>
    <row r="47" spans="1:15" ht="30" customHeight="1">
      <c r="A47" s="126"/>
      <c r="B47" s="77"/>
      <c r="C47" s="125"/>
      <c r="D47" s="124"/>
      <c r="E47" s="85"/>
      <c r="F47" s="123"/>
      <c r="G47" s="122"/>
      <c r="H47" s="85"/>
      <c r="I47" s="121"/>
      <c r="J47" s="81"/>
      <c r="K47" s="94"/>
      <c r="L47" s="120"/>
      <c r="M47" s="77"/>
      <c r="N47" s="119"/>
      <c r="O47" s="118"/>
    </row>
    <row r="48" spans="1:15" ht="30" customHeight="1">
      <c r="A48" s="126"/>
      <c r="B48" s="77"/>
      <c r="C48" s="125"/>
      <c r="D48" s="124"/>
      <c r="E48" s="85"/>
      <c r="F48" s="123"/>
      <c r="G48" s="122"/>
      <c r="H48" s="85"/>
      <c r="I48" s="121"/>
      <c r="J48" s="81"/>
      <c r="K48" s="94"/>
      <c r="L48" s="120"/>
      <c r="M48" s="77"/>
      <c r="N48" s="119"/>
      <c r="O48" s="118"/>
    </row>
    <row r="49" spans="1:15" ht="30" customHeight="1">
      <c r="A49" s="126"/>
      <c r="B49" s="77"/>
      <c r="C49" s="125"/>
      <c r="D49" s="124"/>
      <c r="E49" s="85"/>
      <c r="F49" s="123"/>
      <c r="G49" s="122"/>
      <c r="H49" s="85"/>
      <c r="I49" s="121"/>
      <c r="J49" s="81"/>
      <c r="K49" s="94"/>
      <c r="L49" s="120"/>
      <c r="M49" s="77"/>
      <c r="N49" s="119"/>
      <c r="O49" s="118"/>
    </row>
    <row r="50" spans="1:15" ht="30" customHeight="1">
      <c r="A50" s="126"/>
      <c r="B50" s="77"/>
      <c r="C50" s="125"/>
      <c r="D50" s="124"/>
      <c r="E50" s="85"/>
      <c r="F50" s="123"/>
      <c r="G50" s="122"/>
      <c r="H50" s="85"/>
      <c r="I50" s="121"/>
      <c r="J50" s="81"/>
      <c r="K50" s="94"/>
      <c r="L50" s="120"/>
      <c r="M50" s="77"/>
      <c r="N50" s="119"/>
      <c r="O50" s="118"/>
    </row>
    <row r="51" spans="1:15" ht="30" customHeight="1">
      <c r="A51" s="126"/>
      <c r="B51" s="77"/>
      <c r="C51" s="125"/>
      <c r="D51" s="124"/>
      <c r="E51" s="85"/>
      <c r="F51" s="123"/>
      <c r="G51" s="122"/>
      <c r="H51" s="85"/>
      <c r="I51" s="121"/>
      <c r="J51" s="81"/>
      <c r="K51" s="94"/>
      <c r="L51" s="120"/>
      <c r="M51" s="77"/>
      <c r="N51" s="119"/>
      <c r="O51" s="118"/>
    </row>
    <row r="52" spans="1:15" ht="30" customHeight="1">
      <c r="A52" s="126"/>
      <c r="B52" s="77"/>
      <c r="C52" s="125"/>
      <c r="D52" s="124"/>
      <c r="E52" s="85"/>
      <c r="F52" s="123"/>
      <c r="G52" s="122"/>
      <c r="H52" s="85"/>
      <c r="I52" s="121"/>
      <c r="J52" s="81"/>
      <c r="K52" s="94"/>
      <c r="L52" s="120"/>
      <c r="M52" s="77"/>
      <c r="N52" s="119"/>
      <c r="O52" s="118"/>
    </row>
    <row r="53" spans="1:15" ht="30" customHeight="1">
      <c r="A53" s="126"/>
      <c r="B53" s="77"/>
      <c r="C53" s="125"/>
      <c r="D53" s="124"/>
      <c r="E53" s="85"/>
      <c r="F53" s="123"/>
      <c r="G53" s="122"/>
      <c r="H53" s="85"/>
      <c r="I53" s="121"/>
      <c r="J53" s="81"/>
      <c r="K53" s="94"/>
      <c r="L53" s="120"/>
      <c r="M53" s="77"/>
      <c r="N53" s="119"/>
      <c r="O53" s="118"/>
    </row>
    <row r="54" spans="1:15" ht="30" customHeight="1">
      <c r="A54" s="126"/>
      <c r="B54" s="77"/>
      <c r="C54" s="125"/>
      <c r="D54" s="124"/>
      <c r="E54" s="85"/>
      <c r="F54" s="123"/>
      <c r="G54" s="122"/>
      <c r="H54" s="85"/>
      <c r="I54" s="121"/>
      <c r="J54" s="81"/>
      <c r="K54" s="94"/>
      <c r="L54" s="120"/>
      <c r="M54" s="77"/>
      <c r="N54" s="119"/>
      <c r="O54" s="118"/>
    </row>
    <row r="55" spans="1:15" ht="30" customHeight="1">
      <c r="A55" s="126"/>
      <c r="B55" s="77"/>
      <c r="C55" s="125"/>
      <c r="D55" s="124"/>
      <c r="E55" s="85"/>
      <c r="F55" s="123"/>
      <c r="G55" s="122"/>
      <c r="H55" s="85"/>
      <c r="I55" s="121"/>
      <c r="J55" s="81"/>
      <c r="K55" s="94"/>
      <c r="L55" s="120"/>
      <c r="M55" s="77"/>
      <c r="N55" s="119"/>
      <c r="O55" s="118"/>
    </row>
    <row r="56" spans="1:15" ht="30" customHeight="1">
      <c r="A56" s="126"/>
      <c r="B56" s="77"/>
      <c r="C56" s="125"/>
      <c r="D56" s="124"/>
      <c r="E56" s="85"/>
      <c r="F56" s="123"/>
      <c r="G56" s="122"/>
      <c r="H56" s="85"/>
      <c r="I56" s="121"/>
      <c r="J56" s="81"/>
      <c r="K56" s="94"/>
      <c r="L56" s="120"/>
      <c r="M56" s="77"/>
      <c r="N56" s="119"/>
      <c r="O56" s="118"/>
    </row>
    <row r="57" spans="1:15" ht="30" customHeight="1">
      <c r="A57" s="126"/>
      <c r="B57" s="77"/>
      <c r="C57" s="125"/>
      <c r="D57" s="124"/>
      <c r="E57" s="85"/>
      <c r="F57" s="123"/>
      <c r="G57" s="122"/>
      <c r="H57" s="85"/>
      <c r="I57" s="121"/>
      <c r="J57" s="81"/>
      <c r="K57" s="94"/>
      <c r="L57" s="120"/>
      <c r="M57" s="77"/>
      <c r="N57" s="119"/>
      <c r="O57" s="118"/>
    </row>
    <row r="58" spans="1:15" ht="30" customHeight="1">
      <c r="A58" s="126"/>
      <c r="B58" s="77"/>
      <c r="C58" s="125"/>
      <c r="D58" s="124"/>
      <c r="E58" s="85"/>
      <c r="F58" s="123"/>
      <c r="G58" s="122"/>
      <c r="H58" s="85"/>
      <c r="I58" s="121"/>
      <c r="J58" s="81"/>
      <c r="K58" s="94"/>
      <c r="L58" s="120"/>
      <c r="M58" s="77"/>
      <c r="N58" s="119"/>
      <c r="O58" s="118"/>
    </row>
    <row r="59" spans="1:15" ht="30" customHeight="1">
      <c r="A59" s="126"/>
      <c r="B59" s="77"/>
      <c r="C59" s="125"/>
      <c r="D59" s="124"/>
      <c r="E59" s="85"/>
      <c r="F59" s="123"/>
      <c r="G59" s="122"/>
      <c r="H59" s="85"/>
      <c r="I59" s="121"/>
      <c r="J59" s="81"/>
      <c r="K59" s="94"/>
      <c r="L59" s="120"/>
      <c r="M59" s="77"/>
      <c r="N59" s="119"/>
      <c r="O59" s="118"/>
    </row>
    <row r="60" spans="1:15" ht="30" customHeight="1">
      <c r="A60" s="126"/>
      <c r="B60" s="77"/>
      <c r="C60" s="125"/>
      <c r="D60" s="124"/>
      <c r="E60" s="85"/>
      <c r="F60" s="123"/>
      <c r="G60" s="122"/>
      <c r="H60" s="85"/>
      <c r="I60" s="121"/>
      <c r="J60" s="81"/>
      <c r="K60" s="94"/>
      <c r="L60" s="120"/>
      <c r="M60" s="77"/>
      <c r="N60" s="119"/>
      <c r="O60" s="118"/>
    </row>
    <row r="61" spans="1:15" ht="30" customHeight="1">
      <c r="A61" s="126"/>
      <c r="B61" s="77"/>
      <c r="C61" s="125"/>
      <c r="D61" s="124"/>
      <c r="E61" s="85"/>
      <c r="F61" s="123"/>
      <c r="G61" s="122"/>
      <c r="H61" s="85"/>
      <c r="I61" s="121"/>
      <c r="J61" s="81"/>
      <c r="K61" s="94"/>
      <c r="L61" s="120"/>
      <c r="M61" s="77"/>
      <c r="N61" s="119"/>
      <c r="O61" s="118"/>
    </row>
    <row r="62" spans="1:15" ht="30" customHeight="1">
      <c r="A62" s="126"/>
      <c r="B62" s="77"/>
      <c r="C62" s="125"/>
      <c r="D62" s="124"/>
      <c r="E62" s="85"/>
      <c r="F62" s="123"/>
      <c r="G62" s="122"/>
      <c r="H62" s="85"/>
      <c r="I62" s="121"/>
      <c r="J62" s="81"/>
      <c r="K62" s="94"/>
      <c r="L62" s="120"/>
      <c r="M62" s="77"/>
      <c r="N62" s="119"/>
      <c r="O62" s="118"/>
    </row>
    <row r="63" spans="1:15" ht="30" customHeight="1">
      <c r="A63" s="126"/>
      <c r="B63" s="77"/>
      <c r="C63" s="125"/>
      <c r="D63" s="124"/>
      <c r="E63" s="85"/>
      <c r="F63" s="123"/>
      <c r="G63" s="122"/>
      <c r="H63" s="85"/>
      <c r="I63" s="121"/>
      <c r="J63" s="81"/>
      <c r="K63" s="94"/>
      <c r="L63" s="120"/>
      <c r="M63" s="77"/>
      <c r="N63" s="119"/>
      <c r="O63" s="118"/>
    </row>
    <row r="64" spans="1:15" ht="30" customHeight="1">
      <c r="A64" s="126"/>
      <c r="B64" s="77"/>
      <c r="C64" s="125"/>
      <c r="D64" s="124"/>
      <c r="E64" s="85"/>
      <c r="F64" s="123"/>
      <c r="G64" s="122"/>
      <c r="H64" s="85"/>
      <c r="I64" s="121"/>
      <c r="J64" s="81"/>
      <c r="K64" s="94"/>
      <c r="L64" s="120"/>
      <c r="M64" s="77"/>
      <c r="N64" s="119"/>
      <c r="O64" s="118"/>
    </row>
    <row r="65" spans="1:15" ht="30" customHeight="1">
      <c r="A65" s="126"/>
      <c r="B65" s="77"/>
      <c r="C65" s="125"/>
      <c r="D65" s="124"/>
      <c r="E65" s="85"/>
      <c r="F65" s="123"/>
      <c r="G65" s="122"/>
      <c r="H65" s="85"/>
      <c r="I65" s="121"/>
      <c r="J65" s="81"/>
      <c r="K65" s="94"/>
      <c r="L65" s="120"/>
      <c r="M65" s="77"/>
      <c r="N65" s="119"/>
      <c r="O65" s="118"/>
    </row>
    <row r="66" spans="1:15" ht="30" customHeight="1">
      <c r="A66" s="126"/>
      <c r="B66" s="77"/>
      <c r="C66" s="125"/>
      <c r="D66" s="124"/>
      <c r="E66" s="85"/>
      <c r="F66" s="123"/>
      <c r="G66" s="122"/>
      <c r="H66" s="85"/>
      <c r="I66" s="121"/>
      <c r="J66" s="81"/>
      <c r="K66" s="94"/>
      <c r="L66" s="120"/>
      <c r="M66" s="77"/>
      <c r="N66" s="119"/>
      <c r="O66" s="118"/>
    </row>
    <row r="67" spans="1:15" ht="30" customHeight="1">
      <c r="A67" s="126"/>
      <c r="B67" s="77"/>
      <c r="C67" s="125"/>
      <c r="D67" s="124"/>
      <c r="E67" s="85"/>
      <c r="F67" s="123"/>
      <c r="G67" s="122"/>
      <c r="H67" s="85"/>
      <c r="I67" s="121"/>
      <c r="J67" s="81"/>
      <c r="K67" s="94"/>
      <c r="L67" s="120"/>
      <c r="M67" s="77"/>
      <c r="N67" s="119"/>
      <c r="O67" s="118"/>
    </row>
    <row r="68" spans="1:15" ht="30" customHeight="1">
      <c r="A68" s="126"/>
      <c r="B68" s="77"/>
      <c r="C68" s="125"/>
      <c r="D68" s="124"/>
      <c r="E68" s="85"/>
      <c r="F68" s="123"/>
      <c r="G68" s="122"/>
      <c r="H68" s="85"/>
      <c r="I68" s="121"/>
      <c r="J68" s="81"/>
      <c r="K68" s="94"/>
      <c r="L68" s="120"/>
      <c r="M68" s="77"/>
      <c r="N68" s="119"/>
      <c r="O68" s="118"/>
    </row>
    <row r="69" spans="1:15" ht="30" customHeight="1">
      <c r="A69" s="126"/>
      <c r="B69" s="77"/>
      <c r="C69" s="125"/>
      <c r="D69" s="124"/>
      <c r="E69" s="85"/>
      <c r="F69" s="123"/>
      <c r="G69" s="122"/>
      <c r="H69" s="85"/>
      <c r="I69" s="121"/>
      <c r="J69" s="81"/>
      <c r="K69" s="94"/>
      <c r="L69" s="120"/>
      <c r="M69" s="77"/>
      <c r="N69" s="119"/>
      <c r="O69" s="118"/>
    </row>
    <row r="70" spans="1:15" ht="30" customHeight="1">
      <c r="A70" s="126"/>
      <c r="B70" s="77"/>
      <c r="C70" s="125"/>
      <c r="D70" s="124"/>
      <c r="E70" s="85"/>
      <c r="F70" s="123"/>
      <c r="G70" s="122"/>
      <c r="H70" s="85"/>
      <c r="I70" s="121"/>
      <c r="J70" s="81"/>
      <c r="K70" s="94"/>
      <c r="L70" s="120"/>
      <c r="M70" s="77"/>
      <c r="N70" s="119"/>
      <c r="O70" s="118"/>
    </row>
    <row r="71" spans="1:15" ht="30" customHeight="1">
      <c r="A71" s="126"/>
      <c r="B71" s="77"/>
      <c r="C71" s="125"/>
      <c r="D71" s="124"/>
      <c r="E71" s="85"/>
      <c r="F71" s="123"/>
      <c r="G71" s="122"/>
      <c r="H71" s="85"/>
      <c r="I71" s="121"/>
      <c r="J71" s="81"/>
      <c r="K71" s="94"/>
      <c r="L71" s="120"/>
      <c r="M71" s="77"/>
      <c r="N71" s="119"/>
      <c r="O71" s="118"/>
    </row>
    <row r="72" spans="1:15" ht="30" customHeight="1">
      <c r="A72" s="126"/>
      <c r="B72" s="77"/>
      <c r="C72" s="125"/>
      <c r="D72" s="124"/>
      <c r="E72" s="85"/>
      <c r="F72" s="123"/>
      <c r="G72" s="122"/>
      <c r="H72" s="85"/>
      <c r="I72" s="121"/>
      <c r="J72" s="81"/>
      <c r="K72" s="94"/>
      <c r="L72" s="120"/>
      <c r="M72" s="77"/>
      <c r="N72" s="119"/>
      <c r="O72" s="118"/>
    </row>
    <row r="73" spans="1:15" ht="30" customHeight="1">
      <c r="A73" s="126"/>
      <c r="B73" s="77"/>
      <c r="C73" s="125"/>
      <c r="D73" s="124"/>
      <c r="E73" s="85"/>
      <c r="F73" s="123"/>
      <c r="G73" s="122"/>
      <c r="H73" s="85"/>
      <c r="I73" s="121"/>
      <c r="J73" s="81"/>
      <c r="K73" s="94"/>
      <c r="L73" s="120"/>
      <c r="M73" s="77"/>
      <c r="N73" s="119"/>
      <c r="O73" s="118"/>
    </row>
    <row r="74" spans="1:15" ht="30" customHeight="1">
      <c r="A74" s="126"/>
      <c r="B74" s="77"/>
      <c r="C74" s="125"/>
      <c r="D74" s="124"/>
      <c r="E74" s="85"/>
      <c r="F74" s="123"/>
      <c r="G74" s="122"/>
      <c r="H74" s="85"/>
      <c r="I74" s="121"/>
      <c r="J74" s="81"/>
      <c r="K74" s="94"/>
      <c r="L74" s="120"/>
      <c r="M74" s="77"/>
      <c r="N74" s="119"/>
      <c r="O74" s="118"/>
    </row>
    <row r="75" spans="1:15" ht="30" customHeight="1">
      <c r="A75" s="126"/>
      <c r="B75" s="77"/>
      <c r="C75" s="125"/>
      <c r="D75" s="124"/>
      <c r="E75" s="85"/>
      <c r="F75" s="123"/>
      <c r="G75" s="122"/>
      <c r="H75" s="85"/>
      <c r="I75" s="121"/>
      <c r="J75" s="81"/>
      <c r="K75" s="94"/>
      <c r="L75" s="120"/>
      <c r="M75" s="77"/>
      <c r="N75" s="119"/>
      <c r="O75" s="118"/>
    </row>
    <row r="76" spans="1:15" ht="30" customHeight="1">
      <c r="A76" s="126"/>
      <c r="B76" s="77"/>
      <c r="C76" s="125"/>
      <c r="D76" s="124"/>
      <c r="E76" s="85"/>
      <c r="F76" s="123"/>
      <c r="G76" s="122"/>
      <c r="H76" s="85"/>
      <c r="I76" s="121"/>
      <c r="J76" s="81"/>
      <c r="K76" s="94"/>
      <c r="L76" s="120"/>
      <c r="M76" s="77"/>
      <c r="N76" s="119"/>
      <c r="O76" s="118"/>
    </row>
    <row r="77" spans="1:15" ht="30" customHeight="1">
      <c r="A77" s="126"/>
      <c r="B77" s="77"/>
      <c r="C77" s="125"/>
      <c r="D77" s="124"/>
      <c r="E77" s="85"/>
      <c r="F77" s="123"/>
      <c r="G77" s="122"/>
      <c r="H77" s="85"/>
      <c r="I77" s="121"/>
      <c r="J77" s="81"/>
      <c r="K77" s="94"/>
      <c r="L77" s="120"/>
      <c r="M77" s="77"/>
      <c r="N77" s="119"/>
      <c r="O77" s="118"/>
    </row>
    <row r="78" spans="1:15" ht="30" customHeight="1">
      <c r="A78" s="126"/>
      <c r="B78" s="77"/>
      <c r="C78" s="125"/>
      <c r="D78" s="124"/>
      <c r="E78" s="85"/>
      <c r="F78" s="123"/>
      <c r="G78" s="122"/>
      <c r="H78" s="85"/>
      <c r="I78" s="121"/>
      <c r="J78" s="81"/>
      <c r="K78" s="94"/>
      <c r="L78" s="120"/>
      <c r="M78" s="77"/>
      <c r="N78" s="119"/>
      <c r="O78" s="118"/>
    </row>
    <row r="79" spans="1:15" ht="30" customHeight="1">
      <c r="A79" s="126"/>
      <c r="B79" s="77"/>
      <c r="C79" s="125"/>
      <c r="D79" s="124"/>
      <c r="E79" s="85"/>
      <c r="F79" s="123"/>
      <c r="G79" s="122"/>
      <c r="H79" s="85"/>
      <c r="I79" s="121"/>
      <c r="J79" s="81"/>
      <c r="K79" s="94"/>
      <c r="L79" s="120"/>
      <c r="M79" s="77"/>
      <c r="N79" s="119"/>
      <c r="O79" s="118"/>
    </row>
    <row r="80" spans="1:15" ht="30" customHeight="1">
      <c r="A80" s="126"/>
      <c r="B80" s="77"/>
      <c r="C80" s="125"/>
      <c r="D80" s="124"/>
      <c r="E80" s="85"/>
      <c r="F80" s="123"/>
      <c r="G80" s="122"/>
      <c r="H80" s="85"/>
      <c r="I80" s="121"/>
      <c r="J80" s="81"/>
      <c r="K80" s="94"/>
      <c r="L80" s="120"/>
      <c r="M80" s="77"/>
      <c r="N80" s="119"/>
      <c r="O80" s="118"/>
    </row>
    <row r="81" spans="1:15" ht="30" customHeight="1">
      <c r="A81" s="126"/>
      <c r="B81" s="77"/>
      <c r="C81" s="125"/>
      <c r="D81" s="124"/>
      <c r="E81" s="85"/>
      <c r="F81" s="123"/>
      <c r="G81" s="122"/>
      <c r="H81" s="85"/>
      <c r="I81" s="121"/>
      <c r="J81" s="81"/>
      <c r="K81" s="94"/>
      <c r="L81" s="120"/>
      <c r="M81" s="77"/>
      <c r="N81" s="119"/>
      <c r="O81" s="118"/>
    </row>
    <row r="82" spans="1:15" ht="30" customHeight="1">
      <c r="A82" s="126"/>
      <c r="B82" s="77"/>
      <c r="C82" s="125"/>
      <c r="D82" s="124"/>
      <c r="E82" s="85"/>
      <c r="F82" s="123"/>
      <c r="G82" s="122"/>
      <c r="H82" s="85"/>
      <c r="I82" s="121"/>
      <c r="J82" s="81"/>
      <c r="K82" s="94"/>
      <c r="L82" s="120"/>
      <c r="M82" s="77"/>
      <c r="N82" s="119"/>
      <c r="O82" s="118"/>
    </row>
    <row r="83" spans="1:15" ht="30" customHeight="1">
      <c r="A83" s="126"/>
      <c r="B83" s="77"/>
      <c r="C83" s="125"/>
      <c r="D83" s="124"/>
      <c r="E83" s="85"/>
      <c r="F83" s="123"/>
      <c r="G83" s="122"/>
      <c r="H83" s="85"/>
      <c r="I83" s="121"/>
      <c r="J83" s="81"/>
      <c r="K83" s="94"/>
      <c r="L83" s="120"/>
      <c r="M83" s="77"/>
      <c r="N83" s="119"/>
      <c r="O83" s="118"/>
    </row>
    <row r="84" spans="1:15" ht="30" customHeight="1">
      <c r="A84" s="126"/>
      <c r="B84" s="77"/>
      <c r="C84" s="125"/>
      <c r="D84" s="124"/>
      <c r="E84" s="85"/>
      <c r="F84" s="123"/>
      <c r="G84" s="122"/>
      <c r="H84" s="85"/>
      <c r="I84" s="121"/>
      <c r="J84" s="81"/>
      <c r="K84" s="94"/>
      <c r="L84" s="120"/>
      <c r="M84" s="77"/>
      <c r="N84" s="119"/>
      <c r="O84" s="118"/>
    </row>
    <row r="85" spans="1:15" ht="30" customHeight="1">
      <c r="A85" s="126"/>
      <c r="B85" s="77"/>
      <c r="C85" s="125"/>
      <c r="D85" s="124"/>
      <c r="E85" s="85"/>
      <c r="F85" s="123"/>
      <c r="G85" s="122"/>
      <c r="H85" s="85"/>
      <c r="I85" s="121"/>
      <c r="J85" s="81"/>
      <c r="K85" s="94"/>
      <c r="L85" s="120"/>
      <c r="M85" s="77"/>
      <c r="N85" s="119"/>
      <c r="O85" s="118"/>
    </row>
    <row r="86" spans="1:15" ht="30" customHeight="1">
      <c r="A86" s="126"/>
      <c r="B86" s="77"/>
      <c r="C86" s="125"/>
      <c r="D86" s="124"/>
      <c r="E86" s="85"/>
      <c r="F86" s="123"/>
      <c r="G86" s="122"/>
      <c r="H86" s="85"/>
      <c r="I86" s="121"/>
      <c r="J86" s="81"/>
      <c r="K86" s="94"/>
      <c r="L86" s="120"/>
      <c r="M86" s="77"/>
      <c r="N86" s="119"/>
      <c r="O86" s="118"/>
    </row>
    <row r="87" spans="1:15" ht="30" customHeight="1">
      <c r="A87" s="126"/>
      <c r="B87" s="77"/>
      <c r="C87" s="125"/>
      <c r="D87" s="124"/>
      <c r="E87" s="85"/>
      <c r="F87" s="123"/>
      <c r="G87" s="122"/>
      <c r="H87" s="85"/>
      <c r="I87" s="121"/>
      <c r="J87" s="81"/>
      <c r="K87" s="94"/>
      <c r="L87" s="120"/>
      <c r="M87" s="77"/>
      <c r="N87" s="119"/>
      <c r="O87" s="118"/>
    </row>
    <row r="88" spans="1:15" ht="30" customHeight="1">
      <c r="A88" s="126"/>
      <c r="B88" s="77"/>
      <c r="C88" s="125"/>
      <c r="D88" s="124"/>
      <c r="E88" s="85"/>
      <c r="F88" s="123"/>
      <c r="G88" s="122"/>
      <c r="H88" s="85"/>
      <c r="I88" s="121"/>
      <c r="J88" s="81"/>
      <c r="K88" s="94"/>
      <c r="L88" s="120"/>
      <c r="M88" s="77"/>
      <c r="N88" s="119"/>
      <c r="O88" s="118"/>
    </row>
    <row r="89" spans="1:15" ht="30" customHeight="1">
      <c r="A89" s="126"/>
      <c r="B89" s="77"/>
      <c r="C89" s="125"/>
      <c r="D89" s="124"/>
      <c r="E89" s="85"/>
      <c r="F89" s="123"/>
      <c r="G89" s="122"/>
      <c r="H89" s="85"/>
      <c r="I89" s="121"/>
      <c r="J89" s="81"/>
      <c r="K89" s="94"/>
      <c r="L89" s="120"/>
      <c r="M89" s="77"/>
      <c r="N89" s="119"/>
      <c r="O89" s="118"/>
    </row>
    <row r="90" spans="1:15" ht="30" customHeight="1">
      <c r="A90" s="126"/>
      <c r="B90" s="77"/>
      <c r="C90" s="125"/>
      <c r="D90" s="124"/>
      <c r="E90" s="85"/>
      <c r="F90" s="123"/>
      <c r="G90" s="122"/>
      <c r="H90" s="85"/>
      <c r="I90" s="121"/>
      <c r="J90" s="81"/>
      <c r="K90" s="94"/>
      <c r="L90" s="120"/>
      <c r="M90" s="77"/>
      <c r="N90" s="119"/>
      <c r="O90" s="118"/>
    </row>
    <row r="91" spans="1:15" ht="30" customHeight="1">
      <c r="A91" s="126"/>
      <c r="B91" s="77"/>
      <c r="C91" s="125"/>
      <c r="D91" s="124"/>
      <c r="E91" s="85"/>
      <c r="F91" s="123"/>
      <c r="G91" s="122"/>
      <c r="H91" s="85"/>
      <c r="I91" s="121"/>
      <c r="J91" s="81"/>
      <c r="K91" s="94"/>
      <c r="L91" s="120"/>
      <c r="M91" s="77"/>
      <c r="N91" s="119"/>
      <c r="O91" s="118"/>
    </row>
    <row r="92" spans="1:15" ht="30" customHeight="1">
      <c r="A92" s="126"/>
      <c r="B92" s="77"/>
      <c r="C92" s="125"/>
      <c r="D92" s="124"/>
      <c r="E92" s="85"/>
      <c r="F92" s="123"/>
      <c r="G92" s="122"/>
      <c r="H92" s="85"/>
      <c r="I92" s="121"/>
      <c r="J92" s="81"/>
      <c r="K92" s="94"/>
      <c r="L92" s="120"/>
      <c r="M92" s="77"/>
      <c r="N92" s="119"/>
      <c r="O92" s="118"/>
    </row>
    <row r="93" spans="1:15" ht="30" customHeight="1">
      <c r="A93" s="126"/>
      <c r="B93" s="77"/>
      <c r="C93" s="125"/>
      <c r="D93" s="124"/>
      <c r="E93" s="85"/>
      <c r="F93" s="123"/>
      <c r="G93" s="122"/>
      <c r="H93" s="85"/>
      <c r="I93" s="121"/>
      <c r="J93" s="81"/>
      <c r="K93" s="94"/>
      <c r="L93" s="120"/>
      <c r="M93" s="77"/>
      <c r="N93" s="119"/>
      <c r="O93" s="118"/>
    </row>
    <row r="94" spans="1:15" ht="30" customHeight="1">
      <c r="A94" s="126"/>
      <c r="B94" s="77"/>
      <c r="C94" s="125"/>
      <c r="D94" s="124"/>
      <c r="E94" s="85"/>
      <c r="F94" s="123"/>
      <c r="G94" s="122"/>
      <c r="H94" s="85"/>
      <c r="I94" s="121"/>
      <c r="J94" s="81"/>
      <c r="K94" s="94"/>
      <c r="L94" s="120"/>
      <c r="M94" s="77"/>
      <c r="N94" s="119"/>
      <c r="O94" s="118"/>
    </row>
    <row r="95" spans="1:15" ht="30" customHeight="1">
      <c r="A95" s="126"/>
      <c r="B95" s="77"/>
      <c r="C95" s="125"/>
      <c r="D95" s="124"/>
      <c r="E95" s="85"/>
      <c r="F95" s="123"/>
      <c r="G95" s="122"/>
      <c r="H95" s="85"/>
      <c r="I95" s="121"/>
      <c r="J95" s="81"/>
      <c r="K95" s="94"/>
      <c r="L95" s="120"/>
      <c r="M95" s="77"/>
      <c r="N95" s="119"/>
      <c r="O95" s="118"/>
    </row>
    <row r="96" spans="1:15" ht="30" customHeight="1">
      <c r="A96" s="126"/>
      <c r="B96" s="77"/>
      <c r="C96" s="125"/>
      <c r="D96" s="124"/>
      <c r="E96" s="85"/>
      <c r="F96" s="123"/>
      <c r="G96" s="122"/>
      <c r="H96" s="85"/>
      <c r="I96" s="121"/>
      <c r="J96" s="81"/>
      <c r="K96" s="94"/>
      <c r="L96" s="120"/>
      <c r="M96" s="77"/>
      <c r="N96" s="119"/>
      <c r="O96" s="118"/>
    </row>
    <row r="97" spans="1:15" ht="30" customHeight="1">
      <c r="A97" s="126"/>
      <c r="B97" s="77"/>
      <c r="C97" s="125"/>
      <c r="D97" s="124"/>
      <c r="E97" s="85"/>
      <c r="F97" s="123"/>
      <c r="G97" s="122"/>
      <c r="H97" s="85"/>
      <c r="I97" s="121"/>
      <c r="J97" s="81"/>
      <c r="K97" s="94"/>
      <c r="L97" s="120"/>
      <c r="M97" s="77"/>
      <c r="N97" s="119"/>
      <c r="O97" s="118"/>
    </row>
    <row r="98" spans="1:15" ht="30" customHeight="1">
      <c r="A98" s="126"/>
      <c r="B98" s="77"/>
      <c r="C98" s="125"/>
      <c r="D98" s="124"/>
      <c r="E98" s="85"/>
      <c r="F98" s="123"/>
      <c r="G98" s="122"/>
      <c r="H98" s="85"/>
      <c r="I98" s="121"/>
      <c r="J98" s="81"/>
      <c r="K98" s="94"/>
      <c r="L98" s="120"/>
      <c r="M98" s="77"/>
      <c r="N98" s="119"/>
      <c r="O98" s="118"/>
    </row>
    <row r="99" spans="1:15" ht="30" customHeight="1">
      <c r="A99" s="126"/>
      <c r="B99" s="77"/>
      <c r="C99" s="125"/>
      <c r="D99" s="124"/>
      <c r="E99" s="85"/>
      <c r="F99" s="123"/>
      <c r="G99" s="122"/>
      <c r="H99" s="85"/>
      <c r="I99" s="121"/>
      <c r="J99" s="81"/>
      <c r="K99" s="94"/>
      <c r="L99" s="120"/>
      <c r="M99" s="77"/>
      <c r="N99" s="119"/>
      <c r="O99" s="118"/>
    </row>
    <row r="100" spans="1:15" ht="30" customHeight="1">
      <c r="A100" s="126"/>
      <c r="B100" s="77"/>
      <c r="C100" s="125"/>
      <c r="D100" s="124"/>
      <c r="E100" s="85"/>
      <c r="F100" s="123"/>
      <c r="G100" s="122"/>
      <c r="H100" s="85"/>
      <c r="I100" s="121"/>
      <c r="J100" s="81"/>
      <c r="K100" s="94"/>
      <c r="L100" s="120"/>
      <c r="M100" s="77"/>
      <c r="N100" s="119"/>
      <c r="O100" s="118"/>
    </row>
    <row r="101" spans="1:15" ht="30" customHeight="1">
      <c r="A101" s="126"/>
      <c r="B101" s="77"/>
      <c r="C101" s="125"/>
      <c r="D101" s="124"/>
      <c r="E101" s="85"/>
      <c r="F101" s="123"/>
      <c r="G101" s="122"/>
      <c r="H101" s="85"/>
      <c r="I101" s="121"/>
      <c r="J101" s="81"/>
      <c r="K101" s="94"/>
      <c r="L101" s="120"/>
      <c r="M101" s="77"/>
      <c r="N101" s="119"/>
      <c r="O101" s="118"/>
    </row>
    <row r="102" spans="1:15" ht="30" customHeight="1">
      <c r="A102" s="126"/>
      <c r="B102" s="77"/>
      <c r="C102" s="125"/>
      <c r="D102" s="124"/>
      <c r="E102" s="85"/>
      <c r="F102" s="123"/>
      <c r="G102" s="122"/>
      <c r="H102" s="85"/>
      <c r="I102" s="121"/>
      <c r="J102" s="81"/>
      <c r="K102" s="94"/>
      <c r="L102" s="120"/>
      <c r="M102" s="77"/>
      <c r="N102" s="119"/>
      <c r="O102" s="118"/>
    </row>
    <row r="103" spans="1:15" ht="30" customHeight="1">
      <c r="A103" s="126"/>
      <c r="B103" s="77"/>
      <c r="C103" s="125"/>
      <c r="D103" s="124"/>
      <c r="E103" s="85"/>
      <c r="F103" s="123"/>
      <c r="G103" s="122"/>
      <c r="H103" s="85"/>
      <c r="I103" s="121"/>
      <c r="J103" s="81"/>
      <c r="K103" s="94"/>
      <c r="L103" s="120"/>
      <c r="M103" s="77"/>
      <c r="N103" s="119"/>
      <c r="O103" s="118"/>
    </row>
    <row r="104" spans="1:15" ht="30" customHeight="1">
      <c r="A104" s="126"/>
      <c r="B104" s="77"/>
      <c r="C104" s="125"/>
      <c r="D104" s="124"/>
      <c r="E104" s="85"/>
      <c r="F104" s="123"/>
      <c r="G104" s="122"/>
      <c r="H104" s="85"/>
      <c r="I104" s="121"/>
      <c r="J104" s="81"/>
      <c r="K104" s="94"/>
      <c r="L104" s="120"/>
      <c r="M104" s="77"/>
      <c r="N104" s="119"/>
      <c r="O104" s="118"/>
    </row>
    <row r="105" spans="1:15" ht="30" customHeight="1">
      <c r="A105" s="126"/>
      <c r="B105" s="77"/>
      <c r="C105" s="125"/>
      <c r="D105" s="124"/>
      <c r="E105" s="85"/>
      <c r="F105" s="123"/>
      <c r="G105" s="122"/>
      <c r="H105" s="85"/>
      <c r="I105" s="121"/>
      <c r="J105" s="81"/>
      <c r="K105" s="94"/>
      <c r="L105" s="120"/>
      <c r="M105" s="77"/>
      <c r="N105" s="119"/>
      <c r="O105" s="118"/>
    </row>
    <row r="106" spans="1:15" ht="30" customHeight="1">
      <c r="A106" s="126"/>
      <c r="B106" s="77"/>
      <c r="C106" s="125"/>
      <c r="D106" s="124"/>
      <c r="E106" s="85"/>
      <c r="F106" s="123"/>
      <c r="G106" s="122"/>
      <c r="H106" s="85"/>
      <c r="I106" s="121"/>
      <c r="J106" s="81"/>
      <c r="K106" s="94"/>
      <c r="L106" s="120"/>
      <c r="M106" s="77"/>
      <c r="N106" s="119"/>
      <c r="O106" s="118"/>
    </row>
    <row r="107" spans="1:15" ht="30" customHeight="1">
      <c r="A107" s="126"/>
      <c r="B107" s="77"/>
      <c r="C107" s="125"/>
      <c r="D107" s="124"/>
      <c r="E107" s="85"/>
      <c r="F107" s="123"/>
      <c r="G107" s="122"/>
      <c r="H107" s="85"/>
      <c r="I107" s="121"/>
      <c r="J107" s="81"/>
      <c r="K107" s="94"/>
      <c r="L107" s="120"/>
      <c r="M107" s="77"/>
      <c r="N107" s="119"/>
      <c r="O107" s="118"/>
    </row>
    <row r="108" spans="1:15" ht="30" customHeight="1">
      <c r="A108" s="126"/>
      <c r="B108" s="77"/>
      <c r="C108" s="125"/>
      <c r="D108" s="124"/>
      <c r="E108" s="85"/>
      <c r="F108" s="123"/>
      <c r="G108" s="122"/>
      <c r="H108" s="85"/>
      <c r="I108" s="121"/>
      <c r="J108" s="81"/>
      <c r="K108" s="94"/>
      <c r="L108" s="120"/>
      <c r="M108" s="77"/>
      <c r="N108" s="119"/>
      <c r="O108" s="118"/>
    </row>
    <row r="109" spans="1:15" ht="30" customHeight="1">
      <c r="A109" s="126"/>
      <c r="B109" s="77"/>
      <c r="C109" s="125"/>
      <c r="D109" s="124"/>
      <c r="E109" s="85"/>
      <c r="F109" s="123"/>
      <c r="G109" s="122"/>
      <c r="H109" s="85"/>
      <c r="I109" s="121"/>
      <c r="J109" s="81"/>
      <c r="K109" s="94"/>
      <c r="L109" s="120"/>
      <c r="M109" s="77"/>
      <c r="N109" s="119"/>
      <c r="O109" s="118"/>
    </row>
    <row r="110" spans="1:15" ht="30" customHeight="1">
      <c r="A110" s="126"/>
      <c r="B110" s="77"/>
      <c r="C110" s="125"/>
      <c r="D110" s="124"/>
      <c r="E110" s="85"/>
      <c r="F110" s="123"/>
      <c r="G110" s="122"/>
      <c r="H110" s="85"/>
      <c r="I110" s="121"/>
      <c r="J110" s="81"/>
      <c r="K110" s="94"/>
      <c r="L110" s="120"/>
      <c r="M110" s="77"/>
      <c r="N110" s="119"/>
      <c r="O110" s="118"/>
    </row>
    <row r="111" spans="1:15" ht="30" customHeight="1">
      <c r="A111" s="126"/>
      <c r="B111" s="77"/>
      <c r="C111" s="125"/>
      <c r="D111" s="124"/>
      <c r="E111" s="85"/>
      <c r="F111" s="123"/>
      <c r="G111" s="122"/>
      <c r="H111" s="85"/>
      <c r="I111" s="121"/>
      <c r="J111" s="81"/>
      <c r="K111" s="94"/>
      <c r="L111" s="120"/>
      <c r="M111" s="77"/>
      <c r="N111" s="119"/>
      <c r="O111" s="118"/>
    </row>
    <row r="112" spans="1:15" ht="30" customHeight="1">
      <c r="A112" s="126"/>
      <c r="B112" s="77"/>
      <c r="C112" s="125"/>
      <c r="D112" s="124"/>
      <c r="E112" s="85"/>
      <c r="F112" s="123"/>
      <c r="G112" s="122"/>
      <c r="H112" s="85"/>
      <c r="I112" s="121"/>
      <c r="J112" s="81"/>
      <c r="K112" s="94"/>
      <c r="L112" s="120"/>
      <c r="M112" s="77"/>
      <c r="N112" s="119"/>
      <c r="O112" s="118"/>
    </row>
    <row r="113" spans="1:15" ht="30" customHeight="1">
      <c r="A113" s="126"/>
      <c r="B113" s="77"/>
      <c r="C113" s="125"/>
      <c r="D113" s="124"/>
      <c r="E113" s="85"/>
      <c r="F113" s="123"/>
      <c r="G113" s="122"/>
      <c r="H113" s="85"/>
      <c r="I113" s="121"/>
      <c r="J113" s="81"/>
      <c r="K113" s="94"/>
      <c r="L113" s="120"/>
      <c r="M113" s="77"/>
      <c r="N113" s="119"/>
      <c r="O113" s="118"/>
    </row>
    <row r="114" spans="1:15" ht="30" customHeight="1">
      <c r="A114" s="126"/>
      <c r="B114" s="77"/>
      <c r="C114" s="125"/>
      <c r="D114" s="124"/>
      <c r="E114" s="85"/>
      <c r="F114" s="123"/>
      <c r="G114" s="122"/>
      <c r="H114" s="85"/>
      <c r="I114" s="121"/>
      <c r="J114" s="81"/>
      <c r="K114" s="94"/>
      <c r="L114" s="120"/>
      <c r="M114" s="77"/>
      <c r="N114" s="119"/>
      <c r="O114" s="118"/>
    </row>
    <row r="115" spans="1:15" ht="30" customHeight="1">
      <c r="A115" s="126"/>
      <c r="B115" s="77"/>
      <c r="C115" s="125"/>
      <c r="D115" s="124"/>
      <c r="E115" s="85"/>
      <c r="F115" s="123"/>
      <c r="G115" s="122"/>
      <c r="H115" s="85"/>
      <c r="I115" s="121"/>
      <c r="J115" s="81"/>
      <c r="K115" s="94"/>
      <c r="L115" s="120"/>
      <c r="M115" s="77"/>
      <c r="N115" s="119"/>
      <c r="O115" s="118"/>
    </row>
    <row r="116" spans="1:15" ht="30" customHeight="1">
      <c r="A116" s="126"/>
      <c r="B116" s="77"/>
      <c r="C116" s="125"/>
      <c r="D116" s="124"/>
      <c r="E116" s="85"/>
      <c r="F116" s="123"/>
      <c r="G116" s="122"/>
      <c r="H116" s="85"/>
      <c r="I116" s="121"/>
      <c r="J116" s="81"/>
      <c r="K116" s="94"/>
      <c r="L116" s="120"/>
      <c r="M116" s="77"/>
      <c r="N116" s="119"/>
      <c r="O116" s="118"/>
    </row>
    <row r="117" spans="1:15" ht="30" customHeight="1">
      <c r="A117" s="126"/>
      <c r="B117" s="77"/>
      <c r="C117" s="125"/>
      <c r="D117" s="124"/>
      <c r="E117" s="85"/>
      <c r="F117" s="123"/>
      <c r="G117" s="122"/>
      <c r="H117" s="85"/>
      <c r="I117" s="121"/>
      <c r="J117" s="81"/>
      <c r="K117" s="94"/>
      <c r="L117" s="120"/>
      <c r="M117" s="77"/>
      <c r="N117" s="119"/>
      <c r="O117" s="118"/>
    </row>
    <row r="118" spans="1:15" ht="30" customHeight="1">
      <c r="A118" s="126"/>
      <c r="B118" s="77"/>
      <c r="C118" s="125"/>
      <c r="D118" s="124"/>
      <c r="E118" s="85"/>
      <c r="F118" s="123"/>
      <c r="G118" s="122"/>
      <c r="H118" s="85"/>
      <c r="I118" s="121"/>
      <c r="J118" s="81"/>
      <c r="K118" s="94"/>
      <c r="L118" s="120"/>
      <c r="M118" s="77"/>
      <c r="N118" s="119"/>
      <c r="O118" s="118"/>
    </row>
    <row r="119" spans="1:15" ht="30" customHeight="1">
      <c r="A119" s="126"/>
      <c r="B119" s="77"/>
      <c r="C119" s="125"/>
      <c r="D119" s="124"/>
      <c r="E119" s="85"/>
      <c r="F119" s="123"/>
      <c r="G119" s="122"/>
      <c r="H119" s="85"/>
      <c r="I119" s="121"/>
      <c r="J119" s="81"/>
      <c r="K119" s="94"/>
      <c r="L119" s="120"/>
      <c r="M119" s="77"/>
      <c r="N119" s="119"/>
      <c r="O119" s="118"/>
    </row>
    <row r="120" spans="1:15" ht="30" customHeight="1">
      <c r="A120" s="126"/>
      <c r="B120" s="77"/>
      <c r="C120" s="125"/>
      <c r="D120" s="124"/>
      <c r="E120" s="85"/>
      <c r="F120" s="123"/>
      <c r="G120" s="122"/>
      <c r="H120" s="85"/>
      <c r="I120" s="121"/>
      <c r="J120" s="81"/>
      <c r="K120" s="94"/>
      <c r="L120" s="120"/>
      <c r="M120" s="77"/>
      <c r="N120" s="119"/>
      <c r="O120" s="118"/>
    </row>
    <row r="121" spans="1:15" ht="30" customHeight="1">
      <c r="A121" s="126"/>
      <c r="B121" s="77"/>
      <c r="C121" s="125"/>
      <c r="D121" s="124"/>
      <c r="E121" s="85"/>
      <c r="F121" s="123"/>
      <c r="G121" s="122"/>
      <c r="H121" s="85"/>
      <c r="I121" s="121"/>
      <c r="J121" s="81"/>
      <c r="K121" s="94"/>
      <c r="L121" s="120"/>
      <c r="M121" s="77"/>
      <c r="N121" s="119"/>
      <c r="O121" s="118"/>
    </row>
    <row r="122" spans="1:15" ht="30" customHeight="1">
      <c r="A122" s="126"/>
      <c r="B122" s="77"/>
      <c r="C122" s="125"/>
      <c r="D122" s="124"/>
      <c r="E122" s="85"/>
      <c r="F122" s="123"/>
      <c r="G122" s="122"/>
      <c r="H122" s="85"/>
      <c r="I122" s="121"/>
      <c r="J122" s="81"/>
      <c r="K122" s="94"/>
      <c r="L122" s="120"/>
      <c r="M122" s="77"/>
      <c r="N122" s="119"/>
      <c r="O122" s="118"/>
    </row>
    <row r="123" spans="1:15" ht="30" customHeight="1">
      <c r="A123" s="126"/>
      <c r="B123" s="77"/>
      <c r="C123" s="125"/>
      <c r="D123" s="124"/>
      <c r="E123" s="85"/>
      <c r="F123" s="123"/>
      <c r="G123" s="122"/>
      <c r="H123" s="85"/>
      <c r="I123" s="121"/>
      <c r="J123" s="81"/>
      <c r="K123" s="94"/>
      <c r="L123" s="120"/>
      <c r="M123" s="77"/>
      <c r="N123" s="119"/>
      <c r="O123" s="118"/>
    </row>
    <row r="124" spans="1:15" ht="30" customHeight="1">
      <c r="A124" s="126"/>
      <c r="B124" s="77"/>
      <c r="C124" s="125"/>
      <c r="D124" s="124"/>
      <c r="E124" s="85"/>
      <c r="F124" s="123"/>
      <c r="G124" s="122"/>
      <c r="H124" s="85"/>
      <c r="I124" s="121"/>
      <c r="J124" s="81"/>
      <c r="K124" s="94"/>
      <c r="L124" s="120"/>
      <c r="M124" s="77"/>
      <c r="N124" s="119"/>
      <c r="O124" s="118"/>
    </row>
    <row r="125" spans="1:15" ht="30" customHeight="1">
      <c r="A125" s="126"/>
      <c r="B125" s="77"/>
      <c r="C125" s="125"/>
      <c r="D125" s="124"/>
      <c r="E125" s="85"/>
      <c r="F125" s="123"/>
      <c r="G125" s="122"/>
      <c r="H125" s="85"/>
      <c r="I125" s="121"/>
      <c r="J125" s="81"/>
      <c r="K125" s="94"/>
      <c r="L125" s="120"/>
      <c r="M125" s="77"/>
      <c r="N125" s="119"/>
      <c r="O125" s="118"/>
    </row>
    <row r="126" spans="1:15" ht="30" customHeight="1">
      <c r="A126" s="126"/>
      <c r="B126" s="77"/>
      <c r="C126" s="125"/>
      <c r="D126" s="124"/>
      <c r="E126" s="85"/>
      <c r="F126" s="123"/>
      <c r="G126" s="122"/>
      <c r="H126" s="85"/>
      <c r="I126" s="121"/>
      <c r="J126" s="81"/>
      <c r="K126" s="94"/>
      <c r="L126" s="120"/>
      <c r="M126" s="77"/>
      <c r="N126" s="119"/>
      <c r="O126" s="118"/>
    </row>
    <row r="127" spans="1:15" ht="30" customHeight="1">
      <c r="A127" s="126"/>
      <c r="B127" s="77"/>
      <c r="C127" s="125"/>
      <c r="D127" s="124"/>
      <c r="E127" s="85"/>
      <c r="F127" s="123"/>
      <c r="G127" s="122"/>
      <c r="H127" s="85"/>
      <c r="I127" s="121"/>
      <c r="J127" s="81"/>
      <c r="K127" s="94"/>
      <c r="L127" s="120"/>
      <c r="M127" s="77"/>
      <c r="N127" s="119"/>
      <c r="O127" s="118"/>
    </row>
    <row r="128" spans="1:15" ht="30" customHeight="1">
      <c r="A128" s="126"/>
      <c r="B128" s="77"/>
      <c r="C128" s="125"/>
      <c r="D128" s="124"/>
      <c r="E128" s="85"/>
      <c r="F128" s="123"/>
      <c r="G128" s="122"/>
      <c r="H128" s="85"/>
      <c r="I128" s="121"/>
      <c r="J128" s="81"/>
      <c r="K128" s="94"/>
      <c r="L128" s="120"/>
      <c r="M128" s="77"/>
      <c r="N128" s="119"/>
      <c r="O128" s="118"/>
    </row>
    <row r="129" spans="1:15" ht="30" customHeight="1">
      <c r="A129" s="126"/>
      <c r="B129" s="77"/>
      <c r="C129" s="125"/>
      <c r="D129" s="124"/>
      <c r="E129" s="85"/>
      <c r="F129" s="123"/>
      <c r="G129" s="122"/>
      <c r="H129" s="85"/>
      <c r="I129" s="121"/>
      <c r="J129" s="81"/>
      <c r="K129" s="94"/>
      <c r="L129" s="120"/>
      <c r="M129" s="77"/>
      <c r="N129" s="119"/>
      <c r="O129" s="118"/>
    </row>
    <row r="130" spans="1:15" ht="30" customHeight="1">
      <c r="A130" s="126"/>
      <c r="B130" s="77"/>
      <c r="C130" s="125"/>
      <c r="D130" s="124"/>
      <c r="E130" s="85"/>
      <c r="F130" s="123"/>
      <c r="G130" s="122"/>
      <c r="H130" s="85"/>
      <c r="I130" s="121"/>
      <c r="J130" s="81"/>
      <c r="K130" s="94"/>
      <c r="L130" s="120"/>
      <c r="M130" s="77"/>
      <c r="N130" s="119"/>
      <c r="O130" s="118"/>
    </row>
    <row r="131" spans="1:15" ht="30" customHeight="1">
      <c r="A131" s="126"/>
      <c r="B131" s="77"/>
      <c r="C131" s="125"/>
      <c r="D131" s="124"/>
      <c r="E131" s="85"/>
      <c r="F131" s="123"/>
      <c r="G131" s="122"/>
      <c r="H131" s="85"/>
      <c r="I131" s="121"/>
      <c r="J131" s="81"/>
      <c r="K131" s="94"/>
      <c r="L131" s="120"/>
      <c r="M131" s="77"/>
      <c r="N131" s="119"/>
      <c r="O131" s="118"/>
    </row>
    <row r="132" spans="1:15" ht="30" customHeight="1">
      <c r="A132" s="126"/>
      <c r="B132" s="77"/>
      <c r="C132" s="125"/>
      <c r="D132" s="124"/>
      <c r="E132" s="85"/>
      <c r="F132" s="123"/>
      <c r="G132" s="122"/>
      <c r="H132" s="85"/>
      <c r="I132" s="121"/>
      <c r="J132" s="81"/>
      <c r="K132" s="94"/>
      <c r="L132" s="120"/>
      <c r="M132" s="77"/>
      <c r="N132" s="119"/>
      <c r="O132" s="118"/>
    </row>
    <row r="133" spans="1:15" ht="30" customHeight="1">
      <c r="A133" s="126"/>
      <c r="B133" s="77"/>
      <c r="C133" s="125"/>
      <c r="D133" s="124"/>
      <c r="E133" s="85"/>
      <c r="F133" s="123"/>
      <c r="G133" s="122"/>
      <c r="H133" s="85"/>
      <c r="I133" s="121"/>
      <c r="J133" s="81"/>
      <c r="K133" s="94"/>
      <c r="L133" s="120"/>
      <c r="M133" s="77"/>
      <c r="N133" s="119"/>
      <c r="O133" s="118"/>
    </row>
    <row r="134" spans="1:15" ht="30" customHeight="1">
      <c r="A134" s="126"/>
      <c r="B134" s="77"/>
      <c r="C134" s="125"/>
      <c r="D134" s="124"/>
      <c r="E134" s="85"/>
      <c r="F134" s="123"/>
      <c r="G134" s="122"/>
      <c r="H134" s="85"/>
      <c r="I134" s="121"/>
      <c r="J134" s="81"/>
      <c r="K134" s="94"/>
      <c r="L134" s="120"/>
      <c r="M134" s="77"/>
      <c r="N134" s="119"/>
      <c r="O134" s="118"/>
    </row>
    <row r="135" spans="1:15" ht="30" customHeight="1">
      <c r="A135" s="126"/>
      <c r="B135" s="77"/>
      <c r="C135" s="125"/>
      <c r="D135" s="124"/>
      <c r="E135" s="85"/>
      <c r="F135" s="123"/>
      <c r="G135" s="122"/>
      <c r="H135" s="85"/>
      <c r="I135" s="121"/>
      <c r="J135" s="81"/>
      <c r="K135" s="94"/>
      <c r="L135" s="120"/>
      <c r="M135" s="77"/>
      <c r="N135" s="119"/>
      <c r="O135" s="118"/>
    </row>
    <row r="136" spans="1:15" ht="30" customHeight="1">
      <c r="A136" s="126"/>
      <c r="B136" s="77"/>
      <c r="C136" s="125"/>
      <c r="D136" s="124"/>
      <c r="E136" s="85"/>
      <c r="F136" s="123"/>
      <c r="G136" s="122"/>
      <c r="H136" s="85"/>
      <c r="I136" s="121"/>
      <c r="J136" s="81"/>
      <c r="K136" s="94"/>
      <c r="L136" s="120"/>
      <c r="M136" s="77"/>
      <c r="N136" s="119"/>
      <c r="O136" s="118"/>
    </row>
    <row r="137" spans="1:15" ht="30" customHeight="1">
      <c r="A137" s="126"/>
      <c r="B137" s="77"/>
      <c r="C137" s="125"/>
      <c r="D137" s="124"/>
      <c r="E137" s="85"/>
      <c r="F137" s="123"/>
      <c r="G137" s="122"/>
      <c r="H137" s="85"/>
      <c r="I137" s="121"/>
      <c r="J137" s="81"/>
      <c r="K137" s="94"/>
      <c r="L137" s="120"/>
      <c r="M137" s="77"/>
      <c r="N137" s="119"/>
      <c r="O137" s="118"/>
    </row>
    <row r="138" spans="1:15" ht="30" customHeight="1">
      <c r="A138" s="126"/>
      <c r="B138" s="77"/>
      <c r="C138" s="125"/>
      <c r="D138" s="124"/>
      <c r="E138" s="85"/>
      <c r="F138" s="123"/>
      <c r="G138" s="122"/>
      <c r="H138" s="85"/>
      <c r="I138" s="121"/>
      <c r="J138" s="81"/>
      <c r="K138" s="94"/>
      <c r="L138" s="120"/>
      <c r="M138" s="77"/>
      <c r="N138" s="119"/>
      <c r="O138" s="118"/>
    </row>
    <row r="139" spans="1:15" ht="30" customHeight="1">
      <c r="A139" s="126"/>
      <c r="B139" s="77"/>
      <c r="C139" s="125"/>
      <c r="D139" s="124"/>
      <c r="E139" s="85"/>
      <c r="F139" s="123"/>
      <c r="G139" s="122"/>
      <c r="H139" s="85"/>
      <c r="I139" s="121"/>
      <c r="J139" s="81"/>
      <c r="K139" s="94"/>
      <c r="L139" s="120"/>
      <c r="M139" s="77"/>
      <c r="N139" s="119"/>
      <c r="O139" s="118"/>
    </row>
    <row r="140" spans="1:15" ht="30" customHeight="1">
      <c r="A140" s="126"/>
      <c r="B140" s="77"/>
      <c r="C140" s="125"/>
      <c r="D140" s="124"/>
      <c r="E140" s="85"/>
      <c r="F140" s="123"/>
      <c r="G140" s="122"/>
      <c r="H140" s="85"/>
      <c r="I140" s="121"/>
      <c r="J140" s="81"/>
      <c r="K140" s="94"/>
      <c r="L140" s="120"/>
      <c r="M140" s="77"/>
      <c r="N140" s="119"/>
      <c r="O140" s="118"/>
    </row>
    <row r="141" spans="1:15" ht="30" customHeight="1">
      <c r="A141" s="126"/>
      <c r="B141" s="77"/>
      <c r="C141" s="125"/>
      <c r="D141" s="124"/>
      <c r="E141" s="85"/>
      <c r="F141" s="123"/>
      <c r="G141" s="122"/>
      <c r="H141" s="85"/>
      <c r="I141" s="121"/>
      <c r="J141" s="81"/>
      <c r="K141" s="94"/>
      <c r="L141" s="120"/>
      <c r="M141" s="77"/>
      <c r="N141" s="119"/>
      <c r="O141" s="118"/>
    </row>
    <row r="142" spans="1:15" ht="30" customHeight="1">
      <c r="A142" s="126"/>
      <c r="B142" s="77"/>
      <c r="C142" s="125"/>
      <c r="D142" s="124"/>
      <c r="E142" s="85"/>
      <c r="F142" s="123"/>
      <c r="G142" s="122"/>
      <c r="H142" s="85"/>
      <c r="I142" s="121"/>
      <c r="J142" s="81"/>
      <c r="K142" s="94"/>
      <c r="L142" s="120"/>
      <c r="M142" s="77"/>
      <c r="N142" s="119"/>
      <c r="O142" s="118"/>
    </row>
    <row r="143" spans="1:15" ht="30" customHeight="1">
      <c r="A143" s="126"/>
      <c r="B143" s="77"/>
      <c r="C143" s="125"/>
      <c r="D143" s="124"/>
      <c r="E143" s="85"/>
      <c r="F143" s="123"/>
      <c r="G143" s="122"/>
      <c r="H143" s="85"/>
      <c r="I143" s="121"/>
      <c r="J143" s="81"/>
      <c r="K143" s="94"/>
      <c r="L143" s="120"/>
      <c r="M143" s="77"/>
      <c r="N143" s="119"/>
      <c r="O143" s="118"/>
    </row>
    <row r="144" spans="1:15" ht="30" customHeight="1">
      <c r="A144" s="126"/>
      <c r="B144" s="77"/>
      <c r="C144" s="125"/>
      <c r="D144" s="124"/>
      <c r="E144" s="85"/>
      <c r="F144" s="123"/>
      <c r="G144" s="122"/>
      <c r="H144" s="85"/>
      <c r="I144" s="121"/>
      <c r="J144" s="81"/>
      <c r="K144" s="94"/>
      <c r="L144" s="120"/>
      <c r="M144" s="77"/>
      <c r="N144" s="119"/>
      <c r="O144" s="118"/>
    </row>
    <row r="145" spans="1:15" ht="30" customHeight="1">
      <c r="A145" s="126"/>
      <c r="B145" s="77"/>
      <c r="C145" s="125"/>
      <c r="D145" s="124"/>
      <c r="E145" s="85"/>
      <c r="F145" s="123"/>
      <c r="G145" s="122"/>
      <c r="H145" s="85"/>
      <c r="I145" s="121"/>
      <c r="J145" s="81"/>
      <c r="K145" s="94"/>
      <c r="L145" s="120"/>
      <c r="M145" s="77"/>
      <c r="N145" s="119"/>
      <c r="O145" s="118"/>
    </row>
    <row r="146" spans="1:15" ht="30" customHeight="1">
      <c r="A146" s="126"/>
      <c r="B146" s="77"/>
      <c r="C146" s="125"/>
      <c r="D146" s="124"/>
      <c r="E146" s="85"/>
      <c r="F146" s="123"/>
      <c r="G146" s="122"/>
      <c r="H146" s="85"/>
      <c r="I146" s="121"/>
      <c r="J146" s="81"/>
      <c r="K146" s="94"/>
      <c r="L146" s="120"/>
      <c r="M146" s="77"/>
      <c r="N146" s="119"/>
      <c r="O146" s="118"/>
    </row>
    <row r="147" spans="1:15" ht="30" customHeight="1">
      <c r="A147" s="126"/>
      <c r="B147" s="77"/>
      <c r="C147" s="125"/>
      <c r="D147" s="124"/>
      <c r="E147" s="85"/>
      <c r="F147" s="123"/>
      <c r="G147" s="122"/>
      <c r="H147" s="85"/>
      <c r="I147" s="121"/>
      <c r="J147" s="81"/>
      <c r="K147" s="94"/>
      <c r="L147" s="120"/>
      <c r="M147" s="77"/>
      <c r="N147" s="119"/>
      <c r="O147" s="118"/>
    </row>
    <row r="148" spans="1:15" ht="30" customHeight="1">
      <c r="A148" s="126"/>
      <c r="B148" s="77"/>
      <c r="C148" s="125"/>
      <c r="D148" s="124"/>
      <c r="E148" s="85"/>
      <c r="F148" s="123"/>
      <c r="G148" s="122"/>
      <c r="H148" s="85"/>
      <c r="I148" s="121"/>
      <c r="J148" s="81"/>
      <c r="K148" s="94"/>
      <c r="L148" s="120"/>
      <c r="M148" s="77"/>
      <c r="N148" s="119"/>
      <c r="O148" s="118"/>
    </row>
    <row r="149" spans="1:15" ht="30" customHeight="1">
      <c r="A149" s="126"/>
      <c r="B149" s="77"/>
      <c r="C149" s="125"/>
      <c r="D149" s="124"/>
      <c r="E149" s="85"/>
      <c r="F149" s="123"/>
      <c r="G149" s="122"/>
      <c r="H149" s="85"/>
      <c r="I149" s="121"/>
      <c r="J149" s="81"/>
      <c r="K149" s="94"/>
      <c r="L149" s="120"/>
      <c r="M149" s="77"/>
      <c r="N149" s="119"/>
      <c r="O149" s="118"/>
    </row>
    <row r="150" spans="1:15" ht="30" customHeight="1">
      <c r="A150" s="126"/>
      <c r="B150" s="77"/>
      <c r="C150" s="125"/>
      <c r="D150" s="124"/>
      <c r="E150" s="85"/>
      <c r="F150" s="123"/>
      <c r="G150" s="122"/>
      <c r="H150" s="85"/>
      <c r="I150" s="121"/>
      <c r="J150" s="81"/>
      <c r="K150" s="94"/>
      <c r="L150" s="120"/>
      <c r="M150" s="77"/>
      <c r="N150" s="119"/>
      <c r="O150" s="118"/>
    </row>
    <row r="151" spans="1:15" ht="30" customHeight="1">
      <c r="A151" s="126"/>
      <c r="B151" s="77"/>
      <c r="C151" s="125"/>
      <c r="D151" s="124"/>
      <c r="E151" s="85"/>
      <c r="F151" s="123"/>
      <c r="G151" s="122"/>
      <c r="H151" s="85"/>
      <c r="I151" s="121"/>
      <c r="J151" s="81"/>
      <c r="K151" s="94"/>
      <c r="L151" s="120"/>
      <c r="M151" s="77"/>
      <c r="N151" s="119"/>
      <c r="O151" s="118"/>
    </row>
    <row r="152" spans="1:15" ht="30"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50.1" customHeight="1"/>
    <row r="225" spans="3:15" ht="50.1" customHeight="1"/>
    <row r="226" spans="3:15" ht="50.1" customHeight="1"/>
    <row r="227" spans="3:15" ht="50.1" customHeight="1"/>
    <row r="228" spans="3:15" ht="50.1" customHeight="1"/>
    <row r="229" spans="3:15" ht="50.1" customHeight="1"/>
    <row r="230" spans="3:15" ht="50.1" customHeight="1"/>
    <row r="231" spans="3:15" s="65" customFormat="1" ht="50.1" customHeight="1">
      <c r="C231" s="87"/>
      <c r="D231" s="88"/>
      <c r="E231" s="84"/>
      <c r="F231" s="72"/>
      <c r="G231" s="88"/>
      <c r="H231" s="84"/>
      <c r="I231" s="117"/>
      <c r="J231" s="116"/>
      <c r="K231" s="116"/>
      <c r="L231" s="88"/>
      <c r="N231" s="115"/>
      <c r="O231" s="114"/>
    </row>
  </sheetData>
  <mergeCells count="16">
    <mergeCell ref="I4:I5"/>
    <mergeCell ref="L4:L5"/>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1" manualBreakCount="1">
    <brk id="19" max="1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O239"/>
  <sheetViews>
    <sheetView view="pageBreakPreview" zoomScale="110" zoomScaleNormal="100" zoomScaleSheetLayoutView="110" zoomScalePageLayoutView="120" workbookViewId="0">
      <selection activeCell="H10" sqref="H10"/>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385">
        <v>25</v>
      </c>
      <c r="B4" s="68" t="s">
        <v>329</v>
      </c>
      <c r="C4" s="1362">
        <v>8763</v>
      </c>
      <c r="D4" s="1364" t="s">
        <v>310</v>
      </c>
      <c r="E4" s="69" t="s">
        <v>528</v>
      </c>
      <c r="F4" s="1389"/>
      <c r="G4" s="1364"/>
      <c r="I4" s="1594" t="s">
        <v>891</v>
      </c>
      <c r="J4" s="90"/>
      <c r="K4" s="76"/>
      <c r="L4" s="1364"/>
      <c r="N4" s="1369"/>
      <c r="O4" s="118"/>
    </row>
    <row r="5" spans="1:15" ht="30" customHeight="1">
      <c r="A5" s="1385"/>
      <c r="B5" s="68" t="s">
        <v>445</v>
      </c>
      <c r="C5" s="1363"/>
      <c r="D5" s="1365"/>
      <c r="E5" s="69"/>
      <c r="F5" s="1366"/>
      <c r="G5" s="1365"/>
      <c r="I5" s="1594"/>
      <c r="J5" s="91"/>
      <c r="K5" s="79"/>
      <c r="L5" s="1364"/>
      <c r="N5" s="1369"/>
      <c r="O5" s="118"/>
    </row>
    <row r="6" spans="1:15" ht="30" customHeight="1">
      <c r="A6" s="126"/>
      <c r="B6" s="77"/>
      <c r="C6" s="125"/>
      <c r="D6" s="124"/>
      <c r="E6" s="85"/>
      <c r="F6" s="123"/>
      <c r="G6" s="122"/>
      <c r="H6" s="85"/>
      <c r="I6" s="121"/>
      <c r="J6" s="81"/>
      <c r="K6" s="94"/>
      <c r="L6" s="120"/>
      <c r="M6" s="77"/>
      <c r="N6" s="119"/>
      <c r="O6" s="118"/>
    </row>
    <row r="7" spans="1:15" ht="30" customHeight="1">
      <c r="A7" s="126"/>
      <c r="B7" s="77"/>
      <c r="C7" s="125"/>
      <c r="D7" s="124"/>
      <c r="E7" s="85"/>
      <c r="F7" s="123"/>
      <c r="G7" s="122"/>
      <c r="H7" s="85"/>
      <c r="I7" s="121"/>
      <c r="J7" s="81"/>
      <c r="K7" s="94"/>
      <c r="L7" s="120"/>
      <c r="M7" s="77"/>
      <c r="N7" s="119"/>
      <c r="O7" s="118"/>
    </row>
    <row r="8" spans="1:15" ht="30" customHeight="1">
      <c r="A8" s="126"/>
      <c r="B8" s="77"/>
      <c r="C8" s="125"/>
      <c r="D8" s="124"/>
      <c r="E8" s="85"/>
      <c r="F8" s="123"/>
      <c r="G8" s="122"/>
      <c r="H8" s="85"/>
      <c r="I8" s="121"/>
      <c r="J8" s="81"/>
      <c r="K8" s="94"/>
      <c r="L8" s="120"/>
      <c r="M8" s="77"/>
      <c r="N8" s="119"/>
      <c r="O8" s="118"/>
    </row>
    <row r="9" spans="1:15" ht="30" customHeight="1">
      <c r="A9" s="126"/>
      <c r="B9" s="77"/>
      <c r="C9" s="125"/>
      <c r="D9" s="124"/>
      <c r="E9" s="85"/>
      <c r="F9" s="123"/>
      <c r="G9" s="122"/>
      <c r="H9" s="85"/>
      <c r="I9" s="121"/>
      <c r="J9" s="81"/>
      <c r="K9" s="94"/>
      <c r="L9" s="120"/>
      <c r="M9" s="77"/>
      <c r="N9" s="119"/>
      <c r="O9" s="118"/>
    </row>
    <row r="10" spans="1:15" ht="30" customHeight="1">
      <c r="A10" s="126"/>
      <c r="B10" s="77"/>
      <c r="C10" s="125"/>
      <c r="D10" s="124"/>
      <c r="E10" s="85"/>
      <c r="F10" s="123"/>
      <c r="G10" s="122"/>
      <c r="H10" s="85"/>
      <c r="I10" s="121"/>
      <c r="J10" s="81"/>
      <c r="K10" s="94"/>
      <c r="L10" s="120"/>
      <c r="M10" s="77"/>
      <c r="N10" s="119"/>
      <c r="O10" s="118"/>
    </row>
    <row r="11" spans="1:15" ht="30" customHeight="1">
      <c r="A11" s="126"/>
      <c r="B11" s="77"/>
      <c r="C11" s="125"/>
      <c r="D11" s="124"/>
      <c r="E11" s="85"/>
      <c r="F11" s="123"/>
      <c r="G11" s="122"/>
      <c r="H11" s="85"/>
      <c r="I11" s="121"/>
      <c r="J11" s="81"/>
      <c r="K11" s="94"/>
      <c r="L11" s="120"/>
      <c r="M11" s="77"/>
      <c r="N11" s="119"/>
      <c r="O11" s="118"/>
    </row>
    <row r="12" spans="1:15" ht="30" customHeight="1">
      <c r="A12" s="126"/>
      <c r="B12" s="77"/>
      <c r="C12" s="125"/>
      <c r="D12" s="124"/>
      <c r="E12" s="85"/>
      <c r="F12" s="123"/>
      <c r="G12" s="122"/>
      <c r="H12" s="85"/>
      <c r="I12" s="121"/>
      <c r="J12" s="81"/>
      <c r="K12" s="94"/>
      <c r="L12" s="120"/>
      <c r="M12" s="77"/>
      <c r="N12" s="119"/>
      <c r="O12" s="118"/>
    </row>
    <row r="13" spans="1:15" ht="30" customHeight="1">
      <c r="A13" s="126"/>
      <c r="B13" s="77"/>
      <c r="C13" s="125"/>
      <c r="D13" s="124"/>
      <c r="E13" s="85"/>
      <c r="F13" s="123"/>
      <c r="G13" s="122"/>
      <c r="H13" s="85"/>
      <c r="I13" s="121"/>
      <c r="J13" s="81"/>
      <c r="K13" s="94"/>
      <c r="L13" s="120"/>
      <c r="M13" s="77"/>
      <c r="N13" s="119"/>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30" customHeight="1">
      <c r="A26" s="126"/>
      <c r="B26" s="77"/>
      <c r="C26" s="125"/>
      <c r="D26" s="124"/>
      <c r="E26" s="85"/>
      <c r="F26" s="123"/>
      <c r="G26" s="122"/>
      <c r="H26" s="85"/>
      <c r="I26" s="121"/>
      <c r="J26" s="81"/>
      <c r="K26" s="94"/>
      <c r="L26" s="120"/>
      <c r="M26" s="77"/>
      <c r="N26" s="119"/>
      <c r="O26" s="118"/>
    </row>
    <row r="27" spans="1:15" ht="30" customHeight="1">
      <c r="A27" s="126"/>
      <c r="B27" s="77"/>
      <c r="C27" s="125"/>
      <c r="D27" s="124"/>
      <c r="E27" s="85"/>
      <c r="F27" s="123"/>
      <c r="G27" s="122"/>
      <c r="H27" s="85"/>
      <c r="I27" s="121"/>
      <c r="J27" s="81"/>
      <c r="K27" s="94"/>
      <c r="L27" s="120"/>
      <c r="M27" s="77"/>
      <c r="N27" s="119"/>
      <c r="O27" s="118"/>
    </row>
    <row r="28" spans="1:15" ht="30" customHeight="1">
      <c r="A28" s="126"/>
      <c r="B28" s="77"/>
      <c r="C28" s="125"/>
      <c r="D28" s="124"/>
      <c r="E28" s="85"/>
      <c r="F28" s="123"/>
      <c r="G28" s="122"/>
      <c r="H28" s="85"/>
      <c r="I28" s="121"/>
      <c r="J28" s="81"/>
      <c r="K28" s="94"/>
      <c r="L28" s="120"/>
      <c r="M28" s="77"/>
      <c r="N28" s="119"/>
      <c r="O28" s="118"/>
    </row>
    <row r="29" spans="1:15" ht="30" customHeight="1">
      <c r="A29" s="126"/>
      <c r="B29" s="77"/>
      <c r="C29" s="125"/>
      <c r="D29" s="124"/>
      <c r="E29" s="85"/>
      <c r="F29" s="123"/>
      <c r="G29" s="122"/>
      <c r="H29" s="85"/>
      <c r="I29" s="121"/>
      <c r="J29" s="81"/>
      <c r="K29" s="94"/>
      <c r="L29" s="120"/>
      <c r="M29" s="77"/>
      <c r="N29" s="119"/>
      <c r="O29" s="118"/>
    </row>
    <row r="30" spans="1:15" ht="30" customHeight="1">
      <c r="A30" s="126"/>
      <c r="B30" s="77"/>
      <c r="C30" s="125"/>
      <c r="D30" s="124"/>
      <c r="E30" s="85"/>
      <c r="F30" s="123"/>
      <c r="G30" s="122"/>
      <c r="H30" s="85"/>
      <c r="I30" s="121"/>
      <c r="J30" s="81"/>
      <c r="K30" s="94"/>
      <c r="L30" s="120"/>
      <c r="M30" s="77"/>
      <c r="N30" s="119"/>
      <c r="O30" s="118"/>
    </row>
    <row r="31" spans="1:15" ht="30" customHeight="1">
      <c r="A31" s="126"/>
      <c r="B31" s="77"/>
      <c r="C31" s="125"/>
      <c r="D31" s="124"/>
      <c r="E31" s="85"/>
      <c r="F31" s="123"/>
      <c r="G31" s="122"/>
      <c r="H31" s="85"/>
      <c r="I31" s="121"/>
      <c r="J31" s="81"/>
      <c r="K31" s="94"/>
      <c r="L31" s="120"/>
      <c r="M31" s="77"/>
      <c r="N31" s="119"/>
      <c r="O31" s="118"/>
    </row>
    <row r="32" spans="1:15" ht="30" customHeight="1">
      <c r="A32" s="126"/>
      <c r="B32" s="77"/>
      <c r="C32" s="125"/>
      <c r="D32" s="124"/>
      <c r="E32" s="85"/>
      <c r="F32" s="123"/>
      <c r="G32" s="122"/>
      <c r="H32" s="85"/>
      <c r="I32" s="121"/>
      <c r="J32" s="81"/>
      <c r="K32" s="94"/>
      <c r="L32" s="120"/>
      <c r="M32" s="77"/>
      <c r="N32" s="119"/>
      <c r="O32" s="118"/>
    </row>
    <row r="33" spans="1:15" ht="30" customHeight="1">
      <c r="A33" s="126"/>
      <c r="B33" s="77"/>
      <c r="C33" s="125"/>
      <c r="D33" s="124"/>
      <c r="E33" s="85"/>
      <c r="F33" s="123"/>
      <c r="G33" s="122"/>
      <c r="H33" s="85"/>
      <c r="I33" s="121"/>
      <c r="J33" s="81"/>
      <c r="K33" s="94"/>
      <c r="L33" s="120"/>
      <c r="M33" s="77"/>
      <c r="N33" s="119"/>
      <c r="O33" s="118"/>
    </row>
    <row r="34" spans="1:15" ht="30" customHeight="1">
      <c r="A34" s="126"/>
      <c r="B34" s="77"/>
      <c r="C34" s="125"/>
      <c r="D34" s="124"/>
      <c r="E34" s="85"/>
      <c r="F34" s="123"/>
      <c r="G34" s="122"/>
      <c r="H34" s="85"/>
      <c r="I34" s="121"/>
      <c r="J34" s="81"/>
      <c r="K34" s="94"/>
      <c r="L34" s="120"/>
      <c r="M34" s="77"/>
      <c r="N34" s="119"/>
      <c r="O34" s="118"/>
    </row>
    <row r="35" spans="1:15" ht="30" customHeight="1">
      <c r="A35" s="126"/>
      <c r="B35" s="77"/>
      <c r="C35" s="125"/>
      <c r="D35" s="124"/>
      <c r="E35" s="85"/>
      <c r="F35" s="123"/>
      <c r="G35" s="122"/>
      <c r="H35" s="85"/>
      <c r="I35" s="121"/>
      <c r="J35" s="81"/>
      <c r="K35" s="94"/>
      <c r="L35" s="120"/>
      <c r="M35" s="77"/>
      <c r="N35" s="119"/>
      <c r="O35" s="118"/>
    </row>
    <row r="36" spans="1:15" ht="30" customHeight="1">
      <c r="A36" s="126"/>
      <c r="B36" s="77"/>
      <c r="C36" s="125"/>
      <c r="D36" s="124"/>
      <c r="E36" s="85"/>
      <c r="F36" s="123"/>
      <c r="G36" s="122"/>
      <c r="H36" s="85"/>
      <c r="I36" s="121"/>
      <c r="J36" s="81"/>
      <c r="K36" s="94"/>
      <c r="L36" s="120"/>
      <c r="M36" s="77"/>
      <c r="N36" s="119"/>
      <c r="O36" s="118"/>
    </row>
    <row r="37" spans="1:15" ht="30" customHeight="1">
      <c r="A37" s="126"/>
      <c r="B37" s="77"/>
      <c r="C37" s="125"/>
      <c r="D37" s="124"/>
      <c r="E37" s="85"/>
      <c r="F37" s="123"/>
      <c r="G37" s="122"/>
      <c r="H37" s="85"/>
      <c r="I37" s="121"/>
      <c r="J37" s="81"/>
      <c r="K37" s="94"/>
      <c r="L37" s="120"/>
      <c r="M37" s="77"/>
      <c r="N37" s="119"/>
      <c r="O37" s="118"/>
    </row>
    <row r="38" spans="1:15" ht="30" customHeight="1">
      <c r="A38" s="126"/>
      <c r="B38" s="77"/>
      <c r="C38" s="125"/>
      <c r="D38" s="124"/>
      <c r="E38" s="85"/>
      <c r="F38" s="123"/>
      <c r="G38" s="122"/>
      <c r="H38" s="85"/>
      <c r="I38" s="121"/>
      <c r="J38" s="81"/>
      <c r="K38" s="94"/>
      <c r="L38" s="120"/>
      <c r="M38" s="77"/>
      <c r="N38" s="119"/>
      <c r="O38" s="118"/>
    </row>
    <row r="39" spans="1:15" ht="30" customHeight="1">
      <c r="A39" s="126"/>
      <c r="B39" s="77"/>
      <c r="C39" s="125"/>
      <c r="D39" s="124"/>
      <c r="E39" s="85"/>
      <c r="F39" s="123"/>
      <c r="G39" s="122"/>
      <c r="H39" s="85"/>
      <c r="I39" s="121"/>
      <c r="J39" s="81"/>
      <c r="K39" s="94"/>
      <c r="L39" s="120"/>
      <c r="M39" s="77"/>
      <c r="N39" s="119"/>
      <c r="O39" s="118"/>
    </row>
    <row r="40" spans="1:15" ht="30" customHeight="1">
      <c r="A40" s="126"/>
      <c r="B40" s="77"/>
      <c r="C40" s="125"/>
      <c r="D40" s="124"/>
      <c r="E40" s="85"/>
      <c r="F40" s="123"/>
      <c r="G40" s="122"/>
      <c r="H40" s="85"/>
      <c r="I40" s="121"/>
      <c r="J40" s="81"/>
      <c r="K40" s="94"/>
      <c r="L40" s="120"/>
      <c r="M40" s="77"/>
      <c r="N40" s="119"/>
      <c r="O40" s="118"/>
    </row>
    <row r="41" spans="1:15" ht="30" customHeight="1">
      <c r="A41" s="126"/>
      <c r="B41" s="77"/>
      <c r="C41" s="125"/>
      <c r="D41" s="124"/>
      <c r="E41" s="85"/>
      <c r="F41" s="123"/>
      <c r="G41" s="122"/>
      <c r="H41" s="85"/>
      <c r="I41" s="121"/>
      <c r="J41" s="81"/>
      <c r="K41" s="94"/>
      <c r="L41" s="120"/>
      <c r="M41" s="77"/>
      <c r="N41" s="119"/>
      <c r="O41" s="118"/>
    </row>
    <row r="42" spans="1:15" ht="30" customHeight="1">
      <c r="A42" s="126"/>
      <c r="B42" s="77"/>
      <c r="C42" s="125"/>
      <c r="D42" s="124"/>
      <c r="E42" s="85"/>
      <c r="F42" s="123"/>
      <c r="G42" s="122"/>
      <c r="H42" s="85"/>
      <c r="I42" s="121"/>
      <c r="J42" s="81"/>
      <c r="K42" s="94"/>
      <c r="L42" s="120"/>
      <c r="M42" s="77"/>
      <c r="N42" s="119"/>
      <c r="O42" s="118"/>
    </row>
    <row r="43" spans="1:15" ht="30" customHeight="1">
      <c r="A43" s="126"/>
      <c r="B43" s="77"/>
      <c r="C43" s="125"/>
      <c r="D43" s="124"/>
      <c r="E43" s="85"/>
      <c r="F43" s="123"/>
      <c r="G43" s="122"/>
      <c r="H43" s="85"/>
      <c r="I43" s="121"/>
      <c r="J43" s="81"/>
      <c r="K43" s="94"/>
      <c r="L43" s="120"/>
      <c r="M43" s="77"/>
      <c r="N43" s="119"/>
      <c r="O43" s="118"/>
    </row>
    <row r="44" spans="1:15" ht="30" customHeight="1">
      <c r="A44" s="126"/>
      <c r="B44" s="77"/>
      <c r="C44" s="125"/>
      <c r="D44" s="124"/>
      <c r="E44" s="85"/>
      <c r="F44" s="123"/>
      <c r="G44" s="122"/>
      <c r="H44" s="85"/>
      <c r="I44" s="121"/>
      <c r="J44" s="81"/>
      <c r="K44" s="94"/>
      <c r="L44" s="120"/>
      <c r="M44" s="77"/>
      <c r="N44" s="119"/>
      <c r="O44" s="118"/>
    </row>
    <row r="45" spans="1:15" ht="30" customHeight="1">
      <c r="A45" s="126"/>
      <c r="B45" s="77"/>
      <c r="C45" s="125"/>
      <c r="D45" s="124"/>
      <c r="E45" s="85"/>
      <c r="F45" s="123"/>
      <c r="G45" s="122"/>
      <c r="H45" s="85"/>
      <c r="I45" s="121"/>
      <c r="J45" s="81"/>
      <c r="K45" s="94"/>
      <c r="L45" s="120"/>
      <c r="M45" s="77"/>
      <c r="N45" s="119"/>
      <c r="O45" s="118"/>
    </row>
    <row r="46" spans="1:15" ht="30" customHeight="1">
      <c r="A46" s="126"/>
      <c r="B46" s="77"/>
      <c r="C46" s="125"/>
      <c r="D46" s="124"/>
      <c r="E46" s="85"/>
      <c r="F46" s="123"/>
      <c r="G46" s="122"/>
      <c r="H46" s="85"/>
      <c r="I46" s="121"/>
      <c r="J46" s="81"/>
      <c r="K46" s="94"/>
      <c r="L46" s="120"/>
      <c r="M46" s="77"/>
      <c r="N46" s="119"/>
      <c r="O46" s="118"/>
    </row>
    <row r="47" spans="1:15" ht="30" customHeight="1">
      <c r="A47" s="126"/>
      <c r="B47" s="77"/>
      <c r="C47" s="125"/>
      <c r="D47" s="124"/>
      <c r="E47" s="85"/>
      <c r="F47" s="123"/>
      <c r="G47" s="122"/>
      <c r="H47" s="85"/>
      <c r="I47" s="121"/>
      <c r="J47" s="81"/>
      <c r="K47" s="94"/>
      <c r="L47" s="120"/>
      <c r="M47" s="77"/>
      <c r="N47" s="119"/>
      <c r="O47" s="118"/>
    </row>
    <row r="48" spans="1:15" ht="30" customHeight="1">
      <c r="A48" s="126"/>
      <c r="B48" s="77"/>
      <c r="C48" s="125"/>
      <c r="D48" s="124"/>
      <c r="E48" s="85"/>
      <c r="F48" s="123"/>
      <c r="G48" s="122"/>
      <c r="H48" s="85"/>
      <c r="I48" s="121"/>
      <c r="J48" s="81"/>
      <c r="K48" s="94"/>
      <c r="L48" s="120"/>
      <c r="M48" s="77"/>
      <c r="N48" s="119"/>
      <c r="O48" s="118"/>
    </row>
    <row r="49" spans="1:15" ht="30" customHeight="1">
      <c r="A49" s="126"/>
      <c r="B49" s="77"/>
      <c r="C49" s="125"/>
      <c r="D49" s="124"/>
      <c r="E49" s="85"/>
      <c r="F49" s="123"/>
      <c r="G49" s="122"/>
      <c r="H49" s="85"/>
      <c r="I49" s="121"/>
      <c r="J49" s="81"/>
      <c r="K49" s="94"/>
      <c r="L49" s="120"/>
      <c r="M49" s="77"/>
      <c r="N49" s="119"/>
      <c r="O49" s="118"/>
    </row>
    <row r="50" spans="1:15" ht="30" customHeight="1">
      <c r="A50" s="126"/>
      <c r="B50" s="77"/>
      <c r="C50" s="125"/>
      <c r="D50" s="124"/>
      <c r="E50" s="85"/>
      <c r="F50" s="123"/>
      <c r="G50" s="122"/>
      <c r="H50" s="85"/>
      <c r="I50" s="121"/>
      <c r="J50" s="81"/>
      <c r="K50" s="94"/>
      <c r="L50" s="120"/>
      <c r="M50" s="77"/>
      <c r="N50" s="119"/>
      <c r="O50" s="118"/>
    </row>
    <row r="51" spans="1:15" ht="30" customHeight="1">
      <c r="A51" s="126"/>
      <c r="B51" s="77"/>
      <c r="C51" s="125"/>
      <c r="D51" s="124"/>
      <c r="E51" s="85"/>
      <c r="F51" s="123"/>
      <c r="G51" s="122"/>
      <c r="H51" s="85"/>
      <c r="I51" s="121"/>
      <c r="J51" s="81"/>
      <c r="K51" s="94"/>
      <c r="L51" s="120"/>
      <c r="M51" s="77"/>
      <c r="N51" s="119"/>
      <c r="O51" s="118"/>
    </row>
    <row r="52" spans="1:15" ht="30" customHeight="1">
      <c r="A52" s="126"/>
      <c r="B52" s="77"/>
      <c r="C52" s="125"/>
      <c r="D52" s="124"/>
      <c r="E52" s="85"/>
      <c r="F52" s="123"/>
      <c r="G52" s="122"/>
      <c r="H52" s="85"/>
      <c r="I52" s="121"/>
      <c r="J52" s="81"/>
      <c r="K52" s="94"/>
      <c r="L52" s="120"/>
      <c r="M52" s="77"/>
      <c r="N52" s="119"/>
      <c r="O52" s="118"/>
    </row>
    <row r="53" spans="1:15" ht="30" customHeight="1">
      <c r="A53" s="126"/>
      <c r="B53" s="77"/>
      <c r="C53" s="125"/>
      <c r="D53" s="124"/>
      <c r="E53" s="85"/>
      <c r="F53" s="123"/>
      <c r="G53" s="122"/>
      <c r="H53" s="85"/>
      <c r="I53" s="121"/>
      <c r="J53" s="81"/>
      <c r="K53" s="94"/>
      <c r="L53" s="120"/>
      <c r="M53" s="77"/>
      <c r="N53" s="119"/>
      <c r="O53" s="118"/>
    </row>
    <row r="54" spans="1:15" ht="30" customHeight="1">
      <c r="A54" s="126"/>
      <c r="B54" s="77"/>
      <c r="C54" s="125"/>
      <c r="D54" s="124"/>
      <c r="E54" s="85"/>
      <c r="F54" s="123"/>
      <c r="G54" s="122"/>
      <c r="H54" s="85"/>
      <c r="I54" s="121"/>
      <c r="J54" s="81"/>
      <c r="K54" s="94"/>
      <c r="L54" s="120"/>
      <c r="M54" s="77"/>
      <c r="N54" s="119"/>
      <c r="O54" s="118"/>
    </row>
    <row r="55" spans="1:15" ht="30" customHeight="1">
      <c r="A55" s="126"/>
      <c r="B55" s="77"/>
      <c r="C55" s="125"/>
      <c r="D55" s="124"/>
      <c r="E55" s="85"/>
      <c r="F55" s="123"/>
      <c r="G55" s="122"/>
      <c r="H55" s="85"/>
      <c r="I55" s="121"/>
      <c r="J55" s="81"/>
      <c r="K55" s="94"/>
      <c r="L55" s="120"/>
      <c r="M55" s="77"/>
      <c r="N55" s="119"/>
      <c r="O55" s="118"/>
    </row>
    <row r="56" spans="1:15" ht="30" customHeight="1">
      <c r="A56" s="126"/>
      <c r="B56" s="77"/>
      <c r="C56" s="125"/>
      <c r="D56" s="124"/>
      <c r="E56" s="85"/>
      <c r="F56" s="123"/>
      <c r="G56" s="122"/>
      <c r="H56" s="85"/>
      <c r="I56" s="121"/>
      <c r="J56" s="81"/>
      <c r="K56" s="94"/>
      <c r="L56" s="120"/>
      <c r="M56" s="77"/>
      <c r="N56" s="119"/>
      <c r="O56" s="118"/>
    </row>
    <row r="57" spans="1:15" ht="30" customHeight="1">
      <c r="A57" s="126"/>
      <c r="B57" s="77"/>
      <c r="C57" s="125"/>
      <c r="D57" s="124"/>
      <c r="E57" s="85"/>
      <c r="F57" s="123"/>
      <c r="G57" s="122"/>
      <c r="H57" s="85"/>
      <c r="I57" s="121"/>
      <c r="J57" s="81"/>
      <c r="K57" s="94"/>
      <c r="L57" s="120"/>
      <c r="M57" s="77"/>
      <c r="N57" s="119"/>
      <c r="O57" s="118"/>
    </row>
    <row r="58" spans="1:15" ht="30" customHeight="1">
      <c r="A58" s="126"/>
      <c r="B58" s="77"/>
      <c r="C58" s="125"/>
      <c r="D58" s="124"/>
      <c r="E58" s="85"/>
      <c r="F58" s="123"/>
      <c r="G58" s="122"/>
      <c r="H58" s="85"/>
      <c r="I58" s="121"/>
      <c r="J58" s="81"/>
      <c r="K58" s="94"/>
      <c r="L58" s="120"/>
      <c r="M58" s="77"/>
      <c r="N58" s="119"/>
      <c r="O58" s="118"/>
    </row>
    <row r="59" spans="1:15" ht="30" customHeight="1">
      <c r="A59" s="126"/>
      <c r="B59" s="77"/>
      <c r="C59" s="125"/>
      <c r="D59" s="124"/>
      <c r="E59" s="85"/>
      <c r="F59" s="123"/>
      <c r="G59" s="122"/>
      <c r="H59" s="85"/>
      <c r="I59" s="121"/>
      <c r="J59" s="81"/>
      <c r="K59" s="94"/>
      <c r="L59" s="120"/>
      <c r="M59" s="77"/>
      <c r="N59" s="119"/>
      <c r="O59" s="118"/>
    </row>
    <row r="60" spans="1:15" ht="30" customHeight="1">
      <c r="A60" s="126"/>
      <c r="B60" s="77"/>
      <c r="C60" s="125"/>
      <c r="D60" s="124"/>
      <c r="E60" s="85"/>
      <c r="F60" s="123"/>
      <c r="G60" s="122"/>
      <c r="H60" s="85"/>
      <c r="I60" s="121"/>
      <c r="J60" s="81"/>
      <c r="K60" s="94"/>
      <c r="L60" s="120"/>
      <c r="M60" s="77"/>
      <c r="N60" s="119"/>
      <c r="O60" s="118"/>
    </row>
    <row r="61" spans="1:15" ht="30" customHeight="1">
      <c r="A61" s="126"/>
      <c r="B61" s="77"/>
      <c r="C61" s="125"/>
      <c r="D61" s="124"/>
      <c r="E61" s="85"/>
      <c r="F61" s="123"/>
      <c r="G61" s="122"/>
      <c r="H61" s="85"/>
      <c r="I61" s="121"/>
      <c r="J61" s="81"/>
      <c r="K61" s="94"/>
      <c r="L61" s="120"/>
      <c r="M61" s="77"/>
      <c r="N61" s="119"/>
      <c r="O61" s="118"/>
    </row>
    <row r="62" spans="1:15" ht="30" customHeight="1">
      <c r="A62" s="126"/>
      <c r="B62" s="77"/>
      <c r="C62" s="125"/>
      <c r="D62" s="124"/>
      <c r="E62" s="85"/>
      <c r="F62" s="123"/>
      <c r="G62" s="122"/>
      <c r="H62" s="85"/>
      <c r="I62" s="121"/>
      <c r="J62" s="81"/>
      <c r="K62" s="94"/>
      <c r="L62" s="120"/>
      <c r="M62" s="77"/>
      <c r="N62" s="119"/>
      <c r="O62" s="118"/>
    </row>
    <row r="63" spans="1:15" ht="30" customHeight="1">
      <c r="A63" s="126"/>
      <c r="B63" s="77"/>
      <c r="C63" s="125"/>
      <c r="D63" s="124"/>
      <c r="E63" s="85"/>
      <c r="F63" s="123"/>
      <c r="G63" s="122"/>
      <c r="H63" s="85"/>
      <c r="I63" s="121"/>
      <c r="J63" s="81"/>
      <c r="K63" s="94"/>
      <c r="L63" s="120"/>
      <c r="M63" s="77"/>
      <c r="N63" s="119"/>
      <c r="O63" s="118"/>
    </row>
    <row r="64" spans="1:15" ht="30" customHeight="1">
      <c r="A64" s="126"/>
      <c r="B64" s="77"/>
      <c r="C64" s="125"/>
      <c r="D64" s="124"/>
      <c r="E64" s="85"/>
      <c r="F64" s="123"/>
      <c r="G64" s="122"/>
      <c r="H64" s="85"/>
      <c r="I64" s="121"/>
      <c r="J64" s="81"/>
      <c r="K64" s="94"/>
      <c r="L64" s="120"/>
      <c r="M64" s="77"/>
      <c r="N64" s="119"/>
      <c r="O64" s="118"/>
    </row>
    <row r="65" spans="1:15" ht="30" customHeight="1">
      <c r="A65" s="126"/>
      <c r="B65" s="77"/>
      <c r="C65" s="125"/>
      <c r="D65" s="124"/>
      <c r="E65" s="85"/>
      <c r="F65" s="123"/>
      <c r="G65" s="122"/>
      <c r="H65" s="85"/>
      <c r="I65" s="121"/>
      <c r="J65" s="81"/>
      <c r="K65" s="94"/>
      <c r="L65" s="120"/>
      <c r="M65" s="77"/>
      <c r="N65" s="119"/>
      <c r="O65" s="118"/>
    </row>
    <row r="66" spans="1:15" ht="30" customHeight="1">
      <c r="A66" s="126"/>
      <c r="B66" s="77"/>
      <c r="C66" s="125"/>
      <c r="D66" s="124"/>
      <c r="E66" s="85"/>
      <c r="F66" s="123"/>
      <c r="G66" s="122"/>
      <c r="H66" s="85"/>
      <c r="I66" s="121"/>
      <c r="J66" s="81"/>
      <c r="K66" s="94"/>
      <c r="L66" s="120"/>
      <c r="M66" s="77"/>
      <c r="N66" s="119"/>
      <c r="O66" s="118"/>
    </row>
    <row r="67" spans="1:15" ht="30" customHeight="1">
      <c r="A67" s="126"/>
      <c r="B67" s="77"/>
      <c r="C67" s="125"/>
      <c r="D67" s="124"/>
      <c r="E67" s="85"/>
      <c r="F67" s="123"/>
      <c r="G67" s="122"/>
      <c r="H67" s="85"/>
      <c r="I67" s="121"/>
      <c r="J67" s="81"/>
      <c r="K67" s="94"/>
      <c r="L67" s="120"/>
      <c r="M67" s="77"/>
      <c r="N67" s="119"/>
      <c r="O67" s="118"/>
    </row>
    <row r="68" spans="1:15" ht="30" customHeight="1">
      <c r="A68" s="126"/>
      <c r="B68" s="77"/>
      <c r="C68" s="125"/>
      <c r="D68" s="124"/>
      <c r="E68" s="85"/>
      <c r="F68" s="123"/>
      <c r="G68" s="122"/>
      <c r="H68" s="85"/>
      <c r="I68" s="121"/>
      <c r="J68" s="81"/>
      <c r="K68" s="94"/>
      <c r="L68" s="120"/>
      <c r="M68" s="77"/>
      <c r="N68" s="119"/>
      <c r="O68" s="118"/>
    </row>
    <row r="69" spans="1:15" ht="30" customHeight="1">
      <c r="A69" s="126"/>
      <c r="B69" s="77"/>
      <c r="C69" s="125"/>
      <c r="D69" s="124"/>
      <c r="E69" s="85"/>
      <c r="F69" s="123"/>
      <c r="G69" s="122"/>
      <c r="H69" s="85"/>
      <c r="I69" s="121"/>
      <c r="J69" s="81"/>
      <c r="K69" s="94"/>
      <c r="L69" s="120"/>
      <c r="M69" s="77"/>
      <c r="N69" s="119"/>
      <c r="O69" s="118"/>
    </row>
    <row r="70" spans="1:15" ht="30" customHeight="1">
      <c r="A70" s="126"/>
      <c r="B70" s="77"/>
      <c r="C70" s="125"/>
      <c r="D70" s="124"/>
      <c r="E70" s="85"/>
      <c r="F70" s="123"/>
      <c r="G70" s="122"/>
      <c r="H70" s="85"/>
      <c r="I70" s="121"/>
      <c r="J70" s="81"/>
      <c r="K70" s="94"/>
      <c r="L70" s="120"/>
      <c r="M70" s="77"/>
      <c r="N70" s="119"/>
      <c r="O70" s="118"/>
    </row>
    <row r="71" spans="1:15" ht="30" customHeight="1">
      <c r="A71" s="126"/>
      <c r="B71" s="77"/>
      <c r="C71" s="125"/>
      <c r="D71" s="124"/>
      <c r="E71" s="85"/>
      <c r="F71" s="123"/>
      <c r="G71" s="122"/>
      <c r="H71" s="85"/>
      <c r="I71" s="121"/>
      <c r="J71" s="81"/>
      <c r="K71" s="94"/>
      <c r="L71" s="120"/>
      <c r="M71" s="77"/>
      <c r="N71" s="119"/>
      <c r="O71" s="118"/>
    </row>
    <row r="72" spans="1:15" ht="30" customHeight="1">
      <c r="A72" s="126"/>
      <c r="B72" s="77"/>
      <c r="C72" s="125"/>
      <c r="D72" s="124"/>
      <c r="E72" s="85"/>
      <c r="F72" s="123"/>
      <c r="G72" s="122"/>
      <c r="H72" s="85"/>
      <c r="I72" s="121"/>
      <c r="J72" s="81"/>
      <c r="K72" s="94"/>
      <c r="L72" s="120"/>
      <c r="M72" s="77"/>
      <c r="N72" s="119"/>
      <c r="O72" s="118"/>
    </row>
    <row r="73" spans="1:15" ht="30" customHeight="1">
      <c r="A73" s="126"/>
      <c r="B73" s="77"/>
      <c r="C73" s="125"/>
      <c r="D73" s="124"/>
      <c r="E73" s="85"/>
      <c r="F73" s="123"/>
      <c r="G73" s="122"/>
      <c r="H73" s="85"/>
      <c r="I73" s="121"/>
      <c r="J73" s="81"/>
      <c r="K73" s="94"/>
      <c r="L73" s="120"/>
      <c r="M73" s="77"/>
      <c r="N73" s="119"/>
      <c r="O73" s="118"/>
    </row>
    <row r="74" spans="1:15" ht="30" customHeight="1">
      <c r="A74" s="126"/>
      <c r="B74" s="77"/>
      <c r="C74" s="125"/>
      <c r="D74" s="124"/>
      <c r="E74" s="85"/>
      <c r="F74" s="123"/>
      <c r="G74" s="122"/>
      <c r="H74" s="85"/>
      <c r="I74" s="121"/>
      <c r="J74" s="81"/>
      <c r="K74" s="94"/>
      <c r="L74" s="120"/>
      <c r="M74" s="77"/>
      <c r="N74" s="119"/>
      <c r="O74" s="118"/>
    </row>
    <row r="75" spans="1:15" ht="30" customHeight="1">
      <c r="A75" s="126"/>
      <c r="B75" s="77"/>
      <c r="C75" s="125"/>
      <c r="D75" s="124"/>
      <c r="E75" s="85"/>
      <c r="F75" s="123"/>
      <c r="G75" s="122"/>
      <c r="H75" s="85"/>
      <c r="I75" s="121"/>
      <c r="J75" s="81"/>
      <c r="K75" s="94"/>
      <c r="L75" s="120"/>
      <c r="M75" s="77"/>
      <c r="N75" s="119"/>
      <c r="O75" s="118"/>
    </row>
    <row r="76" spans="1:15" ht="30" customHeight="1">
      <c r="A76" s="126"/>
      <c r="B76" s="77"/>
      <c r="C76" s="125"/>
      <c r="D76" s="124"/>
      <c r="E76" s="85"/>
      <c r="F76" s="123"/>
      <c r="G76" s="122"/>
      <c r="H76" s="85"/>
      <c r="I76" s="121"/>
      <c r="J76" s="81"/>
      <c r="K76" s="94"/>
      <c r="L76" s="120"/>
      <c r="M76" s="77"/>
      <c r="N76" s="119"/>
      <c r="O76" s="118"/>
    </row>
    <row r="77" spans="1:15" ht="30" customHeight="1">
      <c r="A77" s="126"/>
      <c r="B77" s="77"/>
      <c r="C77" s="125"/>
      <c r="D77" s="124"/>
      <c r="E77" s="85"/>
      <c r="F77" s="123"/>
      <c r="G77" s="122"/>
      <c r="H77" s="85"/>
      <c r="I77" s="121"/>
      <c r="J77" s="81"/>
      <c r="K77" s="94"/>
      <c r="L77" s="120"/>
      <c r="M77" s="77"/>
      <c r="N77" s="119"/>
      <c r="O77" s="118"/>
    </row>
    <row r="78" spans="1:15" ht="30" customHeight="1">
      <c r="A78" s="126"/>
      <c r="B78" s="77"/>
      <c r="C78" s="125"/>
      <c r="D78" s="124"/>
      <c r="E78" s="85"/>
      <c r="F78" s="123"/>
      <c r="G78" s="122"/>
      <c r="H78" s="85"/>
      <c r="I78" s="121"/>
      <c r="J78" s="81"/>
      <c r="K78" s="94"/>
      <c r="L78" s="120"/>
      <c r="M78" s="77"/>
      <c r="N78" s="119"/>
      <c r="O78" s="118"/>
    </row>
    <row r="79" spans="1:15" ht="30" customHeight="1">
      <c r="A79" s="126"/>
      <c r="B79" s="77"/>
      <c r="C79" s="125"/>
      <c r="D79" s="124"/>
      <c r="E79" s="85"/>
      <c r="F79" s="123"/>
      <c r="G79" s="122"/>
      <c r="H79" s="85"/>
      <c r="I79" s="121"/>
      <c r="J79" s="81"/>
      <c r="K79" s="94"/>
      <c r="L79" s="120"/>
      <c r="M79" s="77"/>
      <c r="N79" s="119"/>
      <c r="O79" s="118"/>
    </row>
    <row r="80" spans="1:15" ht="30" customHeight="1">
      <c r="A80" s="126"/>
      <c r="B80" s="77"/>
      <c r="C80" s="125"/>
      <c r="D80" s="124"/>
      <c r="E80" s="85"/>
      <c r="F80" s="123"/>
      <c r="G80" s="122"/>
      <c r="H80" s="85"/>
      <c r="I80" s="121"/>
      <c r="J80" s="81"/>
      <c r="K80" s="94"/>
      <c r="L80" s="120"/>
      <c r="M80" s="77"/>
      <c r="N80" s="119"/>
      <c r="O80" s="118"/>
    </row>
    <row r="81" spans="1:15" ht="30" customHeight="1">
      <c r="A81" s="126"/>
      <c r="B81" s="77"/>
      <c r="C81" s="125"/>
      <c r="D81" s="124"/>
      <c r="E81" s="85"/>
      <c r="F81" s="123"/>
      <c r="G81" s="122"/>
      <c r="H81" s="85"/>
      <c r="I81" s="121"/>
      <c r="J81" s="81"/>
      <c r="K81" s="94"/>
      <c r="L81" s="120"/>
      <c r="M81" s="77"/>
      <c r="N81" s="119"/>
      <c r="O81" s="118"/>
    </row>
    <row r="82" spans="1:15" ht="30" customHeight="1">
      <c r="A82" s="126"/>
      <c r="B82" s="77"/>
      <c r="C82" s="125"/>
      <c r="D82" s="124"/>
      <c r="E82" s="85"/>
      <c r="F82" s="123"/>
      <c r="G82" s="122"/>
      <c r="H82" s="85"/>
      <c r="I82" s="121"/>
      <c r="J82" s="81"/>
      <c r="K82" s="94"/>
      <c r="L82" s="120"/>
      <c r="M82" s="77"/>
      <c r="N82" s="119"/>
      <c r="O82" s="118"/>
    </row>
    <row r="83" spans="1:15" ht="30" customHeight="1">
      <c r="A83" s="126"/>
      <c r="B83" s="77"/>
      <c r="C83" s="125"/>
      <c r="D83" s="124"/>
      <c r="E83" s="85"/>
      <c r="F83" s="123"/>
      <c r="G83" s="122"/>
      <c r="H83" s="85"/>
      <c r="I83" s="121"/>
      <c r="J83" s="81"/>
      <c r="K83" s="94"/>
      <c r="L83" s="120"/>
      <c r="M83" s="77"/>
      <c r="N83" s="119"/>
      <c r="O83" s="118"/>
    </row>
    <row r="84" spans="1:15" ht="30" customHeight="1">
      <c r="A84" s="126"/>
      <c r="B84" s="77"/>
      <c r="C84" s="125"/>
      <c r="D84" s="124"/>
      <c r="E84" s="85"/>
      <c r="F84" s="123"/>
      <c r="G84" s="122"/>
      <c r="H84" s="85"/>
      <c r="I84" s="121"/>
      <c r="J84" s="81"/>
      <c r="K84" s="94"/>
      <c r="L84" s="120"/>
      <c r="M84" s="77"/>
      <c r="N84" s="119"/>
      <c r="O84" s="118"/>
    </row>
    <row r="85" spans="1:15" ht="30" customHeight="1">
      <c r="A85" s="126"/>
      <c r="B85" s="77"/>
      <c r="C85" s="125"/>
      <c r="D85" s="124"/>
      <c r="E85" s="85"/>
      <c r="F85" s="123"/>
      <c r="G85" s="122"/>
      <c r="H85" s="85"/>
      <c r="I85" s="121"/>
      <c r="J85" s="81"/>
      <c r="K85" s="94"/>
      <c r="L85" s="120"/>
      <c r="M85" s="77"/>
      <c r="N85" s="119"/>
      <c r="O85" s="118"/>
    </row>
    <row r="86" spans="1:15" ht="30" customHeight="1">
      <c r="A86" s="126"/>
      <c r="B86" s="77"/>
      <c r="C86" s="125"/>
      <c r="D86" s="124"/>
      <c r="E86" s="85"/>
      <c r="F86" s="123"/>
      <c r="G86" s="122"/>
      <c r="H86" s="85"/>
      <c r="I86" s="121"/>
      <c r="J86" s="81"/>
      <c r="K86" s="94"/>
      <c r="L86" s="120"/>
      <c r="M86" s="77"/>
      <c r="N86" s="119"/>
      <c r="O86" s="118"/>
    </row>
    <row r="87" spans="1:15" ht="30" customHeight="1">
      <c r="A87" s="126"/>
      <c r="B87" s="77"/>
      <c r="C87" s="125"/>
      <c r="D87" s="124"/>
      <c r="E87" s="85"/>
      <c r="F87" s="123"/>
      <c r="G87" s="122"/>
      <c r="H87" s="85"/>
      <c r="I87" s="121"/>
      <c r="J87" s="81"/>
      <c r="K87" s="94"/>
      <c r="L87" s="120"/>
      <c r="M87" s="77"/>
      <c r="N87" s="119"/>
      <c r="O87" s="118"/>
    </row>
    <row r="88" spans="1:15" ht="30" customHeight="1">
      <c r="A88" s="126"/>
      <c r="B88" s="77"/>
      <c r="C88" s="125"/>
      <c r="D88" s="124"/>
      <c r="E88" s="85"/>
      <c r="F88" s="123"/>
      <c r="G88" s="122"/>
      <c r="H88" s="85"/>
      <c r="I88" s="121"/>
      <c r="J88" s="81"/>
      <c r="K88" s="94"/>
      <c r="L88" s="120"/>
      <c r="M88" s="77"/>
      <c r="N88" s="119"/>
      <c r="O88" s="118"/>
    </row>
    <row r="89" spans="1:15" ht="30" customHeight="1">
      <c r="A89" s="126"/>
      <c r="B89" s="77"/>
      <c r="C89" s="125"/>
      <c r="D89" s="124"/>
      <c r="E89" s="85"/>
      <c r="F89" s="123"/>
      <c r="G89" s="122"/>
      <c r="H89" s="85"/>
      <c r="I89" s="121"/>
      <c r="J89" s="81"/>
      <c r="K89" s="94"/>
      <c r="L89" s="120"/>
      <c r="M89" s="77"/>
      <c r="N89" s="119"/>
      <c r="O89" s="118"/>
    </row>
    <row r="90" spans="1:15" ht="30" customHeight="1">
      <c r="A90" s="126"/>
      <c r="B90" s="77"/>
      <c r="C90" s="125"/>
      <c r="D90" s="124"/>
      <c r="E90" s="85"/>
      <c r="F90" s="123"/>
      <c r="G90" s="122"/>
      <c r="H90" s="85"/>
      <c r="I90" s="121"/>
      <c r="J90" s="81"/>
      <c r="K90" s="94"/>
      <c r="L90" s="120"/>
      <c r="M90" s="77"/>
      <c r="N90" s="119"/>
      <c r="O90" s="118"/>
    </row>
    <row r="91" spans="1:15" ht="30" customHeight="1">
      <c r="A91" s="126"/>
      <c r="B91" s="77"/>
      <c r="C91" s="125"/>
      <c r="D91" s="124"/>
      <c r="E91" s="85"/>
      <c r="F91" s="123"/>
      <c r="G91" s="122"/>
      <c r="H91" s="85"/>
      <c r="I91" s="121"/>
      <c r="J91" s="81"/>
      <c r="K91" s="94"/>
      <c r="L91" s="120"/>
      <c r="M91" s="77"/>
      <c r="N91" s="119"/>
      <c r="O91" s="118"/>
    </row>
    <row r="92" spans="1:15" ht="30" customHeight="1">
      <c r="A92" s="126"/>
      <c r="B92" s="77"/>
      <c r="C92" s="125"/>
      <c r="D92" s="124"/>
      <c r="E92" s="85"/>
      <c r="F92" s="123"/>
      <c r="G92" s="122"/>
      <c r="H92" s="85"/>
      <c r="I92" s="121"/>
      <c r="J92" s="81"/>
      <c r="K92" s="94"/>
      <c r="L92" s="120"/>
      <c r="M92" s="77"/>
      <c r="N92" s="119"/>
      <c r="O92" s="118"/>
    </row>
    <row r="93" spans="1:15" ht="30" customHeight="1">
      <c r="A93" s="126"/>
      <c r="B93" s="77"/>
      <c r="C93" s="125"/>
      <c r="D93" s="124"/>
      <c r="E93" s="85"/>
      <c r="F93" s="123"/>
      <c r="G93" s="122"/>
      <c r="H93" s="85"/>
      <c r="I93" s="121"/>
      <c r="J93" s="81"/>
      <c r="K93" s="94"/>
      <c r="L93" s="120"/>
      <c r="M93" s="77"/>
      <c r="N93" s="119"/>
      <c r="O93" s="118"/>
    </row>
    <row r="94" spans="1:15" ht="30" customHeight="1">
      <c r="A94" s="126"/>
      <c r="B94" s="77"/>
      <c r="C94" s="125"/>
      <c r="D94" s="124"/>
      <c r="E94" s="85"/>
      <c r="F94" s="123"/>
      <c r="G94" s="122"/>
      <c r="H94" s="85"/>
      <c r="I94" s="121"/>
      <c r="J94" s="81"/>
      <c r="K94" s="94"/>
      <c r="L94" s="120"/>
      <c r="M94" s="77"/>
      <c r="N94" s="119"/>
      <c r="O94" s="118"/>
    </row>
    <row r="95" spans="1:15" ht="30" customHeight="1">
      <c r="A95" s="126"/>
      <c r="B95" s="77"/>
      <c r="C95" s="125"/>
      <c r="D95" s="124"/>
      <c r="E95" s="85"/>
      <c r="F95" s="123"/>
      <c r="G95" s="122"/>
      <c r="H95" s="85"/>
      <c r="I95" s="121"/>
      <c r="J95" s="81"/>
      <c r="K95" s="94"/>
      <c r="L95" s="120"/>
      <c r="M95" s="77"/>
      <c r="N95" s="119"/>
      <c r="O95" s="118"/>
    </row>
    <row r="96" spans="1:15" ht="30" customHeight="1">
      <c r="A96" s="126"/>
      <c r="B96" s="77"/>
      <c r="C96" s="125"/>
      <c r="D96" s="124"/>
      <c r="E96" s="85"/>
      <c r="F96" s="123"/>
      <c r="G96" s="122"/>
      <c r="H96" s="85"/>
      <c r="I96" s="121"/>
      <c r="J96" s="81"/>
      <c r="K96" s="94"/>
      <c r="L96" s="120"/>
      <c r="M96" s="77"/>
      <c r="N96" s="119"/>
      <c r="O96" s="118"/>
    </row>
    <row r="97" spans="1:15" ht="30" customHeight="1">
      <c r="A97" s="126"/>
      <c r="B97" s="77"/>
      <c r="C97" s="125"/>
      <c r="D97" s="124"/>
      <c r="E97" s="85"/>
      <c r="F97" s="123"/>
      <c r="G97" s="122"/>
      <c r="H97" s="85"/>
      <c r="I97" s="121"/>
      <c r="J97" s="81"/>
      <c r="K97" s="94"/>
      <c r="L97" s="120"/>
      <c r="M97" s="77"/>
      <c r="N97" s="119"/>
      <c r="O97" s="118"/>
    </row>
    <row r="98" spans="1:15" ht="30" customHeight="1">
      <c r="A98" s="126"/>
      <c r="B98" s="77"/>
      <c r="C98" s="125"/>
      <c r="D98" s="124"/>
      <c r="E98" s="85"/>
      <c r="F98" s="123"/>
      <c r="G98" s="122"/>
      <c r="H98" s="85"/>
      <c r="I98" s="121"/>
      <c r="J98" s="81"/>
      <c r="K98" s="94"/>
      <c r="L98" s="120"/>
      <c r="M98" s="77"/>
      <c r="N98" s="119"/>
      <c r="O98" s="118"/>
    </row>
    <row r="99" spans="1:15" ht="30" customHeight="1">
      <c r="A99" s="126"/>
      <c r="B99" s="77"/>
      <c r="C99" s="125"/>
      <c r="D99" s="124"/>
      <c r="E99" s="85"/>
      <c r="F99" s="123"/>
      <c r="G99" s="122"/>
      <c r="H99" s="85"/>
      <c r="I99" s="121"/>
      <c r="J99" s="81"/>
      <c r="K99" s="94"/>
      <c r="L99" s="120"/>
      <c r="M99" s="77"/>
      <c r="N99" s="119"/>
      <c r="O99" s="118"/>
    </row>
    <row r="100" spans="1:15" ht="30" customHeight="1">
      <c r="A100" s="126"/>
      <c r="B100" s="77"/>
      <c r="C100" s="125"/>
      <c r="D100" s="124"/>
      <c r="E100" s="85"/>
      <c r="F100" s="123"/>
      <c r="G100" s="122"/>
      <c r="H100" s="85"/>
      <c r="I100" s="121"/>
      <c r="J100" s="81"/>
      <c r="K100" s="94"/>
      <c r="L100" s="120"/>
      <c r="M100" s="77"/>
      <c r="N100" s="119"/>
      <c r="O100" s="118"/>
    </row>
    <row r="101" spans="1:15" ht="30" customHeight="1">
      <c r="A101" s="126"/>
      <c r="B101" s="77"/>
      <c r="C101" s="125"/>
      <c r="D101" s="124"/>
      <c r="E101" s="85"/>
      <c r="F101" s="123"/>
      <c r="G101" s="122"/>
      <c r="H101" s="85"/>
      <c r="I101" s="121"/>
      <c r="J101" s="81"/>
      <c r="K101" s="94"/>
      <c r="L101" s="120"/>
      <c r="M101" s="77"/>
      <c r="N101" s="119"/>
      <c r="O101" s="118"/>
    </row>
    <row r="102" spans="1:15" ht="30" customHeight="1">
      <c r="A102" s="126"/>
      <c r="B102" s="77"/>
      <c r="C102" s="125"/>
      <c r="D102" s="124"/>
      <c r="E102" s="85"/>
      <c r="F102" s="123"/>
      <c r="G102" s="122"/>
      <c r="H102" s="85"/>
      <c r="I102" s="121"/>
      <c r="J102" s="81"/>
      <c r="K102" s="94"/>
      <c r="L102" s="120"/>
      <c r="M102" s="77"/>
      <c r="N102" s="119"/>
      <c r="O102" s="118"/>
    </row>
    <row r="103" spans="1:15" ht="30" customHeight="1">
      <c r="A103" s="126"/>
      <c r="B103" s="77"/>
      <c r="C103" s="125"/>
      <c r="D103" s="124"/>
      <c r="E103" s="85"/>
      <c r="F103" s="123"/>
      <c r="G103" s="122"/>
      <c r="H103" s="85"/>
      <c r="I103" s="121"/>
      <c r="J103" s="81"/>
      <c r="K103" s="94"/>
      <c r="L103" s="120"/>
      <c r="M103" s="77"/>
      <c r="N103" s="119"/>
      <c r="O103" s="118"/>
    </row>
    <row r="104" spans="1:15" ht="30" customHeight="1">
      <c r="A104" s="126"/>
      <c r="B104" s="77"/>
      <c r="C104" s="125"/>
      <c r="D104" s="124"/>
      <c r="E104" s="85"/>
      <c r="F104" s="123"/>
      <c r="G104" s="122"/>
      <c r="H104" s="85"/>
      <c r="I104" s="121"/>
      <c r="J104" s="81"/>
      <c r="K104" s="94"/>
      <c r="L104" s="120"/>
      <c r="M104" s="77"/>
      <c r="N104" s="119"/>
      <c r="O104" s="118"/>
    </row>
    <row r="105" spans="1:15" ht="30" customHeight="1">
      <c r="A105" s="126"/>
      <c r="B105" s="77"/>
      <c r="C105" s="125"/>
      <c r="D105" s="124"/>
      <c r="E105" s="85"/>
      <c r="F105" s="123"/>
      <c r="G105" s="122"/>
      <c r="H105" s="85"/>
      <c r="I105" s="121"/>
      <c r="J105" s="81"/>
      <c r="K105" s="94"/>
      <c r="L105" s="120"/>
      <c r="M105" s="77"/>
      <c r="N105" s="119"/>
      <c r="O105" s="118"/>
    </row>
    <row r="106" spans="1:15" ht="30" customHeight="1">
      <c r="A106" s="126"/>
      <c r="B106" s="77"/>
      <c r="C106" s="125"/>
      <c r="D106" s="124"/>
      <c r="E106" s="85"/>
      <c r="F106" s="123"/>
      <c r="G106" s="122"/>
      <c r="H106" s="85"/>
      <c r="I106" s="121"/>
      <c r="J106" s="81"/>
      <c r="K106" s="94"/>
      <c r="L106" s="120"/>
      <c r="M106" s="77"/>
      <c r="N106" s="119"/>
      <c r="O106" s="118"/>
    </row>
    <row r="107" spans="1:15" ht="30" customHeight="1">
      <c r="A107" s="126"/>
      <c r="B107" s="77"/>
      <c r="C107" s="125"/>
      <c r="D107" s="124"/>
      <c r="E107" s="85"/>
      <c r="F107" s="123"/>
      <c r="G107" s="122"/>
      <c r="H107" s="85"/>
      <c r="I107" s="121"/>
      <c r="J107" s="81"/>
      <c r="K107" s="94"/>
      <c r="L107" s="120"/>
      <c r="M107" s="77"/>
      <c r="N107" s="119"/>
      <c r="O107" s="118"/>
    </row>
    <row r="108" spans="1:15" ht="30" customHeight="1">
      <c r="A108" s="126"/>
      <c r="B108" s="77"/>
      <c r="C108" s="125"/>
      <c r="D108" s="124"/>
      <c r="E108" s="85"/>
      <c r="F108" s="123"/>
      <c r="G108" s="122"/>
      <c r="H108" s="85"/>
      <c r="I108" s="121"/>
      <c r="J108" s="81"/>
      <c r="K108" s="94"/>
      <c r="L108" s="120"/>
      <c r="M108" s="77"/>
      <c r="N108" s="119"/>
      <c r="O108" s="118"/>
    </row>
    <row r="109" spans="1:15" ht="30" customHeight="1">
      <c r="A109" s="126"/>
      <c r="B109" s="77"/>
      <c r="C109" s="125"/>
      <c r="D109" s="124"/>
      <c r="E109" s="85"/>
      <c r="F109" s="123"/>
      <c r="G109" s="122"/>
      <c r="H109" s="85"/>
      <c r="I109" s="121"/>
      <c r="J109" s="81"/>
      <c r="K109" s="94"/>
      <c r="L109" s="120"/>
      <c r="M109" s="77"/>
      <c r="N109" s="119"/>
      <c r="O109" s="118"/>
    </row>
    <row r="110" spans="1:15" ht="30" customHeight="1">
      <c r="A110" s="126"/>
      <c r="B110" s="77"/>
      <c r="C110" s="125"/>
      <c r="D110" s="124"/>
      <c r="E110" s="85"/>
      <c r="F110" s="123"/>
      <c r="G110" s="122"/>
      <c r="H110" s="85"/>
      <c r="I110" s="121"/>
      <c r="J110" s="81"/>
      <c r="K110" s="94"/>
      <c r="L110" s="120"/>
      <c r="M110" s="77"/>
      <c r="N110" s="119"/>
      <c r="O110" s="118"/>
    </row>
    <row r="111" spans="1:15" ht="30" customHeight="1">
      <c r="A111" s="126"/>
      <c r="B111" s="77"/>
      <c r="C111" s="125"/>
      <c r="D111" s="124"/>
      <c r="E111" s="85"/>
      <c r="F111" s="123"/>
      <c r="G111" s="122"/>
      <c r="H111" s="85"/>
      <c r="I111" s="121"/>
      <c r="J111" s="81"/>
      <c r="K111" s="94"/>
      <c r="L111" s="120"/>
      <c r="M111" s="77"/>
      <c r="N111" s="119"/>
      <c r="O111" s="118"/>
    </row>
    <row r="112" spans="1:15" ht="30" customHeight="1">
      <c r="A112" s="126"/>
      <c r="B112" s="77"/>
      <c r="C112" s="125"/>
      <c r="D112" s="124"/>
      <c r="E112" s="85"/>
      <c r="F112" s="123"/>
      <c r="G112" s="122"/>
      <c r="H112" s="85"/>
      <c r="I112" s="121"/>
      <c r="J112" s="81"/>
      <c r="K112" s="94"/>
      <c r="L112" s="120"/>
      <c r="M112" s="77"/>
      <c r="N112" s="119"/>
      <c r="O112" s="118"/>
    </row>
    <row r="113" spans="1:15" ht="30" customHeight="1">
      <c r="A113" s="126"/>
      <c r="B113" s="77"/>
      <c r="C113" s="125"/>
      <c r="D113" s="124"/>
      <c r="E113" s="85"/>
      <c r="F113" s="123"/>
      <c r="G113" s="122"/>
      <c r="H113" s="85"/>
      <c r="I113" s="121"/>
      <c r="J113" s="81"/>
      <c r="K113" s="94"/>
      <c r="L113" s="120"/>
      <c r="M113" s="77"/>
      <c r="N113" s="119"/>
      <c r="O113" s="118"/>
    </row>
    <row r="114" spans="1:15" ht="30" customHeight="1">
      <c r="A114" s="126"/>
      <c r="B114" s="77"/>
      <c r="C114" s="125"/>
      <c r="D114" s="124"/>
      <c r="E114" s="85"/>
      <c r="F114" s="123"/>
      <c r="G114" s="122"/>
      <c r="H114" s="85"/>
      <c r="I114" s="121"/>
      <c r="J114" s="81"/>
      <c r="K114" s="94"/>
      <c r="L114" s="120"/>
      <c r="M114" s="77"/>
      <c r="N114" s="119"/>
      <c r="O114" s="118"/>
    </row>
    <row r="115" spans="1:15" ht="30" customHeight="1">
      <c r="A115" s="126"/>
      <c r="B115" s="77"/>
      <c r="C115" s="125"/>
      <c r="D115" s="124"/>
      <c r="E115" s="85"/>
      <c r="F115" s="123"/>
      <c r="G115" s="122"/>
      <c r="H115" s="85"/>
      <c r="I115" s="121"/>
      <c r="J115" s="81"/>
      <c r="K115" s="94"/>
      <c r="L115" s="120"/>
      <c r="M115" s="77"/>
      <c r="N115" s="119"/>
      <c r="O115" s="118"/>
    </row>
    <row r="116" spans="1:15" ht="30" customHeight="1">
      <c r="A116" s="126"/>
      <c r="B116" s="77"/>
      <c r="C116" s="125"/>
      <c r="D116" s="124"/>
      <c r="E116" s="85"/>
      <c r="F116" s="123"/>
      <c r="G116" s="122"/>
      <c r="H116" s="85"/>
      <c r="I116" s="121"/>
      <c r="J116" s="81"/>
      <c r="K116" s="94"/>
      <c r="L116" s="120"/>
      <c r="M116" s="77"/>
      <c r="N116" s="119"/>
      <c r="O116" s="118"/>
    </row>
    <row r="117" spans="1:15" ht="30" customHeight="1">
      <c r="A117" s="126"/>
      <c r="B117" s="77"/>
      <c r="C117" s="125"/>
      <c r="D117" s="124"/>
      <c r="E117" s="85"/>
      <c r="F117" s="123"/>
      <c r="G117" s="122"/>
      <c r="H117" s="85"/>
      <c r="I117" s="121"/>
      <c r="J117" s="81"/>
      <c r="K117" s="94"/>
      <c r="L117" s="120"/>
      <c r="M117" s="77"/>
      <c r="N117" s="119"/>
      <c r="O117" s="118"/>
    </row>
    <row r="118" spans="1:15" ht="30" customHeight="1">
      <c r="A118" s="126"/>
      <c r="B118" s="77"/>
      <c r="C118" s="125"/>
      <c r="D118" s="124"/>
      <c r="E118" s="85"/>
      <c r="F118" s="123"/>
      <c r="G118" s="122"/>
      <c r="H118" s="85"/>
      <c r="I118" s="121"/>
      <c r="J118" s="81"/>
      <c r="K118" s="94"/>
      <c r="L118" s="120"/>
      <c r="M118" s="77"/>
      <c r="N118" s="119"/>
      <c r="O118" s="118"/>
    </row>
    <row r="119" spans="1:15" ht="30" customHeight="1">
      <c r="A119" s="126"/>
      <c r="B119" s="77"/>
      <c r="C119" s="125"/>
      <c r="D119" s="124"/>
      <c r="E119" s="85"/>
      <c r="F119" s="123"/>
      <c r="G119" s="122"/>
      <c r="H119" s="85"/>
      <c r="I119" s="121"/>
      <c r="J119" s="81"/>
      <c r="K119" s="94"/>
      <c r="L119" s="120"/>
      <c r="M119" s="77"/>
      <c r="N119" s="119"/>
      <c r="O119" s="118"/>
    </row>
    <row r="120" spans="1:15" ht="30" customHeight="1">
      <c r="A120" s="126"/>
      <c r="B120" s="77"/>
      <c r="C120" s="125"/>
      <c r="D120" s="124"/>
      <c r="E120" s="85"/>
      <c r="F120" s="123"/>
      <c r="G120" s="122"/>
      <c r="H120" s="85"/>
      <c r="I120" s="121"/>
      <c r="J120" s="81"/>
      <c r="K120" s="94"/>
      <c r="L120" s="120"/>
      <c r="M120" s="77"/>
      <c r="N120" s="119"/>
      <c r="O120" s="118"/>
    </row>
    <row r="121" spans="1:15" ht="30" customHeight="1">
      <c r="A121" s="126"/>
      <c r="B121" s="77"/>
      <c r="C121" s="125"/>
      <c r="D121" s="124"/>
      <c r="E121" s="85"/>
      <c r="F121" s="123"/>
      <c r="G121" s="122"/>
      <c r="H121" s="85"/>
      <c r="I121" s="121"/>
      <c r="J121" s="81"/>
      <c r="K121" s="94"/>
      <c r="L121" s="120"/>
      <c r="M121" s="77"/>
      <c r="N121" s="119"/>
      <c r="O121" s="118"/>
    </row>
    <row r="122" spans="1:15" ht="30" customHeight="1">
      <c r="A122" s="126"/>
      <c r="B122" s="77"/>
      <c r="C122" s="125"/>
      <c r="D122" s="124"/>
      <c r="E122" s="85"/>
      <c r="F122" s="123"/>
      <c r="G122" s="122"/>
      <c r="H122" s="85"/>
      <c r="I122" s="121"/>
      <c r="J122" s="81"/>
      <c r="K122" s="94"/>
      <c r="L122" s="120"/>
      <c r="M122" s="77"/>
      <c r="N122" s="119"/>
      <c r="O122" s="118"/>
    </row>
    <row r="123" spans="1:15" ht="30" customHeight="1">
      <c r="A123" s="126"/>
      <c r="B123" s="77"/>
      <c r="C123" s="125"/>
      <c r="D123" s="124"/>
      <c r="E123" s="85"/>
      <c r="F123" s="123"/>
      <c r="G123" s="122"/>
      <c r="H123" s="85"/>
      <c r="I123" s="121"/>
      <c r="J123" s="81"/>
      <c r="K123" s="94"/>
      <c r="L123" s="120"/>
      <c r="M123" s="77"/>
      <c r="N123" s="119"/>
      <c r="O123" s="118"/>
    </row>
    <row r="124" spans="1:15" ht="30" customHeight="1">
      <c r="A124" s="126"/>
      <c r="B124" s="77"/>
      <c r="C124" s="125"/>
      <c r="D124" s="124"/>
      <c r="E124" s="85"/>
      <c r="F124" s="123"/>
      <c r="G124" s="122"/>
      <c r="H124" s="85"/>
      <c r="I124" s="121"/>
      <c r="J124" s="81"/>
      <c r="K124" s="94"/>
      <c r="L124" s="120"/>
      <c r="M124" s="77"/>
      <c r="N124" s="119"/>
      <c r="O124" s="118"/>
    </row>
    <row r="125" spans="1:15" ht="30" customHeight="1">
      <c r="A125" s="126"/>
      <c r="B125" s="77"/>
      <c r="C125" s="125"/>
      <c r="D125" s="124"/>
      <c r="E125" s="85"/>
      <c r="F125" s="123"/>
      <c r="G125" s="122"/>
      <c r="H125" s="85"/>
      <c r="I125" s="121"/>
      <c r="J125" s="81"/>
      <c r="K125" s="94"/>
      <c r="L125" s="120"/>
      <c r="M125" s="77"/>
      <c r="N125" s="119"/>
      <c r="O125" s="118"/>
    </row>
    <row r="126" spans="1:15" ht="30" customHeight="1">
      <c r="A126" s="126"/>
      <c r="B126" s="77"/>
      <c r="C126" s="125"/>
      <c r="D126" s="124"/>
      <c r="E126" s="85"/>
      <c r="F126" s="123"/>
      <c r="G126" s="122"/>
      <c r="H126" s="85"/>
      <c r="I126" s="121"/>
      <c r="J126" s="81"/>
      <c r="K126" s="94"/>
      <c r="L126" s="120"/>
      <c r="M126" s="77"/>
      <c r="N126" s="119"/>
      <c r="O126" s="118"/>
    </row>
    <row r="127" spans="1:15" ht="30" customHeight="1">
      <c r="A127" s="126"/>
      <c r="B127" s="77"/>
      <c r="C127" s="125"/>
      <c r="D127" s="124"/>
      <c r="E127" s="85"/>
      <c r="F127" s="123"/>
      <c r="G127" s="122"/>
      <c r="H127" s="85"/>
      <c r="I127" s="121"/>
      <c r="J127" s="81"/>
      <c r="K127" s="94"/>
      <c r="L127" s="120"/>
      <c r="M127" s="77"/>
      <c r="N127" s="119"/>
      <c r="O127" s="118"/>
    </row>
    <row r="128" spans="1:15" ht="30" customHeight="1">
      <c r="A128" s="126"/>
      <c r="B128" s="77"/>
      <c r="C128" s="125"/>
      <c r="D128" s="124"/>
      <c r="E128" s="85"/>
      <c r="F128" s="123"/>
      <c r="G128" s="122"/>
      <c r="H128" s="85"/>
      <c r="I128" s="121"/>
      <c r="J128" s="81"/>
      <c r="K128" s="94"/>
      <c r="L128" s="120"/>
      <c r="M128" s="77"/>
      <c r="N128" s="119"/>
      <c r="O128" s="118"/>
    </row>
    <row r="129" spans="1:15" ht="30" customHeight="1">
      <c r="A129" s="126"/>
      <c r="B129" s="77"/>
      <c r="C129" s="125"/>
      <c r="D129" s="124"/>
      <c r="E129" s="85"/>
      <c r="F129" s="123"/>
      <c r="G129" s="122"/>
      <c r="H129" s="85"/>
      <c r="I129" s="121"/>
      <c r="J129" s="81"/>
      <c r="K129" s="94"/>
      <c r="L129" s="120"/>
      <c r="M129" s="77"/>
      <c r="N129" s="119"/>
      <c r="O129" s="118"/>
    </row>
    <row r="130" spans="1:15" ht="30" customHeight="1">
      <c r="A130" s="126"/>
      <c r="B130" s="77"/>
      <c r="C130" s="125"/>
      <c r="D130" s="124"/>
      <c r="E130" s="85"/>
      <c r="F130" s="123"/>
      <c r="G130" s="122"/>
      <c r="H130" s="85"/>
      <c r="I130" s="121"/>
      <c r="J130" s="81"/>
      <c r="K130" s="94"/>
      <c r="L130" s="120"/>
      <c r="M130" s="77"/>
      <c r="N130" s="119"/>
      <c r="O130" s="118"/>
    </row>
    <row r="131" spans="1:15" ht="30" customHeight="1">
      <c r="A131" s="126"/>
      <c r="B131" s="77"/>
      <c r="C131" s="125"/>
      <c r="D131" s="124"/>
      <c r="E131" s="85"/>
      <c r="F131" s="123"/>
      <c r="G131" s="122"/>
      <c r="H131" s="85"/>
      <c r="I131" s="121"/>
      <c r="J131" s="81"/>
      <c r="K131" s="94"/>
      <c r="L131" s="120"/>
      <c r="M131" s="77"/>
      <c r="N131" s="119"/>
      <c r="O131" s="118"/>
    </row>
    <row r="132" spans="1:15" ht="30" customHeight="1">
      <c r="A132" s="126"/>
      <c r="B132" s="77"/>
      <c r="C132" s="125"/>
      <c r="D132" s="124"/>
      <c r="E132" s="85"/>
      <c r="F132" s="123"/>
      <c r="G132" s="122"/>
      <c r="H132" s="85"/>
      <c r="I132" s="121"/>
      <c r="J132" s="81"/>
      <c r="K132" s="94"/>
      <c r="L132" s="120"/>
      <c r="M132" s="77"/>
      <c r="N132" s="119"/>
      <c r="O132" s="118"/>
    </row>
    <row r="133" spans="1:15" ht="30" customHeight="1">
      <c r="A133" s="126"/>
      <c r="B133" s="77"/>
      <c r="C133" s="125"/>
      <c r="D133" s="124"/>
      <c r="E133" s="85"/>
      <c r="F133" s="123"/>
      <c r="G133" s="122"/>
      <c r="H133" s="85"/>
      <c r="I133" s="121"/>
      <c r="J133" s="81"/>
      <c r="K133" s="94"/>
      <c r="L133" s="120"/>
      <c r="M133" s="77"/>
      <c r="N133" s="119"/>
      <c r="O133" s="118"/>
    </row>
    <row r="134" spans="1:15" ht="30" customHeight="1">
      <c r="A134" s="126"/>
      <c r="B134" s="77"/>
      <c r="C134" s="125"/>
      <c r="D134" s="124"/>
      <c r="E134" s="85"/>
      <c r="F134" s="123"/>
      <c r="G134" s="122"/>
      <c r="H134" s="85"/>
      <c r="I134" s="121"/>
      <c r="J134" s="81"/>
      <c r="K134" s="94"/>
      <c r="L134" s="120"/>
      <c r="M134" s="77"/>
      <c r="N134" s="119"/>
      <c r="O134" s="118"/>
    </row>
    <row r="135" spans="1:15" ht="30" customHeight="1">
      <c r="A135" s="126"/>
      <c r="B135" s="77"/>
      <c r="C135" s="125"/>
      <c r="D135" s="124"/>
      <c r="E135" s="85"/>
      <c r="F135" s="123"/>
      <c r="G135" s="122"/>
      <c r="H135" s="85"/>
      <c r="I135" s="121"/>
      <c r="J135" s="81"/>
      <c r="K135" s="94"/>
      <c r="L135" s="120"/>
      <c r="M135" s="77"/>
      <c r="N135" s="119"/>
      <c r="O135" s="118"/>
    </row>
    <row r="136" spans="1:15" ht="30" customHeight="1">
      <c r="A136" s="126"/>
      <c r="B136" s="77"/>
      <c r="C136" s="125"/>
      <c r="D136" s="124"/>
      <c r="E136" s="85"/>
      <c r="F136" s="123"/>
      <c r="G136" s="122"/>
      <c r="H136" s="85"/>
      <c r="I136" s="121"/>
      <c r="J136" s="81"/>
      <c r="K136" s="94"/>
      <c r="L136" s="120"/>
      <c r="M136" s="77"/>
      <c r="N136" s="119"/>
      <c r="O136" s="118"/>
    </row>
    <row r="137" spans="1:15" ht="30" customHeight="1">
      <c r="A137" s="126"/>
      <c r="B137" s="77"/>
      <c r="C137" s="125"/>
      <c r="D137" s="124"/>
      <c r="E137" s="85"/>
      <c r="F137" s="123"/>
      <c r="G137" s="122"/>
      <c r="H137" s="85"/>
      <c r="I137" s="121"/>
      <c r="J137" s="81"/>
      <c r="K137" s="94"/>
      <c r="L137" s="120"/>
      <c r="M137" s="77"/>
      <c r="N137" s="119"/>
      <c r="O137" s="118"/>
    </row>
    <row r="138" spans="1:15" ht="30" customHeight="1">
      <c r="A138" s="126"/>
      <c r="B138" s="77"/>
      <c r="C138" s="125"/>
      <c r="D138" s="124"/>
      <c r="E138" s="85"/>
      <c r="F138" s="123"/>
      <c r="G138" s="122"/>
      <c r="H138" s="85"/>
      <c r="I138" s="121"/>
      <c r="J138" s="81"/>
      <c r="K138" s="94"/>
      <c r="L138" s="120"/>
      <c r="M138" s="77"/>
      <c r="N138" s="119"/>
      <c r="O138" s="118"/>
    </row>
    <row r="139" spans="1:15" ht="30" customHeight="1">
      <c r="A139" s="126"/>
      <c r="B139" s="77"/>
      <c r="C139" s="125"/>
      <c r="D139" s="124"/>
      <c r="E139" s="85"/>
      <c r="F139" s="123"/>
      <c r="G139" s="122"/>
      <c r="H139" s="85"/>
      <c r="I139" s="121"/>
      <c r="J139" s="81"/>
      <c r="K139" s="94"/>
      <c r="L139" s="120"/>
      <c r="M139" s="77"/>
      <c r="N139" s="119"/>
      <c r="O139" s="118"/>
    </row>
    <row r="140" spans="1:15" ht="30" customHeight="1">
      <c r="A140" s="126"/>
      <c r="B140" s="77"/>
      <c r="C140" s="125"/>
      <c r="D140" s="124"/>
      <c r="E140" s="85"/>
      <c r="F140" s="123"/>
      <c r="G140" s="122"/>
      <c r="H140" s="85"/>
      <c r="I140" s="121"/>
      <c r="J140" s="81"/>
      <c r="K140" s="94"/>
      <c r="L140" s="120"/>
      <c r="M140" s="77"/>
      <c r="N140" s="119"/>
      <c r="O140" s="118"/>
    </row>
    <row r="141" spans="1:15" ht="30" customHeight="1">
      <c r="A141" s="126"/>
      <c r="B141" s="77"/>
      <c r="C141" s="125"/>
      <c r="D141" s="124"/>
      <c r="E141" s="85"/>
      <c r="F141" s="123"/>
      <c r="G141" s="122"/>
      <c r="H141" s="85"/>
      <c r="I141" s="121"/>
      <c r="J141" s="81"/>
      <c r="K141" s="94"/>
      <c r="L141" s="120"/>
      <c r="M141" s="77"/>
      <c r="N141" s="119"/>
      <c r="O141" s="118"/>
    </row>
    <row r="142" spans="1:15" ht="30" customHeight="1">
      <c r="A142" s="126"/>
      <c r="B142" s="77"/>
      <c r="C142" s="125"/>
      <c r="D142" s="124"/>
      <c r="E142" s="85"/>
      <c r="F142" s="123"/>
      <c r="G142" s="122"/>
      <c r="H142" s="85"/>
      <c r="I142" s="121"/>
      <c r="J142" s="81"/>
      <c r="K142" s="94"/>
      <c r="L142" s="120"/>
      <c r="M142" s="77"/>
      <c r="N142" s="119"/>
      <c r="O142" s="118"/>
    </row>
    <row r="143" spans="1:15" ht="30" customHeight="1">
      <c r="A143" s="126"/>
      <c r="B143" s="77"/>
      <c r="C143" s="125"/>
      <c r="D143" s="124"/>
      <c r="E143" s="85"/>
      <c r="F143" s="123"/>
      <c r="G143" s="122"/>
      <c r="H143" s="85"/>
      <c r="I143" s="121"/>
      <c r="J143" s="81"/>
      <c r="K143" s="94"/>
      <c r="L143" s="120"/>
      <c r="M143" s="77"/>
      <c r="N143" s="119"/>
      <c r="O143" s="118"/>
    </row>
    <row r="144" spans="1:15" ht="30" customHeight="1">
      <c r="A144" s="126"/>
      <c r="B144" s="77"/>
      <c r="C144" s="125"/>
      <c r="D144" s="124"/>
      <c r="E144" s="85"/>
      <c r="F144" s="123"/>
      <c r="G144" s="122"/>
      <c r="H144" s="85"/>
      <c r="I144" s="121"/>
      <c r="J144" s="81"/>
      <c r="K144" s="94"/>
      <c r="L144" s="120"/>
      <c r="M144" s="77"/>
      <c r="N144" s="119"/>
      <c r="O144" s="118"/>
    </row>
    <row r="145" spans="1:15" ht="30" customHeight="1">
      <c r="A145" s="126"/>
      <c r="B145" s="77"/>
      <c r="C145" s="125"/>
      <c r="D145" s="124"/>
      <c r="E145" s="85"/>
      <c r="F145" s="123"/>
      <c r="G145" s="122"/>
      <c r="H145" s="85"/>
      <c r="I145" s="121"/>
      <c r="J145" s="81"/>
      <c r="K145" s="94"/>
      <c r="L145" s="120"/>
      <c r="M145" s="77"/>
      <c r="N145" s="119"/>
      <c r="O145" s="118"/>
    </row>
    <row r="146" spans="1:15" ht="30" customHeight="1">
      <c r="A146" s="126"/>
      <c r="B146" s="77"/>
      <c r="C146" s="125"/>
      <c r="D146" s="124"/>
      <c r="E146" s="85"/>
      <c r="F146" s="123"/>
      <c r="G146" s="122"/>
      <c r="H146" s="85"/>
      <c r="I146" s="121"/>
      <c r="J146" s="81"/>
      <c r="K146" s="94"/>
      <c r="L146" s="120"/>
      <c r="M146" s="77"/>
      <c r="N146" s="119"/>
      <c r="O146" s="118"/>
    </row>
    <row r="147" spans="1:15" ht="30" customHeight="1">
      <c r="A147" s="126"/>
      <c r="B147" s="77"/>
      <c r="C147" s="125"/>
      <c r="D147" s="124"/>
      <c r="E147" s="85"/>
      <c r="F147" s="123"/>
      <c r="G147" s="122"/>
      <c r="H147" s="85"/>
      <c r="I147" s="121"/>
      <c r="J147" s="81"/>
      <c r="K147" s="94"/>
      <c r="L147" s="120"/>
      <c r="M147" s="77"/>
      <c r="N147" s="119"/>
      <c r="O147" s="118"/>
    </row>
    <row r="148" spans="1:15" ht="30" customHeight="1">
      <c r="A148" s="126"/>
      <c r="B148" s="77"/>
      <c r="C148" s="125"/>
      <c r="D148" s="124"/>
      <c r="E148" s="85"/>
      <c r="F148" s="123"/>
      <c r="G148" s="122"/>
      <c r="H148" s="85"/>
      <c r="I148" s="121"/>
      <c r="J148" s="81"/>
      <c r="K148" s="94"/>
      <c r="L148" s="120"/>
      <c r="M148" s="77"/>
      <c r="N148" s="119"/>
      <c r="O148" s="118"/>
    </row>
    <row r="149" spans="1:15" ht="30" customHeight="1">
      <c r="A149" s="126"/>
      <c r="B149" s="77"/>
      <c r="C149" s="125"/>
      <c r="D149" s="124"/>
      <c r="E149" s="85"/>
      <c r="F149" s="123"/>
      <c r="G149" s="122"/>
      <c r="H149" s="85"/>
      <c r="I149" s="121"/>
      <c r="J149" s="81"/>
      <c r="K149" s="94"/>
      <c r="L149" s="120"/>
      <c r="M149" s="77"/>
      <c r="N149" s="119"/>
      <c r="O149" s="118"/>
    </row>
    <row r="150" spans="1:15" ht="30" customHeight="1">
      <c r="A150" s="126"/>
      <c r="B150" s="77"/>
      <c r="C150" s="125"/>
      <c r="D150" s="124"/>
      <c r="E150" s="85"/>
      <c r="F150" s="123"/>
      <c r="G150" s="122"/>
      <c r="H150" s="85"/>
      <c r="I150" s="121"/>
      <c r="J150" s="81"/>
      <c r="K150" s="94"/>
      <c r="L150" s="120"/>
      <c r="M150" s="77"/>
      <c r="N150" s="119"/>
      <c r="O150" s="118"/>
    </row>
    <row r="151" spans="1:15" ht="30" customHeight="1">
      <c r="A151" s="126"/>
      <c r="B151" s="77"/>
      <c r="C151" s="125"/>
      <c r="D151" s="124"/>
      <c r="E151" s="85"/>
      <c r="F151" s="123"/>
      <c r="G151" s="122"/>
      <c r="H151" s="85"/>
      <c r="I151" s="121"/>
      <c r="J151" s="81"/>
      <c r="K151" s="94"/>
      <c r="L151" s="120"/>
      <c r="M151" s="77"/>
      <c r="N151" s="119"/>
      <c r="O151" s="118"/>
    </row>
    <row r="152" spans="1:15" ht="30" customHeight="1">
      <c r="A152" s="126"/>
      <c r="B152" s="77"/>
      <c r="C152" s="125"/>
      <c r="D152" s="124"/>
      <c r="E152" s="85"/>
      <c r="F152" s="123"/>
      <c r="G152" s="122"/>
      <c r="H152" s="85"/>
      <c r="I152" s="121"/>
      <c r="J152" s="81"/>
      <c r="K152" s="94"/>
      <c r="L152" s="120"/>
      <c r="M152" s="77"/>
      <c r="N152" s="119"/>
      <c r="O152" s="118"/>
    </row>
    <row r="153" spans="1:15" ht="30" customHeight="1">
      <c r="A153" s="126"/>
      <c r="B153" s="77"/>
      <c r="C153" s="125"/>
      <c r="D153" s="124"/>
      <c r="E153" s="85"/>
      <c r="F153" s="123"/>
      <c r="G153" s="122"/>
      <c r="H153" s="85"/>
      <c r="I153" s="121"/>
      <c r="J153" s="81"/>
      <c r="K153" s="94"/>
      <c r="L153" s="120"/>
      <c r="M153" s="77"/>
      <c r="N153" s="119"/>
      <c r="O153" s="118"/>
    </row>
    <row r="154" spans="1:15" ht="30" customHeight="1">
      <c r="A154" s="126"/>
      <c r="B154" s="77"/>
      <c r="C154" s="125"/>
      <c r="D154" s="124"/>
      <c r="E154" s="85"/>
      <c r="F154" s="123"/>
      <c r="G154" s="122"/>
      <c r="H154" s="85"/>
      <c r="I154" s="121"/>
      <c r="J154" s="81"/>
      <c r="K154" s="94"/>
      <c r="L154" s="120"/>
      <c r="M154" s="77"/>
      <c r="N154" s="119"/>
      <c r="O154" s="118"/>
    </row>
    <row r="155" spans="1:15" ht="30" customHeight="1">
      <c r="A155" s="126"/>
      <c r="B155" s="77"/>
      <c r="C155" s="125"/>
      <c r="D155" s="124"/>
      <c r="E155" s="85"/>
      <c r="F155" s="123"/>
      <c r="G155" s="122"/>
      <c r="H155" s="85"/>
      <c r="I155" s="121"/>
      <c r="J155" s="81"/>
      <c r="K155" s="94"/>
      <c r="L155" s="120"/>
      <c r="M155" s="77"/>
      <c r="N155" s="119"/>
      <c r="O155" s="118"/>
    </row>
    <row r="156" spans="1:15" ht="30" customHeight="1">
      <c r="A156" s="126"/>
      <c r="B156" s="77"/>
      <c r="C156" s="125"/>
      <c r="D156" s="124"/>
      <c r="E156" s="85"/>
      <c r="F156" s="123"/>
      <c r="G156" s="122"/>
      <c r="H156" s="85"/>
      <c r="I156" s="121"/>
      <c r="J156" s="81"/>
      <c r="K156" s="94"/>
      <c r="L156" s="120"/>
      <c r="M156" s="77"/>
      <c r="N156" s="119"/>
      <c r="O156" s="118"/>
    </row>
    <row r="157" spans="1:15" ht="30" customHeight="1">
      <c r="A157" s="126"/>
      <c r="B157" s="77"/>
      <c r="C157" s="125"/>
      <c r="D157" s="124"/>
      <c r="E157" s="85"/>
      <c r="F157" s="123"/>
      <c r="G157" s="122"/>
      <c r="H157" s="85"/>
      <c r="I157" s="121"/>
      <c r="J157" s="81"/>
      <c r="K157" s="94"/>
      <c r="L157" s="120"/>
      <c r="M157" s="77"/>
      <c r="N157" s="119"/>
      <c r="O157" s="118"/>
    </row>
    <row r="158" spans="1:15" ht="30" customHeight="1">
      <c r="A158" s="126"/>
      <c r="B158" s="77"/>
      <c r="C158" s="125"/>
      <c r="D158" s="124"/>
      <c r="E158" s="85"/>
      <c r="F158" s="123"/>
      <c r="G158" s="122"/>
      <c r="H158" s="85"/>
      <c r="I158" s="121"/>
      <c r="J158" s="81"/>
      <c r="K158" s="94"/>
      <c r="L158" s="120"/>
      <c r="M158" s="77"/>
      <c r="N158" s="119"/>
      <c r="O158" s="118"/>
    </row>
    <row r="159" spans="1:15" ht="30" customHeight="1">
      <c r="A159" s="126"/>
      <c r="B159" s="77"/>
      <c r="C159" s="125"/>
      <c r="D159" s="124"/>
      <c r="E159" s="85"/>
      <c r="F159" s="123"/>
      <c r="G159" s="122"/>
      <c r="H159" s="85"/>
      <c r="I159" s="121"/>
      <c r="J159" s="81"/>
      <c r="K159" s="94"/>
      <c r="L159" s="120"/>
      <c r="M159" s="77"/>
      <c r="N159" s="119"/>
      <c r="O159" s="118"/>
    </row>
    <row r="160" spans="1:15" ht="30" customHeight="1">
      <c r="A160" s="126"/>
      <c r="B160" s="77"/>
      <c r="C160" s="125"/>
      <c r="D160" s="124"/>
      <c r="E160" s="85"/>
      <c r="F160" s="123"/>
      <c r="G160" s="122"/>
      <c r="H160" s="85"/>
      <c r="I160" s="121"/>
      <c r="J160" s="81"/>
      <c r="K160" s="94"/>
      <c r="L160" s="120"/>
      <c r="M160" s="77"/>
      <c r="N160" s="119"/>
      <c r="O160" s="118"/>
    </row>
    <row r="161" spans="1:15" ht="30" customHeight="1">
      <c r="A161" s="126"/>
      <c r="B161" s="77"/>
      <c r="C161" s="125"/>
      <c r="D161" s="124"/>
      <c r="E161" s="85"/>
      <c r="F161" s="123"/>
      <c r="G161" s="122"/>
      <c r="H161" s="85"/>
      <c r="I161" s="121"/>
      <c r="J161" s="81"/>
      <c r="K161" s="94"/>
      <c r="L161" s="120"/>
      <c r="M161" s="77"/>
      <c r="N161" s="119"/>
      <c r="O161" s="118"/>
    </row>
    <row r="162" spans="1:15" ht="30" customHeight="1">
      <c r="A162" s="126"/>
      <c r="B162" s="77"/>
      <c r="C162" s="125"/>
      <c r="D162" s="124"/>
      <c r="E162" s="85"/>
      <c r="F162" s="123"/>
      <c r="G162" s="122"/>
      <c r="H162" s="85"/>
      <c r="I162" s="121"/>
      <c r="J162" s="81"/>
      <c r="K162" s="94"/>
      <c r="L162" s="120"/>
      <c r="M162" s="77"/>
      <c r="N162" s="119"/>
      <c r="O162" s="118"/>
    </row>
    <row r="163" spans="1:15" ht="30" customHeight="1">
      <c r="A163" s="126"/>
      <c r="B163" s="77"/>
      <c r="C163" s="125"/>
      <c r="D163" s="124"/>
      <c r="E163" s="85"/>
      <c r="F163" s="123"/>
      <c r="G163" s="122"/>
      <c r="H163" s="85"/>
      <c r="I163" s="121"/>
      <c r="J163" s="81"/>
      <c r="K163" s="94"/>
      <c r="L163" s="120"/>
      <c r="M163" s="77"/>
      <c r="N163" s="119"/>
      <c r="O163" s="118"/>
    </row>
    <row r="164" spans="1:15" ht="30" customHeight="1">
      <c r="A164" s="126"/>
      <c r="B164" s="77"/>
      <c r="C164" s="125"/>
      <c r="D164" s="124"/>
      <c r="E164" s="85"/>
      <c r="F164" s="123"/>
      <c r="G164" s="122"/>
      <c r="H164" s="85"/>
      <c r="I164" s="121"/>
      <c r="J164" s="81"/>
      <c r="K164" s="94"/>
      <c r="L164" s="120"/>
      <c r="M164" s="77"/>
      <c r="N164" s="119"/>
      <c r="O164" s="118"/>
    </row>
    <row r="165" spans="1:15" ht="30" customHeight="1">
      <c r="A165" s="126"/>
      <c r="B165" s="77"/>
      <c r="C165" s="125"/>
      <c r="D165" s="124"/>
      <c r="E165" s="85"/>
      <c r="F165" s="123"/>
      <c r="G165" s="122"/>
      <c r="H165" s="85"/>
      <c r="I165" s="121"/>
      <c r="J165" s="81"/>
      <c r="K165" s="94"/>
      <c r="L165" s="120"/>
      <c r="M165" s="77"/>
      <c r="N165" s="119"/>
      <c r="O165" s="118"/>
    </row>
    <row r="166" spans="1:15" ht="30" customHeight="1">
      <c r="A166" s="126"/>
      <c r="B166" s="77"/>
      <c r="C166" s="125"/>
      <c r="D166" s="124"/>
      <c r="E166" s="85"/>
      <c r="F166" s="123"/>
      <c r="G166" s="122"/>
      <c r="H166" s="85"/>
      <c r="I166" s="121"/>
      <c r="J166" s="81"/>
      <c r="K166" s="94"/>
      <c r="L166" s="120"/>
      <c r="M166" s="77"/>
      <c r="N166" s="119"/>
      <c r="O166" s="118"/>
    </row>
    <row r="167" spans="1:15" ht="30" customHeight="1">
      <c r="A167" s="126"/>
      <c r="B167" s="77"/>
      <c r="C167" s="125"/>
      <c r="D167" s="124"/>
      <c r="E167" s="85"/>
      <c r="F167" s="123"/>
      <c r="G167" s="122"/>
      <c r="H167" s="85"/>
      <c r="I167" s="121"/>
      <c r="J167" s="81"/>
      <c r="K167" s="94"/>
      <c r="L167" s="120"/>
      <c r="M167" s="77"/>
      <c r="N167" s="119"/>
      <c r="O167" s="118"/>
    </row>
    <row r="168" spans="1:15" ht="30" customHeight="1">
      <c r="A168" s="126"/>
      <c r="B168" s="77"/>
      <c r="C168" s="125"/>
      <c r="D168" s="124"/>
      <c r="E168" s="85"/>
      <c r="F168" s="123"/>
      <c r="G168" s="122"/>
      <c r="H168" s="85"/>
      <c r="I168" s="121"/>
      <c r="J168" s="81"/>
      <c r="K168" s="94"/>
      <c r="L168" s="120"/>
      <c r="M168" s="77"/>
      <c r="N168" s="119"/>
      <c r="O168" s="118"/>
    </row>
    <row r="169" spans="1:15" ht="30" customHeight="1">
      <c r="A169" s="126"/>
      <c r="B169" s="77"/>
      <c r="C169" s="125"/>
      <c r="D169" s="124"/>
      <c r="E169" s="85"/>
      <c r="F169" s="123"/>
      <c r="G169" s="122"/>
      <c r="H169" s="85"/>
      <c r="I169" s="121"/>
      <c r="J169" s="81"/>
      <c r="K169" s="94"/>
      <c r="L169" s="120"/>
      <c r="M169" s="77"/>
      <c r="N169" s="119"/>
      <c r="O169" s="118"/>
    </row>
    <row r="170" spans="1:15" ht="30" customHeight="1">
      <c r="A170" s="126"/>
      <c r="B170" s="77"/>
      <c r="C170" s="125"/>
      <c r="D170" s="124"/>
      <c r="E170" s="85"/>
      <c r="F170" s="123"/>
      <c r="G170" s="122"/>
      <c r="H170" s="85"/>
      <c r="I170" s="121"/>
      <c r="J170" s="81"/>
      <c r="K170" s="94"/>
      <c r="L170" s="120"/>
      <c r="M170" s="77"/>
      <c r="N170" s="119"/>
      <c r="O170" s="118"/>
    </row>
    <row r="171" spans="1:15" ht="30" customHeight="1">
      <c r="A171" s="126"/>
      <c r="B171" s="77"/>
      <c r="C171" s="125"/>
      <c r="D171" s="124"/>
      <c r="E171" s="85"/>
      <c r="F171" s="123"/>
      <c r="G171" s="122"/>
      <c r="H171" s="85"/>
      <c r="I171" s="121"/>
      <c r="J171" s="81"/>
      <c r="K171" s="94"/>
      <c r="L171" s="120"/>
      <c r="M171" s="77"/>
      <c r="N171" s="119"/>
      <c r="O171" s="118"/>
    </row>
    <row r="172" spans="1:15" ht="30" customHeight="1">
      <c r="A172" s="126"/>
      <c r="B172" s="77"/>
      <c r="C172" s="125"/>
      <c r="D172" s="124"/>
      <c r="E172" s="85"/>
      <c r="F172" s="123"/>
      <c r="G172" s="122"/>
      <c r="H172" s="85"/>
      <c r="I172" s="121"/>
      <c r="J172" s="81"/>
      <c r="K172" s="94"/>
      <c r="L172" s="120"/>
      <c r="M172" s="77"/>
      <c r="N172" s="119"/>
      <c r="O172" s="118"/>
    </row>
    <row r="173" spans="1:15" ht="30" customHeight="1">
      <c r="A173" s="126"/>
      <c r="B173" s="77"/>
      <c r="C173" s="125"/>
      <c r="D173" s="124"/>
      <c r="E173" s="85"/>
      <c r="F173" s="123"/>
      <c r="G173" s="122"/>
      <c r="H173" s="85"/>
      <c r="I173" s="121"/>
      <c r="J173" s="81"/>
      <c r="K173" s="94"/>
      <c r="L173" s="120"/>
      <c r="M173" s="77"/>
      <c r="N173" s="119"/>
      <c r="O173" s="118"/>
    </row>
    <row r="174" spans="1:15" ht="30" customHeight="1">
      <c r="A174" s="126"/>
      <c r="B174" s="77"/>
      <c r="C174" s="125"/>
      <c r="D174" s="124"/>
      <c r="E174" s="85"/>
      <c r="F174" s="123"/>
      <c r="G174" s="122"/>
      <c r="H174" s="85"/>
      <c r="I174" s="121"/>
      <c r="J174" s="81"/>
      <c r="K174" s="94"/>
      <c r="L174" s="120"/>
      <c r="M174" s="77"/>
      <c r="N174" s="119"/>
      <c r="O174" s="118"/>
    </row>
    <row r="175" spans="1:15" ht="30" customHeight="1">
      <c r="A175" s="126"/>
      <c r="B175" s="77"/>
      <c r="C175" s="125"/>
      <c r="D175" s="124"/>
      <c r="E175" s="85"/>
      <c r="F175" s="123"/>
      <c r="G175" s="122"/>
      <c r="H175" s="85"/>
      <c r="I175" s="121"/>
      <c r="J175" s="81"/>
      <c r="K175" s="94"/>
      <c r="L175" s="120"/>
      <c r="M175" s="77"/>
      <c r="N175" s="119"/>
      <c r="O175" s="118"/>
    </row>
    <row r="176" spans="1:15" ht="30" customHeight="1">
      <c r="A176" s="126"/>
      <c r="B176" s="77"/>
      <c r="C176" s="125"/>
      <c r="D176" s="124"/>
      <c r="E176" s="85"/>
      <c r="F176" s="123"/>
      <c r="G176" s="122"/>
      <c r="H176" s="85"/>
      <c r="I176" s="121"/>
      <c r="J176" s="81"/>
      <c r="K176" s="94"/>
      <c r="L176" s="120"/>
      <c r="M176" s="77"/>
      <c r="N176" s="119"/>
      <c r="O176" s="118"/>
    </row>
    <row r="177" spans="1:15" ht="30" customHeight="1">
      <c r="A177" s="126"/>
      <c r="B177" s="77"/>
      <c r="C177" s="125"/>
      <c r="D177" s="124"/>
      <c r="E177" s="85"/>
      <c r="F177" s="123"/>
      <c r="G177" s="122"/>
      <c r="H177" s="85"/>
      <c r="I177" s="121"/>
      <c r="J177" s="81"/>
      <c r="K177" s="94"/>
      <c r="L177" s="120"/>
      <c r="M177" s="77"/>
      <c r="N177" s="119"/>
      <c r="O177" s="118"/>
    </row>
    <row r="178" spans="1:15" ht="30" customHeight="1">
      <c r="A178" s="126"/>
      <c r="B178" s="77"/>
      <c r="C178" s="125"/>
      <c r="D178" s="124"/>
      <c r="E178" s="85"/>
      <c r="F178" s="123"/>
      <c r="G178" s="122"/>
      <c r="H178" s="85"/>
      <c r="I178" s="121"/>
      <c r="J178" s="81"/>
      <c r="K178" s="94"/>
      <c r="L178" s="120"/>
      <c r="M178" s="77"/>
      <c r="N178" s="119"/>
      <c r="O178" s="118"/>
    </row>
    <row r="179" spans="1:15" ht="30" customHeight="1">
      <c r="A179" s="126"/>
      <c r="B179" s="77"/>
      <c r="C179" s="125"/>
      <c r="D179" s="124"/>
      <c r="E179" s="85"/>
      <c r="F179" s="123"/>
      <c r="G179" s="122"/>
      <c r="H179" s="85"/>
      <c r="I179" s="121"/>
      <c r="J179" s="81"/>
      <c r="K179" s="94"/>
      <c r="L179" s="120"/>
      <c r="M179" s="77"/>
      <c r="N179" s="119"/>
      <c r="O179" s="118"/>
    </row>
    <row r="180" spans="1:15" ht="30" customHeight="1">
      <c r="A180" s="126"/>
      <c r="B180" s="77"/>
      <c r="C180" s="125"/>
      <c r="D180" s="124"/>
      <c r="E180" s="85"/>
      <c r="F180" s="123"/>
      <c r="G180" s="122"/>
      <c r="H180" s="85"/>
      <c r="I180" s="121"/>
      <c r="J180" s="81"/>
      <c r="K180" s="94"/>
      <c r="L180" s="120"/>
      <c r="M180" s="77"/>
      <c r="N180" s="119"/>
      <c r="O180" s="118"/>
    </row>
    <row r="181" spans="1:15" ht="30" customHeight="1">
      <c r="A181" s="126"/>
      <c r="B181" s="77"/>
      <c r="C181" s="125"/>
      <c r="D181" s="124"/>
      <c r="E181" s="85"/>
      <c r="F181" s="123"/>
      <c r="G181" s="122"/>
      <c r="H181" s="85"/>
      <c r="I181" s="121"/>
      <c r="J181" s="81"/>
      <c r="K181" s="94"/>
      <c r="L181" s="120"/>
      <c r="M181" s="77"/>
      <c r="N181" s="119"/>
      <c r="O181" s="118"/>
    </row>
    <row r="182" spans="1:15" ht="30" customHeight="1">
      <c r="A182" s="126"/>
      <c r="B182" s="77"/>
      <c r="C182" s="125"/>
      <c r="D182" s="124"/>
      <c r="E182" s="85"/>
      <c r="F182" s="123"/>
      <c r="G182" s="122"/>
      <c r="H182" s="85"/>
      <c r="I182" s="121"/>
      <c r="J182" s="81"/>
      <c r="K182" s="94"/>
      <c r="L182" s="120"/>
      <c r="M182" s="77"/>
      <c r="N182" s="119"/>
      <c r="O182" s="118"/>
    </row>
    <row r="183" spans="1:15" ht="30" customHeight="1">
      <c r="A183" s="126"/>
      <c r="B183" s="77"/>
      <c r="C183" s="125"/>
      <c r="D183" s="124"/>
      <c r="E183" s="85"/>
      <c r="F183" s="123"/>
      <c r="G183" s="122"/>
      <c r="H183" s="85"/>
      <c r="I183" s="121"/>
      <c r="J183" s="81"/>
      <c r="K183" s="94"/>
      <c r="L183" s="120"/>
      <c r="M183" s="77"/>
      <c r="N183" s="119"/>
      <c r="O183" s="118"/>
    </row>
    <row r="184" spans="1:15" ht="30" customHeight="1">
      <c r="A184" s="126"/>
      <c r="B184" s="77"/>
      <c r="C184" s="125"/>
      <c r="D184" s="124"/>
      <c r="E184" s="85"/>
      <c r="F184" s="123"/>
      <c r="G184" s="122"/>
      <c r="H184" s="85"/>
      <c r="I184" s="121"/>
      <c r="J184" s="81"/>
      <c r="K184" s="94"/>
      <c r="L184" s="120"/>
      <c r="M184" s="77"/>
      <c r="N184" s="119"/>
      <c r="O184" s="118"/>
    </row>
    <row r="185" spans="1:15" ht="30" customHeight="1">
      <c r="A185" s="126"/>
      <c r="B185" s="77"/>
      <c r="C185" s="125"/>
      <c r="D185" s="124"/>
      <c r="E185" s="85"/>
      <c r="F185" s="123"/>
      <c r="G185" s="122"/>
      <c r="H185" s="85"/>
      <c r="I185" s="121"/>
      <c r="J185" s="81"/>
      <c r="K185" s="94"/>
      <c r="L185" s="120"/>
      <c r="M185" s="77"/>
      <c r="N185" s="119"/>
      <c r="O185" s="118"/>
    </row>
    <row r="186" spans="1:15" ht="30" customHeight="1">
      <c r="A186" s="126"/>
      <c r="B186" s="77"/>
      <c r="C186" s="125"/>
      <c r="D186" s="124"/>
      <c r="E186" s="85"/>
      <c r="F186" s="123"/>
      <c r="G186" s="122"/>
      <c r="H186" s="85"/>
      <c r="I186" s="121"/>
      <c r="J186" s="81"/>
      <c r="K186" s="94"/>
      <c r="L186" s="120"/>
      <c r="M186" s="77"/>
      <c r="N186" s="119"/>
      <c r="O186" s="118"/>
    </row>
    <row r="187" spans="1:15" ht="30" customHeight="1"/>
    <row r="188" spans="1:15" ht="30" customHeight="1"/>
    <row r="189" spans="1:15" ht="30" customHeight="1"/>
    <row r="190" spans="1:15" ht="30" customHeight="1"/>
    <row r="191" spans="1:15" ht="30" customHeight="1"/>
    <row r="192" spans="1:15" ht="30" customHeight="1"/>
    <row r="193" spans="3:15" ht="30" customHeight="1"/>
    <row r="194" spans="3:15" s="65" customFormat="1" ht="30" customHeight="1">
      <c r="C194" s="87"/>
      <c r="D194" s="88"/>
      <c r="E194" s="84"/>
      <c r="F194" s="72"/>
      <c r="G194" s="88"/>
      <c r="H194" s="84"/>
      <c r="I194" s="117"/>
      <c r="J194" s="116"/>
      <c r="K194" s="116"/>
      <c r="L194" s="88"/>
      <c r="N194" s="115"/>
      <c r="O194" s="114"/>
    </row>
    <row r="195" spans="3:15" ht="30" customHeight="1"/>
    <row r="196" spans="3:15" ht="30" customHeight="1"/>
    <row r="197" spans="3:15" ht="30" customHeight="1"/>
    <row r="198" spans="3:15" ht="30" customHeight="1"/>
    <row r="199" spans="3:15" ht="30" customHeight="1"/>
    <row r="200" spans="3:15" ht="30" customHeight="1"/>
    <row r="201" spans="3:15" ht="30" customHeight="1"/>
    <row r="202" spans="3:15" ht="30" customHeight="1"/>
    <row r="203" spans="3:15" ht="30" customHeight="1"/>
    <row r="204" spans="3:15" ht="30" customHeight="1"/>
    <row r="205" spans="3:15" ht="30" customHeight="1"/>
    <row r="206" spans="3:15" ht="30" customHeight="1"/>
    <row r="207" spans="3:15" ht="30" customHeight="1"/>
    <row r="208" spans="3:15"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row r="239" ht="30" customHeight="1"/>
  </sheetData>
  <mergeCells count="17">
    <mergeCell ref="L4:L5"/>
    <mergeCell ref="N4:N5"/>
    <mergeCell ref="I4:I5"/>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1" manualBreakCount="1">
    <brk id="19" max="1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O238"/>
  <sheetViews>
    <sheetView view="pageBreakPreview" zoomScale="110" zoomScaleNormal="100" zoomScaleSheetLayoutView="110" zoomScalePageLayoutView="120" workbookViewId="0">
      <selection activeCell="I14" sqref="I14"/>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51"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385">
        <v>27</v>
      </c>
      <c r="B4" s="68" t="s">
        <v>446</v>
      </c>
      <c r="C4" s="1362">
        <v>2193</v>
      </c>
      <c r="D4" s="1364" t="s">
        <v>893</v>
      </c>
      <c r="E4" s="69" t="s">
        <v>479</v>
      </c>
      <c r="F4" s="1389">
        <v>10</v>
      </c>
      <c r="G4" s="1364" t="s">
        <v>443</v>
      </c>
      <c r="H4" s="84" t="s">
        <v>1735</v>
      </c>
      <c r="I4" s="1387" t="s">
        <v>414</v>
      </c>
      <c r="J4" s="90" t="s">
        <v>1809</v>
      </c>
      <c r="K4" s="76"/>
      <c r="L4" s="1443"/>
      <c r="M4" s="65" t="s">
        <v>481</v>
      </c>
      <c r="N4" s="1369" t="s">
        <v>1811</v>
      </c>
      <c r="O4" s="118"/>
    </row>
    <row r="5" spans="1:15" ht="30" customHeight="1">
      <c r="A5" s="1385"/>
      <c r="B5" s="68" t="s">
        <v>447</v>
      </c>
      <c r="C5" s="1363"/>
      <c r="D5" s="1365"/>
      <c r="E5" s="69" t="s">
        <v>1735</v>
      </c>
      <c r="F5" s="1366"/>
      <c r="G5" s="1365"/>
      <c r="H5" s="84" t="s">
        <v>1808</v>
      </c>
      <c r="I5" s="1387"/>
      <c r="J5" s="91" t="s">
        <v>1808</v>
      </c>
      <c r="K5" s="79"/>
      <c r="L5" s="1443"/>
      <c r="M5" s="65" t="s">
        <v>688</v>
      </c>
      <c r="N5" s="1369"/>
      <c r="O5" s="118"/>
    </row>
    <row r="6" spans="1:15" ht="30" customHeight="1">
      <c r="A6" s="1385"/>
      <c r="B6" s="68"/>
      <c r="C6" s="1362"/>
      <c r="D6" s="1364"/>
      <c r="E6" s="69"/>
      <c r="F6" s="1389"/>
      <c r="G6" s="1364"/>
      <c r="I6" s="1387"/>
      <c r="J6" s="90"/>
      <c r="K6" s="76"/>
      <c r="L6" s="1443"/>
      <c r="N6" s="1369"/>
      <c r="O6" s="118"/>
    </row>
    <row r="7" spans="1:15" ht="30" customHeight="1">
      <c r="A7" s="1385"/>
      <c r="B7" s="68"/>
      <c r="C7" s="1363"/>
      <c r="D7" s="1365"/>
      <c r="E7" s="69"/>
      <c r="F7" s="1366"/>
      <c r="G7" s="1365"/>
      <c r="I7" s="1387"/>
      <c r="J7" s="91"/>
      <c r="K7" s="79"/>
      <c r="L7" s="1443"/>
      <c r="N7" s="1369"/>
      <c r="O7" s="118"/>
    </row>
    <row r="8" spans="1:15" ht="30" customHeight="1">
      <c r="A8" s="126"/>
      <c r="B8" s="77"/>
      <c r="C8" s="125"/>
      <c r="D8" s="124"/>
      <c r="E8" s="85"/>
      <c r="F8" s="123"/>
      <c r="G8" s="122"/>
      <c r="H8" s="85"/>
      <c r="I8" s="150"/>
      <c r="J8" s="81"/>
      <c r="K8" s="94"/>
      <c r="L8" s="120"/>
      <c r="M8" s="77"/>
      <c r="N8" s="119"/>
      <c r="O8" s="118"/>
    </row>
    <row r="9" spans="1:15" ht="30" customHeight="1">
      <c r="A9" s="126"/>
      <c r="B9" s="77"/>
      <c r="C9" s="125"/>
      <c r="D9" s="124"/>
      <c r="E9" s="85"/>
      <c r="F9" s="123"/>
      <c r="G9" s="122"/>
      <c r="H9" s="85"/>
      <c r="I9" s="150"/>
      <c r="J9" s="81"/>
      <c r="K9" s="94"/>
      <c r="L9" s="120"/>
      <c r="M9" s="77"/>
      <c r="N9" s="119"/>
      <c r="O9" s="118"/>
    </row>
    <row r="10" spans="1:15" ht="30" customHeight="1">
      <c r="A10" s="126"/>
      <c r="B10" s="77"/>
      <c r="C10" s="125"/>
      <c r="D10" s="124"/>
      <c r="E10" s="85"/>
      <c r="F10" s="123"/>
      <c r="G10" s="122"/>
      <c r="H10" s="85"/>
      <c r="I10" s="150"/>
      <c r="J10" s="81"/>
      <c r="K10" s="94"/>
      <c r="L10" s="120"/>
      <c r="M10" s="77"/>
      <c r="N10" s="119"/>
      <c r="O10" s="118"/>
    </row>
    <row r="11" spans="1:15" ht="30" customHeight="1">
      <c r="A11" s="126"/>
      <c r="B11" s="77"/>
      <c r="C11" s="125"/>
      <c r="D11" s="124"/>
      <c r="E11" s="85"/>
      <c r="F11" s="123"/>
      <c r="G11" s="122"/>
      <c r="H11" s="85"/>
      <c r="I11" s="150"/>
      <c r="J11" s="81"/>
      <c r="K11" s="94"/>
      <c r="L11" s="120"/>
      <c r="M11" s="77"/>
      <c r="N11" s="119"/>
      <c r="O11" s="118"/>
    </row>
    <row r="12" spans="1:15" ht="30" customHeight="1">
      <c r="A12" s="126"/>
      <c r="B12" s="77"/>
      <c r="C12" s="125"/>
      <c r="D12" s="124"/>
      <c r="E12" s="85"/>
      <c r="F12" s="123"/>
      <c r="G12" s="122"/>
      <c r="H12" s="85"/>
      <c r="I12" s="150"/>
      <c r="J12" s="81"/>
      <c r="K12" s="94"/>
      <c r="L12" s="120"/>
      <c r="M12" s="77"/>
      <c r="N12" s="119"/>
      <c r="O12" s="118"/>
    </row>
    <row r="13" spans="1:15" ht="30" customHeight="1">
      <c r="A13" s="126"/>
      <c r="B13" s="77"/>
      <c r="C13" s="125"/>
      <c r="D13" s="124"/>
      <c r="E13" s="85"/>
      <c r="F13" s="123"/>
      <c r="G13" s="122"/>
      <c r="H13" s="85"/>
      <c r="I13" s="150"/>
      <c r="J13" s="81"/>
      <c r="K13" s="94"/>
      <c r="L13" s="120"/>
      <c r="M13" s="77"/>
      <c r="N13" s="119"/>
      <c r="O13" s="118"/>
    </row>
    <row r="14" spans="1:15" ht="30" customHeight="1">
      <c r="A14" s="126"/>
      <c r="B14" s="77"/>
      <c r="C14" s="125"/>
      <c r="D14" s="124"/>
      <c r="E14" s="85"/>
      <c r="F14" s="123"/>
      <c r="G14" s="122"/>
      <c r="H14" s="85"/>
      <c r="I14" s="150"/>
      <c r="J14" s="81"/>
      <c r="K14" s="94"/>
      <c r="L14" s="120"/>
      <c r="M14" s="77"/>
      <c r="N14" s="119"/>
      <c r="O14" s="118"/>
    </row>
    <row r="15" spans="1:15" ht="30" customHeight="1">
      <c r="A15" s="126"/>
      <c r="B15" s="77"/>
      <c r="C15" s="125"/>
      <c r="D15" s="124"/>
      <c r="E15" s="85"/>
      <c r="F15" s="123"/>
      <c r="G15" s="122"/>
      <c r="H15" s="85"/>
      <c r="I15" s="150"/>
      <c r="J15" s="81"/>
      <c r="K15" s="94"/>
      <c r="L15" s="120"/>
      <c r="M15" s="77"/>
      <c r="N15" s="119"/>
      <c r="O15" s="118"/>
    </row>
    <row r="16" spans="1:15" ht="30" customHeight="1">
      <c r="A16" s="126"/>
      <c r="B16" s="77"/>
      <c r="C16" s="125"/>
      <c r="D16" s="124"/>
      <c r="E16" s="85"/>
      <c r="F16" s="123"/>
      <c r="G16" s="122"/>
      <c r="H16" s="85"/>
      <c r="I16" s="150"/>
      <c r="J16" s="81"/>
      <c r="K16" s="94"/>
      <c r="L16" s="120"/>
      <c r="M16" s="77"/>
      <c r="N16" s="119"/>
      <c r="O16" s="118"/>
    </row>
    <row r="17" spans="1:15" ht="30" customHeight="1">
      <c r="A17" s="126"/>
      <c r="B17" s="77"/>
      <c r="C17" s="125"/>
      <c r="D17" s="124"/>
      <c r="E17" s="85"/>
      <c r="F17" s="123"/>
      <c r="G17" s="122"/>
      <c r="H17" s="85"/>
      <c r="I17" s="150"/>
      <c r="J17" s="81"/>
      <c r="K17" s="94"/>
      <c r="L17" s="120"/>
      <c r="M17" s="77"/>
      <c r="N17" s="119"/>
      <c r="O17" s="118"/>
    </row>
    <row r="18" spans="1:15" ht="30" customHeight="1">
      <c r="A18" s="126"/>
      <c r="B18" s="77"/>
      <c r="C18" s="125"/>
      <c r="D18" s="124"/>
      <c r="E18" s="85"/>
      <c r="F18" s="123"/>
      <c r="G18" s="122"/>
      <c r="H18" s="85"/>
      <c r="I18" s="150"/>
      <c r="J18" s="81"/>
      <c r="K18" s="94"/>
      <c r="L18" s="120"/>
      <c r="M18" s="77"/>
      <c r="N18" s="119"/>
      <c r="O18" s="118"/>
    </row>
    <row r="19" spans="1:15" ht="30" customHeight="1">
      <c r="A19" s="126"/>
      <c r="B19" s="77"/>
      <c r="C19" s="125"/>
      <c r="D19" s="124"/>
      <c r="E19" s="85"/>
      <c r="F19" s="123"/>
      <c r="G19" s="122"/>
      <c r="H19" s="85"/>
      <c r="I19" s="150"/>
      <c r="J19" s="81"/>
      <c r="K19" s="94"/>
      <c r="L19" s="120"/>
      <c r="M19" s="77"/>
      <c r="N19" s="119"/>
      <c r="O19" s="118"/>
    </row>
    <row r="20" spans="1:15" ht="30" customHeight="1">
      <c r="A20" s="126"/>
      <c r="B20" s="77"/>
      <c r="C20" s="125"/>
      <c r="D20" s="124"/>
      <c r="E20" s="85"/>
      <c r="F20" s="123"/>
      <c r="G20" s="122"/>
      <c r="H20" s="85"/>
      <c r="I20" s="150"/>
      <c r="J20" s="81"/>
      <c r="K20" s="94"/>
      <c r="L20" s="120"/>
      <c r="M20" s="77"/>
      <c r="N20" s="119"/>
      <c r="O20" s="118"/>
    </row>
    <row r="21" spans="1:15" ht="30" customHeight="1">
      <c r="A21" s="126"/>
      <c r="B21" s="77"/>
      <c r="C21" s="125"/>
      <c r="D21" s="124"/>
      <c r="E21" s="85"/>
      <c r="F21" s="123"/>
      <c r="G21" s="122"/>
      <c r="H21" s="85"/>
      <c r="I21" s="150"/>
      <c r="J21" s="81"/>
      <c r="K21" s="94"/>
      <c r="L21" s="120"/>
      <c r="M21" s="77"/>
      <c r="N21" s="119"/>
      <c r="O21" s="118"/>
    </row>
    <row r="22" spans="1:15" ht="30" customHeight="1">
      <c r="A22" s="126"/>
      <c r="B22" s="77"/>
      <c r="C22" s="125"/>
      <c r="D22" s="124"/>
      <c r="E22" s="85"/>
      <c r="F22" s="123"/>
      <c r="G22" s="122"/>
      <c r="H22" s="85"/>
      <c r="I22" s="150"/>
      <c r="J22" s="81"/>
      <c r="K22" s="94"/>
      <c r="L22" s="120"/>
      <c r="M22" s="77"/>
      <c r="N22" s="119"/>
      <c r="O22" s="118"/>
    </row>
    <row r="23" spans="1:15" ht="30" customHeight="1">
      <c r="A23" s="126"/>
      <c r="B23" s="77"/>
      <c r="C23" s="125"/>
      <c r="D23" s="124"/>
      <c r="E23" s="85"/>
      <c r="F23" s="123"/>
      <c r="G23" s="122"/>
      <c r="H23" s="85"/>
      <c r="I23" s="150"/>
      <c r="J23" s="81"/>
      <c r="K23" s="94"/>
      <c r="L23" s="120"/>
      <c r="M23" s="77"/>
      <c r="N23" s="119"/>
      <c r="O23" s="118"/>
    </row>
    <row r="24" spans="1:15" ht="30" customHeight="1">
      <c r="A24" s="126"/>
      <c r="B24" s="77"/>
      <c r="C24" s="125"/>
      <c r="D24" s="124"/>
      <c r="E24" s="85"/>
      <c r="F24" s="123"/>
      <c r="G24" s="122"/>
      <c r="H24" s="85"/>
      <c r="I24" s="150"/>
      <c r="J24" s="81"/>
      <c r="K24" s="94"/>
      <c r="L24" s="120"/>
      <c r="M24" s="77"/>
      <c r="N24" s="119"/>
      <c r="O24" s="118"/>
    </row>
    <row r="25" spans="1:15" ht="30" customHeight="1">
      <c r="A25" s="126"/>
      <c r="B25" s="77"/>
      <c r="C25" s="125"/>
      <c r="D25" s="124"/>
      <c r="E25" s="85"/>
      <c r="F25" s="123"/>
      <c r="G25" s="122"/>
      <c r="H25" s="85"/>
      <c r="I25" s="150"/>
      <c r="J25" s="81"/>
      <c r="K25" s="94"/>
      <c r="L25" s="120"/>
      <c r="M25" s="77"/>
      <c r="N25" s="119"/>
      <c r="O25" s="118"/>
    </row>
    <row r="26" spans="1:15" ht="30" customHeight="1">
      <c r="A26" s="126"/>
      <c r="B26" s="77"/>
      <c r="C26" s="125"/>
      <c r="D26" s="124"/>
      <c r="E26" s="85"/>
      <c r="F26" s="123"/>
      <c r="G26" s="122"/>
      <c r="H26" s="85"/>
      <c r="I26" s="150"/>
      <c r="J26" s="81"/>
      <c r="K26" s="94"/>
      <c r="L26" s="120"/>
      <c r="M26" s="77"/>
      <c r="N26" s="119"/>
      <c r="O26" s="118"/>
    </row>
    <row r="27" spans="1:15" ht="30" customHeight="1">
      <c r="A27" s="126"/>
      <c r="B27" s="77"/>
      <c r="C27" s="125"/>
      <c r="D27" s="124"/>
      <c r="E27" s="85"/>
      <c r="F27" s="123"/>
      <c r="G27" s="122"/>
      <c r="H27" s="85"/>
      <c r="I27" s="150"/>
      <c r="J27" s="81"/>
      <c r="K27" s="94"/>
      <c r="L27" s="120"/>
      <c r="M27" s="77"/>
      <c r="N27" s="119"/>
      <c r="O27" s="118"/>
    </row>
    <row r="28" spans="1:15" ht="30" customHeight="1">
      <c r="A28" s="126"/>
      <c r="B28" s="77"/>
      <c r="C28" s="125"/>
      <c r="D28" s="124"/>
      <c r="E28" s="85"/>
      <c r="F28" s="123"/>
      <c r="G28" s="122"/>
      <c r="H28" s="85"/>
      <c r="I28" s="150"/>
      <c r="J28" s="81"/>
      <c r="K28" s="94"/>
      <c r="L28" s="120"/>
      <c r="M28" s="77"/>
      <c r="N28" s="119"/>
      <c r="O28" s="118"/>
    </row>
    <row r="29" spans="1:15" ht="30" customHeight="1">
      <c r="A29" s="126"/>
      <c r="B29" s="77"/>
      <c r="C29" s="125"/>
      <c r="D29" s="124"/>
      <c r="E29" s="85"/>
      <c r="F29" s="123"/>
      <c r="G29" s="122"/>
      <c r="H29" s="85"/>
      <c r="I29" s="150"/>
      <c r="J29" s="81"/>
      <c r="K29" s="94"/>
      <c r="L29" s="120"/>
      <c r="M29" s="77"/>
      <c r="N29" s="119"/>
      <c r="O29" s="118"/>
    </row>
    <row r="30" spans="1:15" ht="30" customHeight="1">
      <c r="A30" s="126"/>
      <c r="B30" s="77"/>
      <c r="C30" s="125"/>
      <c r="D30" s="124"/>
      <c r="E30" s="85"/>
      <c r="F30" s="123"/>
      <c r="G30" s="122"/>
      <c r="H30" s="85"/>
      <c r="I30" s="150"/>
      <c r="J30" s="81"/>
      <c r="K30" s="94"/>
      <c r="L30" s="120"/>
      <c r="M30" s="77"/>
      <c r="N30" s="119"/>
      <c r="O30" s="118"/>
    </row>
    <row r="31" spans="1:15" ht="30" customHeight="1">
      <c r="A31" s="126"/>
      <c r="B31" s="77"/>
      <c r="C31" s="125"/>
      <c r="D31" s="124"/>
      <c r="E31" s="85"/>
      <c r="F31" s="123"/>
      <c r="G31" s="122"/>
      <c r="H31" s="85"/>
      <c r="I31" s="150"/>
      <c r="J31" s="81"/>
      <c r="K31" s="94"/>
      <c r="L31" s="120"/>
      <c r="M31" s="77"/>
      <c r="N31" s="119"/>
      <c r="O31" s="118"/>
    </row>
    <row r="32" spans="1:15" ht="30" customHeight="1">
      <c r="A32" s="126"/>
      <c r="B32" s="77"/>
      <c r="C32" s="125"/>
      <c r="D32" s="124"/>
      <c r="E32" s="85"/>
      <c r="F32" s="123"/>
      <c r="G32" s="122"/>
      <c r="H32" s="85"/>
      <c r="I32" s="150"/>
      <c r="J32" s="81"/>
      <c r="K32" s="94"/>
      <c r="L32" s="120"/>
      <c r="M32" s="77"/>
      <c r="N32" s="119"/>
      <c r="O32" s="118"/>
    </row>
    <row r="33" spans="1:15" ht="30" customHeight="1">
      <c r="A33" s="126"/>
      <c r="B33" s="77"/>
      <c r="C33" s="125"/>
      <c r="D33" s="124"/>
      <c r="E33" s="85"/>
      <c r="F33" s="123"/>
      <c r="G33" s="122"/>
      <c r="H33" s="85"/>
      <c r="I33" s="150"/>
      <c r="J33" s="81"/>
      <c r="K33" s="94"/>
      <c r="L33" s="120"/>
      <c r="M33" s="77"/>
      <c r="N33" s="119"/>
      <c r="O33" s="118"/>
    </row>
    <row r="34" spans="1:15" ht="30" customHeight="1">
      <c r="A34" s="126"/>
      <c r="B34" s="77"/>
      <c r="C34" s="125"/>
      <c r="D34" s="124"/>
      <c r="E34" s="85"/>
      <c r="F34" s="123"/>
      <c r="G34" s="122"/>
      <c r="H34" s="85"/>
      <c r="I34" s="150"/>
      <c r="J34" s="81"/>
      <c r="K34" s="94"/>
      <c r="L34" s="120"/>
      <c r="M34" s="77"/>
      <c r="N34" s="119"/>
      <c r="O34" s="118"/>
    </row>
    <row r="35" spans="1:15" ht="30" customHeight="1">
      <c r="A35" s="126"/>
      <c r="B35" s="77"/>
      <c r="C35" s="125"/>
      <c r="D35" s="124"/>
      <c r="E35" s="85"/>
      <c r="F35" s="123"/>
      <c r="G35" s="122"/>
      <c r="H35" s="85"/>
      <c r="I35" s="150"/>
      <c r="J35" s="81"/>
      <c r="K35" s="94"/>
      <c r="L35" s="120"/>
      <c r="M35" s="77"/>
      <c r="N35" s="119"/>
      <c r="O35" s="118"/>
    </row>
    <row r="36" spans="1:15" ht="30" customHeight="1">
      <c r="A36" s="126"/>
      <c r="B36" s="77"/>
      <c r="C36" s="125"/>
      <c r="D36" s="124"/>
      <c r="E36" s="85"/>
      <c r="F36" s="123"/>
      <c r="G36" s="122"/>
      <c r="H36" s="85"/>
      <c r="I36" s="150"/>
      <c r="J36" s="81"/>
      <c r="K36" s="94"/>
      <c r="L36" s="120"/>
      <c r="M36" s="77"/>
      <c r="N36" s="119"/>
      <c r="O36" s="118"/>
    </row>
    <row r="37" spans="1:15" ht="30" customHeight="1">
      <c r="A37" s="126"/>
      <c r="B37" s="77"/>
      <c r="C37" s="125"/>
      <c r="D37" s="124"/>
      <c r="E37" s="85"/>
      <c r="F37" s="123"/>
      <c r="G37" s="122"/>
      <c r="H37" s="85"/>
      <c r="I37" s="150"/>
      <c r="J37" s="81"/>
      <c r="K37" s="94"/>
      <c r="L37" s="120"/>
      <c r="M37" s="77"/>
      <c r="N37" s="119"/>
      <c r="O37" s="118"/>
    </row>
    <row r="38" spans="1:15" ht="30" customHeight="1">
      <c r="A38" s="126"/>
      <c r="B38" s="77"/>
      <c r="C38" s="125"/>
      <c r="D38" s="124"/>
      <c r="E38" s="85"/>
      <c r="F38" s="123"/>
      <c r="G38" s="122"/>
      <c r="H38" s="85"/>
      <c r="I38" s="150"/>
      <c r="J38" s="81"/>
      <c r="K38" s="94"/>
      <c r="L38" s="120"/>
      <c r="M38" s="77"/>
      <c r="N38" s="119"/>
      <c r="O38" s="118"/>
    </row>
    <row r="39" spans="1:15" ht="30" customHeight="1">
      <c r="A39" s="126"/>
      <c r="B39" s="77"/>
      <c r="C39" s="125"/>
      <c r="D39" s="124"/>
      <c r="E39" s="85"/>
      <c r="F39" s="123"/>
      <c r="G39" s="122"/>
      <c r="H39" s="85"/>
      <c r="I39" s="150"/>
      <c r="J39" s="81"/>
      <c r="K39" s="94"/>
      <c r="L39" s="120"/>
      <c r="M39" s="77"/>
      <c r="N39" s="119"/>
      <c r="O39" s="118"/>
    </row>
    <row r="40" spans="1:15" ht="30" customHeight="1">
      <c r="A40" s="126"/>
      <c r="B40" s="77"/>
      <c r="C40" s="125"/>
      <c r="D40" s="124"/>
      <c r="E40" s="85"/>
      <c r="F40" s="123"/>
      <c r="G40" s="122"/>
      <c r="H40" s="85"/>
      <c r="I40" s="150"/>
      <c r="J40" s="81"/>
      <c r="K40" s="94"/>
      <c r="L40" s="120"/>
      <c r="M40" s="77"/>
      <c r="N40" s="119"/>
      <c r="O40" s="118"/>
    </row>
    <row r="41" spans="1:15" ht="30" customHeight="1">
      <c r="A41" s="126"/>
      <c r="B41" s="77"/>
      <c r="C41" s="125"/>
      <c r="D41" s="124"/>
      <c r="E41" s="85"/>
      <c r="F41" s="123"/>
      <c r="G41" s="122"/>
      <c r="H41" s="85"/>
      <c r="I41" s="150"/>
      <c r="J41" s="81"/>
      <c r="K41" s="94"/>
      <c r="L41" s="120"/>
      <c r="M41" s="77"/>
      <c r="N41" s="119"/>
      <c r="O41" s="118"/>
    </row>
    <row r="42" spans="1:15" ht="30" customHeight="1">
      <c r="A42" s="126"/>
      <c r="B42" s="77"/>
      <c r="C42" s="125"/>
      <c r="D42" s="124"/>
      <c r="E42" s="85"/>
      <c r="F42" s="123"/>
      <c r="G42" s="122"/>
      <c r="H42" s="85"/>
      <c r="I42" s="150"/>
      <c r="J42" s="81"/>
      <c r="K42" s="94"/>
      <c r="L42" s="120"/>
      <c r="M42" s="77"/>
      <c r="N42" s="119"/>
      <c r="O42" s="118"/>
    </row>
    <row r="43" spans="1:15" ht="30" customHeight="1">
      <c r="A43" s="126"/>
      <c r="B43" s="77"/>
      <c r="C43" s="125"/>
      <c r="D43" s="124"/>
      <c r="E43" s="85"/>
      <c r="F43" s="123"/>
      <c r="G43" s="122"/>
      <c r="H43" s="85"/>
      <c r="I43" s="150"/>
      <c r="J43" s="81"/>
      <c r="K43" s="94"/>
      <c r="L43" s="120"/>
      <c r="M43" s="77"/>
      <c r="N43" s="119"/>
      <c r="O43" s="118"/>
    </row>
    <row r="44" spans="1:15" ht="30" customHeight="1">
      <c r="A44" s="126"/>
      <c r="B44" s="77"/>
      <c r="C44" s="125"/>
      <c r="D44" s="124"/>
      <c r="E44" s="85"/>
      <c r="F44" s="123"/>
      <c r="G44" s="122"/>
      <c r="H44" s="85"/>
      <c r="I44" s="150"/>
      <c r="J44" s="81"/>
      <c r="K44" s="94"/>
      <c r="L44" s="120"/>
      <c r="M44" s="77"/>
      <c r="N44" s="119"/>
      <c r="O44" s="118"/>
    </row>
    <row r="45" spans="1:15" ht="30" customHeight="1">
      <c r="A45" s="126"/>
      <c r="B45" s="77"/>
      <c r="C45" s="125"/>
      <c r="D45" s="124"/>
      <c r="E45" s="85"/>
      <c r="F45" s="123"/>
      <c r="G45" s="122"/>
      <c r="H45" s="85"/>
      <c r="I45" s="150"/>
      <c r="J45" s="81"/>
      <c r="K45" s="94"/>
      <c r="L45" s="120"/>
      <c r="M45" s="77"/>
      <c r="N45" s="119"/>
      <c r="O45" s="118"/>
    </row>
    <row r="46" spans="1:15" ht="30" customHeight="1">
      <c r="A46" s="126"/>
      <c r="B46" s="77"/>
      <c r="C46" s="125"/>
      <c r="D46" s="124"/>
      <c r="E46" s="85"/>
      <c r="F46" s="123"/>
      <c r="G46" s="122"/>
      <c r="H46" s="85"/>
      <c r="I46" s="150"/>
      <c r="J46" s="81"/>
      <c r="K46" s="94"/>
      <c r="L46" s="120"/>
      <c r="M46" s="77"/>
      <c r="N46" s="119"/>
      <c r="O46" s="118"/>
    </row>
    <row r="47" spans="1:15" ht="30" customHeight="1">
      <c r="A47" s="126"/>
      <c r="B47" s="77"/>
      <c r="C47" s="125"/>
      <c r="D47" s="124"/>
      <c r="E47" s="85"/>
      <c r="F47" s="123"/>
      <c r="G47" s="122"/>
      <c r="H47" s="85"/>
      <c r="I47" s="150"/>
      <c r="J47" s="81"/>
      <c r="K47" s="94"/>
      <c r="L47" s="120"/>
      <c r="M47" s="77"/>
      <c r="N47" s="119"/>
      <c r="O47" s="118"/>
    </row>
    <row r="48" spans="1:15" ht="30" customHeight="1">
      <c r="A48" s="126"/>
      <c r="B48" s="77"/>
      <c r="C48" s="125"/>
      <c r="D48" s="124"/>
      <c r="E48" s="85"/>
      <c r="F48" s="123"/>
      <c r="G48" s="122"/>
      <c r="H48" s="85"/>
      <c r="I48" s="150"/>
      <c r="J48" s="81"/>
      <c r="K48" s="94"/>
      <c r="L48" s="120"/>
      <c r="M48" s="77"/>
      <c r="N48" s="119"/>
      <c r="O48" s="118"/>
    </row>
    <row r="49" spans="1:15" ht="30" customHeight="1">
      <c r="A49" s="126"/>
      <c r="B49" s="77"/>
      <c r="C49" s="125"/>
      <c r="D49" s="124"/>
      <c r="E49" s="85"/>
      <c r="F49" s="123"/>
      <c r="G49" s="122"/>
      <c r="H49" s="85"/>
      <c r="I49" s="150"/>
      <c r="J49" s="81"/>
      <c r="K49" s="94"/>
      <c r="L49" s="120"/>
      <c r="M49" s="77"/>
      <c r="N49" s="119"/>
      <c r="O49" s="118"/>
    </row>
    <row r="50" spans="1:15" ht="30" customHeight="1">
      <c r="A50" s="126"/>
      <c r="B50" s="77"/>
      <c r="C50" s="125"/>
      <c r="D50" s="124"/>
      <c r="E50" s="85"/>
      <c r="F50" s="123"/>
      <c r="G50" s="122"/>
      <c r="H50" s="85"/>
      <c r="I50" s="150"/>
      <c r="J50" s="81"/>
      <c r="K50" s="94"/>
      <c r="L50" s="120"/>
      <c r="M50" s="77"/>
      <c r="N50" s="119"/>
      <c r="O50" s="118"/>
    </row>
    <row r="51" spans="1:15" ht="30" customHeight="1">
      <c r="A51" s="126"/>
      <c r="B51" s="77"/>
      <c r="C51" s="125"/>
      <c r="D51" s="124"/>
      <c r="E51" s="85"/>
      <c r="F51" s="123"/>
      <c r="G51" s="122"/>
      <c r="H51" s="85"/>
      <c r="I51" s="150"/>
      <c r="J51" s="81"/>
      <c r="K51" s="94"/>
      <c r="L51" s="120"/>
      <c r="M51" s="77"/>
      <c r="N51" s="119"/>
      <c r="O51" s="118"/>
    </row>
    <row r="52" spans="1:15" ht="30" customHeight="1">
      <c r="A52" s="126"/>
      <c r="B52" s="77"/>
      <c r="C52" s="125"/>
      <c r="D52" s="124"/>
      <c r="E52" s="85"/>
      <c r="F52" s="123"/>
      <c r="G52" s="122"/>
      <c r="H52" s="85"/>
      <c r="I52" s="150"/>
      <c r="J52" s="81"/>
      <c r="K52" s="94"/>
      <c r="L52" s="120"/>
      <c r="M52" s="77"/>
      <c r="N52" s="119"/>
      <c r="O52" s="118"/>
    </row>
    <row r="53" spans="1:15" ht="30" customHeight="1">
      <c r="A53" s="126"/>
      <c r="B53" s="77"/>
      <c r="C53" s="125"/>
      <c r="D53" s="124"/>
      <c r="E53" s="85"/>
      <c r="F53" s="123"/>
      <c r="G53" s="122"/>
      <c r="H53" s="85"/>
      <c r="I53" s="150"/>
      <c r="J53" s="81"/>
      <c r="K53" s="94"/>
      <c r="L53" s="120"/>
      <c r="M53" s="77"/>
      <c r="N53" s="119"/>
      <c r="O53" s="118"/>
    </row>
    <row r="54" spans="1:15" ht="30" customHeight="1">
      <c r="A54" s="126"/>
      <c r="B54" s="77"/>
      <c r="C54" s="125"/>
      <c r="D54" s="124"/>
      <c r="E54" s="85"/>
      <c r="F54" s="123"/>
      <c r="G54" s="122"/>
      <c r="H54" s="85"/>
      <c r="I54" s="150"/>
      <c r="J54" s="81"/>
      <c r="K54" s="94"/>
      <c r="L54" s="120"/>
      <c r="M54" s="77"/>
      <c r="N54" s="119"/>
      <c r="O54" s="118"/>
    </row>
    <row r="55" spans="1:15" ht="30" customHeight="1">
      <c r="A55" s="126"/>
      <c r="B55" s="77"/>
      <c r="C55" s="125"/>
      <c r="D55" s="124"/>
      <c r="E55" s="85"/>
      <c r="F55" s="123"/>
      <c r="G55" s="122"/>
      <c r="H55" s="85"/>
      <c r="I55" s="150"/>
      <c r="J55" s="81"/>
      <c r="K55" s="94"/>
      <c r="L55" s="120"/>
      <c r="M55" s="77"/>
      <c r="N55" s="119"/>
      <c r="O55" s="118"/>
    </row>
    <row r="56" spans="1:15" ht="30" customHeight="1">
      <c r="A56" s="126"/>
      <c r="B56" s="77"/>
      <c r="C56" s="125"/>
      <c r="D56" s="124"/>
      <c r="E56" s="85"/>
      <c r="F56" s="123"/>
      <c r="G56" s="122"/>
      <c r="H56" s="85"/>
      <c r="I56" s="150"/>
      <c r="J56" s="81"/>
      <c r="K56" s="94"/>
      <c r="L56" s="120"/>
      <c r="M56" s="77"/>
      <c r="N56" s="119"/>
      <c r="O56" s="118"/>
    </row>
    <row r="57" spans="1:15" ht="30" customHeight="1">
      <c r="A57" s="126"/>
      <c r="B57" s="77"/>
      <c r="C57" s="125"/>
      <c r="D57" s="124"/>
      <c r="E57" s="85"/>
      <c r="F57" s="123"/>
      <c r="G57" s="122"/>
      <c r="H57" s="85"/>
      <c r="I57" s="150"/>
      <c r="J57" s="81"/>
      <c r="K57" s="94"/>
      <c r="L57" s="120"/>
      <c r="M57" s="77"/>
      <c r="N57" s="119"/>
      <c r="O57" s="118"/>
    </row>
    <row r="58" spans="1:15" ht="30" customHeight="1">
      <c r="A58" s="126"/>
      <c r="B58" s="77"/>
      <c r="C58" s="125"/>
      <c r="D58" s="124"/>
      <c r="E58" s="85"/>
      <c r="F58" s="123"/>
      <c r="G58" s="122"/>
      <c r="H58" s="85"/>
      <c r="I58" s="150"/>
      <c r="J58" s="81"/>
      <c r="K58" s="94"/>
      <c r="L58" s="120"/>
      <c r="M58" s="77"/>
      <c r="N58" s="119"/>
      <c r="O58" s="118"/>
    </row>
    <row r="59" spans="1:15" ht="30" customHeight="1">
      <c r="A59" s="126"/>
      <c r="B59" s="77"/>
      <c r="C59" s="125"/>
      <c r="D59" s="124"/>
      <c r="E59" s="85"/>
      <c r="F59" s="123"/>
      <c r="G59" s="122"/>
      <c r="H59" s="85"/>
      <c r="I59" s="150"/>
      <c r="J59" s="81"/>
      <c r="K59" s="94"/>
      <c r="L59" s="120"/>
      <c r="M59" s="77"/>
      <c r="N59" s="119"/>
      <c r="O59" s="118"/>
    </row>
    <row r="60" spans="1:15" ht="30" customHeight="1">
      <c r="A60" s="126"/>
      <c r="B60" s="77"/>
      <c r="C60" s="125"/>
      <c r="D60" s="124"/>
      <c r="E60" s="85"/>
      <c r="F60" s="123"/>
      <c r="G60" s="122"/>
      <c r="H60" s="85"/>
      <c r="I60" s="150"/>
      <c r="J60" s="81"/>
      <c r="K60" s="94"/>
      <c r="L60" s="120"/>
      <c r="M60" s="77"/>
      <c r="N60" s="119"/>
      <c r="O60" s="118"/>
    </row>
    <row r="61" spans="1:15" ht="30" customHeight="1">
      <c r="A61" s="126"/>
      <c r="B61" s="77"/>
      <c r="C61" s="125"/>
      <c r="D61" s="124"/>
      <c r="E61" s="85"/>
      <c r="F61" s="123"/>
      <c r="G61" s="122"/>
      <c r="H61" s="85"/>
      <c r="I61" s="150"/>
      <c r="J61" s="81"/>
      <c r="K61" s="94"/>
      <c r="L61" s="120"/>
      <c r="M61" s="77"/>
      <c r="N61" s="119"/>
      <c r="O61" s="118"/>
    </row>
    <row r="62" spans="1:15" ht="30" customHeight="1">
      <c r="A62" s="126"/>
      <c r="B62" s="77"/>
      <c r="C62" s="125"/>
      <c r="D62" s="124"/>
      <c r="E62" s="85"/>
      <c r="F62" s="123"/>
      <c r="G62" s="122"/>
      <c r="H62" s="85"/>
      <c r="I62" s="150"/>
      <c r="J62" s="81"/>
      <c r="K62" s="94"/>
      <c r="L62" s="120"/>
      <c r="M62" s="77"/>
      <c r="N62" s="119"/>
      <c r="O62" s="118"/>
    </row>
    <row r="63" spans="1:15" ht="30" customHeight="1">
      <c r="A63" s="126"/>
      <c r="B63" s="77"/>
      <c r="C63" s="125"/>
      <c r="D63" s="124"/>
      <c r="E63" s="85"/>
      <c r="F63" s="123"/>
      <c r="G63" s="122"/>
      <c r="H63" s="85"/>
      <c r="I63" s="150"/>
      <c r="J63" s="81"/>
      <c r="K63" s="94"/>
      <c r="L63" s="120"/>
      <c r="M63" s="77"/>
      <c r="N63" s="119"/>
      <c r="O63" s="118"/>
    </row>
    <row r="64" spans="1:15" ht="30" customHeight="1">
      <c r="A64" s="126"/>
      <c r="B64" s="77"/>
      <c r="C64" s="125"/>
      <c r="D64" s="124"/>
      <c r="E64" s="85"/>
      <c r="F64" s="123"/>
      <c r="G64" s="122"/>
      <c r="H64" s="85"/>
      <c r="I64" s="150"/>
      <c r="J64" s="81"/>
      <c r="K64" s="94"/>
      <c r="L64" s="120"/>
      <c r="M64" s="77"/>
      <c r="N64" s="119"/>
      <c r="O64" s="118"/>
    </row>
    <row r="65" spans="1:15" ht="30" customHeight="1">
      <c r="A65" s="126"/>
      <c r="B65" s="77"/>
      <c r="C65" s="125"/>
      <c r="D65" s="124"/>
      <c r="E65" s="85"/>
      <c r="F65" s="123"/>
      <c r="G65" s="122"/>
      <c r="H65" s="85"/>
      <c r="I65" s="150"/>
      <c r="J65" s="81"/>
      <c r="K65" s="94"/>
      <c r="L65" s="120"/>
      <c r="M65" s="77"/>
      <c r="N65" s="119"/>
      <c r="O65" s="118"/>
    </row>
    <row r="66" spans="1:15" ht="30" customHeight="1">
      <c r="A66" s="126"/>
      <c r="B66" s="77"/>
      <c r="C66" s="125"/>
      <c r="D66" s="124"/>
      <c r="E66" s="85"/>
      <c r="F66" s="123"/>
      <c r="G66" s="122"/>
      <c r="H66" s="85"/>
      <c r="I66" s="150"/>
      <c r="J66" s="81"/>
      <c r="K66" s="94"/>
      <c r="L66" s="120"/>
      <c r="M66" s="77"/>
      <c r="N66" s="119"/>
      <c r="O66" s="118"/>
    </row>
    <row r="67" spans="1:15" ht="30" customHeight="1">
      <c r="A67" s="126"/>
      <c r="B67" s="77"/>
      <c r="C67" s="125"/>
      <c r="D67" s="124"/>
      <c r="E67" s="85"/>
      <c r="F67" s="123"/>
      <c r="G67" s="122"/>
      <c r="H67" s="85"/>
      <c r="I67" s="150"/>
      <c r="J67" s="81"/>
      <c r="K67" s="94"/>
      <c r="L67" s="120"/>
      <c r="M67" s="77"/>
      <c r="N67" s="119"/>
      <c r="O67" s="118"/>
    </row>
    <row r="68" spans="1:15" ht="30" customHeight="1">
      <c r="A68" s="126"/>
      <c r="B68" s="77"/>
      <c r="C68" s="125"/>
      <c r="D68" s="124"/>
      <c r="E68" s="85"/>
      <c r="F68" s="123"/>
      <c r="G68" s="122"/>
      <c r="H68" s="85"/>
      <c r="I68" s="150"/>
      <c r="J68" s="81"/>
      <c r="K68" s="94"/>
      <c r="L68" s="120"/>
      <c r="M68" s="77"/>
      <c r="N68" s="119"/>
      <c r="O68" s="118"/>
    </row>
    <row r="69" spans="1:15" ht="30" customHeight="1">
      <c r="A69" s="126"/>
      <c r="B69" s="77"/>
      <c r="C69" s="125"/>
      <c r="D69" s="124"/>
      <c r="E69" s="85"/>
      <c r="F69" s="123"/>
      <c r="G69" s="122"/>
      <c r="H69" s="85"/>
      <c r="I69" s="150"/>
      <c r="J69" s="81"/>
      <c r="K69" s="94"/>
      <c r="L69" s="120"/>
      <c r="M69" s="77"/>
      <c r="N69" s="119"/>
      <c r="O69" s="118"/>
    </row>
    <row r="70" spans="1:15" ht="30" customHeight="1">
      <c r="A70" s="126"/>
      <c r="B70" s="77"/>
      <c r="C70" s="125"/>
      <c r="D70" s="124"/>
      <c r="E70" s="85"/>
      <c r="F70" s="123"/>
      <c r="G70" s="122"/>
      <c r="H70" s="85"/>
      <c r="I70" s="150"/>
      <c r="J70" s="81"/>
      <c r="K70" s="94"/>
      <c r="L70" s="120"/>
      <c r="M70" s="77"/>
      <c r="N70" s="119"/>
      <c r="O70" s="118"/>
    </row>
    <row r="71" spans="1:15" ht="30" customHeight="1">
      <c r="A71" s="126"/>
      <c r="B71" s="77"/>
      <c r="C71" s="125"/>
      <c r="D71" s="124"/>
      <c r="E71" s="85"/>
      <c r="F71" s="123"/>
      <c r="G71" s="122"/>
      <c r="H71" s="85"/>
      <c r="I71" s="150"/>
      <c r="J71" s="81"/>
      <c r="K71" s="94"/>
      <c r="L71" s="120"/>
      <c r="M71" s="77"/>
      <c r="N71" s="119"/>
      <c r="O71" s="118"/>
    </row>
    <row r="72" spans="1:15" ht="30" customHeight="1">
      <c r="A72" s="126"/>
      <c r="B72" s="77"/>
      <c r="C72" s="125"/>
      <c r="D72" s="124"/>
      <c r="E72" s="85"/>
      <c r="F72" s="123"/>
      <c r="G72" s="122"/>
      <c r="H72" s="85"/>
      <c r="I72" s="150"/>
      <c r="J72" s="81"/>
      <c r="K72" s="94"/>
      <c r="L72" s="120"/>
      <c r="M72" s="77"/>
      <c r="N72" s="119"/>
      <c r="O72" s="118"/>
    </row>
    <row r="73" spans="1:15" ht="30" customHeight="1">
      <c r="A73" s="126"/>
      <c r="B73" s="77"/>
      <c r="C73" s="125"/>
      <c r="D73" s="124"/>
      <c r="E73" s="85"/>
      <c r="F73" s="123"/>
      <c r="G73" s="122"/>
      <c r="H73" s="85"/>
      <c r="I73" s="150"/>
      <c r="J73" s="81"/>
      <c r="K73" s="94"/>
      <c r="L73" s="120"/>
      <c r="M73" s="77"/>
      <c r="N73" s="119"/>
      <c r="O73" s="118"/>
    </row>
    <row r="74" spans="1:15" ht="30" customHeight="1">
      <c r="A74" s="126"/>
      <c r="B74" s="77"/>
      <c r="C74" s="125"/>
      <c r="D74" s="124"/>
      <c r="E74" s="85"/>
      <c r="F74" s="123"/>
      <c r="G74" s="122"/>
      <c r="H74" s="85"/>
      <c r="I74" s="150"/>
      <c r="J74" s="81"/>
      <c r="K74" s="94"/>
      <c r="L74" s="120"/>
      <c r="M74" s="77"/>
      <c r="N74" s="119"/>
      <c r="O74" s="118"/>
    </row>
    <row r="75" spans="1:15" ht="30" customHeight="1">
      <c r="A75" s="126"/>
      <c r="B75" s="77"/>
      <c r="C75" s="125"/>
      <c r="D75" s="124"/>
      <c r="E75" s="85"/>
      <c r="F75" s="123"/>
      <c r="G75" s="122"/>
      <c r="H75" s="85"/>
      <c r="I75" s="150"/>
      <c r="J75" s="81"/>
      <c r="K75" s="94"/>
      <c r="L75" s="120"/>
      <c r="M75" s="77"/>
      <c r="N75" s="119"/>
      <c r="O75" s="118"/>
    </row>
    <row r="76" spans="1:15" ht="30" customHeight="1">
      <c r="A76" s="126"/>
      <c r="B76" s="77"/>
      <c r="C76" s="125"/>
      <c r="D76" s="124"/>
      <c r="E76" s="85"/>
      <c r="F76" s="123"/>
      <c r="G76" s="122"/>
      <c r="H76" s="85"/>
      <c r="I76" s="150"/>
      <c r="J76" s="81"/>
      <c r="K76" s="94"/>
      <c r="L76" s="120"/>
      <c r="M76" s="77"/>
      <c r="N76" s="119"/>
      <c r="O76" s="118"/>
    </row>
    <row r="77" spans="1:15" ht="30" customHeight="1">
      <c r="A77" s="126"/>
      <c r="B77" s="77"/>
      <c r="C77" s="125"/>
      <c r="D77" s="124"/>
      <c r="E77" s="85"/>
      <c r="F77" s="123"/>
      <c r="G77" s="122"/>
      <c r="H77" s="85"/>
      <c r="I77" s="150"/>
      <c r="J77" s="81"/>
      <c r="K77" s="94"/>
      <c r="L77" s="120"/>
      <c r="M77" s="77"/>
      <c r="N77" s="119"/>
      <c r="O77" s="118"/>
    </row>
    <row r="78" spans="1:15" ht="30" customHeight="1">
      <c r="A78" s="126"/>
      <c r="B78" s="77"/>
      <c r="C78" s="125"/>
      <c r="D78" s="124"/>
      <c r="E78" s="85"/>
      <c r="F78" s="123"/>
      <c r="G78" s="122"/>
      <c r="H78" s="85"/>
      <c r="I78" s="150"/>
      <c r="J78" s="81"/>
      <c r="K78" s="94"/>
      <c r="L78" s="120"/>
      <c r="M78" s="77"/>
      <c r="N78" s="119"/>
      <c r="O78" s="118"/>
    </row>
    <row r="79" spans="1:15" ht="30" customHeight="1">
      <c r="A79" s="126"/>
      <c r="B79" s="77"/>
      <c r="C79" s="125"/>
      <c r="D79" s="124"/>
      <c r="E79" s="85"/>
      <c r="F79" s="123"/>
      <c r="G79" s="122"/>
      <c r="H79" s="85"/>
      <c r="I79" s="150"/>
      <c r="J79" s="81"/>
      <c r="K79" s="94"/>
      <c r="L79" s="120"/>
      <c r="M79" s="77"/>
      <c r="N79" s="119"/>
      <c r="O79" s="118"/>
    </row>
    <row r="80" spans="1:15" ht="30" customHeight="1">
      <c r="A80" s="126"/>
      <c r="B80" s="77"/>
      <c r="C80" s="125"/>
      <c r="D80" s="124"/>
      <c r="E80" s="85"/>
      <c r="F80" s="123"/>
      <c r="G80" s="122"/>
      <c r="H80" s="85"/>
      <c r="I80" s="150"/>
      <c r="J80" s="81"/>
      <c r="K80" s="94"/>
      <c r="L80" s="120"/>
      <c r="M80" s="77"/>
      <c r="N80" s="119"/>
      <c r="O80" s="118"/>
    </row>
    <row r="81" spans="1:15" ht="30" customHeight="1">
      <c r="A81" s="126"/>
      <c r="B81" s="77"/>
      <c r="C81" s="125"/>
      <c r="D81" s="124"/>
      <c r="E81" s="85"/>
      <c r="F81" s="123"/>
      <c r="G81" s="122"/>
      <c r="H81" s="85"/>
      <c r="I81" s="150"/>
      <c r="J81" s="81"/>
      <c r="K81" s="94"/>
      <c r="L81" s="120"/>
      <c r="M81" s="77"/>
      <c r="N81" s="119"/>
      <c r="O81" s="118"/>
    </row>
    <row r="82" spans="1:15" ht="30" customHeight="1">
      <c r="A82" s="126"/>
      <c r="B82" s="77"/>
      <c r="C82" s="125"/>
      <c r="D82" s="124"/>
      <c r="E82" s="85"/>
      <c r="F82" s="123"/>
      <c r="G82" s="122"/>
      <c r="H82" s="85"/>
      <c r="I82" s="150"/>
      <c r="J82" s="81"/>
      <c r="K82" s="94"/>
      <c r="L82" s="120"/>
      <c r="M82" s="77"/>
      <c r="N82" s="119"/>
      <c r="O82" s="118"/>
    </row>
    <row r="83" spans="1:15" ht="30" customHeight="1">
      <c r="A83" s="126"/>
      <c r="B83" s="77"/>
      <c r="C83" s="125"/>
      <c r="D83" s="124"/>
      <c r="E83" s="85"/>
      <c r="F83" s="123"/>
      <c r="G83" s="122"/>
      <c r="H83" s="85"/>
      <c r="I83" s="150"/>
      <c r="J83" s="81"/>
      <c r="K83" s="94"/>
      <c r="L83" s="120"/>
      <c r="M83" s="77"/>
      <c r="N83" s="119"/>
      <c r="O83" s="118"/>
    </row>
    <row r="84" spans="1:15" ht="30" customHeight="1">
      <c r="A84" s="126"/>
      <c r="B84" s="77"/>
      <c r="C84" s="125"/>
      <c r="D84" s="124"/>
      <c r="E84" s="85"/>
      <c r="F84" s="123"/>
      <c r="G84" s="122"/>
      <c r="H84" s="85"/>
      <c r="I84" s="150"/>
      <c r="J84" s="81"/>
      <c r="K84" s="94"/>
      <c r="L84" s="120"/>
      <c r="M84" s="77"/>
      <c r="N84" s="119"/>
      <c r="O84" s="118"/>
    </row>
    <row r="85" spans="1:15" ht="30" customHeight="1">
      <c r="A85" s="126"/>
      <c r="B85" s="77"/>
      <c r="C85" s="125"/>
      <c r="D85" s="124"/>
      <c r="E85" s="85"/>
      <c r="F85" s="123"/>
      <c r="G85" s="122"/>
      <c r="H85" s="85"/>
      <c r="I85" s="150"/>
      <c r="J85" s="81"/>
      <c r="K85" s="94"/>
      <c r="L85" s="120"/>
      <c r="M85" s="77"/>
      <c r="N85" s="119"/>
      <c r="O85" s="118"/>
    </row>
    <row r="86" spans="1:15" ht="30" customHeight="1">
      <c r="A86" s="126"/>
      <c r="B86" s="77"/>
      <c r="C86" s="125"/>
      <c r="D86" s="124"/>
      <c r="E86" s="85"/>
      <c r="F86" s="123"/>
      <c r="G86" s="122"/>
      <c r="H86" s="85"/>
      <c r="I86" s="150"/>
      <c r="J86" s="81"/>
      <c r="K86" s="94"/>
      <c r="L86" s="120"/>
      <c r="M86" s="77"/>
      <c r="N86" s="119"/>
      <c r="O86" s="118"/>
    </row>
    <row r="87" spans="1:15" ht="30" customHeight="1">
      <c r="A87" s="126"/>
      <c r="B87" s="77"/>
      <c r="C87" s="125"/>
      <c r="D87" s="124"/>
      <c r="E87" s="85"/>
      <c r="F87" s="123"/>
      <c r="G87" s="122"/>
      <c r="H87" s="85"/>
      <c r="I87" s="150"/>
      <c r="J87" s="81"/>
      <c r="K87" s="94"/>
      <c r="L87" s="120"/>
      <c r="M87" s="77"/>
      <c r="N87" s="119"/>
      <c r="O87" s="118"/>
    </row>
    <row r="88" spans="1:15" ht="30" customHeight="1">
      <c r="A88" s="126"/>
      <c r="B88" s="77"/>
      <c r="C88" s="125"/>
      <c r="D88" s="124"/>
      <c r="E88" s="85"/>
      <c r="F88" s="123"/>
      <c r="G88" s="122"/>
      <c r="H88" s="85"/>
      <c r="I88" s="150"/>
      <c r="J88" s="81"/>
      <c r="K88" s="94"/>
      <c r="L88" s="120"/>
      <c r="M88" s="77"/>
      <c r="N88" s="119"/>
      <c r="O88" s="118"/>
    </row>
    <row r="89" spans="1:15" ht="30" customHeight="1">
      <c r="A89" s="126"/>
      <c r="B89" s="77"/>
      <c r="C89" s="125"/>
      <c r="D89" s="124"/>
      <c r="E89" s="85"/>
      <c r="F89" s="123"/>
      <c r="G89" s="122"/>
      <c r="H89" s="85"/>
      <c r="I89" s="150"/>
      <c r="J89" s="81"/>
      <c r="K89" s="94"/>
      <c r="L89" s="120"/>
      <c r="M89" s="77"/>
      <c r="N89" s="119"/>
      <c r="O89" s="118"/>
    </row>
    <row r="90" spans="1:15" ht="30" customHeight="1">
      <c r="A90" s="126"/>
      <c r="B90" s="77"/>
      <c r="C90" s="125"/>
      <c r="D90" s="124"/>
      <c r="E90" s="85"/>
      <c r="F90" s="123"/>
      <c r="G90" s="122"/>
      <c r="H90" s="85"/>
      <c r="I90" s="150"/>
      <c r="J90" s="81"/>
      <c r="K90" s="94"/>
      <c r="L90" s="120"/>
      <c r="M90" s="77"/>
      <c r="N90" s="119"/>
      <c r="O90" s="118"/>
    </row>
    <row r="91" spans="1:15" ht="30" customHeight="1">
      <c r="A91" s="126"/>
      <c r="B91" s="77"/>
      <c r="C91" s="125"/>
      <c r="D91" s="124"/>
      <c r="E91" s="85"/>
      <c r="F91" s="123"/>
      <c r="G91" s="122"/>
      <c r="H91" s="85"/>
      <c r="I91" s="150"/>
      <c r="J91" s="81"/>
      <c r="K91" s="94"/>
      <c r="L91" s="120"/>
      <c r="M91" s="77"/>
      <c r="N91" s="119"/>
      <c r="O91" s="118"/>
    </row>
    <row r="92" spans="1:15" ht="30" customHeight="1">
      <c r="A92" s="126"/>
      <c r="B92" s="77"/>
      <c r="C92" s="125"/>
      <c r="D92" s="124"/>
      <c r="E92" s="85"/>
      <c r="F92" s="123"/>
      <c r="G92" s="122"/>
      <c r="H92" s="85"/>
      <c r="I92" s="150"/>
      <c r="J92" s="81"/>
      <c r="K92" s="94"/>
      <c r="L92" s="120"/>
      <c r="M92" s="77"/>
      <c r="N92" s="119"/>
      <c r="O92" s="118"/>
    </row>
    <row r="93" spans="1:15" ht="30" customHeight="1">
      <c r="A93" s="126"/>
      <c r="B93" s="77"/>
      <c r="C93" s="125"/>
      <c r="D93" s="124"/>
      <c r="E93" s="85"/>
      <c r="F93" s="123"/>
      <c r="G93" s="122"/>
      <c r="H93" s="85"/>
      <c r="I93" s="150"/>
      <c r="J93" s="81"/>
      <c r="K93" s="94"/>
      <c r="L93" s="120"/>
      <c r="M93" s="77"/>
      <c r="N93" s="119"/>
      <c r="O93" s="118"/>
    </row>
    <row r="94" spans="1:15" ht="30" customHeight="1">
      <c r="A94" s="126"/>
      <c r="B94" s="77"/>
      <c r="C94" s="125"/>
      <c r="D94" s="124"/>
      <c r="E94" s="85"/>
      <c r="F94" s="123"/>
      <c r="G94" s="122"/>
      <c r="H94" s="85"/>
      <c r="I94" s="150"/>
      <c r="J94" s="81"/>
      <c r="K94" s="94"/>
      <c r="L94" s="120"/>
      <c r="M94" s="77"/>
      <c r="N94" s="119"/>
      <c r="O94" s="118"/>
    </row>
    <row r="95" spans="1:15" ht="30" customHeight="1">
      <c r="A95" s="126"/>
      <c r="B95" s="77"/>
      <c r="C95" s="125"/>
      <c r="D95" s="124"/>
      <c r="E95" s="85"/>
      <c r="F95" s="123"/>
      <c r="G95" s="122"/>
      <c r="H95" s="85"/>
      <c r="I95" s="150"/>
      <c r="J95" s="81"/>
      <c r="K95" s="94"/>
      <c r="L95" s="120"/>
      <c r="M95" s="77"/>
      <c r="N95" s="119"/>
      <c r="O95" s="118"/>
    </row>
    <row r="96" spans="1:15" ht="30" customHeight="1">
      <c r="A96" s="126"/>
      <c r="B96" s="77"/>
      <c r="C96" s="125"/>
      <c r="D96" s="124"/>
      <c r="E96" s="85"/>
      <c r="F96" s="123"/>
      <c r="G96" s="122"/>
      <c r="H96" s="85"/>
      <c r="I96" s="150"/>
      <c r="J96" s="81"/>
      <c r="K96" s="94"/>
      <c r="L96" s="120"/>
      <c r="M96" s="77"/>
      <c r="N96" s="119"/>
      <c r="O96" s="118"/>
    </row>
    <row r="97" spans="1:15" ht="30" customHeight="1">
      <c r="A97" s="126"/>
      <c r="B97" s="77"/>
      <c r="C97" s="125"/>
      <c r="D97" s="124"/>
      <c r="E97" s="85"/>
      <c r="F97" s="123"/>
      <c r="G97" s="122"/>
      <c r="H97" s="85"/>
      <c r="I97" s="150"/>
      <c r="J97" s="81"/>
      <c r="K97" s="94"/>
      <c r="L97" s="120"/>
      <c r="M97" s="77"/>
      <c r="N97" s="119"/>
      <c r="O97" s="118"/>
    </row>
    <row r="98" spans="1:15" ht="30" customHeight="1">
      <c r="A98" s="126"/>
      <c r="B98" s="77"/>
      <c r="C98" s="125"/>
      <c r="D98" s="124"/>
      <c r="E98" s="85"/>
      <c r="F98" s="123"/>
      <c r="G98" s="122"/>
      <c r="H98" s="85"/>
      <c r="I98" s="150"/>
      <c r="J98" s="81"/>
      <c r="K98" s="94"/>
      <c r="L98" s="120"/>
      <c r="M98" s="77"/>
      <c r="N98" s="119"/>
      <c r="O98" s="118"/>
    </row>
    <row r="99" spans="1:15" ht="30" customHeight="1">
      <c r="A99" s="126"/>
      <c r="B99" s="77"/>
      <c r="C99" s="125"/>
      <c r="D99" s="124"/>
      <c r="E99" s="85"/>
      <c r="F99" s="123"/>
      <c r="G99" s="122"/>
      <c r="H99" s="85"/>
      <c r="I99" s="150"/>
      <c r="J99" s="81"/>
      <c r="K99" s="94"/>
      <c r="L99" s="120"/>
      <c r="M99" s="77"/>
      <c r="N99" s="119"/>
      <c r="O99" s="118"/>
    </row>
    <row r="100" spans="1:15" ht="30" customHeight="1">
      <c r="A100" s="126"/>
      <c r="B100" s="77"/>
      <c r="C100" s="125"/>
      <c r="D100" s="124"/>
      <c r="E100" s="85"/>
      <c r="F100" s="123"/>
      <c r="G100" s="122"/>
      <c r="H100" s="85"/>
      <c r="I100" s="150"/>
      <c r="J100" s="81"/>
      <c r="K100" s="94"/>
      <c r="L100" s="120"/>
      <c r="M100" s="77"/>
      <c r="N100" s="119"/>
      <c r="O100" s="118"/>
    </row>
    <row r="101" spans="1:15" ht="30" customHeight="1">
      <c r="A101" s="126"/>
      <c r="B101" s="77"/>
      <c r="C101" s="125"/>
      <c r="D101" s="124"/>
      <c r="E101" s="85"/>
      <c r="F101" s="123"/>
      <c r="G101" s="122"/>
      <c r="H101" s="85"/>
      <c r="I101" s="150"/>
      <c r="J101" s="81"/>
      <c r="K101" s="94"/>
      <c r="L101" s="120"/>
      <c r="M101" s="77"/>
      <c r="N101" s="119"/>
      <c r="O101" s="118"/>
    </row>
    <row r="102" spans="1:15" ht="30" customHeight="1">
      <c r="A102" s="126"/>
      <c r="B102" s="77"/>
      <c r="C102" s="125"/>
      <c r="D102" s="124"/>
      <c r="E102" s="85"/>
      <c r="F102" s="123"/>
      <c r="G102" s="122"/>
      <c r="H102" s="85"/>
      <c r="I102" s="150"/>
      <c r="J102" s="81"/>
      <c r="K102" s="94"/>
      <c r="L102" s="120"/>
      <c r="M102" s="77"/>
      <c r="N102" s="119"/>
      <c r="O102" s="118"/>
    </row>
    <row r="103" spans="1:15" ht="30" customHeight="1">
      <c r="A103" s="126"/>
      <c r="B103" s="77"/>
      <c r="C103" s="125"/>
      <c r="D103" s="124"/>
      <c r="E103" s="85"/>
      <c r="F103" s="123"/>
      <c r="G103" s="122"/>
      <c r="H103" s="85"/>
      <c r="I103" s="150"/>
      <c r="J103" s="81"/>
      <c r="K103" s="94"/>
      <c r="L103" s="120"/>
      <c r="M103" s="77"/>
      <c r="N103" s="119"/>
      <c r="O103" s="118"/>
    </row>
    <row r="104" spans="1:15" ht="30" customHeight="1">
      <c r="A104" s="126"/>
      <c r="B104" s="77"/>
      <c r="C104" s="125"/>
      <c r="D104" s="124"/>
      <c r="E104" s="85"/>
      <c r="F104" s="123"/>
      <c r="G104" s="122"/>
      <c r="H104" s="85"/>
      <c r="I104" s="150"/>
      <c r="J104" s="81"/>
      <c r="K104" s="94"/>
      <c r="L104" s="120"/>
      <c r="M104" s="77"/>
      <c r="N104" s="119"/>
      <c r="O104" s="118"/>
    </row>
    <row r="105" spans="1:15" ht="30" customHeight="1">
      <c r="A105" s="126"/>
      <c r="B105" s="77"/>
      <c r="C105" s="125"/>
      <c r="D105" s="124"/>
      <c r="E105" s="85"/>
      <c r="F105" s="123"/>
      <c r="G105" s="122"/>
      <c r="H105" s="85"/>
      <c r="I105" s="150"/>
      <c r="J105" s="81"/>
      <c r="K105" s="94"/>
      <c r="L105" s="120"/>
      <c r="M105" s="77"/>
      <c r="N105" s="119"/>
      <c r="O105" s="118"/>
    </row>
    <row r="106" spans="1:15" ht="30" customHeight="1">
      <c r="A106" s="126"/>
      <c r="B106" s="77"/>
      <c r="C106" s="125"/>
      <c r="D106" s="124"/>
      <c r="E106" s="85"/>
      <c r="F106" s="123"/>
      <c r="G106" s="122"/>
      <c r="H106" s="85"/>
      <c r="I106" s="150"/>
      <c r="J106" s="81"/>
      <c r="K106" s="94"/>
      <c r="L106" s="120"/>
      <c r="M106" s="77"/>
      <c r="N106" s="119"/>
      <c r="O106" s="118"/>
    </row>
    <row r="107" spans="1:15" ht="30" customHeight="1">
      <c r="A107" s="126"/>
      <c r="B107" s="77"/>
      <c r="C107" s="125"/>
      <c r="D107" s="124"/>
      <c r="E107" s="85"/>
      <c r="F107" s="123"/>
      <c r="G107" s="122"/>
      <c r="H107" s="85"/>
      <c r="I107" s="150"/>
      <c r="J107" s="81"/>
      <c r="K107" s="94"/>
      <c r="L107" s="120"/>
      <c r="M107" s="77"/>
      <c r="N107" s="119"/>
      <c r="O107" s="118"/>
    </row>
    <row r="108" spans="1:15" ht="30" customHeight="1">
      <c r="A108" s="126"/>
      <c r="B108" s="77"/>
      <c r="C108" s="125"/>
      <c r="D108" s="124"/>
      <c r="E108" s="85"/>
      <c r="F108" s="123"/>
      <c r="G108" s="122"/>
      <c r="H108" s="85"/>
      <c r="I108" s="150"/>
      <c r="J108" s="81"/>
      <c r="K108" s="94"/>
      <c r="L108" s="120"/>
      <c r="M108" s="77"/>
      <c r="N108" s="119"/>
      <c r="O108" s="118"/>
    </row>
    <row r="109" spans="1:15" ht="30" customHeight="1">
      <c r="A109" s="126"/>
      <c r="B109" s="77"/>
      <c r="C109" s="125"/>
      <c r="D109" s="124"/>
      <c r="E109" s="85"/>
      <c r="F109" s="123"/>
      <c r="G109" s="122"/>
      <c r="H109" s="85"/>
      <c r="I109" s="150"/>
      <c r="J109" s="81"/>
      <c r="K109" s="94"/>
      <c r="L109" s="120"/>
      <c r="M109" s="77"/>
      <c r="N109" s="119"/>
      <c r="O109" s="118"/>
    </row>
    <row r="110" spans="1:15" ht="30" customHeight="1">
      <c r="A110" s="126"/>
      <c r="B110" s="77"/>
      <c r="C110" s="125"/>
      <c r="D110" s="124"/>
      <c r="E110" s="85"/>
      <c r="F110" s="123"/>
      <c r="G110" s="122"/>
      <c r="H110" s="85"/>
      <c r="I110" s="150"/>
      <c r="J110" s="81"/>
      <c r="K110" s="94"/>
      <c r="L110" s="120"/>
      <c r="M110" s="77"/>
      <c r="N110" s="119"/>
      <c r="O110" s="118"/>
    </row>
    <row r="111" spans="1:15" ht="30" customHeight="1">
      <c r="A111" s="126"/>
      <c r="B111" s="77"/>
      <c r="C111" s="125"/>
      <c r="D111" s="124"/>
      <c r="E111" s="85"/>
      <c r="F111" s="123"/>
      <c r="G111" s="122"/>
      <c r="H111" s="85"/>
      <c r="I111" s="150"/>
      <c r="J111" s="81"/>
      <c r="K111" s="94"/>
      <c r="L111" s="120"/>
      <c r="M111" s="77"/>
      <c r="N111" s="119"/>
      <c r="O111" s="118"/>
    </row>
    <row r="112" spans="1:15" ht="30" customHeight="1">
      <c r="A112" s="126"/>
      <c r="B112" s="77"/>
      <c r="C112" s="125"/>
      <c r="D112" s="124"/>
      <c r="E112" s="85"/>
      <c r="F112" s="123"/>
      <c r="G112" s="122"/>
      <c r="H112" s="85"/>
      <c r="I112" s="150"/>
      <c r="J112" s="81"/>
      <c r="K112" s="94"/>
      <c r="L112" s="120"/>
      <c r="M112" s="77"/>
      <c r="N112" s="119"/>
      <c r="O112" s="118"/>
    </row>
    <row r="113" spans="1:15" ht="30" customHeight="1">
      <c r="A113" s="126"/>
      <c r="B113" s="77"/>
      <c r="C113" s="125"/>
      <c r="D113" s="124"/>
      <c r="E113" s="85"/>
      <c r="F113" s="123"/>
      <c r="G113" s="122"/>
      <c r="H113" s="85"/>
      <c r="I113" s="150"/>
      <c r="J113" s="81"/>
      <c r="K113" s="94"/>
      <c r="L113" s="120"/>
      <c r="M113" s="77"/>
      <c r="N113" s="119"/>
      <c r="O113" s="118"/>
    </row>
    <row r="114" spans="1:15" ht="30" customHeight="1">
      <c r="A114" s="126"/>
      <c r="B114" s="77"/>
      <c r="C114" s="125"/>
      <c r="D114" s="124"/>
      <c r="E114" s="85"/>
      <c r="F114" s="123"/>
      <c r="G114" s="122"/>
      <c r="H114" s="85"/>
      <c r="I114" s="150"/>
      <c r="J114" s="81"/>
      <c r="K114" s="94"/>
      <c r="L114" s="120"/>
      <c r="M114" s="77"/>
      <c r="N114" s="119"/>
      <c r="O114" s="118"/>
    </row>
    <row r="115" spans="1:15" ht="30" customHeight="1">
      <c r="A115" s="126"/>
      <c r="B115" s="77"/>
      <c r="C115" s="125"/>
      <c r="D115" s="124"/>
      <c r="E115" s="85"/>
      <c r="F115" s="123"/>
      <c r="G115" s="122"/>
      <c r="H115" s="85"/>
      <c r="I115" s="150"/>
      <c r="J115" s="81"/>
      <c r="K115" s="94"/>
      <c r="L115" s="120"/>
      <c r="M115" s="77"/>
      <c r="N115" s="119"/>
      <c r="O115" s="118"/>
    </row>
    <row r="116" spans="1:15" ht="30" customHeight="1">
      <c r="A116" s="126"/>
      <c r="B116" s="77"/>
      <c r="C116" s="125"/>
      <c r="D116" s="124"/>
      <c r="E116" s="85"/>
      <c r="F116" s="123"/>
      <c r="G116" s="122"/>
      <c r="H116" s="85"/>
      <c r="I116" s="150"/>
      <c r="J116" s="81"/>
      <c r="K116" s="94"/>
      <c r="L116" s="120"/>
      <c r="M116" s="77"/>
      <c r="N116" s="119"/>
      <c r="O116" s="118"/>
    </row>
    <row r="117" spans="1:15" ht="30" customHeight="1">
      <c r="A117" s="126"/>
      <c r="B117" s="77"/>
      <c r="C117" s="125"/>
      <c r="D117" s="124"/>
      <c r="E117" s="85"/>
      <c r="F117" s="123"/>
      <c r="G117" s="122"/>
      <c r="H117" s="85"/>
      <c r="I117" s="150"/>
      <c r="J117" s="81"/>
      <c r="K117" s="94"/>
      <c r="L117" s="120"/>
      <c r="M117" s="77"/>
      <c r="N117" s="119"/>
      <c r="O117" s="118"/>
    </row>
    <row r="118" spans="1:15" ht="30" customHeight="1">
      <c r="A118" s="126"/>
      <c r="B118" s="77"/>
      <c r="C118" s="125"/>
      <c r="D118" s="124"/>
      <c r="E118" s="85"/>
      <c r="F118" s="123"/>
      <c r="G118" s="122"/>
      <c r="H118" s="85"/>
      <c r="I118" s="150"/>
      <c r="J118" s="81"/>
      <c r="K118" s="94"/>
      <c r="L118" s="120"/>
      <c r="M118" s="77"/>
      <c r="N118" s="119"/>
      <c r="O118" s="118"/>
    </row>
    <row r="119" spans="1:15" ht="30" customHeight="1">
      <c r="A119" s="126"/>
      <c r="B119" s="77"/>
      <c r="C119" s="125"/>
      <c r="D119" s="124"/>
      <c r="E119" s="85"/>
      <c r="F119" s="123"/>
      <c r="G119" s="122"/>
      <c r="H119" s="85"/>
      <c r="I119" s="150"/>
      <c r="J119" s="81"/>
      <c r="K119" s="94"/>
      <c r="L119" s="120"/>
      <c r="M119" s="77"/>
      <c r="N119" s="119"/>
      <c r="O119" s="118"/>
    </row>
    <row r="120" spans="1:15" ht="30" customHeight="1"/>
    <row r="121" spans="1:15" ht="30" customHeight="1"/>
    <row r="122" spans="1:15" ht="30" customHeight="1"/>
    <row r="123" spans="1:15" ht="30" customHeight="1"/>
    <row r="124" spans="1:15" ht="30" customHeight="1"/>
    <row r="125" spans="1:15" ht="30" customHeight="1"/>
    <row r="126" spans="1:15" ht="30" customHeight="1"/>
    <row r="127" spans="1:15" s="65" customFormat="1" ht="30" customHeight="1">
      <c r="C127" s="87"/>
      <c r="D127" s="88"/>
      <c r="E127" s="84"/>
      <c r="F127" s="72"/>
      <c r="G127" s="88"/>
      <c r="H127" s="84"/>
      <c r="I127" s="151"/>
      <c r="J127" s="116"/>
      <c r="K127" s="116"/>
      <c r="L127" s="88"/>
      <c r="N127" s="115"/>
      <c r="O127" s="114"/>
    </row>
    <row r="128" spans="1:15" ht="30" customHeight="1"/>
    <row r="129" ht="30" customHeight="1"/>
    <row r="130" ht="30" customHeight="1"/>
    <row r="131" ht="30" customHeight="1"/>
    <row r="132" ht="30" customHeight="1"/>
    <row r="133" ht="30" customHeight="1"/>
    <row r="134" ht="30" customHeight="1"/>
    <row r="135" ht="30" customHeight="1"/>
    <row r="136" ht="30" customHeight="1"/>
    <row r="137" ht="30" customHeight="1"/>
    <row r="138" ht="30" customHeight="1"/>
    <row r="139" ht="30" customHeight="1"/>
    <row r="140" ht="30" customHeight="1"/>
    <row r="141" ht="30" customHeight="1"/>
    <row r="142" ht="30" customHeight="1"/>
    <row r="143" ht="30" customHeight="1"/>
    <row r="144" ht="30" customHeight="1"/>
    <row r="145" ht="30" customHeight="1"/>
    <row r="146" ht="30" customHeight="1"/>
    <row r="147" ht="30" customHeight="1"/>
    <row r="148" ht="30" customHeight="1"/>
    <row r="149" ht="30" customHeight="1"/>
    <row r="150" ht="30" customHeight="1"/>
    <row r="151" ht="30" customHeight="1"/>
    <row r="152" ht="30" customHeight="1"/>
    <row r="153" ht="30" customHeight="1"/>
    <row r="154" ht="30" customHeight="1"/>
    <row r="155" ht="30" customHeight="1"/>
    <row r="156" ht="30" customHeight="1"/>
    <row r="157" ht="30" customHeight="1"/>
    <row r="158" ht="30" customHeight="1"/>
    <row r="159" ht="30" customHeight="1"/>
    <row r="160" ht="30" customHeight="1"/>
    <row r="161" ht="30" customHeight="1"/>
    <row r="162" ht="30" customHeight="1"/>
    <row r="163" ht="30" customHeight="1"/>
    <row r="164" ht="30" customHeight="1"/>
    <row r="165" ht="30" customHeight="1"/>
    <row r="166" ht="30" customHeight="1"/>
    <row r="167" ht="30" customHeight="1"/>
    <row r="168" ht="30" customHeight="1"/>
    <row r="169" ht="30" customHeight="1"/>
    <row r="170" ht="30" customHeight="1"/>
    <row r="171" ht="30" customHeight="1"/>
    <row r="172" ht="30" customHeight="1"/>
    <row r="173" ht="30" customHeight="1"/>
    <row r="174" ht="30" customHeight="1"/>
    <row r="175" ht="30" customHeight="1"/>
    <row r="176" ht="30" customHeight="1"/>
    <row r="177" ht="30" customHeight="1"/>
    <row r="178" ht="30" customHeight="1"/>
    <row r="179" ht="30" customHeight="1"/>
    <row r="180" ht="30" customHeight="1"/>
    <row r="181" ht="30" customHeight="1"/>
    <row r="182" ht="30" customHeight="1"/>
    <row r="183" ht="30" customHeight="1"/>
    <row r="184" ht="30" customHeight="1"/>
    <row r="185" ht="30" customHeight="1"/>
    <row r="186" ht="30" customHeight="1"/>
    <row r="187" ht="30" customHeight="1"/>
    <row r="188" ht="30" customHeight="1"/>
    <row r="189" ht="30" customHeight="1"/>
    <row r="190" ht="30" customHeight="1"/>
    <row r="191" ht="30" customHeight="1"/>
    <row r="192" ht="30" customHeight="1"/>
    <row r="193" ht="30" customHeight="1"/>
    <row r="194" ht="30" customHeight="1"/>
    <row r="195" ht="30" customHeight="1"/>
    <row r="196" ht="30" customHeight="1"/>
    <row r="197" ht="30" customHeight="1"/>
    <row r="198" ht="30" customHeight="1"/>
    <row r="199" ht="30" customHeight="1"/>
    <row r="200" ht="30" customHeight="1"/>
    <row r="201" ht="30" customHeight="1"/>
    <row r="202" ht="30" customHeight="1"/>
    <row r="203" ht="30" customHeight="1"/>
    <row r="204" ht="30" customHeight="1"/>
    <row r="205" ht="30" customHeight="1"/>
    <row r="206" ht="30" customHeight="1"/>
    <row r="207" ht="30" customHeight="1"/>
    <row r="208" ht="30" customHeight="1"/>
    <row r="209" ht="30" customHeight="1"/>
    <row r="210" ht="30" customHeight="1"/>
    <row r="211" ht="30" customHeight="1"/>
    <row r="212" ht="30" customHeight="1"/>
    <row r="213" ht="30" customHeight="1"/>
    <row r="214" ht="30" customHeight="1"/>
    <row r="215" ht="30" customHeight="1"/>
    <row r="216" ht="30" customHeight="1"/>
    <row r="217" ht="30" customHeight="1"/>
    <row r="218" ht="30" customHeight="1"/>
    <row r="219" ht="30" customHeight="1"/>
    <row r="220" ht="30" customHeight="1"/>
    <row r="221" ht="30" customHeight="1"/>
    <row r="222" ht="30" customHeight="1"/>
    <row r="223" ht="30" customHeight="1"/>
    <row r="224" ht="30" customHeight="1"/>
    <row r="225" ht="30" customHeight="1"/>
    <row r="226" ht="30" customHeight="1"/>
    <row r="227" ht="30" customHeight="1"/>
    <row r="228" ht="30" customHeight="1"/>
    <row r="229" ht="30" customHeight="1"/>
    <row r="230" ht="30" customHeight="1"/>
    <row r="231" ht="30" customHeight="1"/>
    <row r="232" ht="30" customHeight="1"/>
    <row r="233" ht="30" customHeight="1"/>
    <row r="234" ht="30" customHeight="1"/>
    <row r="235" ht="30" customHeight="1"/>
    <row r="236" ht="30" customHeight="1"/>
    <row r="237" ht="30" customHeight="1"/>
    <row r="238" ht="30" customHeight="1"/>
  </sheetData>
  <mergeCells count="25">
    <mergeCell ref="I6:I7"/>
    <mergeCell ref="L6:L7"/>
    <mergeCell ref="N6:N7"/>
    <mergeCell ref="A6:A7"/>
    <mergeCell ref="C6:C7"/>
    <mergeCell ref="D6:D7"/>
    <mergeCell ref="F6:F7"/>
    <mergeCell ref="G6:G7"/>
    <mergeCell ref="L4:L5"/>
    <mergeCell ref="N4:N5"/>
    <mergeCell ref="I4:I5"/>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1" manualBreakCount="1">
    <brk id="14" max="1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O134"/>
  <sheetViews>
    <sheetView view="pageBreakPreview" zoomScale="110" zoomScaleNormal="100" zoomScaleSheetLayoutView="110" zoomScalePageLayoutView="120" workbookViewId="0">
      <selection activeCell="H17" sqref="H17"/>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385">
        <v>31</v>
      </c>
      <c r="B4" s="68" t="s">
        <v>337</v>
      </c>
      <c r="C4" s="1362">
        <v>1</v>
      </c>
      <c r="D4" s="1364" t="s">
        <v>338</v>
      </c>
      <c r="E4" s="69" t="s">
        <v>900</v>
      </c>
      <c r="F4" s="1389"/>
      <c r="G4" s="1364"/>
      <c r="I4" s="1539" t="s">
        <v>901</v>
      </c>
      <c r="J4" s="90"/>
      <c r="K4" s="76"/>
      <c r="L4" s="1443"/>
      <c r="N4" s="95"/>
      <c r="O4" s="118"/>
    </row>
    <row r="5" spans="1:15" ht="30" customHeight="1">
      <c r="A5" s="1385"/>
      <c r="B5" s="68" t="s">
        <v>339</v>
      </c>
      <c r="C5" s="1363"/>
      <c r="D5" s="1365"/>
      <c r="E5" s="69"/>
      <c r="F5" s="1366"/>
      <c r="G5" s="1365"/>
      <c r="I5" s="1596"/>
      <c r="J5" s="91"/>
      <c r="K5" s="79"/>
      <c r="L5" s="1595"/>
      <c r="N5" s="95"/>
      <c r="O5" s="118"/>
    </row>
    <row r="6" spans="1:15" ht="30" customHeight="1">
      <c r="A6" s="126"/>
      <c r="B6" s="77"/>
      <c r="C6" s="125"/>
      <c r="D6" s="124"/>
      <c r="E6" s="85"/>
      <c r="F6" s="123"/>
      <c r="G6" s="122"/>
      <c r="H6" s="85"/>
      <c r="I6" s="121"/>
      <c r="J6" s="81"/>
      <c r="K6" s="94"/>
      <c r="L6" s="120"/>
      <c r="M6" s="77"/>
      <c r="N6" s="119"/>
      <c r="O6" s="118"/>
    </row>
    <row r="7" spans="1:15" ht="30" customHeight="1">
      <c r="A7" s="126"/>
      <c r="B7" s="77"/>
      <c r="C7" s="125"/>
      <c r="D7" s="124"/>
      <c r="E7" s="85"/>
      <c r="F7" s="123"/>
      <c r="G7" s="122"/>
      <c r="H7" s="85"/>
      <c r="I7" s="121"/>
      <c r="J7" s="81"/>
      <c r="K7" s="94"/>
      <c r="L7" s="120"/>
      <c r="M7" s="77"/>
      <c r="N7" s="119"/>
      <c r="O7" s="118"/>
    </row>
    <row r="8" spans="1:15" ht="30" customHeight="1">
      <c r="A8" s="126"/>
      <c r="B8" s="77"/>
      <c r="C8" s="125"/>
      <c r="D8" s="124"/>
      <c r="E8" s="85"/>
      <c r="F8" s="123"/>
      <c r="G8" s="122"/>
      <c r="H8" s="85"/>
      <c r="I8" s="121"/>
      <c r="J8" s="81"/>
      <c r="K8" s="94"/>
      <c r="L8" s="120"/>
      <c r="M8" s="77"/>
      <c r="N8" s="119"/>
      <c r="O8" s="118"/>
    </row>
    <row r="9" spans="1:15" ht="30" customHeight="1">
      <c r="A9" s="126"/>
      <c r="B9" s="77"/>
      <c r="C9" s="125"/>
      <c r="D9" s="124"/>
      <c r="E9" s="85"/>
      <c r="F9" s="123"/>
      <c r="G9" s="122"/>
      <c r="H9" s="85"/>
      <c r="I9" s="121"/>
      <c r="J9" s="81"/>
      <c r="K9" s="94"/>
      <c r="L9" s="120"/>
      <c r="M9" s="77"/>
      <c r="N9" s="119"/>
      <c r="O9" s="118"/>
    </row>
    <row r="10" spans="1:15" ht="30" customHeight="1">
      <c r="A10" s="126"/>
      <c r="B10" s="77"/>
      <c r="C10" s="125"/>
      <c r="D10" s="124"/>
      <c r="E10" s="85"/>
      <c r="F10" s="123"/>
      <c r="G10" s="122"/>
      <c r="H10" s="85"/>
      <c r="I10" s="121"/>
      <c r="J10" s="81"/>
      <c r="K10" s="94"/>
      <c r="L10" s="120"/>
      <c r="M10" s="77"/>
      <c r="N10" s="119"/>
      <c r="O10" s="118"/>
    </row>
    <row r="11" spans="1:15" ht="30" customHeight="1">
      <c r="A11" s="126"/>
      <c r="B11" s="77"/>
      <c r="C11" s="125"/>
      <c r="D11" s="124"/>
      <c r="E11" s="85"/>
      <c r="F11" s="123"/>
      <c r="G11" s="122"/>
      <c r="H11" s="85"/>
      <c r="I11" s="121"/>
      <c r="J11" s="81"/>
      <c r="K11" s="94"/>
      <c r="L11" s="120"/>
      <c r="M11" s="77"/>
      <c r="N11" s="119"/>
      <c r="O11" s="118"/>
    </row>
    <row r="12" spans="1:15" ht="30" customHeight="1">
      <c r="A12" s="126"/>
      <c r="B12" s="77"/>
      <c r="C12" s="125"/>
      <c r="D12" s="124"/>
      <c r="E12" s="85"/>
      <c r="F12" s="123"/>
      <c r="G12" s="122"/>
      <c r="H12" s="85"/>
      <c r="I12" s="121"/>
      <c r="J12" s="81"/>
      <c r="K12" s="94"/>
      <c r="L12" s="120"/>
      <c r="M12" s="77"/>
      <c r="N12" s="119"/>
      <c r="O12" s="118"/>
    </row>
    <row r="13" spans="1:15" ht="30" customHeight="1">
      <c r="A13" s="126"/>
      <c r="B13" s="77"/>
      <c r="C13" s="125"/>
      <c r="D13" s="124"/>
      <c r="E13" s="85"/>
      <c r="F13" s="123"/>
      <c r="G13" s="122"/>
      <c r="H13" s="85"/>
      <c r="I13" s="121"/>
      <c r="J13" s="81"/>
      <c r="K13" s="94"/>
      <c r="L13" s="120"/>
      <c r="M13" s="77"/>
      <c r="N13" s="119"/>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30" customHeight="1">
      <c r="A26" s="126"/>
      <c r="B26" s="77"/>
      <c r="C26" s="125"/>
      <c r="D26" s="124"/>
      <c r="E26" s="85"/>
      <c r="F26" s="123"/>
      <c r="G26" s="122"/>
      <c r="H26" s="85"/>
      <c r="I26" s="121"/>
      <c r="J26" s="81"/>
      <c r="K26" s="94"/>
      <c r="L26" s="120"/>
      <c r="M26" s="77"/>
      <c r="N26" s="119"/>
      <c r="O26" s="118"/>
    </row>
    <row r="27" spans="1:15" ht="30" customHeight="1">
      <c r="A27" s="126"/>
      <c r="B27" s="77"/>
      <c r="C27" s="125"/>
      <c r="D27" s="124"/>
      <c r="E27" s="85"/>
      <c r="F27" s="123"/>
      <c r="G27" s="122"/>
      <c r="H27" s="85"/>
      <c r="I27" s="121"/>
      <c r="J27" s="81"/>
      <c r="K27" s="94"/>
      <c r="L27" s="120"/>
      <c r="M27" s="77"/>
      <c r="N27" s="119"/>
      <c r="O27" s="118"/>
    </row>
    <row r="28" spans="1:15" ht="30" customHeight="1">
      <c r="A28" s="126"/>
      <c r="B28" s="77"/>
      <c r="C28" s="125"/>
      <c r="D28" s="124"/>
      <c r="E28" s="85"/>
      <c r="F28" s="123"/>
      <c r="G28" s="122"/>
      <c r="H28" s="85"/>
      <c r="I28" s="121"/>
      <c r="J28" s="81"/>
      <c r="K28" s="94"/>
      <c r="L28" s="120"/>
      <c r="M28" s="77"/>
      <c r="N28" s="119"/>
      <c r="O28" s="118"/>
    </row>
    <row r="29" spans="1:15" ht="30" customHeight="1">
      <c r="A29" s="126"/>
      <c r="B29" s="77"/>
      <c r="C29" s="125"/>
      <c r="D29" s="124"/>
      <c r="E29" s="85"/>
      <c r="F29" s="123"/>
      <c r="G29" s="122"/>
      <c r="H29" s="85"/>
      <c r="I29" s="121"/>
      <c r="J29" s="81"/>
      <c r="K29" s="94"/>
      <c r="L29" s="120"/>
      <c r="M29" s="77"/>
      <c r="N29" s="119"/>
      <c r="O29" s="118"/>
    </row>
    <row r="30" spans="1:15" ht="30" customHeight="1">
      <c r="A30" s="126"/>
      <c r="B30" s="77"/>
      <c r="C30" s="125"/>
      <c r="D30" s="124"/>
      <c r="E30" s="85"/>
      <c r="F30" s="123"/>
      <c r="G30" s="122"/>
      <c r="H30" s="85"/>
      <c r="I30" s="121"/>
      <c r="J30" s="81"/>
      <c r="K30" s="94"/>
      <c r="L30" s="120"/>
      <c r="M30" s="77"/>
      <c r="N30" s="119"/>
      <c r="O30" s="118"/>
    </row>
    <row r="31" spans="1:15" ht="30" customHeight="1">
      <c r="A31" s="126"/>
      <c r="B31" s="77"/>
      <c r="C31" s="125"/>
      <c r="D31" s="124"/>
      <c r="E31" s="85"/>
      <c r="F31" s="123"/>
      <c r="G31" s="122"/>
      <c r="H31" s="85"/>
      <c r="I31" s="121"/>
      <c r="J31" s="81"/>
      <c r="K31" s="94"/>
      <c r="L31" s="120"/>
      <c r="M31" s="77"/>
      <c r="N31" s="119"/>
      <c r="O31" s="118"/>
    </row>
    <row r="32" spans="1:15" ht="30" customHeight="1">
      <c r="A32" s="126"/>
      <c r="B32" s="77"/>
      <c r="C32" s="125"/>
      <c r="D32" s="124"/>
      <c r="E32" s="85"/>
      <c r="F32" s="123"/>
      <c r="G32" s="122"/>
      <c r="H32" s="85"/>
      <c r="I32" s="121"/>
      <c r="J32" s="81"/>
      <c r="K32" s="94"/>
      <c r="L32" s="120"/>
      <c r="M32" s="77"/>
      <c r="N32" s="119"/>
      <c r="O32" s="118"/>
    </row>
    <row r="33" spans="1:15" ht="30" customHeight="1">
      <c r="A33" s="126"/>
      <c r="B33" s="77"/>
      <c r="C33" s="125"/>
      <c r="D33" s="124"/>
      <c r="E33" s="85"/>
      <c r="F33" s="123"/>
      <c r="G33" s="122"/>
      <c r="H33" s="85"/>
      <c r="I33" s="121"/>
      <c r="J33" s="81"/>
      <c r="K33" s="94"/>
      <c r="L33" s="120"/>
      <c r="M33" s="77"/>
      <c r="N33" s="119"/>
      <c r="O33" s="118"/>
    </row>
    <row r="34" spans="1:15" ht="30" customHeight="1">
      <c r="A34" s="126"/>
      <c r="B34" s="77"/>
      <c r="C34" s="125"/>
      <c r="D34" s="124"/>
      <c r="E34" s="85"/>
      <c r="F34" s="123"/>
      <c r="G34" s="122"/>
      <c r="H34" s="85"/>
      <c r="I34" s="121"/>
      <c r="J34" s="81"/>
      <c r="K34" s="94"/>
      <c r="L34" s="120"/>
      <c r="M34" s="77"/>
      <c r="N34" s="119"/>
      <c r="O34" s="118"/>
    </row>
    <row r="35" spans="1:15" ht="30" customHeight="1">
      <c r="A35" s="126"/>
      <c r="B35" s="77"/>
      <c r="C35" s="125"/>
      <c r="D35" s="124"/>
      <c r="E35" s="85"/>
      <c r="F35" s="123"/>
      <c r="G35" s="122"/>
      <c r="H35" s="85"/>
      <c r="I35" s="121"/>
      <c r="J35" s="81"/>
      <c r="K35" s="94"/>
      <c r="L35" s="120"/>
      <c r="M35" s="77"/>
      <c r="N35" s="119"/>
      <c r="O35" s="118"/>
    </row>
    <row r="36" spans="1:15" ht="30" customHeight="1">
      <c r="A36" s="126"/>
      <c r="B36" s="77"/>
      <c r="C36" s="125"/>
      <c r="D36" s="124"/>
      <c r="E36" s="85"/>
      <c r="F36" s="123"/>
      <c r="G36" s="122"/>
      <c r="H36" s="85"/>
      <c r="I36" s="121"/>
      <c r="J36" s="81"/>
      <c r="K36" s="94"/>
      <c r="L36" s="120"/>
      <c r="M36" s="77"/>
      <c r="N36" s="119"/>
      <c r="O36" s="118"/>
    </row>
    <row r="37" spans="1:15" ht="30" customHeight="1">
      <c r="A37" s="126"/>
      <c r="B37" s="77"/>
      <c r="C37" s="125"/>
      <c r="D37" s="124"/>
      <c r="E37" s="85"/>
      <c r="F37" s="123"/>
      <c r="G37" s="122"/>
      <c r="H37" s="85"/>
      <c r="I37" s="121"/>
      <c r="J37" s="81"/>
      <c r="K37" s="94"/>
      <c r="L37" s="120"/>
      <c r="M37" s="77"/>
      <c r="N37" s="119"/>
      <c r="O37" s="118"/>
    </row>
    <row r="38" spans="1:15" ht="30" customHeight="1">
      <c r="A38" s="126"/>
      <c r="B38" s="77"/>
      <c r="C38" s="125"/>
      <c r="D38" s="124"/>
      <c r="E38" s="85"/>
      <c r="F38" s="123"/>
      <c r="G38" s="122"/>
      <c r="H38" s="85"/>
      <c r="I38" s="121"/>
      <c r="J38" s="81"/>
      <c r="K38" s="94"/>
      <c r="L38" s="120"/>
      <c r="M38" s="77"/>
      <c r="N38" s="119"/>
      <c r="O38" s="118"/>
    </row>
    <row r="39" spans="1:15" ht="30" customHeight="1">
      <c r="A39" s="126"/>
      <c r="B39" s="77"/>
      <c r="C39" s="125"/>
      <c r="D39" s="124"/>
      <c r="E39" s="85"/>
      <c r="F39" s="123"/>
      <c r="G39" s="122"/>
      <c r="H39" s="85"/>
      <c r="I39" s="121"/>
      <c r="J39" s="81"/>
      <c r="K39" s="94"/>
      <c r="L39" s="120"/>
      <c r="M39" s="77"/>
      <c r="N39" s="119"/>
      <c r="O39" s="118"/>
    </row>
    <row r="40" spans="1:15" ht="30" customHeight="1">
      <c r="A40" s="126"/>
      <c r="B40" s="77"/>
      <c r="C40" s="125"/>
      <c r="D40" s="124"/>
      <c r="E40" s="85"/>
      <c r="F40" s="123"/>
      <c r="G40" s="122"/>
      <c r="H40" s="85"/>
      <c r="I40" s="121"/>
      <c r="J40" s="81"/>
      <c r="K40" s="94"/>
      <c r="L40" s="120"/>
      <c r="M40" s="77"/>
      <c r="N40" s="119"/>
      <c r="O40" s="118"/>
    </row>
    <row r="41" spans="1:15" ht="30" customHeight="1">
      <c r="A41" s="126"/>
      <c r="B41" s="77"/>
      <c r="C41" s="125"/>
      <c r="D41" s="124"/>
      <c r="E41" s="85"/>
      <c r="F41" s="123"/>
      <c r="G41" s="122"/>
      <c r="H41" s="85"/>
      <c r="I41" s="121"/>
      <c r="J41" s="81"/>
      <c r="K41" s="94"/>
      <c r="L41" s="120"/>
      <c r="M41" s="77"/>
      <c r="N41" s="119"/>
      <c r="O41" s="118"/>
    </row>
    <row r="42" spans="1:15" ht="30" customHeight="1">
      <c r="A42" s="126"/>
      <c r="B42" s="77"/>
      <c r="C42" s="125"/>
      <c r="D42" s="124"/>
      <c r="E42" s="85"/>
      <c r="F42" s="123"/>
      <c r="G42" s="122"/>
      <c r="H42" s="85"/>
      <c r="I42" s="121"/>
      <c r="J42" s="81"/>
      <c r="K42" s="94"/>
      <c r="L42" s="120"/>
      <c r="M42" s="77"/>
      <c r="N42" s="119"/>
      <c r="O42" s="118"/>
    </row>
    <row r="43" spans="1:15" ht="30" customHeight="1">
      <c r="A43" s="126"/>
      <c r="B43" s="77"/>
      <c r="C43" s="125"/>
      <c r="D43" s="124"/>
      <c r="E43" s="85"/>
      <c r="F43" s="123"/>
      <c r="G43" s="122"/>
      <c r="H43" s="85"/>
      <c r="I43" s="121"/>
      <c r="J43" s="81"/>
      <c r="K43" s="94"/>
      <c r="L43" s="120"/>
      <c r="M43" s="77"/>
      <c r="N43" s="119"/>
      <c r="O43" s="118"/>
    </row>
    <row r="44" spans="1:15" ht="30" customHeight="1">
      <c r="A44" s="126"/>
      <c r="B44" s="77"/>
      <c r="C44" s="125"/>
      <c r="D44" s="124"/>
      <c r="E44" s="85"/>
      <c r="F44" s="123"/>
      <c r="G44" s="122"/>
      <c r="H44" s="85"/>
      <c r="I44" s="121"/>
      <c r="J44" s="81"/>
      <c r="K44" s="94"/>
      <c r="L44" s="120"/>
      <c r="M44" s="77"/>
      <c r="N44" s="119"/>
      <c r="O44" s="118"/>
    </row>
    <row r="45" spans="1:15" ht="30" customHeight="1">
      <c r="A45" s="126"/>
      <c r="B45" s="77"/>
      <c r="C45" s="125"/>
      <c r="D45" s="124"/>
      <c r="E45" s="85"/>
      <c r="F45" s="123"/>
      <c r="G45" s="122"/>
      <c r="H45" s="85"/>
      <c r="I45" s="121"/>
      <c r="J45" s="81"/>
      <c r="K45" s="94"/>
      <c r="L45" s="120"/>
      <c r="M45" s="77"/>
      <c r="N45" s="119"/>
      <c r="O45" s="118"/>
    </row>
    <row r="46" spans="1:15" ht="30" customHeight="1">
      <c r="A46" s="126"/>
      <c r="B46" s="77"/>
      <c r="C46" s="125"/>
      <c r="D46" s="124"/>
      <c r="E46" s="85"/>
      <c r="F46" s="123"/>
      <c r="G46" s="122"/>
      <c r="H46" s="85"/>
      <c r="I46" s="121"/>
      <c r="J46" s="81"/>
      <c r="K46" s="94"/>
      <c r="L46" s="120"/>
      <c r="M46" s="77"/>
      <c r="N46" s="119"/>
      <c r="O46" s="118"/>
    </row>
    <row r="47" spans="1:15" ht="30" customHeight="1">
      <c r="A47" s="126"/>
      <c r="B47" s="77"/>
      <c r="C47" s="125"/>
      <c r="D47" s="124"/>
      <c r="E47" s="85"/>
      <c r="F47" s="123"/>
      <c r="G47" s="122"/>
      <c r="H47" s="85"/>
      <c r="I47" s="121"/>
      <c r="J47" s="81"/>
      <c r="K47" s="94"/>
      <c r="L47" s="120"/>
      <c r="M47" s="77"/>
      <c r="N47" s="119"/>
      <c r="O47" s="118"/>
    </row>
    <row r="48" spans="1:15" ht="30" customHeight="1">
      <c r="A48" s="126"/>
      <c r="B48" s="77"/>
      <c r="C48" s="125"/>
      <c r="D48" s="124"/>
      <c r="E48" s="85"/>
      <c r="F48" s="123"/>
      <c r="G48" s="122"/>
      <c r="H48" s="85"/>
      <c r="I48" s="121"/>
      <c r="J48" s="81"/>
      <c r="K48" s="94"/>
      <c r="L48" s="120"/>
      <c r="M48" s="77"/>
      <c r="N48" s="119"/>
      <c r="O48" s="118"/>
    </row>
    <row r="49" spans="1:15" ht="30" customHeight="1">
      <c r="A49" s="126"/>
      <c r="B49" s="77"/>
      <c r="C49" s="125"/>
      <c r="D49" s="124"/>
      <c r="E49" s="85"/>
      <c r="F49" s="123"/>
      <c r="G49" s="122"/>
      <c r="H49" s="85"/>
      <c r="I49" s="121"/>
      <c r="J49" s="81"/>
      <c r="K49" s="94"/>
      <c r="L49" s="120"/>
      <c r="M49" s="77"/>
      <c r="N49" s="119"/>
      <c r="O49" s="118"/>
    </row>
    <row r="50" spans="1:15" ht="30" customHeight="1">
      <c r="A50" s="126"/>
      <c r="B50" s="77"/>
      <c r="C50" s="125"/>
      <c r="D50" s="124"/>
      <c r="E50" s="85"/>
      <c r="F50" s="123"/>
      <c r="G50" s="122"/>
      <c r="H50" s="85"/>
      <c r="I50" s="121"/>
      <c r="J50" s="81"/>
      <c r="K50" s="94"/>
      <c r="L50" s="120"/>
      <c r="M50" s="77"/>
      <c r="N50" s="119"/>
      <c r="O50" s="118"/>
    </row>
    <row r="51" spans="1:15" ht="30" customHeight="1">
      <c r="A51" s="126"/>
      <c r="B51" s="77"/>
      <c r="C51" s="125"/>
      <c r="D51" s="124"/>
      <c r="E51" s="85"/>
      <c r="F51" s="123"/>
      <c r="G51" s="122"/>
      <c r="H51" s="85"/>
      <c r="I51" s="121"/>
      <c r="J51" s="81"/>
      <c r="K51" s="94"/>
      <c r="L51" s="120"/>
      <c r="M51" s="77"/>
      <c r="N51" s="119"/>
      <c r="O51" s="118"/>
    </row>
    <row r="52" spans="1:15" ht="30" customHeight="1">
      <c r="A52" s="126"/>
      <c r="B52" s="77"/>
      <c r="C52" s="125"/>
      <c r="D52" s="124"/>
      <c r="E52" s="85"/>
      <c r="F52" s="123"/>
      <c r="G52" s="122"/>
      <c r="H52" s="85"/>
      <c r="I52" s="121"/>
      <c r="J52" s="81"/>
      <c r="K52" s="94"/>
      <c r="L52" s="120"/>
      <c r="M52" s="77"/>
      <c r="N52" s="119"/>
      <c r="O52" s="118"/>
    </row>
    <row r="53" spans="1:15" ht="30" customHeight="1">
      <c r="A53" s="126"/>
      <c r="B53" s="77"/>
      <c r="C53" s="125"/>
      <c r="D53" s="124"/>
      <c r="E53" s="85"/>
      <c r="F53" s="123"/>
      <c r="G53" s="122"/>
      <c r="H53" s="85"/>
      <c r="I53" s="121"/>
      <c r="J53" s="81"/>
      <c r="K53" s="94"/>
      <c r="L53" s="120"/>
      <c r="M53" s="77"/>
      <c r="N53" s="119"/>
      <c r="O53" s="118"/>
    </row>
    <row r="54" spans="1:15" ht="30" customHeight="1">
      <c r="A54" s="126"/>
      <c r="B54" s="77"/>
      <c r="C54" s="125"/>
      <c r="D54" s="124"/>
      <c r="E54" s="85"/>
      <c r="F54" s="123"/>
      <c r="G54" s="122"/>
      <c r="H54" s="85"/>
      <c r="I54" s="121"/>
      <c r="J54" s="81"/>
      <c r="K54" s="94"/>
      <c r="L54" s="120"/>
      <c r="M54" s="77"/>
      <c r="N54" s="119"/>
      <c r="O54" s="118"/>
    </row>
    <row r="55" spans="1:15" ht="30" customHeight="1">
      <c r="A55" s="126"/>
      <c r="B55" s="77"/>
      <c r="C55" s="125"/>
      <c r="D55" s="124"/>
      <c r="E55" s="85"/>
      <c r="F55" s="123"/>
      <c r="G55" s="122"/>
      <c r="H55" s="85"/>
      <c r="I55" s="121"/>
      <c r="J55" s="81"/>
      <c r="K55" s="94"/>
      <c r="L55" s="120"/>
      <c r="M55" s="77"/>
      <c r="N55" s="119"/>
      <c r="O55" s="118"/>
    </row>
    <row r="56" spans="1:15" ht="30" customHeight="1">
      <c r="A56" s="126"/>
      <c r="B56" s="77"/>
      <c r="C56" s="125"/>
      <c r="D56" s="124"/>
      <c r="E56" s="85"/>
      <c r="F56" s="123"/>
      <c r="G56" s="122"/>
      <c r="H56" s="85"/>
      <c r="I56" s="121"/>
      <c r="J56" s="81"/>
      <c r="K56" s="94"/>
      <c r="L56" s="120"/>
      <c r="M56" s="77"/>
      <c r="N56" s="119"/>
      <c r="O56" s="118"/>
    </row>
    <row r="57" spans="1:15" ht="30" customHeight="1">
      <c r="A57" s="126"/>
      <c r="B57" s="77"/>
      <c r="C57" s="125"/>
      <c r="D57" s="124"/>
      <c r="E57" s="85"/>
      <c r="F57" s="123"/>
      <c r="G57" s="122"/>
      <c r="H57" s="85"/>
      <c r="I57" s="121"/>
      <c r="J57" s="81"/>
      <c r="K57" s="94"/>
      <c r="L57" s="120"/>
      <c r="M57" s="77"/>
      <c r="N57" s="119"/>
      <c r="O57" s="118"/>
    </row>
    <row r="58" spans="1:15" ht="30" customHeight="1">
      <c r="A58" s="126"/>
      <c r="B58" s="77"/>
      <c r="C58" s="125"/>
      <c r="D58" s="124"/>
      <c r="E58" s="85"/>
      <c r="F58" s="123"/>
      <c r="G58" s="122"/>
      <c r="H58" s="85"/>
      <c r="I58" s="121"/>
      <c r="J58" s="81"/>
      <c r="K58" s="94"/>
      <c r="L58" s="120"/>
      <c r="M58" s="77"/>
      <c r="N58" s="119"/>
      <c r="O58" s="118"/>
    </row>
    <row r="59" spans="1:15" ht="30" customHeight="1">
      <c r="A59" s="126"/>
      <c r="B59" s="77"/>
      <c r="C59" s="125"/>
      <c r="D59" s="124"/>
      <c r="E59" s="85"/>
      <c r="F59" s="123"/>
      <c r="G59" s="122"/>
      <c r="H59" s="85"/>
      <c r="I59" s="121"/>
      <c r="J59" s="81"/>
      <c r="K59" s="94"/>
      <c r="L59" s="120"/>
      <c r="M59" s="77"/>
      <c r="N59" s="119"/>
      <c r="O59" s="118"/>
    </row>
    <row r="60" spans="1:15" ht="30" customHeight="1">
      <c r="A60" s="126"/>
      <c r="B60" s="77"/>
      <c r="C60" s="125"/>
      <c r="D60" s="124"/>
      <c r="E60" s="85"/>
      <c r="F60" s="123"/>
      <c r="G60" s="122"/>
      <c r="H60" s="85"/>
      <c r="I60" s="121"/>
      <c r="J60" s="81"/>
      <c r="K60" s="94"/>
      <c r="L60" s="120"/>
      <c r="M60" s="77"/>
      <c r="N60" s="119"/>
      <c r="O60" s="118"/>
    </row>
    <row r="61" spans="1:15" ht="30" customHeight="1">
      <c r="A61" s="126"/>
      <c r="B61" s="77"/>
      <c r="C61" s="125"/>
      <c r="D61" s="124"/>
      <c r="E61" s="85"/>
      <c r="F61" s="123"/>
      <c r="G61" s="122"/>
      <c r="H61" s="85"/>
      <c r="I61" s="121"/>
      <c r="J61" s="81"/>
      <c r="K61" s="94"/>
      <c r="L61" s="120"/>
      <c r="M61" s="77"/>
      <c r="N61" s="119"/>
      <c r="O61" s="118"/>
    </row>
    <row r="62" spans="1:15" ht="30" customHeight="1">
      <c r="A62" s="126"/>
      <c r="B62" s="77"/>
      <c r="C62" s="125"/>
      <c r="D62" s="124"/>
      <c r="E62" s="85"/>
      <c r="F62" s="123"/>
      <c r="G62" s="122"/>
      <c r="H62" s="85"/>
      <c r="I62" s="121"/>
      <c r="J62" s="81"/>
      <c r="K62" s="94"/>
      <c r="L62" s="120"/>
      <c r="M62" s="77"/>
      <c r="N62" s="119"/>
      <c r="O62" s="118"/>
    </row>
    <row r="63" spans="1:15" ht="30" customHeight="1">
      <c r="A63" s="126"/>
      <c r="B63" s="77"/>
      <c r="C63" s="125"/>
      <c r="D63" s="124"/>
      <c r="E63" s="85"/>
      <c r="F63" s="123"/>
      <c r="G63" s="122"/>
      <c r="H63" s="85"/>
      <c r="I63" s="121"/>
      <c r="J63" s="81"/>
      <c r="K63" s="94"/>
      <c r="L63" s="120"/>
      <c r="M63" s="77"/>
      <c r="N63" s="119"/>
      <c r="O63" s="118"/>
    </row>
    <row r="64" spans="1:15" ht="30" customHeight="1">
      <c r="A64" s="126"/>
      <c r="B64" s="77"/>
      <c r="C64" s="125"/>
      <c r="D64" s="124"/>
      <c r="E64" s="85"/>
      <c r="F64" s="123"/>
      <c r="G64" s="122"/>
      <c r="H64" s="85"/>
      <c r="I64" s="121"/>
      <c r="J64" s="81"/>
      <c r="K64" s="94"/>
      <c r="L64" s="120"/>
      <c r="M64" s="77"/>
      <c r="N64" s="119"/>
      <c r="O64" s="118"/>
    </row>
    <row r="65" spans="1:15" ht="30" customHeight="1">
      <c r="A65" s="126"/>
      <c r="B65" s="77"/>
      <c r="C65" s="125"/>
      <c r="D65" s="124"/>
      <c r="E65" s="85"/>
      <c r="F65" s="123"/>
      <c r="G65" s="122"/>
      <c r="H65" s="85"/>
      <c r="I65" s="121"/>
      <c r="J65" s="81"/>
      <c r="K65" s="94"/>
      <c r="L65" s="120"/>
      <c r="M65" s="77"/>
      <c r="N65" s="119"/>
      <c r="O65" s="118"/>
    </row>
    <row r="66" spans="1:15" ht="30" customHeight="1">
      <c r="A66" s="126"/>
      <c r="B66" s="77"/>
      <c r="C66" s="125"/>
      <c r="D66" s="124"/>
      <c r="E66" s="85"/>
      <c r="F66" s="123"/>
      <c r="G66" s="122"/>
      <c r="H66" s="85"/>
      <c r="I66" s="121"/>
      <c r="J66" s="81"/>
      <c r="K66" s="94"/>
      <c r="L66" s="120"/>
      <c r="M66" s="77"/>
      <c r="N66" s="119"/>
      <c r="O66" s="118"/>
    </row>
    <row r="67" spans="1:15" ht="30" customHeight="1">
      <c r="A67" s="126"/>
      <c r="B67" s="77"/>
      <c r="C67" s="125"/>
      <c r="D67" s="124"/>
      <c r="E67" s="85"/>
      <c r="F67" s="123"/>
      <c r="G67" s="122"/>
      <c r="H67" s="85"/>
      <c r="I67" s="121"/>
      <c r="J67" s="81"/>
      <c r="K67" s="94"/>
      <c r="L67" s="120"/>
      <c r="M67" s="77"/>
      <c r="N67" s="119"/>
      <c r="O67" s="118"/>
    </row>
    <row r="68" spans="1:15" ht="30" customHeight="1">
      <c r="A68" s="126"/>
      <c r="B68" s="77"/>
      <c r="C68" s="125"/>
      <c r="D68" s="124"/>
      <c r="E68" s="85"/>
      <c r="F68" s="123"/>
      <c r="G68" s="122"/>
      <c r="H68" s="85"/>
      <c r="I68" s="121"/>
      <c r="J68" s="81"/>
      <c r="K68" s="94"/>
      <c r="L68" s="120"/>
      <c r="M68" s="77"/>
      <c r="N68" s="119"/>
      <c r="O68" s="118"/>
    </row>
    <row r="69" spans="1:15" ht="30" customHeight="1">
      <c r="A69" s="126"/>
      <c r="B69" s="77"/>
      <c r="C69" s="125"/>
      <c r="D69" s="124"/>
      <c r="E69" s="85"/>
      <c r="F69" s="123"/>
      <c r="G69" s="122"/>
      <c r="H69" s="85"/>
      <c r="I69" s="121"/>
      <c r="J69" s="81"/>
      <c r="K69" s="94"/>
      <c r="L69" s="120"/>
      <c r="M69" s="77"/>
      <c r="N69" s="119"/>
      <c r="O69" s="118"/>
    </row>
    <row r="70" spans="1:15" ht="30" customHeight="1">
      <c r="A70" s="126"/>
      <c r="B70" s="77"/>
      <c r="C70" s="125"/>
      <c r="D70" s="124"/>
      <c r="E70" s="85"/>
      <c r="F70" s="123"/>
      <c r="G70" s="122"/>
      <c r="H70" s="85"/>
      <c r="I70" s="121"/>
      <c r="J70" s="81"/>
      <c r="K70" s="94"/>
      <c r="L70" s="120"/>
      <c r="M70" s="77"/>
      <c r="N70" s="119"/>
      <c r="O70" s="118"/>
    </row>
    <row r="71" spans="1:15" ht="30" customHeight="1">
      <c r="A71" s="126"/>
      <c r="B71" s="77"/>
      <c r="C71" s="125"/>
      <c r="D71" s="124"/>
      <c r="E71" s="85"/>
      <c r="F71" s="123"/>
      <c r="G71" s="122"/>
      <c r="H71" s="85"/>
      <c r="I71" s="121"/>
      <c r="J71" s="81"/>
      <c r="K71" s="94"/>
      <c r="L71" s="120"/>
      <c r="M71" s="77"/>
      <c r="N71" s="119"/>
      <c r="O71" s="118"/>
    </row>
    <row r="72" spans="1:15" ht="30" customHeight="1">
      <c r="A72" s="126"/>
      <c r="B72" s="77"/>
      <c r="C72" s="125"/>
      <c r="D72" s="124"/>
      <c r="E72" s="85"/>
      <c r="F72" s="123"/>
      <c r="G72" s="122"/>
      <c r="H72" s="85"/>
      <c r="I72" s="121"/>
      <c r="J72" s="81"/>
      <c r="K72" s="94"/>
      <c r="L72" s="120"/>
      <c r="M72" s="77"/>
      <c r="N72" s="119"/>
      <c r="O72" s="118"/>
    </row>
    <row r="73" spans="1:15" ht="30" customHeight="1">
      <c r="A73" s="126"/>
      <c r="B73" s="77"/>
      <c r="C73" s="125"/>
      <c r="D73" s="124"/>
      <c r="E73" s="85"/>
      <c r="F73" s="123"/>
      <c r="G73" s="122"/>
      <c r="H73" s="85"/>
      <c r="I73" s="121"/>
      <c r="J73" s="81"/>
      <c r="K73" s="94"/>
      <c r="L73" s="120"/>
      <c r="M73" s="77"/>
      <c r="N73" s="119"/>
      <c r="O73" s="118"/>
    </row>
    <row r="74" spans="1:15" ht="30" customHeight="1">
      <c r="A74" s="126"/>
      <c r="B74" s="77"/>
      <c r="C74" s="125"/>
      <c r="D74" s="124"/>
      <c r="E74" s="85"/>
      <c r="F74" s="123"/>
      <c r="G74" s="122"/>
      <c r="H74" s="85"/>
      <c r="I74" s="121"/>
      <c r="J74" s="81"/>
      <c r="K74" s="94"/>
      <c r="L74" s="120"/>
      <c r="M74" s="77"/>
      <c r="N74" s="119"/>
      <c r="O74" s="118"/>
    </row>
    <row r="75" spans="1:15" ht="30" customHeight="1">
      <c r="A75" s="126"/>
      <c r="B75" s="77"/>
      <c r="C75" s="125"/>
      <c r="D75" s="124"/>
      <c r="E75" s="85"/>
      <c r="F75" s="123"/>
      <c r="G75" s="122"/>
      <c r="H75" s="85"/>
      <c r="I75" s="121"/>
      <c r="J75" s="81"/>
      <c r="K75" s="94"/>
      <c r="L75" s="120"/>
      <c r="M75" s="77"/>
      <c r="N75" s="119"/>
      <c r="O75" s="118"/>
    </row>
    <row r="76" spans="1:15" ht="30" customHeight="1">
      <c r="A76" s="126"/>
      <c r="B76" s="77"/>
      <c r="C76" s="125"/>
      <c r="D76" s="124"/>
      <c r="E76" s="85"/>
      <c r="F76" s="123"/>
      <c r="G76" s="122"/>
      <c r="H76" s="85"/>
      <c r="I76" s="121"/>
      <c r="J76" s="81"/>
      <c r="K76" s="94"/>
      <c r="L76" s="120"/>
      <c r="M76" s="77"/>
      <c r="N76" s="119"/>
      <c r="O76" s="118"/>
    </row>
    <row r="77" spans="1:15" ht="30" customHeight="1">
      <c r="A77" s="126"/>
      <c r="B77" s="77"/>
      <c r="C77" s="125"/>
      <c r="D77" s="124"/>
      <c r="E77" s="85"/>
      <c r="F77" s="123"/>
      <c r="G77" s="122"/>
      <c r="H77" s="85"/>
      <c r="I77" s="121"/>
      <c r="J77" s="81"/>
      <c r="K77" s="94"/>
      <c r="L77" s="120"/>
      <c r="M77" s="77"/>
      <c r="N77" s="119"/>
      <c r="O77" s="118"/>
    </row>
    <row r="78" spans="1:15" ht="30" customHeight="1">
      <c r="A78" s="126"/>
      <c r="B78" s="77"/>
      <c r="C78" s="125"/>
      <c r="D78" s="124"/>
      <c r="E78" s="85"/>
      <c r="F78" s="123"/>
      <c r="G78" s="122"/>
      <c r="H78" s="85"/>
      <c r="I78" s="121"/>
      <c r="J78" s="81"/>
      <c r="K78" s="94"/>
      <c r="L78" s="120"/>
      <c r="M78" s="77"/>
      <c r="N78" s="119"/>
      <c r="O78" s="118"/>
    </row>
    <row r="79" spans="1:15" ht="30" customHeight="1">
      <c r="A79" s="126"/>
      <c r="B79" s="77"/>
      <c r="C79" s="125"/>
      <c r="D79" s="124"/>
      <c r="E79" s="85"/>
      <c r="F79" s="123"/>
      <c r="G79" s="122"/>
      <c r="H79" s="85"/>
      <c r="I79" s="121"/>
      <c r="J79" s="81"/>
      <c r="K79" s="94"/>
      <c r="L79" s="120"/>
      <c r="M79" s="77"/>
      <c r="N79" s="119"/>
      <c r="O79" s="118"/>
    </row>
    <row r="80" spans="1:15" ht="30" customHeight="1">
      <c r="A80" s="126"/>
      <c r="B80" s="77"/>
      <c r="C80" s="125"/>
      <c r="D80" s="124"/>
      <c r="E80" s="85"/>
      <c r="F80" s="123"/>
      <c r="G80" s="122"/>
      <c r="H80" s="85"/>
      <c r="I80" s="121"/>
      <c r="J80" s="81"/>
      <c r="K80" s="94"/>
      <c r="L80" s="120"/>
      <c r="M80" s="77"/>
      <c r="N80" s="119"/>
      <c r="O80" s="118"/>
    </row>
    <row r="81" spans="1:15" ht="30" customHeight="1">
      <c r="A81" s="126"/>
      <c r="B81" s="77"/>
      <c r="C81" s="125"/>
      <c r="D81" s="124"/>
      <c r="E81" s="85"/>
      <c r="F81" s="123"/>
      <c r="G81" s="122"/>
      <c r="H81" s="85"/>
      <c r="I81" s="121"/>
      <c r="J81" s="81"/>
      <c r="K81" s="94"/>
      <c r="L81" s="120"/>
      <c r="M81" s="77"/>
      <c r="N81" s="119"/>
      <c r="O81" s="118"/>
    </row>
    <row r="82" spans="1:15" ht="30" customHeight="1">
      <c r="A82" s="126"/>
      <c r="B82" s="77"/>
      <c r="C82" s="125"/>
      <c r="D82" s="124"/>
      <c r="E82" s="85"/>
      <c r="F82" s="123"/>
      <c r="G82" s="122"/>
      <c r="H82" s="85"/>
      <c r="I82" s="121"/>
      <c r="J82" s="81"/>
      <c r="K82" s="94"/>
      <c r="L82" s="120"/>
      <c r="M82" s="77"/>
      <c r="N82" s="119"/>
      <c r="O82" s="118"/>
    </row>
    <row r="83" spans="1:15" ht="30" customHeight="1">
      <c r="A83" s="126"/>
      <c r="B83" s="77"/>
      <c r="C83" s="125"/>
      <c r="D83" s="124"/>
      <c r="E83" s="85"/>
      <c r="F83" s="123"/>
      <c r="G83" s="122"/>
      <c r="H83" s="85"/>
      <c r="I83" s="121"/>
      <c r="J83" s="81"/>
      <c r="K83" s="94"/>
      <c r="L83" s="120"/>
      <c r="M83" s="77"/>
      <c r="N83" s="119"/>
      <c r="O83" s="118"/>
    </row>
    <row r="84" spans="1:15" ht="30" customHeight="1">
      <c r="A84" s="126"/>
      <c r="B84" s="77"/>
      <c r="C84" s="125"/>
      <c r="D84" s="124"/>
      <c r="E84" s="85"/>
      <c r="F84" s="123"/>
      <c r="G84" s="122"/>
      <c r="H84" s="85"/>
      <c r="I84" s="121"/>
      <c r="J84" s="81"/>
      <c r="K84" s="94"/>
      <c r="L84" s="120"/>
      <c r="M84" s="77"/>
      <c r="N84" s="119"/>
      <c r="O84" s="118"/>
    </row>
    <row r="85" spans="1:15" ht="30" customHeight="1">
      <c r="A85" s="126"/>
      <c r="B85" s="77"/>
      <c r="C85" s="125"/>
      <c r="D85" s="124"/>
      <c r="E85" s="85"/>
      <c r="F85" s="123"/>
      <c r="G85" s="122"/>
      <c r="H85" s="85"/>
      <c r="I85" s="121"/>
      <c r="J85" s="81"/>
      <c r="K85" s="94"/>
      <c r="L85" s="120"/>
      <c r="M85" s="77"/>
      <c r="N85" s="119"/>
      <c r="O85" s="118"/>
    </row>
    <row r="86" spans="1:15" ht="30" customHeight="1">
      <c r="A86" s="126"/>
      <c r="B86" s="77"/>
      <c r="C86" s="125"/>
      <c r="D86" s="124"/>
      <c r="E86" s="85"/>
      <c r="F86" s="123"/>
      <c r="G86" s="122"/>
      <c r="H86" s="85"/>
      <c r="I86" s="121"/>
      <c r="J86" s="81"/>
      <c r="K86" s="94"/>
      <c r="L86" s="120"/>
      <c r="M86" s="77"/>
      <c r="N86" s="119"/>
      <c r="O86" s="118"/>
    </row>
    <row r="87" spans="1:15" ht="30"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50.1" customHeight="1"/>
    <row r="128" spans="1:15" ht="50.1" customHeight="1"/>
    <row r="129" spans="3:15" ht="50.1" customHeight="1"/>
    <row r="130" spans="3:15" ht="50.1" customHeight="1"/>
    <row r="131" spans="3:15" ht="50.1" customHeight="1"/>
    <row r="132" spans="3:15" ht="50.1" customHeight="1"/>
    <row r="133" spans="3:15" ht="50.1" customHeight="1"/>
    <row r="134" spans="3:15" s="65" customFormat="1" ht="50.1" customHeight="1">
      <c r="C134" s="87"/>
      <c r="D134" s="88"/>
      <c r="E134" s="84"/>
      <c r="F134" s="72"/>
      <c r="G134" s="88"/>
      <c r="H134" s="84"/>
      <c r="I134" s="117"/>
      <c r="J134" s="116"/>
      <c r="K134" s="116"/>
      <c r="L134" s="88"/>
      <c r="N134" s="115"/>
      <c r="O134" s="114"/>
    </row>
  </sheetData>
  <mergeCells count="16">
    <mergeCell ref="L4:L5"/>
    <mergeCell ref="A4:A5"/>
    <mergeCell ref="C4:C5"/>
    <mergeCell ref="D4:D5"/>
    <mergeCell ref="F4:F5"/>
    <mergeCell ref="G4:G5"/>
    <mergeCell ref="I4:I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O248"/>
  <sheetViews>
    <sheetView view="pageBreakPreview" zoomScale="110" zoomScaleNormal="100" zoomScaleSheetLayoutView="110" zoomScalePageLayoutView="120" workbookViewId="0">
      <selection activeCell="K14" sqref="K14"/>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70">
        <v>32</v>
      </c>
      <c r="B4" s="74" t="s">
        <v>418</v>
      </c>
      <c r="C4" s="1378">
        <v>1</v>
      </c>
      <c r="D4" s="1380" t="s">
        <v>129</v>
      </c>
      <c r="E4" s="75" t="s">
        <v>595</v>
      </c>
      <c r="F4" s="1382" t="s">
        <v>449</v>
      </c>
      <c r="G4" s="1380"/>
      <c r="H4" s="75" t="s">
        <v>770</v>
      </c>
      <c r="I4" s="1475" t="s">
        <v>902</v>
      </c>
      <c r="J4" s="81">
        <v>1</v>
      </c>
      <c r="K4" s="76" t="s">
        <v>129</v>
      </c>
      <c r="L4" s="1425" t="s">
        <v>444</v>
      </c>
      <c r="M4" s="77"/>
      <c r="N4" s="1597" t="s">
        <v>903</v>
      </c>
      <c r="O4" s="118"/>
    </row>
    <row r="5" spans="1:15" ht="30" customHeight="1">
      <c r="A5" s="1570"/>
      <c r="B5" s="74" t="s">
        <v>419</v>
      </c>
      <c r="C5" s="1379"/>
      <c r="D5" s="1381"/>
      <c r="E5" s="75" t="s">
        <v>770</v>
      </c>
      <c r="F5" s="1383"/>
      <c r="G5" s="1381"/>
      <c r="H5" s="85" t="s">
        <v>449</v>
      </c>
      <c r="I5" s="1593"/>
      <c r="J5" s="81">
        <v>1</v>
      </c>
      <c r="K5" s="79" t="s">
        <v>129</v>
      </c>
      <c r="L5" s="1425"/>
      <c r="M5" s="77"/>
      <c r="N5" s="1598"/>
      <c r="O5" s="118"/>
    </row>
    <row r="6" spans="1:15" ht="30" customHeight="1">
      <c r="A6" s="1570">
        <v>32</v>
      </c>
      <c r="B6" s="74" t="s">
        <v>418</v>
      </c>
      <c r="C6" s="1378">
        <v>100</v>
      </c>
      <c r="D6" s="1380" t="s">
        <v>904</v>
      </c>
      <c r="E6" s="75" t="s">
        <v>595</v>
      </c>
      <c r="F6" s="1382">
        <v>100</v>
      </c>
      <c r="G6" s="1380" t="s">
        <v>904</v>
      </c>
      <c r="H6" s="75" t="s">
        <v>621</v>
      </c>
      <c r="I6" s="1475" t="s">
        <v>902</v>
      </c>
      <c r="J6" s="81">
        <v>100</v>
      </c>
      <c r="K6" s="76" t="s">
        <v>904</v>
      </c>
      <c r="L6" s="1425" t="s">
        <v>444</v>
      </c>
      <c r="M6" s="77"/>
      <c r="N6" s="1597" t="s">
        <v>905</v>
      </c>
      <c r="O6" s="118"/>
    </row>
    <row r="7" spans="1:15" ht="30" customHeight="1">
      <c r="A7" s="1570"/>
      <c r="B7" s="74" t="s">
        <v>419</v>
      </c>
      <c r="C7" s="1379"/>
      <c r="D7" s="1381"/>
      <c r="E7" s="75" t="s">
        <v>530</v>
      </c>
      <c r="F7" s="1383"/>
      <c r="G7" s="1381"/>
      <c r="H7" s="85" t="s">
        <v>906</v>
      </c>
      <c r="I7" s="1593"/>
      <c r="J7" s="104" t="s">
        <v>907</v>
      </c>
      <c r="K7" s="79" t="s">
        <v>904</v>
      </c>
      <c r="L7" s="1425"/>
      <c r="M7" s="77"/>
      <c r="N7" s="1598"/>
      <c r="O7" s="118"/>
    </row>
    <row r="8" spans="1:15" ht="30" customHeight="1">
      <c r="A8" s="1385">
        <v>32</v>
      </c>
      <c r="B8" s="68" t="s">
        <v>418</v>
      </c>
      <c r="C8" s="1362">
        <v>13398</v>
      </c>
      <c r="D8" s="1364" t="s">
        <v>908</v>
      </c>
      <c r="E8" s="69" t="s">
        <v>479</v>
      </c>
      <c r="F8" s="1389"/>
      <c r="G8" s="1364"/>
      <c r="H8" s="69"/>
      <c r="I8" s="1591" t="s">
        <v>902</v>
      </c>
      <c r="J8" s="90"/>
      <c r="K8" s="76"/>
      <c r="L8" s="1443"/>
      <c r="N8" s="1426"/>
      <c r="O8" s="118"/>
    </row>
    <row r="9" spans="1:15" ht="30" customHeight="1">
      <c r="A9" s="1385"/>
      <c r="B9" s="68" t="s">
        <v>419</v>
      </c>
      <c r="C9" s="1363"/>
      <c r="D9" s="1365"/>
      <c r="E9" s="69"/>
      <c r="F9" s="1366"/>
      <c r="G9" s="1365"/>
      <c r="I9" s="1592"/>
      <c r="J9" s="91"/>
      <c r="K9" s="79"/>
      <c r="L9" s="1443"/>
      <c r="N9" s="1426"/>
      <c r="O9" s="118"/>
    </row>
    <row r="10" spans="1:15" ht="30" customHeight="1">
      <c r="A10" s="113"/>
      <c r="B10" s="134"/>
      <c r="C10" s="133"/>
      <c r="D10" s="131"/>
      <c r="E10" s="69"/>
      <c r="F10" s="132"/>
      <c r="G10" s="131"/>
      <c r="I10" s="130"/>
      <c r="J10" s="91"/>
      <c r="K10" s="79"/>
      <c r="M10" s="77"/>
      <c r="N10" s="129"/>
      <c r="O10" s="118"/>
    </row>
    <row r="11" spans="1:15" ht="30" customHeight="1">
      <c r="A11" s="1376" t="s">
        <v>1153</v>
      </c>
      <c r="B11" s="128" t="s">
        <v>1141</v>
      </c>
      <c r="C11" s="1378">
        <v>1</v>
      </c>
      <c r="D11" s="1380" t="s">
        <v>129</v>
      </c>
      <c r="E11" s="85" t="s">
        <v>1150</v>
      </c>
      <c r="F11" s="1378">
        <v>2</v>
      </c>
      <c r="G11" s="1380" t="s">
        <v>1143</v>
      </c>
      <c r="H11" s="85" t="s">
        <v>1150</v>
      </c>
      <c r="I11" s="1535" t="s">
        <v>1152</v>
      </c>
      <c r="J11" s="81">
        <v>66.510000000000005</v>
      </c>
      <c r="K11" s="94" t="s">
        <v>740</v>
      </c>
      <c r="L11" s="1425"/>
      <c r="M11" s="77"/>
      <c r="N11" s="1535" t="s">
        <v>1151</v>
      </c>
      <c r="O11" s="118"/>
    </row>
    <row r="12" spans="1:15" ht="30" customHeight="1">
      <c r="A12" s="1376"/>
      <c r="B12" s="77" t="s">
        <v>1138</v>
      </c>
      <c r="C12" s="1379"/>
      <c r="D12" s="1381"/>
      <c r="E12" s="85" t="s">
        <v>1150</v>
      </c>
      <c r="F12" s="1379"/>
      <c r="G12" s="1381"/>
      <c r="H12" s="127" t="s">
        <v>1149</v>
      </c>
      <c r="I12" s="1536"/>
      <c r="J12" s="81">
        <v>2</v>
      </c>
      <c r="K12" s="94" t="s">
        <v>1143</v>
      </c>
      <c r="L12" s="1425"/>
      <c r="M12" s="77" t="s">
        <v>476</v>
      </c>
      <c r="N12" s="1537"/>
      <c r="O12" s="118"/>
    </row>
    <row r="13" spans="1:15" ht="30" customHeight="1">
      <c r="A13" s="1376" t="s">
        <v>1148</v>
      </c>
      <c r="B13" s="128" t="s">
        <v>1141</v>
      </c>
      <c r="C13" s="1378">
        <v>1</v>
      </c>
      <c r="D13" s="1380" t="s">
        <v>129</v>
      </c>
      <c r="E13" s="85" t="s">
        <v>1145</v>
      </c>
      <c r="F13" s="1378">
        <v>4</v>
      </c>
      <c r="G13" s="1380" t="s">
        <v>1147</v>
      </c>
      <c r="H13" s="85" t="s">
        <v>1145</v>
      </c>
      <c r="I13" s="1535" t="s">
        <v>1140</v>
      </c>
      <c r="J13" s="81">
        <v>66.510000000000005</v>
      </c>
      <c r="K13" s="94" t="s">
        <v>740</v>
      </c>
      <c r="L13" s="1425"/>
      <c r="M13" s="77"/>
      <c r="N13" s="1535" t="s">
        <v>1146</v>
      </c>
      <c r="O13" s="118"/>
    </row>
    <row r="14" spans="1:15" ht="30" customHeight="1">
      <c r="A14" s="1376"/>
      <c r="B14" s="77" t="s">
        <v>1138</v>
      </c>
      <c r="C14" s="1379"/>
      <c r="D14" s="1381"/>
      <c r="E14" s="85" t="s">
        <v>1145</v>
      </c>
      <c r="F14" s="1379"/>
      <c r="G14" s="1381"/>
      <c r="H14" s="127" t="s">
        <v>1144</v>
      </c>
      <c r="I14" s="1536"/>
      <c r="J14" s="81">
        <v>2</v>
      </c>
      <c r="K14" s="94" t="s">
        <v>1143</v>
      </c>
      <c r="L14" s="1425"/>
      <c r="M14" s="77" t="s">
        <v>476</v>
      </c>
      <c r="N14" s="1537"/>
      <c r="O14" s="118"/>
    </row>
    <row r="15" spans="1:15" ht="30" customHeight="1">
      <c r="A15" s="1376" t="s">
        <v>1142</v>
      </c>
      <c r="B15" s="128" t="s">
        <v>1141</v>
      </c>
      <c r="C15" s="1378">
        <v>1</v>
      </c>
      <c r="D15" s="1380" t="s">
        <v>129</v>
      </c>
      <c r="E15" s="85" t="s">
        <v>1137</v>
      </c>
      <c r="F15" s="1382">
        <v>1</v>
      </c>
      <c r="G15" s="1380" t="s">
        <v>129</v>
      </c>
      <c r="H15" s="85" t="s">
        <v>1137</v>
      </c>
      <c r="I15" s="1535" t="s">
        <v>1140</v>
      </c>
      <c r="J15" s="81">
        <v>703</v>
      </c>
      <c r="K15" s="94" t="s">
        <v>460</v>
      </c>
      <c r="L15" s="1425"/>
      <c r="M15" s="77"/>
      <c r="N15" s="1535" t="s">
        <v>1139</v>
      </c>
      <c r="O15" s="118"/>
    </row>
    <row r="16" spans="1:15" ht="30" customHeight="1">
      <c r="A16" s="1376"/>
      <c r="B16" s="77" t="s">
        <v>1138</v>
      </c>
      <c r="C16" s="1379"/>
      <c r="D16" s="1381"/>
      <c r="E16" s="85" t="s">
        <v>1137</v>
      </c>
      <c r="F16" s="1538"/>
      <c r="G16" s="1381"/>
      <c r="H16" s="127" t="s">
        <v>1136</v>
      </c>
      <c r="I16" s="1536"/>
      <c r="J16" s="81">
        <v>1</v>
      </c>
      <c r="K16" s="94" t="s">
        <v>129</v>
      </c>
      <c r="L16" s="1425"/>
      <c r="M16" s="77" t="s">
        <v>476</v>
      </c>
      <c r="N16" s="1537"/>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45" customHeight="1">
      <c r="A19" s="126"/>
      <c r="B19" s="77"/>
      <c r="C19" s="125"/>
      <c r="D19" s="124"/>
      <c r="E19" s="85"/>
      <c r="F19" s="123"/>
      <c r="G19" s="122"/>
      <c r="H19" s="85"/>
      <c r="I19" s="121"/>
      <c r="J19" s="81"/>
      <c r="K19" s="94"/>
      <c r="L19" s="120"/>
      <c r="M19" s="77"/>
      <c r="N19" s="119"/>
      <c r="O19" s="118"/>
    </row>
    <row r="20" spans="1:15" ht="45" customHeight="1">
      <c r="A20" s="126"/>
      <c r="B20" s="77"/>
      <c r="C20" s="125"/>
      <c r="D20" s="124"/>
      <c r="E20" s="85"/>
      <c r="F20" s="123"/>
      <c r="G20" s="122"/>
      <c r="H20" s="85"/>
      <c r="I20" s="121"/>
      <c r="J20" s="81"/>
      <c r="K20" s="94"/>
      <c r="L20" s="120"/>
      <c r="M20" s="77"/>
      <c r="N20" s="119"/>
      <c r="O20" s="118"/>
    </row>
    <row r="21" spans="1:15" ht="45" customHeight="1">
      <c r="A21" s="126"/>
      <c r="B21" s="77"/>
      <c r="C21" s="125"/>
      <c r="D21" s="124"/>
      <c r="E21" s="85"/>
      <c r="F21" s="123"/>
      <c r="G21" s="122"/>
      <c r="H21" s="85"/>
      <c r="I21" s="121"/>
      <c r="J21" s="81"/>
      <c r="K21" s="94"/>
      <c r="L21" s="120"/>
      <c r="M21" s="77"/>
      <c r="N21" s="119"/>
      <c r="O21" s="118"/>
    </row>
    <row r="22" spans="1:15" ht="45" customHeight="1">
      <c r="A22" s="126"/>
      <c r="B22" s="77"/>
      <c r="C22" s="125"/>
      <c r="D22" s="124"/>
      <c r="E22" s="85"/>
      <c r="F22" s="123"/>
      <c r="G22" s="122"/>
      <c r="H22" s="85"/>
      <c r="I22" s="121"/>
      <c r="J22" s="81"/>
      <c r="K22" s="94"/>
      <c r="L22" s="120"/>
      <c r="M22" s="77"/>
      <c r="N22" s="119"/>
      <c r="O22" s="118"/>
    </row>
    <row r="23" spans="1:15" ht="45" customHeight="1">
      <c r="A23" s="126"/>
      <c r="B23" s="77"/>
      <c r="C23" s="125"/>
      <c r="D23" s="124"/>
      <c r="E23" s="85"/>
      <c r="F23" s="123"/>
      <c r="G23" s="122"/>
      <c r="H23" s="85"/>
      <c r="I23" s="121"/>
      <c r="J23" s="81"/>
      <c r="K23" s="94"/>
      <c r="L23" s="120"/>
      <c r="M23" s="77"/>
      <c r="N23" s="119"/>
      <c r="O23" s="118"/>
    </row>
    <row r="24" spans="1:15" ht="45" customHeight="1">
      <c r="A24" s="126"/>
      <c r="B24" s="77"/>
      <c r="C24" s="125"/>
      <c r="D24" s="124"/>
      <c r="E24" s="85"/>
      <c r="F24" s="123"/>
      <c r="G24" s="122"/>
      <c r="H24" s="85"/>
      <c r="I24" s="121"/>
      <c r="J24" s="81"/>
      <c r="K24" s="94"/>
      <c r="L24" s="120"/>
      <c r="M24" s="77"/>
      <c r="N24" s="119"/>
      <c r="O24" s="118"/>
    </row>
    <row r="25" spans="1:15" ht="45"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45" customHeight="1">
      <c r="A238" s="126"/>
      <c r="B238" s="77"/>
      <c r="C238" s="125"/>
      <c r="D238" s="124"/>
      <c r="E238" s="85"/>
      <c r="F238" s="123"/>
      <c r="G238" s="122"/>
      <c r="H238" s="85"/>
      <c r="I238" s="121"/>
      <c r="J238" s="81"/>
      <c r="K238" s="94"/>
      <c r="L238" s="120"/>
      <c r="M238" s="77"/>
      <c r="N238" s="119"/>
      <c r="O238" s="118"/>
    </row>
    <row r="239" spans="1:15" ht="45" customHeight="1">
      <c r="A239" s="126"/>
      <c r="B239" s="77"/>
      <c r="C239" s="125"/>
      <c r="D239" s="124"/>
      <c r="E239" s="85"/>
      <c r="F239" s="123"/>
      <c r="G239" s="122"/>
      <c r="H239" s="85"/>
      <c r="I239" s="121"/>
      <c r="J239" s="81"/>
      <c r="K239" s="94"/>
      <c r="L239" s="120"/>
      <c r="M239" s="77"/>
      <c r="N239" s="119"/>
      <c r="O239" s="118"/>
    </row>
    <row r="240" spans="1:15" ht="45" customHeight="1">
      <c r="A240" s="126"/>
      <c r="B240" s="77"/>
      <c r="C240" s="125"/>
      <c r="D240" s="124"/>
      <c r="E240" s="85"/>
      <c r="F240" s="123"/>
      <c r="G240" s="122"/>
      <c r="H240" s="85"/>
      <c r="I240" s="121"/>
      <c r="J240" s="81"/>
      <c r="K240" s="94"/>
      <c r="L240" s="120"/>
      <c r="M240" s="77"/>
      <c r="N240" s="119"/>
      <c r="O240" s="118"/>
    </row>
    <row r="241" spans="3:15" ht="50.1" customHeight="1"/>
    <row r="242" spans="3:15" ht="50.1" customHeight="1"/>
    <row r="243" spans="3:15" ht="50.1" customHeight="1"/>
    <row r="244" spans="3:15" ht="50.1" customHeight="1"/>
    <row r="245" spans="3:15" ht="50.1" customHeight="1"/>
    <row r="246" spans="3:15" ht="50.1" customHeight="1"/>
    <row r="247" spans="3:15" ht="50.1" customHeight="1"/>
    <row r="248" spans="3:15" s="65" customFormat="1" ht="50.1" customHeight="1">
      <c r="C248" s="87"/>
      <c r="D248" s="88"/>
      <c r="E248" s="84"/>
      <c r="F248" s="72"/>
      <c r="G248" s="88"/>
      <c r="H248" s="84"/>
      <c r="I248" s="117"/>
      <c r="J248" s="116"/>
      <c r="K248" s="116"/>
      <c r="L248" s="88"/>
      <c r="N248" s="115"/>
      <c r="O248" s="114"/>
    </row>
  </sheetData>
  <mergeCells count="57">
    <mergeCell ref="L13:L14"/>
    <mergeCell ref="N13:N14"/>
    <mergeCell ref="A15:A16"/>
    <mergeCell ref="C15:C16"/>
    <mergeCell ref="D15:D16"/>
    <mergeCell ref="F15:F16"/>
    <mergeCell ref="G15:G16"/>
    <mergeCell ref="I15:I16"/>
    <mergeCell ref="L15:L16"/>
    <mergeCell ref="N15:N16"/>
    <mergeCell ref="A13:A14"/>
    <mergeCell ref="C13:C14"/>
    <mergeCell ref="D13:D14"/>
    <mergeCell ref="F13:F14"/>
    <mergeCell ref="G13:G14"/>
    <mergeCell ref="I13:I14"/>
    <mergeCell ref="A11:A12"/>
    <mergeCell ref="C11:C12"/>
    <mergeCell ref="D11:D12"/>
    <mergeCell ref="F11:F12"/>
    <mergeCell ref="G11:G12"/>
    <mergeCell ref="I11:I12"/>
    <mergeCell ref="L11:L12"/>
    <mergeCell ref="N11:N12"/>
    <mergeCell ref="L8:L9"/>
    <mergeCell ref="N8:N9"/>
    <mergeCell ref="I8:I9"/>
    <mergeCell ref="A8:A9"/>
    <mergeCell ref="C8:C9"/>
    <mergeCell ref="D8:D9"/>
    <mergeCell ref="F8:F9"/>
    <mergeCell ref="G8:G9"/>
    <mergeCell ref="N4:N5"/>
    <mergeCell ref="A6:A7"/>
    <mergeCell ref="C6:C7"/>
    <mergeCell ref="D6:D7"/>
    <mergeCell ref="F6:F7"/>
    <mergeCell ref="G6:G7"/>
    <mergeCell ref="I6:I7"/>
    <mergeCell ref="L6:L7"/>
    <mergeCell ref="N6:N7"/>
    <mergeCell ref="A4:A5"/>
    <mergeCell ref="C4:C5"/>
    <mergeCell ref="D4:D5"/>
    <mergeCell ref="F4:F5"/>
    <mergeCell ref="G4:G5"/>
    <mergeCell ref="I4:I5"/>
    <mergeCell ref="L4:L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O245"/>
  <sheetViews>
    <sheetView view="pageBreakPreview" zoomScale="110" zoomScaleNormal="100" zoomScaleSheetLayoutView="110" zoomScalePageLayoutView="120" workbookViewId="0">
      <selection activeCell="E7" sqref="E7"/>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385">
        <v>34</v>
      </c>
      <c r="B4" s="68" t="s">
        <v>343</v>
      </c>
      <c r="C4" s="1362">
        <v>162</v>
      </c>
      <c r="D4" s="1364" t="s">
        <v>893</v>
      </c>
      <c r="E4" s="69" t="s">
        <v>911</v>
      </c>
      <c r="F4" s="1389"/>
      <c r="G4" s="1364"/>
      <c r="I4" s="1539" t="s">
        <v>417</v>
      </c>
      <c r="J4" s="90"/>
      <c r="K4" s="76"/>
      <c r="L4" s="1443"/>
      <c r="N4" s="1369"/>
      <c r="O4" s="118"/>
    </row>
    <row r="5" spans="1:15" ht="30" customHeight="1">
      <c r="A5" s="1385"/>
      <c r="B5" s="68" t="s">
        <v>344</v>
      </c>
      <c r="C5" s="1363"/>
      <c r="D5" s="1365"/>
      <c r="E5" s="69"/>
      <c r="F5" s="1366"/>
      <c r="G5" s="1365"/>
      <c r="I5" s="1596"/>
      <c r="J5" s="91"/>
      <c r="K5" s="79"/>
      <c r="L5" s="1443"/>
      <c r="N5" s="1369"/>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376" t="s">
        <v>1153</v>
      </c>
      <c r="B8" s="128" t="s">
        <v>1141</v>
      </c>
      <c r="C8" s="1378">
        <v>1</v>
      </c>
      <c r="D8" s="1380" t="s">
        <v>129</v>
      </c>
      <c r="E8" s="85" t="s">
        <v>1150</v>
      </c>
      <c r="F8" s="1378">
        <v>2</v>
      </c>
      <c r="G8" s="1380" t="s">
        <v>1143</v>
      </c>
      <c r="H8" s="85" t="s">
        <v>1150</v>
      </c>
      <c r="I8" s="1535" t="s">
        <v>1152</v>
      </c>
      <c r="J8" s="81">
        <v>66.510000000000005</v>
      </c>
      <c r="K8" s="94" t="s">
        <v>740</v>
      </c>
      <c r="L8" s="1425"/>
      <c r="M8" s="77"/>
      <c r="N8" s="1535" t="s">
        <v>1151</v>
      </c>
      <c r="O8" s="118"/>
    </row>
    <row r="9" spans="1:15" ht="30" customHeight="1">
      <c r="A9" s="1376"/>
      <c r="B9" s="77" t="s">
        <v>1138</v>
      </c>
      <c r="C9" s="1379"/>
      <c r="D9" s="1381"/>
      <c r="E9" s="85" t="s">
        <v>1150</v>
      </c>
      <c r="F9" s="1379"/>
      <c r="G9" s="1381"/>
      <c r="H9" s="127" t="s">
        <v>1149</v>
      </c>
      <c r="I9" s="1536"/>
      <c r="J9" s="81">
        <v>2</v>
      </c>
      <c r="K9" s="94" t="s">
        <v>1143</v>
      </c>
      <c r="L9" s="1425"/>
      <c r="M9" s="77" t="s">
        <v>476</v>
      </c>
      <c r="N9" s="1537"/>
      <c r="O9" s="118"/>
    </row>
    <row r="10" spans="1:15" ht="30" customHeight="1">
      <c r="A10" s="1376" t="s">
        <v>1148</v>
      </c>
      <c r="B10" s="128" t="s">
        <v>1141</v>
      </c>
      <c r="C10" s="1378">
        <v>1</v>
      </c>
      <c r="D10" s="1380" t="s">
        <v>129</v>
      </c>
      <c r="E10" s="85" t="s">
        <v>1145</v>
      </c>
      <c r="F10" s="1378">
        <v>4</v>
      </c>
      <c r="G10" s="1380" t="s">
        <v>1147</v>
      </c>
      <c r="H10" s="85" t="s">
        <v>1145</v>
      </c>
      <c r="I10" s="1535" t="s">
        <v>1140</v>
      </c>
      <c r="J10" s="81">
        <v>66.510000000000005</v>
      </c>
      <c r="K10" s="94" t="s">
        <v>740</v>
      </c>
      <c r="L10" s="1425"/>
      <c r="M10" s="77"/>
      <c r="N10" s="1535" t="s">
        <v>1146</v>
      </c>
      <c r="O10" s="118"/>
    </row>
    <row r="11" spans="1:15" ht="30" customHeight="1">
      <c r="A11" s="1376"/>
      <c r="B11" s="77" t="s">
        <v>1138</v>
      </c>
      <c r="C11" s="1379"/>
      <c r="D11" s="1381"/>
      <c r="E11" s="85" t="s">
        <v>1145</v>
      </c>
      <c r="F11" s="1379"/>
      <c r="G11" s="1381"/>
      <c r="H11" s="127" t="s">
        <v>1144</v>
      </c>
      <c r="I11" s="1536"/>
      <c r="J11" s="81">
        <v>2</v>
      </c>
      <c r="K11" s="94" t="s">
        <v>1143</v>
      </c>
      <c r="L11" s="1425"/>
      <c r="M11" s="77" t="s">
        <v>476</v>
      </c>
      <c r="N11" s="1537"/>
      <c r="O11" s="118"/>
    </row>
    <row r="12" spans="1:15" ht="30" customHeight="1">
      <c r="A12" s="1376" t="s">
        <v>1142</v>
      </c>
      <c r="B12" s="128" t="s">
        <v>1141</v>
      </c>
      <c r="C12" s="1378">
        <v>1</v>
      </c>
      <c r="D12" s="1380" t="s">
        <v>129</v>
      </c>
      <c r="E12" s="85" t="s">
        <v>1137</v>
      </c>
      <c r="F12" s="1382">
        <v>1</v>
      </c>
      <c r="G12" s="1380" t="s">
        <v>129</v>
      </c>
      <c r="H12" s="85" t="s">
        <v>1137</v>
      </c>
      <c r="I12" s="1535" t="s">
        <v>1140</v>
      </c>
      <c r="J12" s="81">
        <v>703</v>
      </c>
      <c r="K12" s="94" t="s">
        <v>460</v>
      </c>
      <c r="L12" s="1425"/>
      <c r="M12" s="77"/>
      <c r="N12" s="1535" t="s">
        <v>1139</v>
      </c>
      <c r="O12" s="118"/>
    </row>
    <row r="13" spans="1:15" ht="30" customHeight="1">
      <c r="A13" s="1376"/>
      <c r="B13" s="77" t="s">
        <v>1138</v>
      </c>
      <c r="C13" s="1379"/>
      <c r="D13" s="1381"/>
      <c r="E13" s="85" t="s">
        <v>1137</v>
      </c>
      <c r="F13" s="1538"/>
      <c r="G13" s="1381"/>
      <c r="H13" s="127" t="s">
        <v>1136</v>
      </c>
      <c r="I13" s="1536"/>
      <c r="J13" s="81">
        <v>1</v>
      </c>
      <c r="K13" s="94" t="s">
        <v>129</v>
      </c>
      <c r="L13" s="1425"/>
      <c r="M13" s="77" t="s">
        <v>476</v>
      </c>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45" customHeight="1">
      <c r="A21" s="126"/>
      <c r="B21" s="77"/>
      <c r="C21" s="125"/>
      <c r="D21" s="124"/>
      <c r="E21" s="85"/>
      <c r="F21" s="123"/>
      <c r="G21" s="122"/>
      <c r="H21" s="85"/>
      <c r="I21" s="121"/>
      <c r="J21" s="81"/>
      <c r="K21" s="94"/>
      <c r="L21" s="120"/>
      <c r="M21" s="77"/>
      <c r="N21" s="119"/>
      <c r="O21" s="118"/>
    </row>
    <row r="22" spans="1:15" ht="45" customHeight="1">
      <c r="A22" s="126"/>
      <c r="B22" s="77"/>
      <c r="C22" s="125"/>
      <c r="D22" s="124"/>
      <c r="E22" s="85"/>
      <c r="F22" s="123"/>
      <c r="G22" s="122"/>
      <c r="H22" s="85"/>
      <c r="I22" s="121"/>
      <c r="J22" s="81"/>
      <c r="K22" s="94"/>
      <c r="L22" s="120"/>
      <c r="M22" s="77"/>
      <c r="N22" s="119"/>
      <c r="O22" s="118"/>
    </row>
    <row r="23" spans="1:15" ht="45" customHeight="1">
      <c r="A23" s="126"/>
      <c r="B23" s="77"/>
      <c r="C23" s="125"/>
      <c r="D23" s="124"/>
      <c r="E23" s="85"/>
      <c r="F23" s="123"/>
      <c r="G23" s="122"/>
      <c r="H23" s="85"/>
      <c r="I23" s="121"/>
      <c r="J23" s="81"/>
      <c r="K23" s="94"/>
      <c r="L23" s="120"/>
      <c r="M23" s="77"/>
      <c r="N23" s="119"/>
      <c r="O23" s="118"/>
    </row>
    <row r="24" spans="1:15" ht="45" customHeight="1">
      <c r="A24" s="126"/>
      <c r="B24" s="77"/>
      <c r="C24" s="125"/>
      <c r="D24" s="124"/>
      <c r="E24" s="85"/>
      <c r="F24" s="123"/>
      <c r="G24" s="122"/>
      <c r="H24" s="85"/>
      <c r="I24" s="121"/>
      <c r="J24" s="81"/>
      <c r="K24" s="94"/>
      <c r="L24" s="120"/>
      <c r="M24" s="77"/>
      <c r="N24" s="119"/>
      <c r="O24" s="118"/>
    </row>
    <row r="25" spans="1:15" ht="45"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50.1" customHeight="1"/>
    <row r="239" spans="1:15" ht="50.1" customHeight="1"/>
    <row r="240" spans="1:15" ht="50.1" customHeight="1"/>
    <row r="241" spans="3:15" ht="50.1" customHeight="1"/>
    <row r="242" spans="3:15" ht="50.1" customHeight="1"/>
    <row r="243" spans="3:15" ht="50.1" customHeight="1"/>
    <row r="244" spans="3:15" ht="50.1" customHeight="1"/>
    <row r="245" spans="3:15" s="65" customFormat="1" ht="50.1" customHeight="1">
      <c r="C245" s="87"/>
      <c r="D245" s="88"/>
      <c r="E245" s="84"/>
      <c r="F245" s="72"/>
      <c r="G245" s="88"/>
      <c r="H245" s="84"/>
      <c r="I245" s="117"/>
      <c r="J245" s="116"/>
      <c r="K245" s="116"/>
      <c r="L245" s="88"/>
      <c r="N245" s="115"/>
      <c r="O245" s="114"/>
    </row>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A8:A9"/>
    <mergeCell ref="C8:C9"/>
    <mergeCell ref="D8:D9"/>
    <mergeCell ref="F8:F9"/>
    <mergeCell ref="G8:G9"/>
    <mergeCell ref="I8:I9"/>
    <mergeCell ref="L8:L9"/>
    <mergeCell ref="N8:N9"/>
    <mergeCell ref="L4:L5"/>
    <mergeCell ref="N4:N5"/>
    <mergeCell ref="I4:I5"/>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O245"/>
  <sheetViews>
    <sheetView view="pageBreakPreview" zoomScale="110" zoomScaleNormal="100" zoomScaleSheetLayoutView="110" zoomScalePageLayoutView="120" workbookViewId="0">
      <selection activeCell="C16" sqref="C16"/>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99">
        <v>37</v>
      </c>
      <c r="B4" s="68" t="s">
        <v>348</v>
      </c>
      <c r="C4" s="1362">
        <v>4470</v>
      </c>
      <c r="D4" s="1364" t="s">
        <v>310</v>
      </c>
      <c r="E4" s="69" t="s">
        <v>918</v>
      </c>
      <c r="F4" s="1389"/>
      <c r="G4" s="1364"/>
      <c r="I4" s="1539" t="s">
        <v>895</v>
      </c>
      <c r="J4" s="90"/>
      <c r="K4" s="76"/>
      <c r="L4" s="1443"/>
      <c r="N4" s="1369"/>
      <c r="O4" s="118"/>
    </row>
    <row r="5" spans="1:15" ht="30" customHeight="1">
      <c r="A5" s="1600"/>
      <c r="B5" s="68" t="s">
        <v>350</v>
      </c>
      <c r="C5" s="1363"/>
      <c r="D5" s="1365"/>
      <c r="E5" s="69"/>
      <c r="F5" s="1366"/>
      <c r="G5" s="1365"/>
      <c r="I5" s="1596"/>
      <c r="J5" s="91"/>
      <c r="K5" s="79"/>
      <c r="L5" s="1443"/>
      <c r="N5" s="1369"/>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376" t="s">
        <v>1153</v>
      </c>
      <c r="B8" s="128" t="s">
        <v>1141</v>
      </c>
      <c r="C8" s="1378">
        <v>1</v>
      </c>
      <c r="D8" s="1380" t="s">
        <v>129</v>
      </c>
      <c r="E8" s="85" t="s">
        <v>1150</v>
      </c>
      <c r="F8" s="1378">
        <v>2</v>
      </c>
      <c r="G8" s="1380" t="s">
        <v>1143</v>
      </c>
      <c r="H8" s="85" t="s">
        <v>1150</v>
      </c>
      <c r="I8" s="1535" t="s">
        <v>1152</v>
      </c>
      <c r="J8" s="81">
        <v>66.510000000000005</v>
      </c>
      <c r="K8" s="94" t="s">
        <v>740</v>
      </c>
      <c r="L8" s="1425"/>
      <c r="M8" s="77"/>
      <c r="N8" s="1535" t="s">
        <v>1151</v>
      </c>
      <c r="O8" s="118"/>
    </row>
    <row r="9" spans="1:15" ht="30" customHeight="1">
      <c r="A9" s="1376"/>
      <c r="B9" s="77" t="s">
        <v>1138</v>
      </c>
      <c r="C9" s="1379"/>
      <c r="D9" s="1381"/>
      <c r="E9" s="85" t="s">
        <v>1150</v>
      </c>
      <c r="F9" s="1379"/>
      <c r="G9" s="1381"/>
      <c r="H9" s="127" t="s">
        <v>1149</v>
      </c>
      <c r="I9" s="1536"/>
      <c r="J9" s="81">
        <v>2</v>
      </c>
      <c r="K9" s="94" t="s">
        <v>1143</v>
      </c>
      <c r="L9" s="1425"/>
      <c r="M9" s="77" t="s">
        <v>476</v>
      </c>
      <c r="N9" s="1537"/>
      <c r="O9" s="118"/>
    </row>
    <row r="10" spans="1:15" ht="30" customHeight="1">
      <c r="A10" s="1376" t="s">
        <v>1148</v>
      </c>
      <c r="B10" s="128" t="s">
        <v>1141</v>
      </c>
      <c r="C10" s="1378">
        <v>1</v>
      </c>
      <c r="D10" s="1380" t="s">
        <v>129</v>
      </c>
      <c r="E10" s="85" t="s">
        <v>1145</v>
      </c>
      <c r="F10" s="1378">
        <v>4</v>
      </c>
      <c r="G10" s="1380" t="s">
        <v>1147</v>
      </c>
      <c r="H10" s="85" t="s">
        <v>1145</v>
      </c>
      <c r="I10" s="1535" t="s">
        <v>1140</v>
      </c>
      <c r="J10" s="81">
        <v>66.510000000000005</v>
      </c>
      <c r="K10" s="94" t="s">
        <v>740</v>
      </c>
      <c r="L10" s="1425"/>
      <c r="M10" s="77"/>
      <c r="N10" s="1535" t="s">
        <v>1146</v>
      </c>
      <c r="O10" s="118"/>
    </row>
    <row r="11" spans="1:15" ht="30" customHeight="1">
      <c r="A11" s="1376"/>
      <c r="B11" s="77" t="s">
        <v>1138</v>
      </c>
      <c r="C11" s="1379"/>
      <c r="D11" s="1381"/>
      <c r="E11" s="85" t="s">
        <v>1145</v>
      </c>
      <c r="F11" s="1379"/>
      <c r="G11" s="1381"/>
      <c r="H11" s="127" t="s">
        <v>1144</v>
      </c>
      <c r="I11" s="1536"/>
      <c r="J11" s="81">
        <v>2</v>
      </c>
      <c r="K11" s="94" t="s">
        <v>1143</v>
      </c>
      <c r="L11" s="1425"/>
      <c r="M11" s="77" t="s">
        <v>476</v>
      </c>
      <c r="N11" s="1537"/>
      <c r="O11" s="118"/>
    </row>
    <row r="12" spans="1:15" ht="30" customHeight="1">
      <c r="A12" s="1376" t="s">
        <v>1142</v>
      </c>
      <c r="B12" s="128" t="s">
        <v>1141</v>
      </c>
      <c r="C12" s="1378">
        <v>1</v>
      </c>
      <c r="D12" s="1380" t="s">
        <v>129</v>
      </c>
      <c r="E12" s="85" t="s">
        <v>1137</v>
      </c>
      <c r="F12" s="1382">
        <v>1</v>
      </c>
      <c r="G12" s="1380" t="s">
        <v>129</v>
      </c>
      <c r="H12" s="85" t="s">
        <v>1137</v>
      </c>
      <c r="I12" s="1535" t="s">
        <v>1140</v>
      </c>
      <c r="J12" s="81">
        <v>703</v>
      </c>
      <c r="K12" s="94" t="s">
        <v>460</v>
      </c>
      <c r="L12" s="1425"/>
      <c r="M12" s="77"/>
      <c r="N12" s="1535" t="s">
        <v>1139</v>
      </c>
      <c r="O12" s="118"/>
    </row>
    <row r="13" spans="1:15" ht="30" customHeight="1">
      <c r="A13" s="1376"/>
      <c r="B13" s="77" t="s">
        <v>1138</v>
      </c>
      <c r="C13" s="1379"/>
      <c r="D13" s="1381"/>
      <c r="E13" s="85" t="s">
        <v>1137</v>
      </c>
      <c r="F13" s="1538"/>
      <c r="G13" s="1381"/>
      <c r="H13" s="127" t="s">
        <v>1136</v>
      </c>
      <c r="I13" s="1536"/>
      <c r="J13" s="81">
        <v>1</v>
      </c>
      <c r="K13" s="94" t="s">
        <v>129</v>
      </c>
      <c r="L13" s="1425"/>
      <c r="M13" s="77" t="s">
        <v>476</v>
      </c>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45" customHeight="1">
      <c r="A20" s="126"/>
      <c r="B20" s="77"/>
      <c r="C20" s="125"/>
      <c r="D20" s="124"/>
      <c r="E20" s="85"/>
      <c r="F20" s="123"/>
      <c r="G20" s="122"/>
      <c r="H20" s="85"/>
      <c r="I20" s="121"/>
      <c r="J20" s="81"/>
      <c r="K20" s="94"/>
      <c r="L20" s="120"/>
      <c r="M20" s="77"/>
      <c r="N20" s="119"/>
      <c r="O20" s="118"/>
    </row>
    <row r="21" spans="1:15" ht="45" customHeight="1">
      <c r="A21" s="126"/>
      <c r="B21" s="77"/>
      <c r="C21" s="125"/>
      <c r="D21" s="124"/>
      <c r="E21" s="85"/>
      <c r="F21" s="123"/>
      <c r="G21" s="122"/>
      <c r="H21" s="85"/>
      <c r="I21" s="121"/>
      <c r="J21" s="81"/>
      <c r="K21" s="94"/>
      <c r="L21" s="120"/>
      <c r="M21" s="77"/>
      <c r="N21" s="119"/>
      <c r="O21" s="118"/>
    </row>
    <row r="22" spans="1:15" ht="45" customHeight="1">
      <c r="A22" s="126"/>
      <c r="B22" s="77"/>
      <c r="C22" s="125"/>
      <c r="D22" s="124"/>
      <c r="E22" s="85"/>
      <c r="F22" s="123"/>
      <c r="G22" s="122"/>
      <c r="H22" s="85"/>
      <c r="I22" s="121"/>
      <c r="J22" s="81"/>
      <c r="K22" s="94"/>
      <c r="L22" s="120"/>
      <c r="M22" s="77"/>
      <c r="N22" s="119"/>
      <c r="O22" s="118"/>
    </row>
    <row r="23" spans="1:15" ht="45" customHeight="1">
      <c r="A23" s="126"/>
      <c r="B23" s="77"/>
      <c r="C23" s="125"/>
      <c r="D23" s="124"/>
      <c r="E23" s="85"/>
      <c r="F23" s="123"/>
      <c r="G23" s="122"/>
      <c r="H23" s="85"/>
      <c r="I23" s="121"/>
      <c r="J23" s="81"/>
      <c r="K23" s="94"/>
      <c r="L23" s="120"/>
      <c r="M23" s="77"/>
      <c r="N23" s="119"/>
      <c r="O23" s="118"/>
    </row>
    <row r="24" spans="1:15" ht="45" customHeight="1">
      <c r="A24" s="126"/>
      <c r="B24" s="77"/>
      <c r="C24" s="125"/>
      <c r="D24" s="124"/>
      <c r="E24" s="85"/>
      <c r="F24" s="123"/>
      <c r="G24" s="122"/>
      <c r="H24" s="85"/>
      <c r="I24" s="121"/>
      <c r="J24" s="81"/>
      <c r="K24" s="94"/>
      <c r="L24" s="120"/>
      <c r="M24" s="77"/>
      <c r="N24" s="119"/>
      <c r="O24" s="118"/>
    </row>
    <row r="25" spans="1:15" ht="45"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50.1" customHeight="1"/>
    <row r="239" spans="1:15" ht="50.1" customHeight="1"/>
    <row r="240" spans="1:15" ht="50.1" customHeight="1"/>
    <row r="241" spans="3:15" ht="50.1" customHeight="1"/>
    <row r="242" spans="3:15" ht="50.1" customHeight="1"/>
    <row r="243" spans="3:15" ht="50.1" customHeight="1"/>
    <row r="244" spans="3:15" ht="50.1" customHeight="1"/>
    <row r="245" spans="3:15" s="65" customFormat="1" ht="50.1" customHeight="1">
      <c r="C245" s="87"/>
      <c r="D245" s="88"/>
      <c r="E245" s="84"/>
      <c r="F245" s="72"/>
      <c r="G245" s="88"/>
      <c r="H245" s="84"/>
      <c r="I245" s="117"/>
      <c r="J245" s="116"/>
      <c r="K245" s="116"/>
      <c r="L245" s="88"/>
      <c r="N245" s="115"/>
      <c r="O245" s="114"/>
    </row>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I8:I9"/>
    <mergeCell ref="L8:L9"/>
    <mergeCell ref="N8:N9"/>
    <mergeCell ref="A4:A5"/>
    <mergeCell ref="C4:C5"/>
    <mergeCell ref="D4:D5"/>
    <mergeCell ref="F4:F5"/>
    <mergeCell ref="G4:G5"/>
    <mergeCell ref="I4:I5"/>
    <mergeCell ref="L4:L5"/>
    <mergeCell ref="N4:N5"/>
    <mergeCell ref="A8:A9"/>
    <mergeCell ref="C8:C9"/>
    <mergeCell ref="D8:D9"/>
    <mergeCell ref="F8:F9"/>
    <mergeCell ref="G8:G9"/>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O229"/>
  <sheetViews>
    <sheetView view="pageBreakPreview" zoomScale="110" zoomScaleNormal="100" zoomScaleSheetLayoutView="110" zoomScalePageLayoutView="120" workbookViewId="0">
      <selection activeCell="I4" sqref="I4:I5"/>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99">
        <v>39</v>
      </c>
      <c r="B4" s="171" t="s">
        <v>422</v>
      </c>
      <c r="C4" s="1362">
        <v>1610</v>
      </c>
      <c r="D4" s="1364" t="s">
        <v>310</v>
      </c>
      <c r="E4" s="69" t="s">
        <v>920</v>
      </c>
      <c r="F4" s="1389"/>
      <c r="G4" s="1364"/>
      <c r="I4" s="1387" t="s">
        <v>417</v>
      </c>
      <c r="J4" s="90"/>
      <c r="K4" s="76"/>
      <c r="L4" s="1443"/>
      <c r="N4" s="1369"/>
      <c r="O4" s="118"/>
    </row>
    <row r="5" spans="1:15" ht="30" customHeight="1">
      <c r="A5" s="1600"/>
      <c r="B5" s="68" t="s">
        <v>354</v>
      </c>
      <c r="C5" s="1363"/>
      <c r="D5" s="1365"/>
      <c r="E5" s="69"/>
      <c r="F5" s="1366"/>
      <c r="G5" s="1365"/>
      <c r="I5" s="1601"/>
      <c r="J5" s="91"/>
      <c r="K5" s="79"/>
      <c r="L5" s="1443"/>
      <c r="N5" s="1369"/>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26"/>
      <c r="B8" s="77"/>
      <c r="C8" s="125"/>
      <c r="D8" s="124"/>
      <c r="E8" s="85"/>
      <c r="F8" s="123"/>
      <c r="G8" s="122"/>
      <c r="H8" s="85"/>
      <c r="I8" s="121"/>
      <c r="J8" s="81"/>
      <c r="K8" s="94"/>
      <c r="L8" s="120"/>
      <c r="M8" s="77"/>
      <c r="N8" s="119"/>
      <c r="O8" s="118"/>
    </row>
    <row r="9" spans="1:15" ht="30" customHeight="1">
      <c r="A9" s="126"/>
      <c r="B9" s="77"/>
      <c r="C9" s="125"/>
      <c r="D9" s="124"/>
      <c r="E9" s="85"/>
      <c r="F9" s="123"/>
      <c r="G9" s="122"/>
      <c r="H9" s="85"/>
      <c r="I9" s="121"/>
      <c r="J9" s="81"/>
      <c r="K9" s="94"/>
      <c r="L9" s="120"/>
      <c r="M9" s="77"/>
      <c r="N9" s="119"/>
      <c r="O9" s="118"/>
    </row>
    <row r="10" spans="1:15" ht="30" customHeight="1">
      <c r="A10" s="126"/>
      <c r="B10" s="77"/>
      <c r="C10" s="125"/>
      <c r="D10" s="124"/>
      <c r="E10" s="85"/>
      <c r="F10" s="123"/>
      <c r="G10" s="122"/>
      <c r="H10" s="85"/>
      <c r="I10" s="121"/>
      <c r="J10" s="81"/>
      <c r="K10" s="94"/>
      <c r="L10" s="120"/>
      <c r="M10" s="77"/>
      <c r="N10" s="119"/>
      <c r="O10" s="118"/>
    </row>
    <row r="11" spans="1:15" ht="30" customHeight="1">
      <c r="A11" s="126"/>
      <c r="B11" s="77"/>
      <c r="C11" s="125"/>
      <c r="D11" s="124"/>
      <c r="E11" s="85"/>
      <c r="F11" s="123"/>
      <c r="G11" s="122"/>
      <c r="H11" s="85"/>
      <c r="I11" s="121"/>
      <c r="J11" s="81"/>
      <c r="K11" s="94"/>
      <c r="L11" s="120"/>
      <c r="M11" s="77"/>
      <c r="N11" s="119"/>
      <c r="O11" s="118"/>
    </row>
    <row r="12" spans="1:15" ht="30" customHeight="1">
      <c r="A12" s="126"/>
      <c r="B12" s="77"/>
      <c r="C12" s="125"/>
      <c r="D12" s="124"/>
      <c r="E12" s="85"/>
      <c r="F12" s="123"/>
      <c r="G12" s="122"/>
      <c r="H12" s="85"/>
      <c r="I12" s="121"/>
      <c r="J12" s="81"/>
      <c r="K12" s="94"/>
      <c r="L12" s="120"/>
      <c r="M12" s="77"/>
      <c r="N12" s="119"/>
      <c r="O12" s="118"/>
    </row>
    <row r="13" spans="1:15" ht="30" customHeight="1">
      <c r="A13" s="126"/>
      <c r="B13" s="77"/>
      <c r="C13" s="125"/>
      <c r="D13" s="124"/>
      <c r="E13" s="85"/>
      <c r="F13" s="123"/>
      <c r="G13" s="122"/>
      <c r="H13" s="85"/>
      <c r="I13" s="121"/>
      <c r="J13" s="81"/>
      <c r="K13" s="94"/>
      <c r="L13" s="120"/>
      <c r="M13" s="77"/>
      <c r="N13" s="119"/>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30" customHeight="1">
      <c r="A26" s="126"/>
      <c r="B26" s="77"/>
      <c r="C26" s="125"/>
      <c r="D26" s="124"/>
      <c r="E26" s="85"/>
      <c r="F26" s="123"/>
      <c r="G26" s="122"/>
      <c r="H26" s="85"/>
      <c r="I26" s="121"/>
      <c r="J26" s="81"/>
      <c r="K26" s="94"/>
      <c r="L26" s="120"/>
      <c r="M26" s="77"/>
      <c r="N26" s="119"/>
      <c r="O26" s="118"/>
    </row>
    <row r="27" spans="1:15" ht="30" customHeight="1">
      <c r="A27" s="126"/>
      <c r="B27" s="77"/>
      <c r="C27" s="125"/>
      <c r="D27" s="124"/>
      <c r="E27" s="85"/>
      <c r="F27" s="123"/>
      <c r="G27" s="122"/>
      <c r="H27" s="85"/>
      <c r="I27" s="121"/>
      <c r="J27" s="81"/>
      <c r="K27" s="94"/>
      <c r="L27" s="120"/>
      <c r="M27" s="77"/>
      <c r="N27" s="119"/>
      <c r="O27" s="118"/>
    </row>
    <row r="28" spans="1:15" ht="30" customHeight="1">
      <c r="A28" s="126"/>
      <c r="B28" s="77"/>
      <c r="C28" s="125"/>
      <c r="D28" s="124"/>
      <c r="E28" s="85"/>
      <c r="F28" s="123"/>
      <c r="G28" s="122"/>
      <c r="H28" s="85"/>
      <c r="I28" s="121"/>
      <c r="J28" s="81"/>
      <c r="K28" s="94"/>
      <c r="L28" s="120"/>
      <c r="M28" s="77"/>
      <c r="N28" s="119"/>
      <c r="O28" s="118"/>
    </row>
    <row r="29" spans="1:15" ht="30" customHeight="1">
      <c r="A29" s="126"/>
      <c r="B29" s="77"/>
      <c r="C29" s="125"/>
      <c r="D29" s="124"/>
      <c r="E29" s="85"/>
      <c r="F29" s="123"/>
      <c r="G29" s="122"/>
      <c r="H29" s="85"/>
      <c r="I29" s="121"/>
      <c r="J29" s="81"/>
      <c r="K29" s="94"/>
      <c r="L29" s="120"/>
      <c r="M29" s="77"/>
      <c r="N29" s="119"/>
      <c r="O29" s="118"/>
    </row>
    <row r="30" spans="1:15" ht="30" customHeight="1">
      <c r="A30" s="126"/>
      <c r="B30" s="77"/>
      <c r="C30" s="125"/>
      <c r="D30" s="124"/>
      <c r="E30" s="85"/>
      <c r="F30" s="123"/>
      <c r="G30" s="122"/>
      <c r="H30" s="85"/>
      <c r="I30" s="121"/>
      <c r="J30" s="81"/>
      <c r="K30" s="94"/>
      <c r="L30" s="120"/>
      <c r="M30" s="77"/>
      <c r="N30" s="119"/>
      <c r="O30" s="118"/>
    </row>
    <row r="31" spans="1:15" ht="30" customHeight="1">
      <c r="A31" s="126"/>
      <c r="B31" s="77"/>
      <c r="C31" s="125"/>
      <c r="D31" s="124"/>
      <c r="E31" s="85"/>
      <c r="F31" s="123"/>
      <c r="G31" s="122"/>
      <c r="H31" s="85"/>
      <c r="I31" s="121"/>
      <c r="J31" s="81"/>
      <c r="K31" s="94"/>
      <c r="L31" s="120"/>
      <c r="M31" s="77"/>
      <c r="N31" s="119"/>
      <c r="O31" s="118"/>
    </row>
    <row r="32" spans="1:15" ht="30" customHeight="1">
      <c r="A32" s="126"/>
      <c r="B32" s="77"/>
      <c r="C32" s="125"/>
      <c r="D32" s="124"/>
      <c r="E32" s="85"/>
      <c r="F32" s="123"/>
      <c r="G32" s="122"/>
      <c r="H32" s="85"/>
      <c r="I32" s="121"/>
      <c r="J32" s="81"/>
      <c r="K32" s="94"/>
      <c r="L32" s="120"/>
      <c r="M32" s="77"/>
      <c r="N32" s="119"/>
      <c r="O32" s="118"/>
    </row>
    <row r="33" spans="1:15" ht="30" customHeight="1">
      <c r="A33" s="126"/>
      <c r="B33" s="77"/>
      <c r="C33" s="125"/>
      <c r="D33" s="124"/>
      <c r="E33" s="85"/>
      <c r="F33" s="123"/>
      <c r="G33" s="122"/>
      <c r="H33" s="85"/>
      <c r="I33" s="121"/>
      <c r="J33" s="81"/>
      <c r="K33" s="94"/>
      <c r="L33" s="120"/>
      <c r="M33" s="77"/>
      <c r="N33" s="119"/>
      <c r="O33" s="118"/>
    </row>
    <row r="34" spans="1:15" ht="30" customHeight="1">
      <c r="A34" s="126"/>
      <c r="B34" s="77"/>
      <c r="C34" s="125"/>
      <c r="D34" s="124"/>
      <c r="E34" s="85"/>
      <c r="F34" s="123"/>
      <c r="G34" s="122"/>
      <c r="H34" s="85"/>
      <c r="I34" s="121"/>
      <c r="J34" s="81"/>
      <c r="K34" s="94"/>
      <c r="L34" s="120"/>
      <c r="M34" s="77"/>
      <c r="N34" s="119"/>
      <c r="O34" s="118"/>
    </row>
    <row r="35" spans="1:15" ht="30" customHeight="1">
      <c r="A35" s="126"/>
      <c r="B35" s="77"/>
      <c r="C35" s="125"/>
      <c r="D35" s="124"/>
      <c r="E35" s="85"/>
      <c r="F35" s="123"/>
      <c r="G35" s="122"/>
      <c r="H35" s="85"/>
      <c r="I35" s="121"/>
      <c r="J35" s="81"/>
      <c r="K35" s="94"/>
      <c r="L35" s="120"/>
      <c r="M35" s="77"/>
      <c r="N35" s="119"/>
      <c r="O35" s="118"/>
    </row>
    <row r="36" spans="1:15" ht="30" customHeight="1">
      <c r="A36" s="126"/>
      <c r="B36" s="77"/>
      <c r="C36" s="125"/>
      <c r="D36" s="124"/>
      <c r="E36" s="85"/>
      <c r="F36" s="123"/>
      <c r="G36" s="122"/>
      <c r="H36" s="85"/>
      <c r="I36" s="121"/>
      <c r="J36" s="81"/>
      <c r="K36" s="94"/>
      <c r="L36" s="120"/>
      <c r="M36" s="77"/>
      <c r="N36" s="119"/>
      <c r="O36" s="118"/>
    </row>
    <row r="37" spans="1:15" ht="30" customHeight="1">
      <c r="A37" s="126"/>
      <c r="B37" s="77"/>
      <c r="C37" s="125"/>
      <c r="D37" s="124"/>
      <c r="E37" s="85"/>
      <c r="F37" s="123"/>
      <c r="G37" s="122"/>
      <c r="H37" s="85"/>
      <c r="I37" s="121"/>
      <c r="J37" s="81"/>
      <c r="K37" s="94"/>
      <c r="L37" s="120"/>
      <c r="M37" s="77"/>
      <c r="N37" s="119"/>
      <c r="O37" s="118"/>
    </row>
    <row r="38" spans="1:15" ht="30" customHeight="1">
      <c r="A38" s="126"/>
      <c r="B38" s="77"/>
      <c r="C38" s="125"/>
      <c r="D38" s="124"/>
      <c r="E38" s="85"/>
      <c r="F38" s="123"/>
      <c r="G38" s="122"/>
      <c r="H38" s="85"/>
      <c r="I38" s="121"/>
      <c r="J38" s="81"/>
      <c r="K38" s="94"/>
      <c r="L38" s="120"/>
      <c r="M38" s="77"/>
      <c r="N38" s="119"/>
      <c r="O38" s="118"/>
    </row>
    <row r="39" spans="1:15" ht="30" customHeight="1">
      <c r="A39" s="126"/>
      <c r="B39" s="77"/>
      <c r="C39" s="125"/>
      <c r="D39" s="124"/>
      <c r="E39" s="85"/>
      <c r="F39" s="123"/>
      <c r="G39" s="122"/>
      <c r="H39" s="85"/>
      <c r="I39" s="121"/>
      <c r="J39" s="81"/>
      <c r="K39" s="94"/>
      <c r="L39" s="120"/>
      <c r="M39" s="77"/>
      <c r="N39" s="119"/>
      <c r="O39" s="118"/>
    </row>
    <row r="40" spans="1:15" ht="30" customHeight="1">
      <c r="A40" s="126"/>
      <c r="B40" s="77"/>
      <c r="C40" s="125"/>
      <c r="D40" s="124"/>
      <c r="E40" s="85"/>
      <c r="F40" s="123"/>
      <c r="G40" s="122"/>
      <c r="H40" s="85"/>
      <c r="I40" s="121"/>
      <c r="J40" s="81"/>
      <c r="K40" s="94"/>
      <c r="L40" s="120"/>
      <c r="M40" s="77"/>
      <c r="N40" s="119"/>
      <c r="O40" s="118"/>
    </row>
    <row r="41" spans="1:15" ht="30" customHeight="1">
      <c r="A41" s="126"/>
      <c r="B41" s="77"/>
      <c r="C41" s="125"/>
      <c r="D41" s="124"/>
      <c r="E41" s="85"/>
      <c r="F41" s="123"/>
      <c r="G41" s="122"/>
      <c r="H41" s="85"/>
      <c r="I41" s="121"/>
      <c r="J41" s="81"/>
      <c r="K41" s="94"/>
      <c r="L41" s="120"/>
      <c r="M41" s="77"/>
      <c r="N41" s="119"/>
      <c r="O41" s="118"/>
    </row>
    <row r="42" spans="1:15" ht="30" customHeight="1">
      <c r="A42" s="126"/>
      <c r="B42" s="77"/>
      <c r="C42" s="125"/>
      <c r="D42" s="124"/>
      <c r="E42" s="85"/>
      <c r="F42" s="123"/>
      <c r="G42" s="122"/>
      <c r="H42" s="85"/>
      <c r="I42" s="121"/>
      <c r="J42" s="81"/>
      <c r="K42" s="94"/>
      <c r="L42" s="120"/>
      <c r="M42" s="77"/>
      <c r="N42" s="119"/>
      <c r="O42" s="118"/>
    </row>
    <row r="43" spans="1:15" ht="30" customHeight="1">
      <c r="A43" s="126"/>
      <c r="B43" s="77"/>
      <c r="C43" s="125"/>
      <c r="D43" s="124"/>
      <c r="E43" s="85"/>
      <c r="F43" s="123"/>
      <c r="G43" s="122"/>
      <c r="H43" s="85"/>
      <c r="I43" s="121"/>
      <c r="J43" s="81"/>
      <c r="K43" s="94"/>
      <c r="L43" s="120"/>
      <c r="M43" s="77"/>
      <c r="N43" s="119"/>
      <c r="O43" s="118"/>
    </row>
    <row r="44" spans="1:15" ht="30" customHeight="1">
      <c r="A44" s="126"/>
      <c r="B44" s="77"/>
      <c r="C44" s="125"/>
      <c r="D44" s="124"/>
      <c r="E44" s="85"/>
      <c r="F44" s="123"/>
      <c r="G44" s="122"/>
      <c r="H44" s="85"/>
      <c r="I44" s="121"/>
      <c r="J44" s="81"/>
      <c r="K44" s="94"/>
      <c r="L44" s="120"/>
      <c r="M44" s="77"/>
      <c r="N44" s="119"/>
      <c r="O44" s="118"/>
    </row>
    <row r="45" spans="1:15" ht="30" customHeight="1">
      <c r="A45" s="126"/>
      <c r="B45" s="77"/>
      <c r="C45" s="125"/>
      <c r="D45" s="124"/>
      <c r="E45" s="85"/>
      <c r="F45" s="123"/>
      <c r="G45" s="122"/>
      <c r="H45" s="85"/>
      <c r="I45" s="121"/>
      <c r="J45" s="81"/>
      <c r="K45" s="94"/>
      <c r="L45" s="120"/>
      <c r="M45" s="77"/>
      <c r="N45" s="119"/>
      <c r="O45" s="118"/>
    </row>
    <row r="46" spans="1:15" ht="30" customHeight="1">
      <c r="A46" s="126"/>
      <c r="B46" s="77"/>
      <c r="C46" s="125"/>
      <c r="D46" s="124"/>
      <c r="E46" s="85"/>
      <c r="F46" s="123"/>
      <c r="G46" s="122"/>
      <c r="H46" s="85"/>
      <c r="I46" s="121"/>
      <c r="J46" s="81"/>
      <c r="K46" s="94"/>
      <c r="L46" s="120"/>
      <c r="M46" s="77"/>
      <c r="N46" s="119"/>
      <c r="O46" s="118"/>
    </row>
    <row r="47" spans="1:15" ht="30" customHeight="1">
      <c r="A47" s="126"/>
      <c r="B47" s="77"/>
      <c r="C47" s="125"/>
      <c r="D47" s="124"/>
      <c r="E47" s="85"/>
      <c r="F47" s="123"/>
      <c r="G47" s="122"/>
      <c r="H47" s="85"/>
      <c r="I47" s="121"/>
      <c r="J47" s="81"/>
      <c r="K47" s="94"/>
      <c r="L47" s="120"/>
      <c r="M47" s="77"/>
      <c r="N47" s="119"/>
      <c r="O47" s="118"/>
    </row>
    <row r="48" spans="1:15" ht="30" customHeight="1">
      <c r="A48" s="126"/>
      <c r="B48" s="77"/>
      <c r="C48" s="125"/>
      <c r="D48" s="124"/>
      <c r="E48" s="85"/>
      <c r="F48" s="123"/>
      <c r="G48" s="122"/>
      <c r="H48" s="85"/>
      <c r="I48" s="121"/>
      <c r="J48" s="81"/>
      <c r="K48" s="94"/>
      <c r="L48" s="120"/>
      <c r="M48" s="77"/>
      <c r="N48" s="119"/>
      <c r="O48" s="118"/>
    </row>
    <row r="49" spans="1:15" ht="30" customHeight="1">
      <c r="A49" s="126"/>
      <c r="B49" s="77"/>
      <c r="C49" s="125"/>
      <c r="D49" s="124"/>
      <c r="E49" s="85"/>
      <c r="F49" s="123"/>
      <c r="G49" s="122"/>
      <c r="H49" s="85"/>
      <c r="I49" s="121"/>
      <c r="J49" s="81"/>
      <c r="K49" s="94"/>
      <c r="L49" s="120"/>
      <c r="M49" s="77"/>
      <c r="N49" s="119"/>
      <c r="O49" s="118"/>
    </row>
    <row r="50" spans="1:15" ht="30" customHeight="1">
      <c r="A50" s="126"/>
      <c r="B50" s="77"/>
      <c r="C50" s="125"/>
      <c r="D50" s="124"/>
      <c r="E50" s="85"/>
      <c r="F50" s="123"/>
      <c r="G50" s="122"/>
      <c r="H50" s="85"/>
      <c r="I50" s="121"/>
      <c r="J50" s="81"/>
      <c r="K50" s="94"/>
      <c r="L50" s="120"/>
      <c r="M50" s="77"/>
      <c r="N50" s="119"/>
      <c r="O50" s="118"/>
    </row>
    <row r="51" spans="1:15" ht="30" customHeight="1">
      <c r="A51" s="126"/>
      <c r="B51" s="77"/>
      <c r="C51" s="125"/>
      <c r="D51" s="124"/>
      <c r="E51" s="85"/>
      <c r="F51" s="123"/>
      <c r="G51" s="122"/>
      <c r="H51" s="85"/>
      <c r="I51" s="121"/>
      <c r="J51" s="81"/>
      <c r="K51" s="94"/>
      <c r="L51" s="120"/>
      <c r="M51" s="77"/>
      <c r="N51" s="119"/>
      <c r="O51" s="118"/>
    </row>
    <row r="52" spans="1:15" ht="30" customHeight="1">
      <c r="A52" s="126"/>
      <c r="B52" s="77"/>
      <c r="C52" s="125"/>
      <c r="D52" s="124"/>
      <c r="E52" s="85"/>
      <c r="F52" s="123"/>
      <c r="G52" s="122"/>
      <c r="H52" s="85"/>
      <c r="I52" s="121"/>
      <c r="J52" s="81"/>
      <c r="K52" s="94"/>
      <c r="L52" s="120"/>
      <c r="M52" s="77"/>
      <c r="N52" s="119"/>
      <c r="O52" s="118"/>
    </row>
    <row r="53" spans="1:15" ht="30" customHeight="1">
      <c r="A53" s="126"/>
      <c r="B53" s="77"/>
      <c r="C53" s="125"/>
      <c r="D53" s="124"/>
      <c r="E53" s="85"/>
      <c r="F53" s="123"/>
      <c r="G53" s="122"/>
      <c r="H53" s="85"/>
      <c r="I53" s="121"/>
      <c r="J53" s="81"/>
      <c r="K53" s="94"/>
      <c r="L53" s="120"/>
      <c r="M53" s="77"/>
      <c r="N53" s="119"/>
      <c r="O53" s="118"/>
    </row>
    <row r="54" spans="1:15" ht="30" customHeight="1">
      <c r="A54" s="126"/>
      <c r="B54" s="77"/>
      <c r="C54" s="125"/>
      <c r="D54" s="124"/>
      <c r="E54" s="85"/>
      <c r="F54" s="123"/>
      <c r="G54" s="122"/>
      <c r="H54" s="85"/>
      <c r="I54" s="121"/>
      <c r="J54" s="81"/>
      <c r="K54" s="94"/>
      <c r="L54" s="120"/>
      <c r="M54" s="77"/>
      <c r="N54" s="119"/>
      <c r="O54" s="118"/>
    </row>
    <row r="55" spans="1:15" ht="30" customHeight="1">
      <c r="A55" s="126"/>
      <c r="B55" s="77"/>
      <c r="C55" s="125"/>
      <c r="D55" s="124"/>
      <c r="E55" s="85"/>
      <c r="F55" s="123"/>
      <c r="G55" s="122"/>
      <c r="H55" s="85"/>
      <c r="I55" s="121"/>
      <c r="J55" s="81"/>
      <c r="K55" s="94"/>
      <c r="L55" s="120"/>
      <c r="M55" s="77"/>
      <c r="N55" s="119"/>
      <c r="O55" s="118"/>
    </row>
    <row r="56" spans="1:15" ht="30" customHeight="1">
      <c r="A56" s="126"/>
      <c r="B56" s="77"/>
      <c r="C56" s="125"/>
      <c r="D56" s="124"/>
      <c r="E56" s="85"/>
      <c r="F56" s="123"/>
      <c r="G56" s="122"/>
      <c r="H56" s="85"/>
      <c r="I56" s="121"/>
      <c r="J56" s="81"/>
      <c r="K56" s="94"/>
      <c r="L56" s="120"/>
      <c r="M56" s="77"/>
      <c r="N56" s="119"/>
      <c r="O56" s="118"/>
    </row>
    <row r="57" spans="1:15" ht="30" customHeight="1">
      <c r="A57" s="126"/>
      <c r="B57" s="77"/>
      <c r="C57" s="125"/>
      <c r="D57" s="124"/>
      <c r="E57" s="85"/>
      <c r="F57" s="123"/>
      <c r="G57" s="122"/>
      <c r="H57" s="85"/>
      <c r="I57" s="121"/>
      <c r="J57" s="81"/>
      <c r="K57" s="94"/>
      <c r="L57" s="120"/>
      <c r="M57" s="77"/>
      <c r="N57" s="119"/>
      <c r="O57" s="118"/>
    </row>
    <row r="58" spans="1:15" ht="30" customHeight="1">
      <c r="A58" s="126"/>
      <c r="B58" s="77"/>
      <c r="C58" s="125"/>
      <c r="D58" s="124"/>
      <c r="E58" s="85"/>
      <c r="F58" s="123"/>
      <c r="G58" s="122"/>
      <c r="H58" s="85"/>
      <c r="I58" s="121"/>
      <c r="J58" s="81"/>
      <c r="K58" s="94"/>
      <c r="L58" s="120"/>
      <c r="M58" s="77"/>
      <c r="N58" s="119"/>
      <c r="O58" s="118"/>
    </row>
    <row r="59" spans="1:15" ht="30" customHeight="1">
      <c r="A59" s="126"/>
      <c r="B59" s="77"/>
      <c r="C59" s="125"/>
      <c r="D59" s="124"/>
      <c r="E59" s="85"/>
      <c r="F59" s="123"/>
      <c r="G59" s="122"/>
      <c r="H59" s="85"/>
      <c r="I59" s="121"/>
      <c r="J59" s="81"/>
      <c r="K59" s="94"/>
      <c r="L59" s="120"/>
      <c r="M59" s="77"/>
      <c r="N59" s="119"/>
      <c r="O59" s="118"/>
    </row>
    <row r="60" spans="1:15" ht="30" customHeight="1">
      <c r="A60" s="126"/>
      <c r="B60" s="77"/>
      <c r="C60" s="125"/>
      <c r="D60" s="124"/>
      <c r="E60" s="85"/>
      <c r="F60" s="123"/>
      <c r="G60" s="122"/>
      <c r="H60" s="85"/>
      <c r="I60" s="121"/>
      <c r="J60" s="81"/>
      <c r="K60" s="94"/>
      <c r="L60" s="120"/>
      <c r="M60" s="77"/>
      <c r="N60" s="119"/>
      <c r="O60" s="118"/>
    </row>
    <row r="61" spans="1:15" ht="30" customHeight="1">
      <c r="A61" s="126"/>
      <c r="B61" s="77"/>
      <c r="C61" s="125"/>
      <c r="D61" s="124"/>
      <c r="E61" s="85"/>
      <c r="F61" s="123"/>
      <c r="G61" s="122"/>
      <c r="H61" s="85"/>
      <c r="I61" s="121"/>
      <c r="J61" s="81"/>
      <c r="K61" s="94"/>
      <c r="L61" s="120"/>
      <c r="M61" s="77"/>
      <c r="N61" s="119"/>
      <c r="O61" s="118"/>
    </row>
    <row r="62" spans="1:15" ht="30" customHeight="1">
      <c r="A62" s="126"/>
      <c r="B62" s="77"/>
      <c r="C62" s="125"/>
      <c r="D62" s="124"/>
      <c r="E62" s="85"/>
      <c r="F62" s="123"/>
      <c r="G62" s="122"/>
      <c r="H62" s="85"/>
      <c r="I62" s="121"/>
      <c r="J62" s="81"/>
      <c r="K62" s="94"/>
      <c r="L62" s="120"/>
      <c r="M62" s="77"/>
      <c r="N62" s="119"/>
      <c r="O62" s="118"/>
    </row>
    <row r="63" spans="1:15" ht="30" customHeight="1">
      <c r="A63" s="126"/>
      <c r="B63" s="77"/>
      <c r="C63" s="125"/>
      <c r="D63" s="124"/>
      <c r="E63" s="85"/>
      <c r="F63" s="123"/>
      <c r="G63" s="122"/>
      <c r="H63" s="85"/>
      <c r="I63" s="121"/>
      <c r="J63" s="81"/>
      <c r="K63" s="94"/>
      <c r="L63" s="120"/>
      <c r="M63" s="77"/>
      <c r="N63" s="119"/>
      <c r="O63" s="118"/>
    </row>
    <row r="64" spans="1:15" ht="30" customHeight="1">
      <c r="A64" s="126"/>
      <c r="B64" s="77"/>
      <c r="C64" s="125"/>
      <c r="D64" s="124"/>
      <c r="E64" s="85"/>
      <c r="F64" s="123"/>
      <c r="G64" s="122"/>
      <c r="H64" s="85"/>
      <c r="I64" s="121"/>
      <c r="J64" s="81"/>
      <c r="K64" s="94"/>
      <c r="L64" s="120"/>
      <c r="M64" s="77"/>
      <c r="N64" s="119"/>
      <c r="O64" s="118"/>
    </row>
    <row r="65" spans="1:15" ht="30" customHeight="1">
      <c r="A65" s="126"/>
      <c r="B65" s="77"/>
      <c r="C65" s="125"/>
      <c r="D65" s="124"/>
      <c r="E65" s="85"/>
      <c r="F65" s="123"/>
      <c r="G65" s="122"/>
      <c r="H65" s="85"/>
      <c r="I65" s="121"/>
      <c r="J65" s="81"/>
      <c r="K65" s="94"/>
      <c r="L65" s="120"/>
      <c r="M65" s="77"/>
      <c r="N65" s="119"/>
      <c r="O65" s="118"/>
    </row>
    <row r="66" spans="1:15" ht="30" customHeight="1">
      <c r="A66" s="126"/>
      <c r="B66" s="77"/>
      <c r="C66" s="125"/>
      <c r="D66" s="124"/>
      <c r="E66" s="85"/>
      <c r="F66" s="123"/>
      <c r="G66" s="122"/>
      <c r="H66" s="85"/>
      <c r="I66" s="121"/>
      <c r="J66" s="81"/>
      <c r="K66" s="94"/>
      <c r="L66" s="120"/>
      <c r="M66" s="77"/>
      <c r="N66" s="119"/>
      <c r="O66" s="118"/>
    </row>
    <row r="67" spans="1:15" ht="30" customHeight="1">
      <c r="A67" s="126"/>
      <c r="B67" s="77"/>
      <c r="C67" s="125"/>
      <c r="D67" s="124"/>
      <c r="E67" s="85"/>
      <c r="F67" s="123"/>
      <c r="G67" s="122"/>
      <c r="H67" s="85"/>
      <c r="I67" s="121"/>
      <c r="J67" s="81"/>
      <c r="K67" s="94"/>
      <c r="L67" s="120"/>
      <c r="M67" s="77"/>
      <c r="N67" s="119"/>
      <c r="O67" s="118"/>
    </row>
    <row r="68" spans="1:15" ht="30" customHeight="1">
      <c r="A68" s="126"/>
      <c r="B68" s="77"/>
      <c r="C68" s="125"/>
      <c r="D68" s="124"/>
      <c r="E68" s="85"/>
      <c r="F68" s="123"/>
      <c r="G68" s="122"/>
      <c r="H68" s="85"/>
      <c r="I68" s="121"/>
      <c r="J68" s="81"/>
      <c r="K68" s="94"/>
      <c r="L68" s="120"/>
      <c r="M68" s="77"/>
      <c r="N68" s="119"/>
      <c r="O68" s="118"/>
    </row>
    <row r="69" spans="1:15" ht="30" customHeight="1">
      <c r="A69" s="126"/>
      <c r="B69" s="77"/>
      <c r="C69" s="125"/>
      <c r="D69" s="124"/>
      <c r="E69" s="85"/>
      <c r="F69" s="123"/>
      <c r="G69" s="122"/>
      <c r="H69" s="85"/>
      <c r="I69" s="121"/>
      <c r="J69" s="81"/>
      <c r="K69" s="94"/>
      <c r="L69" s="120"/>
      <c r="M69" s="77"/>
      <c r="N69" s="119"/>
      <c r="O69" s="118"/>
    </row>
    <row r="70" spans="1:15" ht="30" customHeight="1">
      <c r="A70" s="126"/>
      <c r="B70" s="77"/>
      <c r="C70" s="125"/>
      <c r="D70" s="124"/>
      <c r="E70" s="85"/>
      <c r="F70" s="123"/>
      <c r="G70" s="122"/>
      <c r="H70" s="85"/>
      <c r="I70" s="121"/>
      <c r="J70" s="81"/>
      <c r="K70" s="94"/>
      <c r="L70" s="120"/>
      <c r="M70" s="77"/>
      <c r="N70" s="119"/>
      <c r="O70" s="118"/>
    </row>
    <row r="71" spans="1:15" ht="30" customHeight="1">
      <c r="A71" s="126"/>
      <c r="B71" s="77"/>
      <c r="C71" s="125"/>
      <c r="D71" s="124"/>
      <c r="E71" s="85"/>
      <c r="F71" s="123"/>
      <c r="G71" s="122"/>
      <c r="H71" s="85"/>
      <c r="I71" s="121"/>
      <c r="J71" s="81"/>
      <c r="K71" s="94"/>
      <c r="L71" s="120"/>
      <c r="M71" s="77"/>
      <c r="N71" s="119"/>
      <c r="O71" s="118"/>
    </row>
    <row r="72" spans="1:15" ht="30" customHeight="1">
      <c r="A72" s="126"/>
      <c r="B72" s="77"/>
      <c r="C72" s="125"/>
      <c r="D72" s="124"/>
      <c r="E72" s="85"/>
      <c r="F72" s="123"/>
      <c r="G72" s="122"/>
      <c r="H72" s="85"/>
      <c r="I72" s="121"/>
      <c r="J72" s="81"/>
      <c r="K72" s="94"/>
      <c r="L72" s="120"/>
      <c r="M72" s="77"/>
      <c r="N72" s="119"/>
      <c r="O72" s="118"/>
    </row>
    <row r="73" spans="1:15" ht="30" customHeight="1">
      <c r="A73" s="126"/>
      <c r="B73" s="77"/>
      <c r="C73" s="125"/>
      <c r="D73" s="124"/>
      <c r="E73" s="85"/>
      <c r="F73" s="123"/>
      <c r="G73" s="122"/>
      <c r="H73" s="85"/>
      <c r="I73" s="121"/>
      <c r="J73" s="81"/>
      <c r="K73" s="94"/>
      <c r="L73" s="120"/>
      <c r="M73" s="77"/>
      <c r="N73" s="119"/>
      <c r="O73" s="118"/>
    </row>
    <row r="74" spans="1:15" ht="30" customHeight="1">
      <c r="A74" s="126"/>
      <c r="B74" s="77"/>
      <c r="C74" s="125"/>
      <c r="D74" s="124"/>
      <c r="E74" s="85"/>
      <c r="F74" s="123"/>
      <c r="G74" s="122"/>
      <c r="H74" s="85"/>
      <c r="I74" s="121"/>
      <c r="J74" s="81"/>
      <c r="K74" s="94"/>
      <c r="L74" s="120"/>
      <c r="M74" s="77"/>
      <c r="N74" s="119"/>
      <c r="O74" s="118"/>
    </row>
    <row r="75" spans="1:15" ht="30" customHeight="1">
      <c r="A75" s="126"/>
      <c r="B75" s="77"/>
      <c r="C75" s="125"/>
      <c r="D75" s="124"/>
      <c r="E75" s="85"/>
      <c r="F75" s="123"/>
      <c r="G75" s="122"/>
      <c r="H75" s="85"/>
      <c r="I75" s="121"/>
      <c r="J75" s="81"/>
      <c r="K75" s="94"/>
      <c r="L75" s="120"/>
      <c r="M75" s="77"/>
      <c r="N75" s="119"/>
      <c r="O75" s="118"/>
    </row>
    <row r="76" spans="1:15" ht="30" customHeight="1">
      <c r="A76" s="126"/>
      <c r="B76" s="77"/>
      <c r="C76" s="125"/>
      <c r="D76" s="124"/>
      <c r="E76" s="85"/>
      <c r="F76" s="123"/>
      <c r="G76" s="122"/>
      <c r="H76" s="85"/>
      <c r="I76" s="121"/>
      <c r="J76" s="81"/>
      <c r="K76" s="94"/>
      <c r="L76" s="120"/>
      <c r="M76" s="77"/>
      <c r="N76" s="119"/>
      <c r="O76" s="118"/>
    </row>
    <row r="77" spans="1:15" ht="30" customHeight="1">
      <c r="A77" s="126"/>
      <c r="B77" s="77"/>
      <c r="C77" s="125"/>
      <c r="D77" s="124"/>
      <c r="E77" s="85"/>
      <c r="F77" s="123"/>
      <c r="G77" s="122"/>
      <c r="H77" s="85"/>
      <c r="I77" s="121"/>
      <c r="J77" s="81"/>
      <c r="K77" s="94"/>
      <c r="L77" s="120"/>
      <c r="M77" s="77"/>
      <c r="N77" s="119"/>
      <c r="O77" s="118"/>
    </row>
    <row r="78" spans="1:15" ht="30" customHeight="1">
      <c r="A78" s="126"/>
      <c r="B78" s="77"/>
      <c r="C78" s="125"/>
      <c r="D78" s="124"/>
      <c r="E78" s="85"/>
      <c r="F78" s="123"/>
      <c r="G78" s="122"/>
      <c r="H78" s="85"/>
      <c r="I78" s="121"/>
      <c r="J78" s="81"/>
      <c r="K78" s="94"/>
      <c r="L78" s="120"/>
      <c r="M78" s="77"/>
      <c r="N78" s="119"/>
      <c r="O78" s="118"/>
    </row>
    <row r="79" spans="1:15" ht="30" customHeight="1">
      <c r="A79" s="126"/>
      <c r="B79" s="77"/>
      <c r="C79" s="125"/>
      <c r="D79" s="124"/>
      <c r="E79" s="85"/>
      <c r="F79" s="123"/>
      <c r="G79" s="122"/>
      <c r="H79" s="85"/>
      <c r="I79" s="121"/>
      <c r="J79" s="81"/>
      <c r="K79" s="94"/>
      <c r="L79" s="120"/>
      <c r="M79" s="77"/>
      <c r="N79" s="119"/>
      <c r="O79" s="118"/>
    </row>
    <row r="80" spans="1:15" ht="30" customHeight="1">
      <c r="A80" s="126"/>
      <c r="B80" s="77"/>
      <c r="C80" s="125"/>
      <c r="D80" s="124"/>
      <c r="E80" s="85"/>
      <c r="F80" s="123"/>
      <c r="G80" s="122"/>
      <c r="H80" s="85"/>
      <c r="I80" s="121"/>
      <c r="J80" s="81"/>
      <c r="K80" s="94"/>
      <c r="L80" s="120"/>
      <c r="M80" s="77"/>
      <c r="N80" s="119"/>
      <c r="O80" s="118"/>
    </row>
    <row r="81" spans="1:15" ht="30" customHeight="1">
      <c r="A81" s="126"/>
      <c r="B81" s="77"/>
      <c r="C81" s="125"/>
      <c r="D81" s="124"/>
      <c r="E81" s="85"/>
      <c r="F81" s="123"/>
      <c r="G81" s="122"/>
      <c r="H81" s="85"/>
      <c r="I81" s="121"/>
      <c r="J81" s="81"/>
      <c r="K81" s="94"/>
      <c r="L81" s="120"/>
      <c r="M81" s="77"/>
      <c r="N81" s="119"/>
      <c r="O81" s="118"/>
    </row>
    <row r="82" spans="1:15" ht="30" customHeight="1">
      <c r="A82" s="126"/>
      <c r="B82" s="77"/>
      <c r="C82" s="125"/>
      <c r="D82" s="124"/>
      <c r="E82" s="85"/>
      <c r="F82" s="123"/>
      <c r="G82" s="122"/>
      <c r="H82" s="85"/>
      <c r="I82" s="121"/>
      <c r="J82" s="81"/>
      <c r="K82" s="94"/>
      <c r="L82" s="120"/>
      <c r="M82" s="77"/>
      <c r="N82" s="119"/>
      <c r="O82" s="118"/>
    </row>
    <row r="83" spans="1:15" ht="30" customHeight="1">
      <c r="A83" s="126"/>
      <c r="B83" s="77"/>
      <c r="C83" s="125"/>
      <c r="D83" s="124"/>
      <c r="E83" s="85"/>
      <c r="F83" s="123"/>
      <c r="G83" s="122"/>
      <c r="H83" s="85"/>
      <c r="I83" s="121"/>
      <c r="J83" s="81"/>
      <c r="K83" s="94"/>
      <c r="L83" s="120"/>
      <c r="M83" s="77"/>
      <c r="N83" s="119"/>
      <c r="O83" s="118"/>
    </row>
    <row r="84" spans="1:15" ht="30" customHeight="1">
      <c r="A84" s="126"/>
      <c r="B84" s="77"/>
      <c r="C84" s="125"/>
      <c r="D84" s="124"/>
      <c r="E84" s="85"/>
      <c r="F84" s="123"/>
      <c r="G84" s="122"/>
      <c r="H84" s="85"/>
      <c r="I84" s="121"/>
      <c r="J84" s="81"/>
      <c r="K84" s="94"/>
      <c r="L84" s="120"/>
      <c r="M84" s="77"/>
      <c r="N84" s="119"/>
      <c r="O84" s="118"/>
    </row>
    <row r="85" spans="1:15" ht="30" customHeight="1">
      <c r="A85" s="126"/>
      <c r="B85" s="77"/>
      <c r="C85" s="125"/>
      <c r="D85" s="124"/>
      <c r="E85" s="85"/>
      <c r="F85" s="123"/>
      <c r="G85" s="122"/>
      <c r="H85" s="85"/>
      <c r="I85" s="121"/>
      <c r="J85" s="81"/>
      <c r="K85" s="94"/>
      <c r="L85" s="120"/>
      <c r="M85" s="77"/>
      <c r="N85" s="119"/>
      <c r="O85" s="118"/>
    </row>
    <row r="86" spans="1:15" ht="30" customHeight="1">
      <c r="A86" s="126"/>
      <c r="B86" s="77"/>
      <c r="C86" s="125"/>
      <c r="D86" s="124"/>
      <c r="E86" s="85"/>
      <c r="F86" s="123"/>
      <c r="G86" s="122"/>
      <c r="H86" s="85"/>
      <c r="I86" s="121"/>
      <c r="J86" s="81"/>
      <c r="K86" s="94"/>
      <c r="L86" s="120"/>
      <c r="M86" s="77"/>
      <c r="N86" s="119"/>
      <c r="O86" s="118"/>
    </row>
    <row r="87" spans="1:15" ht="30" customHeight="1">
      <c r="A87" s="126"/>
      <c r="B87" s="77"/>
      <c r="C87" s="125"/>
      <c r="D87" s="124"/>
      <c r="E87" s="85"/>
      <c r="F87" s="123"/>
      <c r="G87" s="122"/>
      <c r="H87" s="85"/>
      <c r="I87" s="121"/>
      <c r="J87" s="81"/>
      <c r="K87" s="94"/>
      <c r="L87" s="120"/>
      <c r="M87" s="77"/>
      <c r="N87" s="119"/>
      <c r="O87" s="118"/>
    </row>
    <row r="88" spans="1:15" ht="30" customHeight="1">
      <c r="A88" s="126"/>
      <c r="B88" s="77"/>
      <c r="C88" s="125"/>
      <c r="D88" s="124"/>
      <c r="E88" s="85"/>
      <c r="F88" s="123"/>
      <c r="G88" s="122"/>
      <c r="H88" s="85"/>
      <c r="I88" s="121"/>
      <c r="J88" s="81"/>
      <c r="K88" s="94"/>
      <c r="L88" s="120"/>
      <c r="M88" s="77"/>
      <c r="N88" s="119"/>
      <c r="O88" s="118"/>
    </row>
    <row r="89" spans="1:15" ht="30" customHeight="1">
      <c r="A89" s="126"/>
      <c r="B89" s="77"/>
      <c r="C89" s="125"/>
      <c r="D89" s="124"/>
      <c r="E89" s="85"/>
      <c r="F89" s="123"/>
      <c r="G89" s="122"/>
      <c r="H89" s="85"/>
      <c r="I89" s="121"/>
      <c r="J89" s="81"/>
      <c r="K89" s="94"/>
      <c r="L89" s="120"/>
      <c r="M89" s="77"/>
      <c r="N89" s="119"/>
      <c r="O89" s="118"/>
    </row>
    <row r="90" spans="1:15" ht="30" customHeight="1">
      <c r="A90" s="126"/>
      <c r="B90" s="77"/>
      <c r="C90" s="125"/>
      <c r="D90" s="124"/>
      <c r="E90" s="85"/>
      <c r="F90" s="123"/>
      <c r="G90" s="122"/>
      <c r="H90" s="85"/>
      <c r="I90" s="121"/>
      <c r="J90" s="81"/>
      <c r="K90" s="94"/>
      <c r="L90" s="120"/>
      <c r="M90" s="77"/>
      <c r="N90" s="119"/>
      <c r="O90" s="118"/>
    </row>
    <row r="91" spans="1:15" ht="30" customHeight="1">
      <c r="A91" s="126"/>
      <c r="B91" s="77"/>
      <c r="C91" s="125"/>
      <c r="D91" s="124"/>
      <c r="E91" s="85"/>
      <c r="F91" s="123"/>
      <c r="G91" s="122"/>
      <c r="H91" s="85"/>
      <c r="I91" s="121"/>
      <c r="J91" s="81"/>
      <c r="K91" s="94"/>
      <c r="L91" s="120"/>
      <c r="M91" s="77"/>
      <c r="N91" s="119"/>
      <c r="O91" s="118"/>
    </row>
    <row r="92" spans="1:15" ht="30" customHeight="1">
      <c r="A92" s="126"/>
      <c r="B92" s="77"/>
      <c r="C92" s="125"/>
      <c r="D92" s="124"/>
      <c r="E92" s="85"/>
      <c r="F92" s="123"/>
      <c r="G92" s="122"/>
      <c r="H92" s="85"/>
      <c r="I92" s="121"/>
      <c r="J92" s="81"/>
      <c r="K92" s="94"/>
      <c r="L92" s="120"/>
      <c r="M92" s="77"/>
      <c r="N92" s="119"/>
      <c r="O92" s="118"/>
    </row>
    <row r="93" spans="1:15" ht="30" customHeight="1">
      <c r="A93" s="126"/>
      <c r="B93" s="77"/>
      <c r="C93" s="125"/>
      <c r="D93" s="124"/>
      <c r="E93" s="85"/>
      <c r="F93" s="123"/>
      <c r="G93" s="122"/>
      <c r="H93" s="85"/>
      <c r="I93" s="121"/>
      <c r="J93" s="81"/>
      <c r="K93" s="94"/>
      <c r="L93" s="120"/>
      <c r="M93" s="77"/>
      <c r="N93" s="119"/>
      <c r="O93" s="118"/>
    </row>
    <row r="94" spans="1:15" ht="30" customHeight="1">
      <c r="A94" s="126"/>
      <c r="B94" s="77"/>
      <c r="C94" s="125"/>
      <c r="D94" s="124"/>
      <c r="E94" s="85"/>
      <c r="F94" s="123"/>
      <c r="G94" s="122"/>
      <c r="H94" s="85"/>
      <c r="I94" s="121"/>
      <c r="J94" s="81"/>
      <c r="K94" s="94"/>
      <c r="L94" s="120"/>
      <c r="M94" s="77"/>
      <c r="N94" s="119"/>
      <c r="O94" s="118"/>
    </row>
    <row r="95" spans="1:15" ht="30" customHeight="1">
      <c r="A95" s="126"/>
      <c r="B95" s="77"/>
      <c r="C95" s="125"/>
      <c r="D95" s="124"/>
      <c r="E95" s="85"/>
      <c r="F95" s="123"/>
      <c r="G95" s="122"/>
      <c r="H95" s="85"/>
      <c r="I95" s="121"/>
      <c r="J95" s="81"/>
      <c r="K95" s="94"/>
      <c r="L95" s="120"/>
      <c r="M95" s="77"/>
      <c r="N95" s="119"/>
      <c r="O95" s="118"/>
    </row>
    <row r="96" spans="1:15" ht="30" customHeight="1">
      <c r="A96" s="126"/>
      <c r="B96" s="77"/>
      <c r="C96" s="125"/>
      <c r="D96" s="124"/>
      <c r="E96" s="85"/>
      <c r="F96" s="123"/>
      <c r="G96" s="122"/>
      <c r="H96" s="85"/>
      <c r="I96" s="121"/>
      <c r="J96" s="81"/>
      <c r="K96" s="94"/>
      <c r="L96" s="120"/>
      <c r="M96" s="77"/>
      <c r="N96" s="119"/>
      <c r="O96" s="118"/>
    </row>
    <row r="97" spans="1:15" ht="30" customHeight="1">
      <c r="A97" s="126"/>
      <c r="B97" s="77"/>
      <c r="C97" s="125"/>
      <c r="D97" s="124"/>
      <c r="E97" s="85"/>
      <c r="F97" s="123"/>
      <c r="G97" s="122"/>
      <c r="H97" s="85"/>
      <c r="I97" s="121"/>
      <c r="J97" s="81"/>
      <c r="K97" s="94"/>
      <c r="L97" s="120"/>
      <c r="M97" s="77"/>
      <c r="N97" s="119"/>
      <c r="O97" s="118"/>
    </row>
    <row r="98" spans="1:15" ht="30" customHeight="1">
      <c r="A98" s="126"/>
      <c r="B98" s="77"/>
      <c r="C98" s="125"/>
      <c r="D98" s="124"/>
      <c r="E98" s="85"/>
      <c r="F98" s="123"/>
      <c r="G98" s="122"/>
      <c r="H98" s="85"/>
      <c r="I98" s="121"/>
      <c r="J98" s="81"/>
      <c r="K98" s="94"/>
      <c r="L98" s="120"/>
      <c r="M98" s="77"/>
      <c r="N98" s="119"/>
      <c r="O98" s="118"/>
    </row>
    <row r="99" spans="1:15" ht="30" customHeight="1">
      <c r="A99" s="126"/>
      <c r="B99" s="77"/>
      <c r="C99" s="125"/>
      <c r="D99" s="124"/>
      <c r="E99" s="85"/>
      <c r="F99" s="123"/>
      <c r="G99" s="122"/>
      <c r="H99" s="85"/>
      <c r="I99" s="121"/>
      <c r="J99" s="81"/>
      <c r="K99" s="94"/>
      <c r="L99" s="120"/>
      <c r="M99" s="77"/>
      <c r="N99" s="119"/>
      <c r="O99" s="118"/>
    </row>
    <row r="100" spans="1:15" ht="30" customHeight="1">
      <c r="A100" s="126"/>
      <c r="B100" s="77"/>
      <c r="C100" s="125"/>
      <c r="D100" s="124"/>
      <c r="E100" s="85"/>
      <c r="F100" s="123"/>
      <c r="G100" s="122"/>
      <c r="H100" s="85"/>
      <c r="I100" s="121"/>
      <c r="J100" s="81"/>
      <c r="K100" s="94"/>
      <c r="L100" s="120"/>
      <c r="M100" s="77"/>
      <c r="N100" s="119"/>
      <c r="O100" s="118"/>
    </row>
    <row r="101" spans="1:15" ht="30" customHeight="1">
      <c r="A101" s="126"/>
      <c r="B101" s="77"/>
      <c r="C101" s="125"/>
      <c r="D101" s="124"/>
      <c r="E101" s="85"/>
      <c r="F101" s="123"/>
      <c r="G101" s="122"/>
      <c r="H101" s="85"/>
      <c r="I101" s="121"/>
      <c r="J101" s="81"/>
      <c r="K101" s="94"/>
      <c r="L101" s="120"/>
      <c r="M101" s="77"/>
      <c r="N101" s="119"/>
      <c r="O101" s="118"/>
    </row>
    <row r="102" spans="1:15" ht="30" customHeight="1">
      <c r="A102" s="126"/>
      <c r="B102" s="77"/>
      <c r="C102" s="125"/>
      <c r="D102" s="124"/>
      <c r="E102" s="85"/>
      <c r="F102" s="123"/>
      <c r="G102" s="122"/>
      <c r="H102" s="85"/>
      <c r="I102" s="121"/>
      <c r="J102" s="81"/>
      <c r="K102" s="94"/>
      <c r="L102" s="120"/>
      <c r="M102" s="77"/>
      <c r="N102" s="119"/>
      <c r="O102" s="118"/>
    </row>
    <row r="103" spans="1:15" ht="30" customHeight="1">
      <c r="A103" s="126"/>
      <c r="B103" s="77"/>
      <c r="C103" s="125"/>
      <c r="D103" s="124"/>
      <c r="E103" s="85"/>
      <c r="F103" s="123"/>
      <c r="G103" s="122"/>
      <c r="H103" s="85"/>
      <c r="I103" s="121"/>
      <c r="J103" s="81"/>
      <c r="K103" s="94"/>
      <c r="L103" s="120"/>
      <c r="M103" s="77"/>
      <c r="N103" s="119"/>
      <c r="O103" s="118"/>
    </row>
    <row r="104" spans="1:15" ht="30" customHeight="1">
      <c r="A104" s="126"/>
      <c r="B104" s="77"/>
      <c r="C104" s="125"/>
      <c r="D104" s="124"/>
      <c r="E104" s="85"/>
      <c r="F104" s="123"/>
      <c r="G104" s="122"/>
      <c r="H104" s="85"/>
      <c r="I104" s="121"/>
      <c r="J104" s="81"/>
      <c r="K104" s="94"/>
      <c r="L104" s="120"/>
      <c r="M104" s="77"/>
      <c r="N104" s="119"/>
      <c r="O104" s="118"/>
    </row>
    <row r="105" spans="1:15" ht="30" customHeight="1">
      <c r="A105" s="126"/>
      <c r="B105" s="77"/>
      <c r="C105" s="125"/>
      <c r="D105" s="124"/>
      <c r="E105" s="85"/>
      <c r="F105" s="123"/>
      <c r="G105" s="122"/>
      <c r="H105" s="85"/>
      <c r="I105" s="121"/>
      <c r="J105" s="81"/>
      <c r="K105" s="94"/>
      <c r="L105" s="120"/>
      <c r="M105" s="77"/>
      <c r="N105" s="119"/>
      <c r="O105" s="118"/>
    </row>
    <row r="106" spans="1:15" ht="30" customHeight="1">
      <c r="A106" s="126"/>
      <c r="B106" s="77"/>
      <c r="C106" s="125"/>
      <c r="D106" s="124"/>
      <c r="E106" s="85"/>
      <c r="F106" s="123"/>
      <c r="G106" s="122"/>
      <c r="H106" s="85"/>
      <c r="I106" s="121"/>
      <c r="J106" s="81"/>
      <c r="K106" s="94"/>
      <c r="L106" s="120"/>
      <c r="M106" s="77"/>
      <c r="N106" s="119"/>
      <c r="O106" s="118"/>
    </row>
    <row r="107" spans="1:15" ht="30" customHeight="1">
      <c r="A107" s="126"/>
      <c r="B107" s="77"/>
      <c r="C107" s="125"/>
      <c r="D107" s="124"/>
      <c r="E107" s="85"/>
      <c r="F107" s="123"/>
      <c r="G107" s="122"/>
      <c r="H107" s="85"/>
      <c r="I107" s="121"/>
      <c r="J107" s="81"/>
      <c r="K107" s="94"/>
      <c r="L107" s="120"/>
      <c r="M107" s="77"/>
      <c r="N107" s="119"/>
      <c r="O107" s="118"/>
    </row>
    <row r="108" spans="1:15" ht="30" customHeight="1">
      <c r="A108" s="126"/>
      <c r="B108" s="77"/>
      <c r="C108" s="125"/>
      <c r="D108" s="124"/>
      <c r="E108" s="85"/>
      <c r="F108" s="123"/>
      <c r="G108" s="122"/>
      <c r="H108" s="85"/>
      <c r="I108" s="121"/>
      <c r="J108" s="81"/>
      <c r="K108" s="94"/>
      <c r="L108" s="120"/>
      <c r="M108" s="77"/>
      <c r="N108" s="119"/>
      <c r="O108" s="118"/>
    </row>
    <row r="109" spans="1:15" ht="30" customHeight="1">
      <c r="A109" s="126"/>
      <c r="B109" s="77"/>
      <c r="C109" s="125"/>
      <c r="D109" s="124"/>
      <c r="E109" s="85"/>
      <c r="F109" s="123"/>
      <c r="G109" s="122"/>
      <c r="H109" s="85"/>
      <c r="I109" s="121"/>
      <c r="J109" s="81"/>
      <c r="K109" s="94"/>
      <c r="L109" s="120"/>
      <c r="M109" s="77"/>
      <c r="N109" s="119"/>
      <c r="O109" s="118"/>
    </row>
    <row r="110" spans="1:15" ht="30" customHeight="1">
      <c r="A110" s="126"/>
      <c r="B110" s="77"/>
      <c r="C110" s="125"/>
      <c r="D110" s="124"/>
      <c r="E110" s="85"/>
      <c r="F110" s="123"/>
      <c r="G110" s="122"/>
      <c r="H110" s="85"/>
      <c r="I110" s="121"/>
      <c r="J110" s="81"/>
      <c r="K110" s="94"/>
      <c r="L110" s="120"/>
      <c r="M110" s="77"/>
      <c r="N110" s="119"/>
      <c r="O110" s="118"/>
    </row>
    <row r="111" spans="1:15" ht="30" customHeight="1">
      <c r="A111" s="126"/>
      <c r="B111" s="77"/>
      <c r="C111" s="125"/>
      <c r="D111" s="124"/>
      <c r="E111" s="85"/>
      <c r="F111" s="123"/>
      <c r="G111" s="122"/>
      <c r="H111" s="85"/>
      <c r="I111" s="121"/>
      <c r="J111" s="81"/>
      <c r="K111" s="94"/>
      <c r="L111" s="120"/>
      <c r="M111" s="77"/>
      <c r="N111" s="119"/>
      <c r="O111" s="118"/>
    </row>
    <row r="112" spans="1:15" ht="30" customHeight="1">
      <c r="A112" s="126"/>
      <c r="B112" s="77"/>
      <c r="C112" s="125"/>
      <c r="D112" s="124"/>
      <c r="E112" s="85"/>
      <c r="F112" s="123"/>
      <c r="G112" s="122"/>
      <c r="H112" s="85"/>
      <c r="I112" s="121"/>
      <c r="J112" s="81"/>
      <c r="K112" s="94"/>
      <c r="L112" s="120"/>
      <c r="M112" s="77"/>
      <c r="N112" s="119"/>
      <c r="O112" s="118"/>
    </row>
    <row r="113" spans="1:15" ht="30" customHeight="1">
      <c r="A113" s="126"/>
      <c r="B113" s="77"/>
      <c r="C113" s="125"/>
      <c r="D113" s="124"/>
      <c r="E113" s="85"/>
      <c r="F113" s="123"/>
      <c r="G113" s="122"/>
      <c r="H113" s="85"/>
      <c r="I113" s="121"/>
      <c r="J113" s="81"/>
      <c r="K113" s="94"/>
      <c r="L113" s="120"/>
      <c r="M113" s="77"/>
      <c r="N113" s="119"/>
      <c r="O113" s="118"/>
    </row>
    <row r="114" spans="1:15" ht="30" customHeight="1">
      <c r="A114" s="126"/>
      <c r="B114" s="77"/>
      <c r="C114" s="125"/>
      <c r="D114" s="124"/>
      <c r="E114" s="85"/>
      <c r="F114" s="123"/>
      <c r="G114" s="122"/>
      <c r="H114" s="85"/>
      <c r="I114" s="121"/>
      <c r="J114" s="81"/>
      <c r="K114" s="94"/>
      <c r="L114" s="120"/>
      <c r="M114" s="77"/>
      <c r="N114" s="119"/>
      <c r="O114" s="118"/>
    </row>
    <row r="115" spans="1:15" ht="30" customHeight="1">
      <c r="A115" s="126"/>
      <c r="B115" s="77"/>
      <c r="C115" s="125"/>
      <c r="D115" s="124"/>
      <c r="E115" s="85"/>
      <c r="F115" s="123"/>
      <c r="G115" s="122"/>
      <c r="H115" s="85"/>
      <c r="I115" s="121"/>
      <c r="J115" s="81"/>
      <c r="K115" s="94"/>
      <c r="L115" s="120"/>
      <c r="M115" s="77"/>
      <c r="N115" s="119"/>
      <c r="O115" s="118"/>
    </row>
    <row r="116" spans="1:15" ht="30" customHeight="1">
      <c r="A116" s="126"/>
      <c r="B116" s="77"/>
      <c r="C116" s="125"/>
      <c r="D116" s="124"/>
      <c r="E116" s="85"/>
      <c r="F116" s="123"/>
      <c r="G116" s="122"/>
      <c r="H116" s="85"/>
      <c r="I116" s="121"/>
      <c r="J116" s="81"/>
      <c r="K116" s="94"/>
      <c r="L116" s="120"/>
      <c r="M116" s="77"/>
      <c r="N116" s="119"/>
      <c r="O116" s="118"/>
    </row>
    <row r="117" spans="1:15" ht="30" customHeight="1">
      <c r="A117" s="126"/>
      <c r="B117" s="77"/>
      <c r="C117" s="125"/>
      <c r="D117" s="124"/>
      <c r="E117" s="85"/>
      <c r="F117" s="123"/>
      <c r="G117" s="122"/>
      <c r="H117" s="85"/>
      <c r="I117" s="121"/>
      <c r="J117" s="81"/>
      <c r="K117" s="94"/>
      <c r="L117" s="120"/>
      <c r="M117" s="77"/>
      <c r="N117" s="119"/>
      <c r="O117" s="118"/>
    </row>
    <row r="118" spans="1:15" ht="30" customHeight="1">
      <c r="A118" s="126"/>
      <c r="B118" s="77"/>
      <c r="C118" s="125"/>
      <c r="D118" s="124"/>
      <c r="E118" s="85"/>
      <c r="F118" s="123"/>
      <c r="G118" s="122"/>
      <c r="H118" s="85"/>
      <c r="I118" s="121"/>
      <c r="J118" s="81"/>
      <c r="K118" s="94"/>
      <c r="L118" s="120"/>
      <c r="M118" s="77"/>
      <c r="N118" s="119"/>
      <c r="O118" s="118"/>
    </row>
    <row r="119" spans="1:15" ht="30" customHeight="1">
      <c r="A119" s="126"/>
      <c r="B119" s="77"/>
      <c r="C119" s="125"/>
      <c r="D119" s="124"/>
      <c r="E119" s="85"/>
      <c r="F119" s="123"/>
      <c r="G119" s="122"/>
      <c r="H119" s="85"/>
      <c r="I119" s="121"/>
      <c r="J119" s="81"/>
      <c r="K119" s="94"/>
      <c r="L119" s="120"/>
      <c r="M119" s="77"/>
      <c r="N119" s="119"/>
      <c r="O119" s="118"/>
    </row>
    <row r="120" spans="1:15" ht="30" customHeight="1">
      <c r="A120" s="126"/>
      <c r="B120" s="77"/>
      <c r="C120" s="125"/>
      <c r="D120" s="124"/>
      <c r="E120" s="85"/>
      <c r="F120" s="123"/>
      <c r="G120" s="122"/>
      <c r="H120" s="85"/>
      <c r="I120" s="121"/>
      <c r="J120" s="81"/>
      <c r="K120" s="94"/>
      <c r="L120" s="120"/>
      <c r="M120" s="77"/>
      <c r="N120" s="119"/>
      <c r="O120" s="118"/>
    </row>
    <row r="121" spans="1:15" ht="30" customHeight="1">
      <c r="A121" s="126"/>
      <c r="B121" s="77"/>
      <c r="C121" s="125"/>
      <c r="D121" s="124"/>
      <c r="E121" s="85"/>
      <c r="F121" s="123"/>
      <c r="G121" s="122"/>
      <c r="H121" s="85"/>
      <c r="I121" s="121"/>
      <c r="J121" s="81"/>
      <c r="K121" s="94"/>
      <c r="L121" s="120"/>
      <c r="M121" s="77"/>
      <c r="N121" s="119"/>
      <c r="O121" s="118"/>
    </row>
    <row r="122" spans="1:15" ht="30" customHeight="1">
      <c r="A122" s="126"/>
      <c r="B122" s="77"/>
      <c r="C122" s="125"/>
      <c r="D122" s="124"/>
      <c r="E122" s="85"/>
      <c r="F122" s="123"/>
      <c r="G122" s="122"/>
      <c r="H122" s="85"/>
      <c r="I122" s="121"/>
      <c r="J122" s="81"/>
      <c r="K122" s="94"/>
      <c r="L122" s="120"/>
      <c r="M122" s="77"/>
      <c r="N122" s="119"/>
      <c r="O122" s="118"/>
    </row>
    <row r="123" spans="1:15" ht="30" customHeight="1">
      <c r="A123" s="126"/>
      <c r="B123" s="77"/>
      <c r="C123" s="125"/>
      <c r="D123" s="124"/>
      <c r="E123" s="85"/>
      <c r="F123" s="123"/>
      <c r="G123" s="122"/>
      <c r="H123" s="85"/>
      <c r="I123" s="121"/>
      <c r="J123" s="81"/>
      <c r="K123" s="94"/>
      <c r="L123" s="120"/>
      <c r="M123" s="77"/>
      <c r="N123" s="119"/>
      <c r="O123" s="118"/>
    </row>
    <row r="124" spans="1:15" ht="30" customHeight="1">
      <c r="A124" s="126"/>
      <c r="B124" s="77"/>
      <c r="C124" s="125"/>
      <c r="D124" s="124"/>
      <c r="E124" s="85"/>
      <c r="F124" s="123"/>
      <c r="G124" s="122"/>
      <c r="H124" s="85"/>
      <c r="I124" s="121"/>
      <c r="J124" s="81"/>
      <c r="K124" s="94"/>
      <c r="L124" s="120"/>
      <c r="M124" s="77"/>
      <c r="N124" s="119"/>
      <c r="O124" s="118"/>
    </row>
    <row r="125" spans="1:15" ht="30" customHeight="1">
      <c r="A125" s="126"/>
      <c r="B125" s="77"/>
      <c r="C125" s="125"/>
      <c r="D125" s="124"/>
      <c r="E125" s="85"/>
      <c r="F125" s="123"/>
      <c r="G125" s="122"/>
      <c r="H125" s="85"/>
      <c r="I125" s="121"/>
      <c r="J125" s="81"/>
      <c r="K125" s="94"/>
      <c r="L125" s="120"/>
      <c r="M125" s="77"/>
      <c r="N125" s="119"/>
      <c r="O125" s="118"/>
    </row>
    <row r="126" spans="1:15" ht="30" customHeight="1">
      <c r="A126" s="126"/>
      <c r="B126" s="77"/>
      <c r="C126" s="125"/>
      <c r="D126" s="124"/>
      <c r="E126" s="85"/>
      <c r="F126" s="123"/>
      <c r="G126" s="122"/>
      <c r="H126" s="85"/>
      <c r="I126" s="121"/>
      <c r="J126" s="81"/>
      <c r="K126" s="94"/>
      <c r="L126" s="120"/>
      <c r="M126" s="77"/>
      <c r="N126" s="119"/>
      <c r="O126" s="118"/>
    </row>
    <row r="127" spans="1:15" ht="30" customHeight="1">
      <c r="A127" s="126"/>
      <c r="B127" s="77"/>
      <c r="C127" s="125"/>
      <c r="D127" s="124"/>
      <c r="E127" s="85"/>
      <c r="F127" s="123"/>
      <c r="G127" s="122"/>
      <c r="H127" s="85"/>
      <c r="I127" s="121"/>
      <c r="J127" s="81"/>
      <c r="K127" s="94"/>
      <c r="L127" s="120"/>
      <c r="M127" s="77"/>
      <c r="N127" s="119"/>
      <c r="O127" s="118"/>
    </row>
    <row r="128" spans="1:15" ht="30" customHeight="1">
      <c r="A128" s="126"/>
      <c r="B128" s="77"/>
      <c r="C128" s="125"/>
      <c r="D128" s="124"/>
      <c r="E128" s="85"/>
      <c r="F128" s="123"/>
      <c r="G128" s="122"/>
      <c r="H128" s="85"/>
      <c r="I128" s="121"/>
      <c r="J128" s="81"/>
      <c r="K128" s="94"/>
      <c r="L128" s="120"/>
      <c r="M128" s="77"/>
      <c r="N128" s="119"/>
      <c r="O128" s="118"/>
    </row>
    <row r="129" spans="1:15" ht="30" customHeight="1">
      <c r="A129" s="126"/>
      <c r="B129" s="77"/>
      <c r="C129" s="125"/>
      <c r="D129" s="124"/>
      <c r="E129" s="85"/>
      <c r="F129" s="123"/>
      <c r="G129" s="122"/>
      <c r="H129" s="85"/>
      <c r="I129" s="121"/>
      <c r="J129" s="81"/>
      <c r="K129" s="94"/>
      <c r="L129" s="120"/>
      <c r="M129" s="77"/>
      <c r="N129" s="119"/>
      <c r="O129" s="118"/>
    </row>
    <row r="130" spans="1:15" ht="30" customHeight="1">
      <c r="A130" s="126"/>
      <c r="B130" s="77"/>
      <c r="C130" s="125"/>
      <c r="D130" s="124"/>
      <c r="E130" s="85"/>
      <c r="F130" s="123"/>
      <c r="G130" s="122"/>
      <c r="H130" s="85"/>
      <c r="I130" s="121"/>
      <c r="J130" s="81"/>
      <c r="K130" s="94"/>
      <c r="L130" s="120"/>
      <c r="M130" s="77"/>
      <c r="N130" s="119"/>
      <c r="O130" s="118"/>
    </row>
    <row r="131" spans="1:15" ht="30" customHeight="1">
      <c r="A131" s="126"/>
      <c r="B131" s="77"/>
      <c r="C131" s="125"/>
      <c r="D131" s="124"/>
      <c r="E131" s="85"/>
      <c r="F131" s="123"/>
      <c r="G131" s="122"/>
      <c r="H131" s="85"/>
      <c r="I131" s="121"/>
      <c r="J131" s="81"/>
      <c r="K131" s="94"/>
      <c r="L131" s="120"/>
      <c r="M131" s="77"/>
      <c r="N131" s="119"/>
      <c r="O131" s="118"/>
    </row>
    <row r="132" spans="1:15" ht="30" customHeight="1">
      <c r="A132" s="126"/>
      <c r="B132" s="77"/>
      <c r="C132" s="125"/>
      <c r="D132" s="124"/>
      <c r="E132" s="85"/>
      <c r="F132" s="123"/>
      <c r="G132" s="122"/>
      <c r="H132" s="85"/>
      <c r="I132" s="121"/>
      <c r="J132" s="81"/>
      <c r="K132" s="94"/>
      <c r="L132" s="120"/>
      <c r="M132" s="77"/>
      <c r="N132" s="119"/>
      <c r="O132" s="118"/>
    </row>
    <row r="133" spans="1:15" ht="30" customHeight="1">
      <c r="A133" s="126"/>
      <c r="B133" s="77"/>
      <c r="C133" s="125"/>
      <c r="D133" s="124"/>
      <c r="E133" s="85"/>
      <c r="F133" s="123"/>
      <c r="G133" s="122"/>
      <c r="H133" s="85"/>
      <c r="I133" s="121"/>
      <c r="J133" s="81"/>
      <c r="K133" s="94"/>
      <c r="L133" s="120"/>
      <c r="M133" s="77"/>
      <c r="N133" s="119"/>
      <c r="O133" s="118"/>
    </row>
    <row r="134" spans="1:15" ht="30" customHeight="1">
      <c r="A134" s="126"/>
      <c r="B134" s="77"/>
      <c r="C134" s="125"/>
      <c r="D134" s="124"/>
      <c r="E134" s="85"/>
      <c r="F134" s="123"/>
      <c r="G134" s="122"/>
      <c r="H134" s="85"/>
      <c r="I134" s="121"/>
      <c r="J134" s="81"/>
      <c r="K134" s="94"/>
      <c r="L134" s="120"/>
      <c r="M134" s="77"/>
      <c r="N134" s="119"/>
      <c r="O134" s="118"/>
    </row>
    <row r="135" spans="1:15" ht="30" customHeight="1">
      <c r="A135" s="126"/>
      <c r="B135" s="77"/>
      <c r="C135" s="125"/>
      <c r="D135" s="124"/>
      <c r="E135" s="85"/>
      <c r="F135" s="123"/>
      <c r="G135" s="122"/>
      <c r="H135" s="85"/>
      <c r="I135" s="121"/>
      <c r="J135" s="81"/>
      <c r="K135" s="94"/>
      <c r="L135" s="120"/>
      <c r="M135" s="77"/>
      <c r="N135" s="119"/>
      <c r="O135" s="118"/>
    </row>
    <row r="136" spans="1:15" ht="30" customHeight="1">
      <c r="A136" s="126"/>
      <c r="B136" s="77"/>
      <c r="C136" s="125"/>
      <c r="D136" s="124"/>
      <c r="E136" s="85"/>
      <c r="F136" s="123"/>
      <c r="G136" s="122"/>
      <c r="H136" s="85"/>
      <c r="I136" s="121"/>
      <c r="J136" s="81"/>
      <c r="K136" s="94"/>
      <c r="L136" s="120"/>
      <c r="M136" s="77"/>
      <c r="N136" s="119"/>
      <c r="O136" s="118"/>
    </row>
    <row r="137" spans="1:15" ht="30" customHeight="1">
      <c r="A137" s="126"/>
      <c r="B137" s="77"/>
      <c r="C137" s="125"/>
      <c r="D137" s="124"/>
      <c r="E137" s="85"/>
      <c r="F137" s="123"/>
      <c r="G137" s="122"/>
      <c r="H137" s="85"/>
      <c r="I137" s="121"/>
      <c r="J137" s="81"/>
      <c r="K137" s="94"/>
      <c r="L137" s="120"/>
      <c r="M137" s="77"/>
      <c r="N137" s="119"/>
      <c r="O137" s="118"/>
    </row>
    <row r="138" spans="1:15" ht="30" customHeight="1">
      <c r="A138" s="126"/>
      <c r="B138" s="77"/>
      <c r="C138" s="125"/>
      <c r="D138" s="124"/>
      <c r="E138" s="85"/>
      <c r="F138" s="123"/>
      <c r="G138" s="122"/>
      <c r="H138" s="85"/>
      <c r="I138" s="121"/>
      <c r="J138" s="81"/>
      <c r="K138" s="94"/>
      <c r="L138" s="120"/>
      <c r="M138" s="77"/>
      <c r="N138" s="119"/>
      <c r="O138" s="118"/>
    </row>
    <row r="139" spans="1:15" ht="30" customHeight="1">
      <c r="A139" s="126"/>
      <c r="B139" s="77"/>
      <c r="C139" s="125"/>
      <c r="D139" s="124"/>
      <c r="E139" s="85"/>
      <c r="F139" s="123"/>
      <c r="G139" s="122"/>
      <c r="H139" s="85"/>
      <c r="I139" s="121"/>
      <c r="J139" s="81"/>
      <c r="K139" s="94"/>
      <c r="L139" s="120"/>
      <c r="M139" s="77"/>
      <c r="N139" s="119"/>
      <c r="O139" s="118"/>
    </row>
    <row r="140" spans="1:15" ht="30" customHeight="1">
      <c r="A140" s="126"/>
      <c r="B140" s="77"/>
      <c r="C140" s="125"/>
      <c r="D140" s="124"/>
      <c r="E140" s="85"/>
      <c r="F140" s="123"/>
      <c r="G140" s="122"/>
      <c r="H140" s="85"/>
      <c r="I140" s="121"/>
      <c r="J140" s="81"/>
      <c r="K140" s="94"/>
      <c r="L140" s="120"/>
      <c r="M140" s="77"/>
      <c r="N140" s="119"/>
      <c r="O140" s="118"/>
    </row>
    <row r="141" spans="1:15" ht="30" customHeight="1">
      <c r="A141" s="126"/>
      <c r="B141" s="77"/>
      <c r="C141" s="125"/>
      <c r="D141" s="124"/>
      <c r="E141" s="85"/>
      <c r="F141" s="123"/>
      <c r="G141" s="122"/>
      <c r="H141" s="85"/>
      <c r="I141" s="121"/>
      <c r="J141" s="81"/>
      <c r="K141" s="94"/>
      <c r="L141" s="120"/>
      <c r="M141" s="77"/>
      <c r="N141" s="119"/>
      <c r="O141" s="118"/>
    </row>
    <row r="142" spans="1:15" ht="30" customHeight="1">
      <c r="A142" s="126"/>
      <c r="B142" s="77"/>
      <c r="C142" s="125"/>
      <c r="D142" s="124"/>
      <c r="E142" s="85"/>
      <c r="F142" s="123"/>
      <c r="G142" s="122"/>
      <c r="H142" s="85"/>
      <c r="I142" s="121"/>
      <c r="J142" s="81"/>
      <c r="K142" s="94"/>
      <c r="L142" s="120"/>
      <c r="M142" s="77"/>
      <c r="N142" s="119"/>
      <c r="O142" s="118"/>
    </row>
    <row r="143" spans="1:15" ht="30" customHeight="1">
      <c r="A143" s="126"/>
      <c r="B143" s="77"/>
      <c r="C143" s="125"/>
      <c r="D143" s="124"/>
      <c r="E143" s="85"/>
      <c r="F143" s="123"/>
      <c r="G143" s="122"/>
      <c r="H143" s="85"/>
      <c r="I143" s="121"/>
      <c r="J143" s="81"/>
      <c r="K143" s="94"/>
      <c r="L143" s="120"/>
      <c r="M143" s="77"/>
      <c r="N143" s="119"/>
      <c r="O143" s="118"/>
    </row>
    <row r="144" spans="1:15" ht="30" customHeight="1">
      <c r="A144" s="126"/>
      <c r="B144" s="77"/>
      <c r="C144" s="125"/>
      <c r="D144" s="124"/>
      <c r="E144" s="85"/>
      <c r="F144" s="123"/>
      <c r="G144" s="122"/>
      <c r="H144" s="85"/>
      <c r="I144" s="121"/>
      <c r="J144" s="81"/>
      <c r="K144" s="94"/>
      <c r="L144" s="120"/>
      <c r="M144" s="77"/>
      <c r="N144" s="119"/>
      <c r="O144" s="118"/>
    </row>
    <row r="145" spans="1:15" ht="30" customHeight="1">
      <c r="A145" s="126"/>
      <c r="B145" s="77"/>
      <c r="C145" s="125"/>
      <c r="D145" s="124"/>
      <c r="E145" s="85"/>
      <c r="F145" s="123"/>
      <c r="G145" s="122"/>
      <c r="H145" s="85"/>
      <c r="I145" s="121"/>
      <c r="J145" s="81"/>
      <c r="K145" s="94"/>
      <c r="L145" s="120"/>
      <c r="M145" s="77"/>
      <c r="N145" s="119"/>
      <c r="O145" s="118"/>
    </row>
    <row r="146" spans="1:15" ht="30" customHeight="1">
      <c r="A146" s="126"/>
      <c r="B146" s="77"/>
      <c r="C146" s="125"/>
      <c r="D146" s="124"/>
      <c r="E146" s="85"/>
      <c r="F146" s="123"/>
      <c r="G146" s="122"/>
      <c r="H146" s="85"/>
      <c r="I146" s="121"/>
      <c r="J146" s="81"/>
      <c r="K146" s="94"/>
      <c r="L146" s="120"/>
      <c r="M146" s="77"/>
      <c r="N146" s="119"/>
      <c r="O146" s="118"/>
    </row>
    <row r="147" spans="1:15" ht="30" customHeight="1">
      <c r="A147" s="126"/>
      <c r="B147" s="77"/>
      <c r="C147" s="125"/>
      <c r="D147" s="124"/>
      <c r="E147" s="85"/>
      <c r="F147" s="123"/>
      <c r="G147" s="122"/>
      <c r="H147" s="85"/>
      <c r="I147" s="121"/>
      <c r="J147" s="81"/>
      <c r="K147" s="94"/>
      <c r="L147" s="120"/>
      <c r="M147" s="77"/>
      <c r="N147" s="119"/>
      <c r="O147" s="118"/>
    </row>
    <row r="148" spans="1:15" ht="30" customHeight="1">
      <c r="A148" s="126"/>
      <c r="B148" s="77"/>
      <c r="C148" s="125"/>
      <c r="D148" s="124"/>
      <c r="E148" s="85"/>
      <c r="F148" s="123"/>
      <c r="G148" s="122"/>
      <c r="H148" s="85"/>
      <c r="I148" s="121"/>
      <c r="J148" s="81"/>
      <c r="K148" s="94"/>
      <c r="L148" s="120"/>
      <c r="M148" s="77"/>
      <c r="N148" s="119"/>
      <c r="O148" s="118"/>
    </row>
    <row r="149" spans="1:15" ht="30" customHeight="1">
      <c r="A149" s="126"/>
      <c r="B149" s="77"/>
      <c r="C149" s="125"/>
      <c r="D149" s="124"/>
      <c r="E149" s="85"/>
      <c r="F149" s="123"/>
      <c r="G149" s="122"/>
      <c r="H149" s="85"/>
      <c r="I149" s="121"/>
      <c r="J149" s="81"/>
      <c r="K149" s="94"/>
      <c r="L149" s="120"/>
      <c r="M149" s="77"/>
      <c r="N149" s="119"/>
      <c r="O149" s="118"/>
    </row>
    <row r="150" spans="1:15" ht="30" customHeight="1">
      <c r="A150" s="126"/>
      <c r="B150" s="77"/>
      <c r="C150" s="125"/>
      <c r="D150" s="124"/>
      <c r="E150" s="85"/>
      <c r="F150" s="123"/>
      <c r="G150" s="122"/>
      <c r="H150" s="85"/>
      <c r="I150" s="121"/>
      <c r="J150" s="81"/>
      <c r="K150" s="94"/>
      <c r="L150" s="120"/>
      <c r="M150" s="77"/>
      <c r="N150" s="119"/>
      <c r="O150" s="118"/>
    </row>
    <row r="151" spans="1:15" ht="30" customHeight="1">
      <c r="A151" s="126"/>
      <c r="B151" s="77"/>
      <c r="C151" s="125"/>
      <c r="D151" s="124"/>
      <c r="E151" s="85"/>
      <c r="F151" s="123"/>
      <c r="G151" s="122"/>
      <c r="H151" s="85"/>
      <c r="I151" s="121"/>
      <c r="J151" s="81"/>
      <c r="K151" s="94"/>
      <c r="L151" s="120"/>
      <c r="M151" s="77"/>
      <c r="N151" s="119"/>
      <c r="O151" s="118"/>
    </row>
    <row r="152" spans="1:15" ht="30" customHeight="1">
      <c r="A152" s="126"/>
      <c r="B152" s="77"/>
      <c r="C152" s="125"/>
      <c r="D152" s="124"/>
      <c r="E152" s="85"/>
      <c r="F152" s="123"/>
      <c r="G152" s="122"/>
      <c r="H152" s="85"/>
      <c r="I152" s="121"/>
      <c r="J152" s="81"/>
      <c r="K152" s="94"/>
      <c r="L152" s="120"/>
      <c r="M152" s="77"/>
      <c r="N152" s="119"/>
      <c r="O152" s="118"/>
    </row>
    <row r="153" spans="1:15" ht="30" customHeight="1">
      <c r="A153" s="126"/>
      <c r="B153" s="77"/>
      <c r="C153" s="125"/>
      <c r="D153" s="124"/>
      <c r="E153" s="85"/>
      <c r="F153" s="123"/>
      <c r="G153" s="122"/>
      <c r="H153" s="85"/>
      <c r="I153" s="121"/>
      <c r="J153" s="81"/>
      <c r="K153" s="94"/>
      <c r="L153" s="120"/>
      <c r="M153" s="77"/>
      <c r="N153" s="119"/>
      <c r="O153" s="118"/>
    </row>
    <row r="154" spans="1:15" ht="30" customHeight="1">
      <c r="A154" s="126"/>
      <c r="B154" s="77"/>
      <c r="C154" s="125"/>
      <c r="D154" s="124"/>
      <c r="E154" s="85"/>
      <c r="F154" s="123"/>
      <c r="G154" s="122"/>
      <c r="H154" s="85"/>
      <c r="I154" s="121"/>
      <c r="J154" s="81"/>
      <c r="K154" s="94"/>
      <c r="L154" s="120"/>
      <c r="M154" s="77"/>
      <c r="N154" s="119"/>
      <c r="O154" s="118"/>
    </row>
    <row r="155" spans="1:15" ht="30" customHeight="1">
      <c r="A155" s="126"/>
      <c r="B155" s="77"/>
      <c r="C155" s="125"/>
      <c r="D155" s="124"/>
      <c r="E155" s="85"/>
      <c r="F155" s="123"/>
      <c r="G155" s="122"/>
      <c r="H155" s="85"/>
      <c r="I155" s="121"/>
      <c r="J155" s="81"/>
      <c r="K155" s="94"/>
      <c r="L155" s="120"/>
      <c r="M155" s="77"/>
      <c r="N155" s="119"/>
      <c r="O155" s="118"/>
    </row>
    <row r="156" spans="1:15" ht="30" customHeight="1">
      <c r="A156" s="126"/>
      <c r="B156" s="77"/>
      <c r="C156" s="125"/>
      <c r="D156" s="124"/>
      <c r="E156" s="85"/>
      <c r="F156" s="123"/>
      <c r="G156" s="122"/>
      <c r="H156" s="85"/>
      <c r="I156" s="121"/>
      <c r="J156" s="81"/>
      <c r="K156" s="94"/>
      <c r="L156" s="120"/>
      <c r="M156" s="77"/>
      <c r="N156" s="119"/>
      <c r="O156" s="118"/>
    </row>
    <row r="157" spans="1:15" ht="30" customHeight="1">
      <c r="A157" s="126"/>
      <c r="B157" s="77"/>
      <c r="C157" s="125"/>
      <c r="D157" s="124"/>
      <c r="E157" s="85"/>
      <c r="F157" s="123"/>
      <c r="G157" s="122"/>
      <c r="H157" s="85"/>
      <c r="I157" s="121"/>
      <c r="J157" s="81"/>
      <c r="K157" s="94"/>
      <c r="L157" s="120"/>
      <c r="M157" s="77"/>
      <c r="N157" s="119"/>
      <c r="O157" s="118"/>
    </row>
    <row r="158" spans="1:15" ht="30" customHeight="1">
      <c r="A158" s="126"/>
      <c r="B158" s="77"/>
      <c r="C158" s="125"/>
      <c r="D158" s="124"/>
      <c r="E158" s="85"/>
      <c r="F158" s="123"/>
      <c r="G158" s="122"/>
      <c r="H158" s="85"/>
      <c r="I158" s="121"/>
      <c r="J158" s="81"/>
      <c r="K158" s="94"/>
      <c r="L158" s="120"/>
      <c r="M158" s="77"/>
      <c r="N158" s="119"/>
      <c r="O158" s="118"/>
    </row>
    <row r="159" spans="1:15" ht="30" customHeight="1">
      <c r="A159" s="126"/>
      <c r="B159" s="77"/>
      <c r="C159" s="125"/>
      <c r="D159" s="124"/>
      <c r="E159" s="85"/>
      <c r="F159" s="123"/>
      <c r="G159" s="122"/>
      <c r="H159" s="85"/>
      <c r="I159" s="121"/>
      <c r="J159" s="81"/>
      <c r="K159" s="94"/>
      <c r="L159" s="120"/>
      <c r="M159" s="77"/>
      <c r="N159" s="119"/>
      <c r="O159" s="118"/>
    </row>
    <row r="160" spans="1:15" ht="30" customHeight="1">
      <c r="A160" s="126"/>
      <c r="B160" s="77"/>
      <c r="C160" s="125"/>
      <c r="D160" s="124"/>
      <c r="E160" s="85"/>
      <c r="F160" s="123"/>
      <c r="G160" s="122"/>
      <c r="H160" s="85"/>
      <c r="I160" s="121"/>
      <c r="J160" s="81"/>
      <c r="K160" s="94"/>
      <c r="L160" s="120"/>
      <c r="M160" s="77"/>
      <c r="N160" s="119"/>
      <c r="O160" s="118"/>
    </row>
    <row r="161" spans="1:15" ht="30" customHeight="1">
      <c r="A161" s="126"/>
      <c r="B161" s="77"/>
      <c r="C161" s="125"/>
      <c r="D161" s="124"/>
      <c r="E161" s="85"/>
      <c r="F161" s="123"/>
      <c r="G161" s="122"/>
      <c r="H161" s="85"/>
      <c r="I161" s="121"/>
      <c r="J161" s="81"/>
      <c r="K161" s="94"/>
      <c r="L161" s="120"/>
      <c r="M161" s="77"/>
      <c r="N161" s="119"/>
      <c r="O161" s="118"/>
    </row>
    <row r="162" spans="1:15" ht="30" customHeight="1">
      <c r="A162" s="126"/>
      <c r="B162" s="77"/>
      <c r="C162" s="125"/>
      <c r="D162" s="124"/>
      <c r="E162" s="85"/>
      <c r="F162" s="123"/>
      <c r="G162" s="122"/>
      <c r="H162" s="85"/>
      <c r="I162" s="121"/>
      <c r="J162" s="81"/>
      <c r="K162" s="94"/>
      <c r="L162" s="120"/>
      <c r="M162" s="77"/>
      <c r="N162" s="119"/>
      <c r="O162" s="118"/>
    </row>
    <row r="163" spans="1:15" ht="30" customHeight="1">
      <c r="A163" s="126"/>
      <c r="B163" s="77"/>
      <c r="C163" s="125"/>
      <c r="D163" s="124"/>
      <c r="E163" s="85"/>
      <c r="F163" s="123"/>
      <c r="G163" s="122"/>
      <c r="H163" s="85"/>
      <c r="I163" s="121"/>
      <c r="J163" s="81"/>
      <c r="K163" s="94"/>
      <c r="L163" s="120"/>
      <c r="M163" s="77"/>
      <c r="N163" s="119"/>
      <c r="O163" s="118"/>
    </row>
    <row r="164" spans="1:15" ht="30" customHeight="1">
      <c r="A164" s="126"/>
      <c r="B164" s="77"/>
      <c r="C164" s="125"/>
      <c r="D164" s="124"/>
      <c r="E164" s="85"/>
      <c r="F164" s="123"/>
      <c r="G164" s="122"/>
      <c r="H164" s="85"/>
      <c r="I164" s="121"/>
      <c r="J164" s="81"/>
      <c r="K164" s="94"/>
      <c r="L164" s="120"/>
      <c r="M164" s="77"/>
      <c r="N164" s="119"/>
      <c r="O164" s="118"/>
    </row>
    <row r="165" spans="1:15" ht="30" customHeight="1">
      <c r="A165" s="126"/>
      <c r="B165" s="77"/>
      <c r="C165" s="125"/>
      <c r="D165" s="124"/>
      <c r="E165" s="85"/>
      <c r="F165" s="123"/>
      <c r="G165" s="122"/>
      <c r="H165" s="85"/>
      <c r="I165" s="121"/>
      <c r="J165" s="81"/>
      <c r="K165" s="94"/>
      <c r="L165" s="120"/>
      <c r="M165" s="77"/>
      <c r="N165" s="119"/>
      <c r="O165" s="118"/>
    </row>
    <row r="166" spans="1:15" ht="30" customHeight="1">
      <c r="A166" s="126"/>
      <c r="B166" s="77"/>
      <c r="C166" s="125"/>
      <c r="D166" s="124"/>
      <c r="E166" s="85"/>
      <c r="F166" s="123"/>
      <c r="G166" s="122"/>
      <c r="H166" s="85"/>
      <c r="I166" s="121"/>
      <c r="J166" s="81"/>
      <c r="K166" s="94"/>
      <c r="L166" s="120"/>
      <c r="M166" s="77"/>
      <c r="N166" s="119"/>
      <c r="O166" s="118"/>
    </row>
    <row r="167" spans="1:15" ht="30" customHeight="1">
      <c r="A167" s="126"/>
      <c r="B167" s="77"/>
      <c r="C167" s="125"/>
      <c r="D167" s="124"/>
      <c r="E167" s="85"/>
      <c r="F167" s="123"/>
      <c r="G167" s="122"/>
      <c r="H167" s="85"/>
      <c r="I167" s="121"/>
      <c r="J167" s="81"/>
      <c r="K167" s="94"/>
      <c r="L167" s="120"/>
      <c r="M167" s="77"/>
      <c r="N167" s="119"/>
      <c r="O167" s="118"/>
    </row>
    <row r="168" spans="1:15" ht="30" customHeight="1">
      <c r="A168" s="126"/>
      <c r="B168" s="77"/>
      <c r="C168" s="125"/>
      <c r="D168" s="124"/>
      <c r="E168" s="85"/>
      <c r="F168" s="123"/>
      <c r="G168" s="122"/>
      <c r="H168" s="85"/>
      <c r="I168" s="121"/>
      <c r="J168" s="81"/>
      <c r="K168" s="94"/>
      <c r="L168" s="120"/>
      <c r="M168" s="77"/>
      <c r="N168" s="119"/>
      <c r="O168" s="118"/>
    </row>
    <row r="169" spans="1:15" ht="30" customHeight="1">
      <c r="A169" s="126"/>
      <c r="B169" s="77"/>
      <c r="C169" s="125"/>
      <c r="D169" s="124"/>
      <c r="E169" s="85"/>
      <c r="F169" s="123"/>
      <c r="G169" s="122"/>
      <c r="H169" s="85"/>
      <c r="I169" s="121"/>
      <c r="J169" s="81"/>
      <c r="K169" s="94"/>
      <c r="L169" s="120"/>
      <c r="M169" s="77"/>
      <c r="N169" s="119"/>
      <c r="O169" s="118"/>
    </row>
    <row r="170" spans="1:15" ht="30" customHeight="1">
      <c r="A170" s="126"/>
      <c r="B170" s="77"/>
      <c r="C170" s="125"/>
      <c r="D170" s="124"/>
      <c r="E170" s="85"/>
      <c r="F170" s="123"/>
      <c r="G170" s="122"/>
      <c r="H170" s="85"/>
      <c r="I170" s="121"/>
      <c r="J170" s="81"/>
      <c r="K170" s="94"/>
      <c r="L170" s="120"/>
      <c r="M170" s="77"/>
      <c r="N170" s="119"/>
      <c r="O170" s="118"/>
    </row>
    <row r="171" spans="1:15" ht="30" customHeight="1">
      <c r="A171" s="126"/>
      <c r="B171" s="77"/>
      <c r="C171" s="125"/>
      <c r="D171" s="124"/>
      <c r="E171" s="85"/>
      <c r="F171" s="123"/>
      <c r="G171" s="122"/>
      <c r="H171" s="85"/>
      <c r="I171" s="121"/>
      <c r="J171" s="81"/>
      <c r="K171" s="94"/>
      <c r="L171" s="120"/>
      <c r="M171" s="77"/>
      <c r="N171" s="119"/>
      <c r="O171" s="118"/>
    </row>
    <row r="172" spans="1:15" ht="30" customHeight="1">
      <c r="A172" s="126"/>
      <c r="B172" s="77"/>
      <c r="C172" s="125"/>
      <c r="D172" s="124"/>
      <c r="E172" s="85"/>
      <c r="F172" s="123"/>
      <c r="G172" s="122"/>
      <c r="H172" s="85"/>
      <c r="I172" s="121"/>
      <c r="J172" s="81"/>
      <c r="K172" s="94"/>
      <c r="L172" s="120"/>
      <c r="M172" s="77"/>
      <c r="N172" s="119"/>
      <c r="O172" s="118"/>
    </row>
    <row r="173" spans="1:15" ht="30" customHeight="1">
      <c r="A173" s="126"/>
      <c r="B173" s="77"/>
      <c r="C173" s="125"/>
      <c r="D173" s="124"/>
      <c r="E173" s="85"/>
      <c r="F173" s="123"/>
      <c r="G173" s="122"/>
      <c r="H173" s="85"/>
      <c r="I173" s="121"/>
      <c r="J173" s="81"/>
      <c r="K173" s="94"/>
      <c r="L173" s="120"/>
      <c r="M173" s="77"/>
      <c r="N173" s="119"/>
      <c r="O173" s="118"/>
    </row>
    <row r="174" spans="1:15" ht="30" customHeight="1">
      <c r="A174" s="126"/>
      <c r="B174" s="77"/>
      <c r="C174" s="125"/>
      <c r="D174" s="124"/>
      <c r="E174" s="85"/>
      <c r="F174" s="123"/>
      <c r="G174" s="122"/>
      <c r="H174" s="85"/>
      <c r="I174" s="121"/>
      <c r="J174" s="81"/>
      <c r="K174" s="94"/>
      <c r="L174" s="120"/>
      <c r="M174" s="77"/>
      <c r="N174" s="119"/>
      <c r="O174" s="118"/>
    </row>
    <row r="175" spans="1:15" ht="30" customHeight="1">
      <c r="A175" s="126"/>
      <c r="B175" s="77"/>
      <c r="C175" s="125"/>
      <c r="D175" s="124"/>
      <c r="E175" s="85"/>
      <c r="F175" s="123"/>
      <c r="G175" s="122"/>
      <c r="H175" s="85"/>
      <c r="I175" s="121"/>
      <c r="J175" s="81"/>
      <c r="K175" s="94"/>
      <c r="L175" s="120"/>
      <c r="M175" s="77"/>
      <c r="N175" s="119"/>
      <c r="O175" s="118"/>
    </row>
    <row r="176" spans="1:15" ht="30" customHeight="1">
      <c r="A176" s="126"/>
      <c r="B176" s="77"/>
      <c r="C176" s="125"/>
      <c r="D176" s="124"/>
      <c r="E176" s="85"/>
      <c r="F176" s="123"/>
      <c r="G176" s="122"/>
      <c r="H176" s="85"/>
      <c r="I176" s="121"/>
      <c r="J176" s="81"/>
      <c r="K176" s="94"/>
      <c r="L176" s="120"/>
      <c r="M176" s="77"/>
      <c r="N176" s="119"/>
      <c r="O176" s="118"/>
    </row>
    <row r="177" spans="1:15" ht="30" customHeight="1">
      <c r="A177" s="126"/>
      <c r="B177" s="77"/>
      <c r="C177" s="125"/>
      <c r="D177" s="124"/>
      <c r="E177" s="85"/>
      <c r="F177" s="123"/>
      <c r="G177" s="122"/>
      <c r="H177" s="85"/>
      <c r="I177" s="121"/>
      <c r="J177" s="81"/>
      <c r="K177" s="94"/>
      <c r="L177" s="120"/>
      <c r="M177" s="77"/>
      <c r="N177" s="119"/>
      <c r="O177" s="118"/>
    </row>
    <row r="178" spans="1:15" ht="30" customHeight="1">
      <c r="A178" s="126"/>
      <c r="B178" s="77"/>
      <c r="C178" s="125"/>
      <c r="D178" s="124"/>
      <c r="E178" s="85"/>
      <c r="F178" s="123"/>
      <c r="G178" s="122"/>
      <c r="H178" s="85"/>
      <c r="I178" s="121"/>
      <c r="J178" s="81"/>
      <c r="K178" s="94"/>
      <c r="L178" s="120"/>
      <c r="M178" s="77"/>
      <c r="N178" s="119"/>
      <c r="O178" s="118"/>
    </row>
    <row r="179" spans="1:15" ht="30" customHeight="1">
      <c r="A179" s="126"/>
      <c r="B179" s="77"/>
      <c r="C179" s="125"/>
      <c r="D179" s="124"/>
      <c r="E179" s="85"/>
      <c r="F179" s="123"/>
      <c r="G179" s="122"/>
      <c r="H179" s="85"/>
      <c r="I179" s="121"/>
      <c r="J179" s="81"/>
      <c r="K179" s="94"/>
      <c r="L179" s="120"/>
      <c r="M179" s="77"/>
      <c r="N179" s="119"/>
      <c r="O179" s="118"/>
    </row>
    <row r="180" spans="1:15" ht="30" customHeight="1">
      <c r="A180" s="126"/>
      <c r="B180" s="77"/>
      <c r="C180" s="125"/>
      <c r="D180" s="124"/>
      <c r="E180" s="85"/>
      <c r="F180" s="123"/>
      <c r="G180" s="122"/>
      <c r="H180" s="85"/>
      <c r="I180" s="121"/>
      <c r="J180" s="81"/>
      <c r="K180" s="94"/>
      <c r="L180" s="120"/>
      <c r="M180" s="77"/>
      <c r="N180" s="119"/>
      <c r="O180" s="118"/>
    </row>
    <row r="181" spans="1:15" ht="30" customHeight="1">
      <c r="A181" s="126"/>
      <c r="B181" s="77"/>
      <c r="C181" s="125"/>
      <c r="D181" s="124"/>
      <c r="E181" s="85"/>
      <c r="F181" s="123"/>
      <c r="G181" s="122"/>
      <c r="H181" s="85"/>
      <c r="I181" s="121"/>
      <c r="J181" s="81"/>
      <c r="K181" s="94"/>
      <c r="L181" s="120"/>
      <c r="M181" s="77"/>
      <c r="N181" s="119"/>
      <c r="O181" s="118"/>
    </row>
    <row r="182" spans="1:15" ht="30" customHeight="1">
      <c r="A182" s="126"/>
      <c r="B182" s="77"/>
      <c r="C182" s="125"/>
      <c r="D182" s="124"/>
      <c r="E182" s="85"/>
      <c r="F182" s="123"/>
      <c r="G182" s="122"/>
      <c r="H182" s="85"/>
      <c r="I182" s="121"/>
      <c r="J182" s="81"/>
      <c r="K182" s="94"/>
      <c r="L182" s="120"/>
      <c r="M182" s="77"/>
      <c r="N182" s="119"/>
      <c r="O182" s="118"/>
    </row>
    <row r="183" spans="1:15" ht="30" customHeight="1">
      <c r="A183" s="126"/>
      <c r="B183" s="77"/>
      <c r="C183" s="125"/>
      <c r="D183" s="124"/>
      <c r="E183" s="85"/>
      <c r="F183" s="123"/>
      <c r="G183" s="122"/>
      <c r="H183" s="85"/>
      <c r="I183" s="121"/>
      <c r="J183" s="81"/>
      <c r="K183" s="94"/>
      <c r="L183" s="120"/>
      <c r="M183" s="77"/>
      <c r="N183" s="119"/>
      <c r="O183" s="118"/>
    </row>
    <row r="184" spans="1:15" ht="30" customHeight="1">
      <c r="A184" s="126"/>
      <c r="B184" s="77"/>
      <c r="C184" s="125"/>
      <c r="D184" s="124"/>
      <c r="E184" s="85"/>
      <c r="F184" s="123"/>
      <c r="G184" s="122"/>
      <c r="H184" s="85"/>
      <c r="I184" s="121"/>
      <c r="J184" s="81"/>
      <c r="K184" s="94"/>
      <c r="L184" s="120"/>
      <c r="M184" s="77"/>
      <c r="N184" s="119"/>
      <c r="O184" s="118"/>
    </row>
    <row r="185" spans="1:15" ht="30" customHeight="1">
      <c r="A185" s="126"/>
      <c r="B185" s="77"/>
      <c r="C185" s="125"/>
      <c r="D185" s="124"/>
      <c r="E185" s="85"/>
      <c r="F185" s="123"/>
      <c r="G185" s="122"/>
      <c r="H185" s="85"/>
      <c r="I185" s="121"/>
      <c r="J185" s="81"/>
      <c r="K185" s="94"/>
      <c r="L185" s="120"/>
      <c r="M185" s="77"/>
      <c r="N185" s="119"/>
      <c r="O185" s="118"/>
    </row>
    <row r="186" spans="1:15" ht="30" customHeight="1">
      <c r="A186" s="126"/>
      <c r="B186" s="77"/>
      <c r="C186" s="125"/>
      <c r="D186" s="124"/>
      <c r="E186" s="85"/>
      <c r="F186" s="123"/>
      <c r="G186" s="122"/>
      <c r="H186" s="85"/>
      <c r="I186" s="121"/>
      <c r="J186" s="81"/>
      <c r="K186" s="94"/>
      <c r="L186" s="120"/>
      <c r="M186" s="77"/>
      <c r="N186" s="119"/>
      <c r="O186" s="118"/>
    </row>
    <row r="187" spans="1:15" ht="30" customHeight="1">
      <c r="A187" s="126"/>
      <c r="B187" s="77"/>
      <c r="C187" s="125"/>
      <c r="D187" s="124"/>
      <c r="E187" s="85"/>
      <c r="F187" s="123"/>
      <c r="G187" s="122"/>
      <c r="H187" s="85"/>
      <c r="I187" s="121"/>
      <c r="J187" s="81"/>
      <c r="K187" s="94"/>
      <c r="L187" s="120"/>
      <c r="M187" s="77"/>
      <c r="N187" s="119"/>
      <c r="O187" s="118"/>
    </row>
    <row r="188" spans="1:15" ht="30" customHeight="1">
      <c r="A188" s="126"/>
      <c r="B188" s="77"/>
      <c r="C188" s="125"/>
      <c r="D188" s="124"/>
      <c r="E188" s="85"/>
      <c r="F188" s="123"/>
      <c r="G188" s="122"/>
      <c r="H188" s="85"/>
      <c r="I188" s="121"/>
      <c r="J188" s="81"/>
      <c r="K188" s="94"/>
      <c r="L188" s="120"/>
      <c r="M188" s="77"/>
      <c r="N188" s="119"/>
      <c r="O188" s="118"/>
    </row>
    <row r="189" spans="1:15" ht="30" customHeight="1">
      <c r="A189" s="126"/>
      <c r="B189" s="77"/>
      <c r="C189" s="125"/>
      <c r="D189" s="124"/>
      <c r="E189" s="85"/>
      <c r="F189" s="123"/>
      <c r="G189" s="122"/>
      <c r="H189" s="85"/>
      <c r="I189" s="121"/>
      <c r="J189" s="81"/>
      <c r="K189" s="94"/>
      <c r="L189" s="120"/>
      <c r="M189" s="77"/>
      <c r="N189" s="119"/>
      <c r="O189" s="118"/>
    </row>
    <row r="190" spans="1:15" ht="30" customHeight="1">
      <c r="A190" s="126"/>
      <c r="B190" s="77"/>
      <c r="C190" s="125"/>
      <c r="D190" s="124"/>
      <c r="E190" s="85"/>
      <c r="F190" s="123"/>
      <c r="G190" s="122"/>
      <c r="H190" s="85"/>
      <c r="I190" s="121"/>
      <c r="J190" s="81"/>
      <c r="K190" s="94"/>
      <c r="L190" s="120"/>
      <c r="M190" s="77"/>
      <c r="N190" s="119"/>
      <c r="O190" s="118"/>
    </row>
    <row r="191" spans="1:15" ht="30" customHeight="1">
      <c r="A191" s="126"/>
      <c r="B191" s="77"/>
      <c r="C191" s="125"/>
      <c r="D191" s="124"/>
      <c r="E191" s="85"/>
      <c r="F191" s="123"/>
      <c r="G191" s="122"/>
      <c r="H191" s="85"/>
      <c r="I191" s="121"/>
      <c r="J191" s="81"/>
      <c r="K191" s="94"/>
      <c r="L191" s="120"/>
      <c r="M191" s="77"/>
      <c r="N191" s="119"/>
      <c r="O191" s="118"/>
    </row>
    <row r="192" spans="1:15" ht="30" customHeight="1">
      <c r="A192" s="126"/>
      <c r="B192" s="77"/>
      <c r="C192" s="125"/>
      <c r="D192" s="124"/>
      <c r="E192" s="85"/>
      <c r="F192" s="123"/>
      <c r="G192" s="122"/>
      <c r="H192" s="85"/>
      <c r="I192" s="121"/>
      <c r="J192" s="81"/>
      <c r="K192" s="94"/>
      <c r="L192" s="120"/>
      <c r="M192" s="77"/>
      <c r="N192" s="119"/>
      <c r="O192" s="118"/>
    </row>
    <row r="193" spans="1:15" ht="30" customHeight="1">
      <c r="A193" s="126"/>
      <c r="B193" s="77"/>
      <c r="C193" s="125"/>
      <c r="D193" s="124"/>
      <c r="E193" s="85"/>
      <c r="F193" s="123"/>
      <c r="G193" s="122"/>
      <c r="H193" s="85"/>
      <c r="I193" s="121"/>
      <c r="J193" s="81"/>
      <c r="K193" s="94"/>
      <c r="L193" s="120"/>
      <c r="M193" s="77"/>
      <c r="N193" s="119"/>
      <c r="O193" s="118"/>
    </row>
    <row r="194" spans="1:15" ht="30" customHeight="1">
      <c r="A194" s="126"/>
      <c r="B194" s="77"/>
      <c r="C194" s="125"/>
      <c r="D194" s="124"/>
      <c r="E194" s="85"/>
      <c r="F194" s="123"/>
      <c r="G194" s="122"/>
      <c r="H194" s="85"/>
      <c r="I194" s="121"/>
      <c r="J194" s="81"/>
      <c r="K194" s="94"/>
      <c r="L194" s="120"/>
      <c r="M194" s="77"/>
      <c r="N194" s="119"/>
      <c r="O194" s="118"/>
    </row>
    <row r="195" spans="1:15" ht="30" customHeight="1">
      <c r="A195" s="126"/>
      <c r="B195" s="77"/>
      <c r="C195" s="125"/>
      <c r="D195" s="124"/>
      <c r="E195" s="85"/>
      <c r="F195" s="123"/>
      <c r="G195" s="122"/>
      <c r="H195" s="85"/>
      <c r="I195" s="121"/>
      <c r="J195" s="81"/>
      <c r="K195" s="94"/>
      <c r="L195" s="120"/>
      <c r="M195" s="77"/>
      <c r="N195" s="119"/>
      <c r="O195" s="118"/>
    </row>
    <row r="196" spans="1:15" ht="30" customHeight="1">
      <c r="A196" s="126"/>
      <c r="B196" s="77"/>
      <c r="C196" s="125"/>
      <c r="D196" s="124"/>
      <c r="E196" s="85"/>
      <c r="F196" s="123"/>
      <c r="G196" s="122"/>
      <c r="H196" s="85"/>
      <c r="I196" s="121"/>
      <c r="J196" s="81"/>
      <c r="K196" s="94"/>
      <c r="L196" s="120"/>
      <c r="M196" s="77"/>
      <c r="N196" s="119"/>
      <c r="O196" s="118"/>
    </row>
    <row r="197" spans="1:15" ht="30" customHeight="1">
      <c r="A197" s="126"/>
      <c r="B197" s="77"/>
      <c r="C197" s="125"/>
      <c r="D197" s="124"/>
      <c r="E197" s="85"/>
      <c r="F197" s="123"/>
      <c r="G197" s="122"/>
      <c r="H197" s="85"/>
      <c r="I197" s="121"/>
      <c r="J197" s="81"/>
      <c r="K197" s="94"/>
      <c r="L197" s="120"/>
      <c r="M197" s="77"/>
      <c r="N197" s="119"/>
      <c r="O197" s="118"/>
    </row>
    <row r="198" spans="1:15" ht="30" customHeight="1">
      <c r="A198" s="126"/>
      <c r="B198" s="77"/>
      <c r="C198" s="125"/>
      <c r="D198" s="124"/>
      <c r="E198" s="85"/>
      <c r="F198" s="123"/>
      <c r="G198" s="122"/>
      <c r="H198" s="85"/>
      <c r="I198" s="121"/>
      <c r="J198" s="81"/>
      <c r="K198" s="94"/>
      <c r="L198" s="120"/>
      <c r="M198" s="77"/>
      <c r="N198" s="119"/>
      <c r="O198" s="118"/>
    </row>
    <row r="199" spans="1:15" ht="30" customHeight="1">
      <c r="A199" s="126"/>
      <c r="B199" s="77"/>
      <c r="C199" s="125"/>
      <c r="D199" s="124"/>
      <c r="E199" s="85"/>
      <c r="F199" s="123"/>
      <c r="G199" s="122"/>
      <c r="H199" s="85"/>
      <c r="I199" s="121"/>
      <c r="J199" s="81"/>
      <c r="K199" s="94"/>
      <c r="L199" s="120"/>
      <c r="M199" s="77"/>
      <c r="N199" s="119"/>
      <c r="O199" s="118"/>
    </row>
    <row r="200" spans="1:15" ht="30" customHeight="1">
      <c r="A200" s="126"/>
      <c r="B200" s="77"/>
      <c r="C200" s="125"/>
      <c r="D200" s="124"/>
      <c r="E200" s="85"/>
      <c r="F200" s="123"/>
      <c r="G200" s="122"/>
      <c r="H200" s="85"/>
      <c r="I200" s="121"/>
      <c r="J200" s="81"/>
      <c r="K200" s="94"/>
      <c r="L200" s="120"/>
      <c r="M200" s="77"/>
      <c r="N200" s="119"/>
      <c r="O200" s="118"/>
    </row>
    <row r="201" spans="1:15" ht="30" customHeight="1">
      <c r="A201" s="126"/>
      <c r="B201" s="77"/>
      <c r="C201" s="125"/>
      <c r="D201" s="124"/>
      <c r="E201" s="85"/>
      <c r="F201" s="123"/>
      <c r="G201" s="122"/>
      <c r="H201" s="85"/>
      <c r="I201" s="121"/>
      <c r="J201" s="81"/>
      <c r="K201" s="94"/>
      <c r="L201" s="120"/>
      <c r="M201" s="77"/>
      <c r="N201" s="119"/>
      <c r="O201" s="118"/>
    </row>
    <row r="202" spans="1:15" ht="30" customHeight="1">
      <c r="A202" s="126"/>
      <c r="B202" s="77"/>
      <c r="C202" s="125"/>
      <c r="D202" s="124"/>
      <c r="E202" s="85"/>
      <c r="F202" s="123"/>
      <c r="G202" s="122"/>
      <c r="H202" s="85"/>
      <c r="I202" s="121"/>
      <c r="J202" s="81"/>
      <c r="K202" s="94"/>
      <c r="L202" s="120"/>
      <c r="M202" s="77"/>
      <c r="N202" s="119"/>
      <c r="O202" s="118"/>
    </row>
    <row r="203" spans="1:15" ht="30" customHeight="1">
      <c r="A203" s="126"/>
      <c r="B203" s="77"/>
      <c r="C203" s="125"/>
      <c r="D203" s="124"/>
      <c r="E203" s="85"/>
      <c r="F203" s="123"/>
      <c r="G203" s="122"/>
      <c r="H203" s="85"/>
      <c r="I203" s="121"/>
      <c r="J203" s="81"/>
      <c r="K203" s="94"/>
      <c r="L203" s="120"/>
      <c r="M203" s="77"/>
      <c r="N203" s="119"/>
      <c r="O203" s="118"/>
    </row>
    <row r="204" spans="1:15" ht="30" customHeight="1">
      <c r="A204" s="126"/>
      <c r="B204" s="77"/>
      <c r="C204" s="125"/>
      <c r="D204" s="124"/>
      <c r="E204" s="85"/>
      <c r="F204" s="123"/>
      <c r="G204" s="122"/>
      <c r="H204" s="85"/>
      <c r="I204" s="121"/>
      <c r="J204" s="81"/>
      <c r="K204" s="94"/>
      <c r="L204" s="120"/>
      <c r="M204" s="77"/>
      <c r="N204" s="119"/>
      <c r="O204" s="118"/>
    </row>
    <row r="205" spans="1:15" ht="30" customHeight="1">
      <c r="A205" s="126"/>
      <c r="B205" s="77"/>
      <c r="C205" s="125"/>
      <c r="D205" s="124"/>
      <c r="E205" s="85"/>
      <c r="F205" s="123"/>
      <c r="G205" s="122"/>
      <c r="H205" s="85"/>
      <c r="I205" s="121"/>
      <c r="J205" s="81"/>
      <c r="K205" s="94"/>
      <c r="L205" s="120"/>
      <c r="M205" s="77"/>
      <c r="N205" s="119"/>
      <c r="O205" s="118"/>
    </row>
    <row r="206" spans="1:15" ht="30" customHeight="1">
      <c r="A206" s="126"/>
      <c r="B206" s="77"/>
      <c r="C206" s="125"/>
      <c r="D206" s="124"/>
      <c r="E206" s="85"/>
      <c r="F206" s="123"/>
      <c r="G206" s="122"/>
      <c r="H206" s="85"/>
      <c r="I206" s="121"/>
      <c r="J206" s="81"/>
      <c r="K206" s="94"/>
      <c r="L206" s="120"/>
      <c r="M206" s="77"/>
      <c r="N206" s="119"/>
      <c r="O206" s="118"/>
    </row>
    <row r="207" spans="1:15" ht="30" customHeight="1">
      <c r="A207" s="126"/>
      <c r="B207" s="77"/>
      <c r="C207" s="125"/>
      <c r="D207" s="124"/>
      <c r="E207" s="85"/>
      <c r="F207" s="123"/>
      <c r="G207" s="122"/>
      <c r="H207" s="85"/>
      <c r="I207" s="121"/>
      <c r="J207" s="81"/>
      <c r="K207" s="94"/>
      <c r="L207" s="120"/>
      <c r="M207" s="77"/>
      <c r="N207" s="119"/>
      <c r="O207" s="118"/>
    </row>
    <row r="208" spans="1:15" ht="30" customHeight="1">
      <c r="A208" s="126"/>
      <c r="B208" s="77"/>
      <c r="C208" s="125"/>
      <c r="D208" s="124"/>
      <c r="E208" s="85"/>
      <c r="F208" s="123"/>
      <c r="G208" s="122"/>
      <c r="H208" s="85"/>
      <c r="I208" s="121"/>
      <c r="J208" s="81"/>
      <c r="K208" s="94"/>
      <c r="L208" s="120"/>
      <c r="M208" s="77"/>
      <c r="N208" s="119"/>
      <c r="O208" s="118"/>
    </row>
    <row r="209" spans="1:15" ht="30" customHeight="1">
      <c r="A209" s="126"/>
      <c r="B209" s="77"/>
      <c r="C209" s="125"/>
      <c r="D209" s="124"/>
      <c r="E209" s="85"/>
      <c r="F209" s="123"/>
      <c r="G209" s="122"/>
      <c r="H209" s="85"/>
      <c r="I209" s="121"/>
      <c r="J209" s="81"/>
      <c r="K209" s="94"/>
      <c r="L209" s="120"/>
      <c r="M209" s="77"/>
      <c r="N209" s="119"/>
      <c r="O209" s="118"/>
    </row>
    <row r="210" spans="1:15" ht="30" customHeight="1">
      <c r="A210" s="126"/>
      <c r="B210" s="77"/>
      <c r="C210" s="125"/>
      <c r="D210" s="124"/>
      <c r="E210" s="85"/>
      <c r="F210" s="123"/>
      <c r="G210" s="122"/>
      <c r="H210" s="85"/>
      <c r="I210" s="121"/>
      <c r="J210" s="81"/>
      <c r="K210" s="94"/>
      <c r="L210" s="120"/>
      <c r="M210" s="77"/>
      <c r="N210" s="119"/>
      <c r="O210" s="118"/>
    </row>
    <row r="211" spans="1:15" ht="30" customHeight="1">
      <c r="A211" s="126"/>
      <c r="B211" s="77"/>
      <c r="C211" s="125"/>
      <c r="D211" s="124"/>
      <c r="E211" s="85"/>
      <c r="F211" s="123"/>
      <c r="G211" s="122"/>
      <c r="H211" s="85"/>
      <c r="I211" s="121"/>
      <c r="J211" s="81"/>
      <c r="K211" s="94"/>
      <c r="L211" s="120"/>
      <c r="M211" s="77"/>
      <c r="N211" s="119"/>
      <c r="O211" s="118"/>
    </row>
    <row r="212" spans="1:15" ht="30" customHeight="1">
      <c r="A212" s="126"/>
      <c r="B212" s="77"/>
      <c r="C212" s="125"/>
      <c r="D212" s="124"/>
      <c r="E212" s="85"/>
      <c r="F212" s="123"/>
      <c r="G212" s="122"/>
      <c r="H212" s="85"/>
      <c r="I212" s="121"/>
      <c r="J212" s="81"/>
      <c r="K212" s="94"/>
      <c r="L212" s="120"/>
      <c r="M212" s="77"/>
      <c r="N212" s="119"/>
      <c r="O212" s="118"/>
    </row>
    <row r="213" spans="1:15" ht="30" customHeight="1">
      <c r="A213" s="126"/>
      <c r="B213" s="77"/>
      <c r="C213" s="125"/>
      <c r="D213" s="124"/>
      <c r="E213" s="85"/>
      <c r="F213" s="123"/>
      <c r="G213" s="122"/>
      <c r="H213" s="85"/>
      <c r="I213" s="121"/>
      <c r="J213" s="81"/>
      <c r="K213" s="94"/>
      <c r="L213" s="120"/>
      <c r="M213" s="77"/>
      <c r="N213" s="119"/>
      <c r="O213" s="118"/>
    </row>
    <row r="214" spans="1:15" ht="30" customHeight="1">
      <c r="A214" s="126"/>
      <c r="B214" s="77"/>
      <c r="C214" s="125"/>
      <c r="D214" s="124"/>
      <c r="E214" s="85"/>
      <c r="F214" s="123"/>
      <c r="G214" s="122"/>
      <c r="H214" s="85"/>
      <c r="I214" s="121"/>
      <c r="J214" s="81"/>
      <c r="K214" s="94"/>
      <c r="L214" s="120"/>
      <c r="M214" s="77"/>
      <c r="N214" s="119"/>
      <c r="O214" s="118"/>
    </row>
    <row r="215" spans="1:15" ht="30" customHeight="1"/>
    <row r="216" spans="1:15" ht="30" customHeight="1"/>
    <row r="217" spans="1:15" ht="30" customHeight="1"/>
    <row r="218" spans="1:15" ht="30" customHeight="1"/>
    <row r="219" spans="1:15" ht="30" customHeight="1"/>
    <row r="220" spans="1:15" ht="30" customHeight="1"/>
    <row r="221" spans="1:15" ht="30" customHeight="1"/>
    <row r="222" spans="1:15" s="65" customFormat="1" ht="30" customHeight="1">
      <c r="C222" s="87"/>
      <c r="D222" s="88"/>
      <c r="E222" s="84"/>
      <c r="F222" s="72"/>
      <c r="G222" s="88"/>
      <c r="H222" s="84"/>
      <c r="I222" s="117"/>
      <c r="J222" s="116"/>
      <c r="K222" s="116"/>
      <c r="L222" s="88"/>
      <c r="N222" s="115"/>
      <c r="O222" s="114"/>
    </row>
    <row r="223" spans="1:15" ht="30" customHeight="1"/>
    <row r="224" spans="1:15" ht="30" customHeight="1"/>
    <row r="225" ht="30" customHeight="1"/>
    <row r="226" ht="30" customHeight="1"/>
    <row r="227" ht="30" customHeight="1"/>
    <row r="228" ht="30" customHeight="1"/>
    <row r="229" ht="30" customHeight="1"/>
  </sheetData>
  <mergeCells count="17">
    <mergeCell ref="L4:L5"/>
    <mergeCell ref="N4:N5"/>
    <mergeCell ref="A4:A5"/>
    <mergeCell ref="C4:C5"/>
    <mergeCell ref="D4:D5"/>
    <mergeCell ref="F4:F5"/>
    <mergeCell ref="G4:G5"/>
    <mergeCell ref="I4:I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O245"/>
  <sheetViews>
    <sheetView view="pageBreakPreview" zoomScale="110" zoomScaleNormal="100" zoomScaleSheetLayoutView="110" zoomScalePageLayoutView="120" workbookViewId="0">
      <selection activeCell="L12" sqref="L12:L13"/>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99">
        <v>40</v>
      </c>
      <c r="B4" s="68" t="s">
        <v>356</v>
      </c>
      <c r="C4" s="1362">
        <v>868</v>
      </c>
      <c r="D4" s="1364" t="s">
        <v>310</v>
      </c>
      <c r="E4" s="69" t="s">
        <v>921</v>
      </c>
      <c r="F4" s="1389"/>
      <c r="G4" s="1364"/>
      <c r="I4" s="1539" t="s">
        <v>417</v>
      </c>
      <c r="J4" s="90"/>
      <c r="K4" s="76"/>
      <c r="L4" s="1443"/>
      <c r="N4" s="1369"/>
      <c r="O4" s="118"/>
    </row>
    <row r="5" spans="1:15" ht="30" customHeight="1">
      <c r="A5" s="1600"/>
      <c r="B5" s="68" t="s">
        <v>358</v>
      </c>
      <c r="C5" s="1363"/>
      <c r="D5" s="1365"/>
      <c r="E5" s="69"/>
      <c r="F5" s="1366"/>
      <c r="G5" s="1365"/>
      <c r="I5" s="1596"/>
      <c r="J5" s="91"/>
      <c r="K5" s="79"/>
      <c r="L5" s="1443"/>
      <c r="N5" s="1369"/>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376" t="s">
        <v>1153</v>
      </c>
      <c r="B8" s="128" t="s">
        <v>1141</v>
      </c>
      <c r="C8" s="1378">
        <v>1</v>
      </c>
      <c r="D8" s="1380" t="s">
        <v>129</v>
      </c>
      <c r="E8" s="85" t="s">
        <v>1150</v>
      </c>
      <c r="F8" s="1378">
        <v>2</v>
      </c>
      <c r="G8" s="1380" t="s">
        <v>1143</v>
      </c>
      <c r="H8" s="85" t="s">
        <v>1150</v>
      </c>
      <c r="I8" s="1535" t="s">
        <v>1152</v>
      </c>
      <c r="J8" s="81">
        <v>66.510000000000005</v>
      </c>
      <c r="K8" s="94" t="s">
        <v>740</v>
      </c>
      <c r="L8" s="1425"/>
      <c r="M8" s="77"/>
      <c r="N8" s="1535" t="s">
        <v>1151</v>
      </c>
      <c r="O8" s="118"/>
    </row>
    <row r="9" spans="1:15" ht="30" customHeight="1">
      <c r="A9" s="1376"/>
      <c r="B9" s="77" t="s">
        <v>1138</v>
      </c>
      <c r="C9" s="1379"/>
      <c r="D9" s="1381"/>
      <c r="E9" s="85" t="s">
        <v>1150</v>
      </c>
      <c r="F9" s="1379"/>
      <c r="G9" s="1381"/>
      <c r="H9" s="127" t="s">
        <v>1149</v>
      </c>
      <c r="I9" s="1536"/>
      <c r="J9" s="81">
        <v>2</v>
      </c>
      <c r="K9" s="94" t="s">
        <v>1143</v>
      </c>
      <c r="L9" s="1425"/>
      <c r="M9" s="77" t="s">
        <v>476</v>
      </c>
      <c r="N9" s="1537"/>
      <c r="O9" s="118"/>
    </row>
    <row r="10" spans="1:15" ht="30" customHeight="1">
      <c r="A10" s="1376" t="s">
        <v>1148</v>
      </c>
      <c r="B10" s="128" t="s">
        <v>1141</v>
      </c>
      <c r="C10" s="1378">
        <v>1</v>
      </c>
      <c r="D10" s="1380" t="s">
        <v>129</v>
      </c>
      <c r="E10" s="85" t="s">
        <v>1145</v>
      </c>
      <c r="F10" s="1378">
        <v>4</v>
      </c>
      <c r="G10" s="1380" t="s">
        <v>1147</v>
      </c>
      <c r="H10" s="85" t="s">
        <v>1145</v>
      </c>
      <c r="I10" s="1535" t="s">
        <v>1140</v>
      </c>
      <c r="J10" s="81">
        <v>66.510000000000005</v>
      </c>
      <c r="K10" s="94" t="s">
        <v>740</v>
      </c>
      <c r="L10" s="1425"/>
      <c r="M10" s="77"/>
      <c r="N10" s="1535" t="s">
        <v>1146</v>
      </c>
      <c r="O10" s="118"/>
    </row>
    <row r="11" spans="1:15" ht="30" customHeight="1">
      <c r="A11" s="1376"/>
      <c r="B11" s="77" t="s">
        <v>1138</v>
      </c>
      <c r="C11" s="1379"/>
      <c r="D11" s="1381"/>
      <c r="E11" s="85" t="s">
        <v>1145</v>
      </c>
      <c r="F11" s="1379"/>
      <c r="G11" s="1381"/>
      <c r="H11" s="127" t="s">
        <v>1144</v>
      </c>
      <c r="I11" s="1536"/>
      <c r="J11" s="81">
        <v>2</v>
      </c>
      <c r="K11" s="94" t="s">
        <v>1143</v>
      </c>
      <c r="L11" s="1425"/>
      <c r="M11" s="77" t="s">
        <v>476</v>
      </c>
      <c r="N11" s="1537"/>
      <c r="O11" s="118"/>
    </row>
    <row r="12" spans="1:15" ht="30" customHeight="1">
      <c r="A12" s="1376" t="s">
        <v>1142</v>
      </c>
      <c r="B12" s="128" t="s">
        <v>1141</v>
      </c>
      <c r="C12" s="1378">
        <v>1</v>
      </c>
      <c r="D12" s="1380" t="s">
        <v>129</v>
      </c>
      <c r="E12" s="85" t="s">
        <v>1137</v>
      </c>
      <c r="F12" s="1382">
        <v>1</v>
      </c>
      <c r="G12" s="1380" t="s">
        <v>129</v>
      </c>
      <c r="H12" s="85" t="s">
        <v>1137</v>
      </c>
      <c r="I12" s="1535" t="s">
        <v>1140</v>
      </c>
      <c r="J12" s="81">
        <v>703</v>
      </c>
      <c r="K12" s="94" t="s">
        <v>460</v>
      </c>
      <c r="L12" s="1425"/>
      <c r="M12" s="77"/>
      <c r="N12" s="1535" t="s">
        <v>1139</v>
      </c>
      <c r="O12" s="118"/>
    </row>
    <row r="13" spans="1:15" ht="30" customHeight="1">
      <c r="A13" s="1376"/>
      <c r="B13" s="77" t="s">
        <v>1138</v>
      </c>
      <c r="C13" s="1379"/>
      <c r="D13" s="1381"/>
      <c r="E13" s="85" t="s">
        <v>1137</v>
      </c>
      <c r="F13" s="1538"/>
      <c r="G13" s="1381"/>
      <c r="H13" s="127" t="s">
        <v>1136</v>
      </c>
      <c r="I13" s="1536"/>
      <c r="J13" s="81">
        <v>1</v>
      </c>
      <c r="K13" s="94" t="s">
        <v>129</v>
      </c>
      <c r="L13" s="1425"/>
      <c r="M13" s="77" t="s">
        <v>476</v>
      </c>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50.1" customHeight="1"/>
    <row r="239" spans="1:15" ht="50.1" customHeight="1"/>
    <row r="240" spans="1:15" ht="50.1" customHeight="1"/>
    <row r="241" spans="3:15" ht="50.1" customHeight="1"/>
    <row r="242" spans="3:15" ht="50.1" customHeight="1"/>
    <row r="243" spans="3:15" ht="50.1" customHeight="1"/>
    <row r="244" spans="3:15" ht="50.1" customHeight="1"/>
    <row r="245" spans="3:15" s="65" customFormat="1" ht="50.1" customHeight="1">
      <c r="C245" s="87"/>
      <c r="D245" s="88"/>
      <c r="E245" s="84"/>
      <c r="F245" s="72"/>
      <c r="G245" s="88"/>
      <c r="H245" s="84"/>
      <c r="I245" s="117"/>
      <c r="J245" s="116"/>
      <c r="K245" s="116"/>
      <c r="L245" s="88"/>
      <c r="N245" s="115"/>
      <c r="O245" s="114"/>
    </row>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A8:A9"/>
    <mergeCell ref="C8:C9"/>
    <mergeCell ref="D8:D9"/>
    <mergeCell ref="F8:F9"/>
    <mergeCell ref="G8:G9"/>
    <mergeCell ref="I8:I9"/>
    <mergeCell ref="L8:L9"/>
    <mergeCell ref="N8:N9"/>
    <mergeCell ref="L4:L5"/>
    <mergeCell ref="N4:N5"/>
    <mergeCell ref="I4:I5"/>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O245"/>
  <sheetViews>
    <sheetView view="pageBreakPreview" zoomScale="110" zoomScaleNormal="100" zoomScaleSheetLayoutView="110" zoomScalePageLayoutView="120" workbookViewId="0">
      <selection activeCell="B4" sqref="A4:XFD25"/>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99">
        <v>41</v>
      </c>
      <c r="B4" s="68" t="s">
        <v>359</v>
      </c>
      <c r="C4" s="1362">
        <v>97</v>
      </c>
      <c r="D4" s="1364" t="s">
        <v>360</v>
      </c>
      <c r="E4" s="69" t="s">
        <v>921</v>
      </c>
      <c r="F4" s="1389"/>
      <c r="G4" s="1364"/>
      <c r="I4" s="1539" t="s">
        <v>417</v>
      </c>
      <c r="J4" s="90"/>
      <c r="K4" s="76"/>
      <c r="L4" s="1443"/>
      <c r="N4" s="1369"/>
      <c r="O4" s="118"/>
    </row>
    <row r="5" spans="1:15" ht="30" customHeight="1">
      <c r="A5" s="1600"/>
      <c r="B5" s="68" t="s">
        <v>361</v>
      </c>
      <c r="C5" s="1363"/>
      <c r="D5" s="1365"/>
      <c r="E5" s="69"/>
      <c r="F5" s="1366"/>
      <c r="G5" s="1365"/>
      <c r="I5" s="1596"/>
      <c r="J5" s="91"/>
      <c r="K5" s="79"/>
      <c r="L5" s="1443"/>
      <c r="N5" s="1369"/>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376" t="s">
        <v>1153</v>
      </c>
      <c r="B8" s="128" t="s">
        <v>1141</v>
      </c>
      <c r="C8" s="1378">
        <v>1</v>
      </c>
      <c r="D8" s="1380" t="s">
        <v>129</v>
      </c>
      <c r="E8" s="85" t="s">
        <v>1150</v>
      </c>
      <c r="F8" s="1378">
        <v>2</v>
      </c>
      <c r="G8" s="1380" t="s">
        <v>1143</v>
      </c>
      <c r="H8" s="85" t="s">
        <v>1150</v>
      </c>
      <c r="I8" s="1535" t="s">
        <v>1152</v>
      </c>
      <c r="J8" s="81">
        <v>66.510000000000005</v>
      </c>
      <c r="K8" s="94" t="s">
        <v>740</v>
      </c>
      <c r="L8" s="1425"/>
      <c r="M8" s="77"/>
      <c r="N8" s="1535" t="s">
        <v>1151</v>
      </c>
      <c r="O8" s="118"/>
    </row>
    <row r="9" spans="1:15" ht="30" customHeight="1">
      <c r="A9" s="1376"/>
      <c r="B9" s="77" t="s">
        <v>1138</v>
      </c>
      <c r="C9" s="1379"/>
      <c r="D9" s="1381"/>
      <c r="E9" s="85" t="s">
        <v>1150</v>
      </c>
      <c r="F9" s="1379"/>
      <c r="G9" s="1381"/>
      <c r="H9" s="127" t="s">
        <v>1149</v>
      </c>
      <c r="I9" s="1536"/>
      <c r="J9" s="81">
        <v>2</v>
      </c>
      <c r="K9" s="94" t="s">
        <v>1143</v>
      </c>
      <c r="L9" s="1425"/>
      <c r="M9" s="77" t="s">
        <v>476</v>
      </c>
      <c r="N9" s="1537"/>
      <c r="O9" s="118"/>
    </row>
    <row r="10" spans="1:15" ht="30" customHeight="1">
      <c r="A10" s="1376" t="s">
        <v>1148</v>
      </c>
      <c r="B10" s="128" t="s">
        <v>1141</v>
      </c>
      <c r="C10" s="1378">
        <v>1</v>
      </c>
      <c r="D10" s="1380" t="s">
        <v>129</v>
      </c>
      <c r="E10" s="85" t="s">
        <v>1145</v>
      </c>
      <c r="F10" s="1378">
        <v>4</v>
      </c>
      <c r="G10" s="1380" t="s">
        <v>1147</v>
      </c>
      <c r="H10" s="85" t="s">
        <v>1145</v>
      </c>
      <c r="I10" s="1535" t="s">
        <v>1140</v>
      </c>
      <c r="J10" s="81">
        <v>66.510000000000005</v>
      </c>
      <c r="K10" s="94" t="s">
        <v>740</v>
      </c>
      <c r="L10" s="1425"/>
      <c r="M10" s="77"/>
      <c r="N10" s="1535" t="s">
        <v>1146</v>
      </c>
      <c r="O10" s="118"/>
    </row>
    <row r="11" spans="1:15" ht="30" customHeight="1">
      <c r="A11" s="1376"/>
      <c r="B11" s="77" t="s">
        <v>1138</v>
      </c>
      <c r="C11" s="1379"/>
      <c r="D11" s="1381"/>
      <c r="E11" s="85" t="s">
        <v>1145</v>
      </c>
      <c r="F11" s="1379"/>
      <c r="G11" s="1381"/>
      <c r="H11" s="127" t="s">
        <v>1144</v>
      </c>
      <c r="I11" s="1536"/>
      <c r="J11" s="81">
        <v>2</v>
      </c>
      <c r="K11" s="94" t="s">
        <v>1143</v>
      </c>
      <c r="L11" s="1425"/>
      <c r="M11" s="77" t="s">
        <v>476</v>
      </c>
      <c r="N11" s="1537"/>
      <c r="O11" s="118"/>
    </row>
    <row r="12" spans="1:15" ht="30" customHeight="1">
      <c r="A12" s="1376" t="s">
        <v>1142</v>
      </c>
      <c r="B12" s="128" t="s">
        <v>1141</v>
      </c>
      <c r="C12" s="1378">
        <v>1</v>
      </c>
      <c r="D12" s="1380" t="s">
        <v>129</v>
      </c>
      <c r="E12" s="85" t="s">
        <v>1137</v>
      </c>
      <c r="F12" s="1382">
        <v>1</v>
      </c>
      <c r="G12" s="1380" t="s">
        <v>129</v>
      </c>
      <c r="H12" s="85" t="s">
        <v>1137</v>
      </c>
      <c r="I12" s="1535" t="s">
        <v>1140</v>
      </c>
      <c r="J12" s="81">
        <v>703</v>
      </c>
      <c r="K12" s="94" t="s">
        <v>460</v>
      </c>
      <c r="L12" s="1425"/>
      <c r="M12" s="77"/>
      <c r="N12" s="1535" t="s">
        <v>1139</v>
      </c>
      <c r="O12" s="118"/>
    </row>
    <row r="13" spans="1:15" ht="30" customHeight="1">
      <c r="A13" s="1376"/>
      <c r="B13" s="77" t="s">
        <v>1138</v>
      </c>
      <c r="C13" s="1379"/>
      <c r="D13" s="1381"/>
      <c r="E13" s="85" t="s">
        <v>1137</v>
      </c>
      <c r="F13" s="1538"/>
      <c r="G13" s="1381"/>
      <c r="H13" s="127" t="s">
        <v>1136</v>
      </c>
      <c r="I13" s="1536"/>
      <c r="J13" s="81">
        <v>1</v>
      </c>
      <c r="K13" s="94" t="s">
        <v>129</v>
      </c>
      <c r="L13" s="1425"/>
      <c r="M13" s="77" t="s">
        <v>476</v>
      </c>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50.1" customHeight="1"/>
    <row r="239" spans="1:15" ht="50.1" customHeight="1"/>
    <row r="240" spans="1:15" ht="50.1" customHeight="1"/>
    <row r="241" spans="3:15" ht="50.1" customHeight="1"/>
    <row r="242" spans="3:15" ht="50.1" customHeight="1"/>
    <row r="243" spans="3:15" ht="50.1" customHeight="1"/>
    <row r="244" spans="3:15" ht="50.1" customHeight="1"/>
    <row r="245" spans="3:15" s="65" customFormat="1" ht="50.1" customHeight="1">
      <c r="C245" s="87"/>
      <c r="D245" s="88"/>
      <c r="E245" s="84"/>
      <c r="F245" s="72"/>
      <c r="G245" s="88"/>
      <c r="H245" s="84"/>
      <c r="I245" s="117"/>
      <c r="J245" s="116"/>
      <c r="K245" s="116"/>
      <c r="L245" s="88"/>
      <c r="N245" s="115"/>
      <c r="O245" s="114"/>
    </row>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I8:I9"/>
    <mergeCell ref="L8:L9"/>
    <mergeCell ref="N8:N9"/>
    <mergeCell ref="A4:A5"/>
    <mergeCell ref="C4:C5"/>
    <mergeCell ref="D4:D5"/>
    <mergeCell ref="F4:F5"/>
    <mergeCell ref="G4:G5"/>
    <mergeCell ref="I4:I5"/>
    <mergeCell ref="L4:L5"/>
    <mergeCell ref="N4:N5"/>
    <mergeCell ref="A8:A9"/>
    <mergeCell ref="C8:C9"/>
    <mergeCell ref="D8:D9"/>
    <mergeCell ref="F8:F9"/>
    <mergeCell ref="G8:G9"/>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O245"/>
  <sheetViews>
    <sheetView view="pageBreakPreview" zoomScale="110" zoomScaleNormal="100" zoomScaleSheetLayoutView="110" zoomScalePageLayoutView="120" workbookViewId="0">
      <selection activeCell="H14" sqref="H14"/>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99">
        <v>42</v>
      </c>
      <c r="B4" s="68" t="s">
        <v>423</v>
      </c>
      <c r="C4" s="1362">
        <v>410</v>
      </c>
      <c r="D4" s="1364" t="s">
        <v>893</v>
      </c>
      <c r="E4" s="69" t="s">
        <v>922</v>
      </c>
      <c r="F4" s="1389"/>
      <c r="G4" s="1364"/>
      <c r="I4" s="1539" t="s">
        <v>424</v>
      </c>
      <c r="J4" s="90"/>
      <c r="K4" s="76"/>
      <c r="L4" s="1443"/>
      <c r="N4" s="1369"/>
      <c r="O4" s="118"/>
    </row>
    <row r="5" spans="1:15" ht="30" customHeight="1">
      <c r="A5" s="1600"/>
      <c r="B5" s="68" t="s">
        <v>1155</v>
      </c>
      <c r="C5" s="1363"/>
      <c r="D5" s="1365"/>
      <c r="E5" s="69"/>
      <c r="F5" s="1366"/>
      <c r="G5" s="1365"/>
      <c r="I5" s="1596"/>
      <c r="J5" s="91"/>
      <c r="K5" s="79"/>
      <c r="L5" s="1443"/>
      <c r="N5" s="1369"/>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376" t="s">
        <v>1153</v>
      </c>
      <c r="B8" s="128" t="s">
        <v>1141</v>
      </c>
      <c r="C8" s="1378">
        <v>1</v>
      </c>
      <c r="D8" s="1380" t="s">
        <v>129</v>
      </c>
      <c r="E8" s="85" t="s">
        <v>1150</v>
      </c>
      <c r="F8" s="1378">
        <v>2</v>
      </c>
      <c r="G8" s="1380" t="s">
        <v>1143</v>
      </c>
      <c r="H8" s="85" t="s">
        <v>1150</v>
      </c>
      <c r="I8" s="1535" t="s">
        <v>1152</v>
      </c>
      <c r="J8" s="81">
        <v>66.510000000000005</v>
      </c>
      <c r="K8" s="94" t="s">
        <v>740</v>
      </c>
      <c r="L8" s="1425"/>
      <c r="M8" s="77"/>
      <c r="N8" s="1535" t="s">
        <v>1151</v>
      </c>
      <c r="O8" s="118"/>
    </row>
    <row r="9" spans="1:15" ht="30" customHeight="1">
      <c r="A9" s="1376"/>
      <c r="B9" s="77" t="s">
        <v>1138</v>
      </c>
      <c r="C9" s="1379"/>
      <c r="D9" s="1381"/>
      <c r="E9" s="85" t="s">
        <v>1150</v>
      </c>
      <c r="F9" s="1379"/>
      <c r="G9" s="1381"/>
      <c r="H9" s="127" t="s">
        <v>1149</v>
      </c>
      <c r="I9" s="1536"/>
      <c r="J9" s="81">
        <v>2</v>
      </c>
      <c r="K9" s="94" t="s">
        <v>1143</v>
      </c>
      <c r="L9" s="1425"/>
      <c r="M9" s="77" t="s">
        <v>476</v>
      </c>
      <c r="N9" s="1537"/>
      <c r="O9" s="118"/>
    </row>
    <row r="10" spans="1:15" ht="30" customHeight="1">
      <c r="A10" s="1376" t="s">
        <v>1148</v>
      </c>
      <c r="B10" s="128" t="s">
        <v>1141</v>
      </c>
      <c r="C10" s="1378">
        <v>1</v>
      </c>
      <c r="D10" s="1380" t="s">
        <v>129</v>
      </c>
      <c r="E10" s="85" t="s">
        <v>1145</v>
      </c>
      <c r="F10" s="1378">
        <v>4</v>
      </c>
      <c r="G10" s="1380" t="s">
        <v>1147</v>
      </c>
      <c r="H10" s="85" t="s">
        <v>1145</v>
      </c>
      <c r="I10" s="1535" t="s">
        <v>1140</v>
      </c>
      <c r="J10" s="81">
        <v>66.510000000000005</v>
      </c>
      <c r="K10" s="94" t="s">
        <v>740</v>
      </c>
      <c r="L10" s="1425"/>
      <c r="M10" s="77"/>
      <c r="N10" s="1535" t="s">
        <v>1146</v>
      </c>
      <c r="O10" s="118"/>
    </row>
    <row r="11" spans="1:15" ht="30" customHeight="1">
      <c r="A11" s="1376"/>
      <c r="B11" s="77" t="s">
        <v>1138</v>
      </c>
      <c r="C11" s="1379"/>
      <c r="D11" s="1381"/>
      <c r="E11" s="85" t="s">
        <v>1145</v>
      </c>
      <c r="F11" s="1379"/>
      <c r="G11" s="1381"/>
      <c r="H11" s="127" t="s">
        <v>1144</v>
      </c>
      <c r="I11" s="1536"/>
      <c r="J11" s="81">
        <v>2</v>
      </c>
      <c r="K11" s="94" t="s">
        <v>1143</v>
      </c>
      <c r="L11" s="1425"/>
      <c r="M11" s="77" t="s">
        <v>476</v>
      </c>
      <c r="N11" s="1537"/>
      <c r="O11" s="118"/>
    </row>
    <row r="12" spans="1:15" ht="30" customHeight="1">
      <c r="A12" s="1376" t="s">
        <v>1142</v>
      </c>
      <c r="B12" s="128" t="s">
        <v>1141</v>
      </c>
      <c r="C12" s="1378">
        <v>1</v>
      </c>
      <c r="D12" s="1380" t="s">
        <v>129</v>
      </c>
      <c r="E12" s="85" t="s">
        <v>1137</v>
      </c>
      <c r="F12" s="1382">
        <v>1</v>
      </c>
      <c r="G12" s="1380" t="s">
        <v>129</v>
      </c>
      <c r="H12" s="85" t="s">
        <v>1137</v>
      </c>
      <c r="I12" s="1535" t="s">
        <v>1140</v>
      </c>
      <c r="J12" s="81">
        <v>703</v>
      </c>
      <c r="K12" s="94" t="s">
        <v>460</v>
      </c>
      <c r="L12" s="1425"/>
      <c r="M12" s="77"/>
      <c r="N12" s="1535" t="s">
        <v>1139</v>
      </c>
      <c r="O12" s="118"/>
    </row>
    <row r="13" spans="1:15" ht="30" customHeight="1">
      <c r="A13" s="1376"/>
      <c r="B13" s="77" t="s">
        <v>1138</v>
      </c>
      <c r="C13" s="1379"/>
      <c r="D13" s="1381"/>
      <c r="E13" s="85" t="s">
        <v>1137</v>
      </c>
      <c r="F13" s="1538"/>
      <c r="G13" s="1381"/>
      <c r="H13" s="127" t="s">
        <v>1136</v>
      </c>
      <c r="I13" s="1536"/>
      <c r="J13" s="81">
        <v>1</v>
      </c>
      <c r="K13" s="94" t="s">
        <v>129</v>
      </c>
      <c r="L13" s="1425"/>
      <c r="M13" s="77" t="s">
        <v>476</v>
      </c>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50.1" customHeight="1"/>
    <row r="239" spans="1:15" ht="50.1" customHeight="1"/>
    <row r="240" spans="1:15" ht="50.1" customHeight="1"/>
    <row r="241" spans="3:15" ht="50.1" customHeight="1"/>
    <row r="242" spans="3:15" ht="50.1" customHeight="1"/>
    <row r="243" spans="3:15" ht="50.1" customHeight="1"/>
    <row r="244" spans="3:15" ht="50.1" customHeight="1"/>
    <row r="245" spans="3:15" s="65" customFormat="1" ht="50.1" customHeight="1">
      <c r="C245" s="87"/>
      <c r="D245" s="88"/>
      <c r="E245" s="84"/>
      <c r="F245" s="72"/>
      <c r="G245" s="88"/>
      <c r="H245" s="84"/>
      <c r="I245" s="117"/>
      <c r="J245" s="116"/>
      <c r="K245" s="116"/>
      <c r="L245" s="88"/>
      <c r="N245" s="115"/>
      <c r="O245" s="114"/>
    </row>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A8:A9"/>
    <mergeCell ref="C8:C9"/>
    <mergeCell ref="D8:D9"/>
    <mergeCell ref="F8:F9"/>
    <mergeCell ref="G8:G9"/>
    <mergeCell ref="I8:I9"/>
    <mergeCell ref="L8:L9"/>
    <mergeCell ref="N8:N9"/>
    <mergeCell ref="L4:L5"/>
    <mergeCell ref="N4:N5"/>
    <mergeCell ref="I4:I5"/>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O245"/>
  <sheetViews>
    <sheetView view="pageBreakPreview" zoomScale="110" zoomScaleNormal="100" zoomScaleSheetLayoutView="110" zoomScalePageLayoutView="120" workbookViewId="0">
      <selection activeCell="F12" sqref="F12:F13"/>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99">
        <v>43</v>
      </c>
      <c r="B4" s="68" t="s">
        <v>425</v>
      </c>
      <c r="C4" s="1362">
        <v>603</v>
      </c>
      <c r="D4" s="1364" t="s">
        <v>263</v>
      </c>
      <c r="E4" s="69" t="s">
        <v>923</v>
      </c>
      <c r="F4" s="1389"/>
      <c r="G4" s="1364"/>
      <c r="I4" s="1539" t="s">
        <v>924</v>
      </c>
      <c r="J4" s="90"/>
      <c r="K4" s="76"/>
      <c r="L4" s="1443"/>
      <c r="N4" s="1369"/>
      <c r="O4" s="118"/>
    </row>
    <row r="5" spans="1:15" ht="30" customHeight="1">
      <c r="A5" s="1600"/>
      <c r="B5" s="68" t="s">
        <v>367</v>
      </c>
      <c r="C5" s="1363"/>
      <c r="D5" s="1365"/>
      <c r="E5" s="69"/>
      <c r="F5" s="1366"/>
      <c r="G5" s="1365"/>
      <c r="I5" s="1596"/>
      <c r="J5" s="91"/>
      <c r="K5" s="79"/>
      <c r="L5" s="1443"/>
      <c r="N5" s="1369"/>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376" t="s">
        <v>1153</v>
      </c>
      <c r="B8" s="128" t="s">
        <v>1141</v>
      </c>
      <c r="C8" s="1378">
        <v>1</v>
      </c>
      <c r="D8" s="1380" t="s">
        <v>129</v>
      </c>
      <c r="E8" s="85" t="s">
        <v>1150</v>
      </c>
      <c r="F8" s="1378">
        <v>2</v>
      </c>
      <c r="G8" s="1380" t="s">
        <v>1143</v>
      </c>
      <c r="H8" s="85" t="s">
        <v>1150</v>
      </c>
      <c r="I8" s="1535" t="s">
        <v>1152</v>
      </c>
      <c r="J8" s="81">
        <v>66.510000000000005</v>
      </c>
      <c r="K8" s="94" t="s">
        <v>740</v>
      </c>
      <c r="L8" s="1425"/>
      <c r="M8" s="77"/>
      <c r="N8" s="1535" t="s">
        <v>1151</v>
      </c>
      <c r="O8" s="118"/>
    </row>
    <row r="9" spans="1:15" ht="30" customHeight="1">
      <c r="A9" s="1376"/>
      <c r="B9" s="77" t="s">
        <v>1138</v>
      </c>
      <c r="C9" s="1379"/>
      <c r="D9" s="1381"/>
      <c r="E9" s="85" t="s">
        <v>1150</v>
      </c>
      <c r="F9" s="1379"/>
      <c r="G9" s="1381"/>
      <c r="H9" s="127" t="s">
        <v>1149</v>
      </c>
      <c r="I9" s="1536"/>
      <c r="J9" s="81">
        <v>2</v>
      </c>
      <c r="K9" s="94" t="s">
        <v>1143</v>
      </c>
      <c r="L9" s="1425"/>
      <c r="M9" s="77" t="s">
        <v>476</v>
      </c>
      <c r="N9" s="1537"/>
      <c r="O9" s="118"/>
    </row>
    <row r="10" spans="1:15" ht="30" customHeight="1">
      <c r="A10" s="1376" t="s">
        <v>1148</v>
      </c>
      <c r="B10" s="128" t="s">
        <v>1141</v>
      </c>
      <c r="C10" s="1378">
        <v>1</v>
      </c>
      <c r="D10" s="1380" t="s">
        <v>129</v>
      </c>
      <c r="E10" s="85" t="s">
        <v>1145</v>
      </c>
      <c r="F10" s="1378">
        <v>4</v>
      </c>
      <c r="G10" s="1380" t="s">
        <v>1147</v>
      </c>
      <c r="H10" s="85" t="s">
        <v>1145</v>
      </c>
      <c r="I10" s="1535" t="s">
        <v>1140</v>
      </c>
      <c r="J10" s="81">
        <v>66.510000000000005</v>
      </c>
      <c r="K10" s="94" t="s">
        <v>740</v>
      </c>
      <c r="L10" s="1425"/>
      <c r="M10" s="77"/>
      <c r="N10" s="1535" t="s">
        <v>1146</v>
      </c>
      <c r="O10" s="118"/>
    </row>
    <row r="11" spans="1:15" ht="30" customHeight="1">
      <c r="A11" s="1376"/>
      <c r="B11" s="77" t="s">
        <v>1138</v>
      </c>
      <c r="C11" s="1379"/>
      <c r="D11" s="1381"/>
      <c r="E11" s="85" t="s">
        <v>1145</v>
      </c>
      <c r="F11" s="1379"/>
      <c r="G11" s="1381"/>
      <c r="H11" s="127" t="s">
        <v>1144</v>
      </c>
      <c r="I11" s="1536"/>
      <c r="J11" s="81">
        <v>2</v>
      </c>
      <c r="K11" s="94" t="s">
        <v>1143</v>
      </c>
      <c r="L11" s="1425"/>
      <c r="M11" s="77" t="s">
        <v>476</v>
      </c>
      <c r="N11" s="1537"/>
      <c r="O11" s="118"/>
    </row>
    <row r="12" spans="1:15" ht="30" customHeight="1">
      <c r="A12" s="1376" t="s">
        <v>1142</v>
      </c>
      <c r="B12" s="128" t="s">
        <v>1141</v>
      </c>
      <c r="C12" s="1378">
        <v>1</v>
      </c>
      <c r="D12" s="1380" t="s">
        <v>129</v>
      </c>
      <c r="E12" s="85" t="s">
        <v>1137</v>
      </c>
      <c r="F12" s="1382">
        <v>1</v>
      </c>
      <c r="G12" s="1380" t="s">
        <v>129</v>
      </c>
      <c r="H12" s="85" t="s">
        <v>1137</v>
      </c>
      <c r="I12" s="1535" t="s">
        <v>1140</v>
      </c>
      <c r="J12" s="81">
        <v>703</v>
      </c>
      <c r="K12" s="94" t="s">
        <v>460</v>
      </c>
      <c r="L12" s="1425"/>
      <c r="M12" s="77"/>
      <c r="N12" s="1535" t="s">
        <v>1139</v>
      </c>
      <c r="O12" s="118"/>
    </row>
    <row r="13" spans="1:15" ht="30" customHeight="1">
      <c r="A13" s="1376"/>
      <c r="B13" s="77" t="s">
        <v>1138</v>
      </c>
      <c r="C13" s="1379"/>
      <c r="D13" s="1381"/>
      <c r="E13" s="85" t="s">
        <v>1137</v>
      </c>
      <c r="F13" s="1538"/>
      <c r="G13" s="1381"/>
      <c r="H13" s="127" t="s">
        <v>1136</v>
      </c>
      <c r="I13" s="1536"/>
      <c r="J13" s="81">
        <v>1</v>
      </c>
      <c r="K13" s="94" t="s">
        <v>129</v>
      </c>
      <c r="L13" s="1425"/>
      <c r="M13" s="77" t="s">
        <v>476</v>
      </c>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30" customHeight="1">
      <c r="A26" s="126"/>
      <c r="B26" s="77"/>
      <c r="C26" s="125"/>
      <c r="D26" s="124"/>
      <c r="E26" s="85"/>
      <c r="F26" s="123"/>
      <c r="G26" s="122"/>
      <c r="H26" s="85"/>
      <c r="I26" s="121"/>
      <c r="J26" s="81"/>
      <c r="K26" s="94"/>
      <c r="L26" s="120"/>
      <c r="M26" s="77"/>
      <c r="N26" s="119"/>
      <c r="O26" s="118"/>
    </row>
    <row r="27" spans="1:15" ht="30" customHeight="1">
      <c r="A27" s="126"/>
      <c r="B27" s="77"/>
      <c r="C27" s="125"/>
      <c r="D27" s="124"/>
      <c r="E27" s="85"/>
      <c r="F27" s="123"/>
      <c r="G27" s="122"/>
      <c r="H27" s="85"/>
      <c r="I27" s="121"/>
      <c r="J27" s="81"/>
      <c r="K27" s="94"/>
      <c r="L27" s="120"/>
      <c r="M27" s="77"/>
      <c r="N27" s="119"/>
      <c r="O27" s="118"/>
    </row>
    <row r="28" spans="1:15" ht="30" customHeight="1">
      <c r="A28" s="126"/>
      <c r="B28" s="77"/>
      <c r="C28" s="125"/>
      <c r="D28" s="124"/>
      <c r="E28" s="85"/>
      <c r="F28" s="123"/>
      <c r="G28" s="122"/>
      <c r="H28" s="85"/>
      <c r="I28" s="121"/>
      <c r="J28" s="81"/>
      <c r="K28" s="94"/>
      <c r="L28" s="120"/>
      <c r="M28" s="77"/>
      <c r="N28" s="119"/>
      <c r="O28" s="118"/>
    </row>
    <row r="29" spans="1:15" ht="30" customHeight="1">
      <c r="A29" s="126"/>
      <c r="B29" s="77"/>
      <c r="C29" s="125"/>
      <c r="D29" s="124"/>
      <c r="E29" s="85"/>
      <c r="F29" s="123"/>
      <c r="G29" s="122"/>
      <c r="H29" s="85"/>
      <c r="I29" s="121"/>
      <c r="J29" s="81"/>
      <c r="K29" s="94"/>
      <c r="L29" s="120"/>
      <c r="M29" s="77"/>
      <c r="N29" s="119"/>
      <c r="O29" s="118"/>
    </row>
    <row r="30" spans="1:15" ht="30" customHeight="1">
      <c r="A30" s="126"/>
      <c r="B30" s="77"/>
      <c r="C30" s="125"/>
      <c r="D30" s="124"/>
      <c r="E30" s="85"/>
      <c r="F30" s="123"/>
      <c r="G30" s="122"/>
      <c r="H30" s="85"/>
      <c r="I30" s="121"/>
      <c r="J30" s="81"/>
      <c r="K30" s="94"/>
      <c r="L30" s="120"/>
      <c r="M30" s="77"/>
      <c r="N30" s="119"/>
      <c r="O30" s="118"/>
    </row>
    <row r="31" spans="1:15" ht="30" customHeight="1">
      <c r="A31" s="126"/>
      <c r="B31" s="77"/>
      <c r="C31" s="125"/>
      <c r="D31" s="124"/>
      <c r="E31" s="85"/>
      <c r="F31" s="123"/>
      <c r="G31" s="122"/>
      <c r="H31" s="85"/>
      <c r="I31" s="121"/>
      <c r="J31" s="81"/>
      <c r="K31" s="94"/>
      <c r="L31" s="120"/>
      <c r="M31" s="77"/>
      <c r="N31" s="119"/>
      <c r="O31" s="118"/>
    </row>
    <row r="32" spans="1:15" ht="30" customHeight="1">
      <c r="A32" s="126"/>
      <c r="B32" s="77"/>
      <c r="C32" s="125"/>
      <c r="D32" s="124"/>
      <c r="E32" s="85"/>
      <c r="F32" s="123"/>
      <c r="G32" s="122"/>
      <c r="H32" s="85"/>
      <c r="I32" s="121"/>
      <c r="J32" s="81"/>
      <c r="K32" s="94"/>
      <c r="L32" s="120"/>
      <c r="M32" s="77"/>
      <c r="N32" s="119"/>
      <c r="O32" s="118"/>
    </row>
    <row r="33" spans="1:15" ht="30" customHeight="1">
      <c r="A33" s="126"/>
      <c r="B33" s="77"/>
      <c r="C33" s="125"/>
      <c r="D33" s="124"/>
      <c r="E33" s="85"/>
      <c r="F33" s="123"/>
      <c r="G33" s="122"/>
      <c r="H33" s="85"/>
      <c r="I33" s="121"/>
      <c r="J33" s="81"/>
      <c r="K33" s="94"/>
      <c r="L33" s="120"/>
      <c r="M33" s="77"/>
      <c r="N33" s="119"/>
      <c r="O33" s="118"/>
    </row>
    <row r="34" spans="1:15" ht="30" customHeight="1">
      <c r="A34" s="126"/>
      <c r="B34" s="77"/>
      <c r="C34" s="125"/>
      <c r="D34" s="124"/>
      <c r="E34" s="85"/>
      <c r="F34" s="123"/>
      <c r="G34" s="122"/>
      <c r="H34" s="85"/>
      <c r="I34" s="121"/>
      <c r="J34" s="81"/>
      <c r="K34" s="94"/>
      <c r="L34" s="120"/>
      <c r="M34" s="77"/>
      <c r="N34" s="119"/>
      <c r="O34" s="118"/>
    </row>
    <row r="35" spans="1:15" ht="30" customHeight="1">
      <c r="A35" s="126"/>
      <c r="B35" s="77"/>
      <c r="C35" s="125"/>
      <c r="D35" s="124"/>
      <c r="E35" s="85"/>
      <c r="F35" s="123"/>
      <c r="G35" s="122"/>
      <c r="H35" s="85"/>
      <c r="I35" s="121"/>
      <c r="J35" s="81"/>
      <c r="K35" s="94"/>
      <c r="L35" s="120"/>
      <c r="M35" s="77"/>
      <c r="N35" s="119"/>
      <c r="O35" s="118"/>
    </row>
    <row r="36" spans="1:15" ht="30" customHeight="1">
      <c r="A36" s="126"/>
      <c r="B36" s="77"/>
      <c r="C36" s="125"/>
      <c r="D36" s="124"/>
      <c r="E36" s="85"/>
      <c r="F36" s="123"/>
      <c r="G36" s="122"/>
      <c r="H36" s="85"/>
      <c r="I36" s="121"/>
      <c r="J36" s="81"/>
      <c r="K36" s="94"/>
      <c r="L36" s="120"/>
      <c r="M36" s="77"/>
      <c r="N36" s="119"/>
      <c r="O36" s="118"/>
    </row>
    <row r="37" spans="1:15" ht="30"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50.1" customHeight="1"/>
    <row r="239" spans="1:15" ht="50.1" customHeight="1"/>
    <row r="240" spans="1:15" ht="50.1" customHeight="1"/>
    <row r="241" spans="3:15" ht="50.1" customHeight="1"/>
    <row r="242" spans="3:15" ht="50.1" customHeight="1"/>
    <row r="243" spans="3:15" ht="50.1" customHeight="1"/>
    <row r="244" spans="3:15" ht="50.1" customHeight="1"/>
    <row r="245" spans="3:15" s="65" customFormat="1" ht="50.1" customHeight="1">
      <c r="C245" s="87"/>
      <c r="D245" s="88"/>
      <c r="E245" s="84"/>
      <c r="F245" s="72"/>
      <c r="G245" s="88"/>
      <c r="H245" s="84"/>
      <c r="I245" s="117"/>
      <c r="J245" s="116"/>
      <c r="K245" s="116"/>
      <c r="L245" s="88"/>
      <c r="N245" s="115"/>
      <c r="O245" s="114"/>
    </row>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I8:I9"/>
    <mergeCell ref="L8:L9"/>
    <mergeCell ref="N8:N9"/>
    <mergeCell ref="A4:A5"/>
    <mergeCell ref="C4:C5"/>
    <mergeCell ref="D4:D5"/>
    <mergeCell ref="F4:F5"/>
    <mergeCell ref="G4:G5"/>
    <mergeCell ref="I4:I5"/>
    <mergeCell ref="L4:L5"/>
    <mergeCell ref="N4:N5"/>
    <mergeCell ref="A8:A9"/>
    <mergeCell ref="C8:C9"/>
    <mergeCell ref="D8:D9"/>
    <mergeCell ref="F8:F9"/>
    <mergeCell ref="G8:G9"/>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O244"/>
  <sheetViews>
    <sheetView view="pageBreakPreview" zoomScale="110" zoomScaleNormal="100" zoomScaleSheetLayoutView="110" zoomScalePageLayoutView="120" workbookViewId="0">
      <selection activeCell="I15" sqref="I15"/>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99">
        <v>44</v>
      </c>
      <c r="B4" s="68" t="s">
        <v>369</v>
      </c>
      <c r="C4" s="1362">
        <v>166</v>
      </c>
      <c r="D4" s="1364" t="s">
        <v>263</v>
      </c>
      <c r="E4" s="69" t="s">
        <v>925</v>
      </c>
      <c r="F4" s="1389"/>
      <c r="G4" s="1364"/>
      <c r="I4" s="1539" t="s">
        <v>926</v>
      </c>
      <c r="J4" s="90"/>
      <c r="K4" s="76"/>
      <c r="L4" s="1443"/>
      <c r="N4" s="1369"/>
      <c r="O4" s="118"/>
    </row>
    <row r="5" spans="1:15" ht="30" customHeight="1">
      <c r="A5" s="1600"/>
      <c r="B5" s="68" t="s">
        <v>370</v>
      </c>
      <c r="C5" s="1363"/>
      <c r="D5" s="1365"/>
      <c r="E5" s="69"/>
      <c r="F5" s="1366"/>
      <c r="G5" s="1365"/>
      <c r="I5" s="1596"/>
      <c r="J5" s="91"/>
      <c r="K5" s="79"/>
      <c r="L5" s="1443"/>
      <c r="N5" s="1369"/>
      <c r="O5" s="118"/>
    </row>
    <row r="6" spans="1:15" ht="30" customHeight="1">
      <c r="A6" s="113"/>
      <c r="B6" s="134"/>
      <c r="C6" s="133"/>
      <c r="D6" s="131"/>
      <c r="E6" s="69"/>
      <c r="F6" s="132"/>
      <c r="G6" s="131"/>
      <c r="I6" s="130"/>
      <c r="J6" s="91"/>
      <c r="K6" s="79"/>
      <c r="M6" s="77"/>
      <c r="N6" s="129"/>
      <c r="O6" s="118"/>
    </row>
    <row r="7" spans="1:15" ht="30" customHeight="1">
      <c r="A7" s="1376" t="s">
        <v>1153</v>
      </c>
      <c r="B7" s="128" t="s">
        <v>1141</v>
      </c>
      <c r="C7" s="1378">
        <v>1</v>
      </c>
      <c r="D7" s="1380" t="s">
        <v>129</v>
      </c>
      <c r="E7" s="85" t="s">
        <v>1150</v>
      </c>
      <c r="F7" s="1378">
        <v>2</v>
      </c>
      <c r="G7" s="1380" t="s">
        <v>1143</v>
      </c>
      <c r="H7" s="85" t="s">
        <v>1150</v>
      </c>
      <c r="I7" s="1535" t="s">
        <v>1152</v>
      </c>
      <c r="J7" s="81">
        <v>66.510000000000005</v>
      </c>
      <c r="K7" s="94" t="s">
        <v>740</v>
      </c>
      <c r="L7" s="1425"/>
      <c r="M7" s="77"/>
      <c r="N7" s="1535" t="s">
        <v>1151</v>
      </c>
      <c r="O7" s="118"/>
    </row>
    <row r="8" spans="1:15" ht="30" customHeight="1">
      <c r="A8" s="1376"/>
      <c r="B8" s="77" t="s">
        <v>1138</v>
      </c>
      <c r="C8" s="1379"/>
      <c r="D8" s="1381"/>
      <c r="E8" s="85" t="s">
        <v>1150</v>
      </c>
      <c r="F8" s="1379"/>
      <c r="G8" s="1381"/>
      <c r="H8" s="127" t="s">
        <v>1149</v>
      </c>
      <c r="I8" s="1536"/>
      <c r="J8" s="81">
        <v>2</v>
      </c>
      <c r="K8" s="94" t="s">
        <v>1143</v>
      </c>
      <c r="L8" s="1425"/>
      <c r="M8" s="77" t="s">
        <v>476</v>
      </c>
      <c r="N8" s="1537"/>
      <c r="O8" s="118"/>
    </row>
    <row r="9" spans="1:15" ht="30" customHeight="1">
      <c r="A9" s="1376" t="s">
        <v>1148</v>
      </c>
      <c r="B9" s="128" t="s">
        <v>1141</v>
      </c>
      <c r="C9" s="1378">
        <v>1</v>
      </c>
      <c r="D9" s="1380" t="s">
        <v>129</v>
      </c>
      <c r="E9" s="85" t="s">
        <v>1145</v>
      </c>
      <c r="F9" s="1378">
        <v>4</v>
      </c>
      <c r="G9" s="1380" t="s">
        <v>1147</v>
      </c>
      <c r="H9" s="85" t="s">
        <v>1145</v>
      </c>
      <c r="I9" s="1535" t="s">
        <v>1140</v>
      </c>
      <c r="J9" s="81">
        <v>66.510000000000005</v>
      </c>
      <c r="K9" s="94" t="s">
        <v>740</v>
      </c>
      <c r="L9" s="1425"/>
      <c r="M9" s="77"/>
      <c r="N9" s="1535" t="s">
        <v>1146</v>
      </c>
      <c r="O9" s="118"/>
    </row>
    <row r="10" spans="1:15" ht="30" customHeight="1">
      <c r="A10" s="1376"/>
      <c r="B10" s="77" t="s">
        <v>1138</v>
      </c>
      <c r="C10" s="1379"/>
      <c r="D10" s="1381"/>
      <c r="E10" s="85" t="s">
        <v>1145</v>
      </c>
      <c r="F10" s="1379"/>
      <c r="G10" s="1381"/>
      <c r="H10" s="127" t="s">
        <v>1144</v>
      </c>
      <c r="I10" s="1536"/>
      <c r="J10" s="81">
        <v>2</v>
      </c>
      <c r="K10" s="94" t="s">
        <v>1143</v>
      </c>
      <c r="L10" s="1425"/>
      <c r="M10" s="77" t="s">
        <v>476</v>
      </c>
      <c r="N10" s="1537"/>
      <c r="O10" s="118"/>
    </row>
    <row r="11" spans="1:15" ht="30" customHeight="1">
      <c r="A11" s="1376" t="s">
        <v>1142</v>
      </c>
      <c r="B11" s="128" t="s">
        <v>1141</v>
      </c>
      <c r="C11" s="1378">
        <v>1</v>
      </c>
      <c r="D11" s="1380" t="s">
        <v>129</v>
      </c>
      <c r="E11" s="85" t="s">
        <v>1137</v>
      </c>
      <c r="F11" s="1382">
        <v>1</v>
      </c>
      <c r="G11" s="1380" t="s">
        <v>129</v>
      </c>
      <c r="H11" s="85" t="s">
        <v>1137</v>
      </c>
      <c r="I11" s="1535" t="s">
        <v>1140</v>
      </c>
      <c r="J11" s="81">
        <v>703</v>
      </c>
      <c r="K11" s="94" t="s">
        <v>460</v>
      </c>
      <c r="L11" s="1425"/>
      <c r="M11" s="77"/>
      <c r="N11" s="1535" t="s">
        <v>1139</v>
      </c>
      <c r="O11" s="118"/>
    </row>
    <row r="12" spans="1:15" ht="30" customHeight="1">
      <c r="A12" s="1376"/>
      <c r="B12" s="77" t="s">
        <v>1138</v>
      </c>
      <c r="C12" s="1379"/>
      <c r="D12" s="1381"/>
      <c r="E12" s="85" t="s">
        <v>1137</v>
      </c>
      <c r="F12" s="1538"/>
      <c r="G12" s="1381"/>
      <c r="H12" s="127" t="s">
        <v>1136</v>
      </c>
      <c r="I12" s="1536"/>
      <c r="J12" s="81">
        <v>1</v>
      </c>
      <c r="K12" s="94" t="s">
        <v>129</v>
      </c>
      <c r="L12" s="1425"/>
      <c r="M12" s="77" t="s">
        <v>476</v>
      </c>
      <c r="N12" s="1537"/>
      <c r="O12" s="118"/>
    </row>
    <row r="13" spans="1:15" ht="30" customHeight="1">
      <c r="A13" s="126"/>
      <c r="B13" s="77"/>
      <c r="C13" s="125"/>
      <c r="D13" s="124"/>
      <c r="E13" s="85"/>
      <c r="F13" s="123"/>
      <c r="G13" s="122"/>
      <c r="H13" s="85"/>
      <c r="I13" s="121"/>
      <c r="J13" s="81"/>
      <c r="K13" s="94"/>
      <c r="L13" s="120"/>
      <c r="M13" s="77"/>
      <c r="N13" s="119"/>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30" customHeight="1">
      <c r="A26" s="126"/>
      <c r="B26" s="77"/>
      <c r="C26" s="125"/>
      <c r="D26" s="124"/>
      <c r="E26" s="85"/>
      <c r="F26" s="123"/>
      <c r="G26" s="122"/>
      <c r="H26" s="85"/>
      <c r="I26" s="121"/>
      <c r="J26" s="81"/>
      <c r="K26" s="94"/>
      <c r="L26" s="120"/>
      <c r="M26" s="77"/>
      <c r="N26" s="119"/>
      <c r="O26" s="118"/>
    </row>
    <row r="27" spans="1:15" ht="30" customHeight="1">
      <c r="A27" s="126"/>
      <c r="B27" s="77"/>
      <c r="C27" s="125"/>
      <c r="D27" s="124"/>
      <c r="E27" s="85"/>
      <c r="F27" s="123"/>
      <c r="G27" s="122"/>
      <c r="H27" s="85"/>
      <c r="I27" s="121"/>
      <c r="J27" s="81"/>
      <c r="K27" s="94"/>
      <c r="L27" s="120"/>
      <c r="M27" s="77"/>
      <c r="N27" s="119"/>
      <c r="O27" s="118"/>
    </row>
    <row r="28" spans="1:15" ht="30" customHeight="1">
      <c r="A28" s="126"/>
      <c r="B28" s="77"/>
      <c r="C28" s="125"/>
      <c r="D28" s="124"/>
      <c r="E28" s="85"/>
      <c r="F28" s="123"/>
      <c r="G28" s="122"/>
      <c r="H28" s="85"/>
      <c r="I28" s="121"/>
      <c r="J28" s="81"/>
      <c r="K28" s="94"/>
      <c r="L28" s="120"/>
      <c r="M28" s="77"/>
      <c r="N28" s="119"/>
      <c r="O28" s="118"/>
    </row>
    <row r="29" spans="1:15" ht="30" customHeight="1">
      <c r="A29" s="126"/>
      <c r="B29" s="77"/>
      <c r="C29" s="125"/>
      <c r="D29" s="124"/>
      <c r="E29" s="85"/>
      <c r="F29" s="123"/>
      <c r="G29" s="122"/>
      <c r="H29" s="85"/>
      <c r="I29" s="121"/>
      <c r="J29" s="81"/>
      <c r="K29" s="94"/>
      <c r="L29" s="120"/>
      <c r="M29" s="77"/>
      <c r="N29" s="119"/>
      <c r="O29" s="118"/>
    </row>
    <row r="30" spans="1:15" ht="30" customHeight="1">
      <c r="A30" s="126"/>
      <c r="B30" s="77"/>
      <c r="C30" s="125"/>
      <c r="D30" s="124"/>
      <c r="E30" s="85"/>
      <c r="F30" s="123"/>
      <c r="G30" s="122"/>
      <c r="H30" s="85"/>
      <c r="I30" s="121"/>
      <c r="J30" s="81"/>
      <c r="K30" s="94"/>
      <c r="L30" s="120"/>
      <c r="M30" s="77"/>
      <c r="N30" s="119"/>
      <c r="O30" s="118"/>
    </row>
    <row r="31" spans="1:15" ht="30" customHeight="1">
      <c r="A31" s="126"/>
      <c r="B31" s="77"/>
      <c r="C31" s="125"/>
      <c r="D31" s="124"/>
      <c r="E31" s="85"/>
      <c r="F31" s="123"/>
      <c r="G31" s="122"/>
      <c r="H31" s="85"/>
      <c r="I31" s="121"/>
      <c r="J31" s="81"/>
      <c r="K31" s="94"/>
      <c r="L31" s="120"/>
      <c r="M31" s="77"/>
      <c r="N31" s="119"/>
      <c r="O31" s="118"/>
    </row>
    <row r="32" spans="1:15" ht="30" customHeight="1">
      <c r="A32" s="126"/>
      <c r="B32" s="77"/>
      <c r="C32" s="125"/>
      <c r="D32" s="124"/>
      <c r="E32" s="85"/>
      <c r="F32" s="123"/>
      <c r="G32" s="122"/>
      <c r="H32" s="85"/>
      <c r="I32" s="121"/>
      <c r="J32" s="81"/>
      <c r="K32" s="94"/>
      <c r="L32" s="120"/>
      <c r="M32" s="77"/>
      <c r="N32" s="119"/>
      <c r="O32" s="118"/>
    </row>
    <row r="33" spans="1:15" ht="30" customHeight="1">
      <c r="A33" s="126"/>
      <c r="B33" s="77"/>
      <c r="C33" s="125"/>
      <c r="D33" s="124"/>
      <c r="E33" s="85"/>
      <c r="F33" s="123"/>
      <c r="G33" s="122"/>
      <c r="H33" s="85"/>
      <c r="I33" s="121"/>
      <c r="J33" s="81"/>
      <c r="K33" s="94"/>
      <c r="L33" s="120"/>
      <c r="M33" s="77"/>
      <c r="N33" s="119"/>
      <c r="O33" s="118"/>
    </row>
    <row r="34" spans="1:15" ht="30" customHeight="1">
      <c r="A34" s="126"/>
      <c r="B34" s="77"/>
      <c r="C34" s="125"/>
      <c r="D34" s="124"/>
      <c r="E34" s="85"/>
      <c r="F34" s="123"/>
      <c r="G34" s="122"/>
      <c r="H34" s="85"/>
      <c r="I34" s="121"/>
      <c r="J34" s="81"/>
      <c r="K34" s="94"/>
      <c r="L34" s="120"/>
      <c r="M34" s="77"/>
      <c r="N34" s="119"/>
      <c r="O34" s="118"/>
    </row>
    <row r="35" spans="1:15" ht="30" customHeight="1">
      <c r="A35" s="126"/>
      <c r="B35" s="77"/>
      <c r="C35" s="125"/>
      <c r="D35" s="124"/>
      <c r="E35" s="85"/>
      <c r="F35" s="123"/>
      <c r="G35" s="122"/>
      <c r="H35" s="85"/>
      <c r="I35" s="121"/>
      <c r="J35" s="81"/>
      <c r="K35" s="94"/>
      <c r="L35" s="120"/>
      <c r="M35" s="77"/>
      <c r="N35" s="119"/>
      <c r="O35" s="118"/>
    </row>
    <row r="36" spans="1:15" ht="30" customHeight="1">
      <c r="A36" s="126"/>
      <c r="B36" s="77"/>
      <c r="C36" s="125"/>
      <c r="D36" s="124"/>
      <c r="E36" s="85"/>
      <c r="F36" s="123"/>
      <c r="G36" s="122"/>
      <c r="H36" s="85"/>
      <c r="I36" s="121"/>
      <c r="J36" s="81"/>
      <c r="K36" s="94"/>
      <c r="L36" s="120"/>
      <c r="M36" s="77"/>
      <c r="N36" s="119"/>
      <c r="O36" s="118"/>
    </row>
    <row r="37" spans="1:15" ht="30" customHeight="1">
      <c r="A37" s="126"/>
      <c r="B37" s="77"/>
      <c r="C37" s="125"/>
      <c r="D37" s="124"/>
      <c r="E37" s="85"/>
      <c r="F37" s="123"/>
      <c r="G37" s="122"/>
      <c r="H37" s="85"/>
      <c r="I37" s="121"/>
      <c r="J37" s="81"/>
      <c r="K37" s="94"/>
      <c r="L37" s="120"/>
      <c r="M37" s="77"/>
      <c r="N37" s="119"/>
      <c r="O37" s="118"/>
    </row>
    <row r="38" spans="1:15" ht="30" customHeight="1">
      <c r="A38" s="126"/>
      <c r="B38" s="77"/>
      <c r="C38" s="125"/>
      <c r="D38" s="124"/>
      <c r="E38" s="85"/>
      <c r="F38" s="123"/>
      <c r="G38" s="122"/>
      <c r="H38" s="85"/>
      <c r="I38" s="121"/>
      <c r="J38" s="81"/>
      <c r="K38" s="94"/>
      <c r="L38" s="120"/>
      <c r="M38" s="77"/>
      <c r="N38" s="119"/>
      <c r="O38" s="118"/>
    </row>
    <row r="39" spans="1:15" ht="30" customHeight="1">
      <c r="A39" s="126"/>
      <c r="B39" s="77"/>
      <c r="C39" s="125"/>
      <c r="D39" s="124"/>
      <c r="E39" s="85"/>
      <c r="F39" s="123"/>
      <c r="G39" s="122"/>
      <c r="H39" s="85"/>
      <c r="I39" s="121"/>
      <c r="J39" s="81"/>
      <c r="K39" s="94"/>
      <c r="L39" s="120"/>
      <c r="M39" s="77"/>
      <c r="N39" s="119"/>
      <c r="O39" s="118"/>
    </row>
    <row r="40" spans="1:15" ht="30" customHeight="1">
      <c r="A40" s="126"/>
      <c r="B40" s="77"/>
      <c r="C40" s="125"/>
      <c r="D40" s="124"/>
      <c r="E40" s="85"/>
      <c r="F40" s="123"/>
      <c r="G40" s="122"/>
      <c r="H40" s="85"/>
      <c r="I40" s="121"/>
      <c r="J40" s="81"/>
      <c r="K40" s="94"/>
      <c r="L40" s="120"/>
      <c r="M40" s="77"/>
      <c r="N40" s="119"/>
      <c r="O40" s="118"/>
    </row>
    <row r="41" spans="1:15" ht="30" customHeight="1">
      <c r="A41" s="126"/>
      <c r="B41" s="77"/>
      <c r="C41" s="125"/>
      <c r="D41" s="124"/>
      <c r="E41" s="85"/>
      <c r="F41" s="123"/>
      <c r="G41" s="122"/>
      <c r="H41" s="85"/>
      <c r="I41" s="121"/>
      <c r="J41" s="81"/>
      <c r="K41" s="94"/>
      <c r="L41" s="120"/>
      <c r="M41" s="77"/>
      <c r="N41" s="119"/>
      <c r="O41" s="118"/>
    </row>
    <row r="42" spans="1:15" ht="30" customHeight="1">
      <c r="A42" s="126"/>
      <c r="B42" s="77"/>
      <c r="C42" s="125"/>
      <c r="D42" s="124"/>
      <c r="E42" s="85"/>
      <c r="F42" s="123"/>
      <c r="G42" s="122"/>
      <c r="H42" s="85"/>
      <c r="I42" s="121"/>
      <c r="J42" s="81"/>
      <c r="K42" s="94"/>
      <c r="L42" s="120"/>
      <c r="M42" s="77"/>
      <c r="N42" s="119"/>
      <c r="O42" s="118"/>
    </row>
    <row r="43" spans="1:15" ht="30" customHeight="1">
      <c r="A43" s="126"/>
      <c r="B43" s="77"/>
      <c r="C43" s="125"/>
      <c r="D43" s="124"/>
      <c r="E43" s="85"/>
      <c r="F43" s="123"/>
      <c r="G43" s="122"/>
      <c r="H43" s="85"/>
      <c r="I43" s="121"/>
      <c r="J43" s="81"/>
      <c r="K43" s="94"/>
      <c r="L43" s="120"/>
      <c r="M43" s="77"/>
      <c r="N43" s="119"/>
      <c r="O43" s="118"/>
    </row>
    <row r="44" spans="1:15" ht="30" customHeight="1">
      <c r="A44" s="126"/>
      <c r="B44" s="77"/>
      <c r="C44" s="125"/>
      <c r="D44" s="124"/>
      <c r="E44" s="85"/>
      <c r="F44" s="123"/>
      <c r="G44" s="122"/>
      <c r="H44" s="85"/>
      <c r="I44" s="121"/>
      <c r="J44" s="81"/>
      <c r="K44" s="94"/>
      <c r="L44" s="120"/>
      <c r="M44" s="77"/>
      <c r="N44" s="119"/>
      <c r="O44" s="118"/>
    </row>
    <row r="45" spans="1:15" ht="30" customHeight="1">
      <c r="A45" s="126"/>
      <c r="B45" s="77"/>
      <c r="C45" s="125"/>
      <c r="D45" s="124"/>
      <c r="E45" s="85"/>
      <c r="F45" s="123"/>
      <c r="G45" s="122"/>
      <c r="H45" s="85"/>
      <c r="I45" s="121"/>
      <c r="J45" s="81"/>
      <c r="K45" s="94"/>
      <c r="L45" s="120"/>
      <c r="M45" s="77"/>
      <c r="N45" s="119"/>
      <c r="O45" s="118"/>
    </row>
    <row r="46" spans="1:15" ht="30" customHeight="1">
      <c r="A46" s="126"/>
      <c r="B46" s="77"/>
      <c r="C46" s="125"/>
      <c r="D46" s="124"/>
      <c r="E46" s="85"/>
      <c r="F46" s="123"/>
      <c r="G46" s="122"/>
      <c r="H46" s="85"/>
      <c r="I46" s="121"/>
      <c r="J46" s="81"/>
      <c r="K46" s="94"/>
      <c r="L46" s="120"/>
      <c r="M46" s="77"/>
      <c r="N46" s="119"/>
      <c r="O46" s="118"/>
    </row>
    <row r="47" spans="1:15" ht="30" customHeight="1">
      <c r="A47" s="126"/>
      <c r="B47" s="77"/>
      <c r="C47" s="125"/>
      <c r="D47" s="124"/>
      <c r="E47" s="85"/>
      <c r="F47" s="123"/>
      <c r="G47" s="122"/>
      <c r="H47" s="85"/>
      <c r="I47" s="121"/>
      <c r="J47" s="81"/>
      <c r="K47" s="94"/>
      <c r="L47" s="120"/>
      <c r="M47" s="77"/>
      <c r="N47" s="119"/>
      <c r="O47" s="118"/>
    </row>
    <row r="48" spans="1:15" ht="30" customHeight="1">
      <c r="A48" s="126"/>
      <c r="B48" s="77"/>
      <c r="C48" s="125"/>
      <c r="D48" s="124"/>
      <c r="E48" s="85"/>
      <c r="F48" s="123"/>
      <c r="G48" s="122"/>
      <c r="H48" s="85"/>
      <c r="I48" s="121"/>
      <c r="J48" s="81"/>
      <c r="K48" s="94"/>
      <c r="L48" s="120"/>
      <c r="M48" s="77"/>
      <c r="N48" s="119"/>
      <c r="O48" s="118"/>
    </row>
    <row r="49" spans="1:15" ht="30"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50.1" customHeight="1"/>
    <row r="238" spans="1:15" ht="50.1" customHeight="1"/>
    <row r="239" spans="1:15" ht="50.1" customHeight="1"/>
    <row r="240" spans="1:15" ht="50.1" customHeight="1"/>
    <row r="241" spans="3:15" ht="50.1" customHeight="1"/>
    <row r="242" spans="3:15" ht="50.1" customHeight="1"/>
    <row r="243" spans="3:15" ht="50.1" customHeight="1"/>
    <row r="244" spans="3:15" s="65" customFormat="1" ht="50.1" customHeight="1">
      <c r="C244" s="87"/>
      <c r="D244" s="88"/>
      <c r="E244" s="84"/>
      <c r="F244" s="72"/>
      <c r="G244" s="88"/>
      <c r="H244" s="84"/>
      <c r="I244" s="117"/>
      <c r="J244" s="116"/>
      <c r="K244" s="116"/>
      <c r="L244" s="88"/>
      <c r="N244" s="115"/>
      <c r="O244" s="114"/>
    </row>
  </sheetData>
  <mergeCells count="41">
    <mergeCell ref="L9:L10"/>
    <mergeCell ref="N9:N10"/>
    <mergeCell ref="A11:A12"/>
    <mergeCell ref="C11:C12"/>
    <mergeCell ref="D11:D12"/>
    <mergeCell ref="F11:F12"/>
    <mergeCell ref="G11:G12"/>
    <mergeCell ref="I11:I12"/>
    <mergeCell ref="L11:L12"/>
    <mergeCell ref="N11:N12"/>
    <mergeCell ref="A9:A10"/>
    <mergeCell ref="C9:C10"/>
    <mergeCell ref="D9:D10"/>
    <mergeCell ref="F9:F10"/>
    <mergeCell ref="G9:G10"/>
    <mergeCell ref="I9:I10"/>
    <mergeCell ref="A7:A8"/>
    <mergeCell ref="C7:C8"/>
    <mergeCell ref="D7:D8"/>
    <mergeCell ref="F7:F8"/>
    <mergeCell ref="G7:G8"/>
    <mergeCell ref="I7:I8"/>
    <mergeCell ref="L7:L8"/>
    <mergeCell ref="N7:N8"/>
    <mergeCell ref="L4:L5"/>
    <mergeCell ref="N4:N5"/>
    <mergeCell ref="I4:I5"/>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O219"/>
  <sheetViews>
    <sheetView view="pageBreakPreview" zoomScale="110" zoomScaleNormal="100" zoomScaleSheetLayoutView="110" zoomScalePageLayoutView="120" workbookViewId="0">
      <selection activeCell="D13" sqref="D13"/>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99">
        <v>45</v>
      </c>
      <c r="B4" s="68" t="s">
        <v>426</v>
      </c>
      <c r="C4" s="1362">
        <v>9595</v>
      </c>
      <c r="D4" s="1364" t="s">
        <v>263</v>
      </c>
      <c r="E4" s="69" t="s">
        <v>927</v>
      </c>
      <c r="F4" s="1389"/>
      <c r="G4" s="1364"/>
      <c r="I4" s="1539" t="s">
        <v>928</v>
      </c>
      <c r="J4" s="90"/>
      <c r="K4" s="76"/>
      <c r="L4" s="1443"/>
      <c r="N4" s="1369"/>
      <c r="O4" s="118"/>
    </row>
    <row r="5" spans="1:15" ht="30" customHeight="1">
      <c r="A5" s="1600"/>
      <c r="B5" s="68" t="s">
        <v>379</v>
      </c>
      <c r="C5" s="1363"/>
      <c r="D5" s="1365"/>
      <c r="E5" s="69"/>
      <c r="F5" s="1366"/>
      <c r="G5" s="1365"/>
      <c r="I5" s="1596"/>
      <c r="J5" s="91"/>
      <c r="K5" s="79"/>
      <c r="L5" s="1443"/>
      <c r="N5" s="1369"/>
      <c r="O5" s="118"/>
    </row>
    <row r="6" spans="1:15" ht="30" customHeight="1">
      <c r="A6" s="126"/>
      <c r="B6" s="77"/>
      <c r="C6" s="125"/>
      <c r="D6" s="124"/>
      <c r="E6" s="85"/>
      <c r="F6" s="123"/>
      <c r="G6" s="122"/>
      <c r="H6" s="85"/>
      <c r="I6" s="121"/>
      <c r="J6" s="81"/>
      <c r="K6" s="94"/>
      <c r="L6" s="120"/>
      <c r="M6" s="77"/>
      <c r="N6" s="119"/>
      <c r="O6" s="118"/>
    </row>
    <row r="7" spans="1:15" ht="30" customHeight="1">
      <c r="A7" s="126"/>
      <c r="B7" s="77"/>
      <c r="C7" s="125"/>
      <c r="D7" s="124"/>
      <c r="E7" s="85"/>
      <c r="F7" s="123"/>
      <c r="G7" s="122"/>
      <c r="H7" s="85"/>
      <c r="I7" s="121"/>
      <c r="J7" s="81"/>
      <c r="K7" s="94"/>
      <c r="L7" s="120"/>
      <c r="M7" s="77"/>
      <c r="N7" s="119"/>
      <c r="O7" s="118"/>
    </row>
    <row r="8" spans="1:15" ht="30" customHeight="1">
      <c r="A8" s="126"/>
      <c r="B8" s="77"/>
      <c r="C8" s="125"/>
      <c r="D8" s="124"/>
      <c r="E8" s="85"/>
      <c r="F8" s="123"/>
      <c r="G8" s="122"/>
      <c r="H8" s="85"/>
      <c r="I8" s="121"/>
      <c r="J8" s="81"/>
      <c r="K8" s="94"/>
      <c r="L8" s="120"/>
      <c r="M8" s="77"/>
      <c r="N8" s="119"/>
      <c r="O8" s="118"/>
    </row>
    <row r="9" spans="1:15" ht="30" customHeight="1">
      <c r="A9" s="126"/>
      <c r="B9" s="77"/>
      <c r="C9" s="125"/>
      <c r="D9" s="124"/>
      <c r="E9" s="85"/>
      <c r="F9" s="123"/>
      <c r="G9" s="122"/>
      <c r="H9" s="85"/>
      <c r="I9" s="121"/>
      <c r="J9" s="81"/>
      <c r="K9" s="94"/>
      <c r="L9" s="120"/>
      <c r="M9" s="77"/>
      <c r="N9" s="119"/>
      <c r="O9" s="118"/>
    </row>
    <row r="10" spans="1:15" ht="30" customHeight="1">
      <c r="A10" s="126"/>
      <c r="B10" s="77"/>
      <c r="C10" s="125"/>
      <c r="D10" s="124"/>
      <c r="E10" s="85"/>
      <c r="F10" s="123"/>
      <c r="G10" s="122"/>
      <c r="H10" s="85"/>
      <c r="I10" s="121"/>
      <c r="J10" s="81"/>
      <c r="K10" s="94"/>
      <c r="L10" s="120"/>
      <c r="M10" s="77"/>
      <c r="N10" s="119"/>
      <c r="O10" s="118"/>
    </row>
    <row r="11" spans="1:15" ht="30" customHeight="1">
      <c r="A11" s="126"/>
      <c r="B11" s="77"/>
      <c r="C11" s="125"/>
      <c r="D11" s="124"/>
      <c r="E11" s="85"/>
      <c r="F11" s="123"/>
      <c r="G11" s="122"/>
      <c r="H11" s="85"/>
      <c r="I11" s="121"/>
      <c r="J11" s="81"/>
      <c r="K11" s="94"/>
      <c r="L11" s="120"/>
      <c r="M11" s="77"/>
      <c r="N11" s="119"/>
      <c r="O11" s="118"/>
    </row>
    <row r="12" spans="1:15" ht="30" customHeight="1">
      <c r="A12" s="126"/>
      <c r="B12" s="77"/>
      <c r="C12" s="125"/>
      <c r="D12" s="124"/>
      <c r="E12" s="85"/>
      <c r="F12" s="123"/>
      <c r="G12" s="122"/>
      <c r="H12" s="85"/>
      <c r="I12" s="121"/>
      <c r="J12" s="81"/>
      <c r="K12" s="94"/>
      <c r="L12" s="120"/>
      <c r="M12" s="77"/>
      <c r="N12" s="119"/>
      <c r="O12" s="118"/>
    </row>
    <row r="13" spans="1:15" ht="30" customHeight="1">
      <c r="A13" s="126"/>
      <c r="B13" s="77"/>
      <c r="C13" s="125"/>
      <c r="D13" s="124"/>
      <c r="E13" s="85"/>
      <c r="F13" s="123"/>
      <c r="G13" s="122"/>
      <c r="H13" s="85"/>
      <c r="I13" s="121"/>
      <c r="J13" s="81"/>
      <c r="K13" s="94"/>
      <c r="L13" s="120"/>
      <c r="M13" s="77"/>
      <c r="N13" s="119"/>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45" customHeight="1">
      <c r="A18" s="126"/>
      <c r="B18" s="77"/>
      <c r="C18" s="125"/>
      <c r="D18" s="124"/>
      <c r="E18" s="85"/>
      <c r="F18" s="123"/>
      <c r="G18" s="122"/>
      <c r="H18" s="85"/>
      <c r="I18" s="121"/>
      <c r="J18" s="81"/>
      <c r="K18" s="94"/>
      <c r="L18" s="120"/>
      <c r="M18" s="77"/>
      <c r="N18" s="119"/>
      <c r="O18" s="118"/>
    </row>
    <row r="19" spans="1:15" ht="45" customHeight="1">
      <c r="A19" s="126"/>
      <c r="B19" s="77"/>
      <c r="C19" s="125"/>
      <c r="D19" s="124"/>
      <c r="E19" s="85"/>
      <c r="F19" s="123"/>
      <c r="G19" s="122"/>
      <c r="H19" s="85"/>
      <c r="I19" s="121"/>
      <c r="J19" s="81"/>
      <c r="K19" s="94"/>
      <c r="L19" s="120"/>
      <c r="M19" s="77"/>
      <c r="N19" s="119"/>
      <c r="O19" s="118"/>
    </row>
    <row r="20" spans="1:15" ht="45" customHeight="1">
      <c r="A20" s="126"/>
      <c r="B20" s="77"/>
      <c r="C20" s="125"/>
      <c r="D20" s="124"/>
      <c r="E20" s="85"/>
      <c r="F20" s="123"/>
      <c r="G20" s="122"/>
      <c r="H20" s="85"/>
      <c r="I20" s="121"/>
      <c r="J20" s="81"/>
      <c r="K20" s="94"/>
      <c r="L20" s="120"/>
      <c r="M20" s="77"/>
      <c r="N20" s="119"/>
      <c r="O20" s="118"/>
    </row>
    <row r="21" spans="1:15" ht="45" customHeight="1">
      <c r="A21" s="126"/>
      <c r="B21" s="77"/>
      <c r="C21" s="125"/>
      <c r="D21" s="124"/>
      <c r="E21" s="85"/>
      <c r="F21" s="123"/>
      <c r="G21" s="122"/>
      <c r="H21" s="85"/>
      <c r="I21" s="121"/>
      <c r="J21" s="81"/>
      <c r="K21" s="94"/>
      <c r="L21" s="120"/>
      <c r="M21" s="77"/>
      <c r="N21" s="119"/>
      <c r="O21" s="118"/>
    </row>
    <row r="22" spans="1:15" ht="45" customHeight="1">
      <c r="A22" s="126"/>
      <c r="B22" s="77"/>
      <c r="C22" s="125"/>
      <c r="D22" s="124"/>
      <c r="E22" s="85"/>
      <c r="F22" s="123"/>
      <c r="G22" s="122"/>
      <c r="H22" s="85"/>
      <c r="I22" s="121"/>
      <c r="J22" s="81"/>
      <c r="K22" s="94"/>
      <c r="L22" s="120"/>
      <c r="M22" s="77"/>
      <c r="N22" s="119"/>
      <c r="O22" s="118"/>
    </row>
    <row r="23" spans="1:15" ht="45" customHeight="1">
      <c r="A23" s="126"/>
      <c r="B23" s="77"/>
      <c r="C23" s="125"/>
      <c r="D23" s="124"/>
      <c r="E23" s="85"/>
      <c r="F23" s="123"/>
      <c r="G23" s="122"/>
      <c r="H23" s="85"/>
      <c r="I23" s="121"/>
      <c r="J23" s="81"/>
      <c r="K23" s="94"/>
      <c r="L23" s="120"/>
      <c r="M23" s="77"/>
      <c r="N23" s="119"/>
      <c r="O23" s="118"/>
    </row>
    <row r="24" spans="1:15" ht="45" customHeight="1">
      <c r="A24" s="126"/>
      <c r="B24" s="77"/>
      <c r="C24" s="125"/>
      <c r="D24" s="124"/>
      <c r="E24" s="85"/>
      <c r="F24" s="123"/>
      <c r="G24" s="122"/>
      <c r="H24" s="85"/>
      <c r="I24" s="121"/>
      <c r="J24" s="81"/>
      <c r="K24" s="94"/>
      <c r="L24" s="120"/>
      <c r="M24" s="77"/>
      <c r="N24" s="119"/>
      <c r="O24" s="118"/>
    </row>
    <row r="25" spans="1:15" ht="45"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50.1" customHeight="1"/>
    <row r="213" spans="1:15" ht="50.1" customHeight="1"/>
    <row r="214" spans="1:15" ht="50.1" customHeight="1"/>
    <row r="215" spans="1:15" ht="50.1" customHeight="1"/>
    <row r="216" spans="1:15" ht="50.1" customHeight="1"/>
    <row r="217" spans="1:15" ht="50.1" customHeight="1"/>
    <row r="218" spans="1:15" ht="50.1" customHeight="1"/>
    <row r="219" spans="1:15" s="65" customFormat="1" ht="50.1" customHeight="1">
      <c r="C219" s="87"/>
      <c r="D219" s="88"/>
      <c r="E219" s="84"/>
      <c r="F219" s="72"/>
      <c r="G219" s="88"/>
      <c r="H219" s="84"/>
      <c r="I219" s="117"/>
      <c r="J219" s="116"/>
      <c r="K219" s="116"/>
      <c r="L219" s="88"/>
      <c r="N219" s="115"/>
      <c r="O219" s="114"/>
    </row>
  </sheetData>
  <mergeCells count="17">
    <mergeCell ref="L4:L5"/>
    <mergeCell ref="N4:N5"/>
    <mergeCell ref="A4:A5"/>
    <mergeCell ref="C4:C5"/>
    <mergeCell ref="D4:D5"/>
    <mergeCell ref="F4:F5"/>
    <mergeCell ref="G4:G5"/>
    <mergeCell ref="I4:I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O245"/>
  <sheetViews>
    <sheetView view="pageBreakPreview" zoomScale="110" zoomScaleNormal="100" zoomScaleSheetLayoutView="110" zoomScalePageLayoutView="120" workbookViewId="0">
      <selection activeCell="C7" sqref="C7"/>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602">
        <v>46</v>
      </c>
      <c r="B4" s="68" t="s">
        <v>385</v>
      </c>
      <c r="C4" s="1362">
        <v>1037</v>
      </c>
      <c r="D4" s="1364" t="s">
        <v>293</v>
      </c>
      <c r="E4" s="69" t="s">
        <v>919</v>
      </c>
      <c r="F4" s="1389"/>
      <c r="G4" s="1364"/>
      <c r="I4" s="1539" t="s">
        <v>463</v>
      </c>
      <c r="J4" s="90"/>
      <c r="K4" s="76"/>
      <c r="L4" s="1443"/>
      <c r="N4" s="1369"/>
      <c r="O4" s="118"/>
    </row>
    <row r="5" spans="1:15" ht="30" customHeight="1">
      <c r="A5" s="1600"/>
      <c r="B5" s="68" t="s">
        <v>386</v>
      </c>
      <c r="C5" s="1363"/>
      <c r="D5" s="1365"/>
      <c r="E5" s="69"/>
      <c r="F5" s="1366"/>
      <c r="G5" s="1365"/>
      <c r="I5" s="1596"/>
      <c r="J5" s="91"/>
      <c r="K5" s="79"/>
      <c r="L5" s="1443"/>
      <c r="N5" s="1369"/>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376" t="s">
        <v>1153</v>
      </c>
      <c r="B8" s="128" t="s">
        <v>1141</v>
      </c>
      <c r="C8" s="1378">
        <v>1</v>
      </c>
      <c r="D8" s="1380" t="s">
        <v>129</v>
      </c>
      <c r="E8" s="85" t="s">
        <v>1150</v>
      </c>
      <c r="F8" s="1378">
        <v>2</v>
      </c>
      <c r="G8" s="1380" t="s">
        <v>1143</v>
      </c>
      <c r="H8" s="85" t="s">
        <v>1150</v>
      </c>
      <c r="I8" s="1535" t="s">
        <v>1152</v>
      </c>
      <c r="J8" s="81">
        <v>66.510000000000005</v>
      </c>
      <c r="K8" s="94" t="s">
        <v>740</v>
      </c>
      <c r="L8" s="1425"/>
      <c r="M8" s="77"/>
      <c r="N8" s="1535" t="s">
        <v>1151</v>
      </c>
      <c r="O8" s="118"/>
    </row>
    <row r="9" spans="1:15" ht="30" customHeight="1">
      <c r="A9" s="1376"/>
      <c r="B9" s="77" t="s">
        <v>1138</v>
      </c>
      <c r="C9" s="1379"/>
      <c r="D9" s="1381"/>
      <c r="E9" s="85" t="s">
        <v>1150</v>
      </c>
      <c r="F9" s="1379"/>
      <c r="G9" s="1381"/>
      <c r="H9" s="127" t="s">
        <v>1149</v>
      </c>
      <c r="I9" s="1536"/>
      <c r="J9" s="81">
        <v>2</v>
      </c>
      <c r="K9" s="94" t="s">
        <v>1143</v>
      </c>
      <c r="L9" s="1425"/>
      <c r="M9" s="77" t="s">
        <v>476</v>
      </c>
      <c r="N9" s="1537"/>
      <c r="O9" s="118"/>
    </row>
    <row r="10" spans="1:15" ht="30" customHeight="1">
      <c r="A10" s="1376" t="s">
        <v>1148</v>
      </c>
      <c r="B10" s="128" t="s">
        <v>1141</v>
      </c>
      <c r="C10" s="1378">
        <v>1</v>
      </c>
      <c r="D10" s="1380" t="s">
        <v>129</v>
      </c>
      <c r="E10" s="85" t="s">
        <v>1145</v>
      </c>
      <c r="F10" s="1378">
        <v>4</v>
      </c>
      <c r="G10" s="1380" t="s">
        <v>1147</v>
      </c>
      <c r="H10" s="85" t="s">
        <v>1145</v>
      </c>
      <c r="I10" s="1535" t="s">
        <v>1140</v>
      </c>
      <c r="J10" s="81">
        <v>66.510000000000005</v>
      </c>
      <c r="K10" s="94" t="s">
        <v>740</v>
      </c>
      <c r="L10" s="1425"/>
      <c r="M10" s="77"/>
      <c r="N10" s="1535" t="s">
        <v>1146</v>
      </c>
      <c r="O10" s="118"/>
    </row>
    <row r="11" spans="1:15" ht="30" customHeight="1">
      <c r="A11" s="1376"/>
      <c r="B11" s="77" t="s">
        <v>1138</v>
      </c>
      <c r="C11" s="1379"/>
      <c r="D11" s="1381"/>
      <c r="E11" s="85" t="s">
        <v>1145</v>
      </c>
      <c r="F11" s="1379"/>
      <c r="G11" s="1381"/>
      <c r="H11" s="127" t="s">
        <v>1144</v>
      </c>
      <c r="I11" s="1536"/>
      <c r="J11" s="81">
        <v>2</v>
      </c>
      <c r="K11" s="94" t="s">
        <v>1143</v>
      </c>
      <c r="L11" s="1425"/>
      <c r="M11" s="77" t="s">
        <v>476</v>
      </c>
      <c r="N11" s="1537"/>
      <c r="O11" s="118"/>
    </row>
    <row r="12" spans="1:15" ht="30" customHeight="1">
      <c r="A12" s="1376" t="s">
        <v>1142</v>
      </c>
      <c r="B12" s="128" t="s">
        <v>1141</v>
      </c>
      <c r="C12" s="1378">
        <v>1</v>
      </c>
      <c r="D12" s="1380" t="s">
        <v>129</v>
      </c>
      <c r="E12" s="85" t="s">
        <v>1137</v>
      </c>
      <c r="F12" s="1382">
        <v>1</v>
      </c>
      <c r="G12" s="1380" t="s">
        <v>129</v>
      </c>
      <c r="H12" s="85" t="s">
        <v>1137</v>
      </c>
      <c r="I12" s="1535" t="s">
        <v>1140</v>
      </c>
      <c r="J12" s="81">
        <v>703</v>
      </c>
      <c r="K12" s="94" t="s">
        <v>460</v>
      </c>
      <c r="L12" s="1425"/>
      <c r="M12" s="77"/>
      <c r="N12" s="1535" t="s">
        <v>1139</v>
      </c>
      <c r="O12" s="118"/>
    </row>
    <row r="13" spans="1:15" ht="30" customHeight="1">
      <c r="A13" s="1376"/>
      <c r="B13" s="77" t="s">
        <v>1138</v>
      </c>
      <c r="C13" s="1379"/>
      <c r="D13" s="1381"/>
      <c r="E13" s="85" t="s">
        <v>1137</v>
      </c>
      <c r="F13" s="1538"/>
      <c r="G13" s="1381"/>
      <c r="H13" s="127" t="s">
        <v>1136</v>
      </c>
      <c r="I13" s="1536"/>
      <c r="J13" s="81">
        <v>1</v>
      </c>
      <c r="K13" s="94" t="s">
        <v>129</v>
      </c>
      <c r="L13" s="1425"/>
      <c r="M13" s="77" t="s">
        <v>476</v>
      </c>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45"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50.1" customHeight="1"/>
    <row r="239" spans="1:15" ht="50.1" customHeight="1"/>
    <row r="240" spans="1:15" ht="50.1" customHeight="1"/>
    <row r="241" spans="3:15" ht="50.1" customHeight="1"/>
    <row r="242" spans="3:15" ht="50.1" customHeight="1"/>
    <row r="243" spans="3:15" ht="50.1" customHeight="1"/>
    <row r="244" spans="3:15" ht="50.1" customHeight="1"/>
    <row r="245" spans="3:15" s="65" customFormat="1" ht="50.1" customHeight="1">
      <c r="C245" s="87"/>
      <c r="D245" s="88"/>
      <c r="E245" s="84"/>
      <c r="F245" s="72"/>
      <c r="G245" s="88"/>
      <c r="H245" s="84"/>
      <c r="I245" s="117"/>
      <c r="J245" s="116"/>
      <c r="K245" s="116"/>
      <c r="L245" s="88"/>
      <c r="N245" s="115"/>
      <c r="O245" s="114"/>
    </row>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A8:A9"/>
    <mergeCell ref="C8:C9"/>
    <mergeCell ref="D8:D9"/>
    <mergeCell ref="F8:F9"/>
    <mergeCell ref="G8:G9"/>
    <mergeCell ref="I8:I9"/>
    <mergeCell ref="L8:L9"/>
    <mergeCell ref="N8:N9"/>
    <mergeCell ref="L4:L5"/>
    <mergeCell ref="N4:N5"/>
    <mergeCell ref="I4:I5"/>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1" manualBreakCount="1">
    <brk id="3" max="1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O245"/>
  <sheetViews>
    <sheetView view="pageBreakPreview" zoomScale="110" zoomScaleNormal="100" zoomScaleSheetLayoutView="110" zoomScalePageLayoutView="120" workbookViewId="0">
      <selection activeCell="M14" sqref="M14"/>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99">
        <v>48</v>
      </c>
      <c r="B4" s="68" t="s">
        <v>868</v>
      </c>
      <c r="C4" s="1362">
        <v>2035</v>
      </c>
      <c r="D4" s="1364" t="s">
        <v>889</v>
      </c>
      <c r="E4" s="84" t="s">
        <v>532</v>
      </c>
      <c r="F4" s="1476">
        <v>246</v>
      </c>
      <c r="G4" s="1443" t="s">
        <v>889</v>
      </c>
      <c r="H4" s="139" t="s">
        <v>2015</v>
      </c>
      <c r="I4" s="1539" t="s">
        <v>935</v>
      </c>
      <c r="J4" s="97">
        <f>133+238+200+246</f>
        <v>817</v>
      </c>
      <c r="K4" s="131" t="s">
        <v>889</v>
      </c>
      <c r="L4" s="1364" t="s">
        <v>440</v>
      </c>
      <c r="M4" s="66" t="s">
        <v>474</v>
      </c>
      <c r="N4" s="1369" t="s">
        <v>936</v>
      </c>
      <c r="O4" s="118"/>
    </row>
    <row r="5" spans="1:15" ht="30" customHeight="1">
      <c r="A5" s="1600"/>
      <c r="B5" s="68" t="s">
        <v>937</v>
      </c>
      <c r="C5" s="1363"/>
      <c r="D5" s="1365"/>
      <c r="E5" s="84" t="s">
        <v>938</v>
      </c>
      <c r="F5" s="1603"/>
      <c r="G5" s="1595"/>
      <c r="H5" s="98" t="s">
        <v>939</v>
      </c>
      <c r="I5" s="1604"/>
      <c r="J5" s="97" t="s">
        <v>940</v>
      </c>
      <c r="K5" s="131" t="s">
        <v>889</v>
      </c>
      <c r="L5" s="1365"/>
      <c r="M5" s="66" t="s">
        <v>499</v>
      </c>
      <c r="N5" s="1369"/>
      <c r="O5" s="118"/>
    </row>
    <row r="6" spans="1:15" ht="30" customHeight="1">
      <c r="A6" s="153"/>
      <c r="B6" s="134"/>
      <c r="C6" s="133"/>
      <c r="D6" s="131"/>
      <c r="F6" s="154"/>
      <c r="G6" s="152"/>
      <c r="H6" s="98"/>
      <c r="I6" s="161"/>
      <c r="J6" s="97"/>
      <c r="K6" s="131"/>
      <c r="L6" s="131"/>
      <c r="M6" s="66"/>
      <c r="N6" s="129"/>
      <c r="O6" s="118"/>
    </row>
    <row r="7" spans="1:15" ht="30" customHeight="1">
      <c r="A7" s="153"/>
      <c r="B7" s="134"/>
      <c r="C7" s="133"/>
      <c r="D7" s="131"/>
      <c r="F7" s="154"/>
      <c r="G7" s="152"/>
      <c r="H7" s="98"/>
      <c r="I7" s="161"/>
      <c r="J7" s="97"/>
      <c r="K7" s="131"/>
      <c r="L7" s="131"/>
      <c r="M7" s="66"/>
      <c r="N7" s="129"/>
      <c r="O7" s="118"/>
    </row>
    <row r="8" spans="1:15" ht="30" customHeight="1">
      <c r="A8" s="1376"/>
      <c r="B8" s="128"/>
      <c r="C8" s="1378"/>
      <c r="D8" s="1380"/>
      <c r="E8" s="85"/>
      <c r="F8" s="1378"/>
      <c r="G8" s="1380"/>
      <c r="H8" s="85"/>
      <c r="I8" s="1535"/>
      <c r="J8" s="81"/>
      <c r="K8" s="94"/>
      <c r="L8" s="1425"/>
      <c r="M8" s="77"/>
      <c r="N8" s="1535"/>
      <c r="O8" s="118"/>
    </row>
    <row r="9" spans="1:15" ht="30" customHeight="1">
      <c r="A9" s="1376"/>
      <c r="B9" s="77"/>
      <c r="C9" s="1379"/>
      <c r="D9" s="1381"/>
      <c r="E9" s="85"/>
      <c r="F9" s="1379"/>
      <c r="G9" s="1381"/>
      <c r="H9" s="127"/>
      <c r="I9" s="1536"/>
      <c r="J9" s="81"/>
      <c r="K9" s="94"/>
      <c r="L9" s="1425"/>
      <c r="M9" s="77"/>
      <c r="N9" s="1537"/>
      <c r="O9" s="118"/>
    </row>
    <row r="10" spans="1:15" ht="30" customHeight="1">
      <c r="A10" s="1376"/>
      <c r="B10" s="128"/>
      <c r="C10" s="1378"/>
      <c r="D10" s="1380"/>
      <c r="E10" s="85"/>
      <c r="F10" s="1378"/>
      <c r="G10" s="1380"/>
      <c r="H10" s="85"/>
      <c r="I10" s="1535"/>
      <c r="J10" s="81"/>
      <c r="K10" s="94"/>
      <c r="L10" s="1425"/>
      <c r="M10" s="77"/>
      <c r="N10" s="1535"/>
      <c r="O10" s="118"/>
    </row>
    <row r="11" spans="1:15" ht="30" customHeight="1">
      <c r="A11" s="1376"/>
      <c r="B11" s="77"/>
      <c r="C11" s="1379"/>
      <c r="D11" s="1381"/>
      <c r="E11" s="85"/>
      <c r="F11" s="1379"/>
      <c r="G11" s="1381"/>
      <c r="H11" s="127"/>
      <c r="I11" s="1536"/>
      <c r="J11" s="81"/>
      <c r="K11" s="94"/>
      <c r="L11" s="1425"/>
      <c r="M11" s="77"/>
      <c r="N11" s="1537"/>
      <c r="O11" s="118"/>
    </row>
    <row r="12" spans="1:15" ht="30" customHeight="1">
      <c r="A12" s="1376"/>
      <c r="B12" s="128"/>
      <c r="C12" s="1378"/>
      <c r="D12" s="1380"/>
      <c r="E12" s="85"/>
      <c r="F12" s="1382"/>
      <c r="G12" s="1380"/>
      <c r="H12" s="85"/>
      <c r="I12" s="1535"/>
      <c r="J12" s="81"/>
      <c r="K12" s="94"/>
      <c r="L12" s="1425"/>
      <c r="M12" s="77"/>
      <c r="N12" s="1535"/>
      <c r="O12" s="118"/>
    </row>
    <row r="13" spans="1:15" ht="30" customHeight="1">
      <c r="A13" s="1376"/>
      <c r="B13" s="77"/>
      <c r="C13" s="1379"/>
      <c r="D13" s="1381"/>
      <c r="E13" s="85"/>
      <c r="F13" s="1538"/>
      <c r="G13" s="1381"/>
      <c r="H13" s="127"/>
      <c r="I13" s="1536"/>
      <c r="J13" s="81"/>
      <c r="K13" s="94"/>
      <c r="L13" s="1425"/>
      <c r="M13" s="77"/>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50.1" customHeight="1"/>
    <row r="239" spans="1:15" ht="50.1" customHeight="1"/>
    <row r="240" spans="1:15" ht="50.1" customHeight="1"/>
    <row r="241" spans="3:15" ht="50.1" customHeight="1"/>
    <row r="242" spans="3:15" ht="50.1" customHeight="1"/>
    <row r="243" spans="3:15" ht="50.1" customHeight="1"/>
    <row r="244" spans="3:15" ht="50.1" customHeight="1"/>
    <row r="245" spans="3:15" s="65" customFormat="1" ht="50.1" customHeight="1">
      <c r="C245" s="87"/>
      <c r="D245" s="88"/>
      <c r="E245" s="84"/>
      <c r="F245" s="72"/>
      <c r="G245" s="88"/>
      <c r="H245" s="84"/>
      <c r="I245" s="117"/>
      <c r="J245" s="116"/>
      <c r="K245" s="116"/>
      <c r="L245" s="88"/>
      <c r="N245" s="115"/>
      <c r="O245" s="114"/>
    </row>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A8:A9"/>
    <mergeCell ref="C8:C9"/>
    <mergeCell ref="D8:D9"/>
    <mergeCell ref="F8:F9"/>
    <mergeCell ref="G8:G9"/>
    <mergeCell ref="I8:I9"/>
    <mergeCell ref="L8:L9"/>
    <mergeCell ref="N8:N9"/>
    <mergeCell ref="L4:L5"/>
    <mergeCell ref="N4:N5"/>
    <mergeCell ref="I4:I5"/>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O187"/>
  <sheetViews>
    <sheetView view="pageBreakPreview" zoomScale="110" zoomScaleNormal="100" zoomScaleSheetLayoutView="110" zoomScalePageLayoutView="120" workbookViewId="0">
      <selection activeCell="E10" sqref="E10"/>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602">
        <v>49</v>
      </c>
      <c r="C4" s="1362">
        <v>7400</v>
      </c>
      <c r="D4" s="1364" t="s">
        <v>941</v>
      </c>
      <c r="E4" s="84" t="s">
        <v>927</v>
      </c>
      <c r="F4" s="1476"/>
      <c r="G4" s="1364" t="s">
        <v>941</v>
      </c>
      <c r="I4" s="1539" t="s">
        <v>942</v>
      </c>
      <c r="J4" s="90"/>
      <c r="K4" s="76"/>
      <c r="L4" s="1364"/>
      <c r="M4" s="66"/>
      <c r="N4" s="1397"/>
      <c r="O4" s="118"/>
    </row>
    <row r="5" spans="1:15" ht="30" customHeight="1">
      <c r="A5" s="1607"/>
      <c r="B5" s="99" t="s">
        <v>943</v>
      </c>
      <c r="C5" s="1608"/>
      <c r="D5" s="1605"/>
      <c r="E5" s="100"/>
      <c r="F5" s="1609"/>
      <c r="G5" s="1365"/>
      <c r="H5" s="100"/>
      <c r="I5" s="1610"/>
      <c r="J5" s="101"/>
      <c r="K5" s="102"/>
      <c r="L5" s="1605"/>
      <c r="M5" s="99"/>
      <c r="N5" s="1606"/>
      <c r="O5" s="118"/>
    </row>
    <row r="6" spans="1:15" ht="30" customHeight="1">
      <c r="A6" s="126"/>
      <c r="B6" s="77"/>
      <c r="C6" s="125"/>
      <c r="D6" s="124"/>
      <c r="E6" s="85"/>
      <c r="F6" s="123"/>
      <c r="G6" s="122"/>
      <c r="H6" s="85"/>
      <c r="I6" s="121"/>
      <c r="J6" s="81"/>
      <c r="K6" s="94"/>
      <c r="L6" s="120"/>
      <c r="M6" s="77"/>
      <c r="N6" s="119"/>
      <c r="O6" s="118"/>
    </row>
    <row r="7" spans="1:15" ht="30" customHeight="1">
      <c r="A7" s="126"/>
      <c r="B7" s="77"/>
      <c r="C7" s="125"/>
      <c r="D7" s="124"/>
      <c r="E7" s="85"/>
      <c r="F7" s="123"/>
      <c r="G7" s="122"/>
      <c r="H7" s="85"/>
      <c r="I7" s="121"/>
      <c r="J7" s="81"/>
      <c r="K7" s="94"/>
      <c r="L7" s="120"/>
      <c r="M7" s="77"/>
      <c r="N7" s="119"/>
      <c r="O7" s="118"/>
    </row>
    <row r="8" spans="1:15" ht="30" customHeight="1">
      <c r="A8" s="126"/>
      <c r="B8" s="77"/>
      <c r="C8" s="125"/>
      <c r="D8" s="124"/>
      <c r="E8" s="85"/>
      <c r="F8" s="123"/>
      <c r="G8" s="122"/>
      <c r="H8" s="85"/>
      <c r="I8" s="121"/>
      <c r="J8" s="81"/>
      <c r="K8" s="94"/>
      <c r="L8" s="120"/>
      <c r="M8" s="77"/>
      <c r="N8" s="119"/>
      <c r="O8" s="118"/>
    </row>
    <row r="9" spans="1:15" ht="30" customHeight="1">
      <c r="A9" s="126"/>
      <c r="B9" s="77"/>
      <c r="C9" s="125"/>
      <c r="D9" s="124"/>
      <c r="E9" s="85"/>
      <c r="F9" s="123"/>
      <c r="G9" s="122"/>
      <c r="H9" s="85"/>
      <c r="I9" s="121"/>
      <c r="J9" s="81"/>
      <c r="K9" s="94"/>
      <c r="L9" s="120"/>
      <c r="M9" s="77"/>
      <c r="N9" s="119"/>
      <c r="O9" s="118"/>
    </row>
    <row r="10" spans="1:15" ht="30" customHeight="1">
      <c r="A10" s="126"/>
      <c r="B10" s="77"/>
      <c r="C10" s="125"/>
      <c r="D10" s="124"/>
      <c r="E10" s="85"/>
      <c r="F10" s="123"/>
      <c r="G10" s="122"/>
      <c r="H10" s="85"/>
      <c r="I10" s="121"/>
      <c r="J10" s="81"/>
      <c r="K10" s="94"/>
      <c r="L10" s="120"/>
      <c r="M10" s="77"/>
      <c r="N10" s="119"/>
      <c r="O10" s="118"/>
    </row>
    <row r="11" spans="1:15" ht="30" customHeight="1">
      <c r="A11" s="126"/>
      <c r="B11" s="77"/>
      <c r="C11" s="125"/>
      <c r="D11" s="124"/>
      <c r="E11" s="85"/>
      <c r="F11" s="123"/>
      <c r="G11" s="122"/>
      <c r="H11" s="85"/>
      <c r="I11" s="121"/>
      <c r="J11" s="81"/>
      <c r="K11" s="94"/>
      <c r="L11" s="120"/>
      <c r="M11" s="77"/>
      <c r="N11" s="119"/>
      <c r="O11" s="118"/>
    </row>
    <row r="12" spans="1:15" ht="30" customHeight="1">
      <c r="A12" s="126"/>
      <c r="B12" s="77"/>
      <c r="C12" s="125"/>
      <c r="D12" s="124"/>
      <c r="E12" s="85"/>
      <c r="F12" s="123"/>
      <c r="G12" s="122"/>
      <c r="H12" s="85"/>
      <c r="I12" s="121"/>
      <c r="J12" s="81"/>
      <c r="K12" s="94"/>
      <c r="L12" s="120"/>
      <c r="M12" s="77"/>
      <c r="N12" s="119"/>
      <c r="O12" s="118"/>
    </row>
    <row r="13" spans="1:15" ht="30" customHeight="1">
      <c r="A13" s="126"/>
      <c r="B13" s="77"/>
      <c r="C13" s="125"/>
      <c r="D13" s="124"/>
      <c r="E13" s="85"/>
      <c r="F13" s="123"/>
      <c r="G13" s="122"/>
      <c r="H13" s="85"/>
      <c r="I13" s="121"/>
      <c r="J13" s="81"/>
      <c r="K13" s="94"/>
      <c r="L13" s="120"/>
      <c r="M13" s="77"/>
      <c r="N13" s="119"/>
      <c r="O13" s="118"/>
    </row>
    <row r="14" spans="1:15" ht="45" customHeight="1">
      <c r="A14" s="126"/>
      <c r="B14" s="77"/>
      <c r="C14" s="125"/>
      <c r="D14" s="124"/>
      <c r="E14" s="85"/>
      <c r="F14" s="123"/>
      <c r="G14" s="122"/>
      <c r="H14" s="85"/>
      <c r="I14" s="121"/>
      <c r="J14" s="81"/>
      <c r="K14" s="94"/>
      <c r="L14" s="120"/>
      <c r="M14" s="77"/>
      <c r="N14" s="119"/>
      <c r="O14" s="118"/>
    </row>
    <row r="15" spans="1:15" ht="45" customHeight="1">
      <c r="A15" s="126"/>
      <c r="B15" s="77"/>
      <c r="C15" s="125"/>
      <c r="D15" s="124"/>
      <c r="E15" s="85"/>
      <c r="F15" s="123"/>
      <c r="G15" s="122"/>
      <c r="H15" s="85"/>
      <c r="I15" s="121"/>
      <c r="J15" s="81"/>
      <c r="K15" s="94"/>
      <c r="L15" s="120"/>
      <c r="M15" s="77"/>
      <c r="N15" s="119"/>
      <c r="O15" s="118"/>
    </row>
    <row r="16" spans="1:15" ht="45" customHeight="1">
      <c r="A16" s="126"/>
      <c r="B16" s="77"/>
      <c r="C16" s="125"/>
      <c r="D16" s="124"/>
      <c r="E16" s="85"/>
      <c r="F16" s="123"/>
      <c r="G16" s="122"/>
      <c r="H16" s="85"/>
      <c r="I16" s="121"/>
      <c r="J16" s="81"/>
      <c r="K16" s="94"/>
      <c r="L16" s="120"/>
      <c r="M16" s="77"/>
      <c r="N16" s="119"/>
      <c r="O16" s="118"/>
    </row>
    <row r="17" spans="1:15" ht="45" customHeight="1">
      <c r="A17" s="126"/>
      <c r="B17" s="77"/>
      <c r="C17" s="125"/>
      <c r="D17" s="124"/>
      <c r="E17" s="85"/>
      <c r="F17" s="123"/>
      <c r="G17" s="122"/>
      <c r="H17" s="85"/>
      <c r="I17" s="121"/>
      <c r="J17" s="81"/>
      <c r="K17" s="94"/>
      <c r="L17" s="120"/>
      <c r="M17" s="77"/>
      <c r="N17" s="119"/>
      <c r="O17" s="118"/>
    </row>
    <row r="18" spans="1:15" ht="45" customHeight="1">
      <c r="A18" s="126"/>
      <c r="B18" s="77"/>
      <c r="C18" s="125"/>
      <c r="D18" s="124"/>
      <c r="E18" s="85"/>
      <c r="F18" s="123"/>
      <c r="G18" s="122"/>
      <c r="H18" s="85"/>
      <c r="I18" s="121"/>
      <c r="J18" s="81"/>
      <c r="K18" s="94"/>
      <c r="L18" s="120"/>
      <c r="M18" s="77"/>
      <c r="N18" s="119"/>
      <c r="O18" s="118"/>
    </row>
    <row r="19" spans="1:15" ht="45" customHeight="1">
      <c r="A19" s="126"/>
      <c r="B19" s="77"/>
      <c r="C19" s="125"/>
      <c r="D19" s="124"/>
      <c r="E19" s="85"/>
      <c r="F19" s="123"/>
      <c r="G19" s="122"/>
      <c r="H19" s="85"/>
      <c r="I19" s="121"/>
      <c r="J19" s="81"/>
      <c r="K19" s="94"/>
      <c r="L19" s="120"/>
      <c r="M19" s="77"/>
      <c r="N19" s="119"/>
      <c r="O19" s="118"/>
    </row>
    <row r="20" spans="1:15" ht="45" customHeight="1">
      <c r="A20" s="126"/>
      <c r="B20" s="77"/>
      <c r="C20" s="125"/>
      <c r="D20" s="124"/>
      <c r="E20" s="85"/>
      <c r="F20" s="123"/>
      <c r="G20" s="122"/>
      <c r="H20" s="85"/>
      <c r="I20" s="121"/>
      <c r="J20" s="81"/>
      <c r="K20" s="94"/>
      <c r="L20" s="120"/>
      <c r="M20" s="77"/>
      <c r="N20" s="119"/>
      <c r="O20" s="118"/>
    </row>
    <row r="21" spans="1:15" ht="45" customHeight="1">
      <c r="A21" s="126"/>
      <c r="B21" s="77"/>
      <c r="C21" s="125"/>
      <c r="D21" s="124"/>
      <c r="E21" s="85"/>
      <c r="F21" s="123"/>
      <c r="G21" s="122"/>
      <c r="H21" s="85"/>
      <c r="I21" s="121"/>
      <c r="J21" s="81"/>
      <c r="K21" s="94"/>
      <c r="L21" s="120"/>
      <c r="M21" s="77"/>
      <c r="N21" s="119"/>
      <c r="O21" s="118"/>
    </row>
    <row r="22" spans="1:15" ht="45" customHeight="1">
      <c r="A22" s="126"/>
      <c r="B22" s="77"/>
      <c r="C22" s="125"/>
      <c r="D22" s="124"/>
      <c r="E22" s="85"/>
      <c r="F22" s="123"/>
      <c r="G22" s="122"/>
      <c r="H22" s="85"/>
      <c r="I22" s="121"/>
      <c r="J22" s="81"/>
      <c r="K22" s="94"/>
      <c r="L22" s="120"/>
      <c r="M22" s="77"/>
      <c r="N22" s="119"/>
      <c r="O22" s="118"/>
    </row>
    <row r="23" spans="1:15" ht="45" customHeight="1">
      <c r="A23" s="126"/>
      <c r="B23" s="77"/>
      <c r="C23" s="125"/>
      <c r="D23" s="124"/>
      <c r="E23" s="85"/>
      <c r="F23" s="123"/>
      <c r="G23" s="122"/>
      <c r="H23" s="85"/>
      <c r="I23" s="121"/>
      <c r="J23" s="81"/>
      <c r="K23" s="94"/>
      <c r="L23" s="120"/>
      <c r="M23" s="77"/>
      <c r="N23" s="119"/>
      <c r="O23" s="118"/>
    </row>
    <row r="24" spans="1:15" ht="45" customHeight="1">
      <c r="A24" s="126"/>
      <c r="B24" s="77"/>
      <c r="C24" s="125"/>
      <c r="D24" s="124"/>
      <c r="E24" s="85"/>
      <c r="F24" s="123"/>
      <c r="G24" s="122"/>
      <c r="H24" s="85"/>
      <c r="I24" s="121"/>
      <c r="J24" s="81"/>
      <c r="K24" s="94"/>
      <c r="L24" s="120"/>
      <c r="M24" s="77"/>
      <c r="N24" s="119"/>
      <c r="O24" s="118"/>
    </row>
    <row r="25" spans="1:15" ht="45"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50.1" customHeight="1"/>
    <row r="181" spans="1:15" ht="50.1" customHeight="1"/>
    <row r="182" spans="1:15" ht="50.1" customHeight="1"/>
    <row r="183" spans="1:15" ht="50.1" customHeight="1"/>
    <row r="184" spans="1:15" ht="50.1" customHeight="1"/>
    <row r="185" spans="1:15" ht="50.1" customHeight="1"/>
    <row r="186" spans="1:15" ht="50.1" customHeight="1"/>
    <row r="187" spans="1:15" s="65" customFormat="1" ht="50.1" customHeight="1">
      <c r="C187" s="87"/>
      <c r="D187" s="88"/>
      <c r="E187" s="84"/>
      <c r="F187" s="72"/>
      <c r="G187" s="88"/>
      <c r="H187" s="84"/>
      <c r="I187" s="117"/>
      <c r="J187" s="116"/>
      <c r="K187" s="116"/>
      <c r="L187" s="88"/>
      <c r="N187" s="115"/>
      <c r="O187" s="114"/>
    </row>
  </sheetData>
  <mergeCells count="17">
    <mergeCell ref="L4:L5"/>
    <mergeCell ref="N4:N5"/>
    <mergeCell ref="A4:A5"/>
    <mergeCell ref="C4:C5"/>
    <mergeCell ref="D4:D5"/>
    <mergeCell ref="F4:F5"/>
    <mergeCell ref="G4:G5"/>
    <mergeCell ref="I4:I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O247"/>
  <sheetViews>
    <sheetView view="pageBreakPreview" zoomScale="110" zoomScaleNormal="100" zoomScaleSheetLayoutView="110" zoomScalePageLayoutView="120" workbookViewId="0">
      <selection activeCell="D8" sqref="D8"/>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70">
        <v>50</v>
      </c>
      <c r="B4" s="82" t="s">
        <v>944</v>
      </c>
      <c r="C4" s="1378">
        <v>1</v>
      </c>
      <c r="D4" s="1380" t="s">
        <v>129</v>
      </c>
      <c r="E4" s="85" t="s">
        <v>945</v>
      </c>
      <c r="F4" s="1549">
        <v>1</v>
      </c>
      <c r="G4" s="1380" t="s">
        <v>129</v>
      </c>
      <c r="H4" s="85" t="s">
        <v>945</v>
      </c>
      <c r="I4" s="1615" t="s">
        <v>946</v>
      </c>
      <c r="J4" s="81">
        <v>1</v>
      </c>
      <c r="K4" s="94" t="s">
        <v>129</v>
      </c>
      <c r="L4" s="1612" t="s">
        <v>444</v>
      </c>
      <c r="M4" s="77"/>
      <c r="N4" s="1369" t="s">
        <v>947</v>
      </c>
      <c r="O4" s="118"/>
    </row>
    <row r="5" spans="1:15" ht="30" customHeight="1">
      <c r="A5" s="1611"/>
      <c r="B5" s="77" t="s">
        <v>948</v>
      </c>
      <c r="C5" s="1379"/>
      <c r="D5" s="1381"/>
      <c r="E5" s="85" t="s">
        <v>945</v>
      </c>
      <c r="F5" s="1538"/>
      <c r="G5" s="1381"/>
      <c r="H5" s="85" t="s">
        <v>449</v>
      </c>
      <c r="I5" s="1616"/>
      <c r="J5" s="81">
        <v>1</v>
      </c>
      <c r="K5" s="94" t="s">
        <v>129</v>
      </c>
      <c r="L5" s="1613"/>
      <c r="M5" s="77" t="s">
        <v>476</v>
      </c>
      <c r="N5" s="1614"/>
      <c r="O5" s="118"/>
    </row>
    <row r="6" spans="1:15" ht="30" customHeight="1">
      <c r="A6" s="1570">
        <v>51</v>
      </c>
      <c r="B6" s="82" t="s">
        <v>944</v>
      </c>
      <c r="C6" s="1378">
        <v>1</v>
      </c>
      <c r="D6" s="1380" t="s">
        <v>129</v>
      </c>
      <c r="E6" s="85" t="s">
        <v>749</v>
      </c>
      <c r="F6" s="1549">
        <v>1</v>
      </c>
      <c r="G6" s="1380" t="s">
        <v>129</v>
      </c>
      <c r="H6" s="85" t="s">
        <v>749</v>
      </c>
      <c r="I6" s="1615" t="s">
        <v>946</v>
      </c>
      <c r="J6" s="81">
        <v>1</v>
      </c>
      <c r="K6" s="94" t="s">
        <v>129</v>
      </c>
      <c r="L6" s="1612" t="s">
        <v>444</v>
      </c>
      <c r="M6" s="77"/>
      <c r="N6" s="1397" t="s">
        <v>949</v>
      </c>
      <c r="O6" s="118"/>
    </row>
    <row r="7" spans="1:15" ht="30" customHeight="1">
      <c r="A7" s="1611"/>
      <c r="B7" s="77" t="s">
        <v>948</v>
      </c>
      <c r="C7" s="1379"/>
      <c r="D7" s="1381"/>
      <c r="E7" s="85" t="s">
        <v>749</v>
      </c>
      <c r="F7" s="1538"/>
      <c r="G7" s="1381"/>
      <c r="H7" s="85" t="s">
        <v>449</v>
      </c>
      <c r="I7" s="1616"/>
      <c r="J7" s="81">
        <v>1</v>
      </c>
      <c r="K7" s="94" t="s">
        <v>129</v>
      </c>
      <c r="L7" s="1613"/>
      <c r="M7" s="77" t="s">
        <v>476</v>
      </c>
      <c r="N7" s="1617"/>
      <c r="O7" s="118"/>
    </row>
    <row r="8" spans="1:15" ht="30" customHeight="1">
      <c r="A8" s="113"/>
      <c r="B8" s="134"/>
      <c r="C8" s="133"/>
      <c r="D8" s="131"/>
      <c r="E8" s="69"/>
      <c r="F8" s="132"/>
      <c r="G8" s="131"/>
      <c r="I8" s="130"/>
      <c r="J8" s="91"/>
      <c r="K8" s="79"/>
      <c r="M8" s="77"/>
      <c r="N8" s="129"/>
      <c r="O8" s="118"/>
    </row>
    <row r="9" spans="1:15" ht="30" customHeight="1">
      <c r="A9" s="113"/>
      <c r="B9" s="134"/>
      <c r="C9" s="133"/>
      <c r="D9" s="131"/>
      <c r="E9" s="69"/>
      <c r="F9" s="132"/>
      <c r="G9" s="131"/>
      <c r="I9" s="130"/>
      <c r="J9" s="91"/>
      <c r="K9" s="79"/>
      <c r="M9" s="77"/>
      <c r="N9" s="129"/>
      <c r="O9" s="118"/>
    </row>
    <row r="10" spans="1:15" ht="30" customHeight="1">
      <c r="A10" s="1376" t="s">
        <v>1153</v>
      </c>
      <c r="B10" s="128" t="s">
        <v>1141</v>
      </c>
      <c r="C10" s="1378">
        <v>1</v>
      </c>
      <c r="D10" s="1380" t="s">
        <v>129</v>
      </c>
      <c r="E10" s="85" t="s">
        <v>1150</v>
      </c>
      <c r="F10" s="1378">
        <v>2</v>
      </c>
      <c r="G10" s="1380" t="s">
        <v>1143</v>
      </c>
      <c r="H10" s="85" t="s">
        <v>1150</v>
      </c>
      <c r="I10" s="1535" t="s">
        <v>1152</v>
      </c>
      <c r="J10" s="81">
        <v>66.510000000000005</v>
      </c>
      <c r="K10" s="94" t="s">
        <v>740</v>
      </c>
      <c r="L10" s="1425"/>
      <c r="M10" s="77"/>
      <c r="N10" s="1535" t="s">
        <v>1151</v>
      </c>
      <c r="O10" s="118"/>
    </row>
    <row r="11" spans="1:15" ht="30" customHeight="1">
      <c r="A11" s="1376"/>
      <c r="B11" s="77" t="s">
        <v>1138</v>
      </c>
      <c r="C11" s="1379"/>
      <c r="D11" s="1381"/>
      <c r="E11" s="85" t="s">
        <v>1150</v>
      </c>
      <c r="F11" s="1379"/>
      <c r="G11" s="1381"/>
      <c r="H11" s="127" t="s">
        <v>1149</v>
      </c>
      <c r="I11" s="1536"/>
      <c r="J11" s="81">
        <v>2</v>
      </c>
      <c r="K11" s="94" t="s">
        <v>1143</v>
      </c>
      <c r="L11" s="1425"/>
      <c r="M11" s="77" t="s">
        <v>476</v>
      </c>
      <c r="N11" s="1537"/>
      <c r="O11" s="118"/>
    </row>
    <row r="12" spans="1:15" ht="30" customHeight="1">
      <c r="A12" s="1376" t="s">
        <v>1148</v>
      </c>
      <c r="B12" s="128" t="s">
        <v>1141</v>
      </c>
      <c r="C12" s="1378">
        <v>1</v>
      </c>
      <c r="D12" s="1380" t="s">
        <v>129</v>
      </c>
      <c r="E12" s="85" t="s">
        <v>1145</v>
      </c>
      <c r="F12" s="1378">
        <v>4</v>
      </c>
      <c r="G12" s="1380" t="s">
        <v>1147</v>
      </c>
      <c r="H12" s="85" t="s">
        <v>1145</v>
      </c>
      <c r="I12" s="1535" t="s">
        <v>1140</v>
      </c>
      <c r="J12" s="81">
        <v>66.510000000000005</v>
      </c>
      <c r="K12" s="94" t="s">
        <v>740</v>
      </c>
      <c r="L12" s="1425"/>
      <c r="M12" s="77"/>
      <c r="N12" s="1535" t="s">
        <v>1146</v>
      </c>
      <c r="O12" s="118"/>
    </row>
    <row r="13" spans="1:15" ht="30" customHeight="1">
      <c r="A13" s="1376"/>
      <c r="B13" s="77" t="s">
        <v>1138</v>
      </c>
      <c r="C13" s="1379"/>
      <c r="D13" s="1381"/>
      <c r="E13" s="85" t="s">
        <v>1145</v>
      </c>
      <c r="F13" s="1379"/>
      <c r="G13" s="1381"/>
      <c r="H13" s="127" t="s">
        <v>1144</v>
      </c>
      <c r="I13" s="1536"/>
      <c r="J13" s="81">
        <v>2</v>
      </c>
      <c r="K13" s="94" t="s">
        <v>1143</v>
      </c>
      <c r="L13" s="1425"/>
      <c r="M13" s="77" t="s">
        <v>476</v>
      </c>
      <c r="N13" s="1537"/>
      <c r="O13" s="118"/>
    </row>
    <row r="14" spans="1:15" ht="30" customHeight="1">
      <c r="A14" s="1376" t="s">
        <v>1142</v>
      </c>
      <c r="B14" s="128" t="s">
        <v>1141</v>
      </c>
      <c r="C14" s="1378">
        <v>1</v>
      </c>
      <c r="D14" s="1380" t="s">
        <v>129</v>
      </c>
      <c r="E14" s="85" t="s">
        <v>1137</v>
      </c>
      <c r="F14" s="1382">
        <v>1</v>
      </c>
      <c r="G14" s="1380" t="s">
        <v>129</v>
      </c>
      <c r="H14" s="85" t="s">
        <v>1137</v>
      </c>
      <c r="I14" s="1535" t="s">
        <v>1140</v>
      </c>
      <c r="J14" s="81">
        <v>703</v>
      </c>
      <c r="K14" s="94" t="s">
        <v>460</v>
      </c>
      <c r="L14" s="1425"/>
      <c r="M14" s="77"/>
      <c r="N14" s="1535" t="s">
        <v>1139</v>
      </c>
      <c r="O14" s="118"/>
    </row>
    <row r="15" spans="1:15" ht="30" customHeight="1">
      <c r="A15" s="1376"/>
      <c r="B15" s="77" t="s">
        <v>1138</v>
      </c>
      <c r="C15" s="1379"/>
      <c r="D15" s="1381"/>
      <c r="E15" s="85" t="s">
        <v>1137</v>
      </c>
      <c r="F15" s="1538"/>
      <c r="G15" s="1381"/>
      <c r="H15" s="127" t="s">
        <v>1136</v>
      </c>
      <c r="I15" s="1536"/>
      <c r="J15" s="81">
        <v>1</v>
      </c>
      <c r="K15" s="94" t="s">
        <v>129</v>
      </c>
      <c r="L15" s="1425"/>
      <c r="M15" s="77" t="s">
        <v>476</v>
      </c>
      <c r="N15" s="1537"/>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30" customHeight="1">
      <c r="A23" s="126"/>
      <c r="B23" s="77"/>
      <c r="C23" s="125"/>
      <c r="D23" s="124"/>
      <c r="E23" s="85"/>
      <c r="F23" s="123"/>
      <c r="G23" s="122"/>
      <c r="H23" s="85"/>
      <c r="I23" s="121"/>
      <c r="J23" s="81"/>
      <c r="K23" s="94"/>
      <c r="L23" s="120"/>
      <c r="M23" s="77"/>
      <c r="N23" s="119"/>
      <c r="O23" s="118"/>
    </row>
    <row r="24" spans="1:15" ht="30" customHeight="1">
      <c r="A24" s="126"/>
      <c r="B24" s="77"/>
      <c r="C24" s="125"/>
      <c r="D24" s="124"/>
      <c r="E24" s="85"/>
      <c r="F24" s="123"/>
      <c r="G24" s="122"/>
      <c r="H24" s="85"/>
      <c r="I24" s="121"/>
      <c r="J24" s="81"/>
      <c r="K24" s="94"/>
      <c r="L24" s="120"/>
      <c r="M24" s="77"/>
      <c r="N24" s="119"/>
      <c r="O24" s="118"/>
    </row>
    <row r="25" spans="1:15" ht="30" customHeight="1">
      <c r="A25" s="126"/>
      <c r="B25" s="77"/>
      <c r="C25" s="125"/>
      <c r="D25" s="124"/>
      <c r="E25" s="85"/>
      <c r="F25" s="123"/>
      <c r="G25" s="122"/>
      <c r="H25" s="85"/>
      <c r="I25" s="121"/>
      <c r="J25" s="81"/>
      <c r="K25" s="94"/>
      <c r="L25" s="120"/>
      <c r="M25" s="77"/>
      <c r="N25" s="119"/>
      <c r="O25" s="118"/>
    </row>
    <row r="26" spans="1:15" ht="30" customHeight="1">
      <c r="A26" s="126"/>
      <c r="B26" s="77"/>
      <c r="C26" s="125"/>
      <c r="D26" s="124"/>
      <c r="E26" s="85"/>
      <c r="F26" s="123"/>
      <c r="G26" s="122"/>
      <c r="H26" s="85"/>
      <c r="I26" s="121"/>
      <c r="J26" s="81"/>
      <c r="K26" s="94"/>
      <c r="L26" s="120"/>
      <c r="M26" s="77"/>
      <c r="N26" s="119"/>
      <c r="O26" s="118"/>
    </row>
    <row r="27" spans="1:15" ht="30" customHeight="1">
      <c r="A27" s="126"/>
      <c r="B27" s="77"/>
      <c r="C27" s="125"/>
      <c r="D27" s="124"/>
      <c r="E27" s="85"/>
      <c r="F27" s="123"/>
      <c r="G27" s="122"/>
      <c r="H27" s="85"/>
      <c r="I27" s="121"/>
      <c r="J27" s="81"/>
      <c r="K27" s="94"/>
      <c r="L27" s="120"/>
      <c r="M27" s="77"/>
      <c r="N27" s="119"/>
      <c r="O27" s="118"/>
    </row>
    <row r="28" spans="1:15" ht="30" customHeight="1">
      <c r="A28" s="126"/>
      <c r="B28" s="77"/>
      <c r="C28" s="125"/>
      <c r="D28" s="124"/>
      <c r="E28" s="85"/>
      <c r="F28" s="123"/>
      <c r="G28" s="122"/>
      <c r="H28" s="85"/>
      <c r="I28" s="121"/>
      <c r="J28" s="81"/>
      <c r="K28" s="94"/>
      <c r="L28" s="120"/>
      <c r="M28" s="77"/>
      <c r="N28" s="119"/>
      <c r="O28" s="118"/>
    </row>
    <row r="29" spans="1:15" ht="30" customHeight="1">
      <c r="A29" s="126"/>
      <c r="B29" s="77"/>
      <c r="C29" s="125"/>
      <c r="D29" s="124"/>
      <c r="E29" s="85"/>
      <c r="F29" s="123"/>
      <c r="G29" s="122"/>
      <c r="H29" s="85"/>
      <c r="I29" s="121"/>
      <c r="J29" s="81"/>
      <c r="K29" s="94"/>
      <c r="L29" s="120"/>
      <c r="M29" s="77"/>
      <c r="N29" s="119"/>
      <c r="O29" s="118"/>
    </row>
    <row r="30" spans="1:15" ht="30" customHeight="1">
      <c r="A30" s="126"/>
      <c r="B30" s="77"/>
      <c r="C30" s="125"/>
      <c r="D30" s="124"/>
      <c r="E30" s="85"/>
      <c r="F30" s="123"/>
      <c r="G30" s="122"/>
      <c r="H30" s="85"/>
      <c r="I30" s="121"/>
      <c r="J30" s="81"/>
      <c r="K30" s="94"/>
      <c r="L30" s="120"/>
      <c r="M30" s="77"/>
      <c r="N30" s="119"/>
      <c r="O30" s="118"/>
    </row>
    <row r="31" spans="1:15" ht="30" customHeight="1">
      <c r="A31" s="126"/>
      <c r="B31" s="77"/>
      <c r="C31" s="125"/>
      <c r="D31" s="124"/>
      <c r="E31" s="85"/>
      <c r="F31" s="123"/>
      <c r="G31" s="122"/>
      <c r="H31" s="85"/>
      <c r="I31" s="121"/>
      <c r="J31" s="81"/>
      <c r="K31" s="94"/>
      <c r="L31" s="120"/>
      <c r="M31" s="77"/>
      <c r="N31" s="119"/>
      <c r="O31" s="118"/>
    </row>
    <row r="32" spans="1:15" ht="30" customHeight="1">
      <c r="A32" s="126"/>
      <c r="B32" s="77"/>
      <c r="C32" s="125"/>
      <c r="D32" s="124"/>
      <c r="E32" s="85"/>
      <c r="F32" s="123"/>
      <c r="G32" s="122"/>
      <c r="H32" s="85"/>
      <c r="I32" s="121"/>
      <c r="J32" s="81"/>
      <c r="K32" s="94"/>
      <c r="L32" s="120"/>
      <c r="M32" s="77"/>
      <c r="N32" s="119"/>
      <c r="O32" s="118"/>
    </row>
    <row r="33" spans="1:15" ht="30" customHeight="1">
      <c r="A33" s="126"/>
      <c r="B33" s="77"/>
      <c r="C33" s="125"/>
      <c r="D33" s="124"/>
      <c r="E33" s="85"/>
      <c r="F33" s="123"/>
      <c r="G33" s="122"/>
      <c r="H33" s="85"/>
      <c r="I33" s="121"/>
      <c r="J33" s="81"/>
      <c r="K33" s="94"/>
      <c r="L33" s="120"/>
      <c r="M33" s="77"/>
      <c r="N33" s="119"/>
      <c r="O33" s="118"/>
    </row>
    <row r="34" spans="1:15" ht="30" customHeight="1">
      <c r="A34" s="126"/>
      <c r="B34" s="77"/>
      <c r="C34" s="125"/>
      <c r="D34" s="124"/>
      <c r="E34" s="85"/>
      <c r="F34" s="123"/>
      <c r="G34" s="122"/>
      <c r="H34" s="85"/>
      <c r="I34" s="121"/>
      <c r="J34" s="81"/>
      <c r="K34" s="94"/>
      <c r="L34" s="120"/>
      <c r="M34" s="77"/>
      <c r="N34" s="119"/>
      <c r="O34" s="118"/>
    </row>
    <row r="35" spans="1:15" ht="30" customHeight="1">
      <c r="A35" s="126"/>
      <c r="B35" s="77"/>
      <c r="C35" s="125"/>
      <c r="D35" s="124"/>
      <c r="E35" s="85"/>
      <c r="F35" s="123"/>
      <c r="G35" s="122"/>
      <c r="H35" s="85"/>
      <c r="I35" s="121"/>
      <c r="J35" s="81"/>
      <c r="K35" s="94"/>
      <c r="L35" s="120"/>
      <c r="M35" s="77"/>
      <c r="N35" s="119"/>
      <c r="O35" s="118"/>
    </row>
    <row r="36" spans="1:15" ht="30" customHeight="1">
      <c r="A36" s="126"/>
      <c r="B36" s="77"/>
      <c r="C36" s="125"/>
      <c r="D36" s="124"/>
      <c r="E36" s="85"/>
      <c r="F36" s="123"/>
      <c r="G36" s="122"/>
      <c r="H36" s="85"/>
      <c r="I36" s="121"/>
      <c r="J36" s="81"/>
      <c r="K36" s="94"/>
      <c r="L36" s="120"/>
      <c r="M36" s="77"/>
      <c r="N36" s="119"/>
      <c r="O36" s="118"/>
    </row>
    <row r="37" spans="1:15" ht="30" customHeight="1">
      <c r="A37" s="126"/>
      <c r="B37" s="77"/>
      <c r="C37" s="125"/>
      <c r="D37" s="124"/>
      <c r="E37" s="85"/>
      <c r="F37" s="123"/>
      <c r="G37" s="122"/>
      <c r="H37" s="85"/>
      <c r="I37" s="121"/>
      <c r="J37" s="81"/>
      <c r="K37" s="94"/>
      <c r="L37" s="120"/>
      <c r="M37" s="77"/>
      <c r="N37" s="119"/>
      <c r="O37" s="118"/>
    </row>
    <row r="38" spans="1:15" ht="30" customHeight="1">
      <c r="A38" s="126"/>
      <c r="B38" s="77"/>
      <c r="C38" s="125"/>
      <c r="D38" s="124"/>
      <c r="E38" s="85"/>
      <c r="F38" s="123"/>
      <c r="G38" s="122"/>
      <c r="H38" s="85"/>
      <c r="I38" s="121"/>
      <c r="J38" s="81"/>
      <c r="K38" s="94"/>
      <c r="L38" s="120"/>
      <c r="M38" s="77"/>
      <c r="N38" s="119"/>
      <c r="O38" s="118"/>
    </row>
    <row r="39" spans="1:15" ht="30" customHeight="1">
      <c r="A39" s="126"/>
      <c r="B39" s="77"/>
      <c r="C39" s="125"/>
      <c r="D39" s="124"/>
      <c r="E39" s="85"/>
      <c r="F39" s="123"/>
      <c r="G39" s="122"/>
      <c r="H39" s="85"/>
      <c r="I39" s="121"/>
      <c r="J39" s="81"/>
      <c r="K39" s="94"/>
      <c r="L39" s="120"/>
      <c r="M39" s="77"/>
      <c r="N39" s="119"/>
      <c r="O39" s="118"/>
    </row>
    <row r="40" spans="1:15" ht="30" customHeight="1">
      <c r="A40" s="126"/>
      <c r="B40" s="77"/>
      <c r="C40" s="125"/>
      <c r="D40" s="124"/>
      <c r="E40" s="85"/>
      <c r="F40" s="123"/>
      <c r="G40" s="122"/>
      <c r="H40" s="85"/>
      <c r="I40" s="121"/>
      <c r="J40" s="81"/>
      <c r="K40" s="94"/>
      <c r="L40" s="120"/>
      <c r="M40" s="77"/>
      <c r="N40" s="119"/>
      <c r="O40" s="118"/>
    </row>
    <row r="41" spans="1:15" ht="30" customHeight="1">
      <c r="A41" s="126"/>
      <c r="B41" s="77"/>
      <c r="C41" s="125"/>
      <c r="D41" s="124"/>
      <c r="E41" s="85"/>
      <c r="F41" s="123"/>
      <c r="G41" s="122"/>
      <c r="H41" s="85"/>
      <c r="I41" s="121"/>
      <c r="J41" s="81"/>
      <c r="K41" s="94"/>
      <c r="L41" s="120"/>
      <c r="M41" s="77"/>
      <c r="N41" s="119"/>
      <c r="O41" s="118"/>
    </row>
    <row r="42" spans="1:15" ht="30" customHeight="1">
      <c r="A42" s="126"/>
      <c r="B42" s="77"/>
      <c r="C42" s="125"/>
      <c r="D42" s="124"/>
      <c r="E42" s="85"/>
      <c r="F42" s="123"/>
      <c r="G42" s="122"/>
      <c r="H42" s="85"/>
      <c r="I42" s="121"/>
      <c r="J42" s="81"/>
      <c r="K42" s="94"/>
      <c r="L42" s="120"/>
      <c r="M42" s="77"/>
      <c r="N42" s="119"/>
      <c r="O42" s="118"/>
    </row>
    <row r="43" spans="1:15" ht="30" customHeight="1">
      <c r="A43" s="126"/>
      <c r="B43" s="77"/>
      <c r="C43" s="125"/>
      <c r="D43" s="124"/>
      <c r="E43" s="85"/>
      <c r="F43" s="123"/>
      <c r="G43" s="122"/>
      <c r="H43" s="85"/>
      <c r="I43" s="121"/>
      <c r="J43" s="81"/>
      <c r="K43" s="94"/>
      <c r="L43" s="120"/>
      <c r="M43" s="77"/>
      <c r="N43" s="119"/>
      <c r="O43" s="118"/>
    </row>
    <row r="44" spans="1:15" ht="30" customHeight="1">
      <c r="A44" s="126"/>
      <c r="B44" s="77"/>
      <c r="C44" s="125"/>
      <c r="D44" s="124"/>
      <c r="E44" s="85"/>
      <c r="F44" s="123"/>
      <c r="G44" s="122"/>
      <c r="H44" s="85"/>
      <c r="I44" s="121"/>
      <c r="J44" s="81"/>
      <c r="K44" s="94"/>
      <c r="L44" s="120"/>
      <c r="M44" s="77"/>
      <c r="N44" s="119"/>
      <c r="O44" s="118"/>
    </row>
    <row r="45" spans="1:15" ht="30" customHeight="1">
      <c r="A45" s="126"/>
      <c r="B45" s="77"/>
      <c r="C45" s="125"/>
      <c r="D45" s="124"/>
      <c r="E45" s="85"/>
      <c r="F45" s="123"/>
      <c r="G45" s="122"/>
      <c r="H45" s="85"/>
      <c r="I45" s="121"/>
      <c r="J45" s="81"/>
      <c r="K45" s="94"/>
      <c r="L45" s="120"/>
      <c r="M45" s="77"/>
      <c r="N45" s="119"/>
      <c r="O45" s="118"/>
    </row>
    <row r="46" spans="1:15" ht="30" customHeight="1">
      <c r="A46" s="126"/>
      <c r="B46" s="77"/>
      <c r="C46" s="125"/>
      <c r="D46" s="124"/>
      <c r="E46" s="85"/>
      <c r="F46" s="123"/>
      <c r="G46" s="122"/>
      <c r="H46" s="85"/>
      <c r="I46" s="121"/>
      <c r="J46" s="81"/>
      <c r="K46" s="94"/>
      <c r="L46" s="120"/>
      <c r="M46" s="77"/>
      <c r="N46" s="119"/>
      <c r="O46" s="118"/>
    </row>
    <row r="47" spans="1:15" ht="30" customHeight="1">
      <c r="A47" s="126"/>
      <c r="B47" s="77"/>
      <c r="C47" s="125"/>
      <c r="D47" s="124"/>
      <c r="E47" s="85"/>
      <c r="F47" s="123"/>
      <c r="G47" s="122"/>
      <c r="H47" s="85"/>
      <c r="I47" s="121"/>
      <c r="J47" s="81"/>
      <c r="K47" s="94"/>
      <c r="L47" s="120"/>
      <c r="M47" s="77"/>
      <c r="N47" s="119"/>
      <c r="O47" s="118"/>
    </row>
    <row r="48" spans="1:15" ht="30" customHeight="1">
      <c r="A48" s="126"/>
      <c r="B48" s="77"/>
      <c r="C48" s="125"/>
      <c r="D48" s="124"/>
      <c r="E48" s="85"/>
      <c r="F48" s="123"/>
      <c r="G48" s="122"/>
      <c r="H48" s="85"/>
      <c r="I48" s="121"/>
      <c r="J48" s="81"/>
      <c r="K48" s="94"/>
      <c r="L48" s="120"/>
      <c r="M48" s="77"/>
      <c r="N48" s="119"/>
      <c r="O48" s="118"/>
    </row>
    <row r="49" spans="1:15" ht="30" customHeight="1">
      <c r="A49" s="126"/>
      <c r="B49" s="77"/>
      <c r="C49" s="125"/>
      <c r="D49" s="124"/>
      <c r="E49" s="85"/>
      <c r="F49" s="123"/>
      <c r="G49" s="122"/>
      <c r="H49" s="85"/>
      <c r="I49" s="121"/>
      <c r="J49" s="81"/>
      <c r="K49" s="94"/>
      <c r="L49" s="120"/>
      <c r="M49" s="77"/>
      <c r="N49" s="119"/>
      <c r="O49" s="118"/>
    </row>
    <row r="50" spans="1:15" ht="30" customHeight="1">
      <c r="A50" s="126"/>
      <c r="B50" s="77"/>
      <c r="C50" s="125"/>
      <c r="D50" s="124"/>
      <c r="E50" s="85"/>
      <c r="F50" s="123"/>
      <c r="G50" s="122"/>
      <c r="H50" s="85"/>
      <c r="I50" s="121"/>
      <c r="J50" s="81"/>
      <c r="K50" s="94"/>
      <c r="L50" s="120"/>
      <c r="M50" s="77"/>
      <c r="N50" s="119"/>
      <c r="O50" s="118"/>
    </row>
    <row r="51" spans="1:15" ht="30" customHeight="1">
      <c r="A51" s="126"/>
      <c r="B51" s="77"/>
      <c r="C51" s="125"/>
      <c r="D51" s="124"/>
      <c r="E51" s="85"/>
      <c r="F51" s="123"/>
      <c r="G51" s="122"/>
      <c r="H51" s="85"/>
      <c r="I51" s="121"/>
      <c r="J51" s="81"/>
      <c r="K51" s="94"/>
      <c r="L51" s="120"/>
      <c r="M51" s="77"/>
      <c r="N51" s="119"/>
      <c r="O51" s="118"/>
    </row>
    <row r="52" spans="1:15" ht="30" customHeight="1">
      <c r="A52" s="126"/>
      <c r="B52" s="77"/>
      <c r="C52" s="125"/>
      <c r="D52" s="124"/>
      <c r="E52" s="85"/>
      <c r="F52" s="123"/>
      <c r="G52" s="122"/>
      <c r="H52" s="85"/>
      <c r="I52" s="121"/>
      <c r="J52" s="81"/>
      <c r="K52" s="94"/>
      <c r="L52" s="120"/>
      <c r="M52" s="77"/>
      <c r="N52" s="119"/>
      <c r="O52" s="118"/>
    </row>
    <row r="53" spans="1:15" ht="30" customHeight="1">
      <c r="A53" s="126"/>
      <c r="B53" s="77"/>
      <c r="C53" s="125"/>
      <c r="D53" s="124"/>
      <c r="E53" s="85"/>
      <c r="F53" s="123"/>
      <c r="G53" s="122"/>
      <c r="H53" s="85"/>
      <c r="I53" s="121"/>
      <c r="J53" s="81"/>
      <c r="K53" s="94"/>
      <c r="L53" s="120"/>
      <c r="M53" s="77"/>
      <c r="N53" s="119"/>
      <c r="O53" s="118"/>
    </row>
    <row r="54" spans="1:15" ht="30" customHeight="1">
      <c r="A54" s="126"/>
      <c r="B54" s="77"/>
      <c r="C54" s="125"/>
      <c r="D54" s="124"/>
      <c r="E54" s="85"/>
      <c r="F54" s="123"/>
      <c r="G54" s="122"/>
      <c r="H54" s="85"/>
      <c r="I54" s="121"/>
      <c r="J54" s="81"/>
      <c r="K54" s="94"/>
      <c r="L54" s="120"/>
      <c r="M54" s="77"/>
      <c r="N54" s="119"/>
      <c r="O54" s="118"/>
    </row>
    <row r="55" spans="1:15" ht="30"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45" customHeight="1">
      <c r="A238" s="126"/>
      <c r="B238" s="77"/>
      <c r="C238" s="125"/>
      <c r="D238" s="124"/>
      <c r="E238" s="85"/>
      <c r="F238" s="123"/>
      <c r="G238" s="122"/>
      <c r="H238" s="85"/>
      <c r="I238" s="121"/>
      <c r="J238" s="81"/>
      <c r="K238" s="94"/>
      <c r="L238" s="120"/>
      <c r="M238" s="77"/>
      <c r="N238" s="119"/>
      <c r="O238" s="118"/>
    </row>
    <row r="239" spans="1:15" ht="45" customHeight="1">
      <c r="A239" s="126"/>
      <c r="B239" s="77"/>
      <c r="C239" s="125"/>
      <c r="D239" s="124"/>
      <c r="E239" s="85"/>
      <c r="F239" s="123"/>
      <c r="G239" s="122"/>
      <c r="H239" s="85"/>
      <c r="I239" s="121"/>
      <c r="J239" s="81"/>
      <c r="K239" s="94"/>
      <c r="L239" s="120"/>
      <c r="M239" s="77"/>
      <c r="N239" s="119"/>
      <c r="O239" s="118"/>
    </row>
    <row r="240" spans="1:15" ht="50.1" customHeight="1"/>
    <row r="241" spans="3:15" ht="50.1" customHeight="1"/>
    <row r="242" spans="3:15" ht="50.1" customHeight="1"/>
    <row r="243" spans="3:15" ht="50.1" customHeight="1"/>
    <row r="244" spans="3:15" ht="50.1" customHeight="1"/>
    <row r="245" spans="3:15" ht="50.1" customHeight="1"/>
    <row r="246" spans="3:15" ht="50.1" customHeight="1"/>
    <row r="247" spans="3:15" s="65" customFormat="1" ht="50.1" customHeight="1">
      <c r="C247" s="87"/>
      <c r="D247" s="88"/>
      <c r="E247" s="84"/>
      <c r="F247" s="72"/>
      <c r="G247" s="88"/>
      <c r="H247" s="84"/>
      <c r="I247" s="117"/>
      <c r="J247" s="116"/>
      <c r="K247" s="116"/>
      <c r="L247" s="88"/>
      <c r="N247" s="115"/>
      <c r="O247" s="114"/>
    </row>
  </sheetData>
  <mergeCells count="49">
    <mergeCell ref="L12:L13"/>
    <mergeCell ref="N12:N13"/>
    <mergeCell ref="A14:A15"/>
    <mergeCell ref="C14:C15"/>
    <mergeCell ref="D14:D15"/>
    <mergeCell ref="F14:F15"/>
    <mergeCell ref="G14:G15"/>
    <mergeCell ref="I14:I15"/>
    <mergeCell ref="L14:L15"/>
    <mergeCell ref="N14:N15"/>
    <mergeCell ref="A12:A13"/>
    <mergeCell ref="C12:C13"/>
    <mergeCell ref="D12:D13"/>
    <mergeCell ref="F12:F13"/>
    <mergeCell ref="G12:G13"/>
    <mergeCell ref="I12:I13"/>
    <mergeCell ref="A10:A11"/>
    <mergeCell ref="C10:C11"/>
    <mergeCell ref="D10:D11"/>
    <mergeCell ref="F10:F11"/>
    <mergeCell ref="G10:G11"/>
    <mergeCell ref="I10:I11"/>
    <mergeCell ref="L10:L11"/>
    <mergeCell ref="N10:N11"/>
    <mergeCell ref="L4:L5"/>
    <mergeCell ref="N4:N5"/>
    <mergeCell ref="I6:I7"/>
    <mergeCell ref="L6:L7"/>
    <mergeCell ref="N6:N7"/>
    <mergeCell ref="I4:I5"/>
    <mergeCell ref="A6:A7"/>
    <mergeCell ref="C6:C7"/>
    <mergeCell ref="D6:D7"/>
    <mergeCell ref="F6:F7"/>
    <mergeCell ref="G6:G7"/>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O247"/>
  <sheetViews>
    <sheetView view="pageBreakPreview" zoomScale="110" zoomScaleNormal="100" zoomScaleSheetLayoutView="110" zoomScalePageLayoutView="120" workbookViewId="0">
      <selection activeCell="N10" sqref="N10:N11"/>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70">
        <v>52</v>
      </c>
      <c r="B4" s="82" t="s">
        <v>950</v>
      </c>
      <c r="C4" s="1378">
        <v>4</v>
      </c>
      <c r="D4" s="1380" t="s">
        <v>459</v>
      </c>
      <c r="E4" s="85" t="s">
        <v>328</v>
      </c>
      <c r="F4" s="1549">
        <v>4</v>
      </c>
      <c r="G4" s="1380" t="s">
        <v>459</v>
      </c>
      <c r="H4" s="85" t="s">
        <v>328</v>
      </c>
      <c r="I4" s="1615" t="s">
        <v>950</v>
      </c>
      <c r="J4" s="81">
        <v>4</v>
      </c>
      <c r="K4" s="94" t="s">
        <v>459</v>
      </c>
      <c r="L4" s="1612" t="s">
        <v>444</v>
      </c>
      <c r="M4" s="77"/>
      <c r="N4" s="1397" t="s">
        <v>951</v>
      </c>
      <c r="O4" s="118"/>
    </row>
    <row r="5" spans="1:15" ht="30" customHeight="1">
      <c r="A5" s="1618"/>
      <c r="B5" s="77" t="s">
        <v>952</v>
      </c>
      <c r="C5" s="1379"/>
      <c r="D5" s="1381"/>
      <c r="E5" s="85" t="s">
        <v>328</v>
      </c>
      <c r="F5" s="1538"/>
      <c r="G5" s="1381"/>
      <c r="H5" s="85" t="s">
        <v>953</v>
      </c>
      <c r="I5" s="1616"/>
      <c r="J5" s="81">
        <v>4</v>
      </c>
      <c r="K5" s="94" t="s">
        <v>459</v>
      </c>
      <c r="L5" s="1613"/>
      <c r="M5" s="77" t="s">
        <v>476</v>
      </c>
      <c r="N5" s="1617"/>
      <c r="O5" s="118"/>
    </row>
    <row r="6" spans="1:15" ht="30" customHeight="1">
      <c r="A6" s="1570">
        <v>53</v>
      </c>
      <c r="B6" s="82" t="s">
        <v>954</v>
      </c>
      <c r="C6" s="1378">
        <v>6</v>
      </c>
      <c r="D6" s="1380" t="s">
        <v>459</v>
      </c>
      <c r="E6" s="85" t="s">
        <v>328</v>
      </c>
      <c r="F6" s="1549">
        <v>6</v>
      </c>
      <c r="G6" s="1380" t="s">
        <v>459</v>
      </c>
      <c r="H6" s="85" t="s">
        <v>328</v>
      </c>
      <c r="I6" s="1615" t="s">
        <v>954</v>
      </c>
      <c r="J6" s="81">
        <v>6</v>
      </c>
      <c r="K6" s="94" t="s">
        <v>459</v>
      </c>
      <c r="L6" s="1612" t="s">
        <v>444</v>
      </c>
      <c r="M6" s="77"/>
      <c r="N6" s="1397" t="s">
        <v>955</v>
      </c>
      <c r="O6" s="118"/>
    </row>
    <row r="7" spans="1:15" ht="30" customHeight="1">
      <c r="A7" s="1618"/>
      <c r="B7" s="77" t="s">
        <v>956</v>
      </c>
      <c r="C7" s="1379"/>
      <c r="D7" s="1381"/>
      <c r="E7" s="85" t="s">
        <v>328</v>
      </c>
      <c r="F7" s="1538"/>
      <c r="G7" s="1381"/>
      <c r="H7" s="85" t="s">
        <v>883</v>
      </c>
      <c r="I7" s="1616"/>
      <c r="J7" s="81">
        <v>6</v>
      </c>
      <c r="K7" s="94" t="s">
        <v>459</v>
      </c>
      <c r="L7" s="1613"/>
      <c r="M7" s="77" t="s">
        <v>476</v>
      </c>
      <c r="N7" s="1617"/>
      <c r="O7" s="118"/>
    </row>
    <row r="8" spans="1:15" ht="30" customHeight="1">
      <c r="A8" s="113"/>
      <c r="B8" s="134"/>
      <c r="C8" s="133"/>
      <c r="D8" s="131"/>
      <c r="E8" s="69"/>
      <c r="F8" s="132"/>
      <c r="G8" s="131"/>
      <c r="I8" s="130"/>
      <c r="J8" s="91"/>
      <c r="K8" s="79"/>
      <c r="M8" s="77"/>
      <c r="N8" s="129"/>
      <c r="O8" s="118"/>
    </row>
    <row r="9" spans="1:15" ht="30" customHeight="1">
      <c r="A9" s="113"/>
      <c r="B9" s="134"/>
      <c r="C9" s="133"/>
      <c r="D9" s="131"/>
      <c r="E9" s="69"/>
      <c r="F9" s="132"/>
      <c r="G9" s="131"/>
      <c r="I9" s="130"/>
      <c r="J9" s="91"/>
      <c r="K9" s="79"/>
      <c r="M9" s="77"/>
      <c r="N9" s="129"/>
      <c r="O9" s="118"/>
    </row>
    <row r="10" spans="1:15" ht="30" customHeight="1">
      <c r="A10" s="1376" t="s">
        <v>1153</v>
      </c>
      <c r="B10" s="128" t="s">
        <v>1141</v>
      </c>
      <c r="C10" s="1378">
        <v>1</v>
      </c>
      <c r="D10" s="1380" t="s">
        <v>129</v>
      </c>
      <c r="E10" s="85" t="s">
        <v>1150</v>
      </c>
      <c r="F10" s="1378">
        <v>2</v>
      </c>
      <c r="G10" s="1380" t="s">
        <v>1143</v>
      </c>
      <c r="H10" s="85" t="s">
        <v>1150</v>
      </c>
      <c r="I10" s="1535" t="s">
        <v>1152</v>
      </c>
      <c r="J10" s="81">
        <v>66.510000000000005</v>
      </c>
      <c r="K10" s="94" t="s">
        <v>740</v>
      </c>
      <c r="L10" s="1425"/>
      <c r="M10" s="77"/>
      <c r="N10" s="1535" t="s">
        <v>1151</v>
      </c>
      <c r="O10" s="118"/>
    </row>
    <row r="11" spans="1:15" ht="30" customHeight="1">
      <c r="A11" s="1376"/>
      <c r="B11" s="77" t="s">
        <v>1138</v>
      </c>
      <c r="C11" s="1379"/>
      <c r="D11" s="1381"/>
      <c r="E11" s="85" t="s">
        <v>1150</v>
      </c>
      <c r="F11" s="1379"/>
      <c r="G11" s="1381"/>
      <c r="H11" s="127" t="s">
        <v>1149</v>
      </c>
      <c r="I11" s="1536"/>
      <c r="J11" s="81">
        <v>2</v>
      </c>
      <c r="K11" s="94" t="s">
        <v>1143</v>
      </c>
      <c r="L11" s="1425"/>
      <c r="M11" s="77" t="s">
        <v>476</v>
      </c>
      <c r="N11" s="1537"/>
      <c r="O11" s="118"/>
    </row>
    <row r="12" spans="1:15" ht="30" customHeight="1">
      <c r="A12" s="1376" t="s">
        <v>1148</v>
      </c>
      <c r="B12" s="128" t="s">
        <v>1141</v>
      </c>
      <c r="C12" s="1378">
        <v>1</v>
      </c>
      <c r="D12" s="1380" t="s">
        <v>129</v>
      </c>
      <c r="E12" s="85" t="s">
        <v>1145</v>
      </c>
      <c r="F12" s="1378">
        <v>4</v>
      </c>
      <c r="G12" s="1380" t="s">
        <v>1147</v>
      </c>
      <c r="H12" s="85" t="s">
        <v>1145</v>
      </c>
      <c r="I12" s="1535" t="s">
        <v>1140</v>
      </c>
      <c r="J12" s="81">
        <v>66.510000000000005</v>
      </c>
      <c r="K12" s="94" t="s">
        <v>740</v>
      </c>
      <c r="L12" s="1425"/>
      <c r="M12" s="77"/>
      <c r="N12" s="1535" t="s">
        <v>1146</v>
      </c>
      <c r="O12" s="118"/>
    </row>
    <row r="13" spans="1:15" ht="30" customHeight="1">
      <c r="A13" s="1376"/>
      <c r="B13" s="77" t="s">
        <v>1138</v>
      </c>
      <c r="C13" s="1379"/>
      <c r="D13" s="1381"/>
      <c r="E13" s="85" t="s">
        <v>1145</v>
      </c>
      <c r="F13" s="1379"/>
      <c r="G13" s="1381"/>
      <c r="H13" s="127" t="s">
        <v>1144</v>
      </c>
      <c r="I13" s="1536"/>
      <c r="J13" s="81">
        <v>2</v>
      </c>
      <c r="K13" s="94" t="s">
        <v>1143</v>
      </c>
      <c r="L13" s="1425"/>
      <c r="M13" s="77" t="s">
        <v>476</v>
      </c>
      <c r="N13" s="1537"/>
      <c r="O13" s="118"/>
    </row>
    <row r="14" spans="1:15" ht="30" customHeight="1">
      <c r="A14" s="1376" t="s">
        <v>1142</v>
      </c>
      <c r="B14" s="128" t="s">
        <v>1141</v>
      </c>
      <c r="C14" s="1378">
        <v>1</v>
      </c>
      <c r="D14" s="1380" t="s">
        <v>129</v>
      </c>
      <c r="E14" s="85" t="s">
        <v>1137</v>
      </c>
      <c r="F14" s="1382">
        <v>1</v>
      </c>
      <c r="G14" s="1380" t="s">
        <v>129</v>
      </c>
      <c r="H14" s="85" t="s">
        <v>1137</v>
      </c>
      <c r="I14" s="1535" t="s">
        <v>1140</v>
      </c>
      <c r="J14" s="81">
        <v>703</v>
      </c>
      <c r="K14" s="94" t="s">
        <v>460</v>
      </c>
      <c r="L14" s="1425"/>
      <c r="M14" s="77"/>
      <c r="N14" s="1535" t="s">
        <v>1139</v>
      </c>
      <c r="O14" s="118"/>
    </row>
    <row r="15" spans="1:15" ht="30" customHeight="1">
      <c r="A15" s="1376"/>
      <c r="B15" s="77" t="s">
        <v>1138</v>
      </c>
      <c r="C15" s="1379"/>
      <c r="D15" s="1381"/>
      <c r="E15" s="85" t="s">
        <v>1137</v>
      </c>
      <c r="F15" s="1538"/>
      <c r="G15" s="1381"/>
      <c r="H15" s="127" t="s">
        <v>1136</v>
      </c>
      <c r="I15" s="1536"/>
      <c r="J15" s="81">
        <v>1</v>
      </c>
      <c r="K15" s="94" t="s">
        <v>129</v>
      </c>
      <c r="L15" s="1425"/>
      <c r="M15" s="77" t="s">
        <v>476</v>
      </c>
      <c r="N15" s="1537"/>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45" customHeight="1">
      <c r="A20" s="126"/>
      <c r="B20" s="77"/>
      <c r="C20" s="125"/>
      <c r="D20" s="124"/>
      <c r="E20" s="85"/>
      <c r="F20" s="123"/>
      <c r="G20" s="122"/>
      <c r="H20" s="85"/>
      <c r="I20" s="121"/>
      <c r="J20" s="81"/>
      <c r="K20" s="94"/>
      <c r="L20" s="120"/>
      <c r="M20" s="77"/>
      <c r="N20" s="119"/>
      <c r="O20" s="118"/>
    </row>
    <row r="21" spans="1:15" ht="45" customHeight="1">
      <c r="A21" s="126"/>
      <c r="B21" s="77"/>
      <c r="C21" s="125"/>
      <c r="D21" s="124"/>
      <c r="E21" s="85"/>
      <c r="F21" s="123"/>
      <c r="G21" s="122"/>
      <c r="H21" s="85"/>
      <c r="I21" s="121"/>
      <c r="J21" s="81"/>
      <c r="K21" s="94"/>
      <c r="L21" s="120"/>
      <c r="M21" s="77"/>
      <c r="N21" s="119"/>
      <c r="O21" s="118"/>
    </row>
    <row r="22" spans="1:15" ht="45" customHeight="1">
      <c r="A22" s="126"/>
      <c r="B22" s="77"/>
      <c r="C22" s="125"/>
      <c r="D22" s="124"/>
      <c r="E22" s="85"/>
      <c r="F22" s="123"/>
      <c r="G22" s="122"/>
      <c r="H22" s="85"/>
      <c r="I22" s="121"/>
      <c r="J22" s="81"/>
      <c r="K22" s="94"/>
      <c r="L22" s="120"/>
      <c r="M22" s="77"/>
      <c r="N22" s="119"/>
      <c r="O22" s="118"/>
    </row>
    <row r="23" spans="1:15" ht="45" customHeight="1">
      <c r="A23" s="126"/>
      <c r="B23" s="77"/>
      <c r="C23" s="125"/>
      <c r="D23" s="124"/>
      <c r="E23" s="85"/>
      <c r="F23" s="123"/>
      <c r="G23" s="122"/>
      <c r="H23" s="85"/>
      <c r="I23" s="121"/>
      <c r="J23" s="81"/>
      <c r="K23" s="94"/>
      <c r="L23" s="120"/>
      <c r="M23" s="77"/>
      <c r="N23" s="119"/>
      <c r="O23" s="118"/>
    </row>
    <row r="24" spans="1:15" ht="45" customHeight="1">
      <c r="A24" s="126"/>
      <c r="B24" s="77"/>
      <c r="C24" s="125"/>
      <c r="D24" s="124"/>
      <c r="E24" s="85"/>
      <c r="F24" s="123"/>
      <c r="G24" s="122"/>
      <c r="H24" s="85"/>
      <c r="I24" s="121"/>
      <c r="J24" s="81"/>
      <c r="K24" s="94"/>
      <c r="L24" s="120"/>
      <c r="M24" s="77"/>
      <c r="N24" s="119"/>
      <c r="O24" s="118"/>
    </row>
    <row r="25" spans="1:15" ht="45"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45" customHeight="1">
      <c r="A238" s="126"/>
      <c r="B238" s="77"/>
      <c r="C238" s="125"/>
      <c r="D238" s="124"/>
      <c r="E238" s="85"/>
      <c r="F238" s="123"/>
      <c r="G238" s="122"/>
      <c r="H238" s="85"/>
      <c r="I238" s="121"/>
      <c r="J238" s="81"/>
      <c r="K238" s="94"/>
      <c r="L238" s="120"/>
      <c r="M238" s="77"/>
      <c r="N238" s="119"/>
      <c r="O238" s="118"/>
    </row>
    <row r="239" spans="1:15" ht="45" customHeight="1">
      <c r="A239" s="126"/>
      <c r="B239" s="77"/>
      <c r="C239" s="125"/>
      <c r="D239" s="124"/>
      <c r="E239" s="85"/>
      <c r="F239" s="123"/>
      <c r="G239" s="122"/>
      <c r="H239" s="85"/>
      <c r="I239" s="121"/>
      <c r="J239" s="81"/>
      <c r="K239" s="94"/>
      <c r="L239" s="120"/>
      <c r="M239" s="77"/>
      <c r="N239" s="119"/>
      <c r="O239" s="118"/>
    </row>
    <row r="240" spans="1:15" ht="50.1" customHeight="1"/>
    <row r="241" spans="3:15" ht="50.1" customHeight="1"/>
    <row r="242" spans="3:15" ht="50.1" customHeight="1"/>
    <row r="243" spans="3:15" ht="50.1" customHeight="1"/>
    <row r="244" spans="3:15" ht="50.1" customHeight="1"/>
    <row r="245" spans="3:15" ht="50.1" customHeight="1"/>
    <row r="246" spans="3:15" ht="50.1" customHeight="1"/>
    <row r="247" spans="3:15" s="65" customFormat="1" ht="50.1" customHeight="1">
      <c r="C247" s="87"/>
      <c r="D247" s="88"/>
      <c r="E247" s="84"/>
      <c r="F247" s="72"/>
      <c r="G247" s="88"/>
      <c r="H247" s="84"/>
      <c r="I247" s="117"/>
      <c r="J247" s="116"/>
      <c r="K247" s="116"/>
      <c r="L247" s="88"/>
      <c r="N247" s="115"/>
      <c r="O247" s="114"/>
    </row>
  </sheetData>
  <mergeCells count="49">
    <mergeCell ref="L12:L13"/>
    <mergeCell ref="N12:N13"/>
    <mergeCell ref="A14:A15"/>
    <mergeCell ref="C14:C15"/>
    <mergeCell ref="D14:D15"/>
    <mergeCell ref="F14:F15"/>
    <mergeCell ref="G14:G15"/>
    <mergeCell ref="I14:I15"/>
    <mergeCell ref="L14:L15"/>
    <mergeCell ref="N14:N15"/>
    <mergeCell ref="A12:A13"/>
    <mergeCell ref="C12:C13"/>
    <mergeCell ref="D12:D13"/>
    <mergeCell ref="F12:F13"/>
    <mergeCell ref="G12:G13"/>
    <mergeCell ref="I12:I13"/>
    <mergeCell ref="A10:A11"/>
    <mergeCell ref="C10:C11"/>
    <mergeCell ref="D10:D11"/>
    <mergeCell ref="F10:F11"/>
    <mergeCell ref="G10:G11"/>
    <mergeCell ref="I10:I11"/>
    <mergeCell ref="L10:L11"/>
    <mergeCell ref="N10:N11"/>
    <mergeCell ref="L4:L5"/>
    <mergeCell ref="N4:N5"/>
    <mergeCell ref="I6:I7"/>
    <mergeCell ref="L6:L7"/>
    <mergeCell ref="N6:N7"/>
    <mergeCell ref="I4:I5"/>
    <mergeCell ref="A6:A7"/>
    <mergeCell ref="C6:C7"/>
    <mergeCell ref="D6:D7"/>
    <mergeCell ref="F6:F7"/>
    <mergeCell ref="G6:G7"/>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1" manualBreakCount="1">
    <brk id="3" max="1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O247"/>
  <sheetViews>
    <sheetView view="pageBreakPreview" zoomScale="110" zoomScaleNormal="100" zoomScaleSheetLayoutView="110" zoomScalePageLayoutView="120" workbookViewId="0">
      <selection activeCell="N6" sqref="N6:N7"/>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376" t="s">
        <v>957</v>
      </c>
      <c r="B4" s="128" t="s">
        <v>958</v>
      </c>
      <c r="C4" s="1378">
        <v>1</v>
      </c>
      <c r="D4" s="1380" t="s">
        <v>129</v>
      </c>
      <c r="E4" s="85" t="s">
        <v>913</v>
      </c>
      <c r="F4" s="1549">
        <v>14</v>
      </c>
      <c r="G4" s="1380" t="s">
        <v>959</v>
      </c>
      <c r="H4" s="85" t="s">
        <v>913</v>
      </c>
      <c r="I4" s="1615" t="s">
        <v>960</v>
      </c>
      <c r="J4" s="81">
        <v>14</v>
      </c>
      <c r="K4" s="94" t="s">
        <v>959</v>
      </c>
      <c r="L4" s="1612" t="s">
        <v>444</v>
      </c>
      <c r="M4" s="77"/>
      <c r="N4" s="1578" t="s">
        <v>961</v>
      </c>
      <c r="O4" s="118"/>
    </row>
    <row r="5" spans="1:15" ht="30" customHeight="1">
      <c r="A5" s="1619"/>
      <c r="B5" s="77" t="s">
        <v>962</v>
      </c>
      <c r="C5" s="1379"/>
      <c r="D5" s="1381"/>
      <c r="E5" s="85" t="s">
        <v>913</v>
      </c>
      <c r="F5" s="1538"/>
      <c r="G5" s="1381"/>
      <c r="H5" s="85" t="s">
        <v>963</v>
      </c>
      <c r="I5" s="1616"/>
      <c r="J5" s="81">
        <v>14</v>
      </c>
      <c r="K5" s="94" t="s">
        <v>959</v>
      </c>
      <c r="L5" s="1613"/>
      <c r="M5" s="77" t="s">
        <v>476</v>
      </c>
      <c r="N5" s="1620"/>
      <c r="O5" s="118"/>
    </row>
    <row r="6" spans="1:15" ht="30" customHeight="1">
      <c r="A6" s="1376" t="s">
        <v>964</v>
      </c>
      <c r="B6" s="128" t="s">
        <v>958</v>
      </c>
      <c r="C6" s="1378">
        <v>1</v>
      </c>
      <c r="D6" s="1380" t="s">
        <v>129</v>
      </c>
      <c r="E6" s="85" t="s">
        <v>775</v>
      </c>
      <c r="F6" s="1549">
        <v>2</v>
      </c>
      <c r="G6" s="1380" t="s">
        <v>959</v>
      </c>
      <c r="H6" s="85" t="s">
        <v>775</v>
      </c>
      <c r="I6" s="1615" t="s">
        <v>960</v>
      </c>
      <c r="J6" s="81">
        <v>14</v>
      </c>
      <c r="K6" s="94" t="s">
        <v>959</v>
      </c>
      <c r="L6" s="1612" t="s">
        <v>444</v>
      </c>
      <c r="M6" s="77"/>
      <c r="N6" s="1574" t="s">
        <v>965</v>
      </c>
      <c r="O6" s="118"/>
    </row>
    <row r="7" spans="1:15" ht="30" customHeight="1">
      <c r="A7" s="1619"/>
      <c r="B7" s="77" t="s">
        <v>962</v>
      </c>
      <c r="C7" s="1379"/>
      <c r="D7" s="1381"/>
      <c r="E7" s="85" t="s">
        <v>775</v>
      </c>
      <c r="F7" s="1538"/>
      <c r="G7" s="1381"/>
      <c r="H7" s="85" t="s">
        <v>966</v>
      </c>
      <c r="I7" s="1616"/>
      <c r="J7" s="81">
        <v>16</v>
      </c>
      <c r="K7" s="94" t="s">
        <v>959</v>
      </c>
      <c r="L7" s="1613"/>
      <c r="M7" s="77" t="s">
        <v>476</v>
      </c>
      <c r="N7" s="1621"/>
      <c r="O7" s="118"/>
    </row>
    <row r="8" spans="1:15" ht="30" customHeight="1">
      <c r="A8" s="113"/>
      <c r="B8" s="134"/>
      <c r="C8" s="133"/>
      <c r="D8" s="131"/>
      <c r="E8" s="69"/>
      <c r="F8" s="132"/>
      <c r="G8" s="131"/>
      <c r="I8" s="130"/>
      <c r="J8" s="91"/>
      <c r="K8" s="79"/>
      <c r="M8" s="77"/>
      <c r="N8" s="129"/>
      <c r="O8" s="118"/>
    </row>
    <row r="9" spans="1:15" ht="30" customHeight="1">
      <c r="A9" s="113"/>
      <c r="B9" s="134"/>
      <c r="C9" s="133"/>
      <c r="D9" s="131"/>
      <c r="E9" s="69"/>
      <c r="F9" s="132"/>
      <c r="G9" s="131"/>
      <c r="I9" s="130"/>
      <c r="J9" s="91"/>
      <c r="K9" s="79"/>
      <c r="M9" s="77"/>
      <c r="N9" s="129"/>
      <c r="O9" s="118"/>
    </row>
    <row r="10" spans="1:15" ht="30" customHeight="1">
      <c r="A10" s="1376" t="s">
        <v>1153</v>
      </c>
      <c r="B10" s="128" t="s">
        <v>1141</v>
      </c>
      <c r="C10" s="1378">
        <v>1</v>
      </c>
      <c r="D10" s="1380" t="s">
        <v>129</v>
      </c>
      <c r="E10" s="85" t="s">
        <v>1150</v>
      </c>
      <c r="F10" s="1378">
        <v>2</v>
      </c>
      <c r="G10" s="1380" t="s">
        <v>1143</v>
      </c>
      <c r="H10" s="85" t="s">
        <v>1150</v>
      </c>
      <c r="I10" s="1535" t="s">
        <v>1152</v>
      </c>
      <c r="J10" s="81">
        <v>66.510000000000005</v>
      </c>
      <c r="K10" s="94" t="s">
        <v>740</v>
      </c>
      <c r="L10" s="1425"/>
      <c r="M10" s="77"/>
      <c r="N10" s="1535" t="s">
        <v>1151</v>
      </c>
      <c r="O10" s="118"/>
    </row>
    <row r="11" spans="1:15" ht="30" customHeight="1">
      <c r="A11" s="1376"/>
      <c r="B11" s="77" t="s">
        <v>1138</v>
      </c>
      <c r="C11" s="1379"/>
      <c r="D11" s="1381"/>
      <c r="E11" s="85" t="s">
        <v>1150</v>
      </c>
      <c r="F11" s="1379"/>
      <c r="G11" s="1381"/>
      <c r="H11" s="127" t="s">
        <v>1149</v>
      </c>
      <c r="I11" s="1536"/>
      <c r="J11" s="81">
        <v>2</v>
      </c>
      <c r="K11" s="94" t="s">
        <v>1143</v>
      </c>
      <c r="L11" s="1425"/>
      <c r="M11" s="77" t="s">
        <v>476</v>
      </c>
      <c r="N11" s="1537"/>
      <c r="O11" s="118"/>
    </row>
    <row r="12" spans="1:15" ht="30" customHeight="1">
      <c r="A12" s="1376" t="s">
        <v>1148</v>
      </c>
      <c r="B12" s="128" t="s">
        <v>1141</v>
      </c>
      <c r="C12" s="1378">
        <v>1</v>
      </c>
      <c r="D12" s="1380" t="s">
        <v>129</v>
      </c>
      <c r="E12" s="85" t="s">
        <v>1145</v>
      </c>
      <c r="F12" s="1378">
        <v>4</v>
      </c>
      <c r="G12" s="1380" t="s">
        <v>1147</v>
      </c>
      <c r="H12" s="85" t="s">
        <v>1145</v>
      </c>
      <c r="I12" s="1535" t="s">
        <v>1140</v>
      </c>
      <c r="J12" s="81">
        <v>66.510000000000005</v>
      </c>
      <c r="K12" s="94" t="s">
        <v>740</v>
      </c>
      <c r="L12" s="1425"/>
      <c r="M12" s="77"/>
      <c r="N12" s="1535" t="s">
        <v>1146</v>
      </c>
      <c r="O12" s="118"/>
    </row>
    <row r="13" spans="1:15" ht="30" customHeight="1">
      <c r="A13" s="1376"/>
      <c r="B13" s="77" t="s">
        <v>1138</v>
      </c>
      <c r="C13" s="1379"/>
      <c r="D13" s="1381"/>
      <c r="E13" s="85" t="s">
        <v>1145</v>
      </c>
      <c r="F13" s="1379"/>
      <c r="G13" s="1381"/>
      <c r="H13" s="127" t="s">
        <v>1144</v>
      </c>
      <c r="I13" s="1536"/>
      <c r="J13" s="81">
        <v>2</v>
      </c>
      <c r="K13" s="94" t="s">
        <v>1143</v>
      </c>
      <c r="L13" s="1425"/>
      <c r="M13" s="77" t="s">
        <v>476</v>
      </c>
      <c r="N13" s="1537"/>
      <c r="O13" s="118"/>
    </row>
    <row r="14" spans="1:15" ht="30" customHeight="1">
      <c r="A14" s="1376" t="s">
        <v>1142</v>
      </c>
      <c r="B14" s="128" t="s">
        <v>1141</v>
      </c>
      <c r="C14" s="1378">
        <v>1</v>
      </c>
      <c r="D14" s="1380" t="s">
        <v>129</v>
      </c>
      <c r="E14" s="85" t="s">
        <v>1137</v>
      </c>
      <c r="F14" s="1382">
        <v>1</v>
      </c>
      <c r="G14" s="1380" t="s">
        <v>129</v>
      </c>
      <c r="H14" s="85" t="s">
        <v>1137</v>
      </c>
      <c r="I14" s="1535" t="s">
        <v>1140</v>
      </c>
      <c r="J14" s="81">
        <v>703</v>
      </c>
      <c r="K14" s="94" t="s">
        <v>460</v>
      </c>
      <c r="L14" s="1425"/>
      <c r="M14" s="77"/>
      <c r="N14" s="1535" t="s">
        <v>1139</v>
      </c>
      <c r="O14" s="118"/>
    </row>
    <row r="15" spans="1:15" ht="30" customHeight="1">
      <c r="A15" s="1376"/>
      <c r="B15" s="77" t="s">
        <v>1138</v>
      </c>
      <c r="C15" s="1379"/>
      <c r="D15" s="1381"/>
      <c r="E15" s="85" t="s">
        <v>1137</v>
      </c>
      <c r="F15" s="1538"/>
      <c r="G15" s="1381"/>
      <c r="H15" s="127" t="s">
        <v>1136</v>
      </c>
      <c r="I15" s="1536"/>
      <c r="J15" s="81">
        <v>1</v>
      </c>
      <c r="K15" s="94" t="s">
        <v>129</v>
      </c>
      <c r="L15" s="1425"/>
      <c r="M15" s="77" t="s">
        <v>476</v>
      </c>
      <c r="N15" s="1537"/>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30" customHeight="1">
      <c r="A20" s="126"/>
      <c r="B20" s="77"/>
      <c r="C20" s="125"/>
      <c r="D20" s="124"/>
      <c r="E20" s="85"/>
      <c r="F20" s="123"/>
      <c r="G20" s="122"/>
      <c r="H20" s="85"/>
      <c r="I20" s="121"/>
      <c r="J20" s="81"/>
      <c r="K20" s="94"/>
      <c r="L20" s="120"/>
      <c r="M20" s="77"/>
      <c r="N20" s="119"/>
      <c r="O20" s="118"/>
    </row>
    <row r="21" spans="1:15" ht="30" customHeight="1">
      <c r="A21" s="126"/>
      <c r="B21" s="77"/>
      <c r="C21" s="125"/>
      <c r="D21" s="124"/>
      <c r="E21" s="85"/>
      <c r="F21" s="123"/>
      <c r="G21" s="122"/>
      <c r="H21" s="85"/>
      <c r="I21" s="121"/>
      <c r="J21" s="81"/>
      <c r="K21" s="94"/>
      <c r="L21" s="120"/>
      <c r="M21" s="77"/>
      <c r="N21" s="119"/>
      <c r="O21" s="118"/>
    </row>
    <row r="22" spans="1:15" ht="30" customHeight="1">
      <c r="A22" s="126"/>
      <c r="B22" s="77"/>
      <c r="C22" s="125"/>
      <c r="D22" s="124"/>
      <c r="E22" s="85"/>
      <c r="F22" s="123"/>
      <c r="G22" s="122"/>
      <c r="H22" s="85"/>
      <c r="I22" s="121"/>
      <c r="J22" s="81"/>
      <c r="K22" s="94"/>
      <c r="L22" s="120"/>
      <c r="M22" s="77"/>
      <c r="N22" s="119"/>
      <c r="O22" s="118"/>
    </row>
    <row r="23" spans="1:15" ht="45" customHeight="1">
      <c r="A23" s="126"/>
      <c r="B23" s="77"/>
      <c r="C23" s="125"/>
      <c r="D23" s="124"/>
      <c r="E23" s="85"/>
      <c r="F23" s="123"/>
      <c r="G23" s="122"/>
      <c r="H23" s="85"/>
      <c r="I23" s="121"/>
      <c r="J23" s="81"/>
      <c r="K23" s="94"/>
      <c r="L23" s="120"/>
      <c r="M23" s="77"/>
      <c r="N23" s="119"/>
      <c r="O23" s="118"/>
    </row>
    <row r="24" spans="1:15" ht="45" customHeight="1">
      <c r="A24" s="126"/>
      <c r="B24" s="77"/>
      <c r="C24" s="125"/>
      <c r="D24" s="124"/>
      <c r="E24" s="85"/>
      <c r="F24" s="123"/>
      <c r="G24" s="122"/>
      <c r="H24" s="85"/>
      <c r="I24" s="121"/>
      <c r="J24" s="81"/>
      <c r="K24" s="94"/>
      <c r="L24" s="120"/>
      <c r="M24" s="77"/>
      <c r="N24" s="119"/>
      <c r="O24" s="118"/>
    </row>
    <row r="25" spans="1:15" ht="45"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45" customHeight="1">
      <c r="A238" s="126"/>
      <c r="B238" s="77"/>
      <c r="C238" s="125"/>
      <c r="D238" s="124"/>
      <c r="E238" s="85"/>
      <c r="F238" s="123"/>
      <c r="G238" s="122"/>
      <c r="H238" s="85"/>
      <c r="I238" s="121"/>
      <c r="J238" s="81"/>
      <c r="K238" s="94"/>
      <c r="L238" s="120"/>
      <c r="M238" s="77"/>
      <c r="N238" s="119"/>
      <c r="O238" s="118"/>
    </row>
    <row r="239" spans="1:15" ht="45" customHeight="1">
      <c r="A239" s="126"/>
      <c r="B239" s="77"/>
      <c r="C239" s="125"/>
      <c r="D239" s="124"/>
      <c r="E239" s="85"/>
      <c r="F239" s="123"/>
      <c r="G239" s="122"/>
      <c r="H239" s="85"/>
      <c r="I239" s="121"/>
      <c r="J239" s="81"/>
      <c r="K239" s="94"/>
      <c r="L239" s="120"/>
      <c r="M239" s="77"/>
      <c r="N239" s="119"/>
      <c r="O239" s="118"/>
    </row>
    <row r="240" spans="1:15" ht="50.1" customHeight="1"/>
    <row r="241" spans="3:15" ht="50.1" customHeight="1"/>
    <row r="242" spans="3:15" ht="50.1" customHeight="1"/>
    <row r="243" spans="3:15" ht="50.1" customHeight="1"/>
    <row r="244" spans="3:15" ht="50.1" customHeight="1"/>
    <row r="245" spans="3:15" ht="50.1" customHeight="1"/>
    <row r="246" spans="3:15" ht="50.1" customHeight="1"/>
    <row r="247" spans="3:15" s="65" customFormat="1" ht="50.1" customHeight="1">
      <c r="C247" s="87"/>
      <c r="D247" s="88"/>
      <c r="E247" s="84"/>
      <c r="F247" s="72"/>
      <c r="G247" s="88"/>
      <c r="H247" s="84"/>
      <c r="I247" s="117"/>
      <c r="J247" s="116"/>
      <c r="K247" s="116"/>
      <c r="L247" s="88"/>
      <c r="N247" s="115"/>
      <c r="O247" s="114"/>
    </row>
  </sheetData>
  <mergeCells count="49">
    <mergeCell ref="L12:L13"/>
    <mergeCell ref="N12:N13"/>
    <mergeCell ref="A14:A15"/>
    <mergeCell ref="C14:C15"/>
    <mergeCell ref="D14:D15"/>
    <mergeCell ref="F14:F15"/>
    <mergeCell ref="G14:G15"/>
    <mergeCell ref="I14:I15"/>
    <mergeCell ref="L14:L15"/>
    <mergeCell ref="N14:N15"/>
    <mergeCell ref="A12:A13"/>
    <mergeCell ref="C12:C13"/>
    <mergeCell ref="D12:D13"/>
    <mergeCell ref="F12:F13"/>
    <mergeCell ref="G12:G13"/>
    <mergeCell ref="I12:I13"/>
    <mergeCell ref="A10:A11"/>
    <mergeCell ref="C10:C11"/>
    <mergeCell ref="D10:D11"/>
    <mergeCell ref="F10:F11"/>
    <mergeCell ref="G10:G11"/>
    <mergeCell ref="I10:I11"/>
    <mergeCell ref="L10:L11"/>
    <mergeCell ref="N10:N11"/>
    <mergeCell ref="L4:L5"/>
    <mergeCell ref="N4:N5"/>
    <mergeCell ref="I6:I7"/>
    <mergeCell ref="L6:L7"/>
    <mergeCell ref="N6:N7"/>
    <mergeCell ref="I4:I5"/>
    <mergeCell ref="A6:A7"/>
    <mergeCell ref="C6:C7"/>
    <mergeCell ref="D6:D7"/>
    <mergeCell ref="F6:F7"/>
    <mergeCell ref="G6:G7"/>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O245"/>
  <sheetViews>
    <sheetView view="pageBreakPreview" zoomScale="110" zoomScaleNormal="100" zoomScaleSheetLayoutView="110" zoomScalePageLayoutView="120" workbookViewId="0">
      <selection activeCell="I6" sqref="I6"/>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385">
        <v>55</v>
      </c>
      <c r="B4" s="68" t="s">
        <v>967</v>
      </c>
      <c r="C4" s="1362">
        <v>712</v>
      </c>
      <c r="D4" s="1364" t="s">
        <v>315</v>
      </c>
      <c r="E4" s="69" t="s">
        <v>968</v>
      </c>
      <c r="F4" s="1622" t="s">
        <v>969</v>
      </c>
      <c r="G4" s="1364" t="s">
        <v>459</v>
      </c>
      <c r="H4" s="69" t="s">
        <v>968</v>
      </c>
      <c r="I4" s="1594" t="s">
        <v>970</v>
      </c>
      <c r="J4" s="81">
        <v>712</v>
      </c>
      <c r="K4" s="76" t="s">
        <v>889</v>
      </c>
      <c r="L4" s="1443"/>
      <c r="M4" s="65" t="s">
        <v>971</v>
      </c>
      <c r="N4" s="1590" t="s">
        <v>972</v>
      </c>
      <c r="O4" s="118"/>
    </row>
    <row r="5" spans="1:15" ht="30" customHeight="1">
      <c r="A5" s="1385"/>
      <c r="B5" s="68" t="s">
        <v>318</v>
      </c>
      <c r="C5" s="1363"/>
      <c r="D5" s="1365"/>
      <c r="E5" s="69" t="s">
        <v>968</v>
      </c>
      <c r="F5" s="1623"/>
      <c r="G5" s="1365"/>
      <c r="H5" s="84" t="s">
        <v>885</v>
      </c>
      <c r="I5" s="1624"/>
      <c r="J5" s="91">
        <v>3</v>
      </c>
      <c r="K5" s="79" t="s">
        <v>459</v>
      </c>
      <c r="L5" s="1443"/>
      <c r="M5" s="77" t="s">
        <v>476</v>
      </c>
      <c r="N5" s="1590"/>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376" t="s">
        <v>1153</v>
      </c>
      <c r="B8" s="128" t="s">
        <v>1141</v>
      </c>
      <c r="C8" s="1378">
        <v>1</v>
      </c>
      <c r="D8" s="1380" t="s">
        <v>129</v>
      </c>
      <c r="E8" s="85" t="s">
        <v>1150</v>
      </c>
      <c r="F8" s="1378">
        <v>2</v>
      </c>
      <c r="G8" s="1380" t="s">
        <v>1143</v>
      </c>
      <c r="H8" s="85" t="s">
        <v>1150</v>
      </c>
      <c r="I8" s="1535" t="s">
        <v>1152</v>
      </c>
      <c r="J8" s="81">
        <v>66.510000000000005</v>
      </c>
      <c r="K8" s="94" t="s">
        <v>740</v>
      </c>
      <c r="L8" s="1425"/>
      <c r="M8" s="77"/>
      <c r="N8" s="1535" t="s">
        <v>1151</v>
      </c>
      <c r="O8" s="118"/>
    </row>
    <row r="9" spans="1:15" ht="30" customHeight="1">
      <c r="A9" s="1376"/>
      <c r="B9" s="77" t="s">
        <v>1138</v>
      </c>
      <c r="C9" s="1379"/>
      <c r="D9" s="1381"/>
      <c r="E9" s="85" t="s">
        <v>1150</v>
      </c>
      <c r="F9" s="1379"/>
      <c r="G9" s="1381"/>
      <c r="H9" s="127" t="s">
        <v>1149</v>
      </c>
      <c r="I9" s="1536"/>
      <c r="J9" s="81">
        <v>2</v>
      </c>
      <c r="K9" s="94" t="s">
        <v>1143</v>
      </c>
      <c r="L9" s="1425"/>
      <c r="M9" s="77" t="s">
        <v>476</v>
      </c>
      <c r="N9" s="1537"/>
      <c r="O9" s="118"/>
    </row>
    <row r="10" spans="1:15" ht="30" customHeight="1">
      <c r="A10" s="1376" t="s">
        <v>1148</v>
      </c>
      <c r="B10" s="128" t="s">
        <v>1141</v>
      </c>
      <c r="C10" s="1378">
        <v>1</v>
      </c>
      <c r="D10" s="1380" t="s">
        <v>129</v>
      </c>
      <c r="E10" s="85" t="s">
        <v>1145</v>
      </c>
      <c r="F10" s="1378">
        <v>4</v>
      </c>
      <c r="G10" s="1380" t="s">
        <v>1147</v>
      </c>
      <c r="H10" s="85" t="s">
        <v>1145</v>
      </c>
      <c r="I10" s="1535" t="s">
        <v>1140</v>
      </c>
      <c r="J10" s="81">
        <v>66.510000000000005</v>
      </c>
      <c r="K10" s="94" t="s">
        <v>740</v>
      </c>
      <c r="L10" s="1425"/>
      <c r="M10" s="77"/>
      <c r="N10" s="1535" t="s">
        <v>1146</v>
      </c>
      <c r="O10" s="118"/>
    </row>
    <row r="11" spans="1:15" ht="30" customHeight="1">
      <c r="A11" s="1376"/>
      <c r="B11" s="77" t="s">
        <v>1138</v>
      </c>
      <c r="C11" s="1379"/>
      <c r="D11" s="1381"/>
      <c r="E11" s="85" t="s">
        <v>1145</v>
      </c>
      <c r="F11" s="1379"/>
      <c r="G11" s="1381"/>
      <c r="H11" s="127" t="s">
        <v>1144</v>
      </c>
      <c r="I11" s="1536"/>
      <c r="J11" s="81">
        <v>2</v>
      </c>
      <c r="K11" s="94" t="s">
        <v>1143</v>
      </c>
      <c r="L11" s="1425"/>
      <c r="M11" s="77" t="s">
        <v>476</v>
      </c>
      <c r="N11" s="1537"/>
      <c r="O11" s="118"/>
    </row>
    <row r="12" spans="1:15" ht="30" customHeight="1">
      <c r="A12" s="1376" t="s">
        <v>1142</v>
      </c>
      <c r="B12" s="128" t="s">
        <v>1141</v>
      </c>
      <c r="C12" s="1378">
        <v>1</v>
      </c>
      <c r="D12" s="1380" t="s">
        <v>129</v>
      </c>
      <c r="E12" s="85" t="s">
        <v>1137</v>
      </c>
      <c r="F12" s="1382">
        <v>1</v>
      </c>
      <c r="G12" s="1380" t="s">
        <v>129</v>
      </c>
      <c r="H12" s="85" t="s">
        <v>1137</v>
      </c>
      <c r="I12" s="1535" t="s">
        <v>1140</v>
      </c>
      <c r="J12" s="81">
        <v>703</v>
      </c>
      <c r="K12" s="94" t="s">
        <v>460</v>
      </c>
      <c r="L12" s="1425"/>
      <c r="M12" s="77"/>
      <c r="N12" s="1535" t="s">
        <v>1139</v>
      </c>
      <c r="O12" s="118"/>
    </row>
    <row r="13" spans="1:15" ht="30" customHeight="1">
      <c r="A13" s="1376"/>
      <c r="B13" s="77" t="s">
        <v>1138</v>
      </c>
      <c r="C13" s="1379"/>
      <c r="D13" s="1381"/>
      <c r="E13" s="85" t="s">
        <v>1137</v>
      </c>
      <c r="F13" s="1538"/>
      <c r="G13" s="1381"/>
      <c r="H13" s="127" t="s">
        <v>1136</v>
      </c>
      <c r="I13" s="1536"/>
      <c r="J13" s="81">
        <v>1</v>
      </c>
      <c r="K13" s="94" t="s">
        <v>129</v>
      </c>
      <c r="L13" s="1425"/>
      <c r="M13" s="77" t="s">
        <v>476</v>
      </c>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45" customHeight="1">
      <c r="A19" s="126"/>
      <c r="B19" s="77"/>
      <c r="C19" s="125"/>
      <c r="D19" s="124"/>
      <c r="E19" s="85"/>
      <c r="F19" s="123"/>
      <c r="G19" s="122"/>
      <c r="H19" s="85"/>
      <c r="I19" s="121"/>
      <c r="J19" s="81"/>
      <c r="K19" s="94"/>
      <c r="L19" s="120"/>
      <c r="M19" s="77"/>
      <c r="N19" s="119"/>
      <c r="O19" s="118"/>
    </row>
    <row r="20" spans="1:15" ht="45" customHeight="1">
      <c r="A20" s="126"/>
      <c r="B20" s="77"/>
      <c r="C20" s="125"/>
      <c r="D20" s="124"/>
      <c r="E20" s="85"/>
      <c r="F20" s="123"/>
      <c r="G20" s="122"/>
      <c r="H20" s="85"/>
      <c r="I20" s="121"/>
      <c r="J20" s="81"/>
      <c r="K20" s="94"/>
      <c r="L20" s="120"/>
      <c r="M20" s="77"/>
      <c r="N20" s="119"/>
      <c r="O20" s="118"/>
    </row>
    <row r="21" spans="1:15" ht="45" customHeight="1">
      <c r="A21" s="126"/>
      <c r="B21" s="77"/>
      <c r="C21" s="125"/>
      <c r="D21" s="124"/>
      <c r="E21" s="85"/>
      <c r="F21" s="123"/>
      <c r="G21" s="122"/>
      <c r="H21" s="85"/>
      <c r="I21" s="121"/>
      <c r="J21" s="81"/>
      <c r="K21" s="94"/>
      <c r="L21" s="120"/>
      <c r="M21" s="77"/>
      <c r="N21" s="119"/>
      <c r="O21" s="118"/>
    </row>
    <row r="22" spans="1:15" ht="45" customHeight="1">
      <c r="A22" s="126"/>
      <c r="B22" s="77"/>
      <c r="C22" s="125"/>
      <c r="D22" s="124"/>
      <c r="E22" s="85"/>
      <c r="F22" s="123"/>
      <c r="G22" s="122"/>
      <c r="H22" s="85"/>
      <c r="I22" s="121"/>
      <c r="J22" s="81"/>
      <c r="K22" s="94"/>
      <c r="L22" s="120"/>
      <c r="M22" s="77"/>
      <c r="N22" s="119"/>
      <c r="O22" s="118"/>
    </row>
    <row r="23" spans="1:15" ht="45" customHeight="1">
      <c r="A23" s="126"/>
      <c r="B23" s="77"/>
      <c r="C23" s="125"/>
      <c r="D23" s="124"/>
      <c r="E23" s="85"/>
      <c r="F23" s="123"/>
      <c r="G23" s="122"/>
      <c r="H23" s="85"/>
      <c r="I23" s="121"/>
      <c r="J23" s="81"/>
      <c r="K23" s="94"/>
      <c r="L23" s="120"/>
      <c r="M23" s="77"/>
      <c r="N23" s="119"/>
      <c r="O23" s="118"/>
    </row>
    <row r="24" spans="1:15" ht="45" customHeight="1">
      <c r="A24" s="126"/>
      <c r="B24" s="77"/>
      <c r="C24" s="125"/>
      <c r="D24" s="124"/>
      <c r="E24" s="85"/>
      <c r="F24" s="123"/>
      <c r="G24" s="122"/>
      <c r="H24" s="85"/>
      <c r="I24" s="121"/>
      <c r="J24" s="81"/>
      <c r="K24" s="94"/>
      <c r="L24" s="120"/>
      <c r="M24" s="77"/>
      <c r="N24" s="119"/>
      <c r="O24" s="118"/>
    </row>
    <row r="25" spans="1:15" ht="45"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50.1" customHeight="1"/>
    <row r="239" spans="1:15" ht="50.1" customHeight="1"/>
    <row r="240" spans="1:15" ht="50.1" customHeight="1"/>
    <row r="241" spans="3:15" ht="50.1" customHeight="1"/>
    <row r="242" spans="3:15" ht="50.1" customHeight="1"/>
    <row r="243" spans="3:15" ht="50.1" customHeight="1"/>
    <row r="244" spans="3:15" ht="50.1" customHeight="1"/>
    <row r="245" spans="3:15" s="65" customFormat="1" ht="50.1" customHeight="1">
      <c r="C245" s="87"/>
      <c r="D245" s="88"/>
      <c r="E245" s="84"/>
      <c r="F245" s="72"/>
      <c r="G245" s="88"/>
      <c r="H245" s="84"/>
      <c r="I245" s="117"/>
      <c r="J245" s="116"/>
      <c r="K245" s="116"/>
      <c r="L245" s="88"/>
      <c r="N245" s="115"/>
      <c r="O245" s="114"/>
    </row>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A8:A9"/>
    <mergeCell ref="C8:C9"/>
    <mergeCell ref="D8:D9"/>
    <mergeCell ref="F8:F9"/>
    <mergeCell ref="G8:G9"/>
    <mergeCell ref="I8:I9"/>
    <mergeCell ref="L8:L9"/>
    <mergeCell ref="N8:N9"/>
    <mergeCell ref="L4:L5"/>
    <mergeCell ref="N4:N5"/>
    <mergeCell ref="I4:I5"/>
    <mergeCell ref="A4:A5"/>
    <mergeCell ref="C4:C5"/>
    <mergeCell ref="D4:D5"/>
    <mergeCell ref="F4:F5"/>
    <mergeCell ref="G4:G5"/>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O245"/>
  <sheetViews>
    <sheetView view="pageBreakPreview" zoomScale="110" zoomScaleNormal="100" zoomScaleSheetLayoutView="110" zoomScalePageLayoutView="120" workbookViewId="0">
      <selection activeCell="E12" sqref="E12"/>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30" customHeight="1">
      <c r="A4" s="1599">
        <v>56</v>
      </c>
      <c r="B4" s="82" t="s">
        <v>973</v>
      </c>
      <c r="C4" s="1625">
        <v>1</v>
      </c>
      <c r="D4" s="1380" t="s">
        <v>129</v>
      </c>
      <c r="E4" s="85" t="s">
        <v>974</v>
      </c>
      <c r="F4" s="1549">
        <v>1</v>
      </c>
      <c r="G4" s="1380" t="s">
        <v>959</v>
      </c>
      <c r="H4" s="85" t="s">
        <v>974</v>
      </c>
      <c r="I4" s="1535" t="s">
        <v>975</v>
      </c>
      <c r="J4" s="81">
        <v>1</v>
      </c>
      <c r="K4" s="94" t="s">
        <v>959</v>
      </c>
      <c r="L4" s="1612" t="s">
        <v>444</v>
      </c>
      <c r="M4" s="77"/>
      <c r="N4" s="1627" t="s">
        <v>976</v>
      </c>
      <c r="O4" s="118"/>
    </row>
    <row r="5" spans="1:15" ht="30" customHeight="1">
      <c r="A5" s="1600"/>
      <c r="B5" s="77" t="s">
        <v>977</v>
      </c>
      <c r="C5" s="1626"/>
      <c r="D5" s="1381"/>
      <c r="E5" s="85" t="s">
        <v>974</v>
      </c>
      <c r="F5" s="1538"/>
      <c r="G5" s="1381"/>
      <c r="H5" s="85" t="s">
        <v>130</v>
      </c>
      <c r="I5" s="1536"/>
      <c r="J5" s="81">
        <v>1</v>
      </c>
      <c r="K5" s="94" t="s">
        <v>959</v>
      </c>
      <c r="L5" s="1613"/>
      <c r="M5" s="77" t="s">
        <v>476</v>
      </c>
      <c r="N5" s="1628"/>
      <c r="O5" s="118"/>
    </row>
    <row r="6" spans="1:15" ht="30" customHeight="1">
      <c r="A6" s="113"/>
      <c r="B6" s="134"/>
      <c r="C6" s="133"/>
      <c r="D6" s="131"/>
      <c r="E6" s="69"/>
      <c r="F6" s="132"/>
      <c r="G6" s="131"/>
      <c r="I6" s="130"/>
      <c r="J6" s="91"/>
      <c r="K6" s="79"/>
      <c r="M6" s="77"/>
      <c r="N6" s="129"/>
      <c r="O6" s="118"/>
    </row>
    <row r="7" spans="1:15" ht="30" customHeight="1">
      <c r="A7" s="113"/>
      <c r="B7" s="134"/>
      <c r="C7" s="133"/>
      <c r="D7" s="131"/>
      <c r="E7" s="69"/>
      <c r="F7" s="132"/>
      <c r="G7" s="131"/>
      <c r="I7" s="130"/>
      <c r="J7" s="91"/>
      <c r="K7" s="79"/>
      <c r="M7" s="77"/>
      <c r="N7" s="129"/>
      <c r="O7" s="118"/>
    </row>
    <row r="8" spans="1:15" ht="30" customHeight="1">
      <c r="A8" s="1376"/>
      <c r="B8" s="128"/>
      <c r="C8" s="1378"/>
      <c r="D8" s="1380"/>
      <c r="E8" s="85"/>
      <c r="F8" s="1378"/>
      <c r="G8" s="1380"/>
      <c r="H8" s="85"/>
      <c r="I8" s="1535"/>
      <c r="J8" s="81"/>
      <c r="K8" s="94"/>
      <c r="L8" s="1425"/>
      <c r="M8" s="77"/>
      <c r="N8" s="1535"/>
      <c r="O8" s="118"/>
    </row>
    <row r="9" spans="1:15" ht="30" customHeight="1">
      <c r="A9" s="1376"/>
      <c r="B9" s="77"/>
      <c r="C9" s="1379"/>
      <c r="D9" s="1381"/>
      <c r="E9" s="85"/>
      <c r="F9" s="1379"/>
      <c r="G9" s="1381"/>
      <c r="H9" s="127"/>
      <c r="I9" s="1536"/>
      <c r="J9" s="81"/>
      <c r="K9" s="94"/>
      <c r="L9" s="1425"/>
      <c r="M9" s="77"/>
      <c r="N9" s="1537"/>
      <c r="O9" s="118"/>
    </row>
    <row r="10" spans="1:15" ht="30" customHeight="1">
      <c r="A10" s="1376"/>
      <c r="B10" s="128"/>
      <c r="C10" s="1378"/>
      <c r="D10" s="1380"/>
      <c r="E10" s="85"/>
      <c r="F10" s="1378"/>
      <c r="G10" s="1380"/>
      <c r="H10" s="85"/>
      <c r="I10" s="1535"/>
      <c r="J10" s="81"/>
      <c r="K10" s="94"/>
      <c r="L10" s="1425"/>
      <c r="M10" s="77"/>
      <c r="N10" s="1535"/>
      <c r="O10" s="118"/>
    </row>
    <row r="11" spans="1:15" ht="30" customHeight="1">
      <c r="A11" s="1376"/>
      <c r="B11" s="77"/>
      <c r="C11" s="1379"/>
      <c r="D11" s="1381"/>
      <c r="E11" s="85"/>
      <c r="F11" s="1379"/>
      <c r="G11" s="1381"/>
      <c r="H11" s="127"/>
      <c r="I11" s="1536"/>
      <c r="J11" s="81"/>
      <c r="K11" s="94"/>
      <c r="L11" s="1425"/>
      <c r="M11" s="77"/>
      <c r="N11" s="1537"/>
      <c r="O11" s="118"/>
    </row>
    <row r="12" spans="1:15" ht="30" customHeight="1">
      <c r="A12" s="1376"/>
      <c r="B12" s="128"/>
      <c r="C12" s="1378"/>
      <c r="D12" s="1380"/>
      <c r="E12" s="85"/>
      <c r="F12" s="1382"/>
      <c r="G12" s="1380"/>
      <c r="H12" s="85"/>
      <c r="I12" s="1535"/>
      <c r="J12" s="81"/>
      <c r="K12" s="94"/>
      <c r="L12" s="1425"/>
      <c r="M12" s="77"/>
      <c r="N12" s="1535"/>
      <c r="O12" s="118"/>
    </row>
    <row r="13" spans="1:15" ht="30" customHeight="1">
      <c r="A13" s="1376"/>
      <c r="B13" s="77"/>
      <c r="C13" s="1379"/>
      <c r="D13" s="1381"/>
      <c r="E13" s="85"/>
      <c r="F13" s="1538"/>
      <c r="G13" s="1381"/>
      <c r="H13" s="127"/>
      <c r="I13" s="1536"/>
      <c r="J13" s="81"/>
      <c r="K13" s="94"/>
      <c r="L13" s="1425"/>
      <c r="M13" s="77"/>
      <c r="N13" s="1537"/>
      <c r="O13" s="118"/>
    </row>
    <row r="14" spans="1:15" ht="30" customHeight="1">
      <c r="A14" s="126"/>
      <c r="B14" s="77"/>
      <c r="C14" s="125"/>
      <c r="D14" s="124"/>
      <c r="E14" s="85"/>
      <c r="F14" s="123"/>
      <c r="G14" s="122"/>
      <c r="H14" s="85"/>
      <c r="I14" s="121"/>
      <c r="J14" s="81"/>
      <c r="K14" s="94"/>
      <c r="L14" s="120"/>
      <c r="M14" s="77"/>
      <c r="N14" s="119"/>
      <c r="O14" s="118"/>
    </row>
    <row r="15" spans="1:15" ht="30" customHeight="1">
      <c r="A15" s="126"/>
      <c r="B15" s="77"/>
      <c r="C15" s="125"/>
      <c r="D15" s="124"/>
      <c r="E15" s="85"/>
      <c r="F15" s="123"/>
      <c r="G15" s="122"/>
      <c r="H15" s="85"/>
      <c r="I15" s="121"/>
      <c r="J15" s="81"/>
      <c r="K15" s="94"/>
      <c r="L15" s="120"/>
      <c r="M15" s="77"/>
      <c r="N15" s="119"/>
      <c r="O15" s="118"/>
    </row>
    <row r="16" spans="1:15" ht="30" customHeight="1">
      <c r="A16" s="126"/>
      <c r="B16" s="77"/>
      <c r="C16" s="125"/>
      <c r="D16" s="124"/>
      <c r="E16" s="85"/>
      <c r="F16" s="123"/>
      <c r="G16" s="122"/>
      <c r="H16" s="85"/>
      <c r="I16" s="121"/>
      <c r="J16" s="81"/>
      <c r="K16" s="94"/>
      <c r="L16" s="120"/>
      <c r="M16" s="77"/>
      <c r="N16" s="119"/>
      <c r="O16" s="118"/>
    </row>
    <row r="17" spans="1:15" ht="30" customHeight="1">
      <c r="A17" s="126"/>
      <c r="B17" s="77"/>
      <c r="C17" s="125"/>
      <c r="D17" s="124"/>
      <c r="E17" s="85"/>
      <c r="F17" s="123"/>
      <c r="G17" s="122"/>
      <c r="H17" s="85"/>
      <c r="I17" s="121"/>
      <c r="J17" s="81"/>
      <c r="K17" s="94"/>
      <c r="L17" s="120"/>
      <c r="M17" s="77"/>
      <c r="N17" s="119"/>
      <c r="O17" s="118"/>
    </row>
    <row r="18" spans="1:15" ht="30" customHeight="1">
      <c r="A18" s="126"/>
      <c r="B18" s="77"/>
      <c r="C18" s="125"/>
      <c r="D18" s="124"/>
      <c r="E18" s="85"/>
      <c r="F18" s="123"/>
      <c r="G18" s="122"/>
      <c r="H18" s="85"/>
      <c r="I18" s="121"/>
      <c r="J18" s="81"/>
      <c r="K18" s="94"/>
      <c r="L18" s="120"/>
      <c r="M18" s="77"/>
      <c r="N18" s="119"/>
      <c r="O18" s="118"/>
    </row>
    <row r="19" spans="1:15" ht="30" customHeight="1">
      <c r="A19" s="126"/>
      <c r="B19" s="77"/>
      <c r="C19" s="125"/>
      <c r="D19" s="124"/>
      <c r="E19" s="85"/>
      <c r="F19" s="123"/>
      <c r="G19" s="122"/>
      <c r="H19" s="85"/>
      <c r="I19" s="121"/>
      <c r="J19" s="81"/>
      <c r="K19" s="94"/>
      <c r="L19" s="120"/>
      <c r="M19" s="77"/>
      <c r="N19" s="119"/>
      <c r="O19" s="118"/>
    </row>
    <row r="20" spans="1:15" ht="45" customHeight="1">
      <c r="A20" s="126"/>
      <c r="B20" s="77"/>
      <c r="C20" s="125"/>
      <c r="D20" s="124"/>
      <c r="E20" s="85"/>
      <c r="F20" s="123"/>
      <c r="G20" s="122"/>
      <c r="H20" s="85"/>
      <c r="I20" s="121"/>
      <c r="J20" s="81"/>
      <c r="K20" s="94"/>
      <c r="L20" s="120"/>
      <c r="M20" s="77"/>
      <c r="N20" s="119"/>
      <c r="O20" s="118"/>
    </row>
    <row r="21" spans="1:15" ht="45" customHeight="1">
      <c r="A21" s="126"/>
      <c r="B21" s="77"/>
      <c r="C21" s="125"/>
      <c r="D21" s="124"/>
      <c r="E21" s="85"/>
      <c r="F21" s="123"/>
      <c r="G21" s="122"/>
      <c r="H21" s="85"/>
      <c r="I21" s="121"/>
      <c r="J21" s="81"/>
      <c r="K21" s="94"/>
      <c r="L21" s="120"/>
      <c r="M21" s="77"/>
      <c r="N21" s="119"/>
      <c r="O21" s="118"/>
    </row>
    <row r="22" spans="1:15" ht="45" customHeight="1">
      <c r="A22" s="126"/>
      <c r="B22" s="77"/>
      <c r="C22" s="125"/>
      <c r="D22" s="124"/>
      <c r="E22" s="85"/>
      <c r="F22" s="123"/>
      <c r="G22" s="122"/>
      <c r="H22" s="85"/>
      <c r="I22" s="121"/>
      <c r="J22" s="81"/>
      <c r="K22" s="94"/>
      <c r="L22" s="120"/>
      <c r="M22" s="77"/>
      <c r="N22" s="119"/>
      <c r="O22" s="118"/>
    </row>
    <row r="23" spans="1:15" ht="45" customHeight="1">
      <c r="A23" s="126"/>
      <c r="B23" s="77"/>
      <c r="C23" s="125"/>
      <c r="D23" s="124"/>
      <c r="E23" s="85"/>
      <c r="F23" s="123"/>
      <c r="G23" s="122"/>
      <c r="H23" s="85"/>
      <c r="I23" s="121"/>
      <c r="J23" s="81"/>
      <c r="K23" s="94"/>
      <c r="L23" s="120"/>
      <c r="M23" s="77"/>
      <c r="N23" s="119"/>
      <c r="O23" s="118"/>
    </row>
    <row r="24" spans="1:15" ht="45" customHeight="1">
      <c r="A24" s="126"/>
      <c r="B24" s="77"/>
      <c r="C24" s="125"/>
      <c r="D24" s="124"/>
      <c r="E24" s="85"/>
      <c r="F24" s="123"/>
      <c r="G24" s="122"/>
      <c r="H24" s="85"/>
      <c r="I24" s="121"/>
      <c r="J24" s="81"/>
      <c r="K24" s="94"/>
      <c r="L24" s="120"/>
      <c r="M24" s="77"/>
      <c r="N24" s="119"/>
      <c r="O24" s="118"/>
    </row>
    <row r="25" spans="1:15" ht="45" customHeight="1">
      <c r="A25" s="126"/>
      <c r="B25" s="77"/>
      <c r="C25" s="125"/>
      <c r="D25" s="124"/>
      <c r="E25" s="85"/>
      <c r="F25" s="123"/>
      <c r="G25" s="122"/>
      <c r="H25" s="85"/>
      <c r="I25" s="121"/>
      <c r="J25" s="81"/>
      <c r="K25" s="94"/>
      <c r="L25" s="120"/>
      <c r="M25" s="77"/>
      <c r="N25" s="119"/>
      <c r="O25" s="118"/>
    </row>
    <row r="26" spans="1:15" ht="45" customHeight="1">
      <c r="A26" s="126"/>
      <c r="B26" s="77"/>
      <c r="C26" s="125"/>
      <c r="D26" s="124"/>
      <c r="E26" s="85"/>
      <c r="F26" s="123"/>
      <c r="G26" s="122"/>
      <c r="H26" s="85"/>
      <c r="I26" s="121"/>
      <c r="J26" s="81"/>
      <c r="K26" s="94"/>
      <c r="L26" s="120"/>
      <c r="M26" s="77"/>
      <c r="N26" s="119"/>
      <c r="O26" s="118"/>
    </row>
    <row r="27" spans="1:15" ht="45" customHeight="1">
      <c r="A27" s="126"/>
      <c r="B27" s="77"/>
      <c r="C27" s="125"/>
      <c r="D27" s="124"/>
      <c r="E27" s="85"/>
      <c r="F27" s="123"/>
      <c r="G27" s="122"/>
      <c r="H27" s="85"/>
      <c r="I27" s="121"/>
      <c r="J27" s="81"/>
      <c r="K27" s="94"/>
      <c r="L27" s="120"/>
      <c r="M27" s="77"/>
      <c r="N27" s="119"/>
      <c r="O27" s="118"/>
    </row>
    <row r="28" spans="1:15" ht="45" customHeight="1">
      <c r="A28" s="126"/>
      <c r="B28" s="77"/>
      <c r="C28" s="125"/>
      <c r="D28" s="124"/>
      <c r="E28" s="85"/>
      <c r="F28" s="123"/>
      <c r="G28" s="122"/>
      <c r="H28" s="85"/>
      <c r="I28" s="121"/>
      <c r="J28" s="81"/>
      <c r="K28" s="94"/>
      <c r="L28" s="120"/>
      <c r="M28" s="77"/>
      <c r="N28" s="119"/>
      <c r="O28" s="118"/>
    </row>
    <row r="29" spans="1:15" ht="45" customHeight="1">
      <c r="A29" s="126"/>
      <c r="B29" s="77"/>
      <c r="C29" s="125"/>
      <c r="D29" s="124"/>
      <c r="E29" s="85"/>
      <c r="F29" s="123"/>
      <c r="G29" s="122"/>
      <c r="H29" s="85"/>
      <c r="I29" s="121"/>
      <c r="J29" s="81"/>
      <c r="K29" s="94"/>
      <c r="L29" s="120"/>
      <c r="M29" s="77"/>
      <c r="N29" s="119"/>
      <c r="O29" s="118"/>
    </row>
    <row r="30" spans="1:15" ht="45" customHeight="1">
      <c r="A30" s="126"/>
      <c r="B30" s="77"/>
      <c r="C30" s="125"/>
      <c r="D30" s="124"/>
      <c r="E30" s="85"/>
      <c r="F30" s="123"/>
      <c r="G30" s="122"/>
      <c r="H30" s="85"/>
      <c r="I30" s="121"/>
      <c r="J30" s="81"/>
      <c r="K30" s="94"/>
      <c r="L30" s="120"/>
      <c r="M30" s="77"/>
      <c r="N30" s="119"/>
      <c r="O30" s="118"/>
    </row>
    <row r="31" spans="1:15" ht="45" customHeight="1">
      <c r="A31" s="126"/>
      <c r="B31" s="77"/>
      <c r="C31" s="125"/>
      <c r="D31" s="124"/>
      <c r="E31" s="85"/>
      <c r="F31" s="123"/>
      <c r="G31" s="122"/>
      <c r="H31" s="85"/>
      <c r="I31" s="121"/>
      <c r="J31" s="81"/>
      <c r="K31" s="94"/>
      <c r="L31" s="120"/>
      <c r="M31" s="77"/>
      <c r="N31" s="119"/>
      <c r="O31" s="118"/>
    </row>
    <row r="32" spans="1:15" ht="45" customHeight="1">
      <c r="A32" s="126"/>
      <c r="B32" s="77"/>
      <c r="C32" s="125"/>
      <c r="D32" s="124"/>
      <c r="E32" s="85"/>
      <c r="F32" s="123"/>
      <c r="G32" s="122"/>
      <c r="H32" s="85"/>
      <c r="I32" s="121"/>
      <c r="J32" s="81"/>
      <c r="K32" s="94"/>
      <c r="L32" s="120"/>
      <c r="M32" s="77"/>
      <c r="N32" s="119"/>
      <c r="O32" s="118"/>
    </row>
    <row r="33" spans="1:15" ht="45" customHeight="1">
      <c r="A33" s="126"/>
      <c r="B33" s="77"/>
      <c r="C33" s="125"/>
      <c r="D33" s="124"/>
      <c r="E33" s="85"/>
      <c r="F33" s="123"/>
      <c r="G33" s="122"/>
      <c r="H33" s="85"/>
      <c r="I33" s="121"/>
      <c r="J33" s="81"/>
      <c r="K33" s="94"/>
      <c r="L33" s="120"/>
      <c r="M33" s="77"/>
      <c r="N33" s="119"/>
      <c r="O33" s="118"/>
    </row>
    <row r="34" spans="1:15" ht="45" customHeight="1">
      <c r="A34" s="126"/>
      <c r="B34" s="77"/>
      <c r="C34" s="125"/>
      <c r="D34" s="124"/>
      <c r="E34" s="85"/>
      <c r="F34" s="123"/>
      <c r="G34" s="122"/>
      <c r="H34" s="85"/>
      <c r="I34" s="121"/>
      <c r="J34" s="81"/>
      <c r="K34" s="94"/>
      <c r="L34" s="120"/>
      <c r="M34" s="77"/>
      <c r="N34" s="119"/>
      <c r="O34" s="118"/>
    </row>
    <row r="35" spans="1:15" ht="45" customHeight="1">
      <c r="A35" s="126"/>
      <c r="B35" s="77"/>
      <c r="C35" s="125"/>
      <c r="D35" s="124"/>
      <c r="E35" s="85"/>
      <c r="F35" s="123"/>
      <c r="G35" s="122"/>
      <c r="H35" s="85"/>
      <c r="I35" s="121"/>
      <c r="J35" s="81"/>
      <c r="K35" s="94"/>
      <c r="L35" s="120"/>
      <c r="M35" s="77"/>
      <c r="N35" s="119"/>
      <c r="O35" s="118"/>
    </row>
    <row r="36" spans="1:15" ht="45" customHeight="1">
      <c r="A36" s="126"/>
      <c r="B36" s="77"/>
      <c r="C36" s="125"/>
      <c r="D36" s="124"/>
      <c r="E36" s="85"/>
      <c r="F36" s="123"/>
      <c r="G36" s="122"/>
      <c r="H36" s="85"/>
      <c r="I36" s="121"/>
      <c r="J36" s="81"/>
      <c r="K36" s="94"/>
      <c r="L36" s="120"/>
      <c r="M36" s="77"/>
      <c r="N36" s="119"/>
      <c r="O36" s="118"/>
    </row>
    <row r="37" spans="1:15" ht="45" customHeight="1">
      <c r="A37" s="126"/>
      <c r="B37" s="77"/>
      <c r="C37" s="125"/>
      <c r="D37" s="124"/>
      <c r="E37" s="85"/>
      <c r="F37" s="123"/>
      <c r="G37" s="122"/>
      <c r="H37" s="85"/>
      <c r="I37" s="121"/>
      <c r="J37" s="81"/>
      <c r="K37" s="94"/>
      <c r="L37" s="120"/>
      <c r="M37" s="77"/>
      <c r="N37" s="119"/>
      <c r="O37" s="118"/>
    </row>
    <row r="38" spans="1:15" ht="45" customHeight="1">
      <c r="A38" s="126"/>
      <c r="B38" s="77"/>
      <c r="C38" s="125"/>
      <c r="D38" s="124"/>
      <c r="E38" s="85"/>
      <c r="F38" s="123"/>
      <c r="G38" s="122"/>
      <c r="H38" s="85"/>
      <c r="I38" s="121"/>
      <c r="J38" s="81"/>
      <c r="K38" s="94"/>
      <c r="L38" s="120"/>
      <c r="M38" s="77"/>
      <c r="N38" s="119"/>
      <c r="O38" s="118"/>
    </row>
    <row r="39" spans="1:15" ht="45" customHeight="1">
      <c r="A39" s="126"/>
      <c r="B39" s="77"/>
      <c r="C39" s="125"/>
      <c r="D39" s="124"/>
      <c r="E39" s="85"/>
      <c r="F39" s="123"/>
      <c r="G39" s="122"/>
      <c r="H39" s="85"/>
      <c r="I39" s="121"/>
      <c r="J39" s="81"/>
      <c r="K39" s="94"/>
      <c r="L39" s="120"/>
      <c r="M39" s="77"/>
      <c r="N39" s="119"/>
      <c r="O39" s="118"/>
    </row>
    <row r="40" spans="1:15" ht="45" customHeight="1">
      <c r="A40" s="126"/>
      <c r="B40" s="77"/>
      <c r="C40" s="125"/>
      <c r="D40" s="124"/>
      <c r="E40" s="85"/>
      <c r="F40" s="123"/>
      <c r="G40" s="122"/>
      <c r="H40" s="85"/>
      <c r="I40" s="121"/>
      <c r="J40" s="81"/>
      <c r="K40" s="94"/>
      <c r="L40" s="120"/>
      <c r="M40" s="77"/>
      <c r="N40" s="119"/>
      <c r="O40" s="118"/>
    </row>
    <row r="41" spans="1:15" ht="45" customHeight="1">
      <c r="A41" s="126"/>
      <c r="B41" s="77"/>
      <c r="C41" s="125"/>
      <c r="D41" s="124"/>
      <c r="E41" s="85"/>
      <c r="F41" s="123"/>
      <c r="G41" s="122"/>
      <c r="H41" s="85"/>
      <c r="I41" s="121"/>
      <c r="J41" s="81"/>
      <c r="K41" s="94"/>
      <c r="L41" s="120"/>
      <c r="M41" s="77"/>
      <c r="N41" s="119"/>
      <c r="O41" s="118"/>
    </row>
    <row r="42" spans="1:15" ht="45" customHeight="1">
      <c r="A42" s="126"/>
      <c r="B42" s="77"/>
      <c r="C42" s="125"/>
      <c r="D42" s="124"/>
      <c r="E42" s="85"/>
      <c r="F42" s="123"/>
      <c r="G42" s="122"/>
      <c r="H42" s="85"/>
      <c r="I42" s="121"/>
      <c r="J42" s="81"/>
      <c r="K42" s="94"/>
      <c r="L42" s="120"/>
      <c r="M42" s="77"/>
      <c r="N42" s="119"/>
      <c r="O42" s="118"/>
    </row>
    <row r="43" spans="1:15" ht="45" customHeight="1">
      <c r="A43" s="126"/>
      <c r="B43" s="77"/>
      <c r="C43" s="125"/>
      <c r="D43" s="124"/>
      <c r="E43" s="85"/>
      <c r="F43" s="123"/>
      <c r="G43" s="122"/>
      <c r="H43" s="85"/>
      <c r="I43" s="121"/>
      <c r="J43" s="81"/>
      <c r="K43" s="94"/>
      <c r="L43" s="120"/>
      <c r="M43" s="77"/>
      <c r="N43" s="119"/>
      <c r="O43" s="118"/>
    </row>
    <row r="44" spans="1:15" ht="45" customHeight="1">
      <c r="A44" s="126"/>
      <c r="B44" s="77"/>
      <c r="C44" s="125"/>
      <c r="D44" s="124"/>
      <c r="E44" s="85"/>
      <c r="F44" s="123"/>
      <c r="G44" s="122"/>
      <c r="H44" s="85"/>
      <c r="I44" s="121"/>
      <c r="J44" s="81"/>
      <c r="K44" s="94"/>
      <c r="L44" s="120"/>
      <c r="M44" s="77"/>
      <c r="N44" s="119"/>
      <c r="O44" s="118"/>
    </row>
    <row r="45" spans="1:15" ht="45" customHeight="1">
      <c r="A45" s="126"/>
      <c r="B45" s="77"/>
      <c r="C45" s="125"/>
      <c r="D45" s="124"/>
      <c r="E45" s="85"/>
      <c r="F45" s="123"/>
      <c r="G45" s="122"/>
      <c r="H45" s="85"/>
      <c r="I45" s="121"/>
      <c r="J45" s="81"/>
      <c r="K45" s="94"/>
      <c r="L45" s="120"/>
      <c r="M45" s="77"/>
      <c r="N45" s="119"/>
      <c r="O45" s="118"/>
    </row>
    <row r="46" spans="1:15" ht="45" customHeight="1">
      <c r="A46" s="126"/>
      <c r="B46" s="77"/>
      <c r="C46" s="125"/>
      <c r="D46" s="124"/>
      <c r="E46" s="85"/>
      <c r="F46" s="123"/>
      <c r="G46" s="122"/>
      <c r="H46" s="85"/>
      <c r="I46" s="121"/>
      <c r="J46" s="81"/>
      <c r="K46" s="94"/>
      <c r="L46" s="120"/>
      <c r="M46" s="77"/>
      <c r="N46" s="119"/>
      <c r="O46" s="118"/>
    </row>
    <row r="47" spans="1:15" ht="45" customHeight="1">
      <c r="A47" s="126"/>
      <c r="B47" s="77"/>
      <c r="C47" s="125"/>
      <c r="D47" s="124"/>
      <c r="E47" s="85"/>
      <c r="F47" s="123"/>
      <c r="G47" s="122"/>
      <c r="H47" s="85"/>
      <c r="I47" s="121"/>
      <c r="J47" s="81"/>
      <c r="K47" s="94"/>
      <c r="L47" s="120"/>
      <c r="M47" s="77"/>
      <c r="N47" s="119"/>
      <c r="O47" s="118"/>
    </row>
    <row r="48" spans="1:15" ht="45" customHeight="1">
      <c r="A48" s="126"/>
      <c r="B48" s="77"/>
      <c r="C48" s="125"/>
      <c r="D48" s="124"/>
      <c r="E48" s="85"/>
      <c r="F48" s="123"/>
      <c r="G48" s="122"/>
      <c r="H48" s="85"/>
      <c r="I48" s="121"/>
      <c r="J48" s="81"/>
      <c r="K48" s="94"/>
      <c r="L48" s="120"/>
      <c r="M48" s="77"/>
      <c r="N48" s="119"/>
      <c r="O48" s="118"/>
    </row>
    <row r="49" spans="1:15" ht="45" customHeight="1">
      <c r="A49" s="126"/>
      <c r="B49" s="77"/>
      <c r="C49" s="125"/>
      <c r="D49" s="124"/>
      <c r="E49" s="85"/>
      <c r="F49" s="123"/>
      <c r="G49" s="122"/>
      <c r="H49" s="85"/>
      <c r="I49" s="121"/>
      <c r="J49" s="81"/>
      <c r="K49" s="94"/>
      <c r="L49" s="120"/>
      <c r="M49" s="77"/>
      <c r="N49" s="119"/>
      <c r="O49" s="118"/>
    </row>
    <row r="50" spans="1:15" ht="45" customHeight="1">
      <c r="A50" s="126"/>
      <c r="B50" s="77"/>
      <c r="C50" s="125"/>
      <c r="D50" s="124"/>
      <c r="E50" s="85"/>
      <c r="F50" s="123"/>
      <c r="G50" s="122"/>
      <c r="H50" s="85"/>
      <c r="I50" s="121"/>
      <c r="J50" s="81"/>
      <c r="K50" s="94"/>
      <c r="L50" s="120"/>
      <c r="M50" s="77"/>
      <c r="N50" s="119"/>
      <c r="O50" s="118"/>
    </row>
    <row r="51" spans="1:15" ht="45" customHeight="1">
      <c r="A51" s="126"/>
      <c r="B51" s="77"/>
      <c r="C51" s="125"/>
      <c r="D51" s="124"/>
      <c r="E51" s="85"/>
      <c r="F51" s="123"/>
      <c r="G51" s="122"/>
      <c r="H51" s="85"/>
      <c r="I51" s="121"/>
      <c r="J51" s="81"/>
      <c r="K51" s="94"/>
      <c r="L51" s="120"/>
      <c r="M51" s="77"/>
      <c r="N51" s="119"/>
      <c r="O51" s="118"/>
    </row>
    <row r="52" spans="1:15" ht="45" customHeight="1">
      <c r="A52" s="126"/>
      <c r="B52" s="77"/>
      <c r="C52" s="125"/>
      <c r="D52" s="124"/>
      <c r="E52" s="85"/>
      <c r="F52" s="123"/>
      <c r="G52" s="122"/>
      <c r="H52" s="85"/>
      <c r="I52" s="121"/>
      <c r="J52" s="81"/>
      <c r="K52" s="94"/>
      <c r="L52" s="120"/>
      <c r="M52" s="77"/>
      <c r="N52" s="119"/>
      <c r="O52" s="118"/>
    </row>
    <row r="53" spans="1:15" ht="45" customHeight="1">
      <c r="A53" s="126"/>
      <c r="B53" s="77"/>
      <c r="C53" s="125"/>
      <c r="D53" s="124"/>
      <c r="E53" s="85"/>
      <c r="F53" s="123"/>
      <c r="G53" s="122"/>
      <c r="H53" s="85"/>
      <c r="I53" s="121"/>
      <c r="J53" s="81"/>
      <c r="K53" s="94"/>
      <c r="L53" s="120"/>
      <c r="M53" s="77"/>
      <c r="N53" s="119"/>
      <c r="O53" s="118"/>
    </row>
    <row r="54" spans="1:15" ht="45" customHeight="1">
      <c r="A54" s="126"/>
      <c r="B54" s="77"/>
      <c r="C54" s="125"/>
      <c r="D54" s="124"/>
      <c r="E54" s="85"/>
      <c r="F54" s="123"/>
      <c r="G54" s="122"/>
      <c r="H54" s="85"/>
      <c r="I54" s="121"/>
      <c r="J54" s="81"/>
      <c r="K54" s="94"/>
      <c r="L54" s="120"/>
      <c r="M54" s="77"/>
      <c r="N54" s="119"/>
      <c r="O54" s="118"/>
    </row>
    <row r="55" spans="1:15" ht="45" customHeight="1">
      <c r="A55" s="126"/>
      <c r="B55" s="77"/>
      <c r="C55" s="125"/>
      <c r="D55" s="124"/>
      <c r="E55" s="85"/>
      <c r="F55" s="123"/>
      <c r="G55" s="122"/>
      <c r="H55" s="85"/>
      <c r="I55" s="121"/>
      <c r="J55" s="81"/>
      <c r="K55" s="94"/>
      <c r="L55" s="120"/>
      <c r="M55" s="77"/>
      <c r="N55" s="119"/>
      <c r="O55" s="118"/>
    </row>
    <row r="56" spans="1:15" ht="45" customHeight="1">
      <c r="A56" s="126"/>
      <c r="B56" s="77"/>
      <c r="C56" s="125"/>
      <c r="D56" s="124"/>
      <c r="E56" s="85"/>
      <c r="F56" s="123"/>
      <c r="G56" s="122"/>
      <c r="H56" s="85"/>
      <c r="I56" s="121"/>
      <c r="J56" s="81"/>
      <c r="K56" s="94"/>
      <c r="L56" s="120"/>
      <c r="M56" s="77"/>
      <c r="N56" s="119"/>
      <c r="O56" s="118"/>
    </row>
    <row r="57" spans="1:15" ht="45" customHeight="1">
      <c r="A57" s="126"/>
      <c r="B57" s="77"/>
      <c r="C57" s="125"/>
      <c r="D57" s="124"/>
      <c r="E57" s="85"/>
      <c r="F57" s="123"/>
      <c r="G57" s="122"/>
      <c r="H57" s="85"/>
      <c r="I57" s="121"/>
      <c r="J57" s="81"/>
      <c r="K57" s="94"/>
      <c r="L57" s="120"/>
      <c r="M57" s="77"/>
      <c r="N57" s="119"/>
      <c r="O57" s="118"/>
    </row>
    <row r="58" spans="1:15" ht="45" customHeight="1">
      <c r="A58" s="126"/>
      <c r="B58" s="77"/>
      <c r="C58" s="125"/>
      <c r="D58" s="124"/>
      <c r="E58" s="85"/>
      <c r="F58" s="123"/>
      <c r="G58" s="122"/>
      <c r="H58" s="85"/>
      <c r="I58" s="121"/>
      <c r="J58" s="81"/>
      <c r="K58" s="94"/>
      <c r="L58" s="120"/>
      <c r="M58" s="77"/>
      <c r="N58" s="119"/>
      <c r="O58" s="118"/>
    </row>
    <row r="59" spans="1:15" ht="45" customHeight="1">
      <c r="A59" s="126"/>
      <c r="B59" s="77"/>
      <c r="C59" s="125"/>
      <c r="D59" s="124"/>
      <c r="E59" s="85"/>
      <c r="F59" s="123"/>
      <c r="G59" s="122"/>
      <c r="H59" s="85"/>
      <c r="I59" s="121"/>
      <c r="J59" s="81"/>
      <c r="K59" s="94"/>
      <c r="L59" s="120"/>
      <c r="M59" s="77"/>
      <c r="N59" s="119"/>
      <c r="O59" s="118"/>
    </row>
    <row r="60" spans="1:15" ht="45" customHeight="1">
      <c r="A60" s="126"/>
      <c r="B60" s="77"/>
      <c r="C60" s="125"/>
      <c r="D60" s="124"/>
      <c r="E60" s="85"/>
      <c r="F60" s="123"/>
      <c r="G60" s="122"/>
      <c r="H60" s="85"/>
      <c r="I60" s="121"/>
      <c r="J60" s="81"/>
      <c r="K60" s="94"/>
      <c r="L60" s="120"/>
      <c r="M60" s="77"/>
      <c r="N60" s="119"/>
      <c r="O60" s="118"/>
    </row>
    <row r="61" spans="1:15" ht="45" customHeight="1">
      <c r="A61" s="126"/>
      <c r="B61" s="77"/>
      <c r="C61" s="125"/>
      <c r="D61" s="124"/>
      <c r="E61" s="85"/>
      <c r="F61" s="123"/>
      <c r="G61" s="122"/>
      <c r="H61" s="85"/>
      <c r="I61" s="121"/>
      <c r="J61" s="81"/>
      <c r="K61" s="94"/>
      <c r="L61" s="120"/>
      <c r="M61" s="77"/>
      <c r="N61" s="119"/>
      <c r="O61" s="118"/>
    </row>
    <row r="62" spans="1:15" ht="45" customHeight="1">
      <c r="A62" s="126"/>
      <c r="B62" s="77"/>
      <c r="C62" s="125"/>
      <c r="D62" s="124"/>
      <c r="E62" s="85"/>
      <c r="F62" s="123"/>
      <c r="G62" s="122"/>
      <c r="H62" s="85"/>
      <c r="I62" s="121"/>
      <c r="J62" s="81"/>
      <c r="K62" s="94"/>
      <c r="L62" s="120"/>
      <c r="M62" s="77"/>
      <c r="N62" s="119"/>
      <c r="O62" s="118"/>
    </row>
    <row r="63" spans="1:15" ht="45" customHeight="1">
      <c r="A63" s="126"/>
      <c r="B63" s="77"/>
      <c r="C63" s="125"/>
      <c r="D63" s="124"/>
      <c r="E63" s="85"/>
      <c r="F63" s="123"/>
      <c r="G63" s="122"/>
      <c r="H63" s="85"/>
      <c r="I63" s="121"/>
      <c r="J63" s="81"/>
      <c r="K63" s="94"/>
      <c r="L63" s="120"/>
      <c r="M63" s="77"/>
      <c r="N63" s="119"/>
      <c r="O63" s="118"/>
    </row>
    <row r="64" spans="1:15" ht="45" customHeight="1">
      <c r="A64" s="126"/>
      <c r="B64" s="77"/>
      <c r="C64" s="125"/>
      <c r="D64" s="124"/>
      <c r="E64" s="85"/>
      <c r="F64" s="123"/>
      <c r="G64" s="122"/>
      <c r="H64" s="85"/>
      <c r="I64" s="121"/>
      <c r="J64" s="81"/>
      <c r="K64" s="94"/>
      <c r="L64" s="120"/>
      <c r="M64" s="77"/>
      <c r="N64" s="119"/>
      <c r="O64" s="118"/>
    </row>
    <row r="65" spans="1:15" ht="45" customHeight="1">
      <c r="A65" s="126"/>
      <c r="B65" s="77"/>
      <c r="C65" s="125"/>
      <c r="D65" s="124"/>
      <c r="E65" s="85"/>
      <c r="F65" s="123"/>
      <c r="G65" s="122"/>
      <c r="H65" s="85"/>
      <c r="I65" s="121"/>
      <c r="J65" s="81"/>
      <c r="K65" s="94"/>
      <c r="L65" s="120"/>
      <c r="M65" s="77"/>
      <c r="N65" s="119"/>
      <c r="O65" s="118"/>
    </row>
    <row r="66" spans="1:15" ht="45" customHeight="1">
      <c r="A66" s="126"/>
      <c r="B66" s="77"/>
      <c r="C66" s="125"/>
      <c r="D66" s="124"/>
      <c r="E66" s="85"/>
      <c r="F66" s="123"/>
      <c r="G66" s="122"/>
      <c r="H66" s="85"/>
      <c r="I66" s="121"/>
      <c r="J66" s="81"/>
      <c r="K66" s="94"/>
      <c r="L66" s="120"/>
      <c r="M66" s="77"/>
      <c r="N66" s="119"/>
      <c r="O66" s="118"/>
    </row>
    <row r="67" spans="1:15" ht="45" customHeight="1">
      <c r="A67" s="126"/>
      <c r="B67" s="77"/>
      <c r="C67" s="125"/>
      <c r="D67" s="124"/>
      <c r="E67" s="85"/>
      <c r="F67" s="123"/>
      <c r="G67" s="122"/>
      <c r="H67" s="85"/>
      <c r="I67" s="121"/>
      <c r="J67" s="81"/>
      <c r="K67" s="94"/>
      <c r="L67" s="120"/>
      <c r="M67" s="77"/>
      <c r="N67" s="119"/>
      <c r="O67" s="118"/>
    </row>
    <row r="68" spans="1:15" ht="45" customHeight="1">
      <c r="A68" s="126"/>
      <c r="B68" s="77"/>
      <c r="C68" s="125"/>
      <c r="D68" s="124"/>
      <c r="E68" s="85"/>
      <c r="F68" s="123"/>
      <c r="G68" s="122"/>
      <c r="H68" s="85"/>
      <c r="I68" s="121"/>
      <c r="J68" s="81"/>
      <c r="K68" s="94"/>
      <c r="L68" s="120"/>
      <c r="M68" s="77"/>
      <c r="N68" s="119"/>
      <c r="O68" s="118"/>
    </row>
    <row r="69" spans="1:15" ht="45" customHeight="1">
      <c r="A69" s="126"/>
      <c r="B69" s="77"/>
      <c r="C69" s="125"/>
      <c r="D69" s="124"/>
      <c r="E69" s="85"/>
      <c r="F69" s="123"/>
      <c r="G69" s="122"/>
      <c r="H69" s="85"/>
      <c r="I69" s="121"/>
      <c r="J69" s="81"/>
      <c r="K69" s="94"/>
      <c r="L69" s="120"/>
      <c r="M69" s="77"/>
      <c r="N69" s="119"/>
      <c r="O69" s="118"/>
    </row>
    <row r="70" spans="1:15" ht="45" customHeight="1">
      <c r="A70" s="126"/>
      <c r="B70" s="77"/>
      <c r="C70" s="125"/>
      <c r="D70" s="124"/>
      <c r="E70" s="85"/>
      <c r="F70" s="123"/>
      <c r="G70" s="122"/>
      <c r="H70" s="85"/>
      <c r="I70" s="121"/>
      <c r="J70" s="81"/>
      <c r="K70" s="94"/>
      <c r="L70" s="120"/>
      <c r="M70" s="77"/>
      <c r="N70" s="119"/>
      <c r="O70" s="118"/>
    </row>
    <row r="71" spans="1:15" ht="45" customHeight="1">
      <c r="A71" s="126"/>
      <c r="B71" s="77"/>
      <c r="C71" s="125"/>
      <c r="D71" s="124"/>
      <c r="E71" s="85"/>
      <c r="F71" s="123"/>
      <c r="G71" s="122"/>
      <c r="H71" s="85"/>
      <c r="I71" s="121"/>
      <c r="J71" s="81"/>
      <c r="K71" s="94"/>
      <c r="L71" s="120"/>
      <c r="M71" s="77"/>
      <c r="N71" s="119"/>
      <c r="O71" s="118"/>
    </row>
    <row r="72" spans="1:15" ht="45" customHeight="1">
      <c r="A72" s="126"/>
      <c r="B72" s="77"/>
      <c r="C72" s="125"/>
      <c r="D72" s="124"/>
      <c r="E72" s="85"/>
      <c r="F72" s="123"/>
      <c r="G72" s="122"/>
      <c r="H72" s="85"/>
      <c r="I72" s="121"/>
      <c r="J72" s="81"/>
      <c r="K72" s="94"/>
      <c r="L72" s="120"/>
      <c r="M72" s="77"/>
      <c r="N72" s="119"/>
      <c r="O72" s="118"/>
    </row>
    <row r="73" spans="1:15" ht="45" customHeight="1">
      <c r="A73" s="126"/>
      <c r="B73" s="77"/>
      <c r="C73" s="125"/>
      <c r="D73" s="124"/>
      <c r="E73" s="85"/>
      <c r="F73" s="123"/>
      <c r="G73" s="122"/>
      <c r="H73" s="85"/>
      <c r="I73" s="121"/>
      <c r="J73" s="81"/>
      <c r="K73" s="94"/>
      <c r="L73" s="120"/>
      <c r="M73" s="77"/>
      <c r="N73" s="119"/>
      <c r="O73" s="118"/>
    </row>
    <row r="74" spans="1:15" ht="45" customHeight="1">
      <c r="A74" s="126"/>
      <c r="B74" s="77"/>
      <c r="C74" s="125"/>
      <c r="D74" s="124"/>
      <c r="E74" s="85"/>
      <c r="F74" s="123"/>
      <c r="G74" s="122"/>
      <c r="H74" s="85"/>
      <c r="I74" s="121"/>
      <c r="J74" s="81"/>
      <c r="K74" s="94"/>
      <c r="L74" s="120"/>
      <c r="M74" s="77"/>
      <c r="N74" s="119"/>
      <c r="O74" s="118"/>
    </row>
    <row r="75" spans="1:15" ht="45" customHeight="1">
      <c r="A75" s="126"/>
      <c r="B75" s="77"/>
      <c r="C75" s="125"/>
      <c r="D75" s="124"/>
      <c r="E75" s="85"/>
      <c r="F75" s="123"/>
      <c r="G75" s="122"/>
      <c r="H75" s="85"/>
      <c r="I75" s="121"/>
      <c r="J75" s="81"/>
      <c r="K75" s="94"/>
      <c r="L75" s="120"/>
      <c r="M75" s="77"/>
      <c r="N75" s="119"/>
      <c r="O75" s="118"/>
    </row>
    <row r="76" spans="1:15" ht="45" customHeight="1">
      <c r="A76" s="126"/>
      <c r="B76" s="77"/>
      <c r="C76" s="125"/>
      <c r="D76" s="124"/>
      <c r="E76" s="85"/>
      <c r="F76" s="123"/>
      <c r="G76" s="122"/>
      <c r="H76" s="85"/>
      <c r="I76" s="121"/>
      <c r="J76" s="81"/>
      <c r="K76" s="94"/>
      <c r="L76" s="120"/>
      <c r="M76" s="77"/>
      <c r="N76" s="119"/>
      <c r="O76" s="118"/>
    </row>
    <row r="77" spans="1:15" ht="45" customHeight="1">
      <c r="A77" s="126"/>
      <c r="B77" s="77"/>
      <c r="C77" s="125"/>
      <c r="D77" s="124"/>
      <c r="E77" s="85"/>
      <c r="F77" s="123"/>
      <c r="G77" s="122"/>
      <c r="H77" s="85"/>
      <c r="I77" s="121"/>
      <c r="J77" s="81"/>
      <c r="K77" s="94"/>
      <c r="L77" s="120"/>
      <c r="M77" s="77"/>
      <c r="N77" s="119"/>
      <c r="O77" s="118"/>
    </row>
    <row r="78" spans="1:15" ht="45" customHeight="1">
      <c r="A78" s="126"/>
      <c r="B78" s="77"/>
      <c r="C78" s="125"/>
      <c r="D78" s="124"/>
      <c r="E78" s="85"/>
      <c r="F78" s="123"/>
      <c r="G78" s="122"/>
      <c r="H78" s="85"/>
      <c r="I78" s="121"/>
      <c r="J78" s="81"/>
      <c r="K78" s="94"/>
      <c r="L78" s="120"/>
      <c r="M78" s="77"/>
      <c r="N78" s="119"/>
      <c r="O78" s="118"/>
    </row>
    <row r="79" spans="1:15" ht="45" customHeight="1">
      <c r="A79" s="126"/>
      <c r="B79" s="77"/>
      <c r="C79" s="125"/>
      <c r="D79" s="124"/>
      <c r="E79" s="85"/>
      <c r="F79" s="123"/>
      <c r="G79" s="122"/>
      <c r="H79" s="85"/>
      <c r="I79" s="121"/>
      <c r="J79" s="81"/>
      <c r="K79" s="94"/>
      <c r="L79" s="120"/>
      <c r="M79" s="77"/>
      <c r="N79" s="119"/>
      <c r="O79" s="118"/>
    </row>
    <row r="80" spans="1:15" ht="45" customHeight="1">
      <c r="A80" s="126"/>
      <c r="B80" s="77"/>
      <c r="C80" s="125"/>
      <c r="D80" s="124"/>
      <c r="E80" s="85"/>
      <c r="F80" s="123"/>
      <c r="G80" s="122"/>
      <c r="H80" s="85"/>
      <c r="I80" s="121"/>
      <c r="J80" s="81"/>
      <c r="K80" s="94"/>
      <c r="L80" s="120"/>
      <c r="M80" s="77"/>
      <c r="N80" s="119"/>
      <c r="O80" s="118"/>
    </row>
    <row r="81" spans="1:15" ht="45" customHeight="1">
      <c r="A81" s="126"/>
      <c r="B81" s="77"/>
      <c r="C81" s="125"/>
      <c r="D81" s="124"/>
      <c r="E81" s="85"/>
      <c r="F81" s="123"/>
      <c r="G81" s="122"/>
      <c r="H81" s="85"/>
      <c r="I81" s="121"/>
      <c r="J81" s="81"/>
      <c r="K81" s="94"/>
      <c r="L81" s="120"/>
      <c r="M81" s="77"/>
      <c r="N81" s="119"/>
      <c r="O81" s="118"/>
    </row>
    <row r="82" spans="1:15" ht="45" customHeight="1">
      <c r="A82" s="126"/>
      <c r="B82" s="77"/>
      <c r="C82" s="125"/>
      <c r="D82" s="124"/>
      <c r="E82" s="85"/>
      <c r="F82" s="123"/>
      <c r="G82" s="122"/>
      <c r="H82" s="85"/>
      <c r="I82" s="121"/>
      <c r="J82" s="81"/>
      <c r="K82" s="94"/>
      <c r="L82" s="120"/>
      <c r="M82" s="77"/>
      <c r="N82" s="119"/>
      <c r="O82" s="118"/>
    </row>
    <row r="83" spans="1:15" ht="45" customHeight="1">
      <c r="A83" s="126"/>
      <c r="B83" s="77"/>
      <c r="C83" s="125"/>
      <c r="D83" s="124"/>
      <c r="E83" s="85"/>
      <c r="F83" s="123"/>
      <c r="G83" s="122"/>
      <c r="H83" s="85"/>
      <c r="I83" s="121"/>
      <c r="J83" s="81"/>
      <c r="K83" s="94"/>
      <c r="L83" s="120"/>
      <c r="M83" s="77"/>
      <c r="N83" s="119"/>
      <c r="O83" s="118"/>
    </row>
    <row r="84" spans="1:15" ht="45" customHeight="1">
      <c r="A84" s="126"/>
      <c r="B84" s="77"/>
      <c r="C84" s="125"/>
      <c r="D84" s="124"/>
      <c r="E84" s="85"/>
      <c r="F84" s="123"/>
      <c r="G84" s="122"/>
      <c r="H84" s="85"/>
      <c r="I84" s="121"/>
      <c r="J84" s="81"/>
      <c r="K84" s="94"/>
      <c r="L84" s="120"/>
      <c r="M84" s="77"/>
      <c r="N84" s="119"/>
      <c r="O84" s="118"/>
    </row>
    <row r="85" spans="1:15" ht="45" customHeight="1">
      <c r="A85" s="126"/>
      <c r="B85" s="77"/>
      <c r="C85" s="125"/>
      <c r="D85" s="124"/>
      <c r="E85" s="85"/>
      <c r="F85" s="123"/>
      <c r="G85" s="122"/>
      <c r="H85" s="85"/>
      <c r="I85" s="121"/>
      <c r="J85" s="81"/>
      <c r="K85" s="94"/>
      <c r="L85" s="120"/>
      <c r="M85" s="77"/>
      <c r="N85" s="119"/>
      <c r="O85" s="118"/>
    </row>
    <row r="86" spans="1:15" ht="45" customHeight="1">
      <c r="A86" s="126"/>
      <c r="B86" s="77"/>
      <c r="C86" s="125"/>
      <c r="D86" s="124"/>
      <c r="E86" s="85"/>
      <c r="F86" s="123"/>
      <c r="G86" s="122"/>
      <c r="H86" s="85"/>
      <c r="I86" s="121"/>
      <c r="J86" s="81"/>
      <c r="K86" s="94"/>
      <c r="L86" s="120"/>
      <c r="M86" s="77"/>
      <c r="N86" s="119"/>
      <c r="O86" s="118"/>
    </row>
    <row r="87" spans="1:15" ht="45" customHeight="1">
      <c r="A87" s="126"/>
      <c r="B87" s="77"/>
      <c r="C87" s="125"/>
      <c r="D87" s="124"/>
      <c r="E87" s="85"/>
      <c r="F87" s="123"/>
      <c r="G87" s="122"/>
      <c r="H87" s="85"/>
      <c r="I87" s="121"/>
      <c r="J87" s="81"/>
      <c r="K87" s="94"/>
      <c r="L87" s="120"/>
      <c r="M87" s="77"/>
      <c r="N87" s="119"/>
      <c r="O87" s="118"/>
    </row>
    <row r="88" spans="1:15" ht="45" customHeight="1">
      <c r="A88" s="126"/>
      <c r="B88" s="77"/>
      <c r="C88" s="125"/>
      <c r="D88" s="124"/>
      <c r="E88" s="85"/>
      <c r="F88" s="123"/>
      <c r="G88" s="122"/>
      <c r="H88" s="85"/>
      <c r="I88" s="121"/>
      <c r="J88" s="81"/>
      <c r="K88" s="94"/>
      <c r="L88" s="120"/>
      <c r="M88" s="77"/>
      <c r="N88" s="119"/>
      <c r="O88" s="118"/>
    </row>
    <row r="89" spans="1:15" ht="45" customHeight="1">
      <c r="A89" s="126"/>
      <c r="B89" s="77"/>
      <c r="C89" s="125"/>
      <c r="D89" s="124"/>
      <c r="E89" s="85"/>
      <c r="F89" s="123"/>
      <c r="G89" s="122"/>
      <c r="H89" s="85"/>
      <c r="I89" s="121"/>
      <c r="J89" s="81"/>
      <c r="K89" s="94"/>
      <c r="L89" s="120"/>
      <c r="M89" s="77"/>
      <c r="N89" s="119"/>
      <c r="O89" s="118"/>
    </row>
    <row r="90" spans="1:15" ht="45" customHeight="1">
      <c r="A90" s="126"/>
      <c r="B90" s="77"/>
      <c r="C90" s="125"/>
      <c r="D90" s="124"/>
      <c r="E90" s="85"/>
      <c r="F90" s="123"/>
      <c r="G90" s="122"/>
      <c r="H90" s="85"/>
      <c r="I90" s="121"/>
      <c r="J90" s="81"/>
      <c r="K90" s="94"/>
      <c r="L90" s="120"/>
      <c r="M90" s="77"/>
      <c r="N90" s="119"/>
      <c r="O90" s="118"/>
    </row>
    <row r="91" spans="1:15" ht="45" customHeight="1">
      <c r="A91" s="126"/>
      <c r="B91" s="77"/>
      <c r="C91" s="125"/>
      <c r="D91" s="124"/>
      <c r="E91" s="85"/>
      <c r="F91" s="123"/>
      <c r="G91" s="122"/>
      <c r="H91" s="85"/>
      <c r="I91" s="121"/>
      <c r="J91" s="81"/>
      <c r="K91" s="94"/>
      <c r="L91" s="120"/>
      <c r="M91" s="77"/>
      <c r="N91" s="119"/>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50.1" customHeight="1"/>
    <row r="239" spans="1:15" ht="50.1" customHeight="1"/>
    <row r="240" spans="1:15" ht="50.1" customHeight="1"/>
    <row r="241" spans="3:15" ht="50.1" customHeight="1"/>
    <row r="242" spans="3:15" ht="50.1" customHeight="1"/>
    <row r="243" spans="3:15" ht="50.1" customHeight="1"/>
    <row r="244" spans="3:15" ht="50.1" customHeight="1"/>
    <row r="245" spans="3:15" s="65" customFormat="1" ht="50.1" customHeight="1">
      <c r="C245" s="87"/>
      <c r="D245" s="88"/>
      <c r="E245" s="84"/>
      <c r="F245" s="72"/>
      <c r="G245" s="88"/>
      <c r="H245" s="84"/>
      <c r="I245" s="117"/>
      <c r="J245" s="116"/>
      <c r="K245" s="116"/>
      <c r="L245" s="88"/>
      <c r="N245" s="115"/>
      <c r="O245" s="114"/>
    </row>
  </sheetData>
  <mergeCells count="41">
    <mergeCell ref="L10:L11"/>
    <mergeCell ref="N10:N11"/>
    <mergeCell ref="A12:A13"/>
    <mergeCell ref="C12:C13"/>
    <mergeCell ref="D12:D13"/>
    <mergeCell ref="F12:F13"/>
    <mergeCell ref="G12:G13"/>
    <mergeCell ref="I12:I13"/>
    <mergeCell ref="L12:L13"/>
    <mergeCell ref="N12:N13"/>
    <mergeCell ref="A10:A11"/>
    <mergeCell ref="C10:C11"/>
    <mergeCell ref="D10:D11"/>
    <mergeCell ref="F10:F11"/>
    <mergeCell ref="G10:G11"/>
    <mergeCell ref="I10:I11"/>
    <mergeCell ref="I8:I9"/>
    <mergeCell ref="L8:L9"/>
    <mergeCell ref="N8:N9"/>
    <mergeCell ref="A4:A5"/>
    <mergeCell ref="C4:C5"/>
    <mergeCell ref="D4:D5"/>
    <mergeCell ref="F4:F5"/>
    <mergeCell ref="G4:G5"/>
    <mergeCell ref="I4:I5"/>
    <mergeCell ref="L4:L5"/>
    <mergeCell ref="N4:N5"/>
    <mergeCell ref="A8:A9"/>
    <mergeCell ref="C8:C9"/>
    <mergeCell ref="D8:D9"/>
    <mergeCell ref="F8:F9"/>
    <mergeCell ref="G8:G9"/>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O323"/>
  <sheetViews>
    <sheetView view="pageBreakPreview" topLeftCell="A67" zoomScale="110" zoomScaleNormal="100" zoomScaleSheetLayoutView="110" zoomScalePageLayoutView="120" workbookViewId="0">
      <selection activeCell="J80" sqref="J80"/>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ht="50.1" customHeight="1">
      <c r="A4" s="1385">
        <v>26</v>
      </c>
      <c r="B4" s="68" t="s">
        <v>329</v>
      </c>
      <c r="C4" s="1362">
        <v>838</v>
      </c>
      <c r="D4" s="1364" t="s">
        <v>310</v>
      </c>
      <c r="E4" s="69" t="s">
        <v>528</v>
      </c>
      <c r="F4" s="1389"/>
      <c r="G4" s="1364"/>
      <c r="I4" s="1539" t="s">
        <v>892</v>
      </c>
      <c r="J4" s="90"/>
      <c r="K4" s="76"/>
      <c r="L4" s="1443"/>
      <c r="N4" s="1369"/>
      <c r="O4" s="118"/>
    </row>
    <row r="5" spans="1:15" ht="50.1" customHeight="1">
      <c r="A5" s="1385"/>
      <c r="B5" s="68" t="s">
        <v>413</v>
      </c>
      <c r="C5" s="1363"/>
      <c r="D5" s="1365"/>
      <c r="E5" s="69"/>
      <c r="F5" s="1366"/>
      <c r="G5" s="1365"/>
      <c r="I5" s="1539"/>
      <c r="J5" s="91"/>
      <c r="K5" s="79"/>
      <c r="L5" s="1443"/>
      <c r="N5" s="1369"/>
      <c r="O5" s="118"/>
    </row>
    <row r="6" spans="1:15" ht="45" customHeight="1">
      <c r="A6" s="1599">
        <v>56</v>
      </c>
      <c r="B6" s="82" t="s">
        <v>973</v>
      </c>
      <c r="C6" s="1625">
        <v>1</v>
      </c>
      <c r="D6" s="1380" t="s">
        <v>129</v>
      </c>
      <c r="E6" s="85" t="s">
        <v>974</v>
      </c>
      <c r="F6" s="1549">
        <v>1</v>
      </c>
      <c r="G6" s="1380" t="s">
        <v>959</v>
      </c>
      <c r="H6" s="85" t="s">
        <v>974</v>
      </c>
      <c r="I6" s="1535" t="s">
        <v>975</v>
      </c>
      <c r="J6" s="81">
        <v>1</v>
      </c>
      <c r="K6" s="94" t="s">
        <v>959</v>
      </c>
      <c r="L6" s="1612" t="s">
        <v>444</v>
      </c>
      <c r="M6" s="77"/>
      <c r="N6" s="1627" t="s">
        <v>976</v>
      </c>
      <c r="O6" s="118"/>
    </row>
    <row r="7" spans="1:15" ht="45" customHeight="1">
      <c r="A7" s="1600"/>
      <c r="B7" s="77" t="s">
        <v>977</v>
      </c>
      <c r="C7" s="1626"/>
      <c r="D7" s="1381"/>
      <c r="E7" s="85" t="s">
        <v>974</v>
      </c>
      <c r="F7" s="1538"/>
      <c r="G7" s="1381"/>
      <c r="H7" s="85" t="s">
        <v>130</v>
      </c>
      <c r="I7" s="1536"/>
      <c r="J7" s="81">
        <v>1</v>
      </c>
      <c r="K7" s="94" t="s">
        <v>959</v>
      </c>
      <c r="L7" s="1613"/>
      <c r="M7" s="77" t="s">
        <v>476</v>
      </c>
      <c r="N7" s="1628"/>
      <c r="O7" s="118"/>
    </row>
    <row r="8" spans="1:15" ht="45" customHeight="1">
      <c r="A8" s="1599">
        <v>58</v>
      </c>
      <c r="B8" s="77" t="s">
        <v>978</v>
      </c>
      <c r="C8" s="1625">
        <v>1</v>
      </c>
      <c r="D8" s="1380" t="s">
        <v>129</v>
      </c>
      <c r="E8" s="85" t="s">
        <v>979</v>
      </c>
      <c r="F8" s="1549">
        <v>1</v>
      </c>
      <c r="G8" s="1380" t="s">
        <v>129</v>
      </c>
      <c r="H8" s="85" t="s">
        <v>979</v>
      </c>
      <c r="I8" s="1535" t="s">
        <v>980</v>
      </c>
      <c r="J8" s="81">
        <v>1</v>
      </c>
      <c r="K8" s="94" t="s">
        <v>129</v>
      </c>
      <c r="L8" s="1612" t="s">
        <v>444</v>
      </c>
      <c r="M8" s="77"/>
      <c r="N8" s="1627" t="s">
        <v>981</v>
      </c>
      <c r="O8" s="118"/>
    </row>
    <row r="9" spans="1:15" ht="45" customHeight="1">
      <c r="A9" s="1600"/>
      <c r="B9" s="77" t="s">
        <v>982</v>
      </c>
      <c r="C9" s="1626"/>
      <c r="D9" s="1381"/>
      <c r="E9" s="85" t="s">
        <v>979</v>
      </c>
      <c r="F9" s="1538"/>
      <c r="G9" s="1381"/>
      <c r="H9" s="85" t="s">
        <v>128</v>
      </c>
      <c r="I9" s="1536"/>
      <c r="J9" s="81">
        <v>1</v>
      </c>
      <c r="K9" s="94" t="s">
        <v>129</v>
      </c>
      <c r="L9" s="1613"/>
      <c r="M9" s="77" t="s">
        <v>476</v>
      </c>
      <c r="N9" s="1628"/>
      <c r="O9" s="118"/>
    </row>
    <row r="10" spans="1:15" ht="54.95" customHeight="1">
      <c r="A10" s="1376" t="s">
        <v>983</v>
      </c>
      <c r="B10" s="74" t="s">
        <v>984</v>
      </c>
      <c r="C10" s="1378">
        <v>1</v>
      </c>
      <c r="D10" s="1380" t="s">
        <v>129</v>
      </c>
      <c r="E10" s="75" t="s">
        <v>735</v>
      </c>
      <c r="F10" s="1549">
        <v>1</v>
      </c>
      <c r="G10" s="1380" t="s">
        <v>129</v>
      </c>
      <c r="H10" s="85" t="s">
        <v>985</v>
      </c>
      <c r="I10" s="1582" t="s">
        <v>986</v>
      </c>
      <c r="J10" s="81">
        <v>1</v>
      </c>
      <c r="K10" s="94" t="s">
        <v>129</v>
      </c>
      <c r="L10" s="1425" t="s">
        <v>444</v>
      </c>
      <c r="M10" s="77"/>
      <c r="N10" s="1397" t="s">
        <v>987</v>
      </c>
      <c r="O10" s="118"/>
    </row>
    <row r="11" spans="1:15" ht="54.95" customHeight="1">
      <c r="A11" s="1376"/>
      <c r="B11" s="74" t="s">
        <v>988</v>
      </c>
      <c r="C11" s="1379"/>
      <c r="D11" s="1381"/>
      <c r="E11" s="85" t="s">
        <v>985</v>
      </c>
      <c r="F11" s="1538"/>
      <c r="G11" s="1381"/>
      <c r="H11" s="78" t="s">
        <v>449</v>
      </c>
      <c r="I11" s="1583"/>
      <c r="J11" s="81">
        <v>1</v>
      </c>
      <c r="K11" s="94" t="s">
        <v>129</v>
      </c>
      <c r="L11" s="1425"/>
      <c r="M11" s="77" t="s">
        <v>476</v>
      </c>
      <c r="N11" s="1397"/>
      <c r="O11" s="118"/>
    </row>
    <row r="12" spans="1:15" ht="54.95" customHeight="1">
      <c r="A12" s="1376" t="s">
        <v>989</v>
      </c>
      <c r="B12" s="74" t="s">
        <v>990</v>
      </c>
      <c r="C12" s="1378">
        <v>1</v>
      </c>
      <c r="D12" s="1380" t="s">
        <v>129</v>
      </c>
      <c r="E12" s="75" t="s">
        <v>735</v>
      </c>
      <c r="F12" s="1549">
        <v>1</v>
      </c>
      <c r="G12" s="1380" t="s">
        <v>129</v>
      </c>
      <c r="H12" s="75" t="s">
        <v>547</v>
      </c>
      <c r="I12" s="1582" t="s">
        <v>991</v>
      </c>
      <c r="J12" s="81">
        <v>1</v>
      </c>
      <c r="K12" s="94" t="s">
        <v>129</v>
      </c>
      <c r="L12" s="1425" t="s">
        <v>444</v>
      </c>
      <c r="M12" s="77"/>
      <c r="N12" s="1397" t="s">
        <v>992</v>
      </c>
      <c r="O12" s="118"/>
    </row>
    <row r="13" spans="1:15" ht="54.95" customHeight="1">
      <c r="A13" s="1376"/>
      <c r="B13" s="74" t="s">
        <v>993</v>
      </c>
      <c r="C13" s="1379"/>
      <c r="D13" s="1381"/>
      <c r="E13" s="75" t="s">
        <v>547</v>
      </c>
      <c r="F13" s="1538"/>
      <c r="G13" s="1381"/>
      <c r="H13" s="78" t="s">
        <v>449</v>
      </c>
      <c r="I13" s="1583"/>
      <c r="J13" s="81">
        <v>1</v>
      </c>
      <c r="K13" s="94" t="s">
        <v>129</v>
      </c>
      <c r="L13" s="1425"/>
      <c r="M13" s="77" t="s">
        <v>476</v>
      </c>
      <c r="N13" s="1397"/>
      <c r="O13" s="118"/>
    </row>
    <row r="14" spans="1:15" ht="54.95" customHeight="1">
      <c r="A14" s="1376" t="s">
        <v>994</v>
      </c>
      <c r="B14" s="74" t="s">
        <v>990</v>
      </c>
      <c r="C14" s="1378">
        <v>1</v>
      </c>
      <c r="D14" s="1380" t="s">
        <v>129</v>
      </c>
      <c r="E14" s="75" t="s">
        <v>995</v>
      </c>
      <c r="F14" s="1549">
        <v>1</v>
      </c>
      <c r="G14" s="1380" t="s">
        <v>129</v>
      </c>
      <c r="H14" s="75" t="s">
        <v>995</v>
      </c>
      <c r="I14" s="1582" t="s">
        <v>986</v>
      </c>
      <c r="J14" s="81">
        <v>1</v>
      </c>
      <c r="K14" s="94" t="s">
        <v>129</v>
      </c>
      <c r="L14" s="1425" t="s">
        <v>444</v>
      </c>
      <c r="M14" s="77"/>
      <c r="N14" s="1397" t="s">
        <v>996</v>
      </c>
      <c r="O14" s="118"/>
    </row>
    <row r="15" spans="1:15" ht="54.95" customHeight="1">
      <c r="A15" s="1376"/>
      <c r="B15" s="74" t="s">
        <v>993</v>
      </c>
      <c r="C15" s="1379"/>
      <c r="D15" s="1381"/>
      <c r="E15" s="75" t="s">
        <v>995</v>
      </c>
      <c r="F15" s="1538"/>
      <c r="G15" s="1381"/>
      <c r="H15" s="78" t="s">
        <v>449</v>
      </c>
      <c r="I15" s="1583"/>
      <c r="J15" s="81">
        <v>1</v>
      </c>
      <c r="K15" s="94" t="s">
        <v>129</v>
      </c>
      <c r="L15" s="1425"/>
      <c r="M15" s="77" t="s">
        <v>476</v>
      </c>
      <c r="N15" s="1397"/>
      <c r="O15" s="118"/>
    </row>
    <row r="16" spans="1:15" ht="54.95" customHeight="1">
      <c r="A16" s="1376" t="s">
        <v>997</v>
      </c>
      <c r="B16" s="74" t="s">
        <v>998</v>
      </c>
      <c r="C16" s="1378">
        <v>1</v>
      </c>
      <c r="D16" s="1380" t="s">
        <v>129</v>
      </c>
      <c r="E16" s="75" t="s">
        <v>657</v>
      </c>
      <c r="F16" s="1549">
        <v>1</v>
      </c>
      <c r="G16" s="1380" t="s">
        <v>129</v>
      </c>
      <c r="H16" s="75" t="s">
        <v>657</v>
      </c>
      <c r="I16" s="1582" t="s">
        <v>999</v>
      </c>
      <c r="J16" s="81">
        <v>1</v>
      </c>
      <c r="K16" s="94" t="s">
        <v>129</v>
      </c>
      <c r="L16" s="1425" t="s">
        <v>444</v>
      </c>
      <c r="M16" s="77"/>
      <c r="N16" s="1397" t="s">
        <v>1000</v>
      </c>
      <c r="O16" s="118"/>
    </row>
    <row r="17" spans="1:15" ht="54.95" customHeight="1">
      <c r="A17" s="1376"/>
      <c r="B17" s="74" t="s">
        <v>993</v>
      </c>
      <c r="C17" s="1379"/>
      <c r="D17" s="1381"/>
      <c r="E17" s="75" t="s">
        <v>657</v>
      </c>
      <c r="F17" s="1538"/>
      <c r="G17" s="1381"/>
      <c r="H17" s="78" t="s">
        <v>449</v>
      </c>
      <c r="I17" s="1583"/>
      <c r="J17" s="81">
        <v>1</v>
      </c>
      <c r="K17" s="94" t="s">
        <v>129</v>
      </c>
      <c r="L17" s="1425"/>
      <c r="M17" s="77" t="s">
        <v>476</v>
      </c>
      <c r="N17" s="1397"/>
      <c r="O17" s="118"/>
    </row>
    <row r="18" spans="1:15" ht="54.95" customHeight="1">
      <c r="A18" s="1376" t="s">
        <v>1001</v>
      </c>
      <c r="B18" s="74" t="s">
        <v>1002</v>
      </c>
      <c r="C18" s="1378">
        <v>1</v>
      </c>
      <c r="D18" s="1380" t="s">
        <v>129</v>
      </c>
      <c r="E18" s="75" t="s">
        <v>657</v>
      </c>
      <c r="F18" s="1549">
        <v>1</v>
      </c>
      <c r="G18" s="1380" t="s">
        <v>129</v>
      </c>
      <c r="H18" s="75" t="s">
        <v>657</v>
      </c>
      <c r="I18" s="1586" t="s">
        <v>1003</v>
      </c>
      <c r="J18" s="81">
        <v>1</v>
      </c>
      <c r="K18" s="94" t="s">
        <v>129</v>
      </c>
      <c r="L18" s="1425" t="s">
        <v>444</v>
      </c>
      <c r="M18" s="77"/>
      <c r="N18" s="1397" t="s">
        <v>1004</v>
      </c>
      <c r="O18" s="118"/>
    </row>
    <row r="19" spans="1:15" ht="54.95" customHeight="1">
      <c r="A19" s="1376"/>
      <c r="B19" s="74" t="s">
        <v>993</v>
      </c>
      <c r="C19" s="1379"/>
      <c r="D19" s="1381"/>
      <c r="E19" s="75" t="s">
        <v>657</v>
      </c>
      <c r="F19" s="1538"/>
      <c r="G19" s="1381"/>
      <c r="H19" s="78" t="s">
        <v>449</v>
      </c>
      <c r="I19" s="1587"/>
      <c r="J19" s="81">
        <v>1</v>
      </c>
      <c r="K19" s="94" t="s">
        <v>129</v>
      </c>
      <c r="L19" s="1425"/>
      <c r="M19" s="77" t="s">
        <v>476</v>
      </c>
      <c r="N19" s="1397"/>
      <c r="O19" s="118"/>
    </row>
    <row r="20" spans="1:15" ht="54.95" customHeight="1">
      <c r="A20" s="1376" t="s">
        <v>1005</v>
      </c>
      <c r="B20" s="74" t="s">
        <v>1006</v>
      </c>
      <c r="C20" s="1378">
        <v>1</v>
      </c>
      <c r="D20" s="1380" t="s">
        <v>129</v>
      </c>
      <c r="E20" s="75" t="s">
        <v>657</v>
      </c>
      <c r="F20" s="1549">
        <v>1</v>
      </c>
      <c r="G20" s="1380" t="s">
        <v>129</v>
      </c>
      <c r="H20" s="75" t="s">
        <v>657</v>
      </c>
      <c r="I20" s="1586" t="s">
        <v>1003</v>
      </c>
      <c r="J20" s="81">
        <v>1</v>
      </c>
      <c r="K20" s="94" t="s">
        <v>129</v>
      </c>
      <c r="L20" s="1425" t="s">
        <v>444</v>
      </c>
      <c r="M20" s="77"/>
      <c r="N20" s="1397" t="s">
        <v>1007</v>
      </c>
      <c r="O20" s="118"/>
    </row>
    <row r="21" spans="1:15" ht="54.95" customHeight="1">
      <c r="A21" s="1376"/>
      <c r="B21" s="74" t="s">
        <v>993</v>
      </c>
      <c r="C21" s="1379"/>
      <c r="D21" s="1381"/>
      <c r="E21" s="75" t="s">
        <v>657</v>
      </c>
      <c r="F21" s="1538"/>
      <c r="G21" s="1381"/>
      <c r="H21" s="78" t="s">
        <v>449</v>
      </c>
      <c r="I21" s="1587"/>
      <c r="J21" s="81">
        <v>1</v>
      </c>
      <c r="K21" s="94" t="s">
        <v>129</v>
      </c>
      <c r="L21" s="1425"/>
      <c r="M21" s="77" t="s">
        <v>476</v>
      </c>
      <c r="N21" s="1397"/>
      <c r="O21" s="118"/>
    </row>
    <row r="22" spans="1:15" s="135" customFormat="1" ht="45" customHeight="1">
      <c r="A22" s="1570">
        <v>61</v>
      </c>
      <c r="B22" s="77" t="s">
        <v>1008</v>
      </c>
      <c r="C22" s="1378">
        <v>1</v>
      </c>
      <c r="D22" s="1380" t="s">
        <v>129</v>
      </c>
      <c r="E22" s="85" t="s">
        <v>547</v>
      </c>
      <c r="F22" s="1382">
        <v>1</v>
      </c>
      <c r="G22" s="1380" t="s">
        <v>129</v>
      </c>
      <c r="H22" s="85" t="s">
        <v>985</v>
      </c>
      <c r="I22" s="1535" t="s">
        <v>1009</v>
      </c>
      <c r="J22" s="81">
        <v>1</v>
      </c>
      <c r="K22" s="94" t="s">
        <v>129</v>
      </c>
      <c r="L22" s="1425" t="s">
        <v>444</v>
      </c>
      <c r="M22" s="77"/>
      <c r="N22" s="1627" t="s">
        <v>1010</v>
      </c>
      <c r="O22" s="136"/>
    </row>
    <row r="23" spans="1:15" s="135" customFormat="1" ht="45" customHeight="1">
      <c r="A23" s="1570"/>
      <c r="B23" s="77" t="s">
        <v>1011</v>
      </c>
      <c r="C23" s="1379"/>
      <c r="D23" s="1381"/>
      <c r="E23" s="85" t="s">
        <v>547</v>
      </c>
      <c r="F23" s="1538"/>
      <c r="G23" s="1381"/>
      <c r="H23" s="78" t="s">
        <v>449</v>
      </c>
      <c r="I23" s="1537"/>
      <c r="J23" s="81">
        <v>1</v>
      </c>
      <c r="K23" s="94" t="s">
        <v>129</v>
      </c>
      <c r="L23" s="1425"/>
      <c r="M23" s="77" t="s">
        <v>476</v>
      </c>
      <c r="N23" s="1629"/>
      <c r="O23" s="136"/>
    </row>
    <row r="24" spans="1:15" ht="45" customHeight="1">
      <c r="A24" s="1376" t="s">
        <v>1012</v>
      </c>
      <c r="B24" s="77" t="s">
        <v>1008</v>
      </c>
      <c r="C24" s="1378">
        <v>1</v>
      </c>
      <c r="D24" s="1380" t="s">
        <v>129</v>
      </c>
      <c r="E24" s="85" t="s">
        <v>995</v>
      </c>
      <c r="F24" s="1382">
        <v>1</v>
      </c>
      <c r="G24" s="1380" t="s">
        <v>129</v>
      </c>
      <c r="H24" s="85" t="s">
        <v>995</v>
      </c>
      <c r="I24" s="1535" t="s">
        <v>1013</v>
      </c>
      <c r="J24" s="81">
        <v>1</v>
      </c>
      <c r="K24" s="94" t="s">
        <v>129</v>
      </c>
      <c r="L24" s="1425" t="s">
        <v>444</v>
      </c>
      <c r="M24" s="77"/>
      <c r="N24" s="1627" t="s">
        <v>1014</v>
      </c>
      <c r="O24" s="118"/>
    </row>
    <row r="25" spans="1:15" ht="45" customHeight="1">
      <c r="A25" s="1376"/>
      <c r="B25" s="77" t="s">
        <v>1015</v>
      </c>
      <c r="C25" s="1379"/>
      <c r="D25" s="1381"/>
      <c r="E25" s="85" t="s">
        <v>995</v>
      </c>
      <c r="F25" s="1538"/>
      <c r="G25" s="1381"/>
      <c r="H25" s="78" t="s">
        <v>449</v>
      </c>
      <c r="I25" s="1536"/>
      <c r="J25" s="81">
        <v>1</v>
      </c>
      <c r="K25" s="94" t="s">
        <v>129</v>
      </c>
      <c r="L25" s="1425"/>
      <c r="M25" s="77" t="s">
        <v>476</v>
      </c>
      <c r="N25" s="1629"/>
      <c r="O25" s="118"/>
    </row>
    <row r="26" spans="1:15" ht="45" customHeight="1">
      <c r="A26" s="1376" t="s">
        <v>1016</v>
      </c>
      <c r="B26" s="77" t="s">
        <v>984</v>
      </c>
      <c r="C26" s="1378">
        <v>1</v>
      </c>
      <c r="D26" s="1380" t="s">
        <v>129</v>
      </c>
      <c r="E26" s="85" t="s">
        <v>705</v>
      </c>
      <c r="F26" s="1382">
        <v>1</v>
      </c>
      <c r="G26" s="1380" t="s">
        <v>129</v>
      </c>
      <c r="H26" s="85" t="s">
        <v>705</v>
      </c>
      <c r="I26" s="1535" t="s">
        <v>1017</v>
      </c>
      <c r="J26" s="81">
        <v>1</v>
      </c>
      <c r="K26" s="94" t="s">
        <v>129</v>
      </c>
      <c r="L26" s="1425" t="s">
        <v>444</v>
      </c>
      <c r="M26" s="77"/>
      <c r="N26" s="1627" t="s">
        <v>1018</v>
      </c>
      <c r="O26" s="118"/>
    </row>
    <row r="27" spans="1:15" ht="45" customHeight="1">
      <c r="A27" s="1376"/>
      <c r="B27" s="77" t="s">
        <v>1015</v>
      </c>
      <c r="C27" s="1379"/>
      <c r="D27" s="1381"/>
      <c r="E27" s="85" t="s">
        <v>705</v>
      </c>
      <c r="F27" s="1538"/>
      <c r="G27" s="1381"/>
      <c r="H27" s="78" t="s">
        <v>449</v>
      </c>
      <c r="I27" s="1536"/>
      <c r="J27" s="81">
        <v>1</v>
      </c>
      <c r="K27" s="94" t="s">
        <v>129</v>
      </c>
      <c r="L27" s="1425"/>
      <c r="M27" s="77" t="s">
        <v>688</v>
      </c>
      <c r="N27" s="1629"/>
      <c r="O27" s="118"/>
    </row>
    <row r="28" spans="1:15" ht="45" customHeight="1">
      <c r="A28" s="1376" t="s">
        <v>1019</v>
      </c>
      <c r="B28" s="82" t="s">
        <v>1020</v>
      </c>
      <c r="C28" s="1378">
        <v>1</v>
      </c>
      <c r="D28" s="1380" t="s">
        <v>129</v>
      </c>
      <c r="E28" s="85" t="s">
        <v>995</v>
      </c>
      <c r="F28" s="1382">
        <v>1</v>
      </c>
      <c r="G28" s="1380" t="s">
        <v>129</v>
      </c>
      <c r="H28" s="85" t="s">
        <v>995</v>
      </c>
      <c r="I28" s="1535" t="s">
        <v>1021</v>
      </c>
      <c r="J28" s="81">
        <v>1</v>
      </c>
      <c r="K28" s="94" t="s">
        <v>129</v>
      </c>
      <c r="L28" s="1425"/>
      <c r="M28" s="77"/>
      <c r="N28" s="1627" t="s">
        <v>1022</v>
      </c>
      <c r="O28" s="118"/>
    </row>
    <row r="29" spans="1:15" ht="45" customHeight="1">
      <c r="A29" s="1376"/>
      <c r="B29" s="77" t="s">
        <v>1023</v>
      </c>
      <c r="C29" s="1379"/>
      <c r="D29" s="1381"/>
      <c r="E29" s="85" t="s">
        <v>995</v>
      </c>
      <c r="F29" s="1538"/>
      <c r="G29" s="1381"/>
      <c r="H29" s="78" t="s">
        <v>449</v>
      </c>
      <c r="I29" s="1536"/>
      <c r="J29" s="81">
        <v>1</v>
      </c>
      <c r="K29" s="94" t="s">
        <v>129</v>
      </c>
      <c r="L29" s="1425"/>
      <c r="M29" s="77" t="s">
        <v>476</v>
      </c>
      <c r="N29" s="1629"/>
      <c r="O29" s="118"/>
    </row>
    <row r="30" spans="1:15" ht="45" customHeight="1">
      <c r="A30" s="1376" t="s">
        <v>1024</v>
      </c>
      <c r="B30" s="82" t="s">
        <v>1020</v>
      </c>
      <c r="C30" s="1378">
        <v>1</v>
      </c>
      <c r="D30" s="1380" t="s">
        <v>129</v>
      </c>
      <c r="E30" s="85" t="s">
        <v>451</v>
      </c>
      <c r="F30" s="1382">
        <v>1</v>
      </c>
      <c r="G30" s="1380" t="s">
        <v>129</v>
      </c>
      <c r="H30" s="85" t="s">
        <v>451</v>
      </c>
      <c r="I30" s="1535" t="s">
        <v>1021</v>
      </c>
      <c r="J30" s="81">
        <v>1</v>
      </c>
      <c r="K30" s="94" t="s">
        <v>129</v>
      </c>
      <c r="L30" s="1425"/>
      <c r="M30" s="77"/>
      <c r="N30" s="1632" t="s">
        <v>1027</v>
      </c>
      <c r="O30" s="118"/>
    </row>
    <row r="31" spans="1:15" ht="45" customHeight="1">
      <c r="A31" s="1376"/>
      <c r="B31" s="77" t="s">
        <v>1023</v>
      </c>
      <c r="C31" s="1379"/>
      <c r="D31" s="1381"/>
      <c r="E31" s="85" t="s">
        <v>451</v>
      </c>
      <c r="F31" s="1538"/>
      <c r="G31" s="1381"/>
      <c r="H31" s="78" t="s">
        <v>449</v>
      </c>
      <c r="I31" s="1536"/>
      <c r="J31" s="81">
        <v>1</v>
      </c>
      <c r="K31" s="94" t="s">
        <v>129</v>
      </c>
      <c r="L31" s="1425"/>
      <c r="M31" s="77" t="s">
        <v>476</v>
      </c>
      <c r="N31" s="1633"/>
      <c r="O31" s="118"/>
    </row>
    <row r="32" spans="1:15" ht="45" customHeight="1">
      <c r="A32" s="1376" t="s">
        <v>1026</v>
      </c>
      <c r="B32" s="82" t="s">
        <v>1020</v>
      </c>
      <c r="C32" s="1378">
        <v>1</v>
      </c>
      <c r="D32" s="1380" t="s">
        <v>129</v>
      </c>
      <c r="E32" s="85" t="s">
        <v>702</v>
      </c>
      <c r="F32" s="1382">
        <v>1</v>
      </c>
      <c r="G32" s="1380" t="s">
        <v>129</v>
      </c>
      <c r="H32" s="85" t="s">
        <v>702</v>
      </c>
      <c r="I32" s="1535" t="s">
        <v>1021</v>
      </c>
      <c r="J32" s="81">
        <v>1</v>
      </c>
      <c r="K32" s="94" t="s">
        <v>129</v>
      </c>
      <c r="L32" s="1425"/>
      <c r="M32" s="77"/>
      <c r="N32" s="1630" t="s">
        <v>1025</v>
      </c>
      <c r="O32" s="118"/>
    </row>
    <row r="33" spans="1:15" ht="45" customHeight="1">
      <c r="A33" s="1376"/>
      <c r="B33" s="77" t="s">
        <v>1023</v>
      </c>
      <c r="C33" s="1379"/>
      <c r="D33" s="1381"/>
      <c r="E33" s="85" t="s">
        <v>702</v>
      </c>
      <c r="F33" s="1538"/>
      <c r="G33" s="1381"/>
      <c r="H33" s="78" t="s">
        <v>449</v>
      </c>
      <c r="I33" s="1536"/>
      <c r="J33" s="81">
        <v>1</v>
      </c>
      <c r="K33" s="94" t="s">
        <v>129</v>
      </c>
      <c r="L33" s="1425"/>
      <c r="M33" s="77" t="s">
        <v>688</v>
      </c>
      <c r="N33" s="1631"/>
      <c r="O33" s="118"/>
    </row>
    <row r="34" spans="1:15" ht="45" customHeight="1">
      <c r="A34" s="1376" t="s">
        <v>1028</v>
      </c>
      <c r="B34" s="82" t="s">
        <v>1029</v>
      </c>
      <c r="C34" s="1378">
        <v>1</v>
      </c>
      <c r="D34" s="1380" t="s">
        <v>129</v>
      </c>
      <c r="E34" s="85" t="s">
        <v>995</v>
      </c>
      <c r="F34" s="1382">
        <v>1</v>
      </c>
      <c r="G34" s="1380" t="s">
        <v>129</v>
      </c>
      <c r="H34" s="85" t="s">
        <v>995</v>
      </c>
      <c r="I34" s="1535" t="s">
        <v>1030</v>
      </c>
      <c r="J34" s="81">
        <v>1</v>
      </c>
      <c r="K34" s="94" t="s">
        <v>129</v>
      </c>
      <c r="L34" s="1425"/>
      <c r="M34" s="77"/>
      <c r="N34" s="1627" t="s">
        <v>1031</v>
      </c>
      <c r="O34" s="118"/>
    </row>
    <row r="35" spans="1:15" ht="45" customHeight="1">
      <c r="A35" s="1376"/>
      <c r="B35" s="77" t="s">
        <v>1032</v>
      </c>
      <c r="C35" s="1379"/>
      <c r="D35" s="1381"/>
      <c r="E35" s="85" t="s">
        <v>995</v>
      </c>
      <c r="F35" s="1538"/>
      <c r="G35" s="1381"/>
      <c r="H35" s="78" t="s">
        <v>449</v>
      </c>
      <c r="I35" s="1536"/>
      <c r="J35" s="81">
        <v>1</v>
      </c>
      <c r="K35" s="94" t="s">
        <v>129</v>
      </c>
      <c r="L35" s="1425"/>
      <c r="M35" s="77" t="s">
        <v>476</v>
      </c>
      <c r="N35" s="1629"/>
      <c r="O35" s="118"/>
    </row>
    <row r="36" spans="1:15" ht="45" customHeight="1">
      <c r="A36" s="1376" t="s">
        <v>1033</v>
      </c>
      <c r="B36" s="82" t="s">
        <v>1006</v>
      </c>
      <c r="C36" s="1378">
        <v>1</v>
      </c>
      <c r="D36" s="1380" t="s">
        <v>129</v>
      </c>
      <c r="E36" s="85" t="s">
        <v>995</v>
      </c>
      <c r="F36" s="1382">
        <v>1</v>
      </c>
      <c r="G36" s="1380" t="s">
        <v>129</v>
      </c>
      <c r="H36" s="85" t="s">
        <v>995</v>
      </c>
      <c r="I36" s="1535" t="s">
        <v>1034</v>
      </c>
      <c r="J36" s="81">
        <v>1</v>
      </c>
      <c r="K36" s="94" t="s">
        <v>129</v>
      </c>
      <c r="L36" s="1425"/>
      <c r="M36" s="77"/>
      <c r="N36" s="1627" t="s">
        <v>1035</v>
      </c>
      <c r="O36" s="118"/>
    </row>
    <row r="37" spans="1:15" ht="45" customHeight="1">
      <c r="A37" s="1376"/>
      <c r="B37" s="77" t="s">
        <v>1032</v>
      </c>
      <c r="C37" s="1379"/>
      <c r="D37" s="1381"/>
      <c r="E37" s="85" t="s">
        <v>995</v>
      </c>
      <c r="F37" s="1538"/>
      <c r="G37" s="1381"/>
      <c r="H37" s="78" t="s">
        <v>449</v>
      </c>
      <c r="I37" s="1536"/>
      <c r="J37" s="81">
        <v>1</v>
      </c>
      <c r="K37" s="94" t="s">
        <v>129</v>
      </c>
      <c r="L37" s="1425"/>
      <c r="M37" s="77" t="s">
        <v>476</v>
      </c>
      <c r="N37" s="1629"/>
      <c r="O37" s="118"/>
    </row>
    <row r="38" spans="1:15" ht="45" customHeight="1">
      <c r="A38" s="1376" t="s">
        <v>1036</v>
      </c>
      <c r="B38" s="82" t="s">
        <v>1037</v>
      </c>
      <c r="C38" s="1378">
        <v>1</v>
      </c>
      <c r="D38" s="1380" t="s">
        <v>129</v>
      </c>
      <c r="E38" s="85" t="s">
        <v>657</v>
      </c>
      <c r="F38" s="1382">
        <v>1</v>
      </c>
      <c r="G38" s="1380" t="s">
        <v>129</v>
      </c>
      <c r="H38" s="85" t="s">
        <v>657</v>
      </c>
      <c r="I38" s="1535" t="s">
        <v>1038</v>
      </c>
      <c r="J38" s="81">
        <v>1</v>
      </c>
      <c r="K38" s="94" t="s">
        <v>129</v>
      </c>
      <c r="L38" s="1425"/>
      <c r="M38" s="77"/>
      <c r="N38" s="1627" t="s">
        <v>1039</v>
      </c>
      <c r="O38" s="118"/>
    </row>
    <row r="39" spans="1:15" ht="45" customHeight="1">
      <c r="A39" s="1376"/>
      <c r="B39" s="77" t="s">
        <v>1032</v>
      </c>
      <c r="C39" s="1379"/>
      <c r="D39" s="1381"/>
      <c r="E39" s="85" t="s">
        <v>657</v>
      </c>
      <c r="F39" s="1538"/>
      <c r="G39" s="1381"/>
      <c r="H39" s="78" t="s">
        <v>449</v>
      </c>
      <c r="I39" s="1536"/>
      <c r="J39" s="81">
        <v>1</v>
      </c>
      <c r="K39" s="94" t="s">
        <v>129</v>
      </c>
      <c r="L39" s="1425"/>
      <c r="M39" s="77" t="s">
        <v>476</v>
      </c>
      <c r="N39" s="1629"/>
      <c r="O39" s="118"/>
    </row>
    <row r="40" spans="1:15" ht="45" customHeight="1">
      <c r="A40" s="1376" t="s">
        <v>1040</v>
      </c>
      <c r="B40" s="82" t="s">
        <v>1041</v>
      </c>
      <c r="C40" s="1577" t="s">
        <v>1042</v>
      </c>
      <c r="D40" s="1380" t="s">
        <v>904</v>
      </c>
      <c r="E40" s="85" t="s">
        <v>938</v>
      </c>
      <c r="F40" s="1382">
        <v>3</v>
      </c>
      <c r="G40" s="1380" t="s">
        <v>904</v>
      </c>
      <c r="H40" s="85" t="s">
        <v>938</v>
      </c>
      <c r="I40" s="1535" t="s">
        <v>1043</v>
      </c>
      <c r="J40" s="81">
        <v>3</v>
      </c>
      <c r="K40" s="94" t="s">
        <v>904</v>
      </c>
      <c r="L40" s="1425"/>
      <c r="M40" s="77"/>
      <c r="N40" s="1627" t="s">
        <v>1044</v>
      </c>
      <c r="O40" s="118"/>
    </row>
    <row r="41" spans="1:15" ht="45" customHeight="1">
      <c r="A41" s="1376"/>
      <c r="B41" s="82" t="s">
        <v>1045</v>
      </c>
      <c r="C41" s="1634"/>
      <c r="D41" s="1381"/>
      <c r="E41" s="85" t="s">
        <v>938</v>
      </c>
      <c r="F41" s="1538"/>
      <c r="G41" s="1381"/>
      <c r="H41" s="78" t="s">
        <v>1046</v>
      </c>
      <c r="I41" s="1537"/>
      <c r="J41" s="81">
        <v>3</v>
      </c>
      <c r="K41" s="94" t="s">
        <v>904</v>
      </c>
      <c r="L41" s="1425"/>
      <c r="M41" s="77" t="s">
        <v>476</v>
      </c>
      <c r="N41" s="1629"/>
      <c r="O41" s="118"/>
    </row>
    <row r="42" spans="1:15" ht="45" customHeight="1">
      <c r="A42" s="1376" t="s">
        <v>1047</v>
      </c>
      <c r="B42" s="82" t="s">
        <v>1041</v>
      </c>
      <c r="C42" s="1378">
        <v>5</v>
      </c>
      <c r="D42" s="1380" t="s">
        <v>1048</v>
      </c>
      <c r="E42" s="85" t="s">
        <v>1049</v>
      </c>
      <c r="F42" s="1382">
        <v>5</v>
      </c>
      <c r="G42" s="1380" t="s">
        <v>1048</v>
      </c>
      <c r="H42" s="85" t="s">
        <v>1049</v>
      </c>
      <c r="I42" s="1535" t="s">
        <v>1050</v>
      </c>
      <c r="J42" s="81">
        <v>5</v>
      </c>
      <c r="K42" s="94" t="s">
        <v>1048</v>
      </c>
      <c r="L42" s="1425"/>
      <c r="M42" s="77"/>
      <c r="N42" s="1627" t="s">
        <v>1051</v>
      </c>
      <c r="O42" s="118"/>
    </row>
    <row r="43" spans="1:15" ht="45" customHeight="1">
      <c r="A43" s="1376"/>
      <c r="B43" s="82" t="s">
        <v>1052</v>
      </c>
      <c r="C43" s="1379"/>
      <c r="D43" s="1381"/>
      <c r="E43" s="85" t="s">
        <v>1049</v>
      </c>
      <c r="F43" s="1538"/>
      <c r="G43" s="1381"/>
      <c r="H43" s="78" t="s">
        <v>1053</v>
      </c>
      <c r="I43" s="1537"/>
      <c r="J43" s="81">
        <v>5</v>
      </c>
      <c r="K43" s="94" t="s">
        <v>1048</v>
      </c>
      <c r="L43" s="1425"/>
      <c r="M43" s="77" t="s">
        <v>476</v>
      </c>
      <c r="N43" s="1629"/>
      <c r="O43" s="118"/>
    </row>
    <row r="44" spans="1:15" ht="45" customHeight="1">
      <c r="A44" s="1376" t="s">
        <v>1054</v>
      </c>
      <c r="B44" s="82" t="s">
        <v>1041</v>
      </c>
      <c r="C44" s="1378">
        <v>125</v>
      </c>
      <c r="D44" s="1380" t="s">
        <v>1048</v>
      </c>
      <c r="E44" s="85" t="s">
        <v>1055</v>
      </c>
      <c r="F44" s="1382">
        <v>125</v>
      </c>
      <c r="G44" s="1380" t="s">
        <v>1048</v>
      </c>
      <c r="H44" s="85" t="s">
        <v>1055</v>
      </c>
      <c r="I44" s="1535" t="s">
        <v>1050</v>
      </c>
      <c r="J44" s="81">
        <v>125</v>
      </c>
      <c r="K44" s="94" t="s">
        <v>1048</v>
      </c>
      <c r="L44" s="1425"/>
      <c r="M44" s="77"/>
      <c r="N44" s="1627" t="s">
        <v>1056</v>
      </c>
      <c r="O44" s="118"/>
    </row>
    <row r="45" spans="1:15" ht="45" customHeight="1">
      <c r="A45" s="1376"/>
      <c r="B45" s="82" t="s">
        <v>1052</v>
      </c>
      <c r="C45" s="1379"/>
      <c r="D45" s="1381"/>
      <c r="E45" s="85" t="s">
        <v>1055</v>
      </c>
      <c r="F45" s="1538"/>
      <c r="G45" s="1381"/>
      <c r="H45" s="78" t="s">
        <v>1057</v>
      </c>
      <c r="I45" s="1537"/>
      <c r="J45" s="81">
        <v>125</v>
      </c>
      <c r="K45" s="94" t="s">
        <v>1048</v>
      </c>
      <c r="L45" s="1425"/>
      <c r="M45" s="77" t="s">
        <v>476</v>
      </c>
      <c r="N45" s="1629"/>
      <c r="O45" s="118"/>
    </row>
    <row r="46" spans="1:15" ht="45" customHeight="1">
      <c r="A46" s="1376" t="s">
        <v>1058</v>
      </c>
      <c r="B46" s="82" t="s">
        <v>1041</v>
      </c>
      <c r="C46" s="1378">
        <v>130</v>
      </c>
      <c r="D46" s="1380" t="s">
        <v>1048</v>
      </c>
      <c r="E46" s="85" t="s">
        <v>1059</v>
      </c>
      <c r="F46" s="1382">
        <v>130</v>
      </c>
      <c r="G46" s="1380" t="s">
        <v>1048</v>
      </c>
      <c r="H46" s="85" t="s">
        <v>1059</v>
      </c>
      <c r="I46" s="1535" t="s">
        <v>1050</v>
      </c>
      <c r="J46" s="81">
        <v>130</v>
      </c>
      <c r="K46" s="94" t="s">
        <v>1048</v>
      </c>
      <c r="L46" s="1425"/>
      <c r="M46" s="77"/>
      <c r="N46" s="1627" t="s">
        <v>1060</v>
      </c>
      <c r="O46" s="118"/>
    </row>
    <row r="47" spans="1:15" ht="45" customHeight="1">
      <c r="A47" s="1376"/>
      <c r="B47" s="82" t="s">
        <v>1052</v>
      </c>
      <c r="C47" s="1379"/>
      <c r="D47" s="1381"/>
      <c r="E47" s="85" t="s">
        <v>1059</v>
      </c>
      <c r="F47" s="1538"/>
      <c r="G47" s="1381"/>
      <c r="H47" s="78" t="s">
        <v>1061</v>
      </c>
      <c r="I47" s="1537"/>
      <c r="J47" s="81">
        <v>130</v>
      </c>
      <c r="K47" s="94" t="s">
        <v>1048</v>
      </c>
      <c r="L47" s="1425"/>
      <c r="M47" s="77" t="s">
        <v>476</v>
      </c>
      <c r="N47" s="1629"/>
      <c r="O47" s="118"/>
    </row>
    <row r="48" spans="1:15" ht="45" customHeight="1">
      <c r="A48" s="1376" t="s">
        <v>1062</v>
      </c>
      <c r="B48" s="82" t="s">
        <v>1041</v>
      </c>
      <c r="C48" s="1635" t="s">
        <v>1063</v>
      </c>
      <c r="D48" s="1380" t="s">
        <v>904</v>
      </c>
      <c r="E48" s="85" t="s">
        <v>1059</v>
      </c>
      <c r="F48" s="1382">
        <v>5</v>
      </c>
      <c r="G48" s="1380" t="s">
        <v>904</v>
      </c>
      <c r="H48" s="85" t="s">
        <v>1059</v>
      </c>
      <c r="I48" s="1535" t="s">
        <v>1050</v>
      </c>
      <c r="J48" s="81">
        <v>5</v>
      </c>
      <c r="K48" s="94" t="s">
        <v>904</v>
      </c>
      <c r="L48" s="1425"/>
      <c r="M48" s="77"/>
      <c r="N48" s="1627" t="s">
        <v>1064</v>
      </c>
      <c r="O48" s="118"/>
    </row>
    <row r="49" spans="1:15" ht="45" customHeight="1">
      <c r="A49" s="1376"/>
      <c r="B49" s="82" t="s">
        <v>1065</v>
      </c>
      <c r="C49" s="1636"/>
      <c r="D49" s="1381"/>
      <c r="E49" s="85" t="s">
        <v>1059</v>
      </c>
      <c r="F49" s="1538"/>
      <c r="G49" s="1381"/>
      <c r="H49" s="78" t="s">
        <v>1066</v>
      </c>
      <c r="I49" s="1537"/>
      <c r="J49" s="81">
        <v>5</v>
      </c>
      <c r="K49" s="94" t="s">
        <v>904</v>
      </c>
      <c r="L49" s="1425"/>
      <c r="M49" s="77" t="s">
        <v>476</v>
      </c>
      <c r="N49" s="1629"/>
      <c r="O49" s="118"/>
    </row>
    <row r="50" spans="1:15" ht="45" customHeight="1">
      <c r="A50" s="1376" t="s">
        <v>1067</v>
      </c>
      <c r="B50" s="82" t="s">
        <v>1041</v>
      </c>
      <c r="C50" s="1471" t="s">
        <v>1068</v>
      </c>
      <c r="D50" s="1380" t="s">
        <v>904</v>
      </c>
      <c r="E50" s="85" t="s">
        <v>585</v>
      </c>
      <c r="F50" s="1382">
        <v>3</v>
      </c>
      <c r="G50" s="1380" t="s">
        <v>904</v>
      </c>
      <c r="H50" s="85" t="s">
        <v>585</v>
      </c>
      <c r="I50" s="1535" t="s">
        <v>1050</v>
      </c>
      <c r="J50" s="81">
        <v>3</v>
      </c>
      <c r="K50" s="94" t="s">
        <v>904</v>
      </c>
      <c r="L50" s="1425"/>
      <c r="M50" s="77"/>
      <c r="N50" s="1630" t="s">
        <v>1069</v>
      </c>
      <c r="O50" s="118"/>
    </row>
    <row r="51" spans="1:15" ht="45" customHeight="1">
      <c r="A51" s="1376"/>
      <c r="B51" s="82" t="s">
        <v>1070</v>
      </c>
      <c r="C51" s="1472"/>
      <c r="D51" s="1381"/>
      <c r="E51" s="85" t="s">
        <v>585</v>
      </c>
      <c r="F51" s="1538"/>
      <c r="G51" s="1381"/>
      <c r="H51" s="78" t="s">
        <v>1046</v>
      </c>
      <c r="I51" s="1537"/>
      <c r="J51" s="81">
        <v>3</v>
      </c>
      <c r="K51" s="94" t="s">
        <v>904</v>
      </c>
      <c r="L51" s="1425"/>
      <c r="M51" s="77" t="s">
        <v>476</v>
      </c>
      <c r="N51" s="1631"/>
      <c r="O51" s="118"/>
    </row>
    <row r="52" spans="1:15" ht="45" customHeight="1">
      <c r="A52" s="1376" t="s">
        <v>1071</v>
      </c>
      <c r="B52" s="82" t="s">
        <v>1041</v>
      </c>
      <c r="C52" s="1378">
        <v>100</v>
      </c>
      <c r="D52" s="1380" t="s">
        <v>1048</v>
      </c>
      <c r="E52" s="85" t="s">
        <v>603</v>
      </c>
      <c r="F52" s="1382">
        <v>100</v>
      </c>
      <c r="G52" s="1380" t="s">
        <v>1048</v>
      </c>
      <c r="H52" s="85" t="s">
        <v>603</v>
      </c>
      <c r="I52" s="1535" t="s">
        <v>1050</v>
      </c>
      <c r="J52" s="81">
        <v>100</v>
      </c>
      <c r="K52" s="94" t="s">
        <v>1048</v>
      </c>
      <c r="L52" s="1425"/>
      <c r="M52" s="77"/>
      <c r="N52" s="1627" t="s">
        <v>1072</v>
      </c>
      <c r="O52" s="118"/>
    </row>
    <row r="53" spans="1:15" ht="45" customHeight="1">
      <c r="A53" s="1376"/>
      <c r="B53" s="82" t="s">
        <v>1052</v>
      </c>
      <c r="C53" s="1379"/>
      <c r="D53" s="1381"/>
      <c r="E53" s="85" t="s">
        <v>603</v>
      </c>
      <c r="F53" s="1538"/>
      <c r="G53" s="1381"/>
      <c r="H53" s="78" t="s">
        <v>1073</v>
      </c>
      <c r="I53" s="1537"/>
      <c r="J53" s="81">
        <v>100</v>
      </c>
      <c r="K53" s="94" t="s">
        <v>1048</v>
      </c>
      <c r="L53" s="1425"/>
      <c r="M53" s="77" t="s">
        <v>476</v>
      </c>
      <c r="N53" s="1629"/>
      <c r="O53" s="118"/>
    </row>
    <row r="54" spans="1:15" ht="45" customHeight="1">
      <c r="A54" s="1376" t="s">
        <v>1074</v>
      </c>
      <c r="B54" s="82" t="s">
        <v>1041</v>
      </c>
      <c r="C54" s="1378">
        <v>200</v>
      </c>
      <c r="D54" s="1380" t="s">
        <v>1048</v>
      </c>
      <c r="E54" s="85" t="s">
        <v>640</v>
      </c>
      <c r="F54" s="1382">
        <v>200</v>
      </c>
      <c r="G54" s="1380" t="s">
        <v>1048</v>
      </c>
      <c r="H54" s="85" t="s">
        <v>640</v>
      </c>
      <c r="I54" s="1535" t="s">
        <v>1050</v>
      </c>
      <c r="J54" s="81">
        <v>200</v>
      </c>
      <c r="K54" s="94" t="s">
        <v>1048</v>
      </c>
      <c r="L54" s="1425"/>
      <c r="M54" s="77"/>
      <c r="N54" s="1627" t="s">
        <v>1272</v>
      </c>
      <c r="O54" s="118"/>
    </row>
    <row r="55" spans="1:15" ht="45" customHeight="1">
      <c r="A55" s="1376"/>
      <c r="B55" s="82" t="s">
        <v>1052</v>
      </c>
      <c r="C55" s="1379"/>
      <c r="D55" s="1381"/>
      <c r="E55" s="85" t="s">
        <v>640</v>
      </c>
      <c r="F55" s="1538"/>
      <c r="G55" s="1381"/>
      <c r="H55" s="78" t="s">
        <v>1075</v>
      </c>
      <c r="I55" s="1537"/>
      <c r="J55" s="81">
        <v>200</v>
      </c>
      <c r="K55" s="94" t="s">
        <v>1048</v>
      </c>
      <c r="L55" s="1425"/>
      <c r="M55" s="77" t="s">
        <v>476</v>
      </c>
      <c r="N55" s="1629"/>
      <c r="O55" s="118"/>
    </row>
    <row r="56" spans="1:15" ht="45" customHeight="1">
      <c r="A56" s="1376" t="s">
        <v>1076</v>
      </c>
      <c r="B56" s="82" t="s">
        <v>1041</v>
      </c>
      <c r="C56" s="1471" t="s">
        <v>1077</v>
      </c>
      <c r="D56" s="1380" t="s">
        <v>904</v>
      </c>
      <c r="E56" s="85" t="s">
        <v>663</v>
      </c>
      <c r="F56" s="1382">
        <v>12</v>
      </c>
      <c r="G56" s="1380" t="s">
        <v>904</v>
      </c>
      <c r="H56" s="85" t="s">
        <v>663</v>
      </c>
      <c r="I56" s="1535" t="s">
        <v>1050</v>
      </c>
      <c r="J56" s="81">
        <v>3</v>
      </c>
      <c r="K56" s="94" t="s">
        <v>904</v>
      </c>
      <c r="L56" s="1425"/>
      <c r="M56" s="77"/>
      <c r="N56" s="1637" t="s">
        <v>1273</v>
      </c>
      <c r="O56" s="118"/>
    </row>
    <row r="57" spans="1:15" ht="45" customHeight="1">
      <c r="A57" s="1376"/>
      <c r="B57" s="82" t="s">
        <v>1070</v>
      </c>
      <c r="C57" s="1472"/>
      <c r="D57" s="1381"/>
      <c r="E57" s="85" t="s">
        <v>663</v>
      </c>
      <c r="F57" s="1538"/>
      <c r="G57" s="1381"/>
      <c r="H57" s="78" t="s">
        <v>1078</v>
      </c>
      <c r="I57" s="1537"/>
      <c r="J57" s="81">
        <v>3</v>
      </c>
      <c r="K57" s="94" t="s">
        <v>904</v>
      </c>
      <c r="L57" s="1425"/>
      <c r="M57" s="77" t="s">
        <v>476</v>
      </c>
      <c r="N57" s="1638"/>
      <c r="O57" s="118"/>
    </row>
    <row r="58" spans="1:15" ht="45" customHeight="1">
      <c r="A58" s="1376" t="s">
        <v>1079</v>
      </c>
      <c r="B58" s="103" t="s">
        <v>1080</v>
      </c>
      <c r="C58" s="1471">
        <v>2</v>
      </c>
      <c r="D58" s="1380" t="s">
        <v>904</v>
      </c>
      <c r="E58" s="85" t="s">
        <v>668</v>
      </c>
      <c r="F58" s="1382">
        <v>2</v>
      </c>
      <c r="G58" s="1380" t="s">
        <v>904</v>
      </c>
      <c r="H58" s="85" t="s">
        <v>668</v>
      </c>
      <c r="I58" s="1535" t="s">
        <v>1081</v>
      </c>
      <c r="J58" s="81">
        <v>2</v>
      </c>
      <c r="K58" s="94" t="s">
        <v>904</v>
      </c>
      <c r="L58" s="94"/>
      <c r="M58" s="77"/>
      <c r="N58" s="1630" t="s">
        <v>1082</v>
      </c>
      <c r="O58" s="118"/>
    </row>
    <row r="59" spans="1:15" ht="45" customHeight="1">
      <c r="A59" s="1376"/>
      <c r="B59" s="103" t="s">
        <v>1083</v>
      </c>
      <c r="C59" s="1472"/>
      <c r="D59" s="1381"/>
      <c r="E59" s="85" t="s">
        <v>668</v>
      </c>
      <c r="F59" s="1538"/>
      <c r="G59" s="1381"/>
      <c r="H59" s="78" t="s">
        <v>1084</v>
      </c>
      <c r="I59" s="1537"/>
      <c r="J59" s="81">
        <v>2</v>
      </c>
      <c r="K59" s="94" t="s">
        <v>904</v>
      </c>
      <c r="L59" s="94"/>
      <c r="M59" s="77" t="s">
        <v>688</v>
      </c>
      <c r="N59" s="1631"/>
      <c r="O59" s="118"/>
    </row>
    <row r="60" spans="1:15" ht="45" customHeight="1">
      <c r="A60" s="1376" t="s">
        <v>1085</v>
      </c>
      <c r="B60" s="103" t="s">
        <v>1080</v>
      </c>
      <c r="C60" s="1471">
        <v>2</v>
      </c>
      <c r="D60" s="1380" t="s">
        <v>904</v>
      </c>
      <c r="E60" s="85" t="s">
        <v>668</v>
      </c>
      <c r="F60" s="1382">
        <v>2</v>
      </c>
      <c r="G60" s="1380" t="s">
        <v>904</v>
      </c>
      <c r="H60" s="85" t="s">
        <v>668</v>
      </c>
      <c r="I60" s="1535" t="s">
        <v>1081</v>
      </c>
      <c r="J60" s="81">
        <v>2</v>
      </c>
      <c r="K60" s="94" t="s">
        <v>904</v>
      </c>
      <c r="L60" s="94"/>
      <c r="M60" s="77"/>
      <c r="N60" s="1630" t="s">
        <v>1082</v>
      </c>
      <c r="O60" s="118"/>
    </row>
    <row r="61" spans="1:15" ht="45" customHeight="1">
      <c r="A61" s="1376"/>
      <c r="B61" s="103" t="s">
        <v>1083</v>
      </c>
      <c r="C61" s="1472"/>
      <c r="D61" s="1381"/>
      <c r="E61" s="85" t="s">
        <v>668</v>
      </c>
      <c r="F61" s="1538"/>
      <c r="G61" s="1381"/>
      <c r="H61" s="78" t="s">
        <v>1084</v>
      </c>
      <c r="I61" s="1537"/>
      <c r="J61" s="81">
        <v>2</v>
      </c>
      <c r="K61" s="94" t="s">
        <v>904</v>
      </c>
      <c r="L61" s="94"/>
      <c r="M61" s="77" t="s">
        <v>688</v>
      </c>
      <c r="N61" s="1631"/>
      <c r="O61" s="118"/>
    </row>
    <row r="62" spans="1:15" ht="69.95" customHeight="1">
      <c r="A62" s="1376" t="s">
        <v>1086</v>
      </c>
      <c r="B62" s="103" t="s">
        <v>1087</v>
      </c>
      <c r="C62" s="1639" t="s">
        <v>1088</v>
      </c>
      <c r="D62" s="1380" t="s">
        <v>904</v>
      </c>
      <c r="E62" s="85" t="s">
        <v>715</v>
      </c>
      <c r="F62" s="1382">
        <v>12</v>
      </c>
      <c r="G62" s="1380" t="s">
        <v>904</v>
      </c>
      <c r="H62" s="85" t="s">
        <v>715</v>
      </c>
      <c r="I62" s="1535" t="s">
        <v>1089</v>
      </c>
      <c r="J62" s="81">
        <v>12</v>
      </c>
      <c r="K62" s="94" t="s">
        <v>904</v>
      </c>
      <c r="L62" s="94"/>
      <c r="M62" s="77"/>
      <c r="N62" s="1630" t="s">
        <v>1090</v>
      </c>
      <c r="O62" s="118"/>
    </row>
    <row r="63" spans="1:15" ht="69.95" customHeight="1">
      <c r="A63" s="1376"/>
      <c r="B63" s="103" t="s">
        <v>1091</v>
      </c>
      <c r="C63" s="1640"/>
      <c r="D63" s="1381"/>
      <c r="E63" s="85" t="s">
        <v>715</v>
      </c>
      <c r="F63" s="1538"/>
      <c r="G63" s="1381"/>
      <c r="H63" s="78" t="s">
        <v>1078</v>
      </c>
      <c r="I63" s="1537"/>
      <c r="J63" s="81">
        <v>12</v>
      </c>
      <c r="K63" s="94" t="s">
        <v>904</v>
      </c>
      <c r="L63" s="94"/>
      <c r="M63" s="77" t="s">
        <v>688</v>
      </c>
      <c r="N63" s="1631"/>
      <c r="O63" s="118"/>
    </row>
    <row r="64" spans="1:15" ht="69.95" customHeight="1">
      <c r="A64" s="1376" t="s">
        <v>1092</v>
      </c>
      <c r="B64" s="82" t="s">
        <v>1041</v>
      </c>
      <c r="C64" s="1378" t="s">
        <v>1093</v>
      </c>
      <c r="D64" s="1380" t="s">
        <v>904</v>
      </c>
      <c r="E64" s="85" t="s">
        <v>716</v>
      </c>
      <c r="F64" s="1382">
        <v>8</v>
      </c>
      <c r="G64" s="1380" t="s">
        <v>904</v>
      </c>
      <c r="H64" s="85" t="s">
        <v>571</v>
      </c>
      <c r="I64" s="1535" t="s">
        <v>1094</v>
      </c>
      <c r="J64" s="81">
        <v>8</v>
      </c>
      <c r="K64" s="94" t="s">
        <v>904</v>
      </c>
      <c r="L64" s="1425"/>
      <c r="M64" s="77"/>
      <c r="N64" s="1630" t="s">
        <v>1095</v>
      </c>
      <c r="O64" s="118"/>
    </row>
    <row r="65" spans="1:15" ht="69.95" customHeight="1">
      <c r="A65" s="1376"/>
      <c r="B65" s="82" t="s">
        <v>1070</v>
      </c>
      <c r="C65" s="1379"/>
      <c r="D65" s="1381"/>
      <c r="E65" s="85" t="s">
        <v>716</v>
      </c>
      <c r="F65" s="1538"/>
      <c r="G65" s="1381"/>
      <c r="H65" s="78" t="s">
        <v>1096</v>
      </c>
      <c r="I65" s="1537"/>
      <c r="J65" s="81">
        <v>8</v>
      </c>
      <c r="K65" s="94" t="s">
        <v>904</v>
      </c>
      <c r="L65" s="1425"/>
      <c r="M65" s="77" t="s">
        <v>688</v>
      </c>
      <c r="N65" s="1631"/>
      <c r="O65" s="118"/>
    </row>
    <row r="66" spans="1:15" ht="45" customHeight="1">
      <c r="A66" s="1376" t="s">
        <v>1097</v>
      </c>
      <c r="B66" s="82" t="s">
        <v>1041</v>
      </c>
      <c r="C66" s="1378">
        <v>55</v>
      </c>
      <c r="D66" s="1380" t="s">
        <v>1048</v>
      </c>
      <c r="E66" s="85" t="s">
        <v>716</v>
      </c>
      <c r="F66" s="1382">
        <v>55</v>
      </c>
      <c r="G66" s="1380" t="s">
        <v>1048</v>
      </c>
      <c r="H66" s="85" t="s">
        <v>716</v>
      </c>
      <c r="I66" s="1535" t="s">
        <v>1050</v>
      </c>
      <c r="J66" s="81">
        <v>55</v>
      </c>
      <c r="K66" s="94" t="s">
        <v>1048</v>
      </c>
      <c r="L66" s="1425"/>
      <c r="M66" s="77"/>
      <c r="N66" s="1627" t="s">
        <v>1098</v>
      </c>
      <c r="O66" s="118"/>
    </row>
    <row r="67" spans="1:15" ht="45" customHeight="1">
      <c r="A67" s="1376"/>
      <c r="B67" s="82" t="s">
        <v>1052</v>
      </c>
      <c r="C67" s="1379"/>
      <c r="D67" s="1381"/>
      <c r="E67" s="85" t="s">
        <v>716</v>
      </c>
      <c r="F67" s="1538"/>
      <c r="G67" s="1381"/>
      <c r="H67" s="78" t="s">
        <v>1075</v>
      </c>
      <c r="I67" s="1537"/>
      <c r="J67" s="81">
        <v>55</v>
      </c>
      <c r="K67" s="94" t="s">
        <v>1048</v>
      </c>
      <c r="L67" s="1425"/>
      <c r="M67" s="77" t="s">
        <v>688</v>
      </c>
      <c r="N67" s="1629"/>
      <c r="O67" s="118"/>
    </row>
    <row r="68" spans="1:15" ht="45" customHeight="1">
      <c r="A68" s="1376" t="s">
        <v>1099</v>
      </c>
      <c r="B68" s="103" t="s">
        <v>1087</v>
      </c>
      <c r="C68" s="1388" t="s">
        <v>1100</v>
      </c>
      <c r="D68" s="1380" t="s">
        <v>459</v>
      </c>
      <c r="E68" s="85" t="s">
        <v>678</v>
      </c>
      <c r="F68" s="1382">
        <v>12</v>
      </c>
      <c r="G68" s="1380" t="s">
        <v>459</v>
      </c>
      <c r="H68" s="85" t="s">
        <v>678</v>
      </c>
      <c r="I68" s="1535" t="s">
        <v>1101</v>
      </c>
      <c r="J68" s="81">
        <v>12</v>
      </c>
      <c r="K68" s="94" t="s">
        <v>459</v>
      </c>
      <c r="L68" s="94"/>
      <c r="M68" s="77"/>
      <c r="N68" s="1630" t="s">
        <v>1102</v>
      </c>
      <c r="O68" s="118"/>
    </row>
    <row r="69" spans="1:15" ht="45" customHeight="1">
      <c r="A69" s="1376"/>
      <c r="B69" s="103" t="s">
        <v>1091</v>
      </c>
      <c r="C69" s="1641"/>
      <c r="D69" s="1381"/>
      <c r="E69" s="85" t="s">
        <v>678</v>
      </c>
      <c r="F69" s="1538"/>
      <c r="G69" s="1381"/>
      <c r="H69" s="78" t="s">
        <v>878</v>
      </c>
      <c r="I69" s="1537"/>
      <c r="J69" s="81">
        <v>12</v>
      </c>
      <c r="K69" s="94" t="s">
        <v>459</v>
      </c>
      <c r="L69" s="94"/>
      <c r="M69" s="77" t="s">
        <v>688</v>
      </c>
      <c r="N69" s="1631"/>
      <c r="O69" s="118"/>
    </row>
    <row r="70" spans="1:15" ht="45" customHeight="1">
      <c r="A70" s="1376" t="s">
        <v>1103</v>
      </c>
      <c r="B70" s="82" t="s">
        <v>1041</v>
      </c>
      <c r="C70" s="1378">
        <v>65</v>
      </c>
      <c r="D70" s="1380" t="s">
        <v>1048</v>
      </c>
      <c r="E70" s="85" t="s">
        <v>721</v>
      </c>
      <c r="F70" s="1382">
        <v>65</v>
      </c>
      <c r="G70" s="1380" t="s">
        <v>1048</v>
      </c>
      <c r="H70" s="85" t="s">
        <v>721</v>
      </c>
      <c r="I70" s="1535" t="s">
        <v>1050</v>
      </c>
      <c r="J70" s="81">
        <v>65</v>
      </c>
      <c r="K70" s="94" t="s">
        <v>1048</v>
      </c>
      <c r="L70" s="1425"/>
      <c r="M70" s="77"/>
      <c r="N70" s="1627" t="s">
        <v>1104</v>
      </c>
      <c r="O70" s="118"/>
    </row>
    <row r="71" spans="1:15" ht="45" customHeight="1">
      <c r="A71" s="1376"/>
      <c r="B71" s="82" t="s">
        <v>1052</v>
      </c>
      <c r="C71" s="1379"/>
      <c r="D71" s="1381"/>
      <c r="E71" s="85" t="s">
        <v>721</v>
      </c>
      <c r="F71" s="1538"/>
      <c r="G71" s="1381"/>
      <c r="H71" s="78" t="s">
        <v>1105</v>
      </c>
      <c r="I71" s="1537"/>
      <c r="J71" s="81">
        <v>65</v>
      </c>
      <c r="K71" s="94" t="s">
        <v>1048</v>
      </c>
      <c r="L71" s="1425"/>
      <c r="M71" s="77" t="s">
        <v>688</v>
      </c>
      <c r="N71" s="1629"/>
      <c r="O71" s="118"/>
    </row>
    <row r="72" spans="1:15" ht="45" customHeight="1">
      <c r="A72" s="1376" t="s">
        <v>1106</v>
      </c>
      <c r="B72" s="82" t="s">
        <v>1041</v>
      </c>
      <c r="C72" s="1378">
        <v>120</v>
      </c>
      <c r="D72" s="1380" t="s">
        <v>1048</v>
      </c>
      <c r="E72" s="85" t="s">
        <v>687</v>
      </c>
      <c r="F72" s="1382">
        <v>120</v>
      </c>
      <c r="G72" s="1380" t="s">
        <v>1048</v>
      </c>
      <c r="H72" s="85" t="s">
        <v>687</v>
      </c>
      <c r="I72" s="1535" t="s">
        <v>1050</v>
      </c>
      <c r="J72" s="81">
        <v>120</v>
      </c>
      <c r="K72" s="94" t="s">
        <v>1048</v>
      </c>
      <c r="L72" s="1425"/>
      <c r="M72" s="77"/>
      <c r="N72" s="1627" t="s">
        <v>1107</v>
      </c>
      <c r="O72" s="118"/>
    </row>
    <row r="73" spans="1:15" ht="45" customHeight="1">
      <c r="A73" s="1376"/>
      <c r="B73" s="82" t="s">
        <v>1052</v>
      </c>
      <c r="C73" s="1379"/>
      <c r="D73" s="1381"/>
      <c r="E73" s="85" t="s">
        <v>687</v>
      </c>
      <c r="F73" s="1538"/>
      <c r="G73" s="1381"/>
      <c r="H73" s="78" t="s">
        <v>1108</v>
      </c>
      <c r="I73" s="1537"/>
      <c r="J73" s="81">
        <v>120</v>
      </c>
      <c r="K73" s="94" t="s">
        <v>1048</v>
      </c>
      <c r="L73" s="1425"/>
      <c r="M73" s="77" t="s">
        <v>688</v>
      </c>
      <c r="N73" s="1629"/>
      <c r="O73" s="118"/>
    </row>
    <row r="74" spans="1:15" ht="45" customHeight="1">
      <c r="A74" s="1376" t="s">
        <v>1109</v>
      </c>
      <c r="B74" s="82" t="s">
        <v>1110</v>
      </c>
      <c r="C74" s="1378" t="s">
        <v>1111</v>
      </c>
      <c r="D74" s="1380" t="s">
        <v>904</v>
      </c>
      <c r="E74" s="85" t="s">
        <v>536</v>
      </c>
      <c r="F74" s="1382">
        <v>3</v>
      </c>
      <c r="G74" s="1380" t="s">
        <v>904</v>
      </c>
      <c r="H74" s="85" t="s">
        <v>536</v>
      </c>
      <c r="I74" s="1535" t="s">
        <v>1094</v>
      </c>
      <c r="J74" s="81">
        <v>3</v>
      </c>
      <c r="K74" s="94" t="s">
        <v>904</v>
      </c>
      <c r="L74" s="1425"/>
      <c r="M74" s="77"/>
      <c r="N74" s="1630" t="s">
        <v>1112</v>
      </c>
      <c r="O74" s="118"/>
    </row>
    <row r="75" spans="1:15" ht="45" customHeight="1">
      <c r="A75" s="1376"/>
      <c r="B75" s="82" t="s">
        <v>1113</v>
      </c>
      <c r="C75" s="1379"/>
      <c r="D75" s="1381"/>
      <c r="E75" s="85" t="s">
        <v>536</v>
      </c>
      <c r="F75" s="1538"/>
      <c r="G75" s="1381"/>
      <c r="H75" s="78" t="s">
        <v>1046</v>
      </c>
      <c r="I75" s="1537"/>
      <c r="J75" s="81">
        <v>3</v>
      </c>
      <c r="K75" s="94" t="s">
        <v>904</v>
      </c>
      <c r="L75" s="1425"/>
      <c r="M75" s="77" t="s">
        <v>688</v>
      </c>
      <c r="N75" s="1631"/>
      <c r="O75" s="118"/>
    </row>
    <row r="76" spans="1:15" ht="45" customHeight="1">
      <c r="A76" s="1602" t="s">
        <v>1114</v>
      </c>
      <c r="B76" s="82" t="s">
        <v>1041</v>
      </c>
      <c r="C76" s="1429">
        <v>1</v>
      </c>
      <c r="D76" s="1380" t="s">
        <v>129</v>
      </c>
      <c r="E76" s="85" t="s">
        <v>1049</v>
      </c>
      <c r="F76" s="1549">
        <v>5</v>
      </c>
      <c r="G76" s="1380" t="s">
        <v>1048</v>
      </c>
      <c r="H76" s="85" t="s">
        <v>1049</v>
      </c>
      <c r="I76" s="1653" t="s">
        <v>1041</v>
      </c>
      <c r="J76" s="81">
        <v>5</v>
      </c>
      <c r="K76" s="94" t="s">
        <v>959</v>
      </c>
      <c r="L76" s="1612" t="s">
        <v>444</v>
      </c>
      <c r="M76" s="77"/>
      <c r="N76" s="1439" t="s">
        <v>1115</v>
      </c>
      <c r="O76" s="118"/>
    </row>
    <row r="77" spans="1:15" ht="45" customHeight="1">
      <c r="A77" s="1651"/>
      <c r="B77" s="77" t="s">
        <v>1116</v>
      </c>
      <c r="C77" s="1652"/>
      <c r="D77" s="1381"/>
      <c r="E77" s="85" t="s">
        <v>1049</v>
      </c>
      <c r="F77" s="1538"/>
      <c r="G77" s="1381"/>
      <c r="H77" s="85" t="s">
        <v>1053</v>
      </c>
      <c r="I77" s="1654"/>
      <c r="J77" s="81">
        <v>5</v>
      </c>
      <c r="K77" s="94" t="s">
        <v>959</v>
      </c>
      <c r="L77" s="1613"/>
      <c r="M77" s="77" t="s">
        <v>476</v>
      </c>
      <c r="N77" s="1650"/>
      <c r="O77" s="118"/>
    </row>
    <row r="78" spans="1:15" ht="80.099999999999994" customHeight="1">
      <c r="A78" s="1376" t="s">
        <v>1117</v>
      </c>
      <c r="B78" s="74" t="s">
        <v>1118</v>
      </c>
      <c r="C78" s="1378">
        <v>1</v>
      </c>
      <c r="D78" s="1380" t="s">
        <v>129</v>
      </c>
      <c r="E78" s="75" t="s">
        <v>678</v>
      </c>
      <c r="F78" s="1382" t="s">
        <v>1119</v>
      </c>
      <c r="G78" s="1380"/>
      <c r="H78" s="85" t="s">
        <v>678</v>
      </c>
      <c r="I78" s="1645" t="s">
        <v>886</v>
      </c>
      <c r="J78" s="104" t="s">
        <v>1120</v>
      </c>
      <c r="K78" s="94"/>
      <c r="L78" s="1425"/>
      <c r="M78" s="82" t="s">
        <v>488</v>
      </c>
      <c r="N78" s="1369" t="s">
        <v>1121</v>
      </c>
      <c r="O78" s="118"/>
    </row>
    <row r="79" spans="1:15" ht="80.099999999999994" customHeight="1">
      <c r="A79" s="1376"/>
      <c r="B79" s="74" t="s">
        <v>1122</v>
      </c>
      <c r="C79" s="1379"/>
      <c r="D79" s="1381"/>
      <c r="E79" s="75" t="s">
        <v>678</v>
      </c>
      <c r="F79" s="1383"/>
      <c r="G79" s="1381"/>
      <c r="H79" s="105" t="s">
        <v>1123</v>
      </c>
      <c r="I79" s="1649"/>
      <c r="J79" s="104" t="s">
        <v>1123</v>
      </c>
      <c r="K79" s="94"/>
      <c r="L79" s="1425"/>
      <c r="M79" s="82" t="s">
        <v>688</v>
      </c>
      <c r="N79" s="1369"/>
      <c r="O79" s="118"/>
    </row>
    <row r="80" spans="1:15" ht="45" customHeight="1">
      <c r="A80" s="1376" t="s">
        <v>1124</v>
      </c>
      <c r="B80" s="74" t="s">
        <v>1125</v>
      </c>
      <c r="C80" s="1382">
        <v>1</v>
      </c>
      <c r="D80" s="1380" t="s">
        <v>129</v>
      </c>
      <c r="E80" s="75" t="s">
        <v>678</v>
      </c>
      <c r="F80" s="1388" t="s">
        <v>1126</v>
      </c>
      <c r="G80" s="1380"/>
      <c r="H80" s="85" t="s">
        <v>678</v>
      </c>
      <c r="I80" s="1645" t="s">
        <v>886</v>
      </c>
      <c r="J80" s="96" t="s">
        <v>1127</v>
      </c>
      <c r="K80" s="94" t="s">
        <v>1048</v>
      </c>
      <c r="L80" s="1425"/>
      <c r="M80" s="82" t="s">
        <v>488</v>
      </c>
      <c r="N80" s="1369" t="s">
        <v>1128</v>
      </c>
      <c r="O80" s="118"/>
    </row>
    <row r="81" spans="1:15" ht="45" customHeight="1">
      <c r="A81" s="1376"/>
      <c r="B81" s="74" t="s">
        <v>1129</v>
      </c>
      <c r="C81" s="1383"/>
      <c r="D81" s="1381"/>
      <c r="E81" s="75" t="s">
        <v>678</v>
      </c>
      <c r="F81" s="1641"/>
      <c r="G81" s="1381"/>
      <c r="H81" s="106" t="s">
        <v>1130</v>
      </c>
      <c r="I81" s="1649"/>
      <c r="J81" s="96" t="s">
        <v>1130</v>
      </c>
      <c r="K81" s="94" t="s">
        <v>1048</v>
      </c>
      <c r="L81" s="1425"/>
      <c r="M81" s="82" t="s">
        <v>688</v>
      </c>
      <c r="N81" s="1369"/>
      <c r="O81" s="118"/>
    </row>
    <row r="82" spans="1:15" ht="60" customHeight="1">
      <c r="A82" s="1376" t="s">
        <v>1131</v>
      </c>
      <c r="B82" s="74" t="s">
        <v>1132</v>
      </c>
      <c r="C82" s="1382" t="s">
        <v>1133</v>
      </c>
      <c r="D82" s="1380" t="s">
        <v>1048</v>
      </c>
      <c r="E82" s="75" t="s">
        <v>863</v>
      </c>
      <c r="F82" s="1382" t="s">
        <v>1133</v>
      </c>
      <c r="G82" s="1380" t="s">
        <v>1048</v>
      </c>
      <c r="H82" s="75" t="s">
        <v>863</v>
      </c>
      <c r="I82" s="1645" t="s">
        <v>886</v>
      </c>
      <c r="J82" s="96" t="s">
        <v>1133</v>
      </c>
      <c r="K82" s="94" t="s">
        <v>1048</v>
      </c>
      <c r="L82" s="1425"/>
      <c r="M82" s="82" t="s">
        <v>488</v>
      </c>
      <c r="N82" s="1369" t="s">
        <v>1134</v>
      </c>
      <c r="O82" s="118"/>
    </row>
    <row r="83" spans="1:15" ht="60" customHeight="1" thickBot="1">
      <c r="A83" s="1642"/>
      <c r="B83" s="107" t="s">
        <v>1135</v>
      </c>
      <c r="C83" s="1643"/>
      <c r="D83" s="1644"/>
      <c r="E83" s="108" t="s">
        <v>863</v>
      </c>
      <c r="F83" s="1643"/>
      <c r="G83" s="1644"/>
      <c r="H83" s="109" t="s">
        <v>1133</v>
      </c>
      <c r="I83" s="1646"/>
      <c r="J83" s="110" t="s">
        <v>1133</v>
      </c>
      <c r="K83" s="111" t="s">
        <v>1048</v>
      </c>
      <c r="L83" s="1647"/>
      <c r="M83" s="112" t="s">
        <v>688</v>
      </c>
      <c r="N83" s="1648"/>
      <c r="O83" s="118"/>
    </row>
    <row r="84" spans="1:15" ht="45" customHeight="1">
      <c r="A84" s="113"/>
      <c r="B84" s="134"/>
      <c r="C84" s="133"/>
      <c r="D84" s="131"/>
      <c r="E84" s="69"/>
      <c r="F84" s="132"/>
      <c r="G84" s="131"/>
      <c r="I84" s="130"/>
      <c r="J84" s="91"/>
      <c r="K84" s="79"/>
      <c r="M84" s="77"/>
      <c r="N84" s="129"/>
      <c r="O84" s="118"/>
    </row>
    <row r="85" spans="1:15" ht="45" customHeight="1">
      <c r="A85" s="113"/>
      <c r="B85" s="134"/>
      <c r="C85" s="133"/>
      <c r="D85" s="131"/>
      <c r="E85" s="69"/>
      <c r="F85" s="132"/>
      <c r="G85" s="131"/>
      <c r="I85" s="130"/>
      <c r="J85" s="91"/>
      <c r="K85" s="79"/>
      <c r="M85" s="77"/>
      <c r="N85" s="129"/>
      <c r="O85" s="118"/>
    </row>
    <row r="86" spans="1:15" ht="45" customHeight="1">
      <c r="A86" s="1376"/>
      <c r="B86" s="128"/>
      <c r="C86" s="1378"/>
      <c r="D86" s="1380"/>
      <c r="E86" s="85"/>
      <c r="F86" s="1378"/>
      <c r="G86" s="1380"/>
      <c r="H86" s="85"/>
      <c r="I86" s="1535"/>
      <c r="J86" s="81"/>
      <c r="K86" s="94"/>
      <c r="L86" s="1425"/>
      <c r="M86" s="77"/>
      <c r="N86" s="1535"/>
      <c r="O86" s="118"/>
    </row>
    <row r="87" spans="1:15" ht="45" customHeight="1">
      <c r="A87" s="1376"/>
      <c r="B87" s="77"/>
      <c r="C87" s="1379"/>
      <c r="D87" s="1381"/>
      <c r="E87" s="85"/>
      <c r="F87" s="1379"/>
      <c r="G87" s="1381"/>
      <c r="H87" s="127"/>
      <c r="I87" s="1536"/>
      <c r="J87" s="81"/>
      <c r="K87" s="94"/>
      <c r="L87" s="1425"/>
      <c r="M87" s="77"/>
      <c r="N87" s="1537"/>
      <c r="O87" s="118"/>
    </row>
    <row r="88" spans="1:15" ht="45" customHeight="1">
      <c r="A88" s="1376"/>
      <c r="B88" s="128"/>
      <c r="C88" s="1378"/>
      <c r="D88" s="1380"/>
      <c r="E88" s="85"/>
      <c r="F88" s="1378"/>
      <c r="G88" s="1380"/>
      <c r="H88" s="85"/>
      <c r="I88" s="1535"/>
      <c r="J88" s="81"/>
      <c r="K88" s="94"/>
      <c r="L88" s="1425"/>
      <c r="M88" s="77"/>
      <c r="N88" s="1535"/>
      <c r="O88" s="118"/>
    </row>
    <row r="89" spans="1:15" ht="45" customHeight="1">
      <c r="A89" s="1376"/>
      <c r="B89" s="77"/>
      <c r="C89" s="1379"/>
      <c r="D89" s="1381"/>
      <c r="E89" s="85"/>
      <c r="F89" s="1379"/>
      <c r="G89" s="1381"/>
      <c r="H89" s="127"/>
      <c r="I89" s="1536"/>
      <c r="J89" s="81"/>
      <c r="K89" s="94"/>
      <c r="L89" s="1425"/>
      <c r="M89" s="77"/>
      <c r="N89" s="1537"/>
      <c r="O89" s="118"/>
    </row>
    <row r="90" spans="1:15" ht="45" customHeight="1">
      <c r="A90" s="1376"/>
      <c r="B90" s="128"/>
      <c r="C90" s="1378"/>
      <c r="D90" s="1380"/>
      <c r="E90" s="85"/>
      <c r="F90" s="1382"/>
      <c r="G90" s="1380"/>
      <c r="H90" s="85"/>
      <c r="I90" s="1535"/>
      <c r="J90" s="81"/>
      <c r="K90" s="94"/>
      <c r="L90" s="1425"/>
      <c r="M90" s="77"/>
      <c r="N90" s="1535"/>
      <c r="O90" s="118"/>
    </row>
    <row r="91" spans="1:15" ht="45" customHeight="1">
      <c r="A91" s="1376"/>
      <c r="B91" s="77"/>
      <c r="C91" s="1379"/>
      <c r="D91" s="1381"/>
      <c r="E91" s="85"/>
      <c r="F91" s="1538"/>
      <c r="G91" s="1381"/>
      <c r="H91" s="127"/>
      <c r="I91" s="1536"/>
      <c r="J91" s="81"/>
      <c r="K91" s="94"/>
      <c r="L91" s="1425"/>
      <c r="M91" s="77"/>
      <c r="N91" s="1537"/>
      <c r="O91" s="118"/>
    </row>
    <row r="92" spans="1:15" ht="45" customHeight="1">
      <c r="A92" s="126"/>
      <c r="B92" s="77"/>
      <c r="C92" s="125"/>
      <c r="D92" s="124"/>
      <c r="E92" s="85"/>
      <c r="F92" s="123"/>
      <c r="G92" s="122"/>
      <c r="H92" s="85"/>
      <c r="I92" s="121"/>
      <c r="J92" s="81"/>
      <c r="K92" s="94"/>
      <c r="L92" s="120"/>
      <c r="M92" s="77"/>
      <c r="N92" s="119"/>
      <c r="O92" s="118"/>
    </row>
    <row r="93" spans="1:15" ht="45" customHeight="1">
      <c r="A93" s="126"/>
      <c r="B93" s="77"/>
      <c r="C93" s="125"/>
      <c r="D93" s="124"/>
      <c r="E93" s="85"/>
      <c r="F93" s="123"/>
      <c r="G93" s="122"/>
      <c r="H93" s="85"/>
      <c r="I93" s="121"/>
      <c r="J93" s="81"/>
      <c r="K93" s="94"/>
      <c r="L93" s="120"/>
      <c r="M93" s="77"/>
      <c r="N93" s="119"/>
      <c r="O93" s="118"/>
    </row>
    <row r="94" spans="1:15" ht="45" customHeight="1">
      <c r="A94" s="126"/>
      <c r="B94" s="77"/>
      <c r="C94" s="125"/>
      <c r="D94" s="124"/>
      <c r="E94" s="85"/>
      <c r="F94" s="123"/>
      <c r="G94" s="122"/>
      <c r="H94" s="85"/>
      <c r="I94" s="121"/>
      <c r="J94" s="81"/>
      <c r="K94" s="94"/>
      <c r="L94" s="120"/>
      <c r="M94" s="77"/>
      <c r="N94" s="119"/>
      <c r="O94" s="118"/>
    </row>
    <row r="95" spans="1:15" ht="45" customHeight="1">
      <c r="A95" s="126"/>
      <c r="B95" s="77"/>
      <c r="C95" s="125"/>
      <c r="D95" s="124"/>
      <c r="E95" s="85"/>
      <c r="F95" s="123"/>
      <c r="G95" s="122"/>
      <c r="H95" s="85"/>
      <c r="I95" s="121"/>
      <c r="J95" s="81"/>
      <c r="K95" s="94"/>
      <c r="L95" s="120"/>
      <c r="M95" s="77"/>
      <c r="N95" s="119"/>
      <c r="O95" s="118"/>
    </row>
    <row r="96" spans="1:15" ht="45" customHeight="1">
      <c r="A96" s="126"/>
      <c r="B96" s="77"/>
      <c r="C96" s="125"/>
      <c r="D96" s="124"/>
      <c r="E96" s="85"/>
      <c r="F96" s="123"/>
      <c r="G96" s="122"/>
      <c r="H96" s="85"/>
      <c r="I96" s="121"/>
      <c r="J96" s="81"/>
      <c r="K96" s="94"/>
      <c r="L96" s="120"/>
      <c r="M96" s="77"/>
      <c r="N96" s="119"/>
      <c r="O96" s="118"/>
    </row>
    <row r="97" spans="1:15" ht="45" customHeight="1">
      <c r="A97" s="126"/>
      <c r="B97" s="77"/>
      <c r="C97" s="125"/>
      <c r="D97" s="124"/>
      <c r="E97" s="85"/>
      <c r="F97" s="123"/>
      <c r="G97" s="122"/>
      <c r="H97" s="85"/>
      <c r="I97" s="121"/>
      <c r="J97" s="81"/>
      <c r="K97" s="94"/>
      <c r="L97" s="120"/>
      <c r="M97" s="77"/>
      <c r="N97" s="119"/>
      <c r="O97" s="118"/>
    </row>
    <row r="98" spans="1:15" ht="45" customHeight="1">
      <c r="A98" s="126"/>
      <c r="B98" s="77"/>
      <c r="C98" s="125"/>
      <c r="D98" s="124"/>
      <c r="E98" s="85"/>
      <c r="F98" s="123"/>
      <c r="G98" s="122"/>
      <c r="H98" s="85"/>
      <c r="I98" s="121"/>
      <c r="J98" s="81"/>
      <c r="K98" s="94"/>
      <c r="L98" s="120"/>
      <c r="M98" s="77"/>
      <c r="N98" s="119"/>
      <c r="O98" s="118"/>
    </row>
    <row r="99" spans="1:15" ht="45" customHeight="1">
      <c r="A99" s="126"/>
      <c r="B99" s="77"/>
      <c r="C99" s="125"/>
      <c r="D99" s="124"/>
      <c r="E99" s="85"/>
      <c r="F99" s="123"/>
      <c r="G99" s="122"/>
      <c r="H99" s="85"/>
      <c r="I99" s="121"/>
      <c r="J99" s="81"/>
      <c r="K99" s="94"/>
      <c r="L99" s="120"/>
      <c r="M99" s="77"/>
      <c r="N99" s="119"/>
      <c r="O99" s="118"/>
    </row>
    <row r="100" spans="1:15" ht="45" customHeight="1">
      <c r="A100" s="126"/>
      <c r="B100" s="77"/>
      <c r="C100" s="125"/>
      <c r="D100" s="124"/>
      <c r="E100" s="85"/>
      <c r="F100" s="123"/>
      <c r="G100" s="122"/>
      <c r="H100" s="85"/>
      <c r="I100" s="121"/>
      <c r="J100" s="81"/>
      <c r="K100" s="94"/>
      <c r="L100" s="120"/>
      <c r="M100" s="77"/>
      <c r="N100" s="119"/>
      <c r="O100" s="118"/>
    </row>
    <row r="101" spans="1:15" ht="45" customHeight="1">
      <c r="A101" s="126"/>
      <c r="B101" s="77"/>
      <c r="C101" s="125"/>
      <c r="D101" s="124"/>
      <c r="E101" s="85"/>
      <c r="F101" s="123"/>
      <c r="G101" s="122"/>
      <c r="H101" s="85"/>
      <c r="I101" s="121"/>
      <c r="J101" s="81"/>
      <c r="K101" s="94"/>
      <c r="L101" s="120"/>
      <c r="M101" s="77"/>
      <c r="N101" s="119"/>
      <c r="O101" s="118"/>
    </row>
    <row r="102" spans="1:15" ht="45" customHeight="1">
      <c r="A102" s="126"/>
      <c r="B102" s="77"/>
      <c r="C102" s="125"/>
      <c r="D102" s="124"/>
      <c r="E102" s="85"/>
      <c r="F102" s="123"/>
      <c r="G102" s="122"/>
      <c r="H102" s="85"/>
      <c r="I102" s="121"/>
      <c r="J102" s="81"/>
      <c r="K102" s="94"/>
      <c r="L102" s="120"/>
      <c r="M102" s="77"/>
      <c r="N102" s="119"/>
      <c r="O102" s="118"/>
    </row>
    <row r="103" spans="1:15" ht="45" customHeight="1">
      <c r="A103" s="126"/>
      <c r="B103" s="77"/>
      <c r="C103" s="125"/>
      <c r="D103" s="124"/>
      <c r="E103" s="85"/>
      <c r="F103" s="123"/>
      <c r="G103" s="122"/>
      <c r="H103" s="85"/>
      <c r="I103" s="121"/>
      <c r="J103" s="81"/>
      <c r="K103" s="94"/>
      <c r="L103" s="120"/>
      <c r="M103" s="77"/>
      <c r="N103" s="119"/>
      <c r="O103" s="118"/>
    </row>
    <row r="104" spans="1:15" ht="45" customHeight="1">
      <c r="A104" s="126"/>
      <c r="B104" s="77"/>
      <c r="C104" s="125"/>
      <c r="D104" s="124"/>
      <c r="E104" s="85"/>
      <c r="F104" s="123"/>
      <c r="G104" s="122"/>
      <c r="H104" s="85"/>
      <c r="I104" s="121"/>
      <c r="J104" s="81"/>
      <c r="K104" s="94"/>
      <c r="L104" s="120"/>
      <c r="M104" s="77"/>
      <c r="N104" s="119"/>
      <c r="O104" s="118"/>
    </row>
    <row r="105" spans="1:15" ht="45" customHeight="1">
      <c r="A105" s="126"/>
      <c r="B105" s="77"/>
      <c r="C105" s="125"/>
      <c r="D105" s="124"/>
      <c r="E105" s="85"/>
      <c r="F105" s="123"/>
      <c r="G105" s="122"/>
      <c r="H105" s="85"/>
      <c r="I105" s="121"/>
      <c r="J105" s="81"/>
      <c r="K105" s="94"/>
      <c r="L105" s="120"/>
      <c r="M105" s="77"/>
      <c r="N105" s="119"/>
      <c r="O105" s="118"/>
    </row>
    <row r="106" spans="1:15" ht="45" customHeight="1">
      <c r="A106" s="126"/>
      <c r="B106" s="77"/>
      <c r="C106" s="125"/>
      <c r="D106" s="124"/>
      <c r="E106" s="85"/>
      <c r="F106" s="123"/>
      <c r="G106" s="122"/>
      <c r="H106" s="85"/>
      <c r="I106" s="121"/>
      <c r="J106" s="81"/>
      <c r="K106" s="94"/>
      <c r="L106" s="120"/>
      <c r="M106" s="77"/>
      <c r="N106" s="119"/>
      <c r="O106" s="118"/>
    </row>
    <row r="107" spans="1:15" ht="45" customHeight="1">
      <c r="A107" s="126"/>
      <c r="B107" s="77"/>
      <c r="C107" s="125"/>
      <c r="D107" s="124"/>
      <c r="E107" s="85"/>
      <c r="F107" s="123"/>
      <c r="G107" s="122"/>
      <c r="H107" s="85"/>
      <c r="I107" s="121"/>
      <c r="J107" s="81"/>
      <c r="K107" s="94"/>
      <c r="L107" s="120"/>
      <c r="M107" s="77"/>
      <c r="N107" s="119"/>
      <c r="O107" s="118"/>
    </row>
    <row r="108" spans="1:15" ht="45" customHeight="1">
      <c r="A108" s="126"/>
      <c r="B108" s="77"/>
      <c r="C108" s="125"/>
      <c r="D108" s="124"/>
      <c r="E108" s="85"/>
      <c r="F108" s="123"/>
      <c r="G108" s="122"/>
      <c r="H108" s="85"/>
      <c r="I108" s="121"/>
      <c r="J108" s="81"/>
      <c r="K108" s="94"/>
      <c r="L108" s="120"/>
      <c r="M108" s="77"/>
      <c r="N108" s="119"/>
      <c r="O108" s="118"/>
    </row>
    <row r="109" spans="1:15" ht="45" customHeight="1">
      <c r="A109" s="126"/>
      <c r="B109" s="77"/>
      <c r="C109" s="125"/>
      <c r="D109" s="124"/>
      <c r="E109" s="85"/>
      <c r="F109" s="123"/>
      <c r="G109" s="122"/>
      <c r="H109" s="85"/>
      <c r="I109" s="121"/>
      <c r="J109" s="81"/>
      <c r="K109" s="94"/>
      <c r="L109" s="120"/>
      <c r="M109" s="77"/>
      <c r="N109" s="119"/>
      <c r="O109" s="118"/>
    </row>
    <row r="110" spans="1:15" ht="45" customHeight="1">
      <c r="A110" s="126"/>
      <c r="B110" s="77"/>
      <c r="C110" s="125"/>
      <c r="D110" s="124"/>
      <c r="E110" s="85"/>
      <c r="F110" s="123"/>
      <c r="G110" s="122"/>
      <c r="H110" s="85"/>
      <c r="I110" s="121"/>
      <c r="J110" s="81"/>
      <c r="K110" s="94"/>
      <c r="L110" s="120"/>
      <c r="M110" s="77"/>
      <c r="N110" s="119"/>
      <c r="O110" s="118"/>
    </row>
    <row r="111" spans="1:15" ht="45" customHeight="1">
      <c r="A111" s="126"/>
      <c r="B111" s="77"/>
      <c r="C111" s="125"/>
      <c r="D111" s="124"/>
      <c r="E111" s="85"/>
      <c r="F111" s="123"/>
      <c r="G111" s="122"/>
      <c r="H111" s="85"/>
      <c r="I111" s="121"/>
      <c r="J111" s="81"/>
      <c r="K111" s="94"/>
      <c r="L111" s="120"/>
      <c r="M111" s="77"/>
      <c r="N111" s="119"/>
      <c r="O111" s="118"/>
    </row>
    <row r="112" spans="1:15" ht="45" customHeight="1">
      <c r="A112" s="126"/>
      <c r="B112" s="77"/>
      <c r="C112" s="125"/>
      <c r="D112" s="124"/>
      <c r="E112" s="85"/>
      <c r="F112" s="123"/>
      <c r="G112" s="122"/>
      <c r="H112" s="85"/>
      <c r="I112" s="121"/>
      <c r="J112" s="81"/>
      <c r="K112" s="94"/>
      <c r="L112" s="120"/>
      <c r="M112" s="77"/>
      <c r="N112" s="119"/>
      <c r="O112" s="118"/>
    </row>
    <row r="113" spans="1:15" ht="45" customHeight="1">
      <c r="A113" s="126"/>
      <c r="B113" s="77"/>
      <c r="C113" s="125"/>
      <c r="D113" s="124"/>
      <c r="E113" s="85"/>
      <c r="F113" s="123"/>
      <c r="G113" s="122"/>
      <c r="H113" s="85"/>
      <c r="I113" s="121"/>
      <c r="J113" s="81"/>
      <c r="K113" s="94"/>
      <c r="L113" s="120"/>
      <c r="M113" s="77"/>
      <c r="N113" s="119"/>
      <c r="O113" s="118"/>
    </row>
    <row r="114" spans="1:15" ht="45" customHeight="1">
      <c r="A114" s="126"/>
      <c r="B114" s="77"/>
      <c r="C114" s="125"/>
      <c r="D114" s="124"/>
      <c r="E114" s="85"/>
      <c r="F114" s="123"/>
      <c r="G114" s="122"/>
      <c r="H114" s="85"/>
      <c r="I114" s="121"/>
      <c r="J114" s="81"/>
      <c r="K114" s="94"/>
      <c r="L114" s="120"/>
      <c r="M114" s="77"/>
      <c r="N114" s="119"/>
      <c r="O114" s="118"/>
    </row>
    <row r="115" spans="1:15" ht="45" customHeight="1">
      <c r="A115" s="126"/>
      <c r="B115" s="77"/>
      <c r="C115" s="125"/>
      <c r="D115" s="124"/>
      <c r="E115" s="85"/>
      <c r="F115" s="123"/>
      <c r="G115" s="122"/>
      <c r="H115" s="85"/>
      <c r="I115" s="121"/>
      <c r="J115" s="81"/>
      <c r="K115" s="94"/>
      <c r="L115" s="120"/>
      <c r="M115" s="77"/>
      <c r="N115" s="119"/>
      <c r="O115" s="118"/>
    </row>
    <row r="116" spans="1:15" ht="45" customHeight="1">
      <c r="A116" s="126"/>
      <c r="B116" s="77"/>
      <c r="C116" s="125"/>
      <c r="D116" s="124"/>
      <c r="E116" s="85"/>
      <c r="F116" s="123"/>
      <c r="G116" s="122"/>
      <c r="H116" s="85"/>
      <c r="I116" s="121"/>
      <c r="J116" s="81"/>
      <c r="K116" s="94"/>
      <c r="L116" s="120"/>
      <c r="M116" s="77"/>
      <c r="N116" s="119"/>
      <c r="O116" s="118"/>
    </row>
    <row r="117" spans="1:15" ht="45" customHeight="1">
      <c r="A117" s="126"/>
      <c r="B117" s="77"/>
      <c r="C117" s="125"/>
      <c r="D117" s="124"/>
      <c r="E117" s="85"/>
      <c r="F117" s="123"/>
      <c r="G117" s="122"/>
      <c r="H117" s="85"/>
      <c r="I117" s="121"/>
      <c r="J117" s="81"/>
      <c r="K117" s="94"/>
      <c r="L117" s="120"/>
      <c r="M117" s="77"/>
      <c r="N117" s="119"/>
      <c r="O117" s="118"/>
    </row>
    <row r="118" spans="1:15" ht="45" customHeight="1">
      <c r="A118" s="126"/>
      <c r="B118" s="77"/>
      <c r="C118" s="125"/>
      <c r="D118" s="124"/>
      <c r="E118" s="85"/>
      <c r="F118" s="123"/>
      <c r="G118" s="122"/>
      <c r="H118" s="85"/>
      <c r="I118" s="121"/>
      <c r="J118" s="81"/>
      <c r="K118" s="94"/>
      <c r="L118" s="120"/>
      <c r="M118" s="77"/>
      <c r="N118" s="119"/>
      <c r="O118" s="118"/>
    </row>
    <row r="119" spans="1:15" ht="45" customHeight="1">
      <c r="A119" s="126"/>
      <c r="B119" s="77"/>
      <c r="C119" s="125"/>
      <c r="D119" s="124"/>
      <c r="E119" s="85"/>
      <c r="F119" s="123"/>
      <c r="G119" s="122"/>
      <c r="H119" s="85"/>
      <c r="I119" s="121"/>
      <c r="J119" s="81"/>
      <c r="K119" s="94"/>
      <c r="L119" s="120"/>
      <c r="M119" s="77"/>
      <c r="N119" s="119"/>
      <c r="O119" s="118"/>
    </row>
    <row r="120" spans="1:15" ht="45" customHeight="1">
      <c r="A120" s="126"/>
      <c r="B120" s="77"/>
      <c r="C120" s="125"/>
      <c r="D120" s="124"/>
      <c r="E120" s="85"/>
      <c r="F120" s="123"/>
      <c r="G120" s="122"/>
      <c r="H120" s="85"/>
      <c r="I120" s="121"/>
      <c r="J120" s="81"/>
      <c r="K120" s="94"/>
      <c r="L120" s="120"/>
      <c r="M120" s="77"/>
      <c r="N120" s="119"/>
      <c r="O120" s="118"/>
    </row>
    <row r="121" spans="1:15" ht="45" customHeight="1">
      <c r="A121" s="126"/>
      <c r="B121" s="77"/>
      <c r="C121" s="125"/>
      <c r="D121" s="124"/>
      <c r="E121" s="85"/>
      <c r="F121" s="123"/>
      <c r="G121" s="122"/>
      <c r="H121" s="85"/>
      <c r="I121" s="121"/>
      <c r="J121" s="81"/>
      <c r="K121" s="94"/>
      <c r="L121" s="120"/>
      <c r="M121" s="77"/>
      <c r="N121" s="119"/>
      <c r="O121" s="118"/>
    </row>
    <row r="122" spans="1:15" ht="45" customHeight="1">
      <c r="A122" s="126"/>
      <c r="B122" s="77"/>
      <c r="C122" s="125"/>
      <c r="D122" s="124"/>
      <c r="E122" s="85"/>
      <c r="F122" s="123"/>
      <c r="G122" s="122"/>
      <c r="H122" s="85"/>
      <c r="I122" s="121"/>
      <c r="J122" s="81"/>
      <c r="K122" s="94"/>
      <c r="L122" s="120"/>
      <c r="M122" s="77"/>
      <c r="N122" s="119"/>
      <c r="O122" s="118"/>
    </row>
    <row r="123" spans="1:15" ht="45" customHeight="1">
      <c r="A123" s="126"/>
      <c r="B123" s="77"/>
      <c r="C123" s="125"/>
      <c r="D123" s="124"/>
      <c r="E123" s="85"/>
      <c r="F123" s="123"/>
      <c r="G123" s="122"/>
      <c r="H123" s="85"/>
      <c r="I123" s="121"/>
      <c r="J123" s="81"/>
      <c r="K123" s="94"/>
      <c r="L123" s="120"/>
      <c r="M123" s="77"/>
      <c r="N123" s="119"/>
      <c r="O123" s="118"/>
    </row>
    <row r="124" spans="1:15" ht="45" customHeight="1">
      <c r="A124" s="126"/>
      <c r="B124" s="77"/>
      <c r="C124" s="125"/>
      <c r="D124" s="124"/>
      <c r="E124" s="85"/>
      <c r="F124" s="123"/>
      <c r="G124" s="122"/>
      <c r="H124" s="85"/>
      <c r="I124" s="121"/>
      <c r="J124" s="81"/>
      <c r="K124" s="94"/>
      <c r="L124" s="120"/>
      <c r="M124" s="77"/>
      <c r="N124" s="119"/>
      <c r="O124" s="118"/>
    </row>
    <row r="125" spans="1:15" ht="45" customHeight="1">
      <c r="A125" s="126"/>
      <c r="B125" s="77"/>
      <c r="C125" s="125"/>
      <c r="D125" s="124"/>
      <c r="E125" s="85"/>
      <c r="F125" s="123"/>
      <c r="G125" s="122"/>
      <c r="H125" s="85"/>
      <c r="I125" s="121"/>
      <c r="J125" s="81"/>
      <c r="K125" s="94"/>
      <c r="L125" s="120"/>
      <c r="M125" s="77"/>
      <c r="N125" s="119"/>
      <c r="O125" s="118"/>
    </row>
    <row r="126" spans="1:15" ht="45" customHeight="1">
      <c r="A126" s="126"/>
      <c r="B126" s="77"/>
      <c r="C126" s="125"/>
      <c r="D126" s="124"/>
      <c r="E126" s="85"/>
      <c r="F126" s="123"/>
      <c r="G126" s="122"/>
      <c r="H126" s="85"/>
      <c r="I126" s="121"/>
      <c r="J126" s="81"/>
      <c r="K126" s="94"/>
      <c r="L126" s="120"/>
      <c r="M126" s="77"/>
      <c r="N126" s="119"/>
      <c r="O126" s="118"/>
    </row>
    <row r="127" spans="1:15" ht="45" customHeight="1">
      <c r="A127" s="126"/>
      <c r="B127" s="77"/>
      <c r="C127" s="125"/>
      <c r="D127" s="124"/>
      <c r="E127" s="85"/>
      <c r="F127" s="123"/>
      <c r="G127" s="122"/>
      <c r="H127" s="85"/>
      <c r="I127" s="121"/>
      <c r="J127" s="81"/>
      <c r="K127" s="94"/>
      <c r="L127" s="120"/>
      <c r="M127" s="77"/>
      <c r="N127" s="119"/>
      <c r="O127" s="118"/>
    </row>
    <row r="128" spans="1:15" ht="45" customHeight="1">
      <c r="A128" s="126"/>
      <c r="B128" s="77"/>
      <c r="C128" s="125"/>
      <c r="D128" s="124"/>
      <c r="E128" s="85"/>
      <c r="F128" s="123"/>
      <c r="G128" s="122"/>
      <c r="H128" s="85"/>
      <c r="I128" s="121"/>
      <c r="J128" s="81"/>
      <c r="K128" s="94"/>
      <c r="L128" s="120"/>
      <c r="M128" s="77"/>
      <c r="N128" s="119"/>
      <c r="O128" s="118"/>
    </row>
    <row r="129" spans="1:15" ht="45" customHeight="1">
      <c r="A129" s="126"/>
      <c r="B129" s="77"/>
      <c r="C129" s="125"/>
      <c r="D129" s="124"/>
      <c r="E129" s="85"/>
      <c r="F129" s="123"/>
      <c r="G129" s="122"/>
      <c r="H129" s="85"/>
      <c r="I129" s="121"/>
      <c r="J129" s="81"/>
      <c r="K129" s="94"/>
      <c r="L129" s="120"/>
      <c r="M129" s="77"/>
      <c r="N129" s="119"/>
      <c r="O129" s="118"/>
    </row>
    <row r="130" spans="1:15" ht="45" customHeight="1">
      <c r="A130" s="126"/>
      <c r="B130" s="77"/>
      <c r="C130" s="125"/>
      <c r="D130" s="124"/>
      <c r="E130" s="85"/>
      <c r="F130" s="123"/>
      <c r="G130" s="122"/>
      <c r="H130" s="85"/>
      <c r="I130" s="121"/>
      <c r="J130" s="81"/>
      <c r="K130" s="94"/>
      <c r="L130" s="120"/>
      <c r="M130" s="77"/>
      <c r="N130" s="119"/>
      <c r="O130" s="118"/>
    </row>
    <row r="131" spans="1:15" ht="45" customHeight="1">
      <c r="A131" s="126"/>
      <c r="B131" s="77"/>
      <c r="C131" s="125"/>
      <c r="D131" s="124"/>
      <c r="E131" s="85"/>
      <c r="F131" s="123"/>
      <c r="G131" s="122"/>
      <c r="H131" s="85"/>
      <c r="I131" s="121"/>
      <c r="J131" s="81"/>
      <c r="K131" s="94"/>
      <c r="L131" s="120"/>
      <c r="M131" s="77"/>
      <c r="N131" s="119"/>
      <c r="O131" s="118"/>
    </row>
    <row r="132" spans="1:15" ht="45" customHeight="1">
      <c r="A132" s="126"/>
      <c r="B132" s="77"/>
      <c r="C132" s="125"/>
      <c r="D132" s="124"/>
      <c r="E132" s="85"/>
      <c r="F132" s="123"/>
      <c r="G132" s="122"/>
      <c r="H132" s="85"/>
      <c r="I132" s="121"/>
      <c r="J132" s="81"/>
      <c r="K132" s="94"/>
      <c r="L132" s="120"/>
      <c r="M132" s="77"/>
      <c r="N132" s="119"/>
      <c r="O132" s="118"/>
    </row>
    <row r="133" spans="1:15" ht="45" customHeight="1">
      <c r="A133" s="126"/>
      <c r="B133" s="77"/>
      <c r="C133" s="125"/>
      <c r="D133" s="124"/>
      <c r="E133" s="85"/>
      <c r="F133" s="123"/>
      <c r="G133" s="122"/>
      <c r="H133" s="85"/>
      <c r="I133" s="121"/>
      <c r="J133" s="81"/>
      <c r="K133" s="94"/>
      <c r="L133" s="120"/>
      <c r="M133" s="77"/>
      <c r="N133" s="119"/>
      <c r="O133" s="118"/>
    </row>
    <row r="134" spans="1:15" ht="45" customHeight="1">
      <c r="A134" s="126"/>
      <c r="B134" s="77"/>
      <c r="C134" s="125"/>
      <c r="D134" s="124"/>
      <c r="E134" s="85"/>
      <c r="F134" s="123"/>
      <c r="G134" s="122"/>
      <c r="H134" s="85"/>
      <c r="I134" s="121"/>
      <c r="J134" s="81"/>
      <c r="K134" s="94"/>
      <c r="L134" s="120"/>
      <c r="M134" s="77"/>
      <c r="N134" s="119"/>
      <c r="O134" s="118"/>
    </row>
    <row r="135" spans="1:15" ht="45" customHeight="1">
      <c r="A135" s="126"/>
      <c r="B135" s="77"/>
      <c r="C135" s="125"/>
      <c r="D135" s="124"/>
      <c r="E135" s="85"/>
      <c r="F135" s="123"/>
      <c r="G135" s="122"/>
      <c r="H135" s="85"/>
      <c r="I135" s="121"/>
      <c r="J135" s="81"/>
      <c r="K135" s="94"/>
      <c r="L135" s="120"/>
      <c r="M135" s="77"/>
      <c r="N135" s="119"/>
      <c r="O135" s="118"/>
    </row>
    <row r="136" spans="1:15" ht="45" customHeight="1">
      <c r="A136" s="126"/>
      <c r="B136" s="77"/>
      <c r="C136" s="125"/>
      <c r="D136" s="124"/>
      <c r="E136" s="85"/>
      <c r="F136" s="123"/>
      <c r="G136" s="122"/>
      <c r="H136" s="85"/>
      <c r="I136" s="121"/>
      <c r="J136" s="81"/>
      <c r="K136" s="94"/>
      <c r="L136" s="120"/>
      <c r="M136" s="77"/>
      <c r="N136" s="119"/>
      <c r="O136" s="118"/>
    </row>
    <row r="137" spans="1:15" ht="45" customHeight="1">
      <c r="A137" s="126"/>
      <c r="B137" s="77"/>
      <c r="C137" s="125"/>
      <c r="D137" s="124"/>
      <c r="E137" s="85"/>
      <c r="F137" s="123"/>
      <c r="G137" s="122"/>
      <c r="H137" s="85"/>
      <c r="I137" s="121"/>
      <c r="J137" s="81"/>
      <c r="K137" s="94"/>
      <c r="L137" s="120"/>
      <c r="M137" s="77"/>
      <c r="N137" s="119"/>
      <c r="O137" s="118"/>
    </row>
    <row r="138" spans="1:15" ht="45" customHeight="1">
      <c r="A138" s="126"/>
      <c r="B138" s="77"/>
      <c r="C138" s="125"/>
      <c r="D138" s="124"/>
      <c r="E138" s="85"/>
      <c r="F138" s="123"/>
      <c r="G138" s="122"/>
      <c r="H138" s="85"/>
      <c r="I138" s="121"/>
      <c r="J138" s="81"/>
      <c r="K138" s="94"/>
      <c r="L138" s="120"/>
      <c r="M138" s="77"/>
      <c r="N138" s="119"/>
      <c r="O138" s="118"/>
    </row>
    <row r="139" spans="1:15" ht="45" customHeight="1">
      <c r="A139" s="126"/>
      <c r="B139" s="77"/>
      <c r="C139" s="125"/>
      <c r="D139" s="124"/>
      <c r="E139" s="85"/>
      <c r="F139" s="123"/>
      <c r="G139" s="122"/>
      <c r="H139" s="85"/>
      <c r="I139" s="121"/>
      <c r="J139" s="81"/>
      <c r="K139" s="94"/>
      <c r="L139" s="120"/>
      <c r="M139" s="77"/>
      <c r="N139" s="119"/>
      <c r="O139" s="118"/>
    </row>
    <row r="140" spans="1:15" ht="45" customHeight="1">
      <c r="A140" s="126"/>
      <c r="B140" s="77"/>
      <c r="C140" s="125"/>
      <c r="D140" s="124"/>
      <c r="E140" s="85"/>
      <c r="F140" s="123"/>
      <c r="G140" s="122"/>
      <c r="H140" s="85"/>
      <c r="I140" s="121"/>
      <c r="J140" s="81"/>
      <c r="K140" s="94"/>
      <c r="L140" s="120"/>
      <c r="M140" s="77"/>
      <c r="N140" s="119"/>
      <c r="O140" s="118"/>
    </row>
    <row r="141" spans="1:15" ht="45" customHeight="1">
      <c r="A141" s="126"/>
      <c r="B141" s="77"/>
      <c r="C141" s="125"/>
      <c r="D141" s="124"/>
      <c r="E141" s="85"/>
      <c r="F141" s="123"/>
      <c r="G141" s="122"/>
      <c r="H141" s="85"/>
      <c r="I141" s="121"/>
      <c r="J141" s="81"/>
      <c r="K141" s="94"/>
      <c r="L141" s="120"/>
      <c r="M141" s="77"/>
      <c r="N141" s="119"/>
      <c r="O141" s="118"/>
    </row>
    <row r="142" spans="1:15" ht="45" customHeight="1">
      <c r="A142" s="126"/>
      <c r="B142" s="77"/>
      <c r="C142" s="125"/>
      <c r="D142" s="124"/>
      <c r="E142" s="85"/>
      <c r="F142" s="123"/>
      <c r="G142" s="122"/>
      <c r="H142" s="85"/>
      <c r="I142" s="121"/>
      <c r="J142" s="81"/>
      <c r="K142" s="94"/>
      <c r="L142" s="120"/>
      <c r="M142" s="77"/>
      <c r="N142" s="119"/>
      <c r="O142" s="118"/>
    </row>
    <row r="143" spans="1:15" ht="45" customHeight="1">
      <c r="A143" s="126"/>
      <c r="B143" s="77"/>
      <c r="C143" s="125"/>
      <c r="D143" s="124"/>
      <c r="E143" s="85"/>
      <c r="F143" s="123"/>
      <c r="G143" s="122"/>
      <c r="H143" s="85"/>
      <c r="I143" s="121"/>
      <c r="J143" s="81"/>
      <c r="K143" s="94"/>
      <c r="L143" s="120"/>
      <c r="M143" s="77"/>
      <c r="N143" s="119"/>
      <c r="O143" s="118"/>
    </row>
    <row r="144" spans="1:15" ht="45" customHeight="1">
      <c r="A144" s="126"/>
      <c r="B144" s="77"/>
      <c r="C144" s="125"/>
      <c r="D144" s="124"/>
      <c r="E144" s="85"/>
      <c r="F144" s="123"/>
      <c r="G144" s="122"/>
      <c r="H144" s="85"/>
      <c r="I144" s="121"/>
      <c r="J144" s="81"/>
      <c r="K144" s="94"/>
      <c r="L144" s="120"/>
      <c r="M144" s="77"/>
      <c r="N144" s="119"/>
      <c r="O144" s="118"/>
    </row>
    <row r="145" spans="1:15" ht="45" customHeight="1">
      <c r="A145" s="126"/>
      <c r="B145" s="77"/>
      <c r="C145" s="125"/>
      <c r="D145" s="124"/>
      <c r="E145" s="85"/>
      <c r="F145" s="123"/>
      <c r="G145" s="122"/>
      <c r="H145" s="85"/>
      <c r="I145" s="121"/>
      <c r="J145" s="81"/>
      <c r="K145" s="94"/>
      <c r="L145" s="120"/>
      <c r="M145" s="77"/>
      <c r="N145" s="119"/>
      <c r="O145" s="118"/>
    </row>
    <row r="146" spans="1:15" ht="45" customHeight="1">
      <c r="A146" s="126"/>
      <c r="B146" s="77"/>
      <c r="C146" s="125"/>
      <c r="D146" s="124"/>
      <c r="E146" s="85"/>
      <c r="F146" s="123"/>
      <c r="G146" s="122"/>
      <c r="H146" s="85"/>
      <c r="I146" s="121"/>
      <c r="J146" s="81"/>
      <c r="K146" s="94"/>
      <c r="L146" s="120"/>
      <c r="M146" s="77"/>
      <c r="N146" s="119"/>
      <c r="O146" s="118"/>
    </row>
    <row r="147" spans="1:15" ht="45" customHeight="1">
      <c r="A147" s="126"/>
      <c r="B147" s="77"/>
      <c r="C147" s="125"/>
      <c r="D147" s="124"/>
      <c r="E147" s="85"/>
      <c r="F147" s="123"/>
      <c r="G147" s="122"/>
      <c r="H147" s="85"/>
      <c r="I147" s="121"/>
      <c r="J147" s="81"/>
      <c r="K147" s="94"/>
      <c r="L147" s="120"/>
      <c r="M147" s="77"/>
      <c r="N147" s="119"/>
      <c r="O147" s="118"/>
    </row>
    <row r="148" spans="1:15" ht="45" customHeight="1">
      <c r="A148" s="126"/>
      <c r="B148" s="77"/>
      <c r="C148" s="125"/>
      <c r="D148" s="124"/>
      <c r="E148" s="85"/>
      <c r="F148" s="123"/>
      <c r="G148" s="122"/>
      <c r="H148" s="85"/>
      <c r="I148" s="121"/>
      <c r="J148" s="81"/>
      <c r="K148" s="94"/>
      <c r="L148" s="120"/>
      <c r="M148" s="77"/>
      <c r="N148" s="119"/>
      <c r="O148" s="118"/>
    </row>
    <row r="149" spans="1:15" ht="45" customHeight="1">
      <c r="A149" s="126"/>
      <c r="B149" s="77"/>
      <c r="C149" s="125"/>
      <c r="D149" s="124"/>
      <c r="E149" s="85"/>
      <c r="F149" s="123"/>
      <c r="G149" s="122"/>
      <c r="H149" s="85"/>
      <c r="I149" s="121"/>
      <c r="J149" s="81"/>
      <c r="K149" s="94"/>
      <c r="L149" s="120"/>
      <c r="M149" s="77"/>
      <c r="N149" s="119"/>
      <c r="O149" s="118"/>
    </row>
    <row r="150" spans="1:15" ht="45" customHeight="1">
      <c r="A150" s="126"/>
      <c r="B150" s="77"/>
      <c r="C150" s="125"/>
      <c r="D150" s="124"/>
      <c r="E150" s="85"/>
      <c r="F150" s="123"/>
      <c r="G150" s="122"/>
      <c r="H150" s="85"/>
      <c r="I150" s="121"/>
      <c r="J150" s="81"/>
      <c r="K150" s="94"/>
      <c r="L150" s="120"/>
      <c r="M150" s="77"/>
      <c r="N150" s="119"/>
      <c r="O150" s="118"/>
    </row>
    <row r="151" spans="1:15" ht="45" customHeight="1">
      <c r="A151" s="126"/>
      <c r="B151" s="77"/>
      <c r="C151" s="125"/>
      <c r="D151" s="124"/>
      <c r="E151" s="85"/>
      <c r="F151" s="123"/>
      <c r="G151" s="122"/>
      <c r="H151" s="85"/>
      <c r="I151" s="121"/>
      <c r="J151" s="81"/>
      <c r="K151" s="94"/>
      <c r="L151" s="120"/>
      <c r="M151" s="77"/>
      <c r="N151" s="119"/>
      <c r="O151" s="118"/>
    </row>
    <row r="152" spans="1:15" ht="45" customHeight="1">
      <c r="A152" s="126"/>
      <c r="B152" s="77"/>
      <c r="C152" s="125"/>
      <c r="D152" s="124"/>
      <c r="E152" s="85"/>
      <c r="F152" s="123"/>
      <c r="G152" s="122"/>
      <c r="H152" s="85"/>
      <c r="I152" s="121"/>
      <c r="J152" s="81"/>
      <c r="K152" s="94"/>
      <c r="L152" s="120"/>
      <c r="M152" s="77"/>
      <c r="N152" s="119"/>
      <c r="O152" s="118"/>
    </row>
    <row r="153" spans="1:15" ht="45" customHeight="1">
      <c r="A153" s="126"/>
      <c r="B153" s="77"/>
      <c r="C153" s="125"/>
      <c r="D153" s="124"/>
      <c r="E153" s="85"/>
      <c r="F153" s="123"/>
      <c r="G153" s="122"/>
      <c r="H153" s="85"/>
      <c r="I153" s="121"/>
      <c r="J153" s="81"/>
      <c r="K153" s="94"/>
      <c r="L153" s="120"/>
      <c r="M153" s="77"/>
      <c r="N153" s="119"/>
      <c r="O153" s="118"/>
    </row>
    <row r="154" spans="1:15" ht="45" customHeight="1">
      <c r="A154" s="126"/>
      <c r="B154" s="77"/>
      <c r="C154" s="125"/>
      <c r="D154" s="124"/>
      <c r="E154" s="85"/>
      <c r="F154" s="123"/>
      <c r="G154" s="122"/>
      <c r="H154" s="85"/>
      <c r="I154" s="121"/>
      <c r="J154" s="81"/>
      <c r="K154" s="94"/>
      <c r="L154" s="120"/>
      <c r="M154" s="77"/>
      <c r="N154" s="119"/>
      <c r="O154" s="118"/>
    </row>
    <row r="155" spans="1:15" ht="45" customHeight="1">
      <c r="A155" s="126"/>
      <c r="B155" s="77"/>
      <c r="C155" s="125"/>
      <c r="D155" s="124"/>
      <c r="E155" s="85"/>
      <c r="F155" s="123"/>
      <c r="G155" s="122"/>
      <c r="H155" s="85"/>
      <c r="I155" s="121"/>
      <c r="J155" s="81"/>
      <c r="K155" s="94"/>
      <c r="L155" s="120"/>
      <c r="M155" s="77"/>
      <c r="N155" s="119"/>
      <c r="O155" s="118"/>
    </row>
    <row r="156" spans="1:15" ht="45" customHeight="1">
      <c r="A156" s="126"/>
      <c r="B156" s="77"/>
      <c r="C156" s="125"/>
      <c r="D156" s="124"/>
      <c r="E156" s="85"/>
      <c r="F156" s="123"/>
      <c r="G156" s="122"/>
      <c r="H156" s="85"/>
      <c r="I156" s="121"/>
      <c r="J156" s="81"/>
      <c r="K156" s="94"/>
      <c r="L156" s="120"/>
      <c r="M156" s="77"/>
      <c r="N156" s="119"/>
      <c r="O156" s="118"/>
    </row>
    <row r="157" spans="1:15" ht="45" customHeight="1">
      <c r="A157" s="126"/>
      <c r="B157" s="77"/>
      <c r="C157" s="125"/>
      <c r="D157" s="124"/>
      <c r="E157" s="85"/>
      <c r="F157" s="123"/>
      <c r="G157" s="122"/>
      <c r="H157" s="85"/>
      <c r="I157" s="121"/>
      <c r="J157" s="81"/>
      <c r="K157" s="94"/>
      <c r="L157" s="120"/>
      <c r="M157" s="77"/>
      <c r="N157" s="119"/>
      <c r="O157" s="118"/>
    </row>
    <row r="158" spans="1:15" ht="45" customHeight="1">
      <c r="A158" s="126"/>
      <c r="B158" s="77"/>
      <c r="C158" s="125"/>
      <c r="D158" s="124"/>
      <c r="E158" s="85"/>
      <c r="F158" s="123"/>
      <c r="G158" s="122"/>
      <c r="H158" s="85"/>
      <c r="I158" s="121"/>
      <c r="J158" s="81"/>
      <c r="K158" s="94"/>
      <c r="L158" s="120"/>
      <c r="M158" s="77"/>
      <c r="N158" s="119"/>
      <c r="O158" s="118"/>
    </row>
    <row r="159" spans="1:15" ht="45" customHeight="1">
      <c r="A159" s="126"/>
      <c r="B159" s="77"/>
      <c r="C159" s="125"/>
      <c r="D159" s="124"/>
      <c r="E159" s="85"/>
      <c r="F159" s="123"/>
      <c r="G159" s="122"/>
      <c r="H159" s="85"/>
      <c r="I159" s="121"/>
      <c r="J159" s="81"/>
      <c r="K159" s="94"/>
      <c r="L159" s="120"/>
      <c r="M159" s="77"/>
      <c r="N159" s="119"/>
      <c r="O159" s="118"/>
    </row>
    <row r="160" spans="1:15" ht="45" customHeight="1">
      <c r="A160" s="126"/>
      <c r="B160" s="77"/>
      <c r="C160" s="125"/>
      <c r="D160" s="124"/>
      <c r="E160" s="85"/>
      <c r="F160" s="123"/>
      <c r="G160" s="122"/>
      <c r="H160" s="85"/>
      <c r="I160" s="121"/>
      <c r="J160" s="81"/>
      <c r="K160" s="94"/>
      <c r="L160" s="120"/>
      <c r="M160" s="77"/>
      <c r="N160" s="119"/>
      <c r="O160" s="118"/>
    </row>
    <row r="161" spans="1:15" ht="45" customHeight="1">
      <c r="A161" s="126"/>
      <c r="B161" s="77"/>
      <c r="C161" s="125"/>
      <c r="D161" s="124"/>
      <c r="E161" s="85"/>
      <c r="F161" s="123"/>
      <c r="G161" s="122"/>
      <c r="H161" s="85"/>
      <c r="I161" s="121"/>
      <c r="J161" s="81"/>
      <c r="K161" s="94"/>
      <c r="L161" s="120"/>
      <c r="M161" s="77"/>
      <c r="N161" s="119"/>
      <c r="O161" s="118"/>
    </row>
    <row r="162" spans="1:15" ht="45" customHeight="1">
      <c r="A162" s="126"/>
      <c r="B162" s="77"/>
      <c r="C162" s="125"/>
      <c r="D162" s="124"/>
      <c r="E162" s="85"/>
      <c r="F162" s="123"/>
      <c r="G162" s="122"/>
      <c r="H162" s="85"/>
      <c r="I162" s="121"/>
      <c r="J162" s="81"/>
      <c r="K162" s="94"/>
      <c r="L162" s="120"/>
      <c r="M162" s="77"/>
      <c r="N162" s="119"/>
      <c r="O162" s="118"/>
    </row>
    <row r="163" spans="1:15" ht="45" customHeight="1">
      <c r="A163" s="126"/>
      <c r="B163" s="77"/>
      <c r="C163" s="125"/>
      <c r="D163" s="124"/>
      <c r="E163" s="85"/>
      <c r="F163" s="123"/>
      <c r="G163" s="122"/>
      <c r="H163" s="85"/>
      <c r="I163" s="121"/>
      <c r="J163" s="81"/>
      <c r="K163" s="94"/>
      <c r="L163" s="120"/>
      <c r="M163" s="77"/>
      <c r="N163" s="119"/>
      <c r="O163" s="118"/>
    </row>
    <row r="164" spans="1:15" ht="45" customHeight="1">
      <c r="A164" s="126"/>
      <c r="B164" s="77"/>
      <c r="C164" s="125"/>
      <c r="D164" s="124"/>
      <c r="E164" s="85"/>
      <c r="F164" s="123"/>
      <c r="G164" s="122"/>
      <c r="H164" s="85"/>
      <c r="I164" s="121"/>
      <c r="J164" s="81"/>
      <c r="K164" s="94"/>
      <c r="L164" s="120"/>
      <c r="M164" s="77"/>
      <c r="N164" s="119"/>
      <c r="O164" s="118"/>
    </row>
    <row r="165" spans="1:15" ht="45" customHeight="1">
      <c r="A165" s="126"/>
      <c r="B165" s="77"/>
      <c r="C165" s="125"/>
      <c r="D165" s="124"/>
      <c r="E165" s="85"/>
      <c r="F165" s="123"/>
      <c r="G165" s="122"/>
      <c r="H165" s="85"/>
      <c r="I165" s="121"/>
      <c r="J165" s="81"/>
      <c r="K165" s="94"/>
      <c r="L165" s="120"/>
      <c r="M165" s="77"/>
      <c r="N165" s="119"/>
      <c r="O165" s="118"/>
    </row>
    <row r="166" spans="1:15" ht="45" customHeight="1">
      <c r="A166" s="126"/>
      <c r="B166" s="77"/>
      <c r="C166" s="125"/>
      <c r="D166" s="124"/>
      <c r="E166" s="85"/>
      <c r="F166" s="123"/>
      <c r="G166" s="122"/>
      <c r="H166" s="85"/>
      <c r="I166" s="121"/>
      <c r="J166" s="81"/>
      <c r="K166" s="94"/>
      <c r="L166" s="120"/>
      <c r="M166" s="77"/>
      <c r="N166" s="119"/>
      <c r="O166" s="118"/>
    </row>
    <row r="167" spans="1:15" ht="45" customHeight="1">
      <c r="A167" s="126"/>
      <c r="B167" s="77"/>
      <c r="C167" s="125"/>
      <c r="D167" s="124"/>
      <c r="E167" s="85"/>
      <c r="F167" s="123"/>
      <c r="G167" s="122"/>
      <c r="H167" s="85"/>
      <c r="I167" s="121"/>
      <c r="J167" s="81"/>
      <c r="K167" s="94"/>
      <c r="L167" s="120"/>
      <c r="M167" s="77"/>
      <c r="N167" s="119"/>
      <c r="O167" s="118"/>
    </row>
    <row r="168" spans="1:15" ht="45" customHeight="1">
      <c r="A168" s="126"/>
      <c r="B168" s="77"/>
      <c r="C168" s="125"/>
      <c r="D168" s="124"/>
      <c r="E168" s="85"/>
      <c r="F168" s="123"/>
      <c r="G168" s="122"/>
      <c r="H168" s="85"/>
      <c r="I168" s="121"/>
      <c r="J168" s="81"/>
      <c r="K168" s="94"/>
      <c r="L168" s="120"/>
      <c r="M168" s="77"/>
      <c r="N168" s="119"/>
      <c r="O168" s="118"/>
    </row>
    <row r="169" spans="1:15" ht="45" customHeight="1">
      <c r="A169" s="126"/>
      <c r="B169" s="77"/>
      <c r="C169" s="125"/>
      <c r="D169" s="124"/>
      <c r="E169" s="85"/>
      <c r="F169" s="123"/>
      <c r="G169" s="122"/>
      <c r="H169" s="85"/>
      <c r="I169" s="121"/>
      <c r="J169" s="81"/>
      <c r="K169" s="94"/>
      <c r="L169" s="120"/>
      <c r="M169" s="77"/>
      <c r="N169" s="119"/>
      <c r="O169" s="118"/>
    </row>
    <row r="170" spans="1:15" ht="45" customHeight="1">
      <c r="A170" s="126"/>
      <c r="B170" s="77"/>
      <c r="C170" s="125"/>
      <c r="D170" s="124"/>
      <c r="E170" s="85"/>
      <c r="F170" s="123"/>
      <c r="G170" s="122"/>
      <c r="H170" s="85"/>
      <c r="I170" s="121"/>
      <c r="J170" s="81"/>
      <c r="K170" s="94"/>
      <c r="L170" s="120"/>
      <c r="M170" s="77"/>
      <c r="N170" s="119"/>
      <c r="O170" s="118"/>
    </row>
    <row r="171" spans="1:15" ht="45" customHeight="1">
      <c r="A171" s="126"/>
      <c r="B171" s="77"/>
      <c r="C171" s="125"/>
      <c r="D171" s="124"/>
      <c r="E171" s="85"/>
      <c r="F171" s="123"/>
      <c r="G171" s="122"/>
      <c r="H171" s="85"/>
      <c r="I171" s="121"/>
      <c r="J171" s="81"/>
      <c r="K171" s="94"/>
      <c r="L171" s="120"/>
      <c r="M171" s="77"/>
      <c r="N171" s="119"/>
      <c r="O171" s="118"/>
    </row>
    <row r="172" spans="1:15" ht="45" customHeight="1">
      <c r="A172" s="126"/>
      <c r="B172" s="77"/>
      <c r="C172" s="125"/>
      <c r="D172" s="124"/>
      <c r="E172" s="85"/>
      <c r="F172" s="123"/>
      <c r="G172" s="122"/>
      <c r="H172" s="85"/>
      <c r="I172" s="121"/>
      <c r="J172" s="81"/>
      <c r="K172" s="94"/>
      <c r="L172" s="120"/>
      <c r="M172" s="77"/>
      <c r="N172" s="119"/>
      <c r="O172" s="118"/>
    </row>
    <row r="173" spans="1:15" ht="45" customHeight="1">
      <c r="A173" s="126"/>
      <c r="B173" s="77"/>
      <c r="C173" s="125"/>
      <c r="D173" s="124"/>
      <c r="E173" s="85"/>
      <c r="F173" s="123"/>
      <c r="G173" s="122"/>
      <c r="H173" s="85"/>
      <c r="I173" s="121"/>
      <c r="J173" s="81"/>
      <c r="K173" s="94"/>
      <c r="L173" s="120"/>
      <c r="M173" s="77"/>
      <c r="N173" s="119"/>
      <c r="O173" s="118"/>
    </row>
    <row r="174" spans="1:15" ht="45" customHeight="1">
      <c r="A174" s="126"/>
      <c r="B174" s="77"/>
      <c r="C174" s="125"/>
      <c r="D174" s="124"/>
      <c r="E174" s="85"/>
      <c r="F174" s="123"/>
      <c r="G174" s="122"/>
      <c r="H174" s="85"/>
      <c r="I174" s="121"/>
      <c r="J174" s="81"/>
      <c r="K174" s="94"/>
      <c r="L174" s="120"/>
      <c r="M174" s="77"/>
      <c r="N174" s="119"/>
      <c r="O174" s="118"/>
    </row>
    <row r="175" spans="1:15" ht="45" customHeight="1">
      <c r="A175" s="126"/>
      <c r="B175" s="77"/>
      <c r="C175" s="125"/>
      <c r="D175" s="124"/>
      <c r="E175" s="85"/>
      <c r="F175" s="123"/>
      <c r="G175" s="122"/>
      <c r="H175" s="85"/>
      <c r="I175" s="121"/>
      <c r="J175" s="81"/>
      <c r="K175" s="94"/>
      <c r="L175" s="120"/>
      <c r="M175" s="77"/>
      <c r="N175" s="119"/>
      <c r="O175" s="118"/>
    </row>
    <row r="176" spans="1:15" ht="45" customHeight="1">
      <c r="A176" s="126"/>
      <c r="B176" s="77"/>
      <c r="C176" s="125"/>
      <c r="D176" s="124"/>
      <c r="E176" s="85"/>
      <c r="F176" s="123"/>
      <c r="G176" s="122"/>
      <c r="H176" s="85"/>
      <c r="I176" s="121"/>
      <c r="J176" s="81"/>
      <c r="K176" s="94"/>
      <c r="L176" s="120"/>
      <c r="M176" s="77"/>
      <c r="N176" s="119"/>
      <c r="O176" s="118"/>
    </row>
    <row r="177" spans="1:15" ht="45" customHeight="1">
      <c r="A177" s="126"/>
      <c r="B177" s="77"/>
      <c r="C177" s="125"/>
      <c r="D177" s="124"/>
      <c r="E177" s="85"/>
      <c r="F177" s="123"/>
      <c r="G177" s="122"/>
      <c r="H177" s="85"/>
      <c r="I177" s="121"/>
      <c r="J177" s="81"/>
      <c r="K177" s="94"/>
      <c r="L177" s="120"/>
      <c r="M177" s="77"/>
      <c r="N177" s="119"/>
      <c r="O177" s="118"/>
    </row>
    <row r="178" spans="1:15" ht="45" customHeight="1">
      <c r="A178" s="126"/>
      <c r="B178" s="77"/>
      <c r="C178" s="125"/>
      <c r="D178" s="124"/>
      <c r="E178" s="85"/>
      <c r="F178" s="123"/>
      <c r="G178" s="122"/>
      <c r="H178" s="85"/>
      <c r="I178" s="121"/>
      <c r="J178" s="81"/>
      <c r="K178" s="94"/>
      <c r="L178" s="120"/>
      <c r="M178" s="77"/>
      <c r="N178" s="119"/>
      <c r="O178" s="118"/>
    </row>
    <row r="179" spans="1:15" ht="45" customHeight="1">
      <c r="A179" s="126"/>
      <c r="B179" s="77"/>
      <c r="C179" s="125"/>
      <c r="D179" s="124"/>
      <c r="E179" s="85"/>
      <c r="F179" s="123"/>
      <c r="G179" s="122"/>
      <c r="H179" s="85"/>
      <c r="I179" s="121"/>
      <c r="J179" s="81"/>
      <c r="K179" s="94"/>
      <c r="L179" s="120"/>
      <c r="M179" s="77"/>
      <c r="N179" s="119"/>
      <c r="O179" s="118"/>
    </row>
    <row r="180" spans="1:15" ht="45" customHeight="1">
      <c r="A180" s="126"/>
      <c r="B180" s="77"/>
      <c r="C180" s="125"/>
      <c r="D180" s="124"/>
      <c r="E180" s="85"/>
      <c r="F180" s="123"/>
      <c r="G180" s="122"/>
      <c r="H180" s="85"/>
      <c r="I180" s="121"/>
      <c r="J180" s="81"/>
      <c r="K180" s="94"/>
      <c r="L180" s="120"/>
      <c r="M180" s="77"/>
      <c r="N180" s="119"/>
      <c r="O180" s="118"/>
    </row>
    <row r="181" spans="1:15" ht="45" customHeight="1">
      <c r="A181" s="126"/>
      <c r="B181" s="77"/>
      <c r="C181" s="125"/>
      <c r="D181" s="124"/>
      <c r="E181" s="85"/>
      <c r="F181" s="123"/>
      <c r="G181" s="122"/>
      <c r="H181" s="85"/>
      <c r="I181" s="121"/>
      <c r="J181" s="81"/>
      <c r="K181" s="94"/>
      <c r="L181" s="120"/>
      <c r="M181" s="77"/>
      <c r="N181" s="119"/>
      <c r="O181" s="118"/>
    </row>
    <row r="182" spans="1:15" ht="45" customHeight="1">
      <c r="A182" s="126"/>
      <c r="B182" s="77"/>
      <c r="C182" s="125"/>
      <c r="D182" s="124"/>
      <c r="E182" s="85"/>
      <c r="F182" s="123"/>
      <c r="G182" s="122"/>
      <c r="H182" s="85"/>
      <c r="I182" s="121"/>
      <c r="J182" s="81"/>
      <c r="K182" s="94"/>
      <c r="L182" s="120"/>
      <c r="M182" s="77"/>
      <c r="N182" s="119"/>
      <c r="O182" s="118"/>
    </row>
    <row r="183" spans="1:15" ht="45" customHeight="1">
      <c r="A183" s="126"/>
      <c r="B183" s="77"/>
      <c r="C183" s="125"/>
      <c r="D183" s="124"/>
      <c r="E183" s="85"/>
      <c r="F183" s="123"/>
      <c r="G183" s="122"/>
      <c r="H183" s="85"/>
      <c r="I183" s="121"/>
      <c r="J183" s="81"/>
      <c r="K183" s="94"/>
      <c r="L183" s="120"/>
      <c r="M183" s="77"/>
      <c r="N183" s="119"/>
      <c r="O183" s="118"/>
    </row>
    <row r="184" spans="1:15" ht="45" customHeight="1">
      <c r="A184" s="126"/>
      <c r="B184" s="77"/>
      <c r="C184" s="125"/>
      <c r="D184" s="124"/>
      <c r="E184" s="85"/>
      <c r="F184" s="123"/>
      <c r="G184" s="122"/>
      <c r="H184" s="85"/>
      <c r="I184" s="121"/>
      <c r="J184" s="81"/>
      <c r="K184" s="94"/>
      <c r="L184" s="120"/>
      <c r="M184" s="77"/>
      <c r="N184" s="119"/>
      <c r="O184" s="118"/>
    </row>
    <row r="185" spans="1:15" ht="45" customHeight="1">
      <c r="A185" s="126"/>
      <c r="B185" s="77"/>
      <c r="C185" s="125"/>
      <c r="D185" s="124"/>
      <c r="E185" s="85"/>
      <c r="F185" s="123"/>
      <c r="G185" s="122"/>
      <c r="H185" s="85"/>
      <c r="I185" s="121"/>
      <c r="J185" s="81"/>
      <c r="K185" s="94"/>
      <c r="L185" s="120"/>
      <c r="M185" s="77"/>
      <c r="N185" s="119"/>
      <c r="O185" s="118"/>
    </row>
    <row r="186" spans="1:15" ht="45" customHeight="1">
      <c r="A186" s="126"/>
      <c r="B186" s="77"/>
      <c r="C186" s="125"/>
      <c r="D186" s="124"/>
      <c r="E186" s="85"/>
      <c r="F186" s="123"/>
      <c r="G186" s="122"/>
      <c r="H186" s="85"/>
      <c r="I186" s="121"/>
      <c r="J186" s="81"/>
      <c r="K186" s="94"/>
      <c r="L186" s="120"/>
      <c r="M186" s="77"/>
      <c r="N186" s="119"/>
      <c r="O186" s="118"/>
    </row>
    <row r="187" spans="1:15" ht="45" customHeight="1">
      <c r="A187" s="126"/>
      <c r="B187" s="77"/>
      <c r="C187" s="125"/>
      <c r="D187" s="124"/>
      <c r="E187" s="85"/>
      <c r="F187" s="123"/>
      <c r="G187" s="122"/>
      <c r="H187" s="85"/>
      <c r="I187" s="121"/>
      <c r="J187" s="81"/>
      <c r="K187" s="94"/>
      <c r="L187" s="120"/>
      <c r="M187" s="77"/>
      <c r="N187" s="119"/>
      <c r="O187" s="118"/>
    </row>
    <row r="188" spans="1:15" ht="45" customHeight="1">
      <c r="A188" s="126"/>
      <c r="B188" s="77"/>
      <c r="C188" s="125"/>
      <c r="D188" s="124"/>
      <c r="E188" s="85"/>
      <c r="F188" s="123"/>
      <c r="G188" s="122"/>
      <c r="H188" s="85"/>
      <c r="I188" s="121"/>
      <c r="J188" s="81"/>
      <c r="K188" s="94"/>
      <c r="L188" s="120"/>
      <c r="M188" s="77"/>
      <c r="N188" s="119"/>
      <c r="O188" s="118"/>
    </row>
    <row r="189" spans="1:15" ht="45" customHeight="1">
      <c r="A189" s="126"/>
      <c r="B189" s="77"/>
      <c r="C189" s="125"/>
      <c r="D189" s="124"/>
      <c r="E189" s="85"/>
      <c r="F189" s="123"/>
      <c r="G189" s="122"/>
      <c r="H189" s="85"/>
      <c r="I189" s="121"/>
      <c r="J189" s="81"/>
      <c r="K189" s="94"/>
      <c r="L189" s="120"/>
      <c r="M189" s="77"/>
      <c r="N189" s="119"/>
      <c r="O189" s="118"/>
    </row>
    <row r="190" spans="1:15" ht="45" customHeight="1">
      <c r="A190" s="126"/>
      <c r="B190" s="77"/>
      <c r="C190" s="125"/>
      <c r="D190" s="124"/>
      <c r="E190" s="85"/>
      <c r="F190" s="123"/>
      <c r="G190" s="122"/>
      <c r="H190" s="85"/>
      <c r="I190" s="121"/>
      <c r="J190" s="81"/>
      <c r="K190" s="94"/>
      <c r="L190" s="120"/>
      <c r="M190" s="77"/>
      <c r="N190" s="119"/>
      <c r="O190" s="118"/>
    </row>
    <row r="191" spans="1:15" ht="45" customHeight="1">
      <c r="A191" s="126"/>
      <c r="B191" s="77"/>
      <c r="C191" s="125"/>
      <c r="D191" s="124"/>
      <c r="E191" s="85"/>
      <c r="F191" s="123"/>
      <c r="G191" s="122"/>
      <c r="H191" s="85"/>
      <c r="I191" s="121"/>
      <c r="J191" s="81"/>
      <c r="K191" s="94"/>
      <c r="L191" s="120"/>
      <c r="M191" s="77"/>
      <c r="N191" s="119"/>
      <c r="O191" s="118"/>
    </row>
    <row r="192" spans="1:15" ht="45" customHeight="1">
      <c r="A192" s="126"/>
      <c r="B192" s="77"/>
      <c r="C192" s="125"/>
      <c r="D192" s="124"/>
      <c r="E192" s="85"/>
      <c r="F192" s="123"/>
      <c r="G192" s="122"/>
      <c r="H192" s="85"/>
      <c r="I192" s="121"/>
      <c r="J192" s="81"/>
      <c r="K192" s="94"/>
      <c r="L192" s="120"/>
      <c r="M192" s="77"/>
      <c r="N192" s="119"/>
      <c r="O192" s="118"/>
    </row>
    <row r="193" spans="1:15" ht="45" customHeight="1">
      <c r="A193" s="126"/>
      <c r="B193" s="77"/>
      <c r="C193" s="125"/>
      <c r="D193" s="124"/>
      <c r="E193" s="85"/>
      <c r="F193" s="123"/>
      <c r="G193" s="122"/>
      <c r="H193" s="85"/>
      <c r="I193" s="121"/>
      <c r="J193" s="81"/>
      <c r="K193" s="94"/>
      <c r="L193" s="120"/>
      <c r="M193" s="77"/>
      <c r="N193" s="119"/>
      <c r="O193" s="118"/>
    </row>
    <row r="194" spans="1:15" ht="45" customHeight="1">
      <c r="A194" s="126"/>
      <c r="B194" s="77"/>
      <c r="C194" s="125"/>
      <c r="D194" s="124"/>
      <c r="E194" s="85"/>
      <c r="F194" s="123"/>
      <c r="G194" s="122"/>
      <c r="H194" s="85"/>
      <c r="I194" s="121"/>
      <c r="J194" s="81"/>
      <c r="K194" s="94"/>
      <c r="L194" s="120"/>
      <c r="M194" s="77"/>
      <c r="N194" s="119"/>
      <c r="O194" s="118"/>
    </row>
    <row r="195" spans="1:15" ht="45" customHeight="1">
      <c r="A195" s="126"/>
      <c r="B195" s="77"/>
      <c r="C195" s="125"/>
      <c r="D195" s="124"/>
      <c r="E195" s="85"/>
      <c r="F195" s="123"/>
      <c r="G195" s="122"/>
      <c r="H195" s="85"/>
      <c r="I195" s="121"/>
      <c r="J195" s="81"/>
      <c r="K195" s="94"/>
      <c r="L195" s="120"/>
      <c r="M195" s="77"/>
      <c r="N195" s="119"/>
      <c r="O195" s="118"/>
    </row>
    <row r="196" spans="1:15" ht="45" customHeight="1">
      <c r="A196" s="126"/>
      <c r="B196" s="77"/>
      <c r="C196" s="125"/>
      <c r="D196" s="124"/>
      <c r="E196" s="85"/>
      <c r="F196" s="123"/>
      <c r="G196" s="122"/>
      <c r="H196" s="85"/>
      <c r="I196" s="121"/>
      <c r="J196" s="81"/>
      <c r="K196" s="94"/>
      <c r="L196" s="120"/>
      <c r="M196" s="77"/>
      <c r="N196" s="119"/>
      <c r="O196" s="118"/>
    </row>
    <row r="197" spans="1:15" ht="45" customHeight="1">
      <c r="A197" s="126"/>
      <c r="B197" s="77"/>
      <c r="C197" s="125"/>
      <c r="D197" s="124"/>
      <c r="E197" s="85"/>
      <c r="F197" s="123"/>
      <c r="G197" s="122"/>
      <c r="H197" s="85"/>
      <c r="I197" s="121"/>
      <c r="J197" s="81"/>
      <c r="K197" s="94"/>
      <c r="L197" s="120"/>
      <c r="M197" s="77"/>
      <c r="N197" s="119"/>
      <c r="O197" s="118"/>
    </row>
    <row r="198" spans="1:15" ht="45" customHeight="1">
      <c r="A198" s="126"/>
      <c r="B198" s="77"/>
      <c r="C198" s="125"/>
      <c r="D198" s="124"/>
      <c r="E198" s="85"/>
      <c r="F198" s="123"/>
      <c r="G198" s="122"/>
      <c r="H198" s="85"/>
      <c r="I198" s="121"/>
      <c r="J198" s="81"/>
      <c r="K198" s="94"/>
      <c r="L198" s="120"/>
      <c r="M198" s="77"/>
      <c r="N198" s="119"/>
      <c r="O198" s="118"/>
    </row>
    <row r="199" spans="1:15" ht="45" customHeight="1">
      <c r="A199" s="126"/>
      <c r="B199" s="77"/>
      <c r="C199" s="125"/>
      <c r="D199" s="124"/>
      <c r="E199" s="85"/>
      <c r="F199" s="123"/>
      <c r="G199" s="122"/>
      <c r="H199" s="85"/>
      <c r="I199" s="121"/>
      <c r="J199" s="81"/>
      <c r="K199" s="94"/>
      <c r="L199" s="120"/>
      <c r="M199" s="77"/>
      <c r="N199" s="119"/>
      <c r="O199" s="118"/>
    </row>
    <row r="200" spans="1:15" ht="45" customHeight="1">
      <c r="A200" s="126"/>
      <c r="B200" s="77"/>
      <c r="C200" s="125"/>
      <c r="D200" s="124"/>
      <c r="E200" s="85"/>
      <c r="F200" s="123"/>
      <c r="G200" s="122"/>
      <c r="H200" s="85"/>
      <c r="I200" s="121"/>
      <c r="J200" s="81"/>
      <c r="K200" s="94"/>
      <c r="L200" s="120"/>
      <c r="M200" s="77"/>
      <c r="N200" s="119"/>
      <c r="O200" s="118"/>
    </row>
    <row r="201" spans="1:15" ht="45" customHeight="1">
      <c r="A201" s="126"/>
      <c r="B201" s="77"/>
      <c r="C201" s="125"/>
      <c r="D201" s="124"/>
      <c r="E201" s="85"/>
      <c r="F201" s="123"/>
      <c r="G201" s="122"/>
      <c r="H201" s="85"/>
      <c r="I201" s="121"/>
      <c r="J201" s="81"/>
      <c r="K201" s="94"/>
      <c r="L201" s="120"/>
      <c r="M201" s="77"/>
      <c r="N201" s="119"/>
      <c r="O201" s="118"/>
    </row>
    <row r="202" spans="1:15" ht="45" customHeight="1">
      <c r="A202" s="126"/>
      <c r="B202" s="77"/>
      <c r="C202" s="125"/>
      <c r="D202" s="124"/>
      <c r="E202" s="85"/>
      <c r="F202" s="123"/>
      <c r="G202" s="122"/>
      <c r="H202" s="85"/>
      <c r="I202" s="121"/>
      <c r="J202" s="81"/>
      <c r="K202" s="94"/>
      <c r="L202" s="120"/>
      <c r="M202" s="77"/>
      <c r="N202" s="119"/>
      <c r="O202" s="118"/>
    </row>
    <row r="203" spans="1:15" ht="45" customHeight="1">
      <c r="A203" s="126"/>
      <c r="B203" s="77"/>
      <c r="C203" s="125"/>
      <c r="D203" s="124"/>
      <c r="E203" s="85"/>
      <c r="F203" s="123"/>
      <c r="G203" s="122"/>
      <c r="H203" s="85"/>
      <c r="I203" s="121"/>
      <c r="J203" s="81"/>
      <c r="K203" s="94"/>
      <c r="L203" s="120"/>
      <c r="M203" s="77"/>
      <c r="N203" s="119"/>
      <c r="O203" s="118"/>
    </row>
    <row r="204" spans="1:15" ht="45" customHeight="1">
      <c r="A204" s="126"/>
      <c r="B204" s="77"/>
      <c r="C204" s="125"/>
      <c r="D204" s="124"/>
      <c r="E204" s="85"/>
      <c r="F204" s="123"/>
      <c r="G204" s="122"/>
      <c r="H204" s="85"/>
      <c r="I204" s="121"/>
      <c r="J204" s="81"/>
      <c r="K204" s="94"/>
      <c r="L204" s="120"/>
      <c r="M204" s="77"/>
      <c r="N204" s="119"/>
      <c r="O204" s="118"/>
    </row>
    <row r="205" spans="1:15" ht="45" customHeight="1">
      <c r="A205" s="126"/>
      <c r="B205" s="77"/>
      <c r="C205" s="125"/>
      <c r="D205" s="124"/>
      <c r="E205" s="85"/>
      <c r="F205" s="123"/>
      <c r="G205" s="122"/>
      <c r="H205" s="85"/>
      <c r="I205" s="121"/>
      <c r="J205" s="81"/>
      <c r="K205" s="94"/>
      <c r="L205" s="120"/>
      <c r="M205" s="77"/>
      <c r="N205" s="119"/>
      <c r="O205" s="118"/>
    </row>
    <row r="206" spans="1:15" ht="45" customHeight="1">
      <c r="A206" s="126"/>
      <c r="B206" s="77"/>
      <c r="C206" s="125"/>
      <c r="D206" s="124"/>
      <c r="E206" s="85"/>
      <c r="F206" s="123"/>
      <c r="G206" s="122"/>
      <c r="H206" s="85"/>
      <c r="I206" s="121"/>
      <c r="J206" s="81"/>
      <c r="K206" s="94"/>
      <c r="L206" s="120"/>
      <c r="M206" s="77"/>
      <c r="N206" s="119"/>
      <c r="O206" s="118"/>
    </row>
    <row r="207" spans="1:15" ht="45" customHeight="1">
      <c r="A207" s="126"/>
      <c r="B207" s="77"/>
      <c r="C207" s="125"/>
      <c r="D207" s="124"/>
      <c r="E207" s="85"/>
      <c r="F207" s="123"/>
      <c r="G207" s="122"/>
      <c r="H207" s="85"/>
      <c r="I207" s="121"/>
      <c r="J207" s="81"/>
      <c r="K207" s="94"/>
      <c r="L207" s="120"/>
      <c r="M207" s="77"/>
      <c r="N207" s="119"/>
      <c r="O207" s="118"/>
    </row>
    <row r="208" spans="1:15" ht="45" customHeight="1">
      <c r="A208" s="126"/>
      <c r="B208" s="77"/>
      <c r="C208" s="125"/>
      <c r="D208" s="124"/>
      <c r="E208" s="85"/>
      <c r="F208" s="123"/>
      <c r="G208" s="122"/>
      <c r="H208" s="85"/>
      <c r="I208" s="121"/>
      <c r="J208" s="81"/>
      <c r="K208" s="94"/>
      <c r="L208" s="120"/>
      <c r="M208" s="77"/>
      <c r="N208" s="119"/>
      <c r="O208" s="118"/>
    </row>
    <row r="209" spans="1:15" ht="45" customHeight="1">
      <c r="A209" s="126"/>
      <c r="B209" s="77"/>
      <c r="C209" s="125"/>
      <c r="D209" s="124"/>
      <c r="E209" s="85"/>
      <c r="F209" s="123"/>
      <c r="G209" s="122"/>
      <c r="H209" s="85"/>
      <c r="I209" s="121"/>
      <c r="J209" s="81"/>
      <c r="K209" s="94"/>
      <c r="L209" s="120"/>
      <c r="M209" s="77"/>
      <c r="N209" s="119"/>
      <c r="O209" s="118"/>
    </row>
    <row r="210" spans="1:15" ht="45" customHeight="1">
      <c r="A210" s="126"/>
      <c r="B210" s="77"/>
      <c r="C210" s="125"/>
      <c r="D210" s="124"/>
      <c r="E210" s="85"/>
      <c r="F210" s="123"/>
      <c r="G210" s="122"/>
      <c r="H210" s="85"/>
      <c r="I210" s="121"/>
      <c r="J210" s="81"/>
      <c r="K210" s="94"/>
      <c r="L210" s="120"/>
      <c r="M210" s="77"/>
      <c r="N210" s="119"/>
      <c r="O210" s="118"/>
    </row>
    <row r="211" spans="1:15" ht="45" customHeight="1">
      <c r="A211" s="126"/>
      <c r="B211" s="77"/>
      <c r="C211" s="125"/>
      <c r="D211" s="124"/>
      <c r="E211" s="85"/>
      <c r="F211" s="123"/>
      <c r="G211" s="122"/>
      <c r="H211" s="85"/>
      <c r="I211" s="121"/>
      <c r="J211" s="81"/>
      <c r="K211" s="94"/>
      <c r="L211" s="120"/>
      <c r="M211" s="77"/>
      <c r="N211" s="119"/>
      <c r="O211" s="118"/>
    </row>
    <row r="212" spans="1:15" ht="45" customHeight="1">
      <c r="A212" s="126"/>
      <c r="B212" s="77"/>
      <c r="C212" s="125"/>
      <c r="D212" s="124"/>
      <c r="E212" s="85"/>
      <c r="F212" s="123"/>
      <c r="G212" s="122"/>
      <c r="H212" s="85"/>
      <c r="I212" s="121"/>
      <c r="J212" s="81"/>
      <c r="K212" s="94"/>
      <c r="L212" s="120"/>
      <c r="M212" s="77"/>
      <c r="N212" s="119"/>
      <c r="O212" s="118"/>
    </row>
    <row r="213" spans="1:15" ht="45" customHeight="1">
      <c r="A213" s="126"/>
      <c r="B213" s="77"/>
      <c r="C213" s="125"/>
      <c r="D213" s="124"/>
      <c r="E213" s="85"/>
      <c r="F213" s="123"/>
      <c r="G213" s="122"/>
      <c r="H213" s="85"/>
      <c r="I213" s="121"/>
      <c r="J213" s="81"/>
      <c r="K213" s="94"/>
      <c r="L213" s="120"/>
      <c r="M213" s="77"/>
      <c r="N213" s="119"/>
      <c r="O213" s="118"/>
    </row>
    <row r="214" spans="1:15" ht="45" customHeight="1">
      <c r="A214" s="126"/>
      <c r="B214" s="77"/>
      <c r="C214" s="125"/>
      <c r="D214" s="124"/>
      <c r="E214" s="85"/>
      <c r="F214" s="123"/>
      <c r="G214" s="122"/>
      <c r="H214" s="85"/>
      <c r="I214" s="121"/>
      <c r="J214" s="81"/>
      <c r="K214" s="94"/>
      <c r="L214" s="120"/>
      <c r="M214" s="77"/>
      <c r="N214" s="119"/>
      <c r="O214" s="118"/>
    </row>
    <row r="215" spans="1:15" ht="45" customHeight="1">
      <c r="A215" s="126"/>
      <c r="B215" s="77"/>
      <c r="C215" s="125"/>
      <c r="D215" s="124"/>
      <c r="E215" s="85"/>
      <c r="F215" s="123"/>
      <c r="G215" s="122"/>
      <c r="H215" s="85"/>
      <c r="I215" s="121"/>
      <c r="J215" s="81"/>
      <c r="K215" s="94"/>
      <c r="L215" s="120"/>
      <c r="M215" s="77"/>
      <c r="N215" s="119"/>
      <c r="O215" s="118"/>
    </row>
    <row r="216" spans="1:15" ht="45" customHeight="1">
      <c r="A216" s="126"/>
      <c r="B216" s="77"/>
      <c r="C216" s="125"/>
      <c r="D216" s="124"/>
      <c r="E216" s="85"/>
      <c r="F216" s="123"/>
      <c r="G216" s="122"/>
      <c r="H216" s="85"/>
      <c r="I216" s="121"/>
      <c r="J216" s="81"/>
      <c r="K216" s="94"/>
      <c r="L216" s="120"/>
      <c r="M216" s="77"/>
      <c r="N216" s="119"/>
      <c r="O216" s="118"/>
    </row>
    <row r="217" spans="1:15" ht="45" customHeight="1">
      <c r="A217" s="126"/>
      <c r="B217" s="77"/>
      <c r="C217" s="125"/>
      <c r="D217" s="124"/>
      <c r="E217" s="85"/>
      <c r="F217" s="123"/>
      <c r="G217" s="122"/>
      <c r="H217" s="85"/>
      <c r="I217" s="121"/>
      <c r="J217" s="81"/>
      <c r="K217" s="94"/>
      <c r="L217" s="120"/>
      <c r="M217" s="77"/>
      <c r="N217" s="119"/>
      <c r="O217" s="118"/>
    </row>
    <row r="218" spans="1:15" ht="45" customHeight="1">
      <c r="A218" s="126"/>
      <c r="B218" s="77"/>
      <c r="C218" s="125"/>
      <c r="D218" s="124"/>
      <c r="E218" s="85"/>
      <c r="F218" s="123"/>
      <c r="G218" s="122"/>
      <c r="H218" s="85"/>
      <c r="I218" s="121"/>
      <c r="J218" s="81"/>
      <c r="K218" s="94"/>
      <c r="L218" s="120"/>
      <c r="M218" s="77"/>
      <c r="N218" s="119"/>
      <c r="O218" s="118"/>
    </row>
    <row r="219" spans="1:15" ht="45" customHeight="1">
      <c r="A219" s="126"/>
      <c r="B219" s="77"/>
      <c r="C219" s="125"/>
      <c r="D219" s="124"/>
      <c r="E219" s="85"/>
      <c r="F219" s="123"/>
      <c r="G219" s="122"/>
      <c r="H219" s="85"/>
      <c r="I219" s="121"/>
      <c r="J219" s="81"/>
      <c r="K219" s="94"/>
      <c r="L219" s="120"/>
      <c r="M219" s="77"/>
      <c r="N219" s="119"/>
      <c r="O219" s="118"/>
    </row>
    <row r="220" spans="1:15" ht="45" customHeight="1">
      <c r="A220" s="126"/>
      <c r="B220" s="77"/>
      <c r="C220" s="125"/>
      <c r="D220" s="124"/>
      <c r="E220" s="85"/>
      <c r="F220" s="123"/>
      <c r="G220" s="122"/>
      <c r="H220" s="85"/>
      <c r="I220" s="121"/>
      <c r="J220" s="81"/>
      <c r="K220" s="94"/>
      <c r="L220" s="120"/>
      <c r="M220" s="77"/>
      <c r="N220" s="119"/>
      <c r="O220" s="118"/>
    </row>
    <row r="221" spans="1:15" ht="45" customHeight="1">
      <c r="A221" s="126"/>
      <c r="B221" s="77"/>
      <c r="C221" s="125"/>
      <c r="D221" s="124"/>
      <c r="E221" s="85"/>
      <c r="F221" s="123"/>
      <c r="G221" s="122"/>
      <c r="H221" s="85"/>
      <c r="I221" s="121"/>
      <c r="J221" s="81"/>
      <c r="K221" s="94"/>
      <c r="L221" s="120"/>
      <c r="M221" s="77"/>
      <c r="N221" s="119"/>
      <c r="O221" s="118"/>
    </row>
    <row r="222" spans="1:15" ht="45" customHeight="1">
      <c r="A222" s="126"/>
      <c r="B222" s="77"/>
      <c r="C222" s="125"/>
      <c r="D222" s="124"/>
      <c r="E222" s="85"/>
      <c r="F222" s="123"/>
      <c r="G222" s="122"/>
      <c r="H222" s="85"/>
      <c r="I222" s="121"/>
      <c r="J222" s="81"/>
      <c r="K222" s="94"/>
      <c r="L222" s="120"/>
      <c r="M222" s="77"/>
      <c r="N222" s="119"/>
      <c r="O222" s="118"/>
    </row>
    <row r="223" spans="1:15" ht="45" customHeight="1">
      <c r="A223" s="126"/>
      <c r="B223" s="77"/>
      <c r="C223" s="125"/>
      <c r="D223" s="124"/>
      <c r="E223" s="85"/>
      <c r="F223" s="123"/>
      <c r="G223" s="122"/>
      <c r="H223" s="85"/>
      <c r="I223" s="121"/>
      <c r="J223" s="81"/>
      <c r="K223" s="94"/>
      <c r="L223" s="120"/>
      <c r="M223" s="77"/>
      <c r="N223" s="119"/>
      <c r="O223" s="118"/>
    </row>
    <row r="224" spans="1:15" ht="45" customHeight="1">
      <c r="A224" s="126"/>
      <c r="B224" s="77"/>
      <c r="C224" s="125"/>
      <c r="D224" s="124"/>
      <c r="E224" s="85"/>
      <c r="F224" s="123"/>
      <c r="G224" s="122"/>
      <c r="H224" s="85"/>
      <c r="I224" s="121"/>
      <c r="J224" s="81"/>
      <c r="K224" s="94"/>
      <c r="L224" s="120"/>
      <c r="M224" s="77"/>
      <c r="N224" s="119"/>
      <c r="O224" s="118"/>
    </row>
    <row r="225" spans="1:15" ht="45" customHeight="1">
      <c r="A225" s="126"/>
      <c r="B225" s="77"/>
      <c r="C225" s="125"/>
      <c r="D225" s="124"/>
      <c r="E225" s="85"/>
      <c r="F225" s="123"/>
      <c r="G225" s="122"/>
      <c r="H225" s="85"/>
      <c r="I225" s="121"/>
      <c r="J225" s="81"/>
      <c r="K225" s="94"/>
      <c r="L225" s="120"/>
      <c r="M225" s="77"/>
      <c r="N225" s="119"/>
      <c r="O225" s="118"/>
    </row>
    <row r="226" spans="1:15" ht="45" customHeight="1">
      <c r="A226" s="126"/>
      <c r="B226" s="77"/>
      <c r="C226" s="125"/>
      <c r="D226" s="124"/>
      <c r="E226" s="85"/>
      <c r="F226" s="123"/>
      <c r="G226" s="122"/>
      <c r="H226" s="85"/>
      <c r="I226" s="121"/>
      <c r="J226" s="81"/>
      <c r="K226" s="94"/>
      <c r="L226" s="120"/>
      <c r="M226" s="77"/>
      <c r="N226" s="119"/>
      <c r="O226" s="118"/>
    </row>
    <row r="227" spans="1:15" ht="45" customHeight="1">
      <c r="A227" s="126"/>
      <c r="B227" s="77"/>
      <c r="C227" s="125"/>
      <c r="D227" s="124"/>
      <c r="E227" s="85"/>
      <c r="F227" s="123"/>
      <c r="G227" s="122"/>
      <c r="H227" s="85"/>
      <c r="I227" s="121"/>
      <c r="J227" s="81"/>
      <c r="K227" s="94"/>
      <c r="L227" s="120"/>
      <c r="M227" s="77"/>
      <c r="N227" s="119"/>
      <c r="O227" s="118"/>
    </row>
    <row r="228" spans="1:15" ht="45" customHeight="1">
      <c r="A228" s="126"/>
      <c r="B228" s="77"/>
      <c r="C228" s="125"/>
      <c r="D228" s="124"/>
      <c r="E228" s="85"/>
      <c r="F228" s="123"/>
      <c r="G228" s="122"/>
      <c r="H228" s="85"/>
      <c r="I228" s="121"/>
      <c r="J228" s="81"/>
      <c r="K228" s="94"/>
      <c r="L228" s="120"/>
      <c r="M228" s="77"/>
      <c r="N228" s="119"/>
      <c r="O228" s="118"/>
    </row>
    <row r="229" spans="1:15" ht="45" customHeight="1">
      <c r="A229" s="126"/>
      <c r="B229" s="77"/>
      <c r="C229" s="125"/>
      <c r="D229" s="124"/>
      <c r="E229" s="85"/>
      <c r="F229" s="123"/>
      <c r="G229" s="122"/>
      <c r="H229" s="85"/>
      <c r="I229" s="121"/>
      <c r="J229" s="81"/>
      <c r="K229" s="94"/>
      <c r="L229" s="120"/>
      <c r="M229" s="77"/>
      <c r="N229" s="119"/>
      <c r="O229" s="118"/>
    </row>
    <row r="230" spans="1:15" ht="45" customHeight="1">
      <c r="A230" s="126"/>
      <c r="B230" s="77"/>
      <c r="C230" s="125"/>
      <c r="D230" s="124"/>
      <c r="E230" s="85"/>
      <c r="F230" s="123"/>
      <c r="G230" s="122"/>
      <c r="H230" s="85"/>
      <c r="I230" s="121"/>
      <c r="J230" s="81"/>
      <c r="K230" s="94"/>
      <c r="L230" s="120"/>
      <c r="M230" s="77"/>
      <c r="N230" s="119"/>
      <c r="O230" s="118"/>
    </row>
    <row r="231" spans="1:15" ht="45" customHeight="1">
      <c r="A231" s="126"/>
      <c r="B231" s="77"/>
      <c r="C231" s="125"/>
      <c r="D231" s="124"/>
      <c r="E231" s="85"/>
      <c r="F231" s="123"/>
      <c r="G231" s="122"/>
      <c r="H231" s="85"/>
      <c r="I231" s="121"/>
      <c r="J231" s="81"/>
      <c r="K231" s="94"/>
      <c r="L231" s="120"/>
      <c r="M231" s="77"/>
      <c r="N231" s="119"/>
      <c r="O231" s="118"/>
    </row>
    <row r="232" spans="1:15" ht="45" customHeight="1">
      <c r="A232" s="126"/>
      <c r="B232" s="77"/>
      <c r="C232" s="125"/>
      <c r="D232" s="124"/>
      <c r="E232" s="85"/>
      <c r="F232" s="123"/>
      <c r="G232" s="122"/>
      <c r="H232" s="85"/>
      <c r="I232" s="121"/>
      <c r="J232" s="81"/>
      <c r="K232" s="94"/>
      <c r="L232" s="120"/>
      <c r="M232" s="77"/>
      <c r="N232" s="119"/>
      <c r="O232" s="118"/>
    </row>
    <row r="233" spans="1:15" ht="45" customHeight="1">
      <c r="A233" s="126"/>
      <c r="B233" s="77"/>
      <c r="C233" s="125"/>
      <c r="D233" s="124"/>
      <c r="E233" s="85"/>
      <c r="F233" s="123"/>
      <c r="G233" s="122"/>
      <c r="H233" s="85"/>
      <c r="I233" s="121"/>
      <c r="J233" s="81"/>
      <c r="K233" s="94"/>
      <c r="L233" s="120"/>
      <c r="M233" s="77"/>
      <c r="N233" s="119"/>
      <c r="O233" s="118"/>
    </row>
    <row r="234" spans="1:15" ht="45" customHeight="1">
      <c r="A234" s="126"/>
      <c r="B234" s="77"/>
      <c r="C234" s="125"/>
      <c r="D234" s="124"/>
      <c r="E234" s="85"/>
      <c r="F234" s="123"/>
      <c r="G234" s="122"/>
      <c r="H234" s="85"/>
      <c r="I234" s="121"/>
      <c r="J234" s="81"/>
      <c r="K234" s="94"/>
      <c r="L234" s="120"/>
      <c r="M234" s="77"/>
      <c r="N234" s="119"/>
      <c r="O234" s="118"/>
    </row>
    <row r="235" spans="1:15" ht="45" customHeight="1">
      <c r="A235" s="126"/>
      <c r="B235" s="77"/>
      <c r="C235" s="125"/>
      <c r="D235" s="124"/>
      <c r="E235" s="85"/>
      <c r="F235" s="123"/>
      <c r="G235" s="122"/>
      <c r="H235" s="85"/>
      <c r="I235" s="121"/>
      <c r="J235" s="81"/>
      <c r="K235" s="94"/>
      <c r="L235" s="120"/>
      <c r="M235" s="77"/>
      <c r="N235" s="119"/>
      <c r="O235" s="118"/>
    </row>
    <row r="236" spans="1:15" ht="45" customHeight="1">
      <c r="A236" s="126"/>
      <c r="B236" s="77"/>
      <c r="C236" s="125"/>
      <c r="D236" s="124"/>
      <c r="E236" s="85"/>
      <c r="F236" s="123"/>
      <c r="G236" s="122"/>
      <c r="H236" s="85"/>
      <c r="I236" s="121"/>
      <c r="J236" s="81"/>
      <c r="K236" s="94"/>
      <c r="L236" s="120"/>
      <c r="M236" s="77"/>
      <c r="N236" s="119"/>
      <c r="O236" s="118"/>
    </row>
    <row r="237" spans="1:15" ht="45" customHeight="1">
      <c r="A237" s="126"/>
      <c r="B237" s="77"/>
      <c r="C237" s="125"/>
      <c r="D237" s="124"/>
      <c r="E237" s="85"/>
      <c r="F237" s="123"/>
      <c r="G237" s="122"/>
      <c r="H237" s="85"/>
      <c r="I237" s="121"/>
      <c r="J237" s="81"/>
      <c r="K237" s="94"/>
      <c r="L237" s="120"/>
      <c r="M237" s="77"/>
      <c r="N237" s="119"/>
      <c r="O237" s="118"/>
    </row>
    <row r="238" spans="1:15" ht="45" customHeight="1">
      <c r="A238" s="126"/>
      <c r="B238" s="77"/>
      <c r="C238" s="125"/>
      <c r="D238" s="124"/>
      <c r="E238" s="85"/>
      <c r="F238" s="123"/>
      <c r="G238" s="122"/>
      <c r="H238" s="85"/>
      <c r="I238" s="121"/>
      <c r="J238" s="81"/>
      <c r="K238" s="94"/>
      <c r="L238" s="120"/>
      <c r="M238" s="77"/>
      <c r="N238" s="119"/>
      <c r="O238" s="118"/>
    </row>
    <row r="239" spans="1:15" ht="45" customHeight="1">
      <c r="A239" s="126"/>
      <c r="B239" s="77"/>
      <c r="C239" s="125"/>
      <c r="D239" s="124"/>
      <c r="E239" s="85"/>
      <c r="F239" s="123"/>
      <c r="G239" s="122"/>
      <c r="H239" s="85"/>
      <c r="I239" s="121"/>
      <c r="J239" s="81"/>
      <c r="K239" s="94"/>
      <c r="L239" s="120"/>
      <c r="M239" s="77"/>
      <c r="N239" s="119"/>
      <c r="O239" s="118"/>
    </row>
    <row r="240" spans="1:15" ht="45" customHeight="1">
      <c r="A240" s="126"/>
      <c r="B240" s="77"/>
      <c r="C240" s="125"/>
      <c r="D240" s="124"/>
      <c r="E240" s="85"/>
      <c r="F240" s="123"/>
      <c r="G240" s="122"/>
      <c r="H240" s="85"/>
      <c r="I240" s="121"/>
      <c r="J240" s="81"/>
      <c r="K240" s="94"/>
      <c r="L240" s="120"/>
      <c r="M240" s="77"/>
      <c r="N240" s="119"/>
      <c r="O240" s="118"/>
    </row>
    <row r="241" spans="1:15" ht="45" customHeight="1">
      <c r="A241" s="126"/>
      <c r="B241" s="77"/>
      <c r="C241" s="125"/>
      <c r="D241" s="124"/>
      <c r="E241" s="85"/>
      <c r="F241" s="123"/>
      <c r="G241" s="122"/>
      <c r="H241" s="85"/>
      <c r="I241" s="121"/>
      <c r="J241" s="81"/>
      <c r="K241" s="94"/>
      <c r="L241" s="120"/>
      <c r="M241" s="77"/>
      <c r="N241" s="119"/>
      <c r="O241" s="118"/>
    </row>
    <row r="242" spans="1:15" ht="45" customHeight="1">
      <c r="A242" s="126"/>
      <c r="B242" s="77"/>
      <c r="C242" s="125"/>
      <c r="D242" s="124"/>
      <c r="E242" s="85"/>
      <c r="F242" s="123"/>
      <c r="G242" s="122"/>
      <c r="H242" s="85"/>
      <c r="I242" s="121"/>
      <c r="J242" s="81"/>
      <c r="K242" s="94"/>
      <c r="L242" s="120"/>
      <c r="M242" s="77"/>
      <c r="N242" s="119"/>
      <c r="O242" s="118"/>
    </row>
    <row r="243" spans="1:15" ht="45" customHeight="1">
      <c r="A243" s="126"/>
      <c r="B243" s="77"/>
      <c r="C243" s="125"/>
      <c r="D243" s="124"/>
      <c r="E243" s="85"/>
      <c r="F243" s="123"/>
      <c r="G243" s="122"/>
      <c r="H243" s="85"/>
      <c r="I243" s="121"/>
      <c r="J243" s="81"/>
      <c r="K243" s="94"/>
      <c r="L243" s="120"/>
      <c r="M243" s="77"/>
      <c r="N243" s="119"/>
      <c r="O243" s="118"/>
    </row>
    <row r="244" spans="1:15" ht="45" customHeight="1">
      <c r="A244" s="126"/>
      <c r="B244" s="77"/>
      <c r="C244" s="125"/>
      <c r="D244" s="124"/>
      <c r="E244" s="85"/>
      <c r="F244" s="123"/>
      <c r="G244" s="122"/>
      <c r="H244" s="85"/>
      <c r="I244" s="121"/>
      <c r="J244" s="81"/>
      <c r="K244" s="94"/>
      <c r="L244" s="120"/>
      <c r="M244" s="77"/>
      <c r="N244" s="119"/>
      <c r="O244" s="118"/>
    </row>
    <row r="245" spans="1:15" ht="45" customHeight="1">
      <c r="A245" s="126"/>
      <c r="B245" s="77"/>
      <c r="C245" s="125"/>
      <c r="D245" s="124"/>
      <c r="E245" s="85"/>
      <c r="F245" s="123"/>
      <c r="G245" s="122"/>
      <c r="H245" s="85"/>
      <c r="I245" s="121"/>
      <c r="J245" s="81"/>
      <c r="K245" s="94"/>
      <c r="L245" s="120"/>
      <c r="M245" s="77"/>
      <c r="N245" s="119"/>
      <c r="O245" s="118"/>
    </row>
    <row r="246" spans="1:15" ht="45" customHeight="1">
      <c r="A246" s="126"/>
      <c r="B246" s="77"/>
      <c r="C246" s="125"/>
      <c r="D246" s="124"/>
      <c r="E246" s="85"/>
      <c r="F246" s="123"/>
      <c r="G246" s="122"/>
      <c r="H246" s="85"/>
      <c r="I246" s="121"/>
      <c r="J246" s="81"/>
      <c r="K246" s="94"/>
      <c r="L246" s="120"/>
      <c r="M246" s="77"/>
      <c r="N246" s="119"/>
      <c r="O246" s="118"/>
    </row>
    <row r="247" spans="1:15" ht="45" customHeight="1">
      <c r="A247" s="126"/>
      <c r="B247" s="77"/>
      <c r="C247" s="125"/>
      <c r="D247" s="124"/>
      <c r="E247" s="85"/>
      <c r="F247" s="123"/>
      <c r="G247" s="122"/>
      <c r="H247" s="85"/>
      <c r="I247" s="121"/>
      <c r="J247" s="81"/>
      <c r="K247" s="94"/>
      <c r="L247" s="120"/>
      <c r="M247" s="77"/>
      <c r="N247" s="119"/>
      <c r="O247" s="118"/>
    </row>
    <row r="248" spans="1:15" ht="45" customHeight="1">
      <c r="A248" s="126"/>
      <c r="B248" s="77"/>
      <c r="C248" s="125"/>
      <c r="D248" s="124"/>
      <c r="E248" s="85"/>
      <c r="F248" s="123"/>
      <c r="G248" s="122"/>
      <c r="H248" s="85"/>
      <c r="I248" s="121"/>
      <c r="J248" s="81"/>
      <c r="K248" s="94"/>
      <c r="L248" s="120"/>
      <c r="M248" s="77"/>
      <c r="N248" s="119"/>
      <c r="O248" s="118"/>
    </row>
    <row r="249" spans="1:15" ht="45" customHeight="1">
      <c r="A249" s="126"/>
      <c r="B249" s="77"/>
      <c r="C249" s="125"/>
      <c r="D249" s="124"/>
      <c r="E249" s="85"/>
      <c r="F249" s="123"/>
      <c r="G249" s="122"/>
      <c r="H249" s="85"/>
      <c r="I249" s="121"/>
      <c r="J249" s="81"/>
      <c r="K249" s="94"/>
      <c r="L249" s="120"/>
      <c r="M249" s="77"/>
      <c r="N249" s="119"/>
      <c r="O249" s="118"/>
    </row>
    <row r="250" spans="1:15" ht="45" customHeight="1">
      <c r="A250" s="126"/>
      <c r="B250" s="77"/>
      <c r="C250" s="125"/>
      <c r="D250" s="124"/>
      <c r="E250" s="85"/>
      <c r="F250" s="123"/>
      <c r="G250" s="122"/>
      <c r="H250" s="85"/>
      <c r="I250" s="121"/>
      <c r="J250" s="81"/>
      <c r="K250" s="94"/>
      <c r="L250" s="120"/>
      <c r="M250" s="77"/>
      <c r="N250" s="119"/>
      <c r="O250" s="118"/>
    </row>
    <row r="251" spans="1:15" ht="45" customHeight="1">
      <c r="A251" s="126"/>
      <c r="B251" s="77"/>
      <c r="C251" s="125"/>
      <c r="D251" s="124"/>
      <c r="E251" s="85"/>
      <c r="F251" s="123"/>
      <c r="G251" s="122"/>
      <c r="H251" s="85"/>
      <c r="I251" s="121"/>
      <c r="J251" s="81"/>
      <c r="K251" s="94"/>
      <c r="L251" s="120"/>
      <c r="M251" s="77"/>
      <c r="N251" s="119"/>
      <c r="O251" s="118"/>
    </row>
    <row r="252" spans="1:15" ht="45" customHeight="1">
      <c r="A252" s="126"/>
      <c r="B252" s="77"/>
      <c r="C252" s="125"/>
      <c r="D252" s="124"/>
      <c r="E252" s="85"/>
      <c r="F252" s="123"/>
      <c r="G252" s="122"/>
      <c r="H252" s="85"/>
      <c r="I252" s="121"/>
      <c r="J252" s="81"/>
      <c r="K252" s="94"/>
      <c r="L252" s="120"/>
      <c r="M252" s="77"/>
      <c r="N252" s="119"/>
      <c r="O252" s="118"/>
    </row>
    <row r="253" spans="1:15" ht="45" customHeight="1">
      <c r="A253" s="126"/>
      <c r="B253" s="77"/>
      <c r="C253" s="125"/>
      <c r="D253" s="124"/>
      <c r="E253" s="85"/>
      <c r="F253" s="123"/>
      <c r="G253" s="122"/>
      <c r="H253" s="85"/>
      <c r="I253" s="121"/>
      <c r="J253" s="81"/>
      <c r="K253" s="94"/>
      <c r="L253" s="120"/>
      <c r="M253" s="77"/>
      <c r="N253" s="119"/>
      <c r="O253" s="118"/>
    </row>
    <row r="254" spans="1:15" ht="45" customHeight="1">
      <c r="A254" s="126"/>
      <c r="B254" s="77"/>
      <c r="C254" s="125"/>
      <c r="D254" s="124"/>
      <c r="E254" s="85"/>
      <c r="F254" s="123"/>
      <c r="G254" s="122"/>
      <c r="H254" s="85"/>
      <c r="I254" s="121"/>
      <c r="J254" s="81"/>
      <c r="K254" s="94"/>
      <c r="L254" s="120"/>
      <c r="M254" s="77"/>
      <c r="N254" s="119"/>
      <c r="O254" s="118"/>
    </row>
    <row r="255" spans="1:15" ht="45" customHeight="1">
      <c r="A255" s="126"/>
      <c r="B255" s="77"/>
      <c r="C255" s="125"/>
      <c r="D255" s="124"/>
      <c r="E255" s="85"/>
      <c r="F255" s="123"/>
      <c r="G255" s="122"/>
      <c r="H255" s="85"/>
      <c r="I255" s="121"/>
      <c r="J255" s="81"/>
      <c r="K255" s="94"/>
      <c r="L255" s="120"/>
      <c r="M255" s="77"/>
      <c r="N255" s="119"/>
      <c r="O255" s="118"/>
    </row>
    <row r="256" spans="1:15" ht="45" customHeight="1">
      <c r="A256" s="126"/>
      <c r="B256" s="77"/>
      <c r="C256" s="125"/>
      <c r="D256" s="124"/>
      <c r="E256" s="85"/>
      <c r="F256" s="123"/>
      <c r="G256" s="122"/>
      <c r="H256" s="85"/>
      <c r="I256" s="121"/>
      <c r="J256" s="81"/>
      <c r="K256" s="94"/>
      <c r="L256" s="120"/>
      <c r="M256" s="77"/>
      <c r="N256" s="119"/>
      <c r="O256" s="118"/>
    </row>
    <row r="257" spans="1:15" ht="45" customHeight="1">
      <c r="A257" s="126"/>
      <c r="B257" s="77"/>
      <c r="C257" s="125"/>
      <c r="D257" s="124"/>
      <c r="E257" s="85"/>
      <c r="F257" s="123"/>
      <c r="G257" s="122"/>
      <c r="H257" s="85"/>
      <c r="I257" s="121"/>
      <c r="J257" s="81"/>
      <c r="K257" s="94"/>
      <c r="L257" s="120"/>
      <c r="M257" s="77"/>
      <c r="N257" s="119"/>
      <c r="O257" s="118"/>
    </row>
    <row r="258" spans="1:15" ht="45" customHeight="1">
      <c r="A258" s="126"/>
      <c r="B258" s="77"/>
      <c r="C258" s="125"/>
      <c r="D258" s="124"/>
      <c r="E258" s="85"/>
      <c r="F258" s="123"/>
      <c r="G258" s="122"/>
      <c r="H258" s="85"/>
      <c r="I258" s="121"/>
      <c r="J258" s="81"/>
      <c r="K258" s="94"/>
      <c r="L258" s="120"/>
      <c r="M258" s="77"/>
      <c r="N258" s="119"/>
      <c r="O258" s="118"/>
    </row>
    <row r="259" spans="1:15" ht="45" customHeight="1">
      <c r="A259" s="126"/>
      <c r="B259" s="77"/>
      <c r="C259" s="125"/>
      <c r="D259" s="124"/>
      <c r="E259" s="85"/>
      <c r="F259" s="123"/>
      <c r="G259" s="122"/>
      <c r="H259" s="85"/>
      <c r="I259" s="121"/>
      <c r="J259" s="81"/>
      <c r="K259" s="94"/>
      <c r="L259" s="120"/>
      <c r="M259" s="77"/>
      <c r="N259" s="119"/>
      <c r="O259" s="118"/>
    </row>
    <row r="260" spans="1:15" ht="45" customHeight="1">
      <c r="A260" s="126"/>
      <c r="B260" s="77"/>
      <c r="C260" s="125"/>
      <c r="D260" s="124"/>
      <c r="E260" s="85"/>
      <c r="F260" s="123"/>
      <c r="G260" s="122"/>
      <c r="H260" s="85"/>
      <c r="I260" s="121"/>
      <c r="J260" s="81"/>
      <c r="K260" s="94"/>
      <c r="L260" s="120"/>
      <c r="M260" s="77"/>
      <c r="N260" s="119"/>
      <c r="O260" s="118"/>
    </row>
    <row r="261" spans="1:15" ht="45" customHeight="1">
      <c r="A261" s="126"/>
      <c r="B261" s="77"/>
      <c r="C261" s="125"/>
      <c r="D261" s="124"/>
      <c r="E261" s="85"/>
      <c r="F261" s="123"/>
      <c r="G261" s="122"/>
      <c r="H261" s="85"/>
      <c r="I261" s="121"/>
      <c r="J261" s="81"/>
      <c r="K261" s="94"/>
      <c r="L261" s="120"/>
      <c r="M261" s="77"/>
      <c r="N261" s="119"/>
      <c r="O261" s="118"/>
    </row>
    <row r="262" spans="1:15" ht="45" customHeight="1">
      <c r="A262" s="126"/>
      <c r="B262" s="77"/>
      <c r="C262" s="125"/>
      <c r="D262" s="124"/>
      <c r="E262" s="85"/>
      <c r="F262" s="123"/>
      <c r="G262" s="122"/>
      <c r="H262" s="85"/>
      <c r="I262" s="121"/>
      <c r="J262" s="81"/>
      <c r="K262" s="94"/>
      <c r="L262" s="120"/>
      <c r="M262" s="77"/>
      <c r="N262" s="119"/>
      <c r="O262" s="118"/>
    </row>
    <row r="263" spans="1:15" ht="45" customHeight="1">
      <c r="A263" s="126"/>
      <c r="B263" s="77"/>
      <c r="C263" s="125"/>
      <c r="D263" s="124"/>
      <c r="E263" s="85"/>
      <c r="F263" s="123"/>
      <c r="G263" s="122"/>
      <c r="H263" s="85"/>
      <c r="I263" s="121"/>
      <c r="J263" s="81"/>
      <c r="K263" s="94"/>
      <c r="L263" s="120"/>
      <c r="M263" s="77"/>
      <c r="N263" s="119"/>
      <c r="O263" s="118"/>
    </row>
    <row r="264" spans="1:15" ht="45" customHeight="1">
      <c r="A264" s="126"/>
      <c r="B264" s="77"/>
      <c r="C264" s="125"/>
      <c r="D264" s="124"/>
      <c r="E264" s="85"/>
      <c r="F264" s="123"/>
      <c r="G264" s="122"/>
      <c r="H264" s="85"/>
      <c r="I264" s="121"/>
      <c r="J264" s="81"/>
      <c r="K264" s="94"/>
      <c r="L264" s="120"/>
      <c r="M264" s="77"/>
      <c r="N264" s="119"/>
      <c r="O264" s="118"/>
    </row>
    <row r="265" spans="1:15" ht="45" customHeight="1">
      <c r="A265" s="126"/>
      <c r="B265" s="77"/>
      <c r="C265" s="125"/>
      <c r="D265" s="124"/>
      <c r="E265" s="85"/>
      <c r="F265" s="123"/>
      <c r="G265" s="122"/>
      <c r="H265" s="85"/>
      <c r="I265" s="121"/>
      <c r="J265" s="81"/>
      <c r="K265" s="94"/>
      <c r="L265" s="120"/>
      <c r="M265" s="77"/>
      <c r="N265" s="119"/>
      <c r="O265" s="118"/>
    </row>
    <row r="266" spans="1:15" ht="45" customHeight="1">
      <c r="A266" s="126"/>
      <c r="B266" s="77"/>
      <c r="C266" s="125"/>
      <c r="D266" s="124"/>
      <c r="E266" s="85"/>
      <c r="F266" s="123"/>
      <c r="G266" s="122"/>
      <c r="H266" s="85"/>
      <c r="I266" s="121"/>
      <c r="J266" s="81"/>
      <c r="K266" s="94"/>
      <c r="L266" s="120"/>
      <c r="M266" s="77"/>
      <c r="N266" s="119"/>
      <c r="O266" s="118"/>
    </row>
    <row r="267" spans="1:15" ht="45" customHeight="1">
      <c r="A267" s="126"/>
      <c r="B267" s="77"/>
      <c r="C267" s="125"/>
      <c r="D267" s="124"/>
      <c r="E267" s="85"/>
      <c r="F267" s="123"/>
      <c r="G267" s="122"/>
      <c r="H267" s="85"/>
      <c r="I267" s="121"/>
      <c r="J267" s="81"/>
      <c r="K267" s="94"/>
      <c r="L267" s="120"/>
      <c r="M267" s="77"/>
      <c r="N267" s="119"/>
      <c r="O267" s="118"/>
    </row>
    <row r="268" spans="1:15" ht="45" customHeight="1">
      <c r="A268" s="126"/>
      <c r="B268" s="77"/>
      <c r="C268" s="125"/>
      <c r="D268" s="124"/>
      <c r="E268" s="85"/>
      <c r="F268" s="123"/>
      <c r="G268" s="122"/>
      <c r="H268" s="85"/>
      <c r="I268" s="121"/>
      <c r="J268" s="81"/>
      <c r="K268" s="94"/>
      <c r="L268" s="120"/>
      <c r="M268" s="77"/>
      <c r="N268" s="119"/>
      <c r="O268" s="118"/>
    </row>
    <row r="269" spans="1:15" ht="45" customHeight="1">
      <c r="A269" s="126"/>
      <c r="B269" s="77"/>
      <c r="C269" s="125"/>
      <c r="D269" s="124"/>
      <c r="E269" s="85"/>
      <c r="F269" s="123"/>
      <c r="G269" s="122"/>
      <c r="H269" s="85"/>
      <c r="I269" s="121"/>
      <c r="J269" s="81"/>
      <c r="K269" s="94"/>
      <c r="L269" s="120"/>
      <c r="M269" s="77"/>
      <c r="N269" s="119"/>
      <c r="O269" s="118"/>
    </row>
    <row r="270" spans="1:15" ht="45" customHeight="1">
      <c r="A270" s="126"/>
      <c r="B270" s="77"/>
      <c r="C270" s="125"/>
      <c r="D270" s="124"/>
      <c r="E270" s="85"/>
      <c r="F270" s="123"/>
      <c r="G270" s="122"/>
      <c r="H270" s="85"/>
      <c r="I270" s="121"/>
      <c r="J270" s="81"/>
      <c r="K270" s="94"/>
      <c r="L270" s="120"/>
      <c r="M270" s="77"/>
      <c r="N270" s="119"/>
      <c r="O270" s="118"/>
    </row>
    <row r="271" spans="1:15" ht="45" customHeight="1">
      <c r="A271" s="126"/>
      <c r="B271" s="77"/>
      <c r="C271" s="125"/>
      <c r="D271" s="124"/>
      <c r="E271" s="85"/>
      <c r="F271" s="123"/>
      <c r="G271" s="122"/>
      <c r="H271" s="85"/>
      <c r="I271" s="121"/>
      <c r="J271" s="81"/>
      <c r="K271" s="94"/>
      <c r="L271" s="120"/>
      <c r="M271" s="77"/>
      <c r="N271" s="119"/>
      <c r="O271" s="118"/>
    </row>
    <row r="272" spans="1:15" ht="45" customHeight="1">
      <c r="A272" s="126"/>
      <c r="B272" s="77"/>
      <c r="C272" s="125"/>
      <c r="D272" s="124"/>
      <c r="E272" s="85"/>
      <c r="F272" s="123"/>
      <c r="G272" s="122"/>
      <c r="H272" s="85"/>
      <c r="I272" s="121"/>
      <c r="J272" s="81"/>
      <c r="K272" s="94"/>
      <c r="L272" s="120"/>
      <c r="M272" s="77"/>
      <c r="N272" s="119"/>
      <c r="O272" s="118"/>
    </row>
    <row r="273" spans="1:15" ht="45" customHeight="1">
      <c r="A273" s="126"/>
      <c r="B273" s="77"/>
      <c r="C273" s="125"/>
      <c r="D273" s="124"/>
      <c r="E273" s="85"/>
      <c r="F273" s="123"/>
      <c r="G273" s="122"/>
      <c r="H273" s="85"/>
      <c r="I273" s="121"/>
      <c r="J273" s="81"/>
      <c r="K273" s="94"/>
      <c r="L273" s="120"/>
      <c r="M273" s="77"/>
      <c r="N273" s="119"/>
      <c r="O273" s="118"/>
    </row>
    <row r="274" spans="1:15" ht="45" customHeight="1">
      <c r="A274" s="126"/>
      <c r="B274" s="77"/>
      <c r="C274" s="125"/>
      <c r="D274" s="124"/>
      <c r="E274" s="85"/>
      <c r="F274" s="123"/>
      <c r="G274" s="122"/>
      <c r="H274" s="85"/>
      <c r="I274" s="121"/>
      <c r="J274" s="81"/>
      <c r="K274" s="94"/>
      <c r="L274" s="120"/>
      <c r="M274" s="77"/>
      <c r="N274" s="119"/>
      <c r="O274" s="118"/>
    </row>
    <row r="275" spans="1:15" ht="45" customHeight="1">
      <c r="A275" s="126"/>
      <c r="B275" s="77"/>
      <c r="C275" s="125"/>
      <c r="D275" s="124"/>
      <c r="E275" s="85"/>
      <c r="F275" s="123"/>
      <c r="G275" s="122"/>
      <c r="H275" s="85"/>
      <c r="I275" s="121"/>
      <c r="J275" s="81"/>
      <c r="K275" s="94"/>
      <c r="L275" s="120"/>
      <c r="M275" s="77"/>
      <c r="N275" s="119"/>
      <c r="O275" s="118"/>
    </row>
    <row r="276" spans="1:15" ht="45" customHeight="1">
      <c r="A276" s="126"/>
      <c r="B276" s="77"/>
      <c r="C276" s="125"/>
      <c r="D276" s="124"/>
      <c r="E276" s="85"/>
      <c r="F276" s="123"/>
      <c r="G276" s="122"/>
      <c r="H276" s="85"/>
      <c r="I276" s="121"/>
      <c r="J276" s="81"/>
      <c r="K276" s="94"/>
      <c r="L276" s="120"/>
      <c r="M276" s="77"/>
      <c r="N276" s="119"/>
      <c r="O276" s="118"/>
    </row>
    <row r="277" spans="1:15" ht="45" customHeight="1">
      <c r="A277" s="126"/>
      <c r="B277" s="77"/>
      <c r="C277" s="125"/>
      <c r="D277" s="124"/>
      <c r="E277" s="85"/>
      <c r="F277" s="123"/>
      <c r="G277" s="122"/>
      <c r="H277" s="85"/>
      <c r="I277" s="121"/>
      <c r="J277" s="81"/>
      <c r="K277" s="94"/>
      <c r="L277" s="120"/>
      <c r="M277" s="77"/>
      <c r="N277" s="119"/>
      <c r="O277" s="118"/>
    </row>
    <row r="278" spans="1:15" ht="45" customHeight="1">
      <c r="A278" s="126"/>
      <c r="B278" s="77"/>
      <c r="C278" s="125"/>
      <c r="D278" s="124"/>
      <c r="E278" s="85"/>
      <c r="F278" s="123"/>
      <c r="G278" s="122"/>
      <c r="H278" s="85"/>
      <c r="I278" s="121"/>
      <c r="J278" s="81"/>
      <c r="K278" s="94"/>
      <c r="L278" s="120"/>
      <c r="M278" s="77"/>
      <c r="N278" s="119"/>
      <c r="O278" s="118"/>
    </row>
    <row r="279" spans="1:15" ht="45" customHeight="1">
      <c r="A279" s="126"/>
      <c r="B279" s="77"/>
      <c r="C279" s="125"/>
      <c r="D279" s="124"/>
      <c r="E279" s="85"/>
      <c r="F279" s="123"/>
      <c r="G279" s="122"/>
      <c r="H279" s="85"/>
      <c r="I279" s="121"/>
      <c r="J279" s="81"/>
      <c r="K279" s="94"/>
      <c r="L279" s="120"/>
      <c r="M279" s="77"/>
      <c r="N279" s="119"/>
      <c r="O279" s="118"/>
    </row>
    <row r="280" spans="1:15" ht="45" customHeight="1">
      <c r="A280" s="126"/>
      <c r="B280" s="77"/>
      <c r="C280" s="125"/>
      <c r="D280" s="124"/>
      <c r="E280" s="85"/>
      <c r="F280" s="123"/>
      <c r="G280" s="122"/>
      <c r="H280" s="85"/>
      <c r="I280" s="121"/>
      <c r="J280" s="81"/>
      <c r="K280" s="94"/>
      <c r="L280" s="120"/>
      <c r="M280" s="77"/>
      <c r="N280" s="119"/>
      <c r="O280" s="118"/>
    </row>
    <row r="281" spans="1:15" ht="45" customHeight="1">
      <c r="A281" s="126"/>
      <c r="B281" s="77"/>
      <c r="C281" s="125"/>
      <c r="D281" s="124"/>
      <c r="E281" s="85"/>
      <c r="F281" s="123"/>
      <c r="G281" s="122"/>
      <c r="H281" s="85"/>
      <c r="I281" s="121"/>
      <c r="J281" s="81"/>
      <c r="K281" s="94"/>
      <c r="L281" s="120"/>
      <c r="M281" s="77"/>
      <c r="N281" s="119"/>
      <c r="O281" s="118"/>
    </row>
    <row r="282" spans="1:15" ht="45" customHeight="1">
      <c r="A282" s="126"/>
      <c r="B282" s="77"/>
      <c r="C282" s="125"/>
      <c r="D282" s="124"/>
      <c r="E282" s="85"/>
      <c r="F282" s="123"/>
      <c r="G282" s="122"/>
      <c r="H282" s="85"/>
      <c r="I282" s="121"/>
      <c r="J282" s="81"/>
      <c r="K282" s="94"/>
      <c r="L282" s="120"/>
      <c r="M282" s="77"/>
      <c r="N282" s="119"/>
      <c r="O282" s="118"/>
    </row>
    <row r="283" spans="1:15" ht="45" customHeight="1">
      <c r="A283" s="126"/>
      <c r="B283" s="77"/>
      <c r="C283" s="125"/>
      <c r="D283" s="124"/>
      <c r="E283" s="85"/>
      <c r="F283" s="123"/>
      <c r="G283" s="122"/>
      <c r="H283" s="85"/>
      <c r="I283" s="121"/>
      <c r="J283" s="81"/>
      <c r="K283" s="94"/>
      <c r="L283" s="120"/>
      <c r="M283" s="77"/>
      <c r="N283" s="119"/>
      <c r="O283" s="118"/>
    </row>
    <row r="284" spans="1:15" ht="45" customHeight="1">
      <c r="A284" s="126"/>
      <c r="B284" s="77"/>
      <c r="C284" s="125"/>
      <c r="D284" s="124"/>
      <c r="E284" s="85"/>
      <c r="F284" s="123"/>
      <c r="G284" s="122"/>
      <c r="H284" s="85"/>
      <c r="I284" s="121"/>
      <c r="J284" s="81"/>
      <c r="K284" s="94"/>
      <c r="L284" s="120"/>
      <c r="M284" s="77"/>
      <c r="N284" s="119"/>
      <c r="O284" s="118"/>
    </row>
    <row r="285" spans="1:15" ht="45" customHeight="1">
      <c r="A285" s="126"/>
      <c r="B285" s="77"/>
      <c r="C285" s="125"/>
      <c r="D285" s="124"/>
      <c r="E285" s="85"/>
      <c r="F285" s="123"/>
      <c r="G285" s="122"/>
      <c r="H285" s="85"/>
      <c r="I285" s="121"/>
      <c r="J285" s="81"/>
      <c r="K285" s="94"/>
      <c r="L285" s="120"/>
      <c r="M285" s="77"/>
      <c r="N285" s="119"/>
      <c r="O285" s="118"/>
    </row>
    <row r="286" spans="1:15" ht="45" customHeight="1">
      <c r="A286" s="126"/>
      <c r="B286" s="77"/>
      <c r="C286" s="125"/>
      <c r="D286" s="124"/>
      <c r="E286" s="85"/>
      <c r="F286" s="123"/>
      <c r="G286" s="122"/>
      <c r="H286" s="85"/>
      <c r="I286" s="121"/>
      <c r="J286" s="81"/>
      <c r="K286" s="94"/>
      <c r="L286" s="120"/>
      <c r="M286" s="77"/>
      <c r="N286" s="119"/>
      <c r="O286" s="118"/>
    </row>
    <row r="287" spans="1:15" ht="45" customHeight="1">
      <c r="A287" s="126"/>
      <c r="B287" s="77"/>
      <c r="C287" s="125"/>
      <c r="D287" s="124"/>
      <c r="E287" s="85"/>
      <c r="F287" s="123"/>
      <c r="G287" s="122"/>
      <c r="H287" s="85"/>
      <c r="I287" s="121"/>
      <c r="J287" s="81"/>
      <c r="K287" s="94"/>
      <c r="L287" s="120"/>
      <c r="M287" s="77"/>
      <c r="N287" s="119"/>
      <c r="O287" s="118"/>
    </row>
    <row r="288" spans="1:15" ht="45" customHeight="1">
      <c r="A288" s="126"/>
      <c r="B288" s="77"/>
      <c r="C288" s="125"/>
      <c r="D288" s="124"/>
      <c r="E288" s="85"/>
      <c r="F288" s="123"/>
      <c r="G288" s="122"/>
      <c r="H288" s="85"/>
      <c r="I288" s="121"/>
      <c r="J288" s="81"/>
      <c r="K288" s="94"/>
      <c r="L288" s="120"/>
      <c r="M288" s="77"/>
      <c r="N288" s="119"/>
      <c r="O288" s="118"/>
    </row>
    <row r="289" spans="1:15" ht="45" customHeight="1">
      <c r="A289" s="126"/>
      <c r="B289" s="77"/>
      <c r="C289" s="125"/>
      <c r="D289" s="124"/>
      <c r="E289" s="85"/>
      <c r="F289" s="123"/>
      <c r="G289" s="122"/>
      <c r="H289" s="85"/>
      <c r="I289" s="121"/>
      <c r="J289" s="81"/>
      <c r="K289" s="94"/>
      <c r="L289" s="120"/>
      <c r="M289" s="77"/>
      <c r="N289" s="119"/>
      <c r="O289" s="118"/>
    </row>
    <row r="290" spans="1:15" ht="45" customHeight="1">
      <c r="A290" s="126"/>
      <c r="B290" s="77"/>
      <c r="C290" s="125"/>
      <c r="D290" s="124"/>
      <c r="E290" s="85"/>
      <c r="F290" s="123"/>
      <c r="G290" s="122"/>
      <c r="H290" s="85"/>
      <c r="I290" s="121"/>
      <c r="J290" s="81"/>
      <c r="K290" s="94"/>
      <c r="L290" s="120"/>
      <c r="M290" s="77"/>
      <c r="N290" s="119"/>
      <c r="O290" s="118"/>
    </row>
    <row r="291" spans="1:15" ht="45" customHeight="1">
      <c r="A291" s="126"/>
      <c r="B291" s="77"/>
      <c r="C291" s="125"/>
      <c r="D291" s="124"/>
      <c r="E291" s="85"/>
      <c r="F291" s="123"/>
      <c r="G291" s="122"/>
      <c r="H291" s="85"/>
      <c r="I291" s="121"/>
      <c r="J291" s="81"/>
      <c r="K291" s="94"/>
      <c r="L291" s="120"/>
      <c r="M291" s="77"/>
      <c r="N291" s="119"/>
      <c r="O291" s="118"/>
    </row>
    <row r="292" spans="1:15" ht="45" customHeight="1">
      <c r="A292" s="126"/>
      <c r="B292" s="77"/>
      <c r="C292" s="125"/>
      <c r="D292" s="124"/>
      <c r="E292" s="85"/>
      <c r="F292" s="123"/>
      <c r="G292" s="122"/>
      <c r="H292" s="85"/>
      <c r="I292" s="121"/>
      <c r="J292" s="81"/>
      <c r="K292" s="94"/>
      <c r="L292" s="120"/>
      <c r="M292" s="77"/>
      <c r="N292" s="119"/>
      <c r="O292" s="118"/>
    </row>
    <row r="293" spans="1:15" ht="45" customHeight="1">
      <c r="A293" s="126"/>
      <c r="B293" s="77"/>
      <c r="C293" s="125"/>
      <c r="D293" s="124"/>
      <c r="E293" s="85"/>
      <c r="F293" s="123"/>
      <c r="G293" s="122"/>
      <c r="H293" s="85"/>
      <c r="I293" s="121"/>
      <c r="J293" s="81"/>
      <c r="K293" s="94"/>
      <c r="L293" s="120"/>
      <c r="M293" s="77"/>
      <c r="N293" s="119"/>
      <c r="O293" s="118"/>
    </row>
    <row r="294" spans="1:15" ht="45" customHeight="1">
      <c r="A294" s="126"/>
      <c r="B294" s="77"/>
      <c r="C294" s="125"/>
      <c r="D294" s="124"/>
      <c r="E294" s="85"/>
      <c r="F294" s="123"/>
      <c r="G294" s="122"/>
      <c r="H294" s="85"/>
      <c r="I294" s="121"/>
      <c r="J294" s="81"/>
      <c r="K294" s="94"/>
      <c r="L294" s="120"/>
      <c r="M294" s="77"/>
      <c r="N294" s="119"/>
      <c r="O294" s="118"/>
    </row>
    <row r="295" spans="1:15" ht="45" customHeight="1">
      <c r="A295" s="126"/>
      <c r="B295" s="77"/>
      <c r="C295" s="125"/>
      <c r="D295" s="124"/>
      <c r="E295" s="85"/>
      <c r="F295" s="123"/>
      <c r="G295" s="122"/>
      <c r="H295" s="85"/>
      <c r="I295" s="121"/>
      <c r="J295" s="81"/>
      <c r="K295" s="94"/>
      <c r="L295" s="120"/>
      <c r="M295" s="77"/>
      <c r="N295" s="119"/>
      <c r="O295" s="118"/>
    </row>
    <row r="296" spans="1:15" ht="45" customHeight="1">
      <c r="A296" s="126"/>
      <c r="B296" s="77"/>
      <c r="C296" s="125"/>
      <c r="D296" s="124"/>
      <c r="E296" s="85"/>
      <c r="F296" s="123"/>
      <c r="G296" s="122"/>
      <c r="H296" s="85"/>
      <c r="I296" s="121"/>
      <c r="J296" s="81"/>
      <c r="K296" s="94"/>
      <c r="L296" s="120"/>
      <c r="M296" s="77"/>
      <c r="N296" s="119"/>
      <c r="O296" s="118"/>
    </row>
    <row r="297" spans="1:15" ht="45" customHeight="1">
      <c r="A297" s="126"/>
      <c r="B297" s="77"/>
      <c r="C297" s="125"/>
      <c r="D297" s="124"/>
      <c r="E297" s="85"/>
      <c r="F297" s="123"/>
      <c r="G297" s="122"/>
      <c r="H297" s="85"/>
      <c r="I297" s="121"/>
      <c r="J297" s="81"/>
      <c r="K297" s="94"/>
      <c r="L297" s="120"/>
      <c r="M297" s="77"/>
      <c r="N297" s="119"/>
      <c r="O297" s="118"/>
    </row>
    <row r="298" spans="1:15" ht="45" customHeight="1">
      <c r="A298" s="126"/>
      <c r="B298" s="77"/>
      <c r="C298" s="125"/>
      <c r="D298" s="124"/>
      <c r="E298" s="85"/>
      <c r="F298" s="123"/>
      <c r="G298" s="122"/>
      <c r="H298" s="85"/>
      <c r="I298" s="121"/>
      <c r="J298" s="81"/>
      <c r="K298" s="94"/>
      <c r="L298" s="120"/>
      <c r="M298" s="77"/>
      <c r="N298" s="119"/>
      <c r="O298" s="118"/>
    </row>
    <row r="299" spans="1:15" ht="45" customHeight="1">
      <c r="A299" s="126"/>
      <c r="B299" s="77"/>
      <c r="C299" s="125"/>
      <c r="D299" s="124"/>
      <c r="E299" s="85"/>
      <c r="F299" s="123"/>
      <c r="G299" s="122"/>
      <c r="H299" s="85"/>
      <c r="I299" s="121"/>
      <c r="J299" s="81"/>
      <c r="K299" s="94"/>
      <c r="L299" s="120"/>
      <c r="M299" s="77"/>
      <c r="N299" s="119"/>
      <c r="O299" s="118"/>
    </row>
    <row r="300" spans="1:15" ht="45" customHeight="1">
      <c r="A300" s="126"/>
      <c r="B300" s="77"/>
      <c r="C300" s="125"/>
      <c r="D300" s="124"/>
      <c r="E300" s="85"/>
      <c r="F300" s="123"/>
      <c r="G300" s="122"/>
      <c r="H300" s="85"/>
      <c r="I300" s="121"/>
      <c r="J300" s="81"/>
      <c r="K300" s="94"/>
      <c r="L300" s="120"/>
      <c r="M300" s="77"/>
      <c r="N300" s="119"/>
      <c r="O300" s="118"/>
    </row>
    <row r="301" spans="1:15" ht="45" customHeight="1">
      <c r="A301" s="126"/>
      <c r="B301" s="77"/>
      <c r="C301" s="125"/>
      <c r="D301" s="124"/>
      <c r="E301" s="85"/>
      <c r="F301" s="123"/>
      <c r="G301" s="122"/>
      <c r="H301" s="85"/>
      <c r="I301" s="121"/>
      <c r="J301" s="81"/>
      <c r="K301" s="94"/>
      <c r="L301" s="120"/>
      <c r="M301" s="77"/>
      <c r="N301" s="119"/>
      <c r="O301" s="118"/>
    </row>
    <row r="302" spans="1:15" ht="45" customHeight="1">
      <c r="A302" s="126"/>
      <c r="B302" s="77"/>
      <c r="C302" s="125"/>
      <c r="D302" s="124"/>
      <c r="E302" s="85"/>
      <c r="F302" s="123"/>
      <c r="G302" s="122"/>
      <c r="H302" s="85"/>
      <c r="I302" s="121"/>
      <c r="J302" s="81"/>
      <c r="K302" s="94"/>
      <c r="L302" s="120"/>
      <c r="M302" s="77"/>
      <c r="N302" s="119"/>
      <c r="O302" s="118"/>
    </row>
    <row r="303" spans="1:15" ht="45" customHeight="1">
      <c r="A303" s="126"/>
      <c r="B303" s="77"/>
      <c r="C303" s="125"/>
      <c r="D303" s="124"/>
      <c r="E303" s="85"/>
      <c r="F303" s="123"/>
      <c r="G303" s="122"/>
      <c r="H303" s="85"/>
      <c r="I303" s="121"/>
      <c r="J303" s="81"/>
      <c r="K303" s="94"/>
      <c r="L303" s="120"/>
      <c r="M303" s="77"/>
      <c r="N303" s="119"/>
      <c r="O303" s="118"/>
    </row>
    <row r="304" spans="1:15" ht="45" customHeight="1">
      <c r="A304" s="126"/>
      <c r="B304" s="77"/>
      <c r="C304" s="125"/>
      <c r="D304" s="124"/>
      <c r="E304" s="85"/>
      <c r="F304" s="123"/>
      <c r="G304" s="122"/>
      <c r="H304" s="85"/>
      <c r="I304" s="121"/>
      <c r="J304" s="81"/>
      <c r="K304" s="94"/>
      <c r="L304" s="120"/>
      <c r="M304" s="77"/>
      <c r="N304" s="119"/>
      <c r="O304" s="118"/>
    </row>
    <row r="305" spans="1:15" ht="45" customHeight="1">
      <c r="A305" s="126"/>
      <c r="B305" s="77"/>
      <c r="C305" s="125"/>
      <c r="D305" s="124"/>
      <c r="E305" s="85"/>
      <c r="F305" s="123"/>
      <c r="G305" s="122"/>
      <c r="H305" s="85"/>
      <c r="I305" s="121"/>
      <c r="J305" s="81"/>
      <c r="K305" s="94"/>
      <c r="L305" s="120"/>
      <c r="M305" s="77"/>
      <c r="N305" s="119"/>
      <c r="O305" s="118"/>
    </row>
    <row r="306" spans="1:15" ht="45" customHeight="1">
      <c r="A306" s="126"/>
      <c r="B306" s="77"/>
      <c r="C306" s="125"/>
      <c r="D306" s="124"/>
      <c r="E306" s="85"/>
      <c r="F306" s="123"/>
      <c r="G306" s="122"/>
      <c r="H306" s="85"/>
      <c r="I306" s="121"/>
      <c r="J306" s="81"/>
      <c r="K306" s="94"/>
      <c r="L306" s="120"/>
      <c r="M306" s="77"/>
      <c r="N306" s="119"/>
      <c r="O306" s="118"/>
    </row>
    <row r="307" spans="1:15" ht="45" customHeight="1">
      <c r="A307" s="126"/>
      <c r="B307" s="77"/>
      <c r="C307" s="125"/>
      <c r="D307" s="124"/>
      <c r="E307" s="85"/>
      <c r="F307" s="123"/>
      <c r="G307" s="122"/>
      <c r="H307" s="85"/>
      <c r="I307" s="121"/>
      <c r="J307" s="81"/>
      <c r="K307" s="94"/>
      <c r="L307" s="120"/>
      <c r="M307" s="77"/>
      <c r="N307" s="119"/>
      <c r="O307" s="118"/>
    </row>
    <row r="308" spans="1:15" ht="45" customHeight="1">
      <c r="A308" s="126"/>
      <c r="B308" s="77"/>
      <c r="C308" s="125"/>
      <c r="D308" s="124"/>
      <c r="E308" s="85"/>
      <c r="F308" s="123"/>
      <c r="G308" s="122"/>
      <c r="H308" s="85"/>
      <c r="I308" s="121"/>
      <c r="J308" s="81"/>
      <c r="K308" s="94"/>
      <c r="L308" s="120"/>
      <c r="M308" s="77"/>
      <c r="N308" s="119"/>
      <c r="O308" s="118"/>
    </row>
    <row r="309" spans="1:15" ht="45" customHeight="1">
      <c r="A309" s="126"/>
      <c r="B309" s="77"/>
      <c r="C309" s="125"/>
      <c r="D309" s="124"/>
      <c r="E309" s="85"/>
      <c r="F309" s="123"/>
      <c r="G309" s="122"/>
      <c r="H309" s="85"/>
      <c r="I309" s="121"/>
      <c r="J309" s="81"/>
      <c r="K309" s="94"/>
      <c r="L309" s="120"/>
      <c r="M309" s="77"/>
      <c r="N309" s="119"/>
      <c r="O309" s="118"/>
    </row>
    <row r="310" spans="1:15" ht="45" customHeight="1">
      <c r="A310" s="126"/>
      <c r="B310" s="77"/>
      <c r="C310" s="125"/>
      <c r="D310" s="124"/>
      <c r="E310" s="85"/>
      <c r="F310" s="123"/>
      <c r="G310" s="122"/>
      <c r="H310" s="85"/>
      <c r="I310" s="121"/>
      <c r="J310" s="81"/>
      <c r="K310" s="94"/>
      <c r="L310" s="120"/>
      <c r="M310" s="77"/>
      <c r="N310" s="119"/>
      <c r="O310" s="118"/>
    </row>
    <row r="311" spans="1:15" ht="45" customHeight="1">
      <c r="A311" s="126"/>
      <c r="B311" s="77"/>
      <c r="C311" s="125"/>
      <c r="D311" s="124"/>
      <c r="E311" s="85"/>
      <c r="F311" s="123"/>
      <c r="G311" s="122"/>
      <c r="H311" s="85"/>
      <c r="I311" s="121"/>
      <c r="J311" s="81"/>
      <c r="K311" s="94"/>
      <c r="L311" s="120"/>
      <c r="M311" s="77"/>
      <c r="N311" s="119"/>
      <c r="O311" s="118"/>
    </row>
    <row r="312" spans="1:15" ht="45" customHeight="1">
      <c r="A312" s="126"/>
      <c r="B312" s="77"/>
      <c r="C312" s="125"/>
      <c r="D312" s="124"/>
      <c r="E312" s="85"/>
      <c r="F312" s="123"/>
      <c r="G312" s="122"/>
      <c r="H312" s="85"/>
      <c r="I312" s="121"/>
      <c r="J312" s="81"/>
      <c r="K312" s="94"/>
      <c r="L312" s="120"/>
      <c r="M312" s="77"/>
      <c r="N312" s="119"/>
      <c r="O312" s="118"/>
    </row>
    <row r="313" spans="1:15" ht="45" customHeight="1">
      <c r="A313" s="126"/>
      <c r="B313" s="77"/>
      <c r="C313" s="125"/>
      <c r="D313" s="124"/>
      <c r="E313" s="85"/>
      <c r="F313" s="123"/>
      <c r="G313" s="122"/>
      <c r="H313" s="85"/>
      <c r="I313" s="121"/>
      <c r="J313" s="81"/>
      <c r="K313" s="94"/>
      <c r="L313" s="120"/>
      <c r="M313" s="77"/>
      <c r="N313" s="119"/>
      <c r="O313" s="118"/>
    </row>
    <row r="314" spans="1:15" ht="45" customHeight="1">
      <c r="A314" s="126"/>
      <c r="B314" s="77"/>
      <c r="C314" s="125"/>
      <c r="D314" s="124"/>
      <c r="E314" s="85"/>
      <c r="F314" s="123"/>
      <c r="G314" s="122"/>
      <c r="H314" s="85"/>
      <c r="I314" s="121"/>
      <c r="J314" s="81"/>
      <c r="K314" s="94"/>
      <c r="L314" s="120"/>
      <c r="M314" s="77"/>
      <c r="N314" s="119"/>
      <c r="O314" s="118"/>
    </row>
    <row r="315" spans="1:15" ht="45" customHeight="1">
      <c r="A315" s="126"/>
      <c r="B315" s="77"/>
      <c r="C315" s="125"/>
      <c r="D315" s="124"/>
      <c r="E315" s="85"/>
      <c r="F315" s="123"/>
      <c r="G315" s="122"/>
      <c r="H315" s="85"/>
      <c r="I315" s="121"/>
      <c r="J315" s="81"/>
      <c r="K315" s="94"/>
      <c r="L315" s="120"/>
      <c r="M315" s="77"/>
      <c r="N315" s="119"/>
      <c r="O315" s="118"/>
    </row>
    <row r="316" spans="1:15" ht="50.1" customHeight="1"/>
    <row r="317" spans="1:15" ht="50.1" customHeight="1"/>
    <row r="318" spans="1:15" ht="50.1" customHeight="1"/>
    <row r="319" spans="1:15" ht="50.1" customHeight="1"/>
    <row r="320" spans="1:15" ht="50.1" customHeight="1"/>
    <row r="321" spans="3:15" ht="50.1" customHeight="1"/>
    <row r="322" spans="3:15" ht="50.1" customHeight="1"/>
    <row r="323" spans="3:15" s="65" customFormat="1" ht="50.1" customHeight="1">
      <c r="C323" s="87"/>
      <c r="D323" s="88"/>
      <c r="E323" s="84"/>
      <c r="F323" s="72"/>
      <c r="G323" s="88"/>
      <c r="H323" s="84"/>
      <c r="I323" s="117"/>
      <c r="J323" s="116"/>
      <c r="K323" s="116"/>
      <c r="L323" s="88"/>
      <c r="N323" s="115"/>
      <c r="O323" s="114"/>
    </row>
  </sheetData>
  <mergeCells count="349">
    <mergeCell ref="A86:A87"/>
    <mergeCell ref="C86:C87"/>
    <mergeCell ref="D86:D87"/>
    <mergeCell ref="F86:F87"/>
    <mergeCell ref="G86:G87"/>
    <mergeCell ref="I86:I87"/>
    <mergeCell ref="L86:L87"/>
    <mergeCell ref="N86:N87"/>
    <mergeCell ref="L88:L89"/>
    <mergeCell ref="N88:N89"/>
    <mergeCell ref="A90:A91"/>
    <mergeCell ref="C90:C91"/>
    <mergeCell ref="D90:D91"/>
    <mergeCell ref="F90:F91"/>
    <mergeCell ref="G90:G91"/>
    <mergeCell ref="I90:I91"/>
    <mergeCell ref="L90:L91"/>
    <mergeCell ref="N90:N91"/>
    <mergeCell ref="A88:A89"/>
    <mergeCell ref="C88:C89"/>
    <mergeCell ref="D88:D89"/>
    <mergeCell ref="F88:F89"/>
    <mergeCell ref="G88:G89"/>
    <mergeCell ref="I88:I89"/>
    <mergeCell ref="L76:L77"/>
    <mergeCell ref="N76:N77"/>
    <mergeCell ref="A78:A79"/>
    <mergeCell ref="C78:C79"/>
    <mergeCell ref="D78:D79"/>
    <mergeCell ref="F78:F79"/>
    <mergeCell ref="G78:G79"/>
    <mergeCell ref="I78:I79"/>
    <mergeCell ref="L78:L79"/>
    <mergeCell ref="N78:N79"/>
    <mergeCell ref="A76:A77"/>
    <mergeCell ref="C76:C77"/>
    <mergeCell ref="D76:D77"/>
    <mergeCell ref="F76:F77"/>
    <mergeCell ref="G76:G77"/>
    <mergeCell ref="I76:I77"/>
    <mergeCell ref="L80:L81"/>
    <mergeCell ref="N80:N81"/>
    <mergeCell ref="A82:A83"/>
    <mergeCell ref="C82:C83"/>
    <mergeCell ref="D82:D83"/>
    <mergeCell ref="F82:F83"/>
    <mergeCell ref="G82:G83"/>
    <mergeCell ref="I82:I83"/>
    <mergeCell ref="L82:L83"/>
    <mergeCell ref="N82:N83"/>
    <mergeCell ref="A80:A81"/>
    <mergeCell ref="C80:C81"/>
    <mergeCell ref="D80:D81"/>
    <mergeCell ref="F80:F81"/>
    <mergeCell ref="G80:G81"/>
    <mergeCell ref="I80:I81"/>
    <mergeCell ref="N68:N69"/>
    <mergeCell ref="A70:A71"/>
    <mergeCell ref="C70:C71"/>
    <mergeCell ref="D70:D71"/>
    <mergeCell ref="F70:F71"/>
    <mergeCell ref="G70:G71"/>
    <mergeCell ref="I70:I71"/>
    <mergeCell ref="L70:L71"/>
    <mergeCell ref="N70:N71"/>
    <mergeCell ref="A68:A69"/>
    <mergeCell ref="C68:C69"/>
    <mergeCell ref="D68:D69"/>
    <mergeCell ref="F68:F69"/>
    <mergeCell ref="G68:G69"/>
    <mergeCell ref="I68:I69"/>
    <mergeCell ref="L72:L73"/>
    <mergeCell ref="N72:N73"/>
    <mergeCell ref="A74:A75"/>
    <mergeCell ref="C74:C75"/>
    <mergeCell ref="D74:D75"/>
    <mergeCell ref="F74:F75"/>
    <mergeCell ref="G74:G75"/>
    <mergeCell ref="I74:I75"/>
    <mergeCell ref="L74:L75"/>
    <mergeCell ref="N74:N75"/>
    <mergeCell ref="A72:A73"/>
    <mergeCell ref="C72:C73"/>
    <mergeCell ref="D72:D73"/>
    <mergeCell ref="F72:F73"/>
    <mergeCell ref="G72:G73"/>
    <mergeCell ref="I72:I73"/>
    <mergeCell ref="N60:N61"/>
    <mergeCell ref="A62:A63"/>
    <mergeCell ref="C62:C63"/>
    <mergeCell ref="D62:D63"/>
    <mergeCell ref="F62:F63"/>
    <mergeCell ref="G62:G63"/>
    <mergeCell ref="I62:I63"/>
    <mergeCell ref="N62:N63"/>
    <mergeCell ref="A60:A61"/>
    <mergeCell ref="C60:C61"/>
    <mergeCell ref="D60:D61"/>
    <mergeCell ref="F60:F61"/>
    <mergeCell ref="G60:G61"/>
    <mergeCell ref="I60:I61"/>
    <mergeCell ref="L64:L65"/>
    <mergeCell ref="N64:N65"/>
    <mergeCell ref="A66:A67"/>
    <mergeCell ref="C66:C67"/>
    <mergeCell ref="D66:D67"/>
    <mergeCell ref="F66:F67"/>
    <mergeCell ref="G66:G67"/>
    <mergeCell ref="I66:I67"/>
    <mergeCell ref="L66:L67"/>
    <mergeCell ref="N66:N67"/>
    <mergeCell ref="A64:A65"/>
    <mergeCell ref="C64:C65"/>
    <mergeCell ref="D64:D65"/>
    <mergeCell ref="F64:F65"/>
    <mergeCell ref="G64:G65"/>
    <mergeCell ref="I64:I65"/>
    <mergeCell ref="L52:L53"/>
    <mergeCell ref="N52:N53"/>
    <mergeCell ref="A54:A55"/>
    <mergeCell ref="C54:C55"/>
    <mergeCell ref="D54:D55"/>
    <mergeCell ref="F54:F55"/>
    <mergeCell ref="G54:G55"/>
    <mergeCell ref="I54:I55"/>
    <mergeCell ref="L54:L55"/>
    <mergeCell ref="N54:N55"/>
    <mergeCell ref="A52:A53"/>
    <mergeCell ref="C52:C53"/>
    <mergeCell ref="D52:D53"/>
    <mergeCell ref="F52:F53"/>
    <mergeCell ref="G52:G53"/>
    <mergeCell ref="I52:I53"/>
    <mergeCell ref="L56:L57"/>
    <mergeCell ref="N56:N57"/>
    <mergeCell ref="A58:A59"/>
    <mergeCell ref="C58:C59"/>
    <mergeCell ref="D58:D59"/>
    <mergeCell ref="F58:F59"/>
    <mergeCell ref="G58:G59"/>
    <mergeCell ref="I58:I59"/>
    <mergeCell ref="N58:N59"/>
    <mergeCell ref="A56:A57"/>
    <mergeCell ref="C56:C57"/>
    <mergeCell ref="D56:D57"/>
    <mergeCell ref="F56:F57"/>
    <mergeCell ref="G56:G57"/>
    <mergeCell ref="I56:I57"/>
    <mergeCell ref="L44:L45"/>
    <mergeCell ref="N44:N45"/>
    <mergeCell ref="A46:A47"/>
    <mergeCell ref="C46:C47"/>
    <mergeCell ref="D46:D47"/>
    <mergeCell ref="F46:F47"/>
    <mergeCell ref="G46:G47"/>
    <mergeCell ref="I46:I47"/>
    <mergeCell ref="L46:L47"/>
    <mergeCell ref="N46:N47"/>
    <mergeCell ref="A44:A45"/>
    <mergeCell ref="C44:C45"/>
    <mergeCell ref="D44:D45"/>
    <mergeCell ref="F44:F45"/>
    <mergeCell ref="G44:G45"/>
    <mergeCell ref="I44:I45"/>
    <mergeCell ref="L48:L49"/>
    <mergeCell ref="N48:N49"/>
    <mergeCell ref="A50:A51"/>
    <mergeCell ref="C50:C51"/>
    <mergeCell ref="D50:D51"/>
    <mergeCell ref="F50:F51"/>
    <mergeCell ref="G50:G51"/>
    <mergeCell ref="I50:I51"/>
    <mergeCell ref="L50:L51"/>
    <mergeCell ref="N50:N51"/>
    <mergeCell ref="A48:A49"/>
    <mergeCell ref="C48:C49"/>
    <mergeCell ref="D48:D49"/>
    <mergeCell ref="F48:F49"/>
    <mergeCell ref="G48:G49"/>
    <mergeCell ref="I48:I49"/>
    <mergeCell ref="L36:L37"/>
    <mergeCell ref="N36:N37"/>
    <mergeCell ref="A38:A39"/>
    <mergeCell ref="C38:C39"/>
    <mergeCell ref="D38:D39"/>
    <mergeCell ref="F38:F39"/>
    <mergeCell ref="G38:G39"/>
    <mergeCell ref="I38:I39"/>
    <mergeCell ref="L38:L39"/>
    <mergeCell ref="N38:N39"/>
    <mergeCell ref="A36:A37"/>
    <mergeCell ref="C36:C37"/>
    <mergeCell ref="D36:D37"/>
    <mergeCell ref="F36:F37"/>
    <mergeCell ref="G36:G37"/>
    <mergeCell ref="I36:I37"/>
    <mergeCell ref="L40:L41"/>
    <mergeCell ref="N40:N41"/>
    <mergeCell ref="A42:A43"/>
    <mergeCell ref="C42:C43"/>
    <mergeCell ref="D42:D43"/>
    <mergeCell ref="F42:F43"/>
    <mergeCell ref="G42:G43"/>
    <mergeCell ref="I42:I43"/>
    <mergeCell ref="L42:L43"/>
    <mergeCell ref="N42:N43"/>
    <mergeCell ref="A40:A41"/>
    <mergeCell ref="C40:C41"/>
    <mergeCell ref="D40:D41"/>
    <mergeCell ref="F40:F41"/>
    <mergeCell ref="G40:G41"/>
    <mergeCell ref="I40:I41"/>
    <mergeCell ref="L28:L29"/>
    <mergeCell ref="N28:N29"/>
    <mergeCell ref="A30:A31"/>
    <mergeCell ref="C30:C31"/>
    <mergeCell ref="D30:D31"/>
    <mergeCell ref="F30:F31"/>
    <mergeCell ref="G30:G31"/>
    <mergeCell ref="I30:I31"/>
    <mergeCell ref="L30:L31"/>
    <mergeCell ref="N30:N31"/>
    <mergeCell ref="A28:A29"/>
    <mergeCell ref="C28:C29"/>
    <mergeCell ref="D28:D29"/>
    <mergeCell ref="F28:F29"/>
    <mergeCell ref="G28:G29"/>
    <mergeCell ref="I28:I29"/>
    <mergeCell ref="L32:L33"/>
    <mergeCell ref="N32:N33"/>
    <mergeCell ref="A34:A35"/>
    <mergeCell ref="C34:C35"/>
    <mergeCell ref="D34:D35"/>
    <mergeCell ref="F34:F35"/>
    <mergeCell ref="G34:G35"/>
    <mergeCell ref="I34:I35"/>
    <mergeCell ref="L34:L35"/>
    <mergeCell ref="N34:N35"/>
    <mergeCell ref="A32:A33"/>
    <mergeCell ref="C32:C33"/>
    <mergeCell ref="D32:D33"/>
    <mergeCell ref="F32:F33"/>
    <mergeCell ref="G32:G33"/>
    <mergeCell ref="I32:I33"/>
    <mergeCell ref="G22:G23"/>
    <mergeCell ref="I22:I23"/>
    <mergeCell ref="L22:L23"/>
    <mergeCell ref="N22:N23"/>
    <mergeCell ref="A20:A21"/>
    <mergeCell ref="C20:C21"/>
    <mergeCell ref="D20:D21"/>
    <mergeCell ref="F20:F21"/>
    <mergeCell ref="G20:G21"/>
    <mergeCell ref="I20:I21"/>
    <mergeCell ref="G12:G13"/>
    <mergeCell ref="I12:I13"/>
    <mergeCell ref="L24:L25"/>
    <mergeCell ref="N24:N25"/>
    <mergeCell ref="A26:A27"/>
    <mergeCell ref="C26:C27"/>
    <mergeCell ref="D26:D27"/>
    <mergeCell ref="F26:F27"/>
    <mergeCell ref="G26:G27"/>
    <mergeCell ref="I26:I27"/>
    <mergeCell ref="L26:L27"/>
    <mergeCell ref="N26:N27"/>
    <mergeCell ref="A24:A25"/>
    <mergeCell ref="C24:C25"/>
    <mergeCell ref="D24:D25"/>
    <mergeCell ref="F24:F25"/>
    <mergeCell ref="G24:G25"/>
    <mergeCell ref="I24:I25"/>
    <mergeCell ref="L20:L21"/>
    <mergeCell ref="N20:N21"/>
    <mergeCell ref="A22:A23"/>
    <mergeCell ref="C22:C23"/>
    <mergeCell ref="D22:D23"/>
    <mergeCell ref="F22:F23"/>
    <mergeCell ref="A18:A19"/>
    <mergeCell ref="C18:C19"/>
    <mergeCell ref="D18:D19"/>
    <mergeCell ref="F18:F19"/>
    <mergeCell ref="G18:G19"/>
    <mergeCell ref="I18:I19"/>
    <mergeCell ref="L18:L19"/>
    <mergeCell ref="N18:N19"/>
    <mergeCell ref="A16:A17"/>
    <mergeCell ref="C16:C17"/>
    <mergeCell ref="D16:D17"/>
    <mergeCell ref="F16:F17"/>
    <mergeCell ref="G16:G17"/>
    <mergeCell ref="I16:I17"/>
    <mergeCell ref="A6:A7"/>
    <mergeCell ref="C6:C7"/>
    <mergeCell ref="D6:D7"/>
    <mergeCell ref="F6:F7"/>
    <mergeCell ref="G6:G7"/>
    <mergeCell ref="I6:I7"/>
    <mergeCell ref="L6:L7"/>
    <mergeCell ref="N6:N7"/>
    <mergeCell ref="L16:L17"/>
    <mergeCell ref="N16:N17"/>
    <mergeCell ref="L12:L13"/>
    <mergeCell ref="N12:N13"/>
    <mergeCell ref="A14:A15"/>
    <mergeCell ref="C14:C15"/>
    <mergeCell ref="D14:D15"/>
    <mergeCell ref="F14:F15"/>
    <mergeCell ref="G14:G15"/>
    <mergeCell ref="I14:I15"/>
    <mergeCell ref="L14:L15"/>
    <mergeCell ref="N14:N15"/>
    <mergeCell ref="A12:A13"/>
    <mergeCell ref="C12:C13"/>
    <mergeCell ref="D12:D13"/>
    <mergeCell ref="F12:F13"/>
    <mergeCell ref="A4:A5"/>
    <mergeCell ref="C4:C5"/>
    <mergeCell ref="D4:D5"/>
    <mergeCell ref="F4:F5"/>
    <mergeCell ref="G4:G5"/>
    <mergeCell ref="I4:I5"/>
    <mergeCell ref="L4:L5"/>
    <mergeCell ref="N4:N5"/>
    <mergeCell ref="A10:A11"/>
    <mergeCell ref="C10:C11"/>
    <mergeCell ref="D10:D11"/>
    <mergeCell ref="F10:F11"/>
    <mergeCell ref="G10:G11"/>
    <mergeCell ref="I10:I11"/>
    <mergeCell ref="L10:L11"/>
    <mergeCell ref="N10:N11"/>
    <mergeCell ref="A8:A9"/>
    <mergeCell ref="C8:C9"/>
    <mergeCell ref="D8:D9"/>
    <mergeCell ref="F8:F9"/>
    <mergeCell ref="G8:G9"/>
    <mergeCell ref="I8:I9"/>
    <mergeCell ref="L8:L9"/>
    <mergeCell ref="N8:N9"/>
    <mergeCell ref="A1:N1"/>
    <mergeCell ref="A2:A3"/>
    <mergeCell ref="C2:D3"/>
    <mergeCell ref="F2:G3"/>
    <mergeCell ref="I2:I3"/>
    <mergeCell ref="J2:K2"/>
    <mergeCell ref="L2:L3"/>
    <mergeCell ref="M2:M3"/>
    <mergeCell ref="J3:K3"/>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8" manualBreakCount="8">
    <brk id="13" max="13" man="1"/>
    <brk id="21" max="13" man="1"/>
    <brk id="32" max="13" man="1"/>
    <brk id="41" max="13" man="1"/>
    <brk id="52" max="13" man="1"/>
    <brk id="61" max="13" man="1"/>
    <brk id="69" max="13" man="1"/>
    <brk id="77" max="13" man="1"/>
  </row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O325"/>
  <sheetViews>
    <sheetView view="pageBreakPreview" topLeftCell="A76" zoomScale="110" zoomScaleNormal="100" zoomScaleSheetLayoutView="110" zoomScalePageLayoutView="120" workbookViewId="0">
      <selection activeCell="E84" sqref="E84"/>
    </sheetView>
  </sheetViews>
  <sheetFormatPr defaultColWidth="9" defaultRowHeight="16.5"/>
  <cols>
    <col min="1" max="1" width="4.75" style="241" customWidth="1"/>
    <col min="2" max="2" width="23.5" style="241" customWidth="1"/>
    <col min="3" max="3" width="8.5" style="287" bestFit="1" customWidth="1"/>
    <col min="4" max="4" width="5.75" style="234" customWidth="1"/>
    <col min="5" max="5" width="13.75" style="246" customWidth="1"/>
    <col min="6" max="6" width="13.75" style="72" customWidth="1"/>
    <col min="7" max="7" width="5" style="234" customWidth="1"/>
    <col min="8" max="8" width="13.75" style="246" customWidth="1"/>
    <col min="9" max="9" width="20.125" style="288" customWidth="1"/>
    <col min="10" max="10" width="12" style="289" bestFit="1" customWidth="1"/>
    <col min="11" max="11" width="3.375" style="289" customWidth="1"/>
    <col min="12" max="12" width="7.625" style="234" customWidth="1"/>
    <col min="13" max="13" width="16.875" style="241" customWidth="1"/>
    <col min="14" max="14" width="24.5" style="241" customWidth="1"/>
    <col min="15" max="16384" width="9" style="235"/>
  </cols>
  <sheetData>
    <row r="1" spans="1:15" s="147" customFormat="1" ht="71.25" customHeight="1" thickBot="1">
      <c r="A1" s="1725" t="s">
        <v>464</v>
      </c>
      <c r="B1" s="1726"/>
      <c r="C1" s="1726"/>
      <c r="D1" s="1726"/>
      <c r="E1" s="1726"/>
      <c r="F1" s="1726"/>
      <c r="G1" s="1726"/>
      <c r="H1" s="1726"/>
      <c r="I1" s="1726"/>
      <c r="J1" s="1726"/>
      <c r="K1" s="1726"/>
      <c r="L1" s="1726"/>
      <c r="M1" s="1726"/>
      <c r="N1" s="1727"/>
      <c r="O1" s="88"/>
    </row>
    <row r="2" spans="1:15">
      <c r="A2" s="1728" t="s">
        <v>248</v>
      </c>
      <c r="B2" s="238" t="s">
        <v>250</v>
      </c>
      <c r="C2" s="1729" t="s">
        <v>465</v>
      </c>
      <c r="D2" s="1730"/>
      <c r="E2" s="239" t="s">
        <v>393</v>
      </c>
      <c r="F2" s="1729" t="s">
        <v>466</v>
      </c>
      <c r="G2" s="1730"/>
      <c r="H2" s="238" t="s">
        <v>394</v>
      </c>
      <c r="I2" s="1732" t="s">
        <v>467</v>
      </c>
      <c r="J2" s="1732" t="s">
        <v>395</v>
      </c>
      <c r="K2" s="1734"/>
      <c r="L2" s="1735" t="s">
        <v>468</v>
      </c>
      <c r="M2" s="1729" t="s">
        <v>469</v>
      </c>
      <c r="N2" s="240" t="s">
        <v>249</v>
      </c>
      <c r="O2" s="234"/>
    </row>
    <row r="3" spans="1:15">
      <c r="A3" s="1669"/>
      <c r="B3" s="241" t="s">
        <v>260</v>
      </c>
      <c r="C3" s="1731"/>
      <c r="D3" s="1731"/>
      <c r="E3" s="242" t="s">
        <v>470</v>
      </c>
      <c r="F3" s="1731"/>
      <c r="G3" s="1731"/>
      <c r="H3" s="241" t="s">
        <v>396</v>
      </c>
      <c r="I3" s="1733"/>
      <c r="J3" s="1733" t="s">
        <v>397</v>
      </c>
      <c r="K3" s="1738"/>
      <c r="L3" s="1736"/>
      <c r="M3" s="1737"/>
      <c r="N3" s="243" t="s">
        <v>439</v>
      </c>
      <c r="O3" s="234"/>
    </row>
    <row r="4" spans="1:15" ht="50.1" customHeight="1">
      <c r="A4" s="1669">
        <v>25</v>
      </c>
      <c r="B4" s="244" t="s">
        <v>329</v>
      </c>
      <c r="C4" s="1723">
        <v>8763</v>
      </c>
      <c r="D4" s="1722" t="s">
        <v>310</v>
      </c>
      <c r="E4" s="245" t="s">
        <v>528</v>
      </c>
      <c r="F4" s="1389"/>
      <c r="G4" s="1722"/>
      <c r="I4" s="1724" t="s">
        <v>891</v>
      </c>
      <c r="J4" s="247"/>
      <c r="K4" s="248"/>
      <c r="L4" s="1722"/>
      <c r="N4" s="1667"/>
      <c r="O4" s="234"/>
    </row>
    <row r="5" spans="1:15" ht="50.1" customHeight="1">
      <c r="A5" s="1669"/>
      <c r="B5" s="244" t="s">
        <v>445</v>
      </c>
      <c r="C5" s="1671"/>
      <c r="D5" s="1673"/>
      <c r="E5" s="245"/>
      <c r="F5" s="1366"/>
      <c r="G5" s="1673"/>
      <c r="I5" s="1724"/>
      <c r="J5" s="249"/>
      <c r="K5" s="250"/>
      <c r="L5" s="1722"/>
      <c r="N5" s="1667"/>
      <c r="O5" s="234"/>
    </row>
    <row r="6" spans="1:15" ht="45" customHeight="1">
      <c r="A6" s="1718">
        <v>56</v>
      </c>
      <c r="B6" s="251" t="s">
        <v>973</v>
      </c>
      <c r="C6" s="1720">
        <v>1</v>
      </c>
      <c r="D6" s="1661" t="s">
        <v>129</v>
      </c>
      <c r="E6" s="252" t="s">
        <v>974</v>
      </c>
      <c r="F6" s="1549">
        <v>1</v>
      </c>
      <c r="G6" s="1661" t="s">
        <v>959</v>
      </c>
      <c r="H6" s="252" t="s">
        <v>974</v>
      </c>
      <c r="I6" s="1656" t="s">
        <v>975</v>
      </c>
      <c r="J6" s="253">
        <v>1</v>
      </c>
      <c r="K6" s="236" t="s">
        <v>959</v>
      </c>
      <c r="L6" s="1688" t="s">
        <v>444</v>
      </c>
      <c r="M6" s="254"/>
      <c r="N6" s="1698" t="s">
        <v>976</v>
      </c>
      <c r="O6" s="234"/>
    </row>
    <row r="7" spans="1:15" ht="45" customHeight="1">
      <c r="A7" s="1719"/>
      <c r="B7" s="254" t="s">
        <v>977</v>
      </c>
      <c r="C7" s="1721"/>
      <c r="D7" s="1662"/>
      <c r="E7" s="252" t="s">
        <v>974</v>
      </c>
      <c r="F7" s="1538"/>
      <c r="G7" s="1662"/>
      <c r="H7" s="252" t="s">
        <v>130</v>
      </c>
      <c r="I7" s="1663"/>
      <c r="J7" s="253">
        <v>1</v>
      </c>
      <c r="K7" s="236" t="s">
        <v>959</v>
      </c>
      <c r="L7" s="1689"/>
      <c r="M7" s="254" t="s">
        <v>476</v>
      </c>
      <c r="N7" s="1717"/>
      <c r="O7" s="234"/>
    </row>
    <row r="8" spans="1:15" ht="45" customHeight="1">
      <c r="A8" s="1718">
        <v>58</v>
      </c>
      <c r="B8" s="254" t="s">
        <v>978</v>
      </c>
      <c r="C8" s="1720">
        <v>1</v>
      </c>
      <c r="D8" s="1661" t="s">
        <v>129</v>
      </c>
      <c r="E8" s="252" t="s">
        <v>979</v>
      </c>
      <c r="F8" s="1549">
        <v>1</v>
      </c>
      <c r="G8" s="1661" t="s">
        <v>129</v>
      </c>
      <c r="H8" s="252" t="s">
        <v>979</v>
      </c>
      <c r="I8" s="1656" t="s">
        <v>980</v>
      </c>
      <c r="J8" s="253">
        <v>1</v>
      </c>
      <c r="K8" s="236" t="s">
        <v>129</v>
      </c>
      <c r="L8" s="1688" t="s">
        <v>444</v>
      </c>
      <c r="M8" s="254"/>
      <c r="N8" s="1698" t="s">
        <v>981</v>
      </c>
      <c r="O8" s="234"/>
    </row>
    <row r="9" spans="1:15" ht="45" customHeight="1">
      <c r="A9" s="1719"/>
      <c r="B9" s="254" t="s">
        <v>982</v>
      </c>
      <c r="C9" s="1721"/>
      <c r="D9" s="1662"/>
      <c r="E9" s="252" t="s">
        <v>979</v>
      </c>
      <c r="F9" s="1538"/>
      <c r="G9" s="1662"/>
      <c r="H9" s="252" t="s">
        <v>128</v>
      </c>
      <c r="I9" s="1663"/>
      <c r="J9" s="253">
        <v>1</v>
      </c>
      <c r="K9" s="236" t="s">
        <v>129</v>
      </c>
      <c r="L9" s="1689"/>
      <c r="M9" s="254" t="s">
        <v>476</v>
      </c>
      <c r="N9" s="1717"/>
      <c r="O9" s="234"/>
    </row>
    <row r="10" spans="1:15" ht="54.95" customHeight="1">
      <c r="A10" s="1658" t="s">
        <v>983</v>
      </c>
      <c r="B10" s="255" t="s">
        <v>984</v>
      </c>
      <c r="C10" s="1659">
        <v>1</v>
      </c>
      <c r="D10" s="1661" t="s">
        <v>129</v>
      </c>
      <c r="E10" s="256" t="s">
        <v>735</v>
      </c>
      <c r="F10" s="1549">
        <v>1</v>
      </c>
      <c r="G10" s="1661" t="s">
        <v>129</v>
      </c>
      <c r="H10" s="252" t="s">
        <v>985</v>
      </c>
      <c r="I10" s="1715" t="s">
        <v>986</v>
      </c>
      <c r="J10" s="253">
        <v>1</v>
      </c>
      <c r="K10" s="236" t="s">
        <v>129</v>
      </c>
      <c r="L10" s="1655" t="s">
        <v>444</v>
      </c>
      <c r="M10" s="254"/>
      <c r="N10" s="1711" t="s">
        <v>987</v>
      </c>
      <c r="O10" s="234"/>
    </row>
    <row r="11" spans="1:15" ht="54.95" customHeight="1">
      <c r="A11" s="1658"/>
      <c r="B11" s="255" t="s">
        <v>988</v>
      </c>
      <c r="C11" s="1660"/>
      <c r="D11" s="1662"/>
      <c r="E11" s="252" t="s">
        <v>985</v>
      </c>
      <c r="F11" s="1538"/>
      <c r="G11" s="1662"/>
      <c r="H11" s="257" t="s">
        <v>449</v>
      </c>
      <c r="I11" s="1716"/>
      <c r="J11" s="253">
        <v>1</v>
      </c>
      <c r="K11" s="236" t="s">
        <v>129</v>
      </c>
      <c r="L11" s="1655"/>
      <c r="M11" s="254" t="s">
        <v>476</v>
      </c>
      <c r="N11" s="1711"/>
      <c r="O11" s="234"/>
    </row>
    <row r="12" spans="1:15" ht="54.95" customHeight="1">
      <c r="A12" s="1658" t="s">
        <v>989</v>
      </c>
      <c r="B12" s="255" t="s">
        <v>990</v>
      </c>
      <c r="C12" s="1659">
        <v>1</v>
      </c>
      <c r="D12" s="1661" t="s">
        <v>129</v>
      </c>
      <c r="E12" s="256" t="s">
        <v>735</v>
      </c>
      <c r="F12" s="1549">
        <v>1</v>
      </c>
      <c r="G12" s="1661" t="s">
        <v>129</v>
      </c>
      <c r="H12" s="256" t="s">
        <v>547</v>
      </c>
      <c r="I12" s="1715" t="s">
        <v>991</v>
      </c>
      <c r="J12" s="253">
        <v>1</v>
      </c>
      <c r="K12" s="236" t="s">
        <v>129</v>
      </c>
      <c r="L12" s="1655" t="s">
        <v>444</v>
      </c>
      <c r="M12" s="254"/>
      <c r="N12" s="1711" t="s">
        <v>992</v>
      </c>
      <c r="O12" s="234"/>
    </row>
    <row r="13" spans="1:15" ht="54.95" customHeight="1">
      <c r="A13" s="1658"/>
      <c r="B13" s="255" t="s">
        <v>993</v>
      </c>
      <c r="C13" s="1660"/>
      <c r="D13" s="1662"/>
      <c r="E13" s="256" t="s">
        <v>547</v>
      </c>
      <c r="F13" s="1538"/>
      <c r="G13" s="1662"/>
      <c r="H13" s="257" t="s">
        <v>449</v>
      </c>
      <c r="I13" s="1716"/>
      <c r="J13" s="253">
        <v>1</v>
      </c>
      <c r="K13" s="236" t="s">
        <v>129</v>
      </c>
      <c r="L13" s="1655"/>
      <c r="M13" s="254" t="s">
        <v>476</v>
      </c>
      <c r="N13" s="1711"/>
      <c r="O13" s="234"/>
    </row>
    <row r="14" spans="1:15" ht="54.95" customHeight="1">
      <c r="A14" s="1658" t="s">
        <v>994</v>
      </c>
      <c r="B14" s="255" t="s">
        <v>990</v>
      </c>
      <c r="C14" s="1659">
        <v>1</v>
      </c>
      <c r="D14" s="1661" t="s">
        <v>129</v>
      </c>
      <c r="E14" s="256" t="s">
        <v>995</v>
      </c>
      <c r="F14" s="1549">
        <v>1</v>
      </c>
      <c r="G14" s="1661" t="s">
        <v>129</v>
      </c>
      <c r="H14" s="256" t="s">
        <v>995</v>
      </c>
      <c r="I14" s="1715" t="s">
        <v>986</v>
      </c>
      <c r="J14" s="253">
        <v>1</v>
      </c>
      <c r="K14" s="236" t="s">
        <v>129</v>
      </c>
      <c r="L14" s="1655" t="s">
        <v>444</v>
      </c>
      <c r="M14" s="254"/>
      <c r="N14" s="1711" t="s">
        <v>996</v>
      </c>
      <c r="O14" s="234"/>
    </row>
    <row r="15" spans="1:15" ht="54.95" customHeight="1">
      <c r="A15" s="1658"/>
      <c r="B15" s="255" t="s">
        <v>993</v>
      </c>
      <c r="C15" s="1660"/>
      <c r="D15" s="1662"/>
      <c r="E15" s="256" t="s">
        <v>995</v>
      </c>
      <c r="F15" s="1538"/>
      <c r="G15" s="1662"/>
      <c r="H15" s="257" t="s">
        <v>449</v>
      </c>
      <c r="I15" s="1716"/>
      <c r="J15" s="253">
        <v>1</v>
      </c>
      <c r="K15" s="236" t="s">
        <v>129</v>
      </c>
      <c r="L15" s="1655"/>
      <c r="M15" s="254" t="s">
        <v>476</v>
      </c>
      <c r="N15" s="1711"/>
      <c r="O15" s="234"/>
    </row>
    <row r="16" spans="1:15" ht="54.95" customHeight="1">
      <c r="A16" s="1658" t="s">
        <v>997</v>
      </c>
      <c r="B16" s="255" t="s">
        <v>998</v>
      </c>
      <c r="C16" s="1659">
        <v>1</v>
      </c>
      <c r="D16" s="1661" t="s">
        <v>129</v>
      </c>
      <c r="E16" s="256" t="s">
        <v>657</v>
      </c>
      <c r="F16" s="1549">
        <v>1</v>
      </c>
      <c r="G16" s="1661" t="s">
        <v>129</v>
      </c>
      <c r="H16" s="256" t="s">
        <v>657</v>
      </c>
      <c r="I16" s="1715" t="s">
        <v>999</v>
      </c>
      <c r="J16" s="253">
        <v>1</v>
      </c>
      <c r="K16" s="236" t="s">
        <v>129</v>
      </c>
      <c r="L16" s="1655" t="s">
        <v>444</v>
      </c>
      <c r="M16" s="254"/>
      <c r="N16" s="1711" t="s">
        <v>1000</v>
      </c>
      <c r="O16" s="234"/>
    </row>
    <row r="17" spans="1:15" ht="54.95" customHeight="1">
      <c r="A17" s="1658"/>
      <c r="B17" s="255" t="s">
        <v>993</v>
      </c>
      <c r="C17" s="1660"/>
      <c r="D17" s="1662"/>
      <c r="E17" s="256" t="s">
        <v>657</v>
      </c>
      <c r="F17" s="1538"/>
      <c r="G17" s="1662"/>
      <c r="H17" s="257" t="s">
        <v>449</v>
      </c>
      <c r="I17" s="1716"/>
      <c r="J17" s="253">
        <v>1</v>
      </c>
      <c r="K17" s="236" t="s">
        <v>129</v>
      </c>
      <c r="L17" s="1655"/>
      <c r="M17" s="254" t="s">
        <v>476</v>
      </c>
      <c r="N17" s="1711"/>
      <c r="O17" s="234"/>
    </row>
    <row r="18" spans="1:15" ht="54.95" customHeight="1">
      <c r="A18" s="1658" t="s">
        <v>1001</v>
      </c>
      <c r="B18" s="255" t="s">
        <v>1002</v>
      </c>
      <c r="C18" s="1659">
        <v>1</v>
      </c>
      <c r="D18" s="1661" t="s">
        <v>129</v>
      </c>
      <c r="E18" s="256" t="s">
        <v>657</v>
      </c>
      <c r="F18" s="1549">
        <v>1</v>
      </c>
      <c r="G18" s="1661" t="s">
        <v>129</v>
      </c>
      <c r="H18" s="256" t="s">
        <v>657</v>
      </c>
      <c r="I18" s="1713" t="s">
        <v>1003</v>
      </c>
      <c r="J18" s="253">
        <v>1</v>
      </c>
      <c r="K18" s="236" t="s">
        <v>129</v>
      </c>
      <c r="L18" s="1655" t="s">
        <v>444</v>
      </c>
      <c r="M18" s="254"/>
      <c r="N18" s="1711" t="s">
        <v>1004</v>
      </c>
      <c r="O18" s="234"/>
    </row>
    <row r="19" spans="1:15" ht="54.95" customHeight="1">
      <c r="A19" s="1658"/>
      <c r="B19" s="255" t="s">
        <v>993</v>
      </c>
      <c r="C19" s="1660"/>
      <c r="D19" s="1662"/>
      <c r="E19" s="256" t="s">
        <v>657</v>
      </c>
      <c r="F19" s="1538"/>
      <c r="G19" s="1662"/>
      <c r="H19" s="257" t="s">
        <v>449</v>
      </c>
      <c r="I19" s="1714"/>
      <c r="J19" s="253">
        <v>1</v>
      </c>
      <c r="K19" s="236" t="s">
        <v>129</v>
      </c>
      <c r="L19" s="1655"/>
      <c r="M19" s="254" t="s">
        <v>476</v>
      </c>
      <c r="N19" s="1711"/>
      <c r="O19" s="234"/>
    </row>
    <row r="20" spans="1:15" ht="54.95" customHeight="1">
      <c r="A20" s="1658" t="s">
        <v>1005</v>
      </c>
      <c r="B20" s="255" t="s">
        <v>1006</v>
      </c>
      <c r="C20" s="1659">
        <v>1</v>
      </c>
      <c r="D20" s="1661" t="s">
        <v>129</v>
      </c>
      <c r="E20" s="256" t="s">
        <v>657</v>
      </c>
      <c r="F20" s="1549">
        <v>1</v>
      </c>
      <c r="G20" s="1661" t="s">
        <v>129</v>
      </c>
      <c r="H20" s="256" t="s">
        <v>657</v>
      </c>
      <c r="I20" s="1713" t="s">
        <v>1003</v>
      </c>
      <c r="J20" s="253">
        <v>1</v>
      </c>
      <c r="K20" s="236" t="s">
        <v>129</v>
      </c>
      <c r="L20" s="1655" t="s">
        <v>444</v>
      </c>
      <c r="M20" s="254"/>
      <c r="N20" s="1711" t="s">
        <v>1007</v>
      </c>
      <c r="O20" s="234"/>
    </row>
    <row r="21" spans="1:15" ht="54.95" customHeight="1">
      <c r="A21" s="1658"/>
      <c r="B21" s="255" t="s">
        <v>993</v>
      </c>
      <c r="C21" s="1660"/>
      <c r="D21" s="1662"/>
      <c r="E21" s="256" t="s">
        <v>657</v>
      </c>
      <c r="F21" s="1538"/>
      <c r="G21" s="1662"/>
      <c r="H21" s="257" t="s">
        <v>449</v>
      </c>
      <c r="I21" s="1714"/>
      <c r="J21" s="253">
        <v>1</v>
      </c>
      <c r="K21" s="236" t="s">
        <v>129</v>
      </c>
      <c r="L21" s="1655"/>
      <c r="M21" s="254" t="s">
        <v>476</v>
      </c>
      <c r="N21" s="1711"/>
      <c r="O21" s="234"/>
    </row>
    <row r="22" spans="1:15" s="237" customFormat="1" ht="45" customHeight="1">
      <c r="A22" s="1712">
        <v>61</v>
      </c>
      <c r="B22" s="254" t="s">
        <v>1008</v>
      </c>
      <c r="C22" s="1659">
        <v>1</v>
      </c>
      <c r="D22" s="1661" t="s">
        <v>129</v>
      </c>
      <c r="E22" s="252" t="s">
        <v>547</v>
      </c>
      <c r="F22" s="1382">
        <v>1</v>
      </c>
      <c r="G22" s="1661" t="s">
        <v>129</v>
      </c>
      <c r="H22" s="252" t="s">
        <v>985</v>
      </c>
      <c r="I22" s="1656" t="s">
        <v>1009</v>
      </c>
      <c r="J22" s="253">
        <v>1</v>
      </c>
      <c r="K22" s="236" t="s">
        <v>129</v>
      </c>
      <c r="L22" s="1655" t="s">
        <v>444</v>
      </c>
      <c r="M22" s="254"/>
      <c r="N22" s="1698" t="s">
        <v>1010</v>
      </c>
      <c r="O22" s="236"/>
    </row>
    <row r="23" spans="1:15" s="237" customFormat="1" ht="45" customHeight="1">
      <c r="A23" s="1712"/>
      <c r="B23" s="254" t="s">
        <v>1011</v>
      </c>
      <c r="C23" s="1660"/>
      <c r="D23" s="1662"/>
      <c r="E23" s="252" t="s">
        <v>547</v>
      </c>
      <c r="F23" s="1538"/>
      <c r="G23" s="1662"/>
      <c r="H23" s="257" t="s">
        <v>449</v>
      </c>
      <c r="I23" s="1657"/>
      <c r="J23" s="253">
        <v>1</v>
      </c>
      <c r="K23" s="236" t="s">
        <v>129</v>
      </c>
      <c r="L23" s="1655"/>
      <c r="M23" s="254" t="s">
        <v>476</v>
      </c>
      <c r="N23" s="1699"/>
      <c r="O23" s="236"/>
    </row>
    <row r="24" spans="1:15" ht="45" customHeight="1">
      <c r="A24" s="1658" t="s">
        <v>1012</v>
      </c>
      <c r="B24" s="254" t="s">
        <v>1008</v>
      </c>
      <c r="C24" s="1659">
        <v>1</v>
      </c>
      <c r="D24" s="1661" t="s">
        <v>129</v>
      </c>
      <c r="E24" s="252" t="s">
        <v>995</v>
      </c>
      <c r="F24" s="1382">
        <v>1</v>
      </c>
      <c r="G24" s="1661" t="s">
        <v>129</v>
      </c>
      <c r="H24" s="252" t="s">
        <v>995</v>
      </c>
      <c r="I24" s="1656" t="s">
        <v>1013</v>
      </c>
      <c r="J24" s="253">
        <v>1</v>
      </c>
      <c r="K24" s="236" t="s">
        <v>129</v>
      </c>
      <c r="L24" s="1655" t="s">
        <v>444</v>
      </c>
      <c r="M24" s="254"/>
      <c r="N24" s="1698" t="s">
        <v>1014</v>
      </c>
      <c r="O24" s="234"/>
    </row>
    <row r="25" spans="1:15" ht="45" customHeight="1">
      <c r="A25" s="1658"/>
      <c r="B25" s="254" t="s">
        <v>1015</v>
      </c>
      <c r="C25" s="1660"/>
      <c r="D25" s="1662"/>
      <c r="E25" s="252" t="s">
        <v>995</v>
      </c>
      <c r="F25" s="1538"/>
      <c r="G25" s="1662"/>
      <c r="H25" s="257" t="s">
        <v>449</v>
      </c>
      <c r="I25" s="1663"/>
      <c r="J25" s="253">
        <v>1</v>
      </c>
      <c r="K25" s="236" t="s">
        <v>129</v>
      </c>
      <c r="L25" s="1655"/>
      <c r="M25" s="254" t="s">
        <v>476</v>
      </c>
      <c r="N25" s="1699"/>
      <c r="O25" s="234"/>
    </row>
    <row r="26" spans="1:15" ht="45" customHeight="1">
      <c r="A26" s="1658" t="s">
        <v>1016</v>
      </c>
      <c r="B26" s="254" t="s">
        <v>984</v>
      </c>
      <c r="C26" s="1659">
        <v>1</v>
      </c>
      <c r="D26" s="1661" t="s">
        <v>129</v>
      </c>
      <c r="E26" s="252" t="s">
        <v>705</v>
      </c>
      <c r="F26" s="1382">
        <v>1</v>
      </c>
      <c r="G26" s="1661" t="s">
        <v>129</v>
      </c>
      <c r="H26" s="252" t="s">
        <v>705</v>
      </c>
      <c r="I26" s="1656" t="s">
        <v>1017</v>
      </c>
      <c r="J26" s="253">
        <v>1</v>
      </c>
      <c r="K26" s="236" t="s">
        <v>129</v>
      </c>
      <c r="L26" s="1655" t="s">
        <v>444</v>
      </c>
      <c r="M26" s="254"/>
      <c r="N26" s="1698" t="s">
        <v>1018</v>
      </c>
      <c r="O26" s="234"/>
    </row>
    <row r="27" spans="1:15" ht="45" customHeight="1">
      <c r="A27" s="1658"/>
      <c r="B27" s="254" t="s">
        <v>1015</v>
      </c>
      <c r="C27" s="1660"/>
      <c r="D27" s="1662"/>
      <c r="E27" s="252" t="s">
        <v>705</v>
      </c>
      <c r="F27" s="1538"/>
      <c r="G27" s="1662"/>
      <c r="H27" s="257" t="s">
        <v>449</v>
      </c>
      <c r="I27" s="1663"/>
      <c r="J27" s="253">
        <v>1</v>
      </c>
      <c r="K27" s="236" t="s">
        <v>129</v>
      </c>
      <c r="L27" s="1655"/>
      <c r="M27" s="254" t="s">
        <v>688</v>
      </c>
      <c r="N27" s="1699"/>
      <c r="O27" s="234"/>
    </row>
    <row r="28" spans="1:15" ht="45" customHeight="1">
      <c r="A28" s="1658" t="s">
        <v>1019</v>
      </c>
      <c r="B28" s="251" t="s">
        <v>1020</v>
      </c>
      <c r="C28" s="1659">
        <v>1</v>
      </c>
      <c r="D28" s="1661" t="s">
        <v>129</v>
      </c>
      <c r="E28" s="252" t="s">
        <v>995</v>
      </c>
      <c r="F28" s="1382">
        <v>1</v>
      </c>
      <c r="G28" s="1661" t="s">
        <v>129</v>
      </c>
      <c r="H28" s="252" t="s">
        <v>995</v>
      </c>
      <c r="I28" s="1656" t="s">
        <v>1021</v>
      </c>
      <c r="J28" s="253">
        <v>1</v>
      </c>
      <c r="K28" s="236" t="s">
        <v>129</v>
      </c>
      <c r="L28" s="1655"/>
      <c r="M28" s="254"/>
      <c r="N28" s="1698" t="s">
        <v>1022</v>
      </c>
      <c r="O28" s="234"/>
    </row>
    <row r="29" spans="1:15" ht="45" customHeight="1">
      <c r="A29" s="1658"/>
      <c r="B29" s="254" t="s">
        <v>1023</v>
      </c>
      <c r="C29" s="1660"/>
      <c r="D29" s="1662"/>
      <c r="E29" s="252" t="s">
        <v>995</v>
      </c>
      <c r="F29" s="1538"/>
      <c r="G29" s="1662"/>
      <c r="H29" s="257" t="s">
        <v>449</v>
      </c>
      <c r="I29" s="1663"/>
      <c r="J29" s="253">
        <v>1</v>
      </c>
      <c r="K29" s="236" t="s">
        <v>129</v>
      </c>
      <c r="L29" s="1655"/>
      <c r="M29" s="254" t="s">
        <v>476</v>
      </c>
      <c r="N29" s="1699"/>
      <c r="O29" s="234"/>
    </row>
    <row r="30" spans="1:15" ht="45" customHeight="1">
      <c r="A30" s="1658" t="s">
        <v>1024</v>
      </c>
      <c r="B30" s="251" t="s">
        <v>1020</v>
      </c>
      <c r="C30" s="1659">
        <v>1</v>
      </c>
      <c r="D30" s="1661" t="s">
        <v>129</v>
      </c>
      <c r="E30" s="252" t="s">
        <v>451</v>
      </c>
      <c r="F30" s="1382">
        <v>1</v>
      </c>
      <c r="G30" s="1661" t="s">
        <v>129</v>
      </c>
      <c r="H30" s="252" t="s">
        <v>451</v>
      </c>
      <c r="I30" s="1656" t="s">
        <v>1021</v>
      </c>
      <c r="J30" s="253">
        <v>1</v>
      </c>
      <c r="K30" s="236" t="s">
        <v>129</v>
      </c>
      <c r="L30" s="1655"/>
      <c r="M30" s="254"/>
      <c r="N30" s="1709" t="s">
        <v>1027</v>
      </c>
      <c r="O30" s="234"/>
    </row>
    <row r="31" spans="1:15" ht="45" customHeight="1">
      <c r="A31" s="1658"/>
      <c r="B31" s="254" t="s">
        <v>1023</v>
      </c>
      <c r="C31" s="1660"/>
      <c r="D31" s="1662"/>
      <c r="E31" s="252" t="s">
        <v>451</v>
      </c>
      <c r="F31" s="1538"/>
      <c r="G31" s="1662"/>
      <c r="H31" s="257" t="s">
        <v>449</v>
      </c>
      <c r="I31" s="1663"/>
      <c r="J31" s="253">
        <v>1</v>
      </c>
      <c r="K31" s="236" t="s">
        <v>129</v>
      </c>
      <c r="L31" s="1655"/>
      <c r="M31" s="254" t="s">
        <v>476</v>
      </c>
      <c r="N31" s="1710"/>
      <c r="O31" s="234"/>
    </row>
    <row r="32" spans="1:15" ht="45" customHeight="1">
      <c r="A32" s="1658" t="s">
        <v>1026</v>
      </c>
      <c r="B32" s="251" t="s">
        <v>1020</v>
      </c>
      <c r="C32" s="1659">
        <v>1</v>
      </c>
      <c r="D32" s="1661" t="s">
        <v>129</v>
      </c>
      <c r="E32" s="252" t="s">
        <v>702</v>
      </c>
      <c r="F32" s="1382">
        <v>1</v>
      </c>
      <c r="G32" s="1661" t="s">
        <v>129</v>
      </c>
      <c r="H32" s="252" t="s">
        <v>702</v>
      </c>
      <c r="I32" s="1656" t="s">
        <v>1021</v>
      </c>
      <c r="J32" s="253">
        <v>1</v>
      </c>
      <c r="K32" s="236" t="s">
        <v>129</v>
      </c>
      <c r="L32" s="1655"/>
      <c r="M32" s="254"/>
      <c r="N32" s="1700" t="s">
        <v>1025</v>
      </c>
      <c r="O32" s="234"/>
    </row>
    <row r="33" spans="1:15" ht="45" customHeight="1">
      <c r="A33" s="1658"/>
      <c r="B33" s="254" t="s">
        <v>1023</v>
      </c>
      <c r="C33" s="1660"/>
      <c r="D33" s="1662"/>
      <c r="E33" s="252" t="s">
        <v>702</v>
      </c>
      <c r="F33" s="1538"/>
      <c r="G33" s="1662"/>
      <c r="H33" s="257" t="s">
        <v>449</v>
      </c>
      <c r="I33" s="1663"/>
      <c r="J33" s="253">
        <v>1</v>
      </c>
      <c r="K33" s="236" t="s">
        <v>129</v>
      </c>
      <c r="L33" s="1655"/>
      <c r="M33" s="254" t="s">
        <v>688</v>
      </c>
      <c r="N33" s="1701"/>
      <c r="O33" s="234"/>
    </row>
    <row r="34" spans="1:15" ht="45" customHeight="1">
      <c r="A34" s="1658" t="s">
        <v>1028</v>
      </c>
      <c r="B34" s="251" t="s">
        <v>1029</v>
      </c>
      <c r="C34" s="1659">
        <v>1</v>
      </c>
      <c r="D34" s="1661" t="s">
        <v>129</v>
      </c>
      <c r="E34" s="252" t="s">
        <v>995</v>
      </c>
      <c r="F34" s="1382">
        <v>1</v>
      </c>
      <c r="G34" s="1661" t="s">
        <v>129</v>
      </c>
      <c r="H34" s="252" t="s">
        <v>995</v>
      </c>
      <c r="I34" s="1656" t="s">
        <v>1030</v>
      </c>
      <c r="J34" s="253">
        <v>1</v>
      </c>
      <c r="K34" s="236" t="s">
        <v>129</v>
      </c>
      <c r="L34" s="1655"/>
      <c r="M34" s="254"/>
      <c r="N34" s="1698" t="s">
        <v>1031</v>
      </c>
      <c r="O34" s="234"/>
    </row>
    <row r="35" spans="1:15" ht="45" customHeight="1">
      <c r="A35" s="1658"/>
      <c r="B35" s="254" t="s">
        <v>1032</v>
      </c>
      <c r="C35" s="1660"/>
      <c r="D35" s="1662"/>
      <c r="E35" s="252" t="s">
        <v>995</v>
      </c>
      <c r="F35" s="1538"/>
      <c r="G35" s="1662"/>
      <c r="H35" s="257" t="s">
        <v>449</v>
      </c>
      <c r="I35" s="1663"/>
      <c r="J35" s="253">
        <v>1</v>
      </c>
      <c r="K35" s="236" t="s">
        <v>129</v>
      </c>
      <c r="L35" s="1655"/>
      <c r="M35" s="254" t="s">
        <v>476</v>
      </c>
      <c r="N35" s="1699"/>
      <c r="O35" s="234"/>
    </row>
    <row r="36" spans="1:15" ht="45" customHeight="1">
      <c r="A36" s="1658" t="s">
        <v>1033</v>
      </c>
      <c r="B36" s="251" t="s">
        <v>1006</v>
      </c>
      <c r="C36" s="1659">
        <v>1</v>
      </c>
      <c r="D36" s="1661" t="s">
        <v>129</v>
      </c>
      <c r="E36" s="252" t="s">
        <v>995</v>
      </c>
      <c r="F36" s="1382">
        <v>1</v>
      </c>
      <c r="G36" s="1661" t="s">
        <v>129</v>
      </c>
      <c r="H36" s="252" t="s">
        <v>995</v>
      </c>
      <c r="I36" s="1656" t="s">
        <v>1034</v>
      </c>
      <c r="J36" s="253">
        <v>1</v>
      </c>
      <c r="K36" s="236" t="s">
        <v>129</v>
      </c>
      <c r="L36" s="1655"/>
      <c r="M36" s="254"/>
      <c r="N36" s="1698" t="s">
        <v>1035</v>
      </c>
      <c r="O36" s="234"/>
    </row>
    <row r="37" spans="1:15" ht="45" customHeight="1">
      <c r="A37" s="1658"/>
      <c r="B37" s="254" t="s">
        <v>1032</v>
      </c>
      <c r="C37" s="1660"/>
      <c r="D37" s="1662"/>
      <c r="E37" s="252" t="s">
        <v>995</v>
      </c>
      <c r="F37" s="1538"/>
      <c r="G37" s="1662"/>
      <c r="H37" s="257" t="s">
        <v>449</v>
      </c>
      <c r="I37" s="1663"/>
      <c r="J37" s="253">
        <v>1</v>
      </c>
      <c r="K37" s="236" t="s">
        <v>129</v>
      </c>
      <c r="L37" s="1655"/>
      <c r="M37" s="254" t="s">
        <v>476</v>
      </c>
      <c r="N37" s="1699"/>
      <c r="O37" s="234"/>
    </row>
    <row r="38" spans="1:15" ht="45" customHeight="1">
      <c r="A38" s="1658" t="s">
        <v>1036</v>
      </c>
      <c r="B38" s="251" t="s">
        <v>1037</v>
      </c>
      <c r="C38" s="1659">
        <v>1</v>
      </c>
      <c r="D38" s="1661" t="s">
        <v>129</v>
      </c>
      <c r="E38" s="252" t="s">
        <v>657</v>
      </c>
      <c r="F38" s="1382">
        <v>1</v>
      </c>
      <c r="G38" s="1661" t="s">
        <v>129</v>
      </c>
      <c r="H38" s="252" t="s">
        <v>657</v>
      </c>
      <c r="I38" s="1656" t="s">
        <v>1038</v>
      </c>
      <c r="J38" s="253">
        <v>1</v>
      </c>
      <c r="K38" s="236" t="s">
        <v>129</v>
      </c>
      <c r="L38" s="1655"/>
      <c r="M38" s="254"/>
      <c r="N38" s="1698" t="s">
        <v>1039</v>
      </c>
      <c r="O38" s="234"/>
    </row>
    <row r="39" spans="1:15" ht="45" customHeight="1">
      <c r="A39" s="1658"/>
      <c r="B39" s="254" t="s">
        <v>1032</v>
      </c>
      <c r="C39" s="1660"/>
      <c r="D39" s="1662"/>
      <c r="E39" s="252" t="s">
        <v>657</v>
      </c>
      <c r="F39" s="1538"/>
      <c r="G39" s="1662"/>
      <c r="H39" s="257" t="s">
        <v>449</v>
      </c>
      <c r="I39" s="1663"/>
      <c r="J39" s="253">
        <v>1</v>
      </c>
      <c r="K39" s="236" t="s">
        <v>129</v>
      </c>
      <c r="L39" s="1655"/>
      <c r="M39" s="254" t="s">
        <v>476</v>
      </c>
      <c r="N39" s="1699"/>
      <c r="O39" s="234"/>
    </row>
    <row r="40" spans="1:15" ht="45" customHeight="1">
      <c r="A40" s="1658" t="s">
        <v>1040</v>
      </c>
      <c r="B40" s="251" t="s">
        <v>1041</v>
      </c>
      <c r="C40" s="1573" t="s">
        <v>1042</v>
      </c>
      <c r="D40" s="1661" t="s">
        <v>904</v>
      </c>
      <c r="E40" s="252" t="s">
        <v>938</v>
      </c>
      <c r="F40" s="1382">
        <v>3</v>
      </c>
      <c r="G40" s="1661" t="s">
        <v>904</v>
      </c>
      <c r="H40" s="252" t="s">
        <v>938</v>
      </c>
      <c r="I40" s="1656" t="s">
        <v>1043</v>
      </c>
      <c r="J40" s="253">
        <v>3</v>
      </c>
      <c r="K40" s="236" t="s">
        <v>904</v>
      </c>
      <c r="L40" s="1655"/>
      <c r="M40" s="254"/>
      <c r="N40" s="1698" t="s">
        <v>1044</v>
      </c>
      <c r="O40" s="234"/>
    </row>
    <row r="41" spans="1:15" ht="45" customHeight="1">
      <c r="A41" s="1658"/>
      <c r="B41" s="251" t="s">
        <v>1045</v>
      </c>
      <c r="C41" s="1702"/>
      <c r="D41" s="1662"/>
      <c r="E41" s="252" t="s">
        <v>938</v>
      </c>
      <c r="F41" s="1538"/>
      <c r="G41" s="1662"/>
      <c r="H41" s="257" t="s">
        <v>1046</v>
      </c>
      <c r="I41" s="1657"/>
      <c r="J41" s="253">
        <v>3</v>
      </c>
      <c r="K41" s="236" t="s">
        <v>904</v>
      </c>
      <c r="L41" s="1655"/>
      <c r="M41" s="254" t="s">
        <v>476</v>
      </c>
      <c r="N41" s="1699"/>
      <c r="O41" s="234"/>
    </row>
    <row r="42" spans="1:15" ht="45" customHeight="1">
      <c r="A42" s="1658" t="s">
        <v>1047</v>
      </c>
      <c r="B42" s="251" t="s">
        <v>1041</v>
      </c>
      <c r="C42" s="1659">
        <v>5</v>
      </c>
      <c r="D42" s="1661" t="s">
        <v>1048</v>
      </c>
      <c r="E42" s="252" t="s">
        <v>1049</v>
      </c>
      <c r="F42" s="1382">
        <v>5</v>
      </c>
      <c r="G42" s="1661" t="s">
        <v>1048</v>
      </c>
      <c r="H42" s="252" t="s">
        <v>1049</v>
      </c>
      <c r="I42" s="1656" t="s">
        <v>1050</v>
      </c>
      <c r="J42" s="253">
        <v>5</v>
      </c>
      <c r="K42" s="236" t="s">
        <v>1048</v>
      </c>
      <c r="L42" s="1655"/>
      <c r="M42" s="254"/>
      <c r="N42" s="1698" t="s">
        <v>1051</v>
      </c>
      <c r="O42" s="234"/>
    </row>
    <row r="43" spans="1:15" ht="45" customHeight="1">
      <c r="A43" s="1658"/>
      <c r="B43" s="251" t="s">
        <v>1052</v>
      </c>
      <c r="C43" s="1660"/>
      <c r="D43" s="1662"/>
      <c r="E43" s="252" t="s">
        <v>1049</v>
      </c>
      <c r="F43" s="1538"/>
      <c r="G43" s="1662"/>
      <c r="H43" s="257" t="s">
        <v>1053</v>
      </c>
      <c r="I43" s="1657"/>
      <c r="J43" s="253">
        <v>5</v>
      </c>
      <c r="K43" s="236" t="s">
        <v>1048</v>
      </c>
      <c r="L43" s="1655"/>
      <c r="M43" s="254" t="s">
        <v>476</v>
      </c>
      <c r="N43" s="1699"/>
      <c r="O43" s="234"/>
    </row>
    <row r="44" spans="1:15" ht="45" customHeight="1">
      <c r="A44" s="1658" t="s">
        <v>1054</v>
      </c>
      <c r="B44" s="251" t="s">
        <v>1041</v>
      </c>
      <c r="C44" s="1659">
        <v>125</v>
      </c>
      <c r="D44" s="1661" t="s">
        <v>1048</v>
      </c>
      <c r="E44" s="252" t="s">
        <v>1055</v>
      </c>
      <c r="F44" s="1382">
        <v>125</v>
      </c>
      <c r="G44" s="1661" t="s">
        <v>1048</v>
      </c>
      <c r="H44" s="252" t="s">
        <v>1055</v>
      </c>
      <c r="I44" s="1656" t="s">
        <v>1050</v>
      </c>
      <c r="J44" s="253">
        <v>125</v>
      </c>
      <c r="K44" s="236" t="s">
        <v>1048</v>
      </c>
      <c r="L44" s="1655"/>
      <c r="M44" s="254"/>
      <c r="N44" s="1698" t="s">
        <v>1056</v>
      </c>
      <c r="O44" s="234"/>
    </row>
    <row r="45" spans="1:15" ht="45" customHeight="1">
      <c r="A45" s="1658"/>
      <c r="B45" s="251" t="s">
        <v>1052</v>
      </c>
      <c r="C45" s="1660"/>
      <c r="D45" s="1662"/>
      <c r="E45" s="252" t="s">
        <v>1055</v>
      </c>
      <c r="F45" s="1538"/>
      <c r="G45" s="1662"/>
      <c r="H45" s="257" t="s">
        <v>1057</v>
      </c>
      <c r="I45" s="1657"/>
      <c r="J45" s="253">
        <v>125</v>
      </c>
      <c r="K45" s="236" t="s">
        <v>1048</v>
      </c>
      <c r="L45" s="1655"/>
      <c r="M45" s="254" t="s">
        <v>476</v>
      </c>
      <c r="N45" s="1699"/>
      <c r="O45" s="234"/>
    </row>
    <row r="46" spans="1:15" ht="45" customHeight="1">
      <c r="A46" s="1658" t="s">
        <v>1058</v>
      </c>
      <c r="B46" s="251" t="s">
        <v>1041</v>
      </c>
      <c r="C46" s="1659">
        <v>130</v>
      </c>
      <c r="D46" s="1661" t="s">
        <v>1048</v>
      </c>
      <c r="E46" s="252" t="s">
        <v>1059</v>
      </c>
      <c r="F46" s="1382">
        <v>130</v>
      </c>
      <c r="G46" s="1661" t="s">
        <v>1048</v>
      </c>
      <c r="H46" s="252" t="s">
        <v>1059</v>
      </c>
      <c r="I46" s="1656" t="s">
        <v>1050</v>
      </c>
      <c r="J46" s="253">
        <v>130</v>
      </c>
      <c r="K46" s="236" t="s">
        <v>1048</v>
      </c>
      <c r="L46" s="1655"/>
      <c r="M46" s="254"/>
      <c r="N46" s="1698" t="s">
        <v>1060</v>
      </c>
      <c r="O46" s="234"/>
    </row>
    <row r="47" spans="1:15" ht="45" customHeight="1">
      <c r="A47" s="1658"/>
      <c r="B47" s="251" t="s">
        <v>1052</v>
      </c>
      <c r="C47" s="1660"/>
      <c r="D47" s="1662"/>
      <c r="E47" s="252" t="s">
        <v>1059</v>
      </c>
      <c r="F47" s="1538"/>
      <c r="G47" s="1662"/>
      <c r="H47" s="257" t="s">
        <v>1061</v>
      </c>
      <c r="I47" s="1657"/>
      <c r="J47" s="253">
        <v>130</v>
      </c>
      <c r="K47" s="236" t="s">
        <v>1048</v>
      </c>
      <c r="L47" s="1655"/>
      <c r="M47" s="254" t="s">
        <v>476</v>
      </c>
      <c r="N47" s="1699"/>
      <c r="O47" s="234"/>
    </row>
    <row r="48" spans="1:15" ht="45" customHeight="1">
      <c r="A48" s="1658" t="s">
        <v>1062</v>
      </c>
      <c r="B48" s="251" t="s">
        <v>1041</v>
      </c>
      <c r="C48" s="1707" t="s">
        <v>1063</v>
      </c>
      <c r="D48" s="1661" t="s">
        <v>904</v>
      </c>
      <c r="E48" s="252" t="s">
        <v>1059</v>
      </c>
      <c r="F48" s="1382">
        <v>5</v>
      </c>
      <c r="G48" s="1661" t="s">
        <v>904</v>
      </c>
      <c r="H48" s="252" t="s">
        <v>1059</v>
      </c>
      <c r="I48" s="1656" t="s">
        <v>1050</v>
      </c>
      <c r="J48" s="253">
        <v>5</v>
      </c>
      <c r="K48" s="236" t="s">
        <v>904</v>
      </c>
      <c r="L48" s="1655"/>
      <c r="M48" s="254"/>
      <c r="N48" s="1698" t="s">
        <v>1064</v>
      </c>
      <c r="O48" s="234"/>
    </row>
    <row r="49" spans="1:15" ht="45" customHeight="1">
      <c r="A49" s="1658"/>
      <c r="B49" s="251" t="s">
        <v>1065</v>
      </c>
      <c r="C49" s="1708"/>
      <c r="D49" s="1662"/>
      <c r="E49" s="252" t="s">
        <v>1059</v>
      </c>
      <c r="F49" s="1538"/>
      <c r="G49" s="1662"/>
      <c r="H49" s="257" t="s">
        <v>1066</v>
      </c>
      <c r="I49" s="1657"/>
      <c r="J49" s="253">
        <v>5</v>
      </c>
      <c r="K49" s="236" t="s">
        <v>904</v>
      </c>
      <c r="L49" s="1655"/>
      <c r="M49" s="254" t="s">
        <v>476</v>
      </c>
      <c r="N49" s="1699"/>
      <c r="O49" s="234"/>
    </row>
    <row r="50" spans="1:15" ht="45" customHeight="1">
      <c r="A50" s="1658" t="s">
        <v>1067</v>
      </c>
      <c r="B50" s="251" t="s">
        <v>1041</v>
      </c>
      <c r="C50" s="1682" t="s">
        <v>1068</v>
      </c>
      <c r="D50" s="1661" t="s">
        <v>904</v>
      </c>
      <c r="E50" s="252" t="s">
        <v>585</v>
      </c>
      <c r="F50" s="1382">
        <v>3</v>
      </c>
      <c r="G50" s="1661" t="s">
        <v>904</v>
      </c>
      <c r="H50" s="252" t="s">
        <v>585</v>
      </c>
      <c r="I50" s="1656" t="s">
        <v>1050</v>
      </c>
      <c r="J50" s="253">
        <v>3</v>
      </c>
      <c r="K50" s="236" t="s">
        <v>904</v>
      </c>
      <c r="L50" s="1655"/>
      <c r="M50" s="254"/>
      <c r="N50" s="1700" t="s">
        <v>1069</v>
      </c>
      <c r="O50" s="234"/>
    </row>
    <row r="51" spans="1:15" ht="45" customHeight="1">
      <c r="A51" s="1658"/>
      <c r="B51" s="251" t="s">
        <v>1070</v>
      </c>
      <c r="C51" s="1687"/>
      <c r="D51" s="1662"/>
      <c r="E51" s="252" t="s">
        <v>585</v>
      </c>
      <c r="F51" s="1538"/>
      <c r="G51" s="1662"/>
      <c r="H51" s="257" t="s">
        <v>1046</v>
      </c>
      <c r="I51" s="1657"/>
      <c r="J51" s="253">
        <v>3</v>
      </c>
      <c r="K51" s="236" t="s">
        <v>904</v>
      </c>
      <c r="L51" s="1655"/>
      <c r="M51" s="254" t="s">
        <v>476</v>
      </c>
      <c r="N51" s="1701"/>
      <c r="O51" s="234"/>
    </row>
    <row r="52" spans="1:15" ht="45" customHeight="1">
      <c r="A52" s="1658" t="s">
        <v>1071</v>
      </c>
      <c r="B52" s="251" t="s">
        <v>1041</v>
      </c>
      <c r="C52" s="1659">
        <v>100</v>
      </c>
      <c r="D52" s="1661" t="s">
        <v>1048</v>
      </c>
      <c r="E52" s="252" t="s">
        <v>603</v>
      </c>
      <c r="F52" s="1382">
        <v>100</v>
      </c>
      <c r="G52" s="1661" t="s">
        <v>1048</v>
      </c>
      <c r="H52" s="252" t="s">
        <v>603</v>
      </c>
      <c r="I52" s="1656" t="s">
        <v>1050</v>
      </c>
      <c r="J52" s="253">
        <v>100</v>
      </c>
      <c r="K52" s="236" t="s">
        <v>1048</v>
      </c>
      <c r="L52" s="1655"/>
      <c r="M52" s="254"/>
      <c r="N52" s="1698" t="s">
        <v>1072</v>
      </c>
      <c r="O52" s="234"/>
    </row>
    <row r="53" spans="1:15" ht="45" customHeight="1">
      <c r="A53" s="1658"/>
      <c r="B53" s="251" t="s">
        <v>1052</v>
      </c>
      <c r="C53" s="1660"/>
      <c r="D53" s="1662"/>
      <c r="E53" s="252" t="s">
        <v>603</v>
      </c>
      <c r="F53" s="1538"/>
      <c r="G53" s="1662"/>
      <c r="H53" s="257" t="s">
        <v>1073</v>
      </c>
      <c r="I53" s="1657"/>
      <c r="J53" s="253">
        <v>100</v>
      </c>
      <c r="K53" s="236" t="s">
        <v>1048</v>
      </c>
      <c r="L53" s="1655"/>
      <c r="M53" s="254" t="s">
        <v>476</v>
      </c>
      <c r="N53" s="1699"/>
      <c r="O53" s="234"/>
    </row>
    <row r="54" spans="1:15" ht="45" customHeight="1">
      <c r="A54" s="1658" t="s">
        <v>1074</v>
      </c>
      <c r="B54" s="251" t="s">
        <v>1041</v>
      </c>
      <c r="C54" s="1659">
        <v>200</v>
      </c>
      <c r="D54" s="1661" t="s">
        <v>1048</v>
      </c>
      <c r="E54" s="252" t="s">
        <v>640</v>
      </c>
      <c r="F54" s="1382">
        <v>200</v>
      </c>
      <c r="G54" s="1661" t="s">
        <v>1048</v>
      </c>
      <c r="H54" s="252" t="s">
        <v>640</v>
      </c>
      <c r="I54" s="1656" t="s">
        <v>1050</v>
      </c>
      <c r="J54" s="253">
        <v>200</v>
      </c>
      <c r="K54" s="236" t="s">
        <v>1048</v>
      </c>
      <c r="L54" s="1655"/>
      <c r="M54" s="254"/>
      <c r="N54" s="1698" t="s">
        <v>1272</v>
      </c>
      <c r="O54" s="234"/>
    </row>
    <row r="55" spans="1:15" ht="45" customHeight="1">
      <c r="A55" s="1658"/>
      <c r="B55" s="251" t="s">
        <v>1052</v>
      </c>
      <c r="C55" s="1660"/>
      <c r="D55" s="1662"/>
      <c r="E55" s="252" t="s">
        <v>640</v>
      </c>
      <c r="F55" s="1538"/>
      <c r="G55" s="1662"/>
      <c r="H55" s="257" t="s">
        <v>1075</v>
      </c>
      <c r="I55" s="1657"/>
      <c r="J55" s="253">
        <v>200</v>
      </c>
      <c r="K55" s="236" t="s">
        <v>1048</v>
      </c>
      <c r="L55" s="1655"/>
      <c r="M55" s="254" t="s">
        <v>476</v>
      </c>
      <c r="N55" s="1699"/>
      <c r="O55" s="234"/>
    </row>
    <row r="56" spans="1:15" ht="45" customHeight="1">
      <c r="A56" s="1658" t="s">
        <v>1076</v>
      </c>
      <c r="B56" s="251" t="s">
        <v>1041</v>
      </c>
      <c r="C56" s="1682" t="s">
        <v>1077</v>
      </c>
      <c r="D56" s="1661" t="s">
        <v>904</v>
      </c>
      <c r="E56" s="252" t="s">
        <v>663</v>
      </c>
      <c r="F56" s="1382">
        <v>12</v>
      </c>
      <c r="G56" s="1661" t="s">
        <v>904</v>
      </c>
      <c r="H56" s="252" t="s">
        <v>663</v>
      </c>
      <c r="I56" s="1656" t="s">
        <v>1050</v>
      </c>
      <c r="J56" s="253">
        <v>3</v>
      </c>
      <c r="K56" s="236" t="s">
        <v>904</v>
      </c>
      <c r="L56" s="1655"/>
      <c r="M56" s="254"/>
      <c r="N56" s="1705" t="s">
        <v>1273</v>
      </c>
      <c r="O56" s="234"/>
    </row>
    <row r="57" spans="1:15" ht="45" customHeight="1">
      <c r="A57" s="1658"/>
      <c r="B57" s="251" t="s">
        <v>1070</v>
      </c>
      <c r="C57" s="1687"/>
      <c r="D57" s="1662"/>
      <c r="E57" s="252" t="s">
        <v>663</v>
      </c>
      <c r="F57" s="1538"/>
      <c r="G57" s="1662"/>
      <c r="H57" s="257" t="s">
        <v>1078</v>
      </c>
      <c r="I57" s="1657"/>
      <c r="J57" s="253">
        <v>3</v>
      </c>
      <c r="K57" s="236" t="s">
        <v>904</v>
      </c>
      <c r="L57" s="1655"/>
      <c r="M57" s="254" t="s">
        <v>476</v>
      </c>
      <c r="N57" s="1706"/>
      <c r="O57" s="234"/>
    </row>
    <row r="58" spans="1:15" ht="45" customHeight="1">
      <c r="A58" s="1658" t="s">
        <v>1079</v>
      </c>
      <c r="B58" s="258" t="s">
        <v>1080</v>
      </c>
      <c r="C58" s="1682">
        <v>2</v>
      </c>
      <c r="D58" s="1661" t="s">
        <v>904</v>
      </c>
      <c r="E58" s="252" t="s">
        <v>668</v>
      </c>
      <c r="F58" s="1382">
        <v>2</v>
      </c>
      <c r="G58" s="1661" t="s">
        <v>904</v>
      </c>
      <c r="H58" s="252" t="s">
        <v>668</v>
      </c>
      <c r="I58" s="1656" t="s">
        <v>1081</v>
      </c>
      <c r="J58" s="253">
        <v>2</v>
      </c>
      <c r="K58" s="236" t="s">
        <v>904</v>
      </c>
      <c r="L58" s="236"/>
      <c r="M58" s="254"/>
      <c r="N58" s="1700" t="s">
        <v>1082</v>
      </c>
      <c r="O58" s="234"/>
    </row>
    <row r="59" spans="1:15" ht="45" customHeight="1">
      <c r="A59" s="1658"/>
      <c r="B59" s="258" t="s">
        <v>1083</v>
      </c>
      <c r="C59" s="1687"/>
      <c r="D59" s="1662"/>
      <c r="E59" s="252" t="s">
        <v>668</v>
      </c>
      <c r="F59" s="1538"/>
      <c r="G59" s="1662"/>
      <c r="H59" s="257" t="s">
        <v>1084</v>
      </c>
      <c r="I59" s="1657"/>
      <c r="J59" s="253">
        <v>2</v>
      </c>
      <c r="K59" s="236" t="s">
        <v>904</v>
      </c>
      <c r="L59" s="236"/>
      <c r="M59" s="254" t="s">
        <v>688</v>
      </c>
      <c r="N59" s="1701"/>
      <c r="O59" s="234"/>
    </row>
    <row r="60" spans="1:15" ht="45" customHeight="1">
      <c r="A60" s="1658" t="s">
        <v>1085</v>
      </c>
      <c r="B60" s="258" t="s">
        <v>1080</v>
      </c>
      <c r="C60" s="1682">
        <v>2</v>
      </c>
      <c r="D60" s="1661" t="s">
        <v>904</v>
      </c>
      <c r="E60" s="252" t="s">
        <v>668</v>
      </c>
      <c r="F60" s="1382">
        <v>2</v>
      </c>
      <c r="G60" s="1661" t="s">
        <v>904</v>
      </c>
      <c r="H60" s="252" t="s">
        <v>668</v>
      </c>
      <c r="I60" s="1656" t="s">
        <v>1081</v>
      </c>
      <c r="J60" s="253">
        <v>2</v>
      </c>
      <c r="K60" s="236" t="s">
        <v>904</v>
      </c>
      <c r="L60" s="236"/>
      <c r="M60" s="254"/>
      <c r="N60" s="1700" t="s">
        <v>1082</v>
      </c>
      <c r="O60" s="234"/>
    </row>
    <row r="61" spans="1:15" ht="45" customHeight="1">
      <c r="A61" s="1658"/>
      <c r="B61" s="258" t="s">
        <v>1083</v>
      </c>
      <c r="C61" s="1687"/>
      <c r="D61" s="1662"/>
      <c r="E61" s="252" t="s">
        <v>668</v>
      </c>
      <c r="F61" s="1538"/>
      <c r="G61" s="1662"/>
      <c r="H61" s="257" t="s">
        <v>1084</v>
      </c>
      <c r="I61" s="1657"/>
      <c r="J61" s="253">
        <v>2</v>
      </c>
      <c r="K61" s="236" t="s">
        <v>904</v>
      </c>
      <c r="L61" s="236"/>
      <c r="M61" s="254" t="s">
        <v>688</v>
      </c>
      <c r="N61" s="1701"/>
      <c r="O61" s="234"/>
    </row>
    <row r="62" spans="1:15" ht="69.95" customHeight="1">
      <c r="A62" s="1658" t="s">
        <v>1086</v>
      </c>
      <c r="B62" s="258" t="s">
        <v>1087</v>
      </c>
      <c r="C62" s="1703" t="s">
        <v>1088</v>
      </c>
      <c r="D62" s="1661" t="s">
        <v>904</v>
      </c>
      <c r="E62" s="252" t="s">
        <v>715</v>
      </c>
      <c r="F62" s="1382">
        <v>12</v>
      </c>
      <c r="G62" s="1661" t="s">
        <v>904</v>
      </c>
      <c r="H62" s="252" t="s">
        <v>715</v>
      </c>
      <c r="I62" s="1656" t="s">
        <v>1089</v>
      </c>
      <c r="J62" s="253">
        <v>12</v>
      </c>
      <c r="K62" s="236" t="s">
        <v>904</v>
      </c>
      <c r="L62" s="236"/>
      <c r="M62" s="254"/>
      <c r="N62" s="1700" t="s">
        <v>1090</v>
      </c>
      <c r="O62" s="234"/>
    </row>
    <row r="63" spans="1:15" ht="69.95" customHeight="1">
      <c r="A63" s="1658"/>
      <c r="B63" s="258" t="s">
        <v>1091</v>
      </c>
      <c r="C63" s="1704"/>
      <c r="D63" s="1662"/>
      <c r="E63" s="252" t="s">
        <v>715</v>
      </c>
      <c r="F63" s="1538"/>
      <c r="G63" s="1662"/>
      <c r="H63" s="257" t="s">
        <v>1078</v>
      </c>
      <c r="I63" s="1657"/>
      <c r="J63" s="253">
        <v>12</v>
      </c>
      <c r="K63" s="236" t="s">
        <v>904</v>
      </c>
      <c r="L63" s="236"/>
      <c r="M63" s="254" t="s">
        <v>688</v>
      </c>
      <c r="N63" s="1701"/>
      <c r="O63" s="234"/>
    </row>
    <row r="64" spans="1:15" ht="69.95" customHeight="1">
      <c r="A64" s="1658" t="s">
        <v>1092</v>
      </c>
      <c r="B64" s="251" t="s">
        <v>1041</v>
      </c>
      <c r="C64" s="1659" t="s">
        <v>1093</v>
      </c>
      <c r="D64" s="1661" t="s">
        <v>904</v>
      </c>
      <c r="E64" s="252" t="s">
        <v>716</v>
      </c>
      <c r="F64" s="1382">
        <v>8</v>
      </c>
      <c r="G64" s="1661" t="s">
        <v>904</v>
      </c>
      <c r="H64" s="252" t="s">
        <v>571</v>
      </c>
      <c r="I64" s="1656" t="s">
        <v>1094</v>
      </c>
      <c r="J64" s="253">
        <v>8</v>
      </c>
      <c r="K64" s="236" t="s">
        <v>904</v>
      </c>
      <c r="L64" s="1655"/>
      <c r="M64" s="254"/>
      <c r="N64" s="1700" t="s">
        <v>1095</v>
      </c>
      <c r="O64" s="234"/>
    </row>
    <row r="65" spans="1:15" ht="69.95" customHeight="1">
      <c r="A65" s="1658"/>
      <c r="B65" s="251" t="s">
        <v>1070</v>
      </c>
      <c r="C65" s="1660"/>
      <c r="D65" s="1662"/>
      <c r="E65" s="252" t="s">
        <v>716</v>
      </c>
      <c r="F65" s="1538"/>
      <c r="G65" s="1662"/>
      <c r="H65" s="257" t="s">
        <v>1096</v>
      </c>
      <c r="I65" s="1657"/>
      <c r="J65" s="253">
        <v>8</v>
      </c>
      <c r="K65" s="236" t="s">
        <v>904</v>
      </c>
      <c r="L65" s="1655"/>
      <c r="M65" s="254" t="s">
        <v>688</v>
      </c>
      <c r="N65" s="1701"/>
      <c r="O65" s="234"/>
    </row>
    <row r="66" spans="1:15" ht="45" customHeight="1">
      <c r="A66" s="1658" t="s">
        <v>1097</v>
      </c>
      <c r="B66" s="251" t="s">
        <v>1041</v>
      </c>
      <c r="C66" s="1659">
        <v>55</v>
      </c>
      <c r="D66" s="1661" t="s">
        <v>1048</v>
      </c>
      <c r="E66" s="252" t="s">
        <v>716</v>
      </c>
      <c r="F66" s="1382">
        <v>55</v>
      </c>
      <c r="G66" s="1661" t="s">
        <v>1048</v>
      </c>
      <c r="H66" s="252" t="s">
        <v>716</v>
      </c>
      <c r="I66" s="1656" t="s">
        <v>1050</v>
      </c>
      <c r="J66" s="253">
        <v>55</v>
      </c>
      <c r="K66" s="236" t="s">
        <v>1048</v>
      </c>
      <c r="L66" s="1655"/>
      <c r="M66" s="254"/>
      <c r="N66" s="1698" t="s">
        <v>1098</v>
      </c>
      <c r="O66" s="234"/>
    </row>
    <row r="67" spans="1:15" ht="45" customHeight="1">
      <c r="A67" s="1658"/>
      <c r="B67" s="251" t="s">
        <v>1052</v>
      </c>
      <c r="C67" s="1660"/>
      <c r="D67" s="1662"/>
      <c r="E67" s="252" t="s">
        <v>716</v>
      </c>
      <c r="F67" s="1538"/>
      <c r="G67" s="1662"/>
      <c r="H67" s="257" t="s">
        <v>1075</v>
      </c>
      <c r="I67" s="1657"/>
      <c r="J67" s="253">
        <v>55</v>
      </c>
      <c r="K67" s="236" t="s">
        <v>1048</v>
      </c>
      <c r="L67" s="1655"/>
      <c r="M67" s="254" t="s">
        <v>688</v>
      </c>
      <c r="N67" s="1699"/>
      <c r="O67" s="234"/>
    </row>
    <row r="68" spans="1:15" ht="45" customHeight="1">
      <c r="A68" s="1658" t="s">
        <v>1099</v>
      </c>
      <c r="B68" s="258" t="s">
        <v>1087</v>
      </c>
      <c r="C68" s="1573" t="s">
        <v>1100</v>
      </c>
      <c r="D68" s="1661" t="s">
        <v>459</v>
      </c>
      <c r="E68" s="252" t="s">
        <v>678</v>
      </c>
      <c r="F68" s="1382">
        <v>12</v>
      </c>
      <c r="G68" s="1661" t="s">
        <v>459</v>
      </c>
      <c r="H68" s="252" t="s">
        <v>678</v>
      </c>
      <c r="I68" s="1656" t="s">
        <v>1101</v>
      </c>
      <c r="J68" s="253">
        <v>12</v>
      </c>
      <c r="K68" s="236" t="s">
        <v>459</v>
      </c>
      <c r="L68" s="236"/>
      <c r="M68" s="254"/>
      <c r="N68" s="1700" t="s">
        <v>1102</v>
      </c>
      <c r="O68" s="234"/>
    </row>
    <row r="69" spans="1:15" ht="45" customHeight="1">
      <c r="A69" s="1658"/>
      <c r="B69" s="258" t="s">
        <v>1091</v>
      </c>
      <c r="C69" s="1702"/>
      <c r="D69" s="1662"/>
      <c r="E69" s="252" t="s">
        <v>678</v>
      </c>
      <c r="F69" s="1538"/>
      <c r="G69" s="1662"/>
      <c r="H69" s="257" t="s">
        <v>878</v>
      </c>
      <c r="I69" s="1657"/>
      <c r="J69" s="253">
        <v>12</v>
      </c>
      <c r="K69" s="236" t="s">
        <v>459</v>
      </c>
      <c r="L69" s="236"/>
      <c r="M69" s="254" t="s">
        <v>688</v>
      </c>
      <c r="N69" s="1701"/>
      <c r="O69" s="234"/>
    </row>
    <row r="70" spans="1:15" ht="45" customHeight="1">
      <c r="A70" s="1658" t="s">
        <v>1103</v>
      </c>
      <c r="B70" s="251" t="s">
        <v>1041</v>
      </c>
      <c r="C70" s="1659">
        <v>65</v>
      </c>
      <c r="D70" s="1661" t="s">
        <v>1048</v>
      </c>
      <c r="E70" s="252" t="s">
        <v>721</v>
      </c>
      <c r="F70" s="1382">
        <v>65</v>
      </c>
      <c r="G70" s="1661" t="s">
        <v>1048</v>
      </c>
      <c r="H70" s="252" t="s">
        <v>721</v>
      </c>
      <c r="I70" s="1656" t="s">
        <v>1050</v>
      </c>
      <c r="J70" s="253">
        <v>65</v>
      </c>
      <c r="K70" s="236" t="s">
        <v>1048</v>
      </c>
      <c r="L70" s="1655"/>
      <c r="M70" s="254"/>
      <c r="N70" s="1698" t="s">
        <v>1104</v>
      </c>
      <c r="O70" s="234"/>
    </row>
    <row r="71" spans="1:15" ht="45" customHeight="1">
      <c r="A71" s="1658"/>
      <c r="B71" s="251" t="s">
        <v>1052</v>
      </c>
      <c r="C71" s="1660"/>
      <c r="D71" s="1662"/>
      <c r="E71" s="252" t="s">
        <v>721</v>
      </c>
      <c r="F71" s="1538"/>
      <c r="G71" s="1662"/>
      <c r="H71" s="257" t="s">
        <v>1105</v>
      </c>
      <c r="I71" s="1657"/>
      <c r="J71" s="253">
        <v>65</v>
      </c>
      <c r="K71" s="236" t="s">
        <v>1048</v>
      </c>
      <c r="L71" s="1655"/>
      <c r="M71" s="254" t="s">
        <v>688</v>
      </c>
      <c r="N71" s="1699"/>
      <c r="O71" s="234"/>
    </row>
    <row r="72" spans="1:15" ht="45" customHeight="1">
      <c r="A72" s="1658" t="s">
        <v>1106</v>
      </c>
      <c r="B72" s="251" t="s">
        <v>1041</v>
      </c>
      <c r="C72" s="1659">
        <v>120</v>
      </c>
      <c r="D72" s="1661" t="s">
        <v>1048</v>
      </c>
      <c r="E72" s="252" t="s">
        <v>687</v>
      </c>
      <c r="F72" s="1382">
        <v>120</v>
      </c>
      <c r="G72" s="1661" t="s">
        <v>1048</v>
      </c>
      <c r="H72" s="252" t="s">
        <v>687</v>
      </c>
      <c r="I72" s="1656" t="s">
        <v>1050</v>
      </c>
      <c r="J72" s="253">
        <v>120</v>
      </c>
      <c r="K72" s="236" t="s">
        <v>1048</v>
      </c>
      <c r="L72" s="1655"/>
      <c r="M72" s="254"/>
      <c r="N72" s="1698" t="s">
        <v>1107</v>
      </c>
      <c r="O72" s="234"/>
    </row>
    <row r="73" spans="1:15" ht="45" customHeight="1">
      <c r="A73" s="1658"/>
      <c r="B73" s="251" t="s">
        <v>1052</v>
      </c>
      <c r="C73" s="1660"/>
      <c r="D73" s="1662"/>
      <c r="E73" s="252" t="s">
        <v>687</v>
      </c>
      <c r="F73" s="1538"/>
      <c r="G73" s="1662"/>
      <c r="H73" s="257" t="s">
        <v>1108</v>
      </c>
      <c r="I73" s="1657"/>
      <c r="J73" s="253">
        <v>120</v>
      </c>
      <c r="K73" s="236" t="s">
        <v>1048</v>
      </c>
      <c r="L73" s="1655"/>
      <c r="M73" s="254" t="s">
        <v>688</v>
      </c>
      <c r="N73" s="1699"/>
      <c r="O73" s="234"/>
    </row>
    <row r="74" spans="1:15" ht="45" customHeight="1">
      <c r="A74" s="1658" t="s">
        <v>1109</v>
      </c>
      <c r="B74" s="251" t="s">
        <v>1110</v>
      </c>
      <c r="C74" s="1659" t="s">
        <v>1111</v>
      </c>
      <c r="D74" s="1661" t="s">
        <v>904</v>
      </c>
      <c r="E74" s="252" t="s">
        <v>536</v>
      </c>
      <c r="F74" s="1382">
        <v>3</v>
      </c>
      <c r="G74" s="1661" t="s">
        <v>904</v>
      </c>
      <c r="H74" s="252" t="s">
        <v>536</v>
      </c>
      <c r="I74" s="1656" t="s">
        <v>1094</v>
      </c>
      <c r="J74" s="253">
        <v>3</v>
      </c>
      <c r="K74" s="236" t="s">
        <v>904</v>
      </c>
      <c r="L74" s="1655"/>
      <c r="M74" s="254"/>
      <c r="N74" s="1700" t="s">
        <v>1112</v>
      </c>
      <c r="O74" s="234"/>
    </row>
    <row r="75" spans="1:15" ht="45" customHeight="1">
      <c r="A75" s="1658"/>
      <c r="B75" s="251" t="s">
        <v>1113</v>
      </c>
      <c r="C75" s="1660"/>
      <c r="D75" s="1662"/>
      <c r="E75" s="252" t="s">
        <v>536</v>
      </c>
      <c r="F75" s="1538"/>
      <c r="G75" s="1662"/>
      <c r="H75" s="257" t="s">
        <v>1046</v>
      </c>
      <c r="I75" s="1657"/>
      <c r="J75" s="253">
        <v>3</v>
      </c>
      <c r="K75" s="236" t="s">
        <v>904</v>
      </c>
      <c r="L75" s="1655"/>
      <c r="M75" s="254" t="s">
        <v>688</v>
      </c>
      <c r="N75" s="1701"/>
      <c r="O75" s="234"/>
    </row>
    <row r="76" spans="1:15" ht="45" customHeight="1">
      <c r="A76" s="1692" t="s">
        <v>1114</v>
      </c>
      <c r="B76" s="251" t="s">
        <v>1041</v>
      </c>
      <c r="C76" s="1694">
        <v>1</v>
      </c>
      <c r="D76" s="1661" t="s">
        <v>129</v>
      </c>
      <c r="E76" s="252" t="s">
        <v>1049</v>
      </c>
      <c r="F76" s="1549">
        <v>5</v>
      </c>
      <c r="G76" s="1661" t="s">
        <v>1048</v>
      </c>
      <c r="H76" s="252" t="s">
        <v>1049</v>
      </c>
      <c r="I76" s="1696" t="s">
        <v>1041</v>
      </c>
      <c r="J76" s="253">
        <v>5</v>
      </c>
      <c r="K76" s="236" t="s">
        <v>959</v>
      </c>
      <c r="L76" s="1688" t="s">
        <v>444</v>
      </c>
      <c r="M76" s="254"/>
      <c r="N76" s="1690" t="s">
        <v>1115</v>
      </c>
      <c r="O76" s="234"/>
    </row>
    <row r="77" spans="1:15" ht="45" customHeight="1">
      <c r="A77" s="1693"/>
      <c r="B77" s="254" t="s">
        <v>1116</v>
      </c>
      <c r="C77" s="1695"/>
      <c r="D77" s="1662"/>
      <c r="E77" s="252" t="s">
        <v>1049</v>
      </c>
      <c r="F77" s="1538"/>
      <c r="G77" s="1662"/>
      <c r="H77" s="252" t="s">
        <v>1053</v>
      </c>
      <c r="I77" s="1697"/>
      <c r="J77" s="253">
        <v>5</v>
      </c>
      <c r="K77" s="236" t="s">
        <v>959</v>
      </c>
      <c r="L77" s="1689"/>
      <c r="M77" s="254" t="s">
        <v>476</v>
      </c>
      <c r="N77" s="1691"/>
      <c r="O77" s="234"/>
    </row>
    <row r="78" spans="1:15" ht="80.099999999999994" customHeight="1">
      <c r="A78" s="1658" t="s">
        <v>1117</v>
      </c>
      <c r="B78" s="255" t="s">
        <v>1118</v>
      </c>
      <c r="C78" s="1659">
        <v>1</v>
      </c>
      <c r="D78" s="1661" t="s">
        <v>129</v>
      </c>
      <c r="E78" s="256" t="s">
        <v>678</v>
      </c>
      <c r="F78" s="1382" t="s">
        <v>1119</v>
      </c>
      <c r="G78" s="1661"/>
      <c r="H78" s="252" t="s">
        <v>678</v>
      </c>
      <c r="I78" s="1682" t="s">
        <v>886</v>
      </c>
      <c r="J78" s="170" t="s">
        <v>1120</v>
      </c>
      <c r="K78" s="236"/>
      <c r="L78" s="1655"/>
      <c r="M78" s="251" t="s">
        <v>488</v>
      </c>
      <c r="N78" s="1667" t="s">
        <v>1121</v>
      </c>
      <c r="O78" s="234"/>
    </row>
    <row r="79" spans="1:15" ht="80.099999999999994" customHeight="1">
      <c r="A79" s="1658"/>
      <c r="B79" s="255" t="s">
        <v>1122</v>
      </c>
      <c r="C79" s="1660"/>
      <c r="D79" s="1662"/>
      <c r="E79" s="256" t="s">
        <v>678</v>
      </c>
      <c r="F79" s="1383"/>
      <c r="G79" s="1662"/>
      <c r="H79" s="259" t="s">
        <v>1123</v>
      </c>
      <c r="I79" s="1687"/>
      <c r="J79" s="170" t="s">
        <v>1123</v>
      </c>
      <c r="K79" s="236"/>
      <c r="L79" s="1655"/>
      <c r="M79" s="251" t="s">
        <v>688</v>
      </c>
      <c r="N79" s="1667"/>
      <c r="O79" s="234"/>
    </row>
    <row r="80" spans="1:15" ht="45" customHeight="1">
      <c r="A80" s="1658" t="s">
        <v>1124</v>
      </c>
      <c r="B80" s="255" t="s">
        <v>1125</v>
      </c>
      <c r="C80" s="1679">
        <v>1</v>
      </c>
      <c r="D80" s="1661" t="s">
        <v>129</v>
      </c>
      <c r="E80" s="256" t="s">
        <v>678</v>
      </c>
      <c r="F80" s="1388" t="s">
        <v>1126</v>
      </c>
      <c r="G80" s="1661"/>
      <c r="H80" s="252" t="s">
        <v>678</v>
      </c>
      <c r="I80" s="1682" t="s">
        <v>886</v>
      </c>
      <c r="J80" s="260" t="s">
        <v>1127</v>
      </c>
      <c r="K80" s="236" t="s">
        <v>1048</v>
      </c>
      <c r="L80" s="1655"/>
      <c r="M80" s="251" t="s">
        <v>488</v>
      </c>
      <c r="N80" s="1667" t="s">
        <v>1128</v>
      </c>
      <c r="O80" s="234"/>
    </row>
    <row r="81" spans="1:15" ht="45" customHeight="1">
      <c r="A81" s="1658"/>
      <c r="B81" s="255" t="s">
        <v>1129</v>
      </c>
      <c r="C81" s="1686"/>
      <c r="D81" s="1662"/>
      <c r="E81" s="256" t="s">
        <v>678</v>
      </c>
      <c r="F81" s="1641"/>
      <c r="G81" s="1662"/>
      <c r="H81" s="261" t="s">
        <v>1130</v>
      </c>
      <c r="I81" s="1687"/>
      <c r="J81" s="260" t="s">
        <v>1130</v>
      </c>
      <c r="K81" s="236" t="s">
        <v>1048</v>
      </c>
      <c r="L81" s="1655"/>
      <c r="M81" s="251" t="s">
        <v>688</v>
      </c>
      <c r="N81" s="1667"/>
      <c r="O81" s="234"/>
    </row>
    <row r="82" spans="1:15" ht="60" customHeight="1">
      <c r="A82" s="1658" t="s">
        <v>1131</v>
      </c>
      <c r="B82" s="255" t="s">
        <v>1132</v>
      </c>
      <c r="C82" s="1679" t="s">
        <v>1133</v>
      </c>
      <c r="D82" s="1661" t="s">
        <v>1048</v>
      </c>
      <c r="E82" s="256" t="s">
        <v>863</v>
      </c>
      <c r="F82" s="1382" t="s">
        <v>1133</v>
      </c>
      <c r="G82" s="1661" t="s">
        <v>1048</v>
      </c>
      <c r="H82" s="256" t="s">
        <v>863</v>
      </c>
      <c r="I82" s="1682" t="s">
        <v>886</v>
      </c>
      <c r="J82" s="260" t="s">
        <v>1133</v>
      </c>
      <c r="K82" s="236" t="s">
        <v>1048</v>
      </c>
      <c r="L82" s="1655"/>
      <c r="M82" s="251" t="s">
        <v>488</v>
      </c>
      <c r="N82" s="1667" t="s">
        <v>1134</v>
      </c>
      <c r="O82" s="234"/>
    </row>
    <row r="83" spans="1:15" ht="60" customHeight="1" thickBot="1">
      <c r="A83" s="1678"/>
      <c r="B83" s="262" t="s">
        <v>1135</v>
      </c>
      <c r="C83" s="1680"/>
      <c r="D83" s="1681"/>
      <c r="E83" s="263" t="s">
        <v>863</v>
      </c>
      <c r="F83" s="1643"/>
      <c r="G83" s="1681"/>
      <c r="H83" s="264" t="s">
        <v>1133</v>
      </c>
      <c r="I83" s="1683"/>
      <c r="J83" s="265" t="s">
        <v>1133</v>
      </c>
      <c r="K83" s="266" t="s">
        <v>1048</v>
      </c>
      <c r="L83" s="1684"/>
      <c r="M83" s="267" t="s">
        <v>688</v>
      </c>
      <c r="N83" s="1685"/>
      <c r="O83" s="234"/>
    </row>
    <row r="84" spans="1:15" ht="45" customHeight="1">
      <c r="A84" s="1668">
        <v>67</v>
      </c>
      <c r="B84" s="268" t="s">
        <v>967</v>
      </c>
      <c r="C84" s="1670">
        <v>712</v>
      </c>
      <c r="D84" s="1672" t="s">
        <v>315</v>
      </c>
      <c r="E84" s="269" t="s">
        <v>968</v>
      </c>
      <c r="F84" s="1674" t="s">
        <v>969</v>
      </c>
      <c r="G84" s="1672" t="s">
        <v>459</v>
      </c>
      <c r="H84" s="269" t="s">
        <v>968</v>
      </c>
      <c r="I84" s="1676" t="s">
        <v>970</v>
      </c>
      <c r="J84" s="270">
        <v>712</v>
      </c>
      <c r="K84" s="271" t="s">
        <v>889</v>
      </c>
      <c r="L84" s="1664"/>
      <c r="M84" s="272" t="s">
        <v>971</v>
      </c>
      <c r="N84" s="1666" t="s">
        <v>972</v>
      </c>
      <c r="O84" s="234"/>
    </row>
    <row r="85" spans="1:15" ht="45" customHeight="1">
      <c r="A85" s="1669"/>
      <c r="B85" s="244" t="s">
        <v>318</v>
      </c>
      <c r="C85" s="1671"/>
      <c r="D85" s="1673"/>
      <c r="E85" s="245" t="s">
        <v>968</v>
      </c>
      <c r="F85" s="1675"/>
      <c r="G85" s="1673"/>
      <c r="H85" s="246" t="s">
        <v>885</v>
      </c>
      <c r="I85" s="1677"/>
      <c r="J85" s="249">
        <v>3</v>
      </c>
      <c r="K85" s="250" t="s">
        <v>459</v>
      </c>
      <c r="L85" s="1665"/>
      <c r="M85" s="254" t="s">
        <v>476</v>
      </c>
      <c r="N85" s="1667"/>
      <c r="O85" s="234"/>
    </row>
    <row r="86" spans="1:15" ht="45" customHeight="1">
      <c r="A86" s="273"/>
      <c r="B86" s="274"/>
      <c r="C86" s="275"/>
      <c r="D86" s="276"/>
      <c r="E86" s="245"/>
      <c r="F86" s="290"/>
      <c r="G86" s="276"/>
      <c r="I86" s="277"/>
      <c r="J86" s="249"/>
      <c r="K86" s="250"/>
      <c r="M86" s="254"/>
      <c r="N86" s="278"/>
      <c r="O86" s="234"/>
    </row>
    <row r="87" spans="1:15" ht="45" customHeight="1">
      <c r="A87" s="273"/>
      <c r="B87" s="274"/>
      <c r="C87" s="275"/>
      <c r="D87" s="276"/>
      <c r="E87" s="245"/>
      <c r="F87" s="290"/>
      <c r="G87" s="276"/>
      <c r="I87" s="277"/>
      <c r="J87" s="249"/>
      <c r="K87" s="250"/>
      <c r="M87" s="254"/>
      <c r="N87" s="278"/>
      <c r="O87" s="234"/>
    </row>
    <row r="88" spans="1:15" ht="45" customHeight="1">
      <c r="A88" s="1658" t="s">
        <v>1153</v>
      </c>
      <c r="B88" s="279" t="s">
        <v>1141</v>
      </c>
      <c r="C88" s="1659">
        <v>1</v>
      </c>
      <c r="D88" s="1661" t="s">
        <v>129</v>
      </c>
      <c r="E88" s="252" t="s">
        <v>1150</v>
      </c>
      <c r="F88" s="1378">
        <v>2</v>
      </c>
      <c r="G88" s="1661" t="s">
        <v>1143</v>
      </c>
      <c r="H88" s="252" t="s">
        <v>1150</v>
      </c>
      <c r="I88" s="1656" t="s">
        <v>1152</v>
      </c>
      <c r="J88" s="253">
        <v>66.510000000000005</v>
      </c>
      <c r="K88" s="236" t="s">
        <v>740</v>
      </c>
      <c r="L88" s="1655"/>
      <c r="M88" s="254"/>
      <c r="N88" s="1656" t="s">
        <v>1151</v>
      </c>
      <c r="O88" s="234"/>
    </row>
    <row r="89" spans="1:15" ht="45" customHeight="1">
      <c r="A89" s="1658"/>
      <c r="B89" s="254" t="s">
        <v>1138</v>
      </c>
      <c r="C89" s="1660"/>
      <c r="D89" s="1662"/>
      <c r="E89" s="252" t="s">
        <v>1150</v>
      </c>
      <c r="F89" s="1379"/>
      <c r="G89" s="1662"/>
      <c r="H89" s="280" t="s">
        <v>1149</v>
      </c>
      <c r="I89" s="1663"/>
      <c r="J89" s="253">
        <v>2</v>
      </c>
      <c r="K89" s="236" t="s">
        <v>1143</v>
      </c>
      <c r="L89" s="1655"/>
      <c r="M89" s="254" t="s">
        <v>476</v>
      </c>
      <c r="N89" s="1657"/>
      <c r="O89" s="234"/>
    </row>
    <row r="90" spans="1:15" ht="45" customHeight="1">
      <c r="A90" s="1658" t="s">
        <v>1148</v>
      </c>
      <c r="B90" s="279" t="s">
        <v>1141</v>
      </c>
      <c r="C90" s="1659">
        <v>1</v>
      </c>
      <c r="D90" s="1661" t="s">
        <v>129</v>
      </c>
      <c r="E90" s="252" t="s">
        <v>1145</v>
      </c>
      <c r="F90" s="1378">
        <v>4</v>
      </c>
      <c r="G90" s="1661" t="s">
        <v>1147</v>
      </c>
      <c r="H90" s="252" t="s">
        <v>1145</v>
      </c>
      <c r="I90" s="1656" t="s">
        <v>1140</v>
      </c>
      <c r="J90" s="253">
        <v>66.510000000000005</v>
      </c>
      <c r="K90" s="236" t="s">
        <v>740</v>
      </c>
      <c r="L90" s="1655"/>
      <c r="M90" s="254"/>
      <c r="N90" s="1656" t="s">
        <v>1146</v>
      </c>
      <c r="O90" s="234"/>
    </row>
    <row r="91" spans="1:15" ht="45" customHeight="1">
      <c r="A91" s="1658"/>
      <c r="B91" s="254" t="s">
        <v>1138</v>
      </c>
      <c r="C91" s="1660"/>
      <c r="D91" s="1662"/>
      <c r="E91" s="252" t="s">
        <v>1145</v>
      </c>
      <c r="F91" s="1379"/>
      <c r="G91" s="1662"/>
      <c r="H91" s="280" t="s">
        <v>1144</v>
      </c>
      <c r="I91" s="1663"/>
      <c r="J91" s="253">
        <v>2</v>
      </c>
      <c r="K91" s="236" t="s">
        <v>1143</v>
      </c>
      <c r="L91" s="1655"/>
      <c r="M91" s="254" t="s">
        <v>476</v>
      </c>
      <c r="N91" s="1657"/>
      <c r="O91" s="234"/>
    </row>
    <row r="92" spans="1:15" ht="45" customHeight="1">
      <c r="A92" s="1658" t="s">
        <v>1142</v>
      </c>
      <c r="B92" s="279" t="s">
        <v>1141</v>
      </c>
      <c r="C92" s="1659">
        <v>1</v>
      </c>
      <c r="D92" s="1661" t="s">
        <v>129</v>
      </c>
      <c r="E92" s="252" t="s">
        <v>1137</v>
      </c>
      <c r="F92" s="1382">
        <v>1</v>
      </c>
      <c r="G92" s="1661" t="s">
        <v>129</v>
      </c>
      <c r="H92" s="252" t="s">
        <v>1137</v>
      </c>
      <c r="I92" s="1656" t="s">
        <v>1140</v>
      </c>
      <c r="J92" s="253">
        <v>703</v>
      </c>
      <c r="K92" s="236" t="s">
        <v>460</v>
      </c>
      <c r="L92" s="1655"/>
      <c r="M92" s="254"/>
      <c r="N92" s="1656" t="s">
        <v>1139</v>
      </c>
      <c r="O92" s="234"/>
    </row>
    <row r="93" spans="1:15" ht="45" customHeight="1">
      <c r="A93" s="1658"/>
      <c r="B93" s="254" t="s">
        <v>1138</v>
      </c>
      <c r="C93" s="1660"/>
      <c r="D93" s="1662"/>
      <c r="E93" s="252" t="s">
        <v>1137</v>
      </c>
      <c r="F93" s="1538"/>
      <c r="G93" s="1662"/>
      <c r="H93" s="280" t="s">
        <v>1136</v>
      </c>
      <c r="I93" s="1663"/>
      <c r="J93" s="253">
        <v>1</v>
      </c>
      <c r="K93" s="236" t="s">
        <v>129</v>
      </c>
      <c r="L93" s="1655"/>
      <c r="M93" s="254" t="s">
        <v>476</v>
      </c>
      <c r="N93" s="1657"/>
      <c r="O93" s="234"/>
    </row>
    <row r="94" spans="1:15" ht="45" customHeight="1">
      <c r="A94" s="281"/>
      <c r="B94" s="254"/>
      <c r="C94" s="282"/>
      <c r="D94" s="283"/>
      <c r="E94" s="252"/>
      <c r="F94" s="123"/>
      <c r="G94" s="284"/>
      <c r="H94" s="252"/>
      <c r="I94" s="160"/>
      <c r="J94" s="253"/>
      <c r="K94" s="236"/>
      <c r="L94" s="285"/>
      <c r="M94" s="254"/>
      <c r="N94" s="286"/>
      <c r="O94" s="234"/>
    </row>
    <row r="95" spans="1:15" ht="45" customHeight="1">
      <c r="A95" s="281"/>
      <c r="B95" s="254"/>
      <c r="C95" s="282"/>
      <c r="D95" s="283"/>
      <c r="E95" s="252"/>
      <c r="F95" s="123"/>
      <c r="G95" s="284"/>
      <c r="H95" s="252"/>
      <c r="I95" s="160"/>
      <c r="J95" s="253"/>
      <c r="K95" s="236"/>
      <c r="L95" s="285"/>
      <c r="M95" s="254"/>
      <c r="N95" s="286"/>
      <c r="O95" s="234"/>
    </row>
    <row r="96" spans="1:15" ht="45" customHeight="1">
      <c r="A96" s="281"/>
      <c r="B96" s="254"/>
      <c r="C96" s="282"/>
      <c r="D96" s="283"/>
      <c r="E96" s="252"/>
      <c r="F96" s="123"/>
      <c r="G96" s="284"/>
      <c r="H96" s="252"/>
      <c r="I96" s="160"/>
      <c r="J96" s="253"/>
      <c r="K96" s="236"/>
      <c r="L96" s="285"/>
      <c r="M96" s="254"/>
      <c r="N96" s="286"/>
      <c r="O96" s="234"/>
    </row>
    <row r="97" spans="1:15" ht="45" customHeight="1">
      <c r="A97" s="281"/>
      <c r="B97" s="254"/>
      <c r="C97" s="282"/>
      <c r="D97" s="283"/>
      <c r="E97" s="252"/>
      <c r="F97" s="123"/>
      <c r="G97" s="284"/>
      <c r="H97" s="252"/>
      <c r="I97" s="160"/>
      <c r="J97" s="253"/>
      <c r="K97" s="236"/>
      <c r="L97" s="285"/>
      <c r="M97" s="254"/>
      <c r="N97" s="286"/>
      <c r="O97" s="234"/>
    </row>
    <row r="98" spans="1:15" ht="45" customHeight="1">
      <c r="A98" s="281"/>
      <c r="B98" s="254"/>
      <c r="C98" s="282"/>
      <c r="D98" s="283"/>
      <c r="E98" s="252"/>
      <c r="F98" s="123"/>
      <c r="G98" s="284"/>
      <c r="H98" s="252"/>
      <c r="I98" s="160"/>
      <c r="J98" s="253"/>
      <c r="K98" s="236"/>
      <c r="L98" s="285"/>
      <c r="M98" s="254"/>
      <c r="N98" s="286"/>
      <c r="O98" s="234"/>
    </row>
    <row r="99" spans="1:15" ht="45" customHeight="1">
      <c r="A99" s="281"/>
      <c r="B99" s="254"/>
      <c r="C99" s="282"/>
      <c r="D99" s="283"/>
      <c r="E99" s="252"/>
      <c r="F99" s="123"/>
      <c r="G99" s="284"/>
      <c r="H99" s="252"/>
      <c r="I99" s="160"/>
      <c r="J99" s="253"/>
      <c r="K99" s="236"/>
      <c r="L99" s="285"/>
      <c r="M99" s="254"/>
      <c r="N99" s="286"/>
      <c r="O99" s="234"/>
    </row>
    <row r="100" spans="1:15" ht="45" customHeight="1">
      <c r="A100" s="281"/>
      <c r="B100" s="254"/>
      <c r="C100" s="282"/>
      <c r="D100" s="283"/>
      <c r="E100" s="252"/>
      <c r="F100" s="123"/>
      <c r="G100" s="284"/>
      <c r="H100" s="252"/>
      <c r="I100" s="160"/>
      <c r="J100" s="253"/>
      <c r="K100" s="236"/>
      <c r="L100" s="285"/>
      <c r="M100" s="254"/>
      <c r="N100" s="286"/>
      <c r="O100" s="234"/>
    </row>
    <row r="101" spans="1:15" ht="45" customHeight="1">
      <c r="A101" s="281"/>
      <c r="B101" s="254"/>
      <c r="C101" s="282"/>
      <c r="D101" s="283"/>
      <c r="E101" s="252"/>
      <c r="F101" s="123"/>
      <c r="G101" s="284"/>
      <c r="H101" s="252"/>
      <c r="I101" s="160"/>
      <c r="J101" s="253"/>
      <c r="K101" s="236"/>
      <c r="L101" s="285"/>
      <c r="M101" s="254"/>
      <c r="N101" s="286"/>
      <c r="O101" s="234"/>
    </row>
    <row r="102" spans="1:15" ht="45" customHeight="1">
      <c r="A102" s="281"/>
      <c r="B102" s="254"/>
      <c r="C102" s="282"/>
      <c r="D102" s="283"/>
      <c r="E102" s="252"/>
      <c r="F102" s="123"/>
      <c r="G102" s="284"/>
      <c r="H102" s="252"/>
      <c r="I102" s="160"/>
      <c r="J102" s="253"/>
      <c r="K102" s="236"/>
      <c r="L102" s="285"/>
      <c r="M102" s="254"/>
      <c r="N102" s="286"/>
      <c r="O102" s="234"/>
    </row>
    <row r="103" spans="1:15" ht="45" customHeight="1">
      <c r="A103" s="281"/>
      <c r="B103" s="254"/>
      <c r="C103" s="282"/>
      <c r="D103" s="283"/>
      <c r="E103" s="252"/>
      <c r="F103" s="123"/>
      <c r="G103" s="284"/>
      <c r="H103" s="252"/>
      <c r="I103" s="160"/>
      <c r="J103" s="253"/>
      <c r="K103" s="236"/>
      <c r="L103" s="285"/>
      <c r="M103" s="254"/>
      <c r="N103" s="286"/>
      <c r="O103" s="234"/>
    </row>
    <row r="104" spans="1:15" ht="45" customHeight="1">
      <c r="A104" s="281"/>
      <c r="B104" s="254"/>
      <c r="C104" s="282"/>
      <c r="D104" s="283"/>
      <c r="E104" s="252"/>
      <c r="F104" s="123"/>
      <c r="G104" s="284"/>
      <c r="H104" s="252"/>
      <c r="I104" s="160"/>
      <c r="J104" s="253"/>
      <c r="K104" s="236"/>
      <c r="L104" s="285"/>
      <c r="M104" s="254"/>
      <c r="N104" s="286"/>
      <c r="O104" s="234"/>
    </row>
    <row r="105" spans="1:15" ht="45" customHeight="1">
      <c r="A105" s="281"/>
      <c r="B105" s="254"/>
      <c r="C105" s="282"/>
      <c r="D105" s="283"/>
      <c r="E105" s="252"/>
      <c r="F105" s="123"/>
      <c r="G105" s="284"/>
      <c r="H105" s="252"/>
      <c r="I105" s="160"/>
      <c r="J105" s="253"/>
      <c r="K105" s="236"/>
      <c r="L105" s="285"/>
      <c r="M105" s="254"/>
      <c r="N105" s="286"/>
      <c r="O105" s="234"/>
    </row>
    <row r="106" spans="1:15" ht="45" customHeight="1">
      <c r="A106" s="281"/>
      <c r="B106" s="254"/>
      <c r="C106" s="282"/>
      <c r="D106" s="283"/>
      <c r="E106" s="252"/>
      <c r="F106" s="123"/>
      <c r="G106" s="284"/>
      <c r="H106" s="252"/>
      <c r="I106" s="160"/>
      <c r="J106" s="253"/>
      <c r="K106" s="236"/>
      <c r="L106" s="285"/>
      <c r="M106" s="254"/>
      <c r="N106" s="286"/>
      <c r="O106" s="234"/>
    </row>
    <row r="107" spans="1:15" ht="45" customHeight="1">
      <c r="A107" s="281"/>
      <c r="B107" s="254"/>
      <c r="C107" s="282"/>
      <c r="D107" s="283"/>
      <c r="E107" s="252"/>
      <c r="F107" s="123"/>
      <c r="G107" s="284"/>
      <c r="H107" s="252"/>
      <c r="I107" s="160"/>
      <c r="J107" s="253"/>
      <c r="K107" s="236"/>
      <c r="L107" s="285"/>
      <c r="M107" s="254"/>
      <c r="N107" s="286"/>
      <c r="O107" s="234"/>
    </row>
    <row r="108" spans="1:15" ht="45" customHeight="1">
      <c r="A108" s="281"/>
      <c r="B108" s="254"/>
      <c r="C108" s="282"/>
      <c r="D108" s="283"/>
      <c r="E108" s="252"/>
      <c r="F108" s="123"/>
      <c r="G108" s="284"/>
      <c r="H108" s="252"/>
      <c r="I108" s="160"/>
      <c r="J108" s="253"/>
      <c r="K108" s="236"/>
      <c r="L108" s="285"/>
      <c r="M108" s="254"/>
      <c r="N108" s="286"/>
      <c r="O108" s="234"/>
    </row>
    <row r="109" spans="1:15" ht="45" customHeight="1">
      <c r="A109" s="281"/>
      <c r="B109" s="254"/>
      <c r="C109" s="282"/>
      <c r="D109" s="283"/>
      <c r="E109" s="252"/>
      <c r="F109" s="123"/>
      <c r="G109" s="284"/>
      <c r="H109" s="252"/>
      <c r="I109" s="160"/>
      <c r="J109" s="253"/>
      <c r="K109" s="236"/>
      <c r="L109" s="285"/>
      <c r="M109" s="254"/>
      <c r="N109" s="286"/>
      <c r="O109" s="234"/>
    </row>
    <row r="110" spans="1:15" ht="45" customHeight="1">
      <c r="A110" s="281"/>
      <c r="B110" s="254"/>
      <c r="C110" s="282"/>
      <c r="D110" s="283"/>
      <c r="E110" s="252"/>
      <c r="F110" s="123"/>
      <c r="G110" s="284"/>
      <c r="H110" s="252"/>
      <c r="I110" s="160"/>
      <c r="J110" s="253"/>
      <c r="K110" s="236"/>
      <c r="L110" s="285"/>
      <c r="M110" s="254"/>
      <c r="N110" s="286"/>
      <c r="O110" s="234"/>
    </row>
    <row r="111" spans="1:15" ht="45" customHeight="1">
      <c r="A111" s="281"/>
      <c r="B111" s="254"/>
      <c r="C111" s="282"/>
      <c r="D111" s="283"/>
      <c r="E111" s="252"/>
      <c r="F111" s="123"/>
      <c r="G111" s="284"/>
      <c r="H111" s="252"/>
      <c r="I111" s="160"/>
      <c r="J111" s="253"/>
      <c r="K111" s="236"/>
      <c r="L111" s="285"/>
      <c r="M111" s="254"/>
      <c r="N111" s="286"/>
      <c r="O111" s="234"/>
    </row>
    <row r="112" spans="1:15" ht="45" customHeight="1">
      <c r="A112" s="281"/>
      <c r="B112" s="254"/>
      <c r="C112" s="282"/>
      <c r="D112" s="283"/>
      <c r="E112" s="252"/>
      <c r="F112" s="123"/>
      <c r="G112" s="284"/>
      <c r="H112" s="252"/>
      <c r="I112" s="160"/>
      <c r="J112" s="253"/>
      <c r="K112" s="236"/>
      <c r="L112" s="285"/>
      <c r="M112" s="254"/>
      <c r="N112" s="286"/>
      <c r="O112" s="234"/>
    </row>
    <row r="113" spans="1:15" ht="45" customHeight="1">
      <c r="A113" s="281"/>
      <c r="B113" s="254"/>
      <c r="C113" s="282"/>
      <c r="D113" s="283"/>
      <c r="E113" s="252"/>
      <c r="F113" s="123"/>
      <c r="G113" s="284"/>
      <c r="H113" s="252"/>
      <c r="I113" s="160"/>
      <c r="J113" s="253"/>
      <c r="K113" s="236"/>
      <c r="L113" s="285"/>
      <c r="M113" s="254"/>
      <c r="N113" s="286"/>
      <c r="O113" s="234"/>
    </row>
    <row r="114" spans="1:15" ht="45" customHeight="1">
      <c r="A114" s="281"/>
      <c r="B114" s="254"/>
      <c r="C114" s="282"/>
      <c r="D114" s="283"/>
      <c r="E114" s="252"/>
      <c r="F114" s="123"/>
      <c r="G114" s="284"/>
      <c r="H114" s="252"/>
      <c r="I114" s="160"/>
      <c r="J114" s="253"/>
      <c r="K114" s="236"/>
      <c r="L114" s="285"/>
      <c r="M114" s="254"/>
      <c r="N114" s="286"/>
      <c r="O114" s="234"/>
    </row>
    <row r="115" spans="1:15" ht="45" customHeight="1">
      <c r="A115" s="281"/>
      <c r="B115" s="254"/>
      <c r="C115" s="282"/>
      <c r="D115" s="283"/>
      <c r="E115" s="252"/>
      <c r="F115" s="123"/>
      <c r="G115" s="284"/>
      <c r="H115" s="252"/>
      <c r="I115" s="160"/>
      <c r="J115" s="253"/>
      <c r="K115" s="236"/>
      <c r="L115" s="285"/>
      <c r="M115" s="254"/>
      <c r="N115" s="286"/>
      <c r="O115" s="234"/>
    </row>
    <row r="116" spans="1:15" ht="45" customHeight="1">
      <c r="A116" s="281"/>
      <c r="B116" s="254"/>
      <c r="C116" s="282"/>
      <c r="D116" s="283"/>
      <c r="E116" s="252"/>
      <c r="F116" s="123"/>
      <c r="G116" s="284"/>
      <c r="H116" s="252"/>
      <c r="I116" s="160"/>
      <c r="J116" s="253"/>
      <c r="K116" s="236"/>
      <c r="L116" s="285"/>
      <c r="M116" s="254"/>
      <c r="N116" s="286"/>
      <c r="O116" s="234"/>
    </row>
    <row r="117" spans="1:15" ht="45" customHeight="1">
      <c r="A117" s="281"/>
      <c r="B117" s="254"/>
      <c r="C117" s="282"/>
      <c r="D117" s="283"/>
      <c r="E117" s="252"/>
      <c r="F117" s="123"/>
      <c r="G117" s="284"/>
      <c r="H117" s="252"/>
      <c r="I117" s="160"/>
      <c r="J117" s="253"/>
      <c r="K117" s="236"/>
      <c r="L117" s="285"/>
      <c r="M117" s="254"/>
      <c r="N117" s="286"/>
      <c r="O117" s="234"/>
    </row>
    <row r="118" spans="1:15" ht="45" customHeight="1">
      <c r="A118" s="281"/>
      <c r="B118" s="254"/>
      <c r="C118" s="282"/>
      <c r="D118" s="283"/>
      <c r="E118" s="252"/>
      <c r="F118" s="123"/>
      <c r="G118" s="284"/>
      <c r="H118" s="252"/>
      <c r="I118" s="160"/>
      <c r="J118" s="253"/>
      <c r="K118" s="236"/>
      <c r="L118" s="285"/>
      <c r="M118" s="254"/>
      <c r="N118" s="286"/>
      <c r="O118" s="234"/>
    </row>
    <row r="119" spans="1:15" ht="45" customHeight="1">
      <c r="A119" s="281"/>
      <c r="B119" s="254"/>
      <c r="C119" s="282"/>
      <c r="D119" s="283"/>
      <c r="E119" s="252"/>
      <c r="F119" s="123"/>
      <c r="G119" s="284"/>
      <c r="H119" s="252"/>
      <c r="I119" s="160"/>
      <c r="J119" s="253"/>
      <c r="K119" s="236"/>
      <c r="L119" s="285"/>
      <c r="M119" s="254"/>
      <c r="N119" s="286"/>
      <c r="O119" s="234"/>
    </row>
    <row r="120" spans="1:15" ht="45" customHeight="1">
      <c r="A120" s="281"/>
      <c r="B120" s="254"/>
      <c r="C120" s="282"/>
      <c r="D120" s="283"/>
      <c r="E120" s="252"/>
      <c r="F120" s="123"/>
      <c r="G120" s="284"/>
      <c r="H120" s="252"/>
      <c r="I120" s="160"/>
      <c r="J120" s="253"/>
      <c r="K120" s="236"/>
      <c r="L120" s="285"/>
      <c r="M120" s="254"/>
      <c r="N120" s="286"/>
      <c r="O120" s="234"/>
    </row>
    <row r="121" spans="1:15" ht="45" customHeight="1">
      <c r="A121" s="281"/>
      <c r="B121" s="254"/>
      <c r="C121" s="282"/>
      <c r="D121" s="283"/>
      <c r="E121" s="252"/>
      <c r="F121" s="123"/>
      <c r="G121" s="284"/>
      <c r="H121" s="252"/>
      <c r="I121" s="160"/>
      <c r="J121" s="253"/>
      <c r="K121" s="236"/>
      <c r="L121" s="285"/>
      <c r="M121" s="254"/>
      <c r="N121" s="286"/>
      <c r="O121" s="234"/>
    </row>
    <row r="122" spans="1:15" ht="45" customHeight="1">
      <c r="A122" s="281"/>
      <c r="B122" s="254"/>
      <c r="C122" s="282"/>
      <c r="D122" s="283"/>
      <c r="E122" s="252"/>
      <c r="F122" s="123"/>
      <c r="G122" s="284"/>
      <c r="H122" s="252"/>
      <c r="I122" s="160"/>
      <c r="J122" s="253"/>
      <c r="K122" s="236"/>
      <c r="L122" s="285"/>
      <c r="M122" s="254"/>
      <c r="N122" s="286"/>
      <c r="O122" s="234"/>
    </row>
    <row r="123" spans="1:15" ht="45" customHeight="1">
      <c r="A123" s="281"/>
      <c r="B123" s="254"/>
      <c r="C123" s="282"/>
      <c r="D123" s="283"/>
      <c r="E123" s="252"/>
      <c r="F123" s="123"/>
      <c r="G123" s="284"/>
      <c r="H123" s="252"/>
      <c r="I123" s="160"/>
      <c r="J123" s="253"/>
      <c r="K123" s="236"/>
      <c r="L123" s="285"/>
      <c r="M123" s="254"/>
      <c r="N123" s="286"/>
      <c r="O123" s="234"/>
    </row>
    <row r="124" spans="1:15" ht="45" customHeight="1">
      <c r="A124" s="281"/>
      <c r="B124" s="254"/>
      <c r="C124" s="282"/>
      <c r="D124" s="283"/>
      <c r="E124" s="252"/>
      <c r="F124" s="123"/>
      <c r="G124" s="284"/>
      <c r="H124" s="252"/>
      <c r="I124" s="160"/>
      <c r="J124" s="253"/>
      <c r="K124" s="236"/>
      <c r="L124" s="285"/>
      <c r="M124" s="254"/>
      <c r="N124" s="286"/>
      <c r="O124" s="234"/>
    </row>
    <row r="125" spans="1:15" ht="45" customHeight="1">
      <c r="A125" s="281"/>
      <c r="B125" s="254"/>
      <c r="C125" s="282"/>
      <c r="D125" s="283"/>
      <c r="E125" s="252"/>
      <c r="F125" s="123"/>
      <c r="G125" s="284"/>
      <c r="H125" s="252"/>
      <c r="I125" s="160"/>
      <c r="J125" s="253"/>
      <c r="K125" s="236"/>
      <c r="L125" s="285"/>
      <c r="M125" s="254"/>
      <c r="N125" s="286"/>
      <c r="O125" s="234"/>
    </row>
    <row r="126" spans="1:15" ht="45" customHeight="1">
      <c r="A126" s="281"/>
      <c r="B126" s="254"/>
      <c r="C126" s="282"/>
      <c r="D126" s="283"/>
      <c r="E126" s="252"/>
      <c r="F126" s="123"/>
      <c r="G126" s="284"/>
      <c r="H126" s="252"/>
      <c r="I126" s="160"/>
      <c r="J126" s="253"/>
      <c r="K126" s="236"/>
      <c r="L126" s="285"/>
      <c r="M126" s="254"/>
      <c r="N126" s="286"/>
      <c r="O126" s="234"/>
    </row>
    <row r="127" spans="1:15" ht="45" customHeight="1">
      <c r="A127" s="281"/>
      <c r="B127" s="254"/>
      <c r="C127" s="282"/>
      <c r="D127" s="283"/>
      <c r="E127" s="252"/>
      <c r="F127" s="123"/>
      <c r="G127" s="284"/>
      <c r="H127" s="252"/>
      <c r="I127" s="160"/>
      <c r="J127" s="253"/>
      <c r="K127" s="236"/>
      <c r="L127" s="285"/>
      <c r="M127" s="254"/>
      <c r="N127" s="286"/>
      <c r="O127" s="234"/>
    </row>
    <row r="128" spans="1:15" ht="45" customHeight="1">
      <c r="A128" s="281"/>
      <c r="B128" s="254"/>
      <c r="C128" s="282"/>
      <c r="D128" s="283"/>
      <c r="E128" s="252"/>
      <c r="F128" s="123"/>
      <c r="G128" s="284"/>
      <c r="H128" s="252"/>
      <c r="I128" s="160"/>
      <c r="J128" s="253"/>
      <c r="K128" s="236"/>
      <c r="L128" s="285"/>
      <c r="M128" s="254"/>
      <c r="N128" s="286"/>
      <c r="O128" s="234"/>
    </row>
    <row r="129" spans="1:15" ht="45" customHeight="1">
      <c r="A129" s="281"/>
      <c r="B129" s="254"/>
      <c r="C129" s="282"/>
      <c r="D129" s="283"/>
      <c r="E129" s="252"/>
      <c r="F129" s="123"/>
      <c r="G129" s="284"/>
      <c r="H129" s="252"/>
      <c r="I129" s="160"/>
      <c r="J129" s="253"/>
      <c r="K129" s="236"/>
      <c r="L129" s="285"/>
      <c r="M129" s="254"/>
      <c r="N129" s="286"/>
      <c r="O129" s="234"/>
    </row>
    <row r="130" spans="1:15" ht="45" customHeight="1">
      <c r="A130" s="281"/>
      <c r="B130" s="254"/>
      <c r="C130" s="282"/>
      <c r="D130" s="283"/>
      <c r="E130" s="252"/>
      <c r="F130" s="123"/>
      <c r="G130" s="284"/>
      <c r="H130" s="252"/>
      <c r="I130" s="160"/>
      <c r="J130" s="253"/>
      <c r="K130" s="236"/>
      <c r="L130" s="285"/>
      <c r="M130" s="254"/>
      <c r="N130" s="286"/>
      <c r="O130" s="234"/>
    </row>
    <row r="131" spans="1:15" ht="45" customHeight="1">
      <c r="A131" s="281"/>
      <c r="B131" s="254"/>
      <c r="C131" s="282"/>
      <c r="D131" s="283"/>
      <c r="E131" s="252"/>
      <c r="F131" s="123"/>
      <c r="G131" s="284"/>
      <c r="H131" s="252"/>
      <c r="I131" s="160"/>
      <c r="J131" s="253"/>
      <c r="K131" s="236"/>
      <c r="L131" s="285"/>
      <c r="M131" s="254"/>
      <c r="N131" s="286"/>
      <c r="O131" s="234"/>
    </row>
    <row r="132" spans="1:15" ht="45" customHeight="1">
      <c r="A132" s="281"/>
      <c r="B132" s="254"/>
      <c r="C132" s="282"/>
      <c r="D132" s="283"/>
      <c r="E132" s="252"/>
      <c r="F132" s="123"/>
      <c r="G132" s="284"/>
      <c r="H132" s="252"/>
      <c r="I132" s="160"/>
      <c r="J132" s="253"/>
      <c r="K132" s="236"/>
      <c r="L132" s="285"/>
      <c r="M132" s="254"/>
      <c r="N132" s="286"/>
      <c r="O132" s="234"/>
    </row>
    <row r="133" spans="1:15" ht="45" customHeight="1">
      <c r="A133" s="281"/>
      <c r="B133" s="254"/>
      <c r="C133" s="282"/>
      <c r="D133" s="283"/>
      <c r="E133" s="252"/>
      <c r="F133" s="123"/>
      <c r="G133" s="284"/>
      <c r="H133" s="252"/>
      <c r="I133" s="160"/>
      <c r="J133" s="253"/>
      <c r="K133" s="236"/>
      <c r="L133" s="285"/>
      <c r="M133" s="254"/>
      <c r="N133" s="286"/>
      <c r="O133" s="234"/>
    </row>
    <row r="134" spans="1:15" ht="45" customHeight="1">
      <c r="A134" s="281"/>
      <c r="B134" s="254"/>
      <c r="C134" s="282"/>
      <c r="D134" s="283"/>
      <c r="E134" s="252"/>
      <c r="F134" s="123"/>
      <c r="G134" s="284"/>
      <c r="H134" s="252"/>
      <c r="I134" s="160"/>
      <c r="J134" s="253"/>
      <c r="K134" s="236"/>
      <c r="L134" s="285"/>
      <c r="M134" s="254"/>
      <c r="N134" s="286"/>
      <c r="O134" s="234"/>
    </row>
    <row r="135" spans="1:15" ht="45" customHeight="1">
      <c r="A135" s="281"/>
      <c r="B135" s="254"/>
      <c r="C135" s="282"/>
      <c r="D135" s="283"/>
      <c r="E135" s="252"/>
      <c r="F135" s="123"/>
      <c r="G135" s="284"/>
      <c r="H135" s="252"/>
      <c r="I135" s="160"/>
      <c r="J135" s="253"/>
      <c r="K135" s="236"/>
      <c r="L135" s="285"/>
      <c r="M135" s="254"/>
      <c r="N135" s="286"/>
      <c r="O135" s="234"/>
    </row>
    <row r="136" spans="1:15" ht="45" customHeight="1">
      <c r="A136" s="281"/>
      <c r="B136" s="254"/>
      <c r="C136" s="282"/>
      <c r="D136" s="283"/>
      <c r="E136" s="252"/>
      <c r="F136" s="123"/>
      <c r="G136" s="284"/>
      <c r="H136" s="252"/>
      <c r="I136" s="160"/>
      <c r="J136" s="253"/>
      <c r="K136" s="236"/>
      <c r="L136" s="285"/>
      <c r="M136" s="254"/>
      <c r="N136" s="286"/>
      <c r="O136" s="234"/>
    </row>
    <row r="137" spans="1:15" ht="45" customHeight="1">
      <c r="A137" s="281"/>
      <c r="B137" s="254"/>
      <c r="C137" s="282"/>
      <c r="D137" s="283"/>
      <c r="E137" s="252"/>
      <c r="F137" s="123"/>
      <c r="G137" s="284"/>
      <c r="H137" s="252"/>
      <c r="I137" s="160"/>
      <c r="J137" s="253"/>
      <c r="K137" s="236"/>
      <c r="L137" s="285"/>
      <c r="M137" s="254"/>
      <c r="N137" s="286"/>
      <c r="O137" s="234"/>
    </row>
    <row r="138" spans="1:15" ht="45" customHeight="1">
      <c r="A138" s="281"/>
      <c r="B138" s="254"/>
      <c r="C138" s="282"/>
      <c r="D138" s="283"/>
      <c r="E138" s="252"/>
      <c r="F138" s="123"/>
      <c r="G138" s="284"/>
      <c r="H138" s="252"/>
      <c r="I138" s="160"/>
      <c r="J138" s="253"/>
      <c r="K138" s="236"/>
      <c r="L138" s="285"/>
      <c r="M138" s="254"/>
      <c r="N138" s="286"/>
      <c r="O138" s="234"/>
    </row>
    <row r="139" spans="1:15" ht="45" customHeight="1">
      <c r="A139" s="281"/>
      <c r="B139" s="254"/>
      <c r="C139" s="282"/>
      <c r="D139" s="283"/>
      <c r="E139" s="252"/>
      <c r="F139" s="123"/>
      <c r="G139" s="284"/>
      <c r="H139" s="252"/>
      <c r="I139" s="160"/>
      <c r="J139" s="253"/>
      <c r="K139" s="236"/>
      <c r="L139" s="285"/>
      <c r="M139" s="254"/>
      <c r="N139" s="286"/>
      <c r="O139" s="234"/>
    </row>
    <row r="140" spans="1:15" ht="45" customHeight="1">
      <c r="A140" s="281"/>
      <c r="B140" s="254"/>
      <c r="C140" s="282"/>
      <c r="D140" s="283"/>
      <c r="E140" s="252"/>
      <c r="F140" s="123"/>
      <c r="G140" s="284"/>
      <c r="H140" s="252"/>
      <c r="I140" s="160"/>
      <c r="J140" s="253"/>
      <c r="K140" s="236"/>
      <c r="L140" s="285"/>
      <c r="M140" s="254"/>
      <c r="N140" s="286"/>
      <c r="O140" s="234"/>
    </row>
    <row r="141" spans="1:15" ht="45" customHeight="1">
      <c r="A141" s="281"/>
      <c r="B141" s="254"/>
      <c r="C141" s="282"/>
      <c r="D141" s="283"/>
      <c r="E141" s="252"/>
      <c r="F141" s="123"/>
      <c r="G141" s="284"/>
      <c r="H141" s="252"/>
      <c r="I141" s="160"/>
      <c r="J141" s="253"/>
      <c r="K141" s="236"/>
      <c r="L141" s="285"/>
      <c r="M141" s="254"/>
      <c r="N141" s="286"/>
      <c r="O141" s="234"/>
    </row>
    <row r="142" spans="1:15" ht="45" customHeight="1">
      <c r="A142" s="281"/>
      <c r="B142" s="254"/>
      <c r="C142" s="282"/>
      <c r="D142" s="283"/>
      <c r="E142" s="252"/>
      <c r="F142" s="123"/>
      <c r="G142" s="284"/>
      <c r="H142" s="252"/>
      <c r="I142" s="160"/>
      <c r="J142" s="253"/>
      <c r="K142" s="236"/>
      <c r="L142" s="285"/>
      <c r="M142" s="254"/>
      <c r="N142" s="286"/>
      <c r="O142" s="234"/>
    </row>
    <row r="143" spans="1:15" ht="45" customHeight="1">
      <c r="A143" s="281"/>
      <c r="B143" s="254"/>
      <c r="C143" s="282"/>
      <c r="D143" s="283"/>
      <c r="E143" s="252"/>
      <c r="F143" s="123"/>
      <c r="G143" s="284"/>
      <c r="H143" s="252"/>
      <c r="I143" s="160"/>
      <c r="J143" s="253"/>
      <c r="K143" s="236"/>
      <c r="L143" s="285"/>
      <c r="M143" s="254"/>
      <c r="N143" s="286"/>
      <c r="O143" s="234"/>
    </row>
    <row r="144" spans="1:15" ht="45" customHeight="1">
      <c r="A144" s="281"/>
      <c r="B144" s="254"/>
      <c r="C144" s="282"/>
      <c r="D144" s="283"/>
      <c r="E144" s="252"/>
      <c r="F144" s="123"/>
      <c r="G144" s="284"/>
      <c r="H144" s="252"/>
      <c r="I144" s="160"/>
      <c r="J144" s="253"/>
      <c r="K144" s="236"/>
      <c r="L144" s="285"/>
      <c r="M144" s="254"/>
      <c r="N144" s="286"/>
      <c r="O144" s="234"/>
    </row>
    <row r="145" spans="1:15" ht="45" customHeight="1">
      <c r="A145" s="281"/>
      <c r="B145" s="254"/>
      <c r="C145" s="282"/>
      <c r="D145" s="283"/>
      <c r="E145" s="252"/>
      <c r="F145" s="123"/>
      <c r="G145" s="284"/>
      <c r="H145" s="252"/>
      <c r="I145" s="160"/>
      <c r="J145" s="253"/>
      <c r="K145" s="236"/>
      <c r="L145" s="285"/>
      <c r="M145" s="254"/>
      <c r="N145" s="286"/>
      <c r="O145" s="234"/>
    </row>
    <row r="146" spans="1:15" ht="45" customHeight="1">
      <c r="A146" s="281"/>
      <c r="B146" s="254"/>
      <c r="C146" s="282"/>
      <c r="D146" s="283"/>
      <c r="E146" s="252"/>
      <c r="F146" s="123"/>
      <c r="G146" s="284"/>
      <c r="H146" s="252"/>
      <c r="I146" s="160"/>
      <c r="J146" s="253"/>
      <c r="K146" s="236"/>
      <c r="L146" s="285"/>
      <c r="M146" s="254"/>
      <c r="N146" s="286"/>
      <c r="O146" s="234"/>
    </row>
    <row r="147" spans="1:15" ht="45" customHeight="1">
      <c r="A147" s="281"/>
      <c r="B147" s="254"/>
      <c r="C147" s="282"/>
      <c r="D147" s="283"/>
      <c r="E147" s="252"/>
      <c r="F147" s="123"/>
      <c r="G147" s="284"/>
      <c r="H147" s="252"/>
      <c r="I147" s="160"/>
      <c r="J147" s="253"/>
      <c r="K147" s="236"/>
      <c r="L147" s="285"/>
      <c r="M147" s="254"/>
      <c r="N147" s="286"/>
      <c r="O147" s="234"/>
    </row>
    <row r="148" spans="1:15" ht="45" customHeight="1">
      <c r="A148" s="281"/>
      <c r="B148" s="254"/>
      <c r="C148" s="282"/>
      <c r="D148" s="283"/>
      <c r="E148" s="252"/>
      <c r="F148" s="123"/>
      <c r="G148" s="284"/>
      <c r="H148" s="252"/>
      <c r="I148" s="160"/>
      <c r="J148" s="253"/>
      <c r="K148" s="236"/>
      <c r="L148" s="285"/>
      <c r="M148" s="254"/>
      <c r="N148" s="286"/>
      <c r="O148" s="234"/>
    </row>
    <row r="149" spans="1:15" ht="45" customHeight="1">
      <c r="A149" s="281"/>
      <c r="B149" s="254"/>
      <c r="C149" s="282"/>
      <c r="D149" s="283"/>
      <c r="E149" s="252"/>
      <c r="F149" s="123"/>
      <c r="G149" s="284"/>
      <c r="H149" s="252"/>
      <c r="I149" s="160"/>
      <c r="J149" s="253"/>
      <c r="K149" s="236"/>
      <c r="L149" s="285"/>
      <c r="M149" s="254"/>
      <c r="N149" s="286"/>
      <c r="O149" s="234"/>
    </row>
    <row r="150" spans="1:15" ht="45" customHeight="1">
      <c r="A150" s="281"/>
      <c r="B150" s="254"/>
      <c r="C150" s="282"/>
      <c r="D150" s="283"/>
      <c r="E150" s="252"/>
      <c r="F150" s="123"/>
      <c r="G150" s="284"/>
      <c r="H150" s="252"/>
      <c r="I150" s="160"/>
      <c r="J150" s="253"/>
      <c r="K150" s="236"/>
      <c r="L150" s="285"/>
      <c r="M150" s="254"/>
      <c r="N150" s="286"/>
      <c r="O150" s="234"/>
    </row>
    <row r="151" spans="1:15" ht="45" customHeight="1">
      <c r="A151" s="281"/>
      <c r="B151" s="254"/>
      <c r="C151" s="282"/>
      <c r="D151" s="283"/>
      <c r="E151" s="252"/>
      <c r="F151" s="123"/>
      <c r="G151" s="284"/>
      <c r="H151" s="252"/>
      <c r="I151" s="160"/>
      <c r="J151" s="253"/>
      <c r="K151" s="236"/>
      <c r="L151" s="285"/>
      <c r="M151" s="254"/>
      <c r="N151" s="286"/>
      <c r="O151" s="234"/>
    </row>
    <row r="152" spans="1:15" ht="45" customHeight="1">
      <c r="A152" s="281"/>
      <c r="B152" s="254"/>
      <c r="C152" s="282"/>
      <c r="D152" s="283"/>
      <c r="E152" s="252"/>
      <c r="F152" s="123"/>
      <c r="G152" s="284"/>
      <c r="H152" s="252"/>
      <c r="I152" s="160"/>
      <c r="J152" s="253"/>
      <c r="K152" s="236"/>
      <c r="L152" s="285"/>
      <c r="M152" s="254"/>
      <c r="N152" s="286"/>
      <c r="O152" s="234"/>
    </row>
    <row r="153" spans="1:15" ht="45" customHeight="1">
      <c r="A153" s="281"/>
      <c r="B153" s="254"/>
      <c r="C153" s="282"/>
      <c r="D153" s="283"/>
      <c r="E153" s="252"/>
      <c r="F153" s="123"/>
      <c r="G153" s="284"/>
      <c r="H153" s="252"/>
      <c r="I153" s="160"/>
      <c r="J153" s="253"/>
      <c r="K153" s="236"/>
      <c r="L153" s="285"/>
      <c r="M153" s="254"/>
      <c r="N153" s="286"/>
      <c r="O153" s="234"/>
    </row>
    <row r="154" spans="1:15" ht="45" customHeight="1">
      <c r="A154" s="281"/>
      <c r="B154" s="254"/>
      <c r="C154" s="282"/>
      <c r="D154" s="283"/>
      <c r="E154" s="252"/>
      <c r="F154" s="123"/>
      <c r="G154" s="284"/>
      <c r="H154" s="252"/>
      <c r="I154" s="160"/>
      <c r="J154" s="253"/>
      <c r="K154" s="236"/>
      <c r="L154" s="285"/>
      <c r="M154" s="254"/>
      <c r="N154" s="286"/>
      <c r="O154" s="234"/>
    </row>
    <row r="155" spans="1:15" ht="45" customHeight="1">
      <c r="A155" s="281"/>
      <c r="B155" s="254"/>
      <c r="C155" s="282"/>
      <c r="D155" s="283"/>
      <c r="E155" s="252"/>
      <c r="F155" s="123"/>
      <c r="G155" s="284"/>
      <c r="H155" s="252"/>
      <c r="I155" s="160"/>
      <c r="J155" s="253"/>
      <c r="K155" s="236"/>
      <c r="L155" s="285"/>
      <c r="M155" s="254"/>
      <c r="N155" s="286"/>
      <c r="O155" s="234"/>
    </row>
    <row r="156" spans="1:15" ht="45" customHeight="1">
      <c r="A156" s="281"/>
      <c r="B156" s="254"/>
      <c r="C156" s="282"/>
      <c r="D156" s="283"/>
      <c r="E156" s="252"/>
      <c r="F156" s="123"/>
      <c r="G156" s="284"/>
      <c r="H156" s="252"/>
      <c r="I156" s="160"/>
      <c r="J156" s="253"/>
      <c r="K156" s="236"/>
      <c r="L156" s="285"/>
      <c r="M156" s="254"/>
      <c r="N156" s="286"/>
      <c r="O156" s="234"/>
    </row>
    <row r="157" spans="1:15" ht="45" customHeight="1">
      <c r="A157" s="281"/>
      <c r="B157" s="254"/>
      <c r="C157" s="282"/>
      <c r="D157" s="283"/>
      <c r="E157" s="252"/>
      <c r="F157" s="123"/>
      <c r="G157" s="284"/>
      <c r="H157" s="252"/>
      <c r="I157" s="160"/>
      <c r="J157" s="253"/>
      <c r="K157" s="236"/>
      <c r="L157" s="285"/>
      <c r="M157" s="254"/>
      <c r="N157" s="286"/>
      <c r="O157" s="234"/>
    </row>
    <row r="158" spans="1:15" ht="45" customHeight="1">
      <c r="A158" s="281"/>
      <c r="B158" s="254"/>
      <c r="C158" s="282"/>
      <c r="D158" s="283"/>
      <c r="E158" s="252"/>
      <c r="F158" s="123"/>
      <c r="G158" s="284"/>
      <c r="H158" s="252"/>
      <c r="I158" s="160"/>
      <c r="J158" s="253"/>
      <c r="K158" s="236"/>
      <c r="L158" s="285"/>
      <c r="M158" s="254"/>
      <c r="N158" s="286"/>
      <c r="O158" s="234"/>
    </row>
    <row r="159" spans="1:15" ht="45" customHeight="1">
      <c r="A159" s="281"/>
      <c r="B159" s="254"/>
      <c r="C159" s="282"/>
      <c r="D159" s="283"/>
      <c r="E159" s="252"/>
      <c r="F159" s="123"/>
      <c r="G159" s="284"/>
      <c r="H159" s="252"/>
      <c r="I159" s="160"/>
      <c r="J159" s="253"/>
      <c r="K159" s="236"/>
      <c r="L159" s="285"/>
      <c r="M159" s="254"/>
      <c r="N159" s="286"/>
      <c r="O159" s="234"/>
    </row>
    <row r="160" spans="1:15" ht="45" customHeight="1">
      <c r="A160" s="281"/>
      <c r="B160" s="254"/>
      <c r="C160" s="282"/>
      <c r="D160" s="283"/>
      <c r="E160" s="252"/>
      <c r="F160" s="123"/>
      <c r="G160" s="284"/>
      <c r="H160" s="252"/>
      <c r="I160" s="160"/>
      <c r="J160" s="253"/>
      <c r="K160" s="236"/>
      <c r="L160" s="285"/>
      <c r="M160" s="254"/>
      <c r="N160" s="286"/>
      <c r="O160" s="234"/>
    </row>
    <row r="161" spans="1:15" ht="45" customHeight="1">
      <c r="A161" s="281"/>
      <c r="B161" s="254"/>
      <c r="C161" s="282"/>
      <c r="D161" s="283"/>
      <c r="E161" s="252"/>
      <c r="F161" s="123"/>
      <c r="G161" s="284"/>
      <c r="H161" s="252"/>
      <c r="I161" s="160"/>
      <c r="J161" s="253"/>
      <c r="K161" s="236"/>
      <c r="L161" s="285"/>
      <c r="M161" s="254"/>
      <c r="N161" s="286"/>
      <c r="O161" s="234"/>
    </row>
    <row r="162" spans="1:15" ht="45" customHeight="1">
      <c r="A162" s="281"/>
      <c r="B162" s="254"/>
      <c r="C162" s="282"/>
      <c r="D162" s="283"/>
      <c r="E162" s="252"/>
      <c r="F162" s="123"/>
      <c r="G162" s="284"/>
      <c r="H162" s="252"/>
      <c r="I162" s="160"/>
      <c r="J162" s="253"/>
      <c r="K162" s="236"/>
      <c r="L162" s="285"/>
      <c r="M162" s="254"/>
      <c r="N162" s="286"/>
      <c r="O162" s="234"/>
    </row>
    <row r="163" spans="1:15" ht="45" customHeight="1">
      <c r="A163" s="281"/>
      <c r="B163" s="254"/>
      <c r="C163" s="282"/>
      <c r="D163" s="283"/>
      <c r="E163" s="252"/>
      <c r="F163" s="123"/>
      <c r="G163" s="284"/>
      <c r="H163" s="252"/>
      <c r="I163" s="160"/>
      <c r="J163" s="253"/>
      <c r="K163" s="236"/>
      <c r="L163" s="285"/>
      <c r="M163" s="254"/>
      <c r="N163" s="286"/>
      <c r="O163" s="234"/>
    </row>
    <row r="164" spans="1:15" ht="45" customHeight="1">
      <c r="A164" s="281"/>
      <c r="B164" s="254"/>
      <c r="C164" s="282"/>
      <c r="D164" s="283"/>
      <c r="E164" s="252"/>
      <c r="F164" s="123"/>
      <c r="G164" s="284"/>
      <c r="H164" s="252"/>
      <c r="I164" s="160"/>
      <c r="J164" s="253"/>
      <c r="K164" s="236"/>
      <c r="L164" s="285"/>
      <c r="M164" s="254"/>
      <c r="N164" s="286"/>
      <c r="O164" s="234"/>
    </row>
    <row r="165" spans="1:15" ht="45" customHeight="1">
      <c r="A165" s="281"/>
      <c r="B165" s="254"/>
      <c r="C165" s="282"/>
      <c r="D165" s="283"/>
      <c r="E165" s="252"/>
      <c r="F165" s="123"/>
      <c r="G165" s="284"/>
      <c r="H165" s="252"/>
      <c r="I165" s="160"/>
      <c r="J165" s="253"/>
      <c r="K165" s="236"/>
      <c r="L165" s="285"/>
      <c r="M165" s="254"/>
      <c r="N165" s="286"/>
      <c r="O165" s="234"/>
    </row>
    <row r="166" spans="1:15" ht="45" customHeight="1">
      <c r="A166" s="281"/>
      <c r="B166" s="254"/>
      <c r="C166" s="282"/>
      <c r="D166" s="283"/>
      <c r="E166" s="252"/>
      <c r="F166" s="123"/>
      <c r="G166" s="284"/>
      <c r="H166" s="252"/>
      <c r="I166" s="160"/>
      <c r="J166" s="253"/>
      <c r="K166" s="236"/>
      <c r="L166" s="285"/>
      <c r="M166" s="254"/>
      <c r="N166" s="286"/>
      <c r="O166" s="234"/>
    </row>
    <row r="167" spans="1:15" ht="45" customHeight="1">
      <c r="A167" s="281"/>
      <c r="B167" s="254"/>
      <c r="C167" s="282"/>
      <c r="D167" s="283"/>
      <c r="E167" s="252"/>
      <c r="F167" s="123"/>
      <c r="G167" s="284"/>
      <c r="H167" s="252"/>
      <c r="I167" s="160"/>
      <c r="J167" s="253"/>
      <c r="K167" s="236"/>
      <c r="L167" s="285"/>
      <c r="M167" s="254"/>
      <c r="N167" s="286"/>
      <c r="O167" s="234"/>
    </row>
    <row r="168" spans="1:15" ht="45" customHeight="1">
      <c r="A168" s="281"/>
      <c r="B168" s="254"/>
      <c r="C168" s="282"/>
      <c r="D168" s="283"/>
      <c r="E168" s="252"/>
      <c r="F168" s="123"/>
      <c r="G168" s="284"/>
      <c r="H168" s="252"/>
      <c r="I168" s="160"/>
      <c r="J168" s="253"/>
      <c r="K168" s="236"/>
      <c r="L168" s="285"/>
      <c r="M168" s="254"/>
      <c r="N168" s="286"/>
      <c r="O168" s="234"/>
    </row>
    <row r="169" spans="1:15" ht="45" customHeight="1">
      <c r="A169" s="281"/>
      <c r="B169" s="254"/>
      <c r="C169" s="282"/>
      <c r="D169" s="283"/>
      <c r="E169" s="252"/>
      <c r="F169" s="123"/>
      <c r="G169" s="284"/>
      <c r="H169" s="252"/>
      <c r="I169" s="160"/>
      <c r="J169" s="253"/>
      <c r="K169" s="236"/>
      <c r="L169" s="285"/>
      <c r="M169" s="254"/>
      <c r="N169" s="286"/>
      <c r="O169" s="234"/>
    </row>
    <row r="170" spans="1:15" ht="45" customHeight="1">
      <c r="A170" s="281"/>
      <c r="B170" s="254"/>
      <c r="C170" s="282"/>
      <c r="D170" s="283"/>
      <c r="E170" s="252"/>
      <c r="F170" s="123"/>
      <c r="G170" s="284"/>
      <c r="H170" s="252"/>
      <c r="I170" s="160"/>
      <c r="J170" s="253"/>
      <c r="K170" s="236"/>
      <c r="L170" s="285"/>
      <c r="M170" s="254"/>
      <c r="N170" s="286"/>
      <c r="O170" s="234"/>
    </row>
    <row r="171" spans="1:15" ht="45" customHeight="1">
      <c r="A171" s="281"/>
      <c r="B171" s="254"/>
      <c r="C171" s="282"/>
      <c r="D171" s="283"/>
      <c r="E171" s="252"/>
      <c r="F171" s="123"/>
      <c r="G171" s="284"/>
      <c r="H171" s="252"/>
      <c r="I171" s="160"/>
      <c r="J171" s="253"/>
      <c r="K171" s="236"/>
      <c r="L171" s="285"/>
      <c r="M171" s="254"/>
      <c r="N171" s="286"/>
      <c r="O171" s="234"/>
    </row>
    <row r="172" spans="1:15" ht="45" customHeight="1">
      <c r="A172" s="281"/>
      <c r="B172" s="254"/>
      <c r="C172" s="282"/>
      <c r="D172" s="283"/>
      <c r="E172" s="252"/>
      <c r="F172" s="123"/>
      <c r="G172" s="284"/>
      <c r="H172" s="252"/>
      <c r="I172" s="160"/>
      <c r="J172" s="253"/>
      <c r="K172" s="236"/>
      <c r="L172" s="285"/>
      <c r="M172" s="254"/>
      <c r="N172" s="286"/>
      <c r="O172" s="234"/>
    </row>
    <row r="173" spans="1:15" ht="45" customHeight="1">
      <c r="A173" s="281"/>
      <c r="B173" s="254"/>
      <c r="C173" s="282"/>
      <c r="D173" s="283"/>
      <c r="E173" s="252"/>
      <c r="F173" s="123"/>
      <c r="G173" s="284"/>
      <c r="H173" s="252"/>
      <c r="I173" s="160"/>
      <c r="J173" s="253"/>
      <c r="K173" s="236"/>
      <c r="L173" s="285"/>
      <c r="M173" s="254"/>
      <c r="N173" s="286"/>
      <c r="O173" s="234"/>
    </row>
    <row r="174" spans="1:15" ht="45" customHeight="1">
      <c r="A174" s="281"/>
      <c r="B174" s="254"/>
      <c r="C174" s="282"/>
      <c r="D174" s="283"/>
      <c r="E174" s="252"/>
      <c r="F174" s="123"/>
      <c r="G174" s="284"/>
      <c r="H174" s="252"/>
      <c r="I174" s="160"/>
      <c r="J174" s="253"/>
      <c r="K174" s="236"/>
      <c r="L174" s="285"/>
      <c r="M174" s="254"/>
      <c r="N174" s="286"/>
      <c r="O174" s="234"/>
    </row>
    <row r="175" spans="1:15" ht="45" customHeight="1">
      <c r="A175" s="281"/>
      <c r="B175" s="254"/>
      <c r="C175" s="282"/>
      <c r="D175" s="283"/>
      <c r="E175" s="252"/>
      <c r="F175" s="123"/>
      <c r="G175" s="284"/>
      <c r="H175" s="252"/>
      <c r="I175" s="160"/>
      <c r="J175" s="253"/>
      <c r="K175" s="236"/>
      <c r="L175" s="285"/>
      <c r="M175" s="254"/>
      <c r="N175" s="286"/>
      <c r="O175" s="234"/>
    </row>
    <row r="176" spans="1:15" ht="45" customHeight="1">
      <c r="A176" s="281"/>
      <c r="B176" s="254"/>
      <c r="C176" s="282"/>
      <c r="D176" s="283"/>
      <c r="E176" s="252"/>
      <c r="F176" s="123"/>
      <c r="G176" s="284"/>
      <c r="H176" s="252"/>
      <c r="I176" s="160"/>
      <c r="J176" s="253"/>
      <c r="K176" s="236"/>
      <c r="L176" s="285"/>
      <c r="M176" s="254"/>
      <c r="N176" s="286"/>
      <c r="O176" s="234"/>
    </row>
    <row r="177" spans="1:15" ht="45" customHeight="1">
      <c r="A177" s="281"/>
      <c r="B177" s="254"/>
      <c r="C177" s="282"/>
      <c r="D177" s="283"/>
      <c r="E177" s="252"/>
      <c r="F177" s="123"/>
      <c r="G177" s="284"/>
      <c r="H177" s="252"/>
      <c r="I177" s="160"/>
      <c r="J177" s="253"/>
      <c r="K177" s="236"/>
      <c r="L177" s="285"/>
      <c r="M177" s="254"/>
      <c r="N177" s="286"/>
      <c r="O177" s="234"/>
    </row>
    <row r="178" spans="1:15" ht="45" customHeight="1">
      <c r="A178" s="281"/>
      <c r="B178" s="254"/>
      <c r="C178" s="282"/>
      <c r="D178" s="283"/>
      <c r="E178" s="252"/>
      <c r="F178" s="123"/>
      <c r="G178" s="284"/>
      <c r="H178" s="252"/>
      <c r="I178" s="160"/>
      <c r="J178" s="253"/>
      <c r="K178" s="236"/>
      <c r="L178" s="285"/>
      <c r="M178" s="254"/>
      <c r="N178" s="286"/>
      <c r="O178" s="234"/>
    </row>
    <row r="179" spans="1:15" ht="45" customHeight="1">
      <c r="A179" s="281"/>
      <c r="B179" s="254"/>
      <c r="C179" s="282"/>
      <c r="D179" s="283"/>
      <c r="E179" s="252"/>
      <c r="F179" s="123"/>
      <c r="G179" s="284"/>
      <c r="H179" s="252"/>
      <c r="I179" s="160"/>
      <c r="J179" s="253"/>
      <c r="K179" s="236"/>
      <c r="L179" s="285"/>
      <c r="M179" s="254"/>
      <c r="N179" s="286"/>
      <c r="O179" s="234"/>
    </row>
    <row r="180" spans="1:15" ht="45" customHeight="1">
      <c r="A180" s="281"/>
      <c r="B180" s="254"/>
      <c r="C180" s="282"/>
      <c r="D180" s="283"/>
      <c r="E180" s="252"/>
      <c r="F180" s="123"/>
      <c r="G180" s="284"/>
      <c r="H180" s="252"/>
      <c r="I180" s="160"/>
      <c r="J180" s="253"/>
      <c r="K180" s="236"/>
      <c r="L180" s="285"/>
      <c r="M180" s="254"/>
      <c r="N180" s="286"/>
      <c r="O180" s="234"/>
    </row>
    <row r="181" spans="1:15" ht="45" customHeight="1">
      <c r="A181" s="281"/>
      <c r="B181" s="254"/>
      <c r="C181" s="282"/>
      <c r="D181" s="283"/>
      <c r="E181" s="252"/>
      <c r="F181" s="123"/>
      <c r="G181" s="284"/>
      <c r="H181" s="252"/>
      <c r="I181" s="160"/>
      <c r="J181" s="253"/>
      <c r="K181" s="236"/>
      <c r="L181" s="285"/>
      <c r="M181" s="254"/>
      <c r="N181" s="286"/>
      <c r="O181" s="234"/>
    </row>
    <row r="182" spans="1:15" ht="45" customHeight="1">
      <c r="A182" s="281"/>
      <c r="B182" s="254"/>
      <c r="C182" s="282"/>
      <c r="D182" s="283"/>
      <c r="E182" s="252"/>
      <c r="F182" s="123"/>
      <c r="G182" s="284"/>
      <c r="H182" s="252"/>
      <c r="I182" s="160"/>
      <c r="J182" s="253"/>
      <c r="K182" s="236"/>
      <c r="L182" s="285"/>
      <c r="M182" s="254"/>
      <c r="N182" s="286"/>
      <c r="O182" s="234"/>
    </row>
    <row r="183" spans="1:15" ht="45" customHeight="1">
      <c r="A183" s="281"/>
      <c r="B183" s="254"/>
      <c r="C183" s="282"/>
      <c r="D183" s="283"/>
      <c r="E183" s="252"/>
      <c r="F183" s="123"/>
      <c r="G183" s="284"/>
      <c r="H183" s="252"/>
      <c r="I183" s="160"/>
      <c r="J183" s="253"/>
      <c r="K183" s="236"/>
      <c r="L183" s="285"/>
      <c r="M183" s="254"/>
      <c r="N183" s="286"/>
      <c r="O183" s="234"/>
    </row>
    <row r="184" spans="1:15" ht="45" customHeight="1">
      <c r="A184" s="281"/>
      <c r="B184" s="254"/>
      <c r="C184" s="282"/>
      <c r="D184" s="283"/>
      <c r="E184" s="252"/>
      <c r="F184" s="123"/>
      <c r="G184" s="284"/>
      <c r="H184" s="252"/>
      <c r="I184" s="160"/>
      <c r="J184" s="253"/>
      <c r="K184" s="236"/>
      <c r="L184" s="285"/>
      <c r="M184" s="254"/>
      <c r="N184" s="286"/>
      <c r="O184" s="234"/>
    </row>
    <row r="185" spans="1:15" ht="45" customHeight="1">
      <c r="A185" s="281"/>
      <c r="B185" s="254"/>
      <c r="C185" s="282"/>
      <c r="D185" s="283"/>
      <c r="E185" s="252"/>
      <c r="F185" s="123"/>
      <c r="G185" s="284"/>
      <c r="H185" s="252"/>
      <c r="I185" s="160"/>
      <c r="J185" s="253"/>
      <c r="K185" s="236"/>
      <c r="L185" s="285"/>
      <c r="M185" s="254"/>
      <c r="N185" s="286"/>
      <c r="O185" s="234"/>
    </row>
    <row r="186" spans="1:15" ht="45" customHeight="1">
      <c r="A186" s="281"/>
      <c r="B186" s="254"/>
      <c r="C186" s="282"/>
      <c r="D186" s="283"/>
      <c r="E186" s="252"/>
      <c r="F186" s="123"/>
      <c r="G186" s="284"/>
      <c r="H186" s="252"/>
      <c r="I186" s="160"/>
      <c r="J186" s="253"/>
      <c r="K186" s="236"/>
      <c r="L186" s="285"/>
      <c r="M186" s="254"/>
      <c r="N186" s="286"/>
      <c r="O186" s="234"/>
    </row>
    <row r="187" spans="1:15" ht="45" customHeight="1">
      <c r="A187" s="281"/>
      <c r="B187" s="254"/>
      <c r="C187" s="282"/>
      <c r="D187" s="283"/>
      <c r="E187" s="252"/>
      <c r="F187" s="123"/>
      <c r="G187" s="284"/>
      <c r="H187" s="252"/>
      <c r="I187" s="160"/>
      <c r="J187" s="253"/>
      <c r="K187" s="236"/>
      <c r="L187" s="285"/>
      <c r="M187" s="254"/>
      <c r="N187" s="286"/>
      <c r="O187" s="234"/>
    </row>
    <row r="188" spans="1:15" ht="45" customHeight="1">
      <c r="A188" s="281"/>
      <c r="B188" s="254"/>
      <c r="C188" s="282"/>
      <c r="D188" s="283"/>
      <c r="E188" s="252"/>
      <c r="F188" s="123"/>
      <c r="G188" s="284"/>
      <c r="H188" s="252"/>
      <c r="I188" s="160"/>
      <c r="J188" s="253"/>
      <c r="K188" s="236"/>
      <c r="L188" s="285"/>
      <c r="M188" s="254"/>
      <c r="N188" s="286"/>
      <c r="O188" s="234"/>
    </row>
    <row r="189" spans="1:15" ht="45" customHeight="1">
      <c r="A189" s="281"/>
      <c r="B189" s="254"/>
      <c r="C189" s="282"/>
      <c r="D189" s="283"/>
      <c r="E189" s="252"/>
      <c r="F189" s="123"/>
      <c r="G189" s="284"/>
      <c r="H189" s="252"/>
      <c r="I189" s="160"/>
      <c r="J189" s="253"/>
      <c r="K189" s="236"/>
      <c r="L189" s="285"/>
      <c r="M189" s="254"/>
      <c r="N189" s="286"/>
      <c r="O189" s="234"/>
    </row>
    <row r="190" spans="1:15" ht="45" customHeight="1">
      <c r="A190" s="281"/>
      <c r="B190" s="254"/>
      <c r="C190" s="282"/>
      <c r="D190" s="283"/>
      <c r="E190" s="252"/>
      <c r="F190" s="123"/>
      <c r="G190" s="284"/>
      <c r="H190" s="252"/>
      <c r="I190" s="160"/>
      <c r="J190" s="253"/>
      <c r="K190" s="236"/>
      <c r="L190" s="285"/>
      <c r="M190" s="254"/>
      <c r="N190" s="286"/>
      <c r="O190" s="234"/>
    </row>
    <row r="191" spans="1:15" ht="45" customHeight="1">
      <c r="A191" s="281"/>
      <c r="B191" s="254"/>
      <c r="C191" s="282"/>
      <c r="D191" s="283"/>
      <c r="E191" s="252"/>
      <c r="F191" s="123"/>
      <c r="G191" s="284"/>
      <c r="H191" s="252"/>
      <c r="I191" s="160"/>
      <c r="J191" s="253"/>
      <c r="K191" s="236"/>
      <c r="L191" s="285"/>
      <c r="M191" s="254"/>
      <c r="N191" s="286"/>
      <c r="O191" s="234"/>
    </row>
    <row r="192" spans="1:15" ht="45" customHeight="1">
      <c r="A192" s="281"/>
      <c r="B192" s="254"/>
      <c r="C192" s="282"/>
      <c r="D192" s="283"/>
      <c r="E192" s="252"/>
      <c r="F192" s="123"/>
      <c r="G192" s="284"/>
      <c r="H192" s="252"/>
      <c r="I192" s="160"/>
      <c r="J192" s="253"/>
      <c r="K192" s="236"/>
      <c r="L192" s="285"/>
      <c r="M192" s="254"/>
      <c r="N192" s="286"/>
      <c r="O192" s="234"/>
    </row>
    <row r="193" spans="1:15" ht="45" customHeight="1">
      <c r="A193" s="281"/>
      <c r="B193" s="254"/>
      <c r="C193" s="282"/>
      <c r="D193" s="283"/>
      <c r="E193" s="252"/>
      <c r="F193" s="123"/>
      <c r="G193" s="284"/>
      <c r="H193" s="252"/>
      <c r="I193" s="160"/>
      <c r="J193" s="253"/>
      <c r="K193" s="236"/>
      <c r="L193" s="285"/>
      <c r="M193" s="254"/>
      <c r="N193" s="286"/>
      <c r="O193" s="234"/>
    </row>
    <row r="194" spans="1:15" ht="45" customHeight="1">
      <c r="A194" s="281"/>
      <c r="B194" s="254"/>
      <c r="C194" s="282"/>
      <c r="D194" s="283"/>
      <c r="E194" s="252"/>
      <c r="F194" s="123"/>
      <c r="G194" s="284"/>
      <c r="H194" s="252"/>
      <c r="I194" s="160"/>
      <c r="J194" s="253"/>
      <c r="K194" s="236"/>
      <c r="L194" s="285"/>
      <c r="M194" s="254"/>
      <c r="N194" s="286"/>
      <c r="O194" s="234"/>
    </row>
    <row r="195" spans="1:15" ht="45" customHeight="1">
      <c r="A195" s="281"/>
      <c r="B195" s="254"/>
      <c r="C195" s="282"/>
      <c r="D195" s="283"/>
      <c r="E195" s="252"/>
      <c r="F195" s="123"/>
      <c r="G195" s="284"/>
      <c r="H195" s="252"/>
      <c r="I195" s="160"/>
      <c r="J195" s="253"/>
      <c r="K195" s="236"/>
      <c r="L195" s="285"/>
      <c r="M195" s="254"/>
      <c r="N195" s="286"/>
      <c r="O195" s="234"/>
    </row>
    <row r="196" spans="1:15" ht="45" customHeight="1">
      <c r="A196" s="281"/>
      <c r="B196" s="254"/>
      <c r="C196" s="282"/>
      <c r="D196" s="283"/>
      <c r="E196" s="252"/>
      <c r="F196" s="123"/>
      <c r="G196" s="284"/>
      <c r="H196" s="252"/>
      <c r="I196" s="160"/>
      <c r="J196" s="253"/>
      <c r="K196" s="236"/>
      <c r="L196" s="285"/>
      <c r="M196" s="254"/>
      <c r="N196" s="286"/>
      <c r="O196" s="234"/>
    </row>
    <row r="197" spans="1:15" ht="45" customHeight="1">
      <c r="A197" s="281"/>
      <c r="B197" s="254"/>
      <c r="C197" s="282"/>
      <c r="D197" s="283"/>
      <c r="E197" s="252"/>
      <c r="F197" s="123"/>
      <c r="G197" s="284"/>
      <c r="H197" s="252"/>
      <c r="I197" s="160"/>
      <c r="J197" s="253"/>
      <c r="K197" s="236"/>
      <c r="L197" s="285"/>
      <c r="M197" s="254"/>
      <c r="N197" s="286"/>
      <c r="O197" s="234"/>
    </row>
    <row r="198" spans="1:15" ht="45" customHeight="1">
      <c r="A198" s="281"/>
      <c r="B198" s="254"/>
      <c r="C198" s="282"/>
      <c r="D198" s="283"/>
      <c r="E198" s="252"/>
      <c r="F198" s="123"/>
      <c r="G198" s="284"/>
      <c r="H198" s="252"/>
      <c r="I198" s="160"/>
      <c r="J198" s="253"/>
      <c r="K198" s="236"/>
      <c r="L198" s="285"/>
      <c r="M198" s="254"/>
      <c r="N198" s="286"/>
      <c r="O198" s="234"/>
    </row>
    <row r="199" spans="1:15" ht="45" customHeight="1">
      <c r="A199" s="281"/>
      <c r="B199" s="254"/>
      <c r="C199" s="282"/>
      <c r="D199" s="283"/>
      <c r="E199" s="252"/>
      <c r="F199" s="123"/>
      <c r="G199" s="284"/>
      <c r="H199" s="252"/>
      <c r="I199" s="160"/>
      <c r="J199" s="253"/>
      <c r="K199" s="236"/>
      <c r="L199" s="285"/>
      <c r="M199" s="254"/>
      <c r="N199" s="286"/>
      <c r="O199" s="234"/>
    </row>
    <row r="200" spans="1:15" ht="45" customHeight="1">
      <c r="A200" s="281"/>
      <c r="B200" s="254"/>
      <c r="C200" s="282"/>
      <c r="D200" s="283"/>
      <c r="E200" s="252"/>
      <c r="F200" s="123"/>
      <c r="G200" s="284"/>
      <c r="H200" s="252"/>
      <c r="I200" s="160"/>
      <c r="J200" s="253"/>
      <c r="K200" s="236"/>
      <c r="L200" s="285"/>
      <c r="M200" s="254"/>
      <c r="N200" s="286"/>
      <c r="O200" s="234"/>
    </row>
    <row r="201" spans="1:15" ht="45" customHeight="1">
      <c r="A201" s="281"/>
      <c r="B201" s="254"/>
      <c r="C201" s="282"/>
      <c r="D201" s="283"/>
      <c r="E201" s="252"/>
      <c r="F201" s="123"/>
      <c r="G201" s="284"/>
      <c r="H201" s="252"/>
      <c r="I201" s="160"/>
      <c r="J201" s="253"/>
      <c r="K201" s="236"/>
      <c r="L201" s="285"/>
      <c r="M201" s="254"/>
      <c r="N201" s="286"/>
      <c r="O201" s="234"/>
    </row>
    <row r="202" spans="1:15" ht="45" customHeight="1">
      <c r="A202" s="281"/>
      <c r="B202" s="254"/>
      <c r="C202" s="282"/>
      <c r="D202" s="283"/>
      <c r="E202" s="252"/>
      <c r="F202" s="123"/>
      <c r="G202" s="284"/>
      <c r="H202" s="252"/>
      <c r="I202" s="160"/>
      <c r="J202" s="253"/>
      <c r="K202" s="236"/>
      <c r="L202" s="285"/>
      <c r="M202" s="254"/>
      <c r="N202" s="286"/>
      <c r="O202" s="234"/>
    </row>
    <row r="203" spans="1:15" ht="45" customHeight="1">
      <c r="A203" s="281"/>
      <c r="B203" s="254"/>
      <c r="C203" s="282"/>
      <c r="D203" s="283"/>
      <c r="E203" s="252"/>
      <c r="F203" s="123"/>
      <c r="G203" s="284"/>
      <c r="H203" s="252"/>
      <c r="I203" s="160"/>
      <c r="J203" s="253"/>
      <c r="K203" s="236"/>
      <c r="L203" s="285"/>
      <c r="M203" s="254"/>
      <c r="N203" s="286"/>
      <c r="O203" s="234"/>
    </row>
    <row r="204" spans="1:15" ht="45" customHeight="1">
      <c r="A204" s="281"/>
      <c r="B204" s="254"/>
      <c r="C204" s="282"/>
      <c r="D204" s="283"/>
      <c r="E204" s="252"/>
      <c r="F204" s="123"/>
      <c r="G204" s="284"/>
      <c r="H204" s="252"/>
      <c r="I204" s="160"/>
      <c r="J204" s="253"/>
      <c r="K204" s="236"/>
      <c r="L204" s="285"/>
      <c r="M204" s="254"/>
      <c r="N204" s="286"/>
      <c r="O204" s="234"/>
    </row>
    <row r="205" spans="1:15" ht="45" customHeight="1">
      <c r="A205" s="281"/>
      <c r="B205" s="254"/>
      <c r="C205" s="282"/>
      <c r="D205" s="283"/>
      <c r="E205" s="252"/>
      <c r="F205" s="123"/>
      <c r="G205" s="284"/>
      <c r="H205" s="252"/>
      <c r="I205" s="160"/>
      <c r="J205" s="253"/>
      <c r="K205" s="236"/>
      <c r="L205" s="285"/>
      <c r="M205" s="254"/>
      <c r="N205" s="286"/>
      <c r="O205" s="234"/>
    </row>
    <row r="206" spans="1:15" ht="45" customHeight="1">
      <c r="A206" s="281"/>
      <c r="B206" s="254"/>
      <c r="C206" s="282"/>
      <c r="D206" s="283"/>
      <c r="E206" s="252"/>
      <c r="F206" s="123"/>
      <c r="G206" s="284"/>
      <c r="H206" s="252"/>
      <c r="I206" s="160"/>
      <c r="J206" s="253"/>
      <c r="K206" s="236"/>
      <c r="L206" s="285"/>
      <c r="M206" s="254"/>
      <c r="N206" s="286"/>
      <c r="O206" s="234"/>
    </row>
    <row r="207" spans="1:15" ht="45" customHeight="1">
      <c r="A207" s="281"/>
      <c r="B207" s="254"/>
      <c r="C207" s="282"/>
      <c r="D207" s="283"/>
      <c r="E207" s="252"/>
      <c r="F207" s="123"/>
      <c r="G207" s="284"/>
      <c r="H207" s="252"/>
      <c r="I207" s="160"/>
      <c r="J207" s="253"/>
      <c r="K207" s="236"/>
      <c r="L207" s="285"/>
      <c r="M207" s="254"/>
      <c r="N207" s="286"/>
      <c r="O207" s="234"/>
    </row>
    <row r="208" spans="1:15" ht="45" customHeight="1">
      <c r="A208" s="281"/>
      <c r="B208" s="254"/>
      <c r="C208" s="282"/>
      <c r="D208" s="283"/>
      <c r="E208" s="252"/>
      <c r="F208" s="123"/>
      <c r="G208" s="284"/>
      <c r="H208" s="252"/>
      <c r="I208" s="160"/>
      <c r="J208" s="253"/>
      <c r="K208" s="236"/>
      <c r="L208" s="285"/>
      <c r="M208" s="254"/>
      <c r="N208" s="286"/>
      <c r="O208" s="234"/>
    </row>
    <row r="209" spans="1:15" ht="45" customHeight="1">
      <c r="A209" s="281"/>
      <c r="B209" s="254"/>
      <c r="C209" s="282"/>
      <c r="D209" s="283"/>
      <c r="E209" s="252"/>
      <c r="F209" s="123"/>
      <c r="G209" s="284"/>
      <c r="H209" s="252"/>
      <c r="I209" s="160"/>
      <c r="J209" s="253"/>
      <c r="K209" s="236"/>
      <c r="L209" s="285"/>
      <c r="M209" s="254"/>
      <c r="N209" s="286"/>
      <c r="O209" s="234"/>
    </row>
    <row r="210" spans="1:15" ht="45" customHeight="1">
      <c r="A210" s="281"/>
      <c r="B210" s="254"/>
      <c r="C210" s="282"/>
      <c r="D210" s="283"/>
      <c r="E210" s="252"/>
      <c r="F210" s="123"/>
      <c r="G210" s="284"/>
      <c r="H210" s="252"/>
      <c r="I210" s="160"/>
      <c r="J210" s="253"/>
      <c r="K210" s="236"/>
      <c r="L210" s="285"/>
      <c r="M210" s="254"/>
      <c r="N210" s="286"/>
      <c r="O210" s="234"/>
    </row>
    <row r="211" spans="1:15" ht="45" customHeight="1">
      <c r="A211" s="281"/>
      <c r="B211" s="254"/>
      <c r="C211" s="282"/>
      <c r="D211" s="283"/>
      <c r="E211" s="252"/>
      <c r="F211" s="123"/>
      <c r="G211" s="284"/>
      <c r="H211" s="252"/>
      <c r="I211" s="160"/>
      <c r="J211" s="253"/>
      <c r="K211" s="236"/>
      <c r="L211" s="285"/>
      <c r="M211" s="254"/>
      <c r="N211" s="286"/>
      <c r="O211" s="234"/>
    </row>
    <row r="212" spans="1:15" ht="45" customHeight="1">
      <c r="A212" s="281"/>
      <c r="B212" s="254"/>
      <c r="C212" s="282"/>
      <c r="D212" s="283"/>
      <c r="E212" s="252"/>
      <c r="F212" s="123"/>
      <c r="G212" s="284"/>
      <c r="H212" s="252"/>
      <c r="I212" s="160"/>
      <c r="J212" s="253"/>
      <c r="K212" s="236"/>
      <c r="L212" s="285"/>
      <c r="M212" s="254"/>
      <c r="N212" s="286"/>
      <c r="O212" s="234"/>
    </row>
    <row r="213" spans="1:15" ht="45" customHeight="1">
      <c r="A213" s="281"/>
      <c r="B213" s="254"/>
      <c r="C213" s="282"/>
      <c r="D213" s="283"/>
      <c r="E213" s="252"/>
      <c r="F213" s="123"/>
      <c r="G213" s="284"/>
      <c r="H213" s="252"/>
      <c r="I213" s="160"/>
      <c r="J213" s="253"/>
      <c r="K213" s="236"/>
      <c r="L213" s="285"/>
      <c r="M213" s="254"/>
      <c r="N213" s="286"/>
      <c r="O213" s="234"/>
    </row>
    <row r="214" spans="1:15" ht="45" customHeight="1">
      <c r="A214" s="281"/>
      <c r="B214" s="254"/>
      <c r="C214" s="282"/>
      <c r="D214" s="283"/>
      <c r="E214" s="252"/>
      <c r="F214" s="123"/>
      <c r="G214" s="284"/>
      <c r="H214" s="252"/>
      <c r="I214" s="160"/>
      <c r="J214" s="253"/>
      <c r="K214" s="236"/>
      <c r="L214" s="285"/>
      <c r="M214" s="254"/>
      <c r="N214" s="286"/>
      <c r="O214" s="234"/>
    </row>
    <row r="215" spans="1:15" ht="45" customHeight="1">
      <c r="A215" s="281"/>
      <c r="B215" s="254"/>
      <c r="C215" s="282"/>
      <c r="D215" s="283"/>
      <c r="E215" s="252"/>
      <c r="F215" s="123"/>
      <c r="G215" s="284"/>
      <c r="H215" s="252"/>
      <c r="I215" s="160"/>
      <c r="J215" s="253"/>
      <c r="K215" s="236"/>
      <c r="L215" s="285"/>
      <c r="M215" s="254"/>
      <c r="N215" s="286"/>
      <c r="O215" s="234"/>
    </row>
    <row r="216" spans="1:15" ht="45" customHeight="1">
      <c r="A216" s="281"/>
      <c r="B216" s="254"/>
      <c r="C216" s="282"/>
      <c r="D216" s="283"/>
      <c r="E216" s="252"/>
      <c r="F216" s="123"/>
      <c r="G216" s="284"/>
      <c r="H216" s="252"/>
      <c r="I216" s="160"/>
      <c r="J216" s="253"/>
      <c r="K216" s="236"/>
      <c r="L216" s="285"/>
      <c r="M216" s="254"/>
      <c r="N216" s="286"/>
      <c r="O216" s="234"/>
    </row>
    <row r="217" spans="1:15" ht="45" customHeight="1">
      <c r="A217" s="281"/>
      <c r="B217" s="254"/>
      <c r="C217" s="282"/>
      <c r="D217" s="283"/>
      <c r="E217" s="252"/>
      <c r="F217" s="123"/>
      <c r="G217" s="284"/>
      <c r="H217" s="252"/>
      <c r="I217" s="160"/>
      <c r="J217" s="253"/>
      <c r="K217" s="236"/>
      <c r="L217" s="285"/>
      <c r="M217" s="254"/>
      <c r="N217" s="286"/>
      <c r="O217" s="234"/>
    </row>
    <row r="218" spans="1:15" ht="45" customHeight="1">
      <c r="A218" s="281"/>
      <c r="B218" s="254"/>
      <c r="C218" s="282"/>
      <c r="D218" s="283"/>
      <c r="E218" s="252"/>
      <c r="F218" s="123"/>
      <c r="G218" s="284"/>
      <c r="H218" s="252"/>
      <c r="I218" s="160"/>
      <c r="J218" s="253"/>
      <c r="K218" s="236"/>
      <c r="L218" s="285"/>
      <c r="M218" s="254"/>
      <c r="N218" s="286"/>
      <c r="O218" s="234"/>
    </row>
    <row r="219" spans="1:15" ht="45" customHeight="1">
      <c r="A219" s="281"/>
      <c r="B219" s="254"/>
      <c r="C219" s="282"/>
      <c r="D219" s="283"/>
      <c r="E219" s="252"/>
      <c r="F219" s="123"/>
      <c r="G219" s="284"/>
      <c r="H219" s="252"/>
      <c r="I219" s="160"/>
      <c r="J219" s="253"/>
      <c r="K219" s="236"/>
      <c r="L219" s="285"/>
      <c r="M219" s="254"/>
      <c r="N219" s="286"/>
      <c r="O219" s="234"/>
    </row>
    <row r="220" spans="1:15" ht="45" customHeight="1">
      <c r="A220" s="281"/>
      <c r="B220" s="254"/>
      <c r="C220" s="282"/>
      <c r="D220" s="283"/>
      <c r="E220" s="252"/>
      <c r="F220" s="123"/>
      <c r="G220" s="284"/>
      <c r="H220" s="252"/>
      <c r="I220" s="160"/>
      <c r="J220" s="253"/>
      <c r="K220" s="236"/>
      <c r="L220" s="285"/>
      <c r="M220" s="254"/>
      <c r="N220" s="286"/>
      <c r="O220" s="234"/>
    </row>
    <row r="221" spans="1:15" ht="45" customHeight="1">
      <c r="A221" s="281"/>
      <c r="B221" s="254"/>
      <c r="C221" s="282"/>
      <c r="D221" s="283"/>
      <c r="E221" s="252"/>
      <c r="F221" s="123"/>
      <c r="G221" s="284"/>
      <c r="H221" s="252"/>
      <c r="I221" s="160"/>
      <c r="J221" s="253"/>
      <c r="K221" s="236"/>
      <c r="L221" s="285"/>
      <c r="M221" s="254"/>
      <c r="N221" s="286"/>
      <c r="O221" s="234"/>
    </row>
    <row r="222" spans="1:15" ht="45" customHeight="1">
      <c r="A222" s="281"/>
      <c r="B222" s="254"/>
      <c r="C222" s="282"/>
      <c r="D222" s="283"/>
      <c r="E222" s="252"/>
      <c r="F222" s="123"/>
      <c r="G222" s="284"/>
      <c r="H222" s="252"/>
      <c r="I222" s="160"/>
      <c r="J222" s="253"/>
      <c r="K222" s="236"/>
      <c r="L222" s="285"/>
      <c r="M222" s="254"/>
      <c r="N222" s="286"/>
      <c r="O222" s="234"/>
    </row>
    <row r="223" spans="1:15" ht="45" customHeight="1">
      <c r="A223" s="281"/>
      <c r="B223" s="254"/>
      <c r="C223" s="282"/>
      <c r="D223" s="283"/>
      <c r="E223" s="252"/>
      <c r="F223" s="123"/>
      <c r="G223" s="284"/>
      <c r="H223" s="252"/>
      <c r="I223" s="160"/>
      <c r="J223" s="253"/>
      <c r="K223" s="236"/>
      <c r="L223" s="285"/>
      <c r="M223" s="254"/>
      <c r="N223" s="286"/>
      <c r="O223" s="234"/>
    </row>
    <row r="224" spans="1:15" ht="45" customHeight="1">
      <c r="A224" s="281"/>
      <c r="B224" s="254"/>
      <c r="C224" s="282"/>
      <c r="D224" s="283"/>
      <c r="E224" s="252"/>
      <c r="F224" s="123"/>
      <c r="G224" s="284"/>
      <c r="H224" s="252"/>
      <c r="I224" s="160"/>
      <c r="J224" s="253"/>
      <c r="K224" s="236"/>
      <c r="L224" s="285"/>
      <c r="M224" s="254"/>
      <c r="N224" s="286"/>
      <c r="O224" s="234"/>
    </row>
    <row r="225" spans="1:15" ht="45" customHeight="1">
      <c r="A225" s="281"/>
      <c r="B225" s="254"/>
      <c r="C225" s="282"/>
      <c r="D225" s="283"/>
      <c r="E225" s="252"/>
      <c r="F225" s="123"/>
      <c r="G225" s="284"/>
      <c r="H225" s="252"/>
      <c r="I225" s="160"/>
      <c r="J225" s="253"/>
      <c r="K225" s="236"/>
      <c r="L225" s="285"/>
      <c r="M225" s="254"/>
      <c r="N225" s="286"/>
      <c r="O225" s="234"/>
    </row>
    <row r="226" spans="1:15" ht="45" customHeight="1">
      <c r="A226" s="281"/>
      <c r="B226" s="254"/>
      <c r="C226" s="282"/>
      <c r="D226" s="283"/>
      <c r="E226" s="252"/>
      <c r="F226" s="123"/>
      <c r="G226" s="284"/>
      <c r="H226" s="252"/>
      <c r="I226" s="160"/>
      <c r="J226" s="253"/>
      <c r="K226" s="236"/>
      <c r="L226" s="285"/>
      <c r="M226" s="254"/>
      <c r="N226" s="286"/>
      <c r="O226" s="234"/>
    </row>
    <row r="227" spans="1:15" ht="45" customHeight="1">
      <c r="A227" s="281"/>
      <c r="B227" s="254"/>
      <c r="C227" s="282"/>
      <c r="D227" s="283"/>
      <c r="E227" s="252"/>
      <c r="F227" s="123"/>
      <c r="G227" s="284"/>
      <c r="H227" s="252"/>
      <c r="I227" s="160"/>
      <c r="J227" s="253"/>
      <c r="K227" s="236"/>
      <c r="L227" s="285"/>
      <c r="M227" s="254"/>
      <c r="N227" s="286"/>
      <c r="O227" s="234"/>
    </row>
    <row r="228" spans="1:15" ht="45" customHeight="1">
      <c r="A228" s="281"/>
      <c r="B228" s="254"/>
      <c r="C228" s="282"/>
      <c r="D228" s="283"/>
      <c r="E228" s="252"/>
      <c r="F228" s="123"/>
      <c r="G228" s="284"/>
      <c r="H228" s="252"/>
      <c r="I228" s="160"/>
      <c r="J228" s="253"/>
      <c r="K228" s="236"/>
      <c r="L228" s="285"/>
      <c r="M228" s="254"/>
      <c r="N228" s="286"/>
      <c r="O228" s="234"/>
    </row>
    <row r="229" spans="1:15" ht="45" customHeight="1">
      <c r="A229" s="281"/>
      <c r="B229" s="254"/>
      <c r="C229" s="282"/>
      <c r="D229" s="283"/>
      <c r="E229" s="252"/>
      <c r="F229" s="123"/>
      <c r="G229" s="284"/>
      <c r="H229" s="252"/>
      <c r="I229" s="160"/>
      <c r="J229" s="253"/>
      <c r="K229" s="236"/>
      <c r="L229" s="285"/>
      <c r="M229" s="254"/>
      <c r="N229" s="286"/>
      <c r="O229" s="234"/>
    </row>
    <row r="230" spans="1:15" ht="45" customHeight="1">
      <c r="A230" s="281"/>
      <c r="B230" s="254"/>
      <c r="C230" s="282"/>
      <c r="D230" s="283"/>
      <c r="E230" s="252"/>
      <c r="F230" s="123"/>
      <c r="G230" s="284"/>
      <c r="H230" s="252"/>
      <c r="I230" s="160"/>
      <c r="J230" s="253"/>
      <c r="K230" s="236"/>
      <c r="L230" s="285"/>
      <c r="M230" s="254"/>
      <c r="N230" s="286"/>
      <c r="O230" s="234"/>
    </row>
    <row r="231" spans="1:15" ht="45" customHeight="1">
      <c r="A231" s="281"/>
      <c r="B231" s="254"/>
      <c r="C231" s="282"/>
      <c r="D231" s="283"/>
      <c r="E231" s="252"/>
      <c r="F231" s="123"/>
      <c r="G231" s="284"/>
      <c r="H231" s="252"/>
      <c r="I231" s="160"/>
      <c r="J231" s="253"/>
      <c r="K231" s="236"/>
      <c r="L231" s="285"/>
      <c r="M231" s="254"/>
      <c r="N231" s="286"/>
      <c r="O231" s="234"/>
    </row>
    <row r="232" spans="1:15" ht="45" customHeight="1">
      <c r="A232" s="281"/>
      <c r="B232" s="254"/>
      <c r="C232" s="282"/>
      <c r="D232" s="283"/>
      <c r="E232" s="252"/>
      <c r="F232" s="123"/>
      <c r="G232" s="284"/>
      <c r="H232" s="252"/>
      <c r="I232" s="160"/>
      <c r="J232" s="253"/>
      <c r="K232" s="236"/>
      <c r="L232" s="285"/>
      <c r="M232" s="254"/>
      <c r="N232" s="286"/>
      <c r="O232" s="234"/>
    </row>
    <row r="233" spans="1:15" ht="45" customHeight="1">
      <c r="A233" s="281"/>
      <c r="B233" s="254"/>
      <c r="C233" s="282"/>
      <c r="D233" s="283"/>
      <c r="E233" s="252"/>
      <c r="F233" s="123"/>
      <c r="G233" s="284"/>
      <c r="H233" s="252"/>
      <c r="I233" s="160"/>
      <c r="J233" s="253"/>
      <c r="K233" s="236"/>
      <c r="L233" s="285"/>
      <c r="M233" s="254"/>
      <c r="N233" s="286"/>
      <c r="O233" s="234"/>
    </row>
    <row r="234" spans="1:15" ht="45" customHeight="1">
      <c r="A234" s="281"/>
      <c r="B234" s="254"/>
      <c r="C234" s="282"/>
      <c r="D234" s="283"/>
      <c r="E234" s="252"/>
      <c r="F234" s="123"/>
      <c r="G234" s="284"/>
      <c r="H234" s="252"/>
      <c r="I234" s="160"/>
      <c r="J234" s="253"/>
      <c r="K234" s="236"/>
      <c r="L234" s="285"/>
      <c r="M234" s="254"/>
      <c r="N234" s="286"/>
      <c r="O234" s="234"/>
    </row>
    <row r="235" spans="1:15" ht="45" customHeight="1">
      <c r="A235" s="281"/>
      <c r="B235" s="254"/>
      <c r="C235" s="282"/>
      <c r="D235" s="283"/>
      <c r="E235" s="252"/>
      <c r="F235" s="123"/>
      <c r="G235" s="284"/>
      <c r="H235" s="252"/>
      <c r="I235" s="160"/>
      <c r="J235" s="253"/>
      <c r="K235" s="236"/>
      <c r="L235" s="285"/>
      <c r="M235" s="254"/>
      <c r="N235" s="286"/>
      <c r="O235" s="234"/>
    </row>
    <row r="236" spans="1:15" ht="45" customHeight="1">
      <c r="A236" s="281"/>
      <c r="B236" s="254"/>
      <c r="C236" s="282"/>
      <c r="D236" s="283"/>
      <c r="E236" s="252"/>
      <c r="F236" s="123"/>
      <c r="G236" s="284"/>
      <c r="H236" s="252"/>
      <c r="I236" s="160"/>
      <c r="J236" s="253"/>
      <c r="K236" s="236"/>
      <c r="L236" s="285"/>
      <c r="M236" s="254"/>
      <c r="N236" s="286"/>
      <c r="O236" s="234"/>
    </row>
    <row r="237" spans="1:15" ht="45" customHeight="1">
      <c r="A237" s="281"/>
      <c r="B237" s="254"/>
      <c r="C237" s="282"/>
      <c r="D237" s="283"/>
      <c r="E237" s="252"/>
      <c r="F237" s="123"/>
      <c r="G237" s="284"/>
      <c r="H237" s="252"/>
      <c r="I237" s="160"/>
      <c r="J237" s="253"/>
      <c r="K237" s="236"/>
      <c r="L237" s="285"/>
      <c r="M237" s="254"/>
      <c r="N237" s="286"/>
      <c r="O237" s="234"/>
    </row>
    <row r="238" spans="1:15" ht="45" customHeight="1">
      <c r="A238" s="281"/>
      <c r="B238" s="254"/>
      <c r="C238" s="282"/>
      <c r="D238" s="283"/>
      <c r="E238" s="252"/>
      <c r="F238" s="123"/>
      <c r="G238" s="284"/>
      <c r="H238" s="252"/>
      <c r="I238" s="160"/>
      <c r="J238" s="253"/>
      <c r="K238" s="236"/>
      <c r="L238" s="285"/>
      <c r="M238" s="254"/>
      <c r="N238" s="286"/>
      <c r="O238" s="234"/>
    </row>
    <row r="239" spans="1:15" ht="45" customHeight="1">
      <c r="A239" s="281"/>
      <c r="B239" s="254"/>
      <c r="C239" s="282"/>
      <c r="D239" s="283"/>
      <c r="E239" s="252"/>
      <c r="F239" s="123"/>
      <c r="G239" s="284"/>
      <c r="H239" s="252"/>
      <c r="I239" s="160"/>
      <c r="J239" s="253"/>
      <c r="K239" s="236"/>
      <c r="L239" s="285"/>
      <c r="M239" s="254"/>
      <c r="N239" s="286"/>
      <c r="O239" s="234"/>
    </row>
    <row r="240" spans="1:15" ht="45" customHeight="1">
      <c r="A240" s="281"/>
      <c r="B240" s="254"/>
      <c r="C240" s="282"/>
      <c r="D240" s="283"/>
      <c r="E240" s="252"/>
      <c r="F240" s="123"/>
      <c r="G240" s="284"/>
      <c r="H240" s="252"/>
      <c r="I240" s="160"/>
      <c r="J240" s="253"/>
      <c r="K240" s="236"/>
      <c r="L240" s="285"/>
      <c r="M240" s="254"/>
      <c r="N240" s="286"/>
      <c r="O240" s="234"/>
    </row>
    <row r="241" spans="1:15" ht="45" customHeight="1">
      <c r="A241" s="281"/>
      <c r="B241" s="254"/>
      <c r="C241" s="282"/>
      <c r="D241" s="283"/>
      <c r="E241" s="252"/>
      <c r="F241" s="123"/>
      <c r="G241" s="284"/>
      <c r="H241" s="252"/>
      <c r="I241" s="160"/>
      <c r="J241" s="253"/>
      <c r="K241" s="236"/>
      <c r="L241" s="285"/>
      <c r="M241" s="254"/>
      <c r="N241" s="286"/>
      <c r="O241" s="234"/>
    </row>
    <row r="242" spans="1:15" ht="45" customHeight="1">
      <c r="A242" s="281"/>
      <c r="B242" s="254"/>
      <c r="C242" s="282"/>
      <c r="D242" s="283"/>
      <c r="E242" s="252"/>
      <c r="F242" s="123"/>
      <c r="G242" s="284"/>
      <c r="H242" s="252"/>
      <c r="I242" s="160"/>
      <c r="J242" s="253"/>
      <c r="K242" s="236"/>
      <c r="L242" s="285"/>
      <c r="M242" s="254"/>
      <c r="N242" s="286"/>
      <c r="O242" s="234"/>
    </row>
    <row r="243" spans="1:15" ht="45" customHeight="1">
      <c r="A243" s="281"/>
      <c r="B243" s="254"/>
      <c r="C243" s="282"/>
      <c r="D243" s="283"/>
      <c r="E243" s="252"/>
      <c r="F243" s="123"/>
      <c r="G243" s="284"/>
      <c r="H243" s="252"/>
      <c r="I243" s="160"/>
      <c r="J243" s="253"/>
      <c r="K243" s="236"/>
      <c r="L243" s="285"/>
      <c r="M243" s="254"/>
      <c r="N243" s="286"/>
      <c r="O243" s="234"/>
    </row>
    <row r="244" spans="1:15" ht="45" customHeight="1">
      <c r="A244" s="281"/>
      <c r="B244" s="254"/>
      <c r="C244" s="282"/>
      <c r="D244" s="283"/>
      <c r="E244" s="252"/>
      <c r="F244" s="123"/>
      <c r="G244" s="284"/>
      <c r="H244" s="252"/>
      <c r="I244" s="160"/>
      <c r="J244" s="253"/>
      <c r="K244" s="236"/>
      <c r="L244" s="285"/>
      <c r="M244" s="254"/>
      <c r="N244" s="286"/>
      <c r="O244" s="234"/>
    </row>
    <row r="245" spans="1:15" ht="45" customHeight="1">
      <c r="A245" s="281"/>
      <c r="B245" s="254"/>
      <c r="C245" s="282"/>
      <c r="D245" s="283"/>
      <c r="E245" s="252"/>
      <c r="F245" s="123"/>
      <c r="G245" s="284"/>
      <c r="H245" s="252"/>
      <c r="I245" s="160"/>
      <c r="J245" s="253"/>
      <c r="K245" s="236"/>
      <c r="L245" s="285"/>
      <c r="M245" s="254"/>
      <c r="N245" s="286"/>
      <c r="O245" s="234"/>
    </row>
    <row r="246" spans="1:15" ht="45" customHeight="1">
      <c r="A246" s="281"/>
      <c r="B246" s="254"/>
      <c r="C246" s="282"/>
      <c r="D246" s="283"/>
      <c r="E246" s="252"/>
      <c r="F246" s="123"/>
      <c r="G246" s="284"/>
      <c r="H246" s="252"/>
      <c r="I246" s="160"/>
      <c r="J246" s="253"/>
      <c r="K246" s="236"/>
      <c r="L246" s="285"/>
      <c r="M246" s="254"/>
      <c r="N246" s="286"/>
      <c r="O246" s="234"/>
    </row>
    <row r="247" spans="1:15" ht="45" customHeight="1">
      <c r="A247" s="281"/>
      <c r="B247" s="254"/>
      <c r="C247" s="282"/>
      <c r="D247" s="283"/>
      <c r="E247" s="252"/>
      <c r="F247" s="123"/>
      <c r="G247" s="284"/>
      <c r="H247" s="252"/>
      <c r="I247" s="160"/>
      <c r="J247" s="253"/>
      <c r="K247" s="236"/>
      <c r="L247" s="285"/>
      <c r="M247" s="254"/>
      <c r="N247" s="286"/>
      <c r="O247" s="234"/>
    </row>
    <row r="248" spans="1:15" ht="45" customHeight="1">
      <c r="A248" s="281"/>
      <c r="B248" s="254"/>
      <c r="C248" s="282"/>
      <c r="D248" s="283"/>
      <c r="E248" s="252"/>
      <c r="F248" s="123"/>
      <c r="G248" s="284"/>
      <c r="H248" s="252"/>
      <c r="I248" s="160"/>
      <c r="J248" s="253"/>
      <c r="K248" s="236"/>
      <c r="L248" s="285"/>
      <c r="M248" s="254"/>
      <c r="N248" s="286"/>
      <c r="O248" s="234"/>
    </row>
    <row r="249" spans="1:15" ht="45" customHeight="1">
      <c r="A249" s="281"/>
      <c r="B249" s="254"/>
      <c r="C249" s="282"/>
      <c r="D249" s="283"/>
      <c r="E249" s="252"/>
      <c r="F249" s="123"/>
      <c r="G249" s="284"/>
      <c r="H249" s="252"/>
      <c r="I249" s="160"/>
      <c r="J249" s="253"/>
      <c r="K249" s="236"/>
      <c r="L249" s="285"/>
      <c r="M249" s="254"/>
      <c r="N249" s="286"/>
      <c r="O249" s="234"/>
    </row>
    <row r="250" spans="1:15" ht="45" customHeight="1">
      <c r="A250" s="281"/>
      <c r="B250" s="254"/>
      <c r="C250" s="282"/>
      <c r="D250" s="283"/>
      <c r="E250" s="252"/>
      <c r="F250" s="123"/>
      <c r="G250" s="284"/>
      <c r="H250" s="252"/>
      <c r="I250" s="160"/>
      <c r="J250" s="253"/>
      <c r="K250" s="236"/>
      <c r="L250" s="285"/>
      <c r="M250" s="254"/>
      <c r="N250" s="286"/>
      <c r="O250" s="234"/>
    </row>
    <row r="251" spans="1:15" ht="45" customHeight="1">
      <c r="A251" s="281"/>
      <c r="B251" s="254"/>
      <c r="C251" s="282"/>
      <c r="D251" s="283"/>
      <c r="E251" s="252"/>
      <c r="F251" s="123"/>
      <c r="G251" s="284"/>
      <c r="H251" s="252"/>
      <c r="I251" s="160"/>
      <c r="J251" s="253"/>
      <c r="K251" s="236"/>
      <c r="L251" s="285"/>
      <c r="M251" s="254"/>
      <c r="N251" s="286"/>
      <c r="O251" s="234"/>
    </row>
    <row r="252" spans="1:15" ht="45" customHeight="1">
      <c r="A252" s="281"/>
      <c r="B252" s="254"/>
      <c r="C252" s="282"/>
      <c r="D252" s="283"/>
      <c r="E252" s="252"/>
      <c r="F252" s="123"/>
      <c r="G252" s="284"/>
      <c r="H252" s="252"/>
      <c r="I252" s="160"/>
      <c r="J252" s="253"/>
      <c r="K252" s="236"/>
      <c r="L252" s="285"/>
      <c r="M252" s="254"/>
      <c r="N252" s="286"/>
      <c r="O252" s="234"/>
    </row>
    <row r="253" spans="1:15" ht="45" customHeight="1">
      <c r="A253" s="281"/>
      <c r="B253" s="254"/>
      <c r="C253" s="282"/>
      <c r="D253" s="283"/>
      <c r="E253" s="252"/>
      <c r="F253" s="123"/>
      <c r="G253" s="284"/>
      <c r="H253" s="252"/>
      <c r="I253" s="160"/>
      <c r="J253" s="253"/>
      <c r="K253" s="236"/>
      <c r="L253" s="285"/>
      <c r="M253" s="254"/>
      <c r="N253" s="286"/>
      <c r="O253" s="234"/>
    </row>
    <row r="254" spans="1:15" ht="45" customHeight="1">
      <c r="A254" s="281"/>
      <c r="B254" s="254"/>
      <c r="C254" s="282"/>
      <c r="D254" s="283"/>
      <c r="E254" s="252"/>
      <c r="F254" s="123"/>
      <c r="G254" s="284"/>
      <c r="H254" s="252"/>
      <c r="I254" s="160"/>
      <c r="J254" s="253"/>
      <c r="K254" s="236"/>
      <c r="L254" s="285"/>
      <c r="M254" s="254"/>
      <c r="N254" s="286"/>
      <c r="O254" s="234"/>
    </row>
    <row r="255" spans="1:15" ht="45" customHeight="1">
      <c r="A255" s="281"/>
      <c r="B255" s="254"/>
      <c r="C255" s="282"/>
      <c r="D255" s="283"/>
      <c r="E255" s="252"/>
      <c r="F255" s="123"/>
      <c r="G255" s="284"/>
      <c r="H255" s="252"/>
      <c r="I255" s="160"/>
      <c r="J255" s="253"/>
      <c r="K255" s="236"/>
      <c r="L255" s="285"/>
      <c r="M255" s="254"/>
      <c r="N255" s="286"/>
      <c r="O255" s="234"/>
    </row>
    <row r="256" spans="1:15" ht="45" customHeight="1">
      <c r="A256" s="281"/>
      <c r="B256" s="254"/>
      <c r="C256" s="282"/>
      <c r="D256" s="283"/>
      <c r="E256" s="252"/>
      <c r="F256" s="123"/>
      <c r="G256" s="284"/>
      <c r="H256" s="252"/>
      <c r="I256" s="160"/>
      <c r="J256" s="253"/>
      <c r="K256" s="236"/>
      <c r="L256" s="285"/>
      <c r="M256" s="254"/>
      <c r="N256" s="286"/>
      <c r="O256" s="234"/>
    </row>
    <row r="257" spans="1:15" ht="45" customHeight="1">
      <c r="A257" s="281"/>
      <c r="B257" s="254"/>
      <c r="C257" s="282"/>
      <c r="D257" s="283"/>
      <c r="E257" s="252"/>
      <c r="F257" s="123"/>
      <c r="G257" s="284"/>
      <c r="H257" s="252"/>
      <c r="I257" s="160"/>
      <c r="J257" s="253"/>
      <c r="K257" s="236"/>
      <c r="L257" s="285"/>
      <c r="M257" s="254"/>
      <c r="N257" s="286"/>
      <c r="O257" s="234"/>
    </row>
    <row r="258" spans="1:15" ht="45" customHeight="1">
      <c r="A258" s="281"/>
      <c r="B258" s="254"/>
      <c r="C258" s="282"/>
      <c r="D258" s="283"/>
      <c r="E258" s="252"/>
      <c r="F258" s="123"/>
      <c r="G258" s="284"/>
      <c r="H258" s="252"/>
      <c r="I258" s="160"/>
      <c r="J258" s="253"/>
      <c r="K258" s="236"/>
      <c r="L258" s="285"/>
      <c r="M258" s="254"/>
      <c r="N258" s="286"/>
      <c r="O258" s="234"/>
    </row>
    <row r="259" spans="1:15" ht="45" customHeight="1">
      <c r="A259" s="281"/>
      <c r="B259" s="254"/>
      <c r="C259" s="282"/>
      <c r="D259" s="283"/>
      <c r="E259" s="252"/>
      <c r="F259" s="123"/>
      <c r="G259" s="284"/>
      <c r="H259" s="252"/>
      <c r="I259" s="160"/>
      <c r="J259" s="253"/>
      <c r="K259" s="236"/>
      <c r="L259" s="285"/>
      <c r="M259" s="254"/>
      <c r="N259" s="286"/>
      <c r="O259" s="234"/>
    </row>
    <row r="260" spans="1:15" ht="45" customHeight="1">
      <c r="A260" s="281"/>
      <c r="B260" s="254"/>
      <c r="C260" s="282"/>
      <c r="D260" s="283"/>
      <c r="E260" s="252"/>
      <c r="F260" s="123"/>
      <c r="G260" s="284"/>
      <c r="H260" s="252"/>
      <c r="I260" s="160"/>
      <c r="J260" s="253"/>
      <c r="K260" s="236"/>
      <c r="L260" s="285"/>
      <c r="M260" s="254"/>
      <c r="N260" s="286"/>
      <c r="O260" s="234"/>
    </row>
    <row r="261" spans="1:15" ht="45" customHeight="1">
      <c r="A261" s="281"/>
      <c r="B261" s="254"/>
      <c r="C261" s="282"/>
      <c r="D261" s="283"/>
      <c r="E261" s="252"/>
      <c r="F261" s="123"/>
      <c r="G261" s="284"/>
      <c r="H261" s="252"/>
      <c r="I261" s="160"/>
      <c r="J261" s="253"/>
      <c r="K261" s="236"/>
      <c r="L261" s="285"/>
      <c r="M261" s="254"/>
      <c r="N261" s="286"/>
      <c r="O261" s="234"/>
    </row>
    <row r="262" spans="1:15" ht="45" customHeight="1">
      <c r="A262" s="281"/>
      <c r="B262" s="254"/>
      <c r="C262" s="282"/>
      <c r="D262" s="283"/>
      <c r="E262" s="252"/>
      <c r="F262" s="123"/>
      <c r="G262" s="284"/>
      <c r="H262" s="252"/>
      <c r="I262" s="160"/>
      <c r="J262" s="253"/>
      <c r="K262" s="236"/>
      <c r="L262" s="285"/>
      <c r="M262" s="254"/>
      <c r="N262" s="286"/>
      <c r="O262" s="234"/>
    </row>
    <row r="263" spans="1:15" ht="45" customHeight="1">
      <c r="A263" s="281"/>
      <c r="B263" s="254"/>
      <c r="C263" s="282"/>
      <c r="D263" s="283"/>
      <c r="E263" s="252"/>
      <c r="F263" s="123"/>
      <c r="G263" s="284"/>
      <c r="H263" s="252"/>
      <c r="I263" s="160"/>
      <c r="J263" s="253"/>
      <c r="K263" s="236"/>
      <c r="L263" s="285"/>
      <c r="M263" s="254"/>
      <c r="N263" s="286"/>
      <c r="O263" s="234"/>
    </row>
    <row r="264" spans="1:15" ht="45" customHeight="1">
      <c r="A264" s="281"/>
      <c r="B264" s="254"/>
      <c r="C264" s="282"/>
      <c r="D264" s="283"/>
      <c r="E264" s="252"/>
      <c r="F264" s="123"/>
      <c r="G264" s="284"/>
      <c r="H264" s="252"/>
      <c r="I264" s="160"/>
      <c r="J264" s="253"/>
      <c r="K264" s="236"/>
      <c r="L264" s="285"/>
      <c r="M264" s="254"/>
      <c r="N264" s="286"/>
      <c r="O264" s="234"/>
    </row>
    <row r="265" spans="1:15" ht="45" customHeight="1">
      <c r="A265" s="281"/>
      <c r="B265" s="254"/>
      <c r="C265" s="282"/>
      <c r="D265" s="283"/>
      <c r="E265" s="252"/>
      <c r="F265" s="123"/>
      <c r="G265" s="284"/>
      <c r="H265" s="252"/>
      <c r="I265" s="160"/>
      <c r="J265" s="253"/>
      <c r="K265" s="236"/>
      <c r="L265" s="285"/>
      <c r="M265" s="254"/>
      <c r="N265" s="286"/>
      <c r="O265" s="234"/>
    </row>
    <row r="266" spans="1:15" ht="45" customHeight="1">
      <c r="A266" s="281"/>
      <c r="B266" s="254"/>
      <c r="C266" s="282"/>
      <c r="D266" s="283"/>
      <c r="E266" s="252"/>
      <c r="F266" s="123"/>
      <c r="G266" s="284"/>
      <c r="H266" s="252"/>
      <c r="I266" s="160"/>
      <c r="J266" s="253"/>
      <c r="K266" s="236"/>
      <c r="L266" s="285"/>
      <c r="M266" s="254"/>
      <c r="N266" s="286"/>
      <c r="O266" s="234"/>
    </row>
    <row r="267" spans="1:15" ht="45" customHeight="1">
      <c r="A267" s="281"/>
      <c r="B267" s="254"/>
      <c r="C267" s="282"/>
      <c r="D267" s="283"/>
      <c r="E267" s="252"/>
      <c r="F267" s="123"/>
      <c r="G267" s="284"/>
      <c r="H267" s="252"/>
      <c r="I267" s="160"/>
      <c r="J267" s="253"/>
      <c r="K267" s="236"/>
      <c r="L267" s="285"/>
      <c r="M267" s="254"/>
      <c r="N267" s="286"/>
      <c r="O267" s="234"/>
    </row>
    <row r="268" spans="1:15" ht="45" customHeight="1">
      <c r="A268" s="281"/>
      <c r="B268" s="254"/>
      <c r="C268" s="282"/>
      <c r="D268" s="283"/>
      <c r="E268" s="252"/>
      <c r="F268" s="123"/>
      <c r="G268" s="284"/>
      <c r="H268" s="252"/>
      <c r="I268" s="160"/>
      <c r="J268" s="253"/>
      <c r="K268" s="236"/>
      <c r="L268" s="285"/>
      <c r="M268" s="254"/>
      <c r="N268" s="286"/>
      <c r="O268" s="234"/>
    </row>
    <row r="269" spans="1:15" ht="45" customHeight="1">
      <c r="A269" s="281"/>
      <c r="B269" s="254"/>
      <c r="C269" s="282"/>
      <c r="D269" s="283"/>
      <c r="E269" s="252"/>
      <c r="F269" s="123"/>
      <c r="G269" s="284"/>
      <c r="H269" s="252"/>
      <c r="I269" s="160"/>
      <c r="J269" s="253"/>
      <c r="K269" s="236"/>
      <c r="L269" s="285"/>
      <c r="M269" s="254"/>
      <c r="N269" s="286"/>
      <c r="O269" s="234"/>
    </row>
    <row r="270" spans="1:15" ht="45" customHeight="1">
      <c r="A270" s="281"/>
      <c r="B270" s="254"/>
      <c r="C270" s="282"/>
      <c r="D270" s="283"/>
      <c r="E270" s="252"/>
      <c r="F270" s="123"/>
      <c r="G270" s="284"/>
      <c r="H270" s="252"/>
      <c r="I270" s="160"/>
      <c r="J270" s="253"/>
      <c r="K270" s="236"/>
      <c r="L270" s="285"/>
      <c r="M270" s="254"/>
      <c r="N270" s="286"/>
      <c r="O270" s="234"/>
    </row>
    <row r="271" spans="1:15" ht="45" customHeight="1">
      <c r="A271" s="281"/>
      <c r="B271" s="254"/>
      <c r="C271" s="282"/>
      <c r="D271" s="283"/>
      <c r="E271" s="252"/>
      <c r="F271" s="123"/>
      <c r="G271" s="284"/>
      <c r="H271" s="252"/>
      <c r="I271" s="160"/>
      <c r="J271" s="253"/>
      <c r="K271" s="236"/>
      <c r="L271" s="285"/>
      <c r="M271" s="254"/>
      <c r="N271" s="286"/>
      <c r="O271" s="234"/>
    </row>
    <row r="272" spans="1:15" ht="45" customHeight="1">
      <c r="A272" s="281"/>
      <c r="B272" s="254"/>
      <c r="C272" s="282"/>
      <c r="D272" s="283"/>
      <c r="E272" s="252"/>
      <c r="F272" s="123"/>
      <c r="G272" s="284"/>
      <c r="H272" s="252"/>
      <c r="I272" s="160"/>
      <c r="J272" s="253"/>
      <c r="K272" s="236"/>
      <c r="L272" s="285"/>
      <c r="M272" s="254"/>
      <c r="N272" s="286"/>
      <c r="O272" s="234"/>
    </row>
    <row r="273" spans="1:15" ht="45" customHeight="1">
      <c r="A273" s="281"/>
      <c r="B273" s="254"/>
      <c r="C273" s="282"/>
      <c r="D273" s="283"/>
      <c r="E273" s="252"/>
      <c r="F273" s="123"/>
      <c r="G273" s="284"/>
      <c r="H273" s="252"/>
      <c r="I273" s="160"/>
      <c r="J273" s="253"/>
      <c r="K273" s="236"/>
      <c r="L273" s="285"/>
      <c r="M273" s="254"/>
      <c r="N273" s="286"/>
      <c r="O273" s="234"/>
    </row>
    <row r="274" spans="1:15" ht="45" customHeight="1">
      <c r="A274" s="281"/>
      <c r="B274" s="254"/>
      <c r="C274" s="282"/>
      <c r="D274" s="283"/>
      <c r="E274" s="252"/>
      <c r="F274" s="123"/>
      <c r="G274" s="284"/>
      <c r="H274" s="252"/>
      <c r="I274" s="160"/>
      <c r="J274" s="253"/>
      <c r="K274" s="236"/>
      <c r="L274" s="285"/>
      <c r="M274" s="254"/>
      <c r="N274" s="286"/>
      <c r="O274" s="234"/>
    </row>
    <row r="275" spans="1:15" ht="45" customHeight="1">
      <c r="A275" s="281"/>
      <c r="B275" s="254"/>
      <c r="C275" s="282"/>
      <c r="D275" s="283"/>
      <c r="E275" s="252"/>
      <c r="F275" s="123"/>
      <c r="G275" s="284"/>
      <c r="H275" s="252"/>
      <c r="I275" s="160"/>
      <c r="J275" s="253"/>
      <c r="K275" s="236"/>
      <c r="L275" s="285"/>
      <c r="M275" s="254"/>
      <c r="N275" s="286"/>
      <c r="O275" s="234"/>
    </row>
    <row r="276" spans="1:15" ht="45" customHeight="1">
      <c r="A276" s="281"/>
      <c r="B276" s="254"/>
      <c r="C276" s="282"/>
      <c r="D276" s="283"/>
      <c r="E276" s="252"/>
      <c r="F276" s="123"/>
      <c r="G276" s="284"/>
      <c r="H276" s="252"/>
      <c r="I276" s="160"/>
      <c r="J276" s="253"/>
      <c r="K276" s="236"/>
      <c r="L276" s="285"/>
      <c r="M276" s="254"/>
      <c r="N276" s="286"/>
      <c r="O276" s="234"/>
    </row>
    <row r="277" spans="1:15" ht="45" customHeight="1">
      <c r="A277" s="281"/>
      <c r="B277" s="254"/>
      <c r="C277" s="282"/>
      <c r="D277" s="283"/>
      <c r="E277" s="252"/>
      <c r="F277" s="123"/>
      <c r="G277" s="284"/>
      <c r="H277" s="252"/>
      <c r="I277" s="160"/>
      <c r="J277" s="253"/>
      <c r="K277" s="236"/>
      <c r="L277" s="285"/>
      <c r="M277" s="254"/>
      <c r="N277" s="286"/>
      <c r="O277" s="234"/>
    </row>
    <row r="278" spans="1:15" ht="45" customHeight="1">
      <c r="A278" s="281"/>
      <c r="B278" s="254"/>
      <c r="C278" s="282"/>
      <c r="D278" s="283"/>
      <c r="E278" s="252"/>
      <c r="F278" s="123"/>
      <c r="G278" s="284"/>
      <c r="H278" s="252"/>
      <c r="I278" s="160"/>
      <c r="J278" s="253"/>
      <c r="K278" s="236"/>
      <c r="L278" s="285"/>
      <c r="M278" s="254"/>
      <c r="N278" s="286"/>
      <c r="O278" s="234"/>
    </row>
    <row r="279" spans="1:15" ht="45" customHeight="1">
      <c r="A279" s="281"/>
      <c r="B279" s="254"/>
      <c r="C279" s="282"/>
      <c r="D279" s="283"/>
      <c r="E279" s="252"/>
      <c r="F279" s="123"/>
      <c r="G279" s="284"/>
      <c r="H279" s="252"/>
      <c r="I279" s="160"/>
      <c r="J279" s="253"/>
      <c r="K279" s="236"/>
      <c r="L279" s="285"/>
      <c r="M279" s="254"/>
      <c r="N279" s="286"/>
      <c r="O279" s="234"/>
    </row>
    <row r="280" spans="1:15" ht="45" customHeight="1">
      <c r="A280" s="281"/>
      <c r="B280" s="254"/>
      <c r="C280" s="282"/>
      <c r="D280" s="283"/>
      <c r="E280" s="252"/>
      <c r="F280" s="123"/>
      <c r="G280" s="284"/>
      <c r="H280" s="252"/>
      <c r="I280" s="160"/>
      <c r="J280" s="253"/>
      <c r="K280" s="236"/>
      <c r="L280" s="285"/>
      <c r="M280" s="254"/>
      <c r="N280" s="286"/>
      <c r="O280" s="234"/>
    </row>
    <row r="281" spans="1:15" ht="45" customHeight="1">
      <c r="A281" s="281"/>
      <c r="B281" s="254"/>
      <c r="C281" s="282"/>
      <c r="D281" s="283"/>
      <c r="E281" s="252"/>
      <c r="F281" s="123"/>
      <c r="G281" s="284"/>
      <c r="H281" s="252"/>
      <c r="I281" s="160"/>
      <c r="J281" s="253"/>
      <c r="K281" s="236"/>
      <c r="L281" s="285"/>
      <c r="M281" s="254"/>
      <c r="N281" s="286"/>
      <c r="O281" s="234"/>
    </row>
    <row r="282" spans="1:15" ht="45" customHeight="1">
      <c r="A282" s="281"/>
      <c r="B282" s="254"/>
      <c r="C282" s="282"/>
      <c r="D282" s="283"/>
      <c r="E282" s="252"/>
      <c r="F282" s="123"/>
      <c r="G282" s="284"/>
      <c r="H282" s="252"/>
      <c r="I282" s="160"/>
      <c r="J282" s="253"/>
      <c r="K282" s="236"/>
      <c r="L282" s="285"/>
      <c r="M282" s="254"/>
      <c r="N282" s="286"/>
      <c r="O282" s="234"/>
    </row>
    <row r="283" spans="1:15" ht="45" customHeight="1">
      <c r="A283" s="281"/>
      <c r="B283" s="254"/>
      <c r="C283" s="282"/>
      <c r="D283" s="283"/>
      <c r="E283" s="252"/>
      <c r="F283" s="123"/>
      <c r="G283" s="284"/>
      <c r="H283" s="252"/>
      <c r="I283" s="160"/>
      <c r="J283" s="253"/>
      <c r="K283" s="236"/>
      <c r="L283" s="285"/>
      <c r="M283" s="254"/>
      <c r="N283" s="286"/>
      <c r="O283" s="234"/>
    </row>
    <row r="284" spans="1:15" ht="45" customHeight="1">
      <c r="A284" s="281"/>
      <c r="B284" s="254"/>
      <c r="C284" s="282"/>
      <c r="D284" s="283"/>
      <c r="E284" s="252"/>
      <c r="F284" s="123"/>
      <c r="G284" s="284"/>
      <c r="H284" s="252"/>
      <c r="I284" s="160"/>
      <c r="J284" s="253"/>
      <c r="K284" s="236"/>
      <c r="L284" s="285"/>
      <c r="M284" s="254"/>
      <c r="N284" s="286"/>
      <c r="O284" s="234"/>
    </row>
    <row r="285" spans="1:15" ht="45" customHeight="1">
      <c r="A285" s="281"/>
      <c r="B285" s="254"/>
      <c r="C285" s="282"/>
      <c r="D285" s="283"/>
      <c r="E285" s="252"/>
      <c r="F285" s="123"/>
      <c r="G285" s="284"/>
      <c r="H285" s="252"/>
      <c r="I285" s="160"/>
      <c r="J285" s="253"/>
      <c r="K285" s="236"/>
      <c r="L285" s="285"/>
      <c r="M285" s="254"/>
      <c r="N285" s="286"/>
      <c r="O285" s="234"/>
    </row>
    <row r="286" spans="1:15" ht="45" customHeight="1">
      <c r="A286" s="281"/>
      <c r="B286" s="254"/>
      <c r="C286" s="282"/>
      <c r="D286" s="283"/>
      <c r="E286" s="252"/>
      <c r="F286" s="123"/>
      <c r="G286" s="284"/>
      <c r="H286" s="252"/>
      <c r="I286" s="160"/>
      <c r="J286" s="253"/>
      <c r="K286" s="236"/>
      <c r="L286" s="285"/>
      <c r="M286" s="254"/>
      <c r="N286" s="286"/>
      <c r="O286" s="234"/>
    </row>
    <row r="287" spans="1:15" ht="45" customHeight="1">
      <c r="A287" s="281"/>
      <c r="B287" s="254"/>
      <c r="C287" s="282"/>
      <c r="D287" s="283"/>
      <c r="E287" s="252"/>
      <c r="F287" s="123"/>
      <c r="G287" s="284"/>
      <c r="H287" s="252"/>
      <c r="I287" s="160"/>
      <c r="J287" s="253"/>
      <c r="K287" s="236"/>
      <c r="L287" s="285"/>
      <c r="M287" s="254"/>
      <c r="N287" s="286"/>
      <c r="O287" s="234"/>
    </row>
    <row r="288" spans="1:15" ht="45" customHeight="1">
      <c r="A288" s="281"/>
      <c r="B288" s="254"/>
      <c r="C288" s="282"/>
      <c r="D288" s="283"/>
      <c r="E288" s="252"/>
      <c r="F288" s="123"/>
      <c r="G288" s="284"/>
      <c r="H288" s="252"/>
      <c r="I288" s="160"/>
      <c r="J288" s="253"/>
      <c r="K288" s="236"/>
      <c r="L288" s="285"/>
      <c r="M288" s="254"/>
      <c r="N288" s="286"/>
      <c r="O288" s="234"/>
    </row>
    <row r="289" spans="1:15" ht="45" customHeight="1">
      <c r="A289" s="281"/>
      <c r="B289" s="254"/>
      <c r="C289" s="282"/>
      <c r="D289" s="283"/>
      <c r="E289" s="252"/>
      <c r="F289" s="123"/>
      <c r="G289" s="284"/>
      <c r="H289" s="252"/>
      <c r="I289" s="160"/>
      <c r="J289" s="253"/>
      <c r="K289" s="236"/>
      <c r="L289" s="285"/>
      <c r="M289" s="254"/>
      <c r="N289" s="286"/>
      <c r="O289" s="234"/>
    </row>
    <row r="290" spans="1:15" ht="45" customHeight="1">
      <c r="A290" s="281"/>
      <c r="B290" s="254"/>
      <c r="C290" s="282"/>
      <c r="D290" s="283"/>
      <c r="E290" s="252"/>
      <c r="F290" s="123"/>
      <c r="G290" s="284"/>
      <c r="H290" s="252"/>
      <c r="I290" s="160"/>
      <c r="J290" s="253"/>
      <c r="K290" s="236"/>
      <c r="L290" s="285"/>
      <c r="M290" s="254"/>
      <c r="N290" s="286"/>
      <c r="O290" s="234"/>
    </row>
    <row r="291" spans="1:15" ht="45" customHeight="1">
      <c r="A291" s="281"/>
      <c r="B291" s="254"/>
      <c r="C291" s="282"/>
      <c r="D291" s="283"/>
      <c r="E291" s="252"/>
      <c r="F291" s="123"/>
      <c r="G291" s="284"/>
      <c r="H291" s="252"/>
      <c r="I291" s="160"/>
      <c r="J291" s="253"/>
      <c r="K291" s="236"/>
      <c r="L291" s="285"/>
      <c r="M291" s="254"/>
      <c r="N291" s="286"/>
      <c r="O291" s="234"/>
    </row>
    <row r="292" spans="1:15" ht="45" customHeight="1">
      <c r="A292" s="281"/>
      <c r="B292" s="254"/>
      <c r="C292" s="282"/>
      <c r="D292" s="283"/>
      <c r="E292" s="252"/>
      <c r="F292" s="123"/>
      <c r="G292" s="284"/>
      <c r="H292" s="252"/>
      <c r="I292" s="160"/>
      <c r="J292" s="253"/>
      <c r="K292" s="236"/>
      <c r="L292" s="285"/>
      <c r="M292" s="254"/>
      <c r="N292" s="286"/>
      <c r="O292" s="234"/>
    </row>
    <row r="293" spans="1:15" ht="45" customHeight="1">
      <c r="A293" s="281"/>
      <c r="B293" s="254"/>
      <c r="C293" s="282"/>
      <c r="D293" s="283"/>
      <c r="E293" s="252"/>
      <c r="F293" s="123"/>
      <c r="G293" s="284"/>
      <c r="H293" s="252"/>
      <c r="I293" s="160"/>
      <c r="J293" s="253"/>
      <c r="K293" s="236"/>
      <c r="L293" s="285"/>
      <c r="M293" s="254"/>
      <c r="N293" s="286"/>
      <c r="O293" s="234"/>
    </row>
    <row r="294" spans="1:15" ht="45" customHeight="1">
      <c r="A294" s="281"/>
      <c r="B294" s="254"/>
      <c r="C294" s="282"/>
      <c r="D294" s="283"/>
      <c r="E294" s="252"/>
      <c r="F294" s="123"/>
      <c r="G294" s="284"/>
      <c r="H294" s="252"/>
      <c r="I294" s="160"/>
      <c r="J294" s="253"/>
      <c r="K294" s="236"/>
      <c r="L294" s="285"/>
      <c r="M294" s="254"/>
      <c r="N294" s="286"/>
      <c r="O294" s="234"/>
    </row>
    <row r="295" spans="1:15" ht="45" customHeight="1">
      <c r="A295" s="281"/>
      <c r="B295" s="254"/>
      <c r="C295" s="282"/>
      <c r="D295" s="283"/>
      <c r="E295" s="252"/>
      <c r="F295" s="123"/>
      <c r="G295" s="284"/>
      <c r="H295" s="252"/>
      <c r="I295" s="160"/>
      <c r="J295" s="253"/>
      <c r="K295" s="236"/>
      <c r="L295" s="285"/>
      <c r="M295" s="254"/>
      <c r="N295" s="286"/>
      <c r="O295" s="234"/>
    </row>
    <row r="296" spans="1:15" ht="45" customHeight="1">
      <c r="A296" s="281"/>
      <c r="B296" s="254"/>
      <c r="C296" s="282"/>
      <c r="D296" s="283"/>
      <c r="E296" s="252"/>
      <c r="F296" s="123"/>
      <c r="G296" s="284"/>
      <c r="H296" s="252"/>
      <c r="I296" s="160"/>
      <c r="J296" s="253"/>
      <c r="K296" s="236"/>
      <c r="L296" s="285"/>
      <c r="M296" s="254"/>
      <c r="N296" s="286"/>
      <c r="O296" s="234"/>
    </row>
    <row r="297" spans="1:15" ht="45" customHeight="1">
      <c r="A297" s="281"/>
      <c r="B297" s="254"/>
      <c r="C297" s="282"/>
      <c r="D297" s="283"/>
      <c r="E297" s="252"/>
      <c r="F297" s="123"/>
      <c r="G297" s="284"/>
      <c r="H297" s="252"/>
      <c r="I297" s="160"/>
      <c r="J297" s="253"/>
      <c r="K297" s="236"/>
      <c r="L297" s="285"/>
      <c r="M297" s="254"/>
      <c r="N297" s="286"/>
      <c r="O297" s="234"/>
    </row>
    <row r="298" spans="1:15" ht="45" customHeight="1">
      <c r="A298" s="281"/>
      <c r="B298" s="254"/>
      <c r="C298" s="282"/>
      <c r="D298" s="283"/>
      <c r="E298" s="252"/>
      <c r="F298" s="123"/>
      <c r="G298" s="284"/>
      <c r="H298" s="252"/>
      <c r="I298" s="160"/>
      <c r="J298" s="253"/>
      <c r="K298" s="236"/>
      <c r="L298" s="285"/>
      <c r="M298" s="254"/>
      <c r="N298" s="286"/>
      <c r="O298" s="234"/>
    </row>
    <row r="299" spans="1:15" ht="45" customHeight="1">
      <c r="A299" s="281"/>
      <c r="B299" s="254"/>
      <c r="C299" s="282"/>
      <c r="D299" s="283"/>
      <c r="E299" s="252"/>
      <c r="F299" s="123"/>
      <c r="G299" s="284"/>
      <c r="H299" s="252"/>
      <c r="I299" s="160"/>
      <c r="J299" s="253"/>
      <c r="K299" s="236"/>
      <c r="L299" s="285"/>
      <c r="M299" s="254"/>
      <c r="N299" s="286"/>
      <c r="O299" s="234"/>
    </row>
    <row r="300" spans="1:15" ht="45" customHeight="1">
      <c r="A300" s="281"/>
      <c r="B300" s="254"/>
      <c r="C300" s="282"/>
      <c r="D300" s="283"/>
      <c r="E300" s="252"/>
      <c r="F300" s="123"/>
      <c r="G300" s="284"/>
      <c r="H300" s="252"/>
      <c r="I300" s="160"/>
      <c r="J300" s="253"/>
      <c r="K300" s="236"/>
      <c r="L300" s="285"/>
      <c r="M300" s="254"/>
      <c r="N300" s="286"/>
      <c r="O300" s="234"/>
    </row>
    <row r="301" spans="1:15" ht="45" customHeight="1">
      <c r="A301" s="281"/>
      <c r="B301" s="254"/>
      <c r="C301" s="282"/>
      <c r="D301" s="283"/>
      <c r="E301" s="252"/>
      <c r="F301" s="123"/>
      <c r="G301" s="284"/>
      <c r="H301" s="252"/>
      <c r="I301" s="160"/>
      <c r="J301" s="253"/>
      <c r="K301" s="236"/>
      <c r="L301" s="285"/>
      <c r="M301" s="254"/>
      <c r="N301" s="286"/>
      <c r="O301" s="234"/>
    </row>
    <row r="302" spans="1:15" ht="45" customHeight="1">
      <c r="A302" s="281"/>
      <c r="B302" s="254"/>
      <c r="C302" s="282"/>
      <c r="D302" s="283"/>
      <c r="E302" s="252"/>
      <c r="F302" s="123"/>
      <c r="G302" s="284"/>
      <c r="H302" s="252"/>
      <c r="I302" s="160"/>
      <c r="J302" s="253"/>
      <c r="K302" s="236"/>
      <c r="L302" s="285"/>
      <c r="M302" s="254"/>
      <c r="N302" s="286"/>
      <c r="O302" s="234"/>
    </row>
    <row r="303" spans="1:15" ht="45" customHeight="1">
      <c r="A303" s="281"/>
      <c r="B303" s="254"/>
      <c r="C303" s="282"/>
      <c r="D303" s="283"/>
      <c r="E303" s="252"/>
      <c r="F303" s="123"/>
      <c r="G303" s="284"/>
      <c r="H303" s="252"/>
      <c r="I303" s="160"/>
      <c r="J303" s="253"/>
      <c r="K303" s="236"/>
      <c r="L303" s="285"/>
      <c r="M303" s="254"/>
      <c r="N303" s="286"/>
      <c r="O303" s="234"/>
    </row>
    <row r="304" spans="1:15" ht="45" customHeight="1">
      <c r="A304" s="281"/>
      <c r="B304" s="254"/>
      <c r="C304" s="282"/>
      <c r="D304" s="283"/>
      <c r="E304" s="252"/>
      <c r="F304" s="123"/>
      <c r="G304" s="284"/>
      <c r="H304" s="252"/>
      <c r="I304" s="160"/>
      <c r="J304" s="253"/>
      <c r="K304" s="236"/>
      <c r="L304" s="285"/>
      <c r="M304" s="254"/>
      <c r="N304" s="286"/>
      <c r="O304" s="234"/>
    </row>
    <row r="305" spans="1:15" ht="45" customHeight="1">
      <c r="A305" s="281"/>
      <c r="B305" s="254"/>
      <c r="C305" s="282"/>
      <c r="D305" s="283"/>
      <c r="E305" s="252"/>
      <c r="F305" s="123"/>
      <c r="G305" s="284"/>
      <c r="H305" s="252"/>
      <c r="I305" s="160"/>
      <c r="J305" s="253"/>
      <c r="K305" s="236"/>
      <c r="L305" s="285"/>
      <c r="M305" s="254"/>
      <c r="N305" s="286"/>
      <c r="O305" s="234"/>
    </row>
    <row r="306" spans="1:15" ht="45" customHeight="1">
      <c r="A306" s="281"/>
      <c r="B306" s="254"/>
      <c r="C306" s="282"/>
      <c r="D306" s="283"/>
      <c r="E306" s="252"/>
      <c r="F306" s="123"/>
      <c r="G306" s="284"/>
      <c r="H306" s="252"/>
      <c r="I306" s="160"/>
      <c r="J306" s="253"/>
      <c r="K306" s="236"/>
      <c r="L306" s="285"/>
      <c r="M306" s="254"/>
      <c r="N306" s="286"/>
      <c r="O306" s="234"/>
    </row>
    <row r="307" spans="1:15" ht="45" customHeight="1">
      <c r="A307" s="281"/>
      <c r="B307" s="254"/>
      <c r="C307" s="282"/>
      <c r="D307" s="283"/>
      <c r="E307" s="252"/>
      <c r="F307" s="123"/>
      <c r="G307" s="284"/>
      <c r="H307" s="252"/>
      <c r="I307" s="160"/>
      <c r="J307" s="253"/>
      <c r="K307" s="236"/>
      <c r="L307" s="285"/>
      <c r="M307" s="254"/>
      <c r="N307" s="286"/>
      <c r="O307" s="234"/>
    </row>
    <row r="308" spans="1:15" ht="45" customHeight="1">
      <c r="A308" s="281"/>
      <c r="B308" s="254"/>
      <c r="C308" s="282"/>
      <c r="D308" s="283"/>
      <c r="E308" s="252"/>
      <c r="F308" s="123"/>
      <c r="G308" s="284"/>
      <c r="H308" s="252"/>
      <c r="I308" s="160"/>
      <c r="J308" s="253"/>
      <c r="K308" s="236"/>
      <c r="L308" s="285"/>
      <c r="M308" s="254"/>
      <c r="N308" s="286"/>
      <c r="O308" s="234"/>
    </row>
    <row r="309" spans="1:15" ht="45" customHeight="1">
      <c r="A309" s="281"/>
      <c r="B309" s="254"/>
      <c r="C309" s="282"/>
      <c r="D309" s="283"/>
      <c r="E309" s="252"/>
      <c r="F309" s="123"/>
      <c r="G309" s="284"/>
      <c r="H309" s="252"/>
      <c r="I309" s="160"/>
      <c r="J309" s="253"/>
      <c r="K309" s="236"/>
      <c r="L309" s="285"/>
      <c r="M309" s="254"/>
      <c r="N309" s="286"/>
      <c r="O309" s="234"/>
    </row>
    <row r="310" spans="1:15" ht="45" customHeight="1">
      <c r="A310" s="281"/>
      <c r="B310" s="254"/>
      <c r="C310" s="282"/>
      <c r="D310" s="283"/>
      <c r="E310" s="252"/>
      <c r="F310" s="123"/>
      <c r="G310" s="284"/>
      <c r="H310" s="252"/>
      <c r="I310" s="160"/>
      <c r="J310" s="253"/>
      <c r="K310" s="236"/>
      <c r="L310" s="285"/>
      <c r="M310" s="254"/>
      <c r="N310" s="286"/>
      <c r="O310" s="234"/>
    </row>
    <row r="311" spans="1:15" ht="45" customHeight="1">
      <c r="A311" s="281"/>
      <c r="B311" s="254"/>
      <c r="C311" s="282"/>
      <c r="D311" s="283"/>
      <c r="E311" s="252"/>
      <c r="F311" s="123"/>
      <c r="G311" s="284"/>
      <c r="H311" s="252"/>
      <c r="I311" s="160"/>
      <c r="J311" s="253"/>
      <c r="K311" s="236"/>
      <c r="L311" s="285"/>
      <c r="M311" s="254"/>
      <c r="N311" s="286"/>
      <c r="O311" s="234"/>
    </row>
    <row r="312" spans="1:15" ht="45" customHeight="1">
      <c r="A312" s="281"/>
      <c r="B312" s="254"/>
      <c r="C312" s="282"/>
      <c r="D312" s="283"/>
      <c r="E312" s="252"/>
      <c r="F312" s="123"/>
      <c r="G312" s="284"/>
      <c r="H312" s="252"/>
      <c r="I312" s="160"/>
      <c r="J312" s="253"/>
      <c r="K312" s="236"/>
      <c r="L312" s="285"/>
      <c r="M312" s="254"/>
      <c r="N312" s="286"/>
      <c r="O312" s="234"/>
    </row>
    <row r="313" spans="1:15" ht="45" customHeight="1">
      <c r="A313" s="281"/>
      <c r="B313" s="254"/>
      <c r="C313" s="282"/>
      <c r="D313" s="283"/>
      <c r="E313" s="252"/>
      <c r="F313" s="123"/>
      <c r="G313" s="284"/>
      <c r="H313" s="252"/>
      <c r="I313" s="160"/>
      <c r="J313" s="253"/>
      <c r="K313" s="236"/>
      <c r="L313" s="285"/>
      <c r="M313" s="254"/>
      <c r="N313" s="286"/>
      <c r="O313" s="234"/>
    </row>
    <row r="314" spans="1:15" ht="45" customHeight="1">
      <c r="A314" s="281"/>
      <c r="B314" s="254"/>
      <c r="C314" s="282"/>
      <c r="D314" s="283"/>
      <c r="E314" s="252"/>
      <c r="F314" s="123"/>
      <c r="G314" s="284"/>
      <c r="H314" s="252"/>
      <c r="I314" s="160"/>
      <c r="J314" s="253"/>
      <c r="K314" s="236"/>
      <c r="L314" s="285"/>
      <c r="M314" s="254"/>
      <c r="N314" s="286"/>
      <c r="O314" s="234"/>
    </row>
    <row r="315" spans="1:15" ht="45" customHeight="1">
      <c r="A315" s="281"/>
      <c r="B315" s="254"/>
      <c r="C315" s="282"/>
      <c r="D315" s="283"/>
      <c r="E315" s="252"/>
      <c r="F315" s="123"/>
      <c r="G315" s="284"/>
      <c r="H315" s="252"/>
      <c r="I315" s="160"/>
      <c r="J315" s="253"/>
      <c r="K315" s="236"/>
      <c r="L315" s="285"/>
      <c r="M315" s="254"/>
      <c r="N315" s="286"/>
      <c r="O315" s="234"/>
    </row>
    <row r="316" spans="1:15" ht="45" customHeight="1">
      <c r="A316" s="281"/>
      <c r="B316" s="254"/>
      <c r="C316" s="282"/>
      <c r="D316" s="283"/>
      <c r="E316" s="252"/>
      <c r="F316" s="123"/>
      <c r="G316" s="284"/>
      <c r="H316" s="252"/>
      <c r="I316" s="160"/>
      <c r="J316" s="253"/>
      <c r="K316" s="236"/>
      <c r="L316" s="285"/>
      <c r="M316" s="254"/>
      <c r="N316" s="286"/>
      <c r="O316" s="234"/>
    </row>
    <row r="317" spans="1:15" ht="45" customHeight="1">
      <c r="A317" s="281"/>
      <c r="B317" s="254"/>
      <c r="C317" s="282"/>
      <c r="D317" s="283"/>
      <c r="E317" s="252"/>
      <c r="F317" s="123"/>
      <c r="G317" s="284"/>
      <c r="H317" s="252"/>
      <c r="I317" s="160"/>
      <c r="J317" s="253"/>
      <c r="K317" s="236"/>
      <c r="L317" s="285"/>
      <c r="M317" s="254"/>
      <c r="N317" s="286"/>
      <c r="O317" s="234"/>
    </row>
    <row r="318" spans="1:15" ht="50.1" customHeight="1"/>
    <row r="319" spans="1:15" ht="50.1" customHeight="1"/>
    <row r="320" spans="1:15" ht="50.1" customHeight="1"/>
    <row r="321" spans="3:15" ht="50.1" customHeight="1"/>
    <row r="322" spans="3:15" ht="50.1" customHeight="1"/>
    <row r="323" spans="3:15" ht="50.1" customHeight="1"/>
    <row r="324" spans="3:15" ht="50.1" customHeight="1"/>
    <row r="325" spans="3:15" s="241" customFormat="1" ht="50.1" customHeight="1">
      <c r="C325" s="287"/>
      <c r="D325" s="234"/>
      <c r="E325" s="246"/>
      <c r="F325" s="72"/>
      <c r="G325" s="234"/>
      <c r="H325" s="246"/>
      <c r="I325" s="288"/>
      <c r="J325" s="289"/>
      <c r="K325" s="289"/>
      <c r="L325" s="234"/>
      <c r="O325" s="235"/>
    </row>
  </sheetData>
  <mergeCells count="357">
    <mergeCell ref="A1:N1"/>
    <mergeCell ref="A2:A3"/>
    <mergeCell ref="C2:D3"/>
    <mergeCell ref="F2:G3"/>
    <mergeCell ref="I2:I3"/>
    <mergeCell ref="J2:K2"/>
    <mergeCell ref="L2:L3"/>
    <mergeCell ref="M2:M3"/>
    <mergeCell ref="J3:K3"/>
    <mergeCell ref="A6:A7"/>
    <mergeCell ref="C6:C7"/>
    <mergeCell ref="D6:D7"/>
    <mergeCell ref="F6:F7"/>
    <mergeCell ref="G6:G7"/>
    <mergeCell ref="I6:I7"/>
    <mergeCell ref="L6:L7"/>
    <mergeCell ref="N6:N7"/>
    <mergeCell ref="L4:L5"/>
    <mergeCell ref="N4:N5"/>
    <mergeCell ref="A4:A5"/>
    <mergeCell ref="C4:C5"/>
    <mergeCell ref="D4:D5"/>
    <mergeCell ref="F4:F5"/>
    <mergeCell ref="G4:G5"/>
    <mergeCell ref="I4:I5"/>
    <mergeCell ref="L8:L9"/>
    <mergeCell ref="N8:N9"/>
    <mergeCell ref="A10:A11"/>
    <mergeCell ref="C10:C11"/>
    <mergeCell ref="D10:D11"/>
    <mergeCell ref="F10:F11"/>
    <mergeCell ref="G10:G11"/>
    <mergeCell ref="I10:I11"/>
    <mergeCell ref="L10:L11"/>
    <mergeCell ref="N10:N11"/>
    <mergeCell ref="A8:A9"/>
    <mergeCell ref="C8:C9"/>
    <mergeCell ref="D8:D9"/>
    <mergeCell ref="F8:F9"/>
    <mergeCell ref="G8:G9"/>
    <mergeCell ref="I8:I9"/>
    <mergeCell ref="L12:L13"/>
    <mergeCell ref="N12:N13"/>
    <mergeCell ref="A14:A15"/>
    <mergeCell ref="C14:C15"/>
    <mergeCell ref="D14:D15"/>
    <mergeCell ref="F14:F15"/>
    <mergeCell ref="G14:G15"/>
    <mergeCell ref="I14:I15"/>
    <mergeCell ref="L14:L15"/>
    <mergeCell ref="N14:N15"/>
    <mergeCell ref="A12:A13"/>
    <mergeCell ref="C12:C13"/>
    <mergeCell ref="D12:D13"/>
    <mergeCell ref="F12:F13"/>
    <mergeCell ref="G12:G13"/>
    <mergeCell ref="I12:I13"/>
    <mergeCell ref="L16:L17"/>
    <mergeCell ref="N16:N17"/>
    <mergeCell ref="A18:A19"/>
    <mergeCell ref="C18:C19"/>
    <mergeCell ref="D18:D19"/>
    <mergeCell ref="F18:F19"/>
    <mergeCell ref="G18:G19"/>
    <mergeCell ref="I18:I19"/>
    <mergeCell ref="L18:L19"/>
    <mergeCell ref="N18:N19"/>
    <mergeCell ref="A16:A17"/>
    <mergeCell ref="C16:C17"/>
    <mergeCell ref="D16:D17"/>
    <mergeCell ref="F16:F17"/>
    <mergeCell ref="G16:G17"/>
    <mergeCell ref="I16:I17"/>
    <mergeCell ref="L20:L21"/>
    <mergeCell ref="N20:N21"/>
    <mergeCell ref="A22:A23"/>
    <mergeCell ref="C22:C23"/>
    <mergeCell ref="D22:D23"/>
    <mergeCell ref="F22:F23"/>
    <mergeCell ref="G22:G23"/>
    <mergeCell ref="I22:I23"/>
    <mergeCell ref="L22:L23"/>
    <mergeCell ref="N22:N23"/>
    <mergeCell ref="A20:A21"/>
    <mergeCell ref="C20:C21"/>
    <mergeCell ref="D20:D21"/>
    <mergeCell ref="F20:F21"/>
    <mergeCell ref="G20:G21"/>
    <mergeCell ref="I20:I21"/>
    <mergeCell ref="L24:L25"/>
    <mergeCell ref="N24:N25"/>
    <mergeCell ref="A26:A27"/>
    <mergeCell ref="C26:C27"/>
    <mergeCell ref="D26:D27"/>
    <mergeCell ref="F26:F27"/>
    <mergeCell ref="G26:G27"/>
    <mergeCell ref="I26:I27"/>
    <mergeCell ref="L26:L27"/>
    <mergeCell ref="N26:N27"/>
    <mergeCell ref="A24:A25"/>
    <mergeCell ref="C24:C25"/>
    <mergeCell ref="D24:D25"/>
    <mergeCell ref="F24:F25"/>
    <mergeCell ref="G24:G25"/>
    <mergeCell ref="I24:I25"/>
    <mergeCell ref="L28:L29"/>
    <mergeCell ref="N28:N29"/>
    <mergeCell ref="A30:A31"/>
    <mergeCell ref="C30:C31"/>
    <mergeCell ref="D30:D31"/>
    <mergeCell ref="F30:F31"/>
    <mergeCell ref="G30:G31"/>
    <mergeCell ref="I30:I31"/>
    <mergeCell ref="L30:L31"/>
    <mergeCell ref="N30:N31"/>
    <mergeCell ref="A28:A29"/>
    <mergeCell ref="C28:C29"/>
    <mergeCell ref="D28:D29"/>
    <mergeCell ref="F28:F29"/>
    <mergeCell ref="G28:G29"/>
    <mergeCell ref="I28:I29"/>
    <mergeCell ref="L32:L33"/>
    <mergeCell ref="N32:N33"/>
    <mergeCell ref="A34:A35"/>
    <mergeCell ref="C34:C35"/>
    <mergeCell ref="D34:D35"/>
    <mergeCell ref="F34:F35"/>
    <mergeCell ref="G34:G35"/>
    <mergeCell ref="I34:I35"/>
    <mergeCell ref="L34:L35"/>
    <mergeCell ref="N34:N35"/>
    <mergeCell ref="A32:A33"/>
    <mergeCell ref="C32:C33"/>
    <mergeCell ref="D32:D33"/>
    <mergeCell ref="F32:F33"/>
    <mergeCell ref="G32:G33"/>
    <mergeCell ref="I32:I33"/>
    <mergeCell ref="L36:L37"/>
    <mergeCell ref="N36:N37"/>
    <mergeCell ref="A38:A39"/>
    <mergeCell ref="C38:C39"/>
    <mergeCell ref="D38:D39"/>
    <mergeCell ref="F38:F39"/>
    <mergeCell ref="G38:G39"/>
    <mergeCell ref="I38:I39"/>
    <mergeCell ref="L38:L39"/>
    <mergeCell ref="N38:N39"/>
    <mergeCell ref="A36:A37"/>
    <mergeCell ref="C36:C37"/>
    <mergeCell ref="D36:D37"/>
    <mergeCell ref="F36:F37"/>
    <mergeCell ref="G36:G37"/>
    <mergeCell ref="I36:I37"/>
    <mergeCell ref="L40:L41"/>
    <mergeCell ref="N40:N41"/>
    <mergeCell ref="A42:A43"/>
    <mergeCell ref="C42:C43"/>
    <mergeCell ref="D42:D43"/>
    <mergeCell ref="F42:F43"/>
    <mergeCell ref="G42:G43"/>
    <mergeCell ref="I42:I43"/>
    <mergeCell ref="L42:L43"/>
    <mergeCell ref="N42:N43"/>
    <mergeCell ref="A40:A41"/>
    <mergeCell ref="C40:C41"/>
    <mergeCell ref="D40:D41"/>
    <mergeCell ref="F40:F41"/>
    <mergeCell ref="G40:G41"/>
    <mergeCell ref="I40:I41"/>
    <mergeCell ref="L44:L45"/>
    <mergeCell ref="N44:N45"/>
    <mergeCell ref="A46:A47"/>
    <mergeCell ref="C46:C47"/>
    <mergeCell ref="D46:D47"/>
    <mergeCell ref="F46:F47"/>
    <mergeCell ref="G46:G47"/>
    <mergeCell ref="I46:I47"/>
    <mergeCell ref="L46:L47"/>
    <mergeCell ref="N46:N47"/>
    <mergeCell ref="A44:A45"/>
    <mergeCell ref="C44:C45"/>
    <mergeCell ref="D44:D45"/>
    <mergeCell ref="F44:F45"/>
    <mergeCell ref="G44:G45"/>
    <mergeCell ref="I44:I45"/>
    <mergeCell ref="L48:L49"/>
    <mergeCell ref="N48:N49"/>
    <mergeCell ref="A50:A51"/>
    <mergeCell ref="C50:C51"/>
    <mergeCell ref="D50:D51"/>
    <mergeCell ref="F50:F51"/>
    <mergeCell ref="G50:G51"/>
    <mergeCell ref="I50:I51"/>
    <mergeCell ref="L50:L51"/>
    <mergeCell ref="N50:N51"/>
    <mergeCell ref="A48:A49"/>
    <mergeCell ref="C48:C49"/>
    <mergeCell ref="D48:D49"/>
    <mergeCell ref="F48:F49"/>
    <mergeCell ref="G48:G49"/>
    <mergeCell ref="I48:I49"/>
    <mergeCell ref="L52:L53"/>
    <mergeCell ref="N52:N53"/>
    <mergeCell ref="A54:A55"/>
    <mergeCell ref="C54:C55"/>
    <mergeCell ref="D54:D55"/>
    <mergeCell ref="F54:F55"/>
    <mergeCell ref="G54:G55"/>
    <mergeCell ref="I54:I55"/>
    <mergeCell ref="L54:L55"/>
    <mergeCell ref="N54:N55"/>
    <mergeCell ref="A52:A53"/>
    <mergeCell ref="C52:C53"/>
    <mergeCell ref="D52:D53"/>
    <mergeCell ref="F52:F53"/>
    <mergeCell ref="G52:G53"/>
    <mergeCell ref="I52:I53"/>
    <mergeCell ref="L56:L57"/>
    <mergeCell ref="N56:N57"/>
    <mergeCell ref="A58:A59"/>
    <mergeCell ref="C58:C59"/>
    <mergeCell ref="D58:D59"/>
    <mergeCell ref="F58:F59"/>
    <mergeCell ref="G58:G59"/>
    <mergeCell ref="I58:I59"/>
    <mergeCell ref="N58:N59"/>
    <mergeCell ref="A56:A57"/>
    <mergeCell ref="C56:C57"/>
    <mergeCell ref="D56:D57"/>
    <mergeCell ref="F56:F57"/>
    <mergeCell ref="G56:G57"/>
    <mergeCell ref="I56:I57"/>
    <mergeCell ref="N60:N61"/>
    <mergeCell ref="A62:A63"/>
    <mergeCell ref="C62:C63"/>
    <mergeCell ref="D62:D63"/>
    <mergeCell ref="F62:F63"/>
    <mergeCell ref="G62:G63"/>
    <mergeCell ref="I62:I63"/>
    <mergeCell ref="N62:N63"/>
    <mergeCell ref="A60:A61"/>
    <mergeCell ref="C60:C61"/>
    <mergeCell ref="D60:D61"/>
    <mergeCell ref="F60:F61"/>
    <mergeCell ref="G60:G61"/>
    <mergeCell ref="I60:I61"/>
    <mergeCell ref="L64:L65"/>
    <mergeCell ref="N64:N65"/>
    <mergeCell ref="A66:A67"/>
    <mergeCell ref="C66:C67"/>
    <mergeCell ref="D66:D67"/>
    <mergeCell ref="F66:F67"/>
    <mergeCell ref="G66:G67"/>
    <mergeCell ref="I66:I67"/>
    <mergeCell ref="L66:L67"/>
    <mergeCell ref="N66:N67"/>
    <mergeCell ref="A64:A65"/>
    <mergeCell ref="C64:C65"/>
    <mergeCell ref="D64:D65"/>
    <mergeCell ref="F64:F65"/>
    <mergeCell ref="G64:G65"/>
    <mergeCell ref="I64:I65"/>
    <mergeCell ref="N68:N69"/>
    <mergeCell ref="A70:A71"/>
    <mergeCell ref="C70:C71"/>
    <mergeCell ref="D70:D71"/>
    <mergeCell ref="F70:F71"/>
    <mergeCell ref="G70:G71"/>
    <mergeCell ref="I70:I71"/>
    <mergeCell ref="L70:L71"/>
    <mergeCell ref="N70:N71"/>
    <mergeCell ref="A68:A69"/>
    <mergeCell ref="C68:C69"/>
    <mergeCell ref="D68:D69"/>
    <mergeCell ref="F68:F69"/>
    <mergeCell ref="G68:G69"/>
    <mergeCell ref="I68:I69"/>
    <mergeCell ref="L72:L73"/>
    <mergeCell ref="N72:N73"/>
    <mergeCell ref="A74:A75"/>
    <mergeCell ref="C74:C75"/>
    <mergeCell ref="D74:D75"/>
    <mergeCell ref="F74:F75"/>
    <mergeCell ref="G74:G75"/>
    <mergeCell ref="I74:I75"/>
    <mergeCell ref="L74:L75"/>
    <mergeCell ref="N74:N75"/>
    <mergeCell ref="A72:A73"/>
    <mergeCell ref="C72:C73"/>
    <mergeCell ref="D72:D73"/>
    <mergeCell ref="F72:F73"/>
    <mergeCell ref="G72:G73"/>
    <mergeCell ref="I72:I73"/>
    <mergeCell ref="L76:L77"/>
    <mergeCell ref="N76:N77"/>
    <mergeCell ref="A78:A79"/>
    <mergeCell ref="C78:C79"/>
    <mergeCell ref="D78:D79"/>
    <mergeCell ref="F78:F79"/>
    <mergeCell ref="G78:G79"/>
    <mergeCell ref="I78:I79"/>
    <mergeCell ref="L78:L79"/>
    <mergeCell ref="N78:N79"/>
    <mergeCell ref="A76:A77"/>
    <mergeCell ref="C76:C77"/>
    <mergeCell ref="D76:D77"/>
    <mergeCell ref="F76:F77"/>
    <mergeCell ref="G76:G77"/>
    <mergeCell ref="I76:I77"/>
    <mergeCell ref="L80:L81"/>
    <mergeCell ref="N80:N81"/>
    <mergeCell ref="A82:A83"/>
    <mergeCell ref="C82:C83"/>
    <mergeCell ref="D82:D83"/>
    <mergeCell ref="F82:F83"/>
    <mergeCell ref="G82:G83"/>
    <mergeCell ref="I82:I83"/>
    <mergeCell ref="L82:L83"/>
    <mergeCell ref="N82:N83"/>
    <mergeCell ref="A80:A81"/>
    <mergeCell ref="C80:C81"/>
    <mergeCell ref="D80:D81"/>
    <mergeCell ref="F80:F81"/>
    <mergeCell ref="G80:G81"/>
    <mergeCell ref="I80:I81"/>
    <mergeCell ref="L84:L85"/>
    <mergeCell ref="N84:N85"/>
    <mergeCell ref="A88:A89"/>
    <mergeCell ref="C88:C89"/>
    <mergeCell ref="D88:D89"/>
    <mergeCell ref="F88:F89"/>
    <mergeCell ref="G88:G89"/>
    <mergeCell ref="I88:I89"/>
    <mergeCell ref="L88:L89"/>
    <mergeCell ref="N88:N89"/>
    <mergeCell ref="A84:A85"/>
    <mergeCell ref="C84:C85"/>
    <mergeCell ref="D84:D85"/>
    <mergeCell ref="F84:F85"/>
    <mergeCell ref="G84:G85"/>
    <mergeCell ref="I84:I85"/>
    <mergeCell ref="L90:L91"/>
    <mergeCell ref="N90:N91"/>
    <mergeCell ref="A92:A93"/>
    <mergeCell ref="C92:C93"/>
    <mergeCell ref="D92:D93"/>
    <mergeCell ref="F92:F93"/>
    <mergeCell ref="G92:G93"/>
    <mergeCell ref="I92:I93"/>
    <mergeCell ref="L92:L93"/>
    <mergeCell ref="N92:N93"/>
    <mergeCell ref="A90:A91"/>
    <mergeCell ref="C90:C91"/>
    <mergeCell ref="D90:D91"/>
    <mergeCell ref="F90:F91"/>
    <mergeCell ref="G90:G91"/>
    <mergeCell ref="I90:I91"/>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4" manualBreakCount="4">
    <brk id="3" max="13" man="1"/>
    <brk id="7" max="13" man="1"/>
    <brk id="37" max="13" man="1"/>
    <brk id="83" max="13"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O925"/>
  <sheetViews>
    <sheetView view="pageBreakPreview" topLeftCell="A282" zoomScale="110" zoomScaleNormal="100" zoomScaleSheetLayoutView="110" zoomScalePageLayoutView="120" workbookViewId="0">
      <selection activeCell="I434" sqref="I434:I435"/>
    </sheetView>
  </sheetViews>
  <sheetFormatPr defaultColWidth="9" defaultRowHeight="16.5"/>
  <cols>
    <col min="1" max="1" width="4.75" style="65" customWidth="1"/>
    <col min="2" max="2" width="23.5" style="65" customWidth="1"/>
    <col min="3" max="3" width="8.5" style="87" bestFit="1" customWidth="1"/>
    <col min="4" max="4" width="5.75" style="88" customWidth="1"/>
    <col min="5" max="5" width="13.75" style="84" customWidth="1"/>
    <col min="6" max="6" width="13.75" style="72" customWidth="1"/>
    <col min="7" max="7" width="5" style="88" customWidth="1"/>
    <col min="8" max="8" width="13.75" style="84" customWidth="1"/>
    <col min="9" max="9" width="20.125" style="117" customWidth="1"/>
    <col min="10" max="10" width="12" style="116" bestFit="1" customWidth="1"/>
    <col min="11" max="11" width="3.375" style="116" customWidth="1"/>
    <col min="12" max="12" width="7.625" style="88" customWidth="1"/>
    <col min="13" max="13" width="16.875" style="65" customWidth="1"/>
    <col min="14" max="14" width="24.5" style="115" customWidth="1"/>
    <col min="15" max="16384" width="9" style="114"/>
  </cols>
  <sheetData>
    <row r="1" spans="1:15" ht="71.25" customHeight="1" thickBot="1">
      <c r="A1" s="1370" t="s">
        <v>464</v>
      </c>
      <c r="B1" s="1371"/>
      <c r="C1" s="1371"/>
      <c r="D1" s="1371"/>
      <c r="E1" s="1371"/>
      <c r="F1" s="1371"/>
      <c r="G1" s="1371"/>
      <c r="H1" s="1371"/>
      <c r="I1" s="1371"/>
      <c r="J1" s="1371"/>
      <c r="K1" s="1371"/>
      <c r="L1" s="1371"/>
      <c r="M1" s="1371"/>
      <c r="N1" s="1372"/>
      <c r="O1" s="118"/>
    </row>
    <row r="2" spans="1:15">
      <c r="A2" s="1384" t="s">
        <v>248</v>
      </c>
      <c r="B2" s="62" t="s">
        <v>250</v>
      </c>
      <c r="C2" s="1373" t="s">
        <v>465</v>
      </c>
      <c r="D2" s="1374"/>
      <c r="E2" s="63" t="s">
        <v>393</v>
      </c>
      <c r="F2" s="1373" t="s">
        <v>466</v>
      </c>
      <c r="G2" s="1374"/>
      <c r="H2" s="62" t="s">
        <v>394</v>
      </c>
      <c r="I2" s="1386" t="s">
        <v>467</v>
      </c>
      <c r="J2" s="1386" t="s">
        <v>395</v>
      </c>
      <c r="K2" s="1392"/>
      <c r="L2" s="1394" t="s">
        <v>468</v>
      </c>
      <c r="M2" s="1373" t="s">
        <v>469</v>
      </c>
      <c r="N2" s="64" t="s">
        <v>249</v>
      </c>
      <c r="O2" s="118"/>
    </row>
    <row r="3" spans="1:15">
      <c r="A3" s="1385"/>
      <c r="B3" s="65" t="s">
        <v>260</v>
      </c>
      <c r="C3" s="1375"/>
      <c r="D3" s="1375"/>
      <c r="E3" s="66" t="s">
        <v>470</v>
      </c>
      <c r="F3" s="1375"/>
      <c r="G3" s="1375"/>
      <c r="H3" s="65" t="s">
        <v>396</v>
      </c>
      <c r="I3" s="1387"/>
      <c r="J3" s="1387" t="s">
        <v>397</v>
      </c>
      <c r="K3" s="1393"/>
      <c r="L3" s="1395"/>
      <c r="M3" s="1396"/>
      <c r="N3" s="67" t="s">
        <v>439</v>
      </c>
      <c r="O3" s="118"/>
    </row>
    <row r="4" spans="1:15" s="176" customFormat="1" ht="30" customHeight="1">
      <c r="A4" s="1810" t="s">
        <v>471</v>
      </c>
      <c r="B4" s="171" t="s">
        <v>472</v>
      </c>
      <c r="C4" s="1367">
        <f>1412+116</f>
        <v>1528</v>
      </c>
      <c r="D4" s="1785" t="s">
        <v>1889</v>
      </c>
      <c r="E4" s="140" t="s">
        <v>473</v>
      </c>
      <c r="F4" s="1367" t="s">
        <v>449</v>
      </c>
      <c r="G4" s="1785"/>
      <c r="H4" s="140" t="s">
        <v>473</v>
      </c>
      <c r="I4" s="1787" t="s">
        <v>1909</v>
      </c>
      <c r="J4" s="172" t="s">
        <v>449</v>
      </c>
      <c r="K4" s="173"/>
      <c r="L4" s="1748" t="s">
        <v>444</v>
      </c>
      <c r="M4" s="174" t="s">
        <v>474</v>
      </c>
      <c r="N4" s="1590" t="s">
        <v>475</v>
      </c>
      <c r="O4" s="175"/>
    </row>
    <row r="5" spans="1:15" s="176" customFormat="1" ht="30" customHeight="1">
      <c r="A5" s="1815"/>
      <c r="B5" s="171" t="s">
        <v>1890</v>
      </c>
      <c r="C5" s="1753"/>
      <c r="D5" s="1755"/>
      <c r="E5" s="140" t="s">
        <v>473</v>
      </c>
      <c r="F5" s="1753"/>
      <c r="G5" s="1755"/>
      <c r="H5" s="177" t="s">
        <v>449</v>
      </c>
      <c r="I5" s="1787"/>
      <c r="J5" s="178" t="s">
        <v>449</v>
      </c>
      <c r="K5" s="179"/>
      <c r="L5" s="1748"/>
      <c r="M5" s="174" t="s">
        <v>476</v>
      </c>
      <c r="N5" s="1590"/>
      <c r="O5" s="175"/>
    </row>
    <row r="6" spans="1:15" s="185" customFormat="1" ht="30" customHeight="1">
      <c r="A6" s="1741" t="s">
        <v>477</v>
      </c>
      <c r="B6" s="164" t="s">
        <v>472</v>
      </c>
      <c r="C6" s="1388">
        <f>1412+116</f>
        <v>1528</v>
      </c>
      <c r="D6" s="1742" t="s">
        <v>1891</v>
      </c>
      <c r="E6" s="105" t="s">
        <v>479</v>
      </c>
      <c r="F6" s="1388">
        <v>24</v>
      </c>
      <c r="G6" s="1742" t="s">
        <v>1891</v>
      </c>
      <c r="H6" s="180" t="s">
        <v>480</v>
      </c>
      <c r="I6" s="1761" t="s">
        <v>1910</v>
      </c>
      <c r="J6" s="181">
        <v>24</v>
      </c>
      <c r="K6" s="182" t="s">
        <v>1891</v>
      </c>
      <c r="L6" s="1503"/>
      <c r="M6" s="183" t="s">
        <v>481</v>
      </c>
      <c r="N6" s="1426" t="s">
        <v>482</v>
      </c>
      <c r="O6" s="184"/>
    </row>
    <row r="7" spans="1:15" s="185" customFormat="1" ht="30" customHeight="1">
      <c r="A7" s="1789"/>
      <c r="B7" s="164" t="s">
        <v>1583</v>
      </c>
      <c r="C7" s="1641"/>
      <c r="D7" s="1743"/>
      <c r="E7" s="105" t="s">
        <v>480</v>
      </c>
      <c r="F7" s="1641"/>
      <c r="G7" s="1743"/>
      <c r="H7" s="186" t="s">
        <v>441</v>
      </c>
      <c r="I7" s="1761"/>
      <c r="J7" s="181" t="s">
        <v>483</v>
      </c>
      <c r="K7" s="187" t="s">
        <v>443</v>
      </c>
      <c r="L7" s="1503"/>
      <c r="M7" s="183" t="s">
        <v>484</v>
      </c>
      <c r="N7" s="1426"/>
      <c r="O7" s="184"/>
    </row>
    <row r="8" spans="1:15" s="185" customFormat="1" ht="30" customHeight="1">
      <c r="A8" s="1741" t="s">
        <v>485</v>
      </c>
      <c r="B8" s="164" t="s">
        <v>472</v>
      </c>
      <c r="C8" s="1388">
        <f>1412+116</f>
        <v>1528</v>
      </c>
      <c r="D8" s="1742" t="s">
        <v>1891</v>
      </c>
      <c r="E8" s="188" t="s">
        <v>486</v>
      </c>
      <c r="F8" s="1641">
        <v>22</v>
      </c>
      <c r="G8" s="1742" t="s">
        <v>1891</v>
      </c>
      <c r="H8" s="186" t="s">
        <v>486</v>
      </c>
      <c r="I8" s="1761" t="s">
        <v>1910</v>
      </c>
      <c r="J8" s="181" t="s">
        <v>487</v>
      </c>
      <c r="K8" s="182" t="s">
        <v>1891</v>
      </c>
      <c r="L8" s="1503"/>
      <c r="M8" s="183" t="s">
        <v>488</v>
      </c>
      <c r="N8" s="1426" t="s">
        <v>489</v>
      </c>
      <c r="O8" s="184"/>
    </row>
    <row r="9" spans="1:15" s="185" customFormat="1" ht="30" customHeight="1">
      <c r="A9" s="1789"/>
      <c r="B9" s="164" t="s">
        <v>1892</v>
      </c>
      <c r="C9" s="1641"/>
      <c r="D9" s="1743"/>
      <c r="E9" s="105" t="s">
        <v>486</v>
      </c>
      <c r="F9" s="1641"/>
      <c r="G9" s="1743"/>
      <c r="H9" s="186" t="s">
        <v>441</v>
      </c>
      <c r="I9" s="1761"/>
      <c r="J9" s="181" t="s">
        <v>490</v>
      </c>
      <c r="K9" s="187" t="s">
        <v>443</v>
      </c>
      <c r="L9" s="1814"/>
      <c r="M9" s="183" t="s">
        <v>491</v>
      </c>
      <c r="N9" s="1426"/>
      <c r="O9" s="184"/>
    </row>
    <row r="10" spans="1:15" s="185" customFormat="1" ht="30" customHeight="1">
      <c r="A10" s="1810" t="s">
        <v>471</v>
      </c>
      <c r="B10" s="171" t="s">
        <v>472</v>
      </c>
      <c r="C10" s="1367">
        <f>1412+116</f>
        <v>1528</v>
      </c>
      <c r="D10" s="1785" t="s">
        <v>1889</v>
      </c>
      <c r="E10" s="140" t="s">
        <v>473</v>
      </c>
      <c r="F10" s="1367" t="s">
        <v>449</v>
      </c>
      <c r="G10" s="1785" t="s">
        <v>1889</v>
      </c>
      <c r="H10" s="140" t="s">
        <v>473</v>
      </c>
      <c r="I10" s="1787" t="s">
        <v>1909</v>
      </c>
      <c r="J10" s="172" t="s">
        <v>449</v>
      </c>
      <c r="K10" s="173"/>
      <c r="L10" s="1748" t="s">
        <v>444</v>
      </c>
      <c r="M10" s="174" t="s">
        <v>474</v>
      </c>
      <c r="N10" s="1590" t="s">
        <v>492</v>
      </c>
      <c r="O10" s="184"/>
    </row>
    <row r="11" spans="1:15" s="185" customFormat="1" ht="30" customHeight="1">
      <c r="A11" s="1815"/>
      <c r="B11" s="171" t="s">
        <v>1890</v>
      </c>
      <c r="C11" s="1753"/>
      <c r="D11" s="1755"/>
      <c r="E11" s="140" t="s">
        <v>473</v>
      </c>
      <c r="F11" s="1753"/>
      <c r="G11" s="1755"/>
      <c r="H11" s="177" t="s">
        <v>449</v>
      </c>
      <c r="I11" s="1787"/>
      <c r="J11" s="178" t="s">
        <v>449</v>
      </c>
      <c r="K11" s="179"/>
      <c r="L11" s="1748"/>
      <c r="M11" s="174" t="s">
        <v>476</v>
      </c>
      <c r="N11" s="1590"/>
      <c r="O11" s="184"/>
    </row>
    <row r="12" spans="1:15" s="185" customFormat="1" ht="30" customHeight="1">
      <c r="A12" s="1810" t="s">
        <v>483</v>
      </c>
      <c r="B12" s="171" t="s">
        <v>274</v>
      </c>
      <c r="C12" s="1367">
        <v>1921</v>
      </c>
      <c r="D12" s="1785" t="s">
        <v>1893</v>
      </c>
      <c r="E12" s="140" t="s">
        <v>473</v>
      </c>
      <c r="F12" s="1367" t="s">
        <v>449</v>
      </c>
      <c r="G12" s="1785" t="s">
        <v>1889</v>
      </c>
      <c r="H12" s="140" t="s">
        <v>473</v>
      </c>
      <c r="I12" s="1387" t="s">
        <v>493</v>
      </c>
      <c r="J12" s="172" t="s">
        <v>449</v>
      </c>
      <c r="K12" s="173"/>
      <c r="L12" s="1748" t="s">
        <v>444</v>
      </c>
      <c r="M12" s="140" t="s">
        <v>474</v>
      </c>
      <c r="N12" s="1590" t="s">
        <v>475</v>
      </c>
      <c r="O12" s="184"/>
    </row>
    <row r="13" spans="1:15" s="185" customFormat="1" ht="30" customHeight="1">
      <c r="A13" s="1810"/>
      <c r="B13" s="171" t="s">
        <v>1894</v>
      </c>
      <c r="C13" s="1753"/>
      <c r="D13" s="1755"/>
      <c r="E13" s="140" t="s">
        <v>473</v>
      </c>
      <c r="F13" s="1753"/>
      <c r="G13" s="1755"/>
      <c r="H13" s="177" t="s">
        <v>449</v>
      </c>
      <c r="I13" s="1387"/>
      <c r="J13" s="178" t="s">
        <v>449</v>
      </c>
      <c r="K13" s="179"/>
      <c r="L13" s="1748"/>
      <c r="M13" s="140" t="s">
        <v>476</v>
      </c>
      <c r="N13" s="1590"/>
      <c r="O13" s="184"/>
    </row>
    <row r="14" spans="1:15" s="176" customFormat="1" ht="30" customHeight="1">
      <c r="A14" s="1741" t="s">
        <v>494</v>
      </c>
      <c r="B14" s="164" t="s">
        <v>274</v>
      </c>
      <c r="C14" s="1388">
        <v>1921</v>
      </c>
      <c r="D14" s="1742" t="s">
        <v>1895</v>
      </c>
      <c r="E14" s="105" t="s">
        <v>496</v>
      </c>
      <c r="F14" s="1388">
        <v>88.5</v>
      </c>
      <c r="G14" s="1742" t="s">
        <v>1891</v>
      </c>
      <c r="H14" s="105" t="s">
        <v>496</v>
      </c>
      <c r="I14" s="1471" t="s">
        <v>497</v>
      </c>
      <c r="J14" s="189">
        <v>88.5</v>
      </c>
      <c r="K14" s="182" t="s">
        <v>1891</v>
      </c>
      <c r="L14" s="1503"/>
      <c r="M14" s="105" t="s">
        <v>488</v>
      </c>
      <c r="N14" s="1426" t="s">
        <v>482</v>
      </c>
      <c r="O14" s="175"/>
    </row>
    <row r="15" spans="1:15" s="176" customFormat="1" ht="30" customHeight="1">
      <c r="A15" s="1741"/>
      <c r="B15" s="164" t="s">
        <v>1896</v>
      </c>
      <c r="C15" s="1641"/>
      <c r="D15" s="1743"/>
      <c r="E15" s="105" t="s">
        <v>496</v>
      </c>
      <c r="F15" s="1641"/>
      <c r="G15" s="1743"/>
      <c r="H15" s="186" t="s">
        <v>498</v>
      </c>
      <c r="I15" s="1471"/>
      <c r="J15" s="189">
        <v>3</v>
      </c>
      <c r="K15" s="187" t="s">
        <v>443</v>
      </c>
      <c r="L15" s="1503"/>
      <c r="M15" s="105" t="s">
        <v>499</v>
      </c>
      <c r="N15" s="1426"/>
      <c r="O15" s="175"/>
    </row>
    <row r="16" spans="1:15" s="176" customFormat="1" ht="30" customHeight="1">
      <c r="A16" s="1741" t="s">
        <v>500</v>
      </c>
      <c r="B16" s="164" t="s">
        <v>274</v>
      </c>
      <c r="C16" s="1388">
        <v>1921</v>
      </c>
      <c r="D16" s="1742" t="s">
        <v>1895</v>
      </c>
      <c r="E16" s="105" t="s">
        <v>501</v>
      </c>
      <c r="F16" s="1388">
        <v>40</v>
      </c>
      <c r="G16" s="1742" t="s">
        <v>1891</v>
      </c>
      <c r="H16" s="105" t="s">
        <v>501</v>
      </c>
      <c r="I16" s="1471" t="s">
        <v>497</v>
      </c>
      <c r="J16" s="189">
        <v>128.5</v>
      </c>
      <c r="K16" s="182" t="s">
        <v>1891</v>
      </c>
      <c r="L16" s="1503"/>
      <c r="M16" s="105" t="s">
        <v>474</v>
      </c>
      <c r="N16" s="1426" t="s">
        <v>482</v>
      </c>
      <c r="O16" s="175"/>
    </row>
    <row r="17" spans="1:15" s="176" customFormat="1" ht="30" customHeight="1">
      <c r="A17" s="1789"/>
      <c r="B17" s="164" t="s">
        <v>1896</v>
      </c>
      <c r="C17" s="1641"/>
      <c r="D17" s="1743"/>
      <c r="E17" s="105" t="s">
        <v>501</v>
      </c>
      <c r="F17" s="1641"/>
      <c r="G17" s="1743"/>
      <c r="H17" s="186" t="s">
        <v>441</v>
      </c>
      <c r="I17" s="1471"/>
      <c r="J17" s="189">
        <v>5</v>
      </c>
      <c r="K17" s="187" t="s">
        <v>443</v>
      </c>
      <c r="L17" s="1503"/>
      <c r="M17" s="105" t="s">
        <v>476</v>
      </c>
      <c r="N17" s="1426"/>
      <c r="O17" s="175"/>
    </row>
    <row r="18" spans="1:15" s="176" customFormat="1" ht="30" customHeight="1">
      <c r="A18" s="1741" t="s">
        <v>502</v>
      </c>
      <c r="B18" s="164" t="s">
        <v>274</v>
      </c>
      <c r="C18" s="1388">
        <v>1921</v>
      </c>
      <c r="D18" s="1742" t="s">
        <v>1895</v>
      </c>
      <c r="E18" s="105" t="s">
        <v>503</v>
      </c>
      <c r="F18" s="1388">
        <v>40</v>
      </c>
      <c r="G18" s="1742" t="s">
        <v>1891</v>
      </c>
      <c r="H18" s="105" t="s">
        <v>503</v>
      </c>
      <c r="I18" s="1471" t="s">
        <v>497</v>
      </c>
      <c r="J18" s="189">
        <v>168.5</v>
      </c>
      <c r="K18" s="182" t="s">
        <v>1891</v>
      </c>
      <c r="L18" s="1503"/>
      <c r="M18" s="105" t="s">
        <v>488</v>
      </c>
      <c r="N18" s="1426" t="s">
        <v>482</v>
      </c>
      <c r="O18" s="175"/>
    </row>
    <row r="19" spans="1:15" s="176" customFormat="1" ht="30" customHeight="1">
      <c r="A19" s="1789"/>
      <c r="B19" s="164" t="s">
        <v>1896</v>
      </c>
      <c r="C19" s="1641"/>
      <c r="D19" s="1743"/>
      <c r="E19" s="105" t="s">
        <v>503</v>
      </c>
      <c r="F19" s="1641"/>
      <c r="G19" s="1743"/>
      <c r="H19" s="186" t="s">
        <v>441</v>
      </c>
      <c r="I19" s="1471"/>
      <c r="J19" s="189">
        <v>7</v>
      </c>
      <c r="K19" s="187" t="s">
        <v>443</v>
      </c>
      <c r="L19" s="1503"/>
      <c r="M19" s="105" t="s">
        <v>499</v>
      </c>
      <c r="N19" s="1426"/>
      <c r="O19" s="175"/>
    </row>
    <row r="20" spans="1:15" s="176" customFormat="1" ht="30" customHeight="1">
      <c r="A20" s="1741" t="s">
        <v>504</v>
      </c>
      <c r="B20" s="164" t="s">
        <v>274</v>
      </c>
      <c r="C20" s="1388">
        <v>1921</v>
      </c>
      <c r="D20" s="1742" t="s">
        <v>1895</v>
      </c>
      <c r="E20" s="105" t="s">
        <v>505</v>
      </c>
      <c r="F20" s="1388">
        <v>48</v>
      </c>
      <c r="G20" s="1742" t="s">
        <v>1891</v>
      </c>
      <c r="H20" s="105" t="s">
        <v>505</v>
      </c>
      <c r="I20" s="1471" t="s">
        <v>497</v>
      </c>
      <c r="J20" s="189">
        <v>216.5</v>
      </c>
      <c r="K20" s="182" t="s">
        <v>1891</v>
      </c>
      <c r="L20" s="1503"/>
      <c r="M20" s="105" t="s">
        <v>488</v>
      </c>
      <c r="N20" s="1426" t="s">
        <v>482</v>
      </c>
      <c r="O20" s="175"/>
    </row>
    <row r="21" spans="1:15" s="176" customFormat="1" ht="30" customHeight="1">
      <c r="A21" s="1789"/>
      <c r="B21" s="164" t="s">
        <v>1896</v>
      </c>
      <c r="C21" s="1641"/>
      <c r="D21" s="1743"/>
      <c r="E21" s="105" t="s">
        <v>505</v>
      </c>
      <c r="F21" s="1641"/>
      <c r="G21" s="1743"/>
      <c r="H21" s="186" t="s">
        <v>441</v>
      </c>
      <c r="I21" s="1471"/>
      <c r="J21" s="189">
        <v>9</v>
      </c>
      <c r="K21" s="187" t="s">
        <v>443</v>
      </c>
      <c r="L21" s="1503"/>
      <c r="M21" s="105" t="s">
        <v>506</v>
      </c>
      <c r="N21" s="1426"/>
      <c r="O21" s="175"/>
    </row>
    <row r="22" spans="1:15" s="176" customFormat="1" ht="30" customHeight="1">
      <c r="A22" s="1741" t="s">
        <v>507</v>
      </c>
      <c r="B22" s="164" t="s">
        <v>274</v>
      </c>
      <c r="C22" s="1388">
        <v>1921</v>
      </c>
      <c r="D22" s="1742" t="s">
        <v>1895</v>
      </c>
      <c r="E22" s="105" t="s">
        <v>508</v>
      </c>
      <c r="F22" s="1388">
        <v>41</v>
      </c>
      <c r="G22" s="1742" t="s">
        <v>1891</v>
      </c>
      <c r="H22" s="105" t="s">
        <v>508</v>
      </c>
      <c r="I22" s="1471" t="s">
        <v>497</v>
      </c>
      <c r="J22" s="189">
        <v>257.5</v>
      </c>
      <c r="K22" s="182" t="s">
        <v>1891</v>
      </c>
      <c r="L22" s="1503"/>
      <c r="M22" s="105" t="s">
        <v>488</v>
      </c>
      <c r="N22" s="1426" t="s">
        <v>482</v>
      </c>
      <c r="O22" s="175"/>
    </row>
    <row r="23" spans="1:15" s="176" customFormat="1" ht="30" customHeight="1">
      <c r="A23" s="1789"/>
      <c r="B23" s="164" t="s">
        <v>1896</v>
      </c>
      <c r="C23" s="1641"/>
      <c r="D23" s="1743"/>
      <c r="E23" s="105" t="s">
        <v>508</v>
      </c>
      <c r="F23" s="1641"/>
      <c r="G23" s="1743"/>
      <c r="H23" s="186" t="s">
        <v>441</v>
      </c>
      <c r="I23" s="1471"/>
      <c r="J23" s="189">
        <v>11</v>
      </c>
      <c r="K23" s="187" t="s">
        <v>443</v>
      </c>
      <c r="L23" s="1503"/>
      <c r="M23" s="105" t="s">
        <v>499</v>
      </c>
      <c r="N23" s="1426"/>
      <c r="O23" s="175"/>
    </row>
    <row r="24" spans="1:15" s="176" customFormat="1" ht="30" customHeight="1">
      <c r="A24" s="1741" t="s">
        <v>509</v>
      </c>
      <c r="B24" s="164" t="s">
        <v>274</v>
      </c>
      <c r="C24" s="1388">
        <v>1921</v>
      </c>
      <c r="D24" s="1742" t="s">
        <v>1895</v>
      </c>
      <c r="E24" s="105" t="s">
        <v>510</v>
      </c>
      <c r="F24" s="1388">
        <v>76</v>
      </c>
      <c r="G24" s="1742" t="s">
        <v>1891</v>
      </c>
      <c r="H24" s="105" t="s">
        <v>510</v>
      </c>
      <c r="I24" s="1471" t="s">
        <v>497</v>
      </c>
      <c r="J24" s="189">
        <v>333.5</v>
      </c>
      <c r="K24" s="182" t="s">
        <v>1891</v>
      </c>
      <c r="L24" s="1503"/>
      <c r="M24" s="105" t="s">
        <v>488</v>
      </c>
      <c r="N24" s="1426" t="s">
        <v>482</v>
      </c>
      <c r="O24" s="175"/>
    </row>
    <row r="25" spans="1:15" s="176" customFormat="1" ht="30" customHeight="1">
      <c r="A25" s="1789"/>
      <c r="B25" s="164" t="s">
        <v>1896</v>
      </c>
      <c r="C25" s="1641"/>
      <c r="D25" s="1743"/>
      <c r="E25" s="105" t="s">
        <v>510</v>
      </c>
      <c r="F25" s="1641"/>
      <c r="G25" s="1743"/>
      <c r="H25" s="186" t="s">
        <v>441</v>
      </c>
      <c r="I25" s="1471"/>
      <c r="J25" s="189">
        <v>13</v>
      </c>
      <c r="K25" s="187" t="s">
        <v>443</v>
      </c>
      <c r="L25" s="1503"/>
      <c r="M25" s="105" t="s">
        <v>511</v>
      </c>
      <c r="N25" s="1426"/>
      <c r="O25" s="175"/>
    </row>
    <row r="26" spans="1:15" s="176" customFormat="1" ht="30" customHeight="1">
      <c r="A26" s="1741" t="s">
        <v>512</v>
      </c>
      <c r="B26" s="164" t="s">
        <v>274</v>
      </c>
      <c r="C26" s="1388">
        <v>1921</v>
      </c>
      <c r="D26" s="1742" t="s">
        <v>1895</v>
      </c>
      <c r="E26" s="105" t="s">
        <v>513</v>
      </c>
      <c r="F26" s="1388">
        <v>40</v>
      </c>
      <c r="G26" s="1742" t="s">
        <v>1891</v>
      </c>
      <c r="H26" s="105" t="s">
        <v>510</v>
      </c>
      <c r="I26" s="1471" t="s">
        <v>497</v>
      </c>
      <c r="J26" s="189">
        <v>373.5</v>
      </c>
      <c r="K26" s="182" t="s">
        <v>1891</v>
      </c>
      <c r="L26" s="1503"/>
      <c r="M26" s="105" t="s">
        <v>488</v>
      </c>
      <c r="N26" s="1426" t="s">
        <v>482</v>
      </c>
      <c r="O26" s="175"/>
    </row>
    <row r="27" spans="1:15" s="176" customFormat="1" ht="30" customHeight="1">
      <c r="A27" s="1789"/>
      <c r="B27" s="164" t="s">
        <v>1896</v>
      </c>
      <c r="C27" s="1641"/>
      <c r="D27" s="1743"/>
      <c r="E27" s="105" t="s">
        <v>513</v>
      </c>
      <c r="F27" s="1641"/>
      <c r="G27" s="1743"/>
      <c r="H27" s="186" t="s">
        <v>441</v>
      </c>
      <c r="I27" s="1471"/>
      <c r="J27" s="189">
        <v>15</v>
      </c>
      <c r="K27" s="187" t="s">
        <v>443</v>
      </c>
      <c r="L27" s="1503"/>
      <c r="M27" s="105" t="s">
        <v>511</v>
      </c>
      <c r="N27" s="1426"/>
      <c r="O27" s="175"/>
    </row>
    <row r="28" spans="1:15" s="176" customFormat="1" ht="30" customHeight="1">
      <c r="A28" s="1741" t="s">
        <v>514</v>
      </c>
      <c r="B28" s="164" t="s">
        <v>274</v>
      </c>
      <c r="C28" s="1388">
        <v>1921</v>
      </c>
      <c r="D28" s="1742" t="s">
        <v>1895</v>
      </c>
      <c r="E28" s="105" t="s">
        <v>515</v>
      </c>
      <c r="F28" s="1388">
        <v>32</v>
      </c>
      <c r="G28" s="1742" t="s">
        <v>1891</v>
      </c>
      <c r="H28" s="105" t="s">
        <v>510</v>
      </c>
      <c r="I28" s="1471" t="s">
        <v>497</v>
      </c>
      <c r="J28" s="189">
        <v>405.5</v>
      </c>
      <c r="K28" s="182" t="s">
        <v>1891</v>
      </c>
      <c r="L28" s="1503"/>
      <c r="M28" s="105" t="s">
        <v>516</v>
      </c>
      <c r="N28" s="1426" t="s">
        <v>482</v>
      </c>
      <c r="O28" s="175"/>
    </row>
    <row r="29" spans="1:15" s="176" customFormat="1" ht="30" customHeight="1">
      <c r="A29" s="1789"/>
      <c r="B29" s="164" t="s">
        <v>1896</v>
      </c>
      <c r="C29" s="1641"/>
      <c r="D29" s="1743"/>
      <c r="E29" s="105" t="s">
        <v>515</v>
      </c>
      <c r="F29" s="1641"/>
      <c r="G29" s="1743"/>
      <c r="H29" s="186" t="s">
        <v>441</v>
      </c>
      <c r="I29" s="1471"/>
      <c r="J29" s="189">
        <v>17</v>
      </c>
      <c r="K29" s="187" t="s">
        <v>443</v>
      </c>
      <c r="L29" s="1503"/>
      <c r="M29" s="105" t="s">
        <v>511</v>
      </c>
      <c r="N29" s="1426"/>
      <c r="O29" s="175"/>
    </row>
    <row r="30" spans="1:15" s="176" customFormat="1" ht="30" customHeight="1">
      <c r="A30" s="1741" t="s">
        <v>517</v>
      </c>
      <c r="B30" s="164" t="s">
        <v>274</v>
      </c>
      <c r="C30" s="1388">
        <v>1921</v>
      </c>
      <c r="D30" s="1742" t="s">
        <v>1895</v>
      </c>
      <c r="E30" s="105" t="s">
        <v>518</v>
      </c>
      <c r="F30" s="1388">
        <v>16</v>
      </c>
      <c r="G30" s="1742" t="s">
        <v>1891</v>
      </c>
      <c r="H30" s="105" t="s">
        <v>510</v>
      </c>
      <c r="I30" s="1471" t="s">
        <v>497</v>
      </c>
      <c r="J30" s="189">
        <v>421.5</v>
      </c>
      <c r="K30" s="182" t="s">
        <v>1891</v>
      </c>
      <c r="L30" s="1503"/>
      <c r="M30" s="105" t="s">
        <v>474</v>
      </c>
      <c r="N30" s="1426" t="s">
        <v>482</v>
      </c>
      <c r="O30" s="175"/>
    </row>
    <row r="31" spans="1:15" s="176" customFormat="1" ht="30" customHeight="1">
      <c r="A31" s="1789"/>
      <c r="B31" s="164" t="s">
        <v>1896</v>
      </c>
      <c r="C31" s="1641"/>
      <c r="D31" s="1743"/>
      <c r="E31" s="105" t="s">
        <v>518</v>
      </c>
      <c r="F31" s="1641"/>
      <c r="G31" s="1743"/>
      <c r="H31" s="186" t="s">
        <v>441</v>
      </c>
      <c r="I31" s="1471"/>
      <c r="J31" s="189">
        <v>19</v>
      </c>
      <c r="K31" s="187" t="s">
        <v>443</v>
      </c>
      <c r="L31" s="1503"/>
      <c r="M31" s="105" t="s">
        <v>484</v>
      </c>
      <c r="N31" s="1426"/>
      <c r="O31" s="175"/>
    </row>
    <row r="32" spans="1:15" s="176" customFormat="1" ht="30" customHeight="1">
      <c r="A32" s="1741" t="s">
        <v>519</v>
      </c>
      <c r="B32" s="164" t="s">
        <v>274</v>
      </c>
      <c r="C32" s="1388">
        <v>1921</v>
      </c>
      <c r="D32" s="1742" t="s">
        <v>1895</v>
      </c>
      <c r="E32" s="105" t="s">
        <v>520</v>
      </c>
      <c r="F32" s="1388">
        <v>48</v>
      </c>
      <c r="G32" s="1742" t="s">
        <v>1891</v>
      </c>
      <c r="H32" s="105" t="s">
        <v>510</v>
      </c>
      <c r="I32" s="1471" t="s">
        <v>497</v>
      </c>
      <c r="J32" s="189">
        <v>469.5</v>
      </c>
      <c r="K32" s="182" t="s">
        <v>1891</v>
      </c>
      <c r="L32" s="1503"/>
      <c r="M32" s="105" t="s">
        <v>488</v>
      </c>
      <c r="N32" s="1426" t="s">
        <v>482</v>
      </c>
      <c r="O32" s="175"/>
    </row>
    <row r="33" spans="1:15" s="176" customFormat="1" ht="30" customHeight="1">
      <c r="A33" s="1789"/>
      <c r="B33" s="164" t="s">
        <v>1896</v>
      </c>
      <c r="C33" s="1641"/>
      <c r="D33" s="1743"/>
      <c r="E33" s="105" t="s">
        <v>520</v>
      </c>
      <c r="F33" s="1641"/>
      <c r="G33" s="1743"/>
      <c r="H33" s="186" t="s">
        <v>441</v>
      </c>
      <c r="I33" s="1471"/>
      <c r="J33" s="189">
        <v>21</v>
      </c>
      <c r="K33" s="187" t="s">
        <v>443</v>
      </c>
      <c r="L33" s="1503"/>
      <c r="M33" s="105" t="s">
        <v>484</v>
      </c>
      <c r="N33" s="1426"/>
      <c r="O33" s="175"/>
    </row>
    <row r="34" spans="1:15" s="176" customFormat="1" ht="30" customHeight="1">
      <c r="A34" s="1741" t="s">
        <v>521</v>
      </c>
      <c r="B34" s="164" t="s">
        <v>274</v>
      </c>
      <c r="C34" s="1388">
        <v>1921</v>
      </c>
      <c r="D34" s="1742" t="s">
        <v>1895</v>
      </c>
      <c r="E34" s="105" t="s">
        <v>522</v>
      </c>
      <c r="F34" s="1388">
        <v>24</v>
      </c>
      <c r="G34" s="1742" t="s">
        <v>1891</v>
      </c>
      <c r="H34" s="105" t="s">
        <v>510</v>
      </c>
      <c r="I34" s="1471" t="s">
        <v>497</v>
      </c>
      <c r="J34" s="189">
        <v>493.5</v>
      </c>
      <c r="K34" s="182" t="s">
        <v>1891</v>
      </c>
      <c r="L34" s="1503"/>
      <c r="M34" s="105" t="s">
        <v>474</v>
      </c>
      <c r="N34" s="1426" t="s">
        <v>489</v>
      </c>
      <c r="O34" s="175"/>
    </row>
    <row r="35" spans="1:15" s="176" customFormat="1" ht="30" customHeight="1">
      <c r="A35" s="1789"/>
      <c r="B35" s="164" t="s">
        <v>1896</v>
      </c>
      <c r="C35" s="1641"/>
      <c r="D35" s="1743"/>
      <c r="E35" s="105" t="s">
        <v>522</v>
      </c>
      <c r="F35" s="1641"/>
      <c r="G35" s="1743"/>
      <c r="H35" s="186" t="s">
        <v>441</v>
      </c>
      <c r="I35" s="1471"/>
      <c r="J35" s="189">
        <v>23</v>
      </c>
      <c r="K35" s="187" t="s">
        <v>443</v>
      </c>
      <c r="L35" s="1503"/>
      <c r="M35" s="105" t="s">
        <v>491</v>
      </c>
      <c r="N35" s="1426"/>
      <c r="O35" s="175"/>
    </row>
    <row r="36" spans="1:15" s="176" customFormat="1" ht="30" customHeight="1">
      <c r="A36" s="1810" t="s">
        <v>483</v>
      </c>
      <c r="B36" s="171" t="s">
        <v>274</v>
      </c>
      <c r="C36" s="1367">
        <v>1921</v>
      </c>
      <c r="D36" s="1785" t="s">
        <v>1893</v>
      </c>
      <c r="E36" s="140" t="s">
        <v>473</v>
      </c>
      <c r="F36" s="1367" t="s">
        <v>449</v>
      </c>
      <c r="G36" s="1785" t="s">
        <v>1889</v>
      </c>
      <c r="H36" s="140" t="s">
        <v>473</v>
      </c>
      <c r="I36" s="1387" t="s">
        <v>493</v>
      </c>
      <c r="J36" s="172" t="s">
        <v>449</v>
      </c>
      <c r="K36" s="173"/>
      <c r="L36" s="1748" t="s">
        <v>444</v>
      </c>
      <c r="M36" s="140" t="s">
        <v>474</v>
      </c>
      <c r="N36" s="1590" t="s">
        <v>492</v>
      </c>
      <c r="O36" s="175"/>
    </row>
    <row r="37" spans="1:15" s="176" customFormat="1" ht="30" customHeight="1">
      <c r="A37" s="1810"/>
      <c r="B37" s="171" t="s">
        <v>1894</v>
      </c>
      <c r="C37" s="1753"/>
      <c r="D37" s="1755"/>
      <c r="E37" s="140" t="s">
        <v>473</v>
      </c>
      <c r="F37" s="1753"/>
      <c r="G37" s="1755"/>
      <c r="H37" s="177" t="s">
        <v>449</v>
      </c>
      <c r="I37" s="1387"/>
      <c r="J37" s="190" t="s">
        <v>449</v>
      </c>
      <c r="K37" s="191"/>
      <c r="L37" s="1748"/>
      <c r="M37" s="140" t="s">
        <v>476</v>
      </c>
      <c r="N37" s="1590"/>
      <c r="O37" s="175"/>
    </row>
    <row r="38" spans="1:15" s="176" customFormat="1" ht="30" customHeight="1">
      <c r="A38" s="1741" t="s">
        <v>494</v>
      </c>
      <c r="B38" s="164" t="s">
        <v>274</v>
      </c>
      <c r="C38" s="1388">
        <v>1921</v>
      </c>
      <c r="D38" s="1742" t="s">
        <v>1895</v>
      </c>
      <c r="E38" s="105" t="s">
        <v>523</v>
      </c>
      <c r="F38" s="1388">
        <v>23</v>
      </c>
      <c r="G38" s="1742" t="s">
        <v>1891</v>
      </c>
      <c r="H38" s="105" t="s">
        <v>523</v>
      </c>
      <c r="I38" s="1471" t="s">
        <v>497</v>
      </c>
      <c r="J38" s="189">
        <v>23</v>
      </c>
      <c r="K38" s="182" t="s">
        <v>1891</v>
      </c>
      <c r="L38" s="1503"/>
      <c r="M38" s="105" t="s">
        <v>516</v>
      </c>
      <c r="N38" s="1426" t="s">
        <v>524</v>
      </c>
      <c r="O38" s="175"/>
    </row>
    <row r="39" spans="1:15" s="176" customFormat="1" ht="30" customHeight="1">
      <c r="A39" s="1741"/>
      <c r="B39" s="164" t="s">
        <v>1896</v>
      </c>
      <c r="C39" s="1641"/>
      <c r="D39" s="1743"/>
      <c r="E39" s="105" t="s">
        <v>523</v>
      </c>
      <c r="F39" s="1641"/>
      <c r="G39" s="1743"/>
      <c r="H39" s="186" t="s">
        <v>441</v>
      </c>
      <c r="I39" s="1471"/>
      <c r="J39" s="189">
        <v>2</v>
      </c>
      <c r="K39" s="187" t="s">
        <v>443</v>
      </c>
      <c r="L39" s="1503"/>
      <c r="M39" s="105" t="s">
        <v>511</v>
      </c>
      <c r="N39" s="1426"/>
      <c r="O39" s="175"/>
    </row>
    <row r="40" spans="1:15" s="176" customFormat="1" ht="30" customHeight="1">
      <c r="A40" s="1810" t="s">
        <v>525</v>
      </c>
      <c r="B40" s="171" t="s">
        <v>442</v>
      </c>
      <c r="C40" s="1367">
        <v>5405</v>
      </c>
      <c r="D40" s="1785" t="s">
        <v>1889</v>
      </c>
      <c r="E40" s="140" t="s">
        <v>526</v>
      </c>
      <c r="F40" s="1367" t="s">
        <v>449</v>
      </c>
      <c r="G40" s="1785" t="s">
        <v>1889</v>
      </c>
      <c r="H40" s="174" t="s">
        <v>449</v>
      </c>
      <c r="I40" s="1387" t="s">
        <v>493</v>
      </c>
      <c r="J40" s="172" t="s">
        <v>449</v>
      </c>
      <c r="K40" s="173"/>
      <c r="L40" s="1748" t="s">
        <v>444</v>
      </c>
      <c r="M40" s="140" t="s">
        <v>474</v>
      </c>
      <c r="N40" s="1590" t="s">
        <v>475</v>
      </c>
      <c r="O40" s="175"/>
    </row>
    <row r="41" spans="1:15" s="176" customFormat="1" ht="30" customHeight="1">
      <c r="A41" s="1810"/>
      <c r="B41" s="171" t="s">
        <v>1897</v>
      </c>
      <c r="C41" s="1753"/>
      <c r="D41" s="1755"/>
      <c r="E41" s="140" t="s">
        <v>526</v>
      </c>
      <c r="F41" s="1753"/>
      <c r="G41" s="1755"/>
      <c r="H41" s="174" t="s">
        <v>449</v>
      </c>
      <c r="I41" s="1387"/>
      <c r="J41" s="178" t="s">
        <v>449</v>
      </c>
      <c r="K41" s="179"/>
      <c r="L41" s="1748"/>
      <c r="M41" s="140" t="s">
        <v>476</v>
      </c>
      <c r="N41" s="1590"/>
      <c r="O41" s="175"/>
    </row>
    <row r="42" spans="1:15" s="176" customFormat="1" ht="30" customHeight="1">
      <c r="A42" s="1741" t="s">
        <v>527</v>
      </c>
      <c r="B42" s="164" t="s">
        <v>442</v>
      </c>
      <c r="C42" s="1388">
        <v>5405</v>
      </c>
      <c r="D42" s="1742" t="s">
        <v>1891</v>
      </c>
      <c r="E42" s="105" t="s">
        <v>528</v>
      </c>
      <c r="F42" s="1388">
        <v>7</v>
      </c>
      <c r="G42" s="1742" t="s">
        <v>1891</v>
      </c>
      <c r="H42" s="183" t="s">
        <v>451</v>
      </c>
      <c r="I42" s="1471" t="s">
        <v>497</v>
      </c>
      <c r="J42" s="189">
        <v>7</v>
      </c>
      <c r="K42" s="182" t="s">
        <v>1891</v>
      </c>
      <c r="L42" s="1503"/>
      <c r="M42" s="105" t="s">
        <v>474</v>
      </c>
      <c r="N42" s="1426" t="s">
        <v>482</v>
      </c>
      <c r="O42" s="175"/>
    </row>
    <row r="43" spans="1:15" s="176" customFormat="1" ht="30" customHeight="1">
      <c r="A43" s="1741"/>
      <c r="B43" s="164" t="s">
        <v>1898</v>
      </c>
      <c r="C43" s="1641"/>
      <c r="D43" s="1743"/>
      <c r="E43" s="105" t="s">
        <v>451</v>
      </c>
      <c r="F43" s="1641"/>
      <c r="G43" s="1743"/>
      <c r="H43" s="183" t="s">
        <v>441</v>
      </c>
      <c r="I43" s="1471"/>
      <c r="J43" s="189">
        <v>2</v>
      </c>
      <c r="K43" s="187" t="s">
        <v>443</v>
      </c>
      <c r="L43" s="1503"/>
      <c r="M43" s="105" t="s">
        <v>499</v>
      </c>
      <c r="N43" s="1426"/>
      <c r="O43" s="175"/>
    </row>
    <row r="44" spans="1:15" s="176" customFormat="1" ht="30" customHeight="1">
      <c r="A44" s="1741" t="s">
        <v>529</v>
      </c>
      <c r="B44" s="164" t="s">
        <v>442</v>
      </c>
      <c r="C44" s="1388">
        <v>5405</v>
      </c>
      <c r="D44" s="1742" t="s">
        <v>1891</v>
      </c>
      <c r="E44" s="105" t="s">
        <v>530</v>
      </c>
      <c r="F44" s="1388">
        <v>10.5</v>
      </c>
      <c r="G44" s="1742" t="s">
        <v>1891</v>
      </c>
      <c r="H44" s="105" t="s">
        <v>530</v>
      </c>
      <c r="I44" s="1471" t="s">
        <v>497</v>
      </c>
      <c r="J44" s="189">
        <v>17.5</v>
      </c>
      <c r="K44" s="182" t="s">
        <v>1891</v>
      </c>
      <c r="L44" s="1503"/>
      <c r="M44" s="105" t="s">
        <v>488</v>
      </c>
      <c r="N44" s="1426" t="s">
        <v>482</v>
      </c>
      <c r="O44" s="175"/>
    </row>
    <row r="45" spans="1:15" s="176" customFormat="1" ht="30" customHeight="1">
      <c r="A45" s="1741"/>
      <c r="B45" s="164" t="s">
        <v>1898</v>
      </c>
      <c r="C45" s="1641"/>
      <c r="D45" s="1743"/>
      <c r="E45" s="105" t="s">
        <v>530</v>
      </c>
      <c r="F45" s="1641"/>
      <c r="G45" s="1743"/>
      <c r="H45" s="183" t="s">
        <v>441</v>
      </c>
      <c r="I45" s="1471"/>
      <c r="J45" s="189">
        <v>4</v>
      </c>
      <c r="K45" s="187" t="s">
        <v>443</v>
      </c>
      <c r="L45" s="1503"/>
      <c r="M45" s="105" t="s">
        <v>499</v>
      </c>
      <c r="N45" s="1426"/>
      <c r="O45" s="175"/>
    </row>
    <row r="46" spans="1:15" s="176" customFormat="1" ht="30" customHeight="1">
      <c r="A46" s="1741" t="s">
        <v>531</v>
      </c>
      <c r="B46" s="164" t="s">
        <v>442</v>
      </c>
      <c r="C46" s="1388">
        <v>5405</v>
      </c>
      <c r="D46" s="1742" t="s">
        <v>1891</v>
      </c>
      <c r="E46" s="105" t="s">
        <v>532</v>
      </c>
      <c r="F46" s="1388">
        <v>20</v>
      </c>
      <c r="G46" s="1742" t="s">
        <v>1891</v>
      </c>
      <c r="H46" s="105" t="s">
        <v>532</v>
      </c>
      <c r="I46" s="1471" t="s">
        <v>497</v>
      </c>
      <c r="J46" s="189">
        <v>37.5</v>
      </c>
      <c r="K46" s="182" t="s">
        <v>1891</v>
      </c>
      <c r="L46" s="1503"/>
      <c r="M46" s="105" t="s">
        <v>474</v>
      </c>
      <c r="N46" s="1426" t="s">
        <v>482</v>
      </c>
      <c r="O46" s="175"/>
    </row>
    <row r="47" spans="1:15" s="176" customFormat="1" ht="30" customHeight="1">
      <c r="A47" s="1741"/>
      <c r="B47" s="164" t="s">
        <v>1898</v>
      </c>
      <c r="C47" s="1641"/>
      <c r="D47" s="1743"/>
      <c r="E47" s="105" t="s">
        <v>532</v>
      </c>
      <c r="F47" s="1641"/>
      <c r="G47" s="1743"/>
      <c r="H47" s="183" t="s">
        <v>441</v>
      </c>
      <c r="I47" s="1471"/>
      <c r="J47" s="189">
        <v>6</v>
      </c>
      <c r="K47" s="187" t="s">
        <v>443</v>
      </c>
      <c r="L47" s="1503"/>
      <c r="M47" s="105" t="s">
        <v>499</v>
      </c>
      <c r="N47" s="1426"/>
      <c r="O47" s="175"/>
    </row>
    <row r="48" spans="1:15" s="176" customFormat="1" ht="30" customHeight="1">
      <c r="A48" s="1741" t="s">
        <v>533</v>
      </c>
      <c r="B48" s="164" t="s">
        <v>442</v>
      </c>
      <c r="C48" s="1388">
        <v>5405</v>
      </c>
      <c r="D48" s="1742" t="s">
        <v>1891</v>
      </c>
      <c r="E48" s="105" t="s">
        <v>534</v>
      </c>
      <c r="F48" s="1388">
        <v>40</v>
      </c>
      <c r="G48" s="1742" t="s">
        <v>1891</v>
      </c>
      <c r="H48" s="105" t="s">
        <v>534</v>
      </c>
      <c r="I48" s="1471" t="s">
        <v>497</v>
      </c>
      <c r="J48" s="189">
        <v>77.5</v>
      </c>
      <c r="K48" s="182" t="s">
        <v>1891</v>
      </c>
      <c r="L48" s="1503"/>
      <c r="M48" s="105" t="s">
        <v>488</v>
      </c>
      <c r="N48" s="1426" t="s">
        <v>482</v>
      </c>
      <c r="O48" s="175"/>
    </row>
    <row r="49" spans="1:15" s="176" customFormat="1" ht="30" customHeight="1">
      <c r="A49" s="1741"/>
      <c r="B49" s="164" t="s">
        <v>1898</v>
      </c>
      <c r="C49" s="1641"/>
      <c r="D49" s="1743"/>
      <c r="E49" s="105" t="s">
        <v>534</v>
      </c>
      <c r="F49" s="1641"/>
      <c r="G49" s="1743"/>
      <c r="H49" s="183" t="s">
        <v>441</v>
      </c>
      <c r="I49" s="1471"/>
      <c r="J49" s="189">
        <v>8</v>
      </c>
      <c r="K49" s="187" t="s">
        <v>443</v>
      </c>
      <c r="L49" s="1503"/>
      <c r="M49" s="105" t="s">
        <v>484</v>
      </c>
      <c r="N49" s="1426"/>
      <c r="O49" s="175"/>
    </row>
    <row r="50" spans="1:15" s="176" customFormat="1" ht="30" customHeight="1">
      <c r="A50" s="1741" t="s">
        <v>535</v>
      </c>
      <c r="B50" s="164" t="s">
        <v>442</v>
      </c>
      <c r="C50" s="1388">
        <v>5405</v>
      </c>
      <c r="D50" s="1742" t="s">
        <v>1891</v>
      </c>
      <c r="E50" s="105" t="s">
        <v>536</v>
      </c>
      <c r="F50" s="1388">
        <v>41</v>
      </c>
      <c r="G50" s="1742" t="s">
        <v>1891</v>
      </c>
      <c r="H50" s="105" t="s">
        <v>536</v>
      </c>
      <c r="I50" s="1471" t="s">
        <v>497</v>
      </c>
      <c r="J50" s="189">
        <v>118.5</v>
      </c>
      <c r="K50" s="182" t="s">
        <v>1891</v>
      </c>
      <c r="L50" s="1503"/>
      <c r="M50" s="105" t="s">
        <v>516</v>
      </c>
      <c r="N50" s="1426" t="s">
        <v>482</v>
      </c>
      <c r="O50" s="175"/>
    </row>
    <row r="51" spans="1:15" s="176" customFormat="1" ht="30" customHeight="1">
      <c r="A51" s="1741"/>
      <c r="B51" s="164" t="s">
        <v>1898</v>
      </c>
      <c r="C51" s="1641"/>
      <c r="D51" s="1743"/>
      <c r="E51" s="105" t="s">
        <v>536</v>
      </c>
      <c r="F51" s="1641"/>
      <c r="G51" s="1743"/>
      <c r="H51" s="183" t="s">
        <v>441</v>
      </c>
      <c r="I51" s="1471"/>
      <c r="J51" s="189">
        <v>10</v>
      </c>
      <c r="K51" s="187" t="s">
        <v>443</v>
      </c>
      <c r="L51" s="1503"/>
      <c r="M51" s="105" t="s">
        <v>484</v>
      </c>
      <c r="N51" s="1426"/>
      <c r="O51" s="175"/>
    </row>
    <row r="52" spans="1:15" s="176" customFormat="1" ht="30" customHeight="1">
      <c r="A52" s="1741" t="s">
        <v>537</v>
      </c>
      <c r="B52" s="164" t="s">
        <v>442</v>
      </c>
      <c r="C52" s="1388">
        <v>5405</v>
      </c>
      <c r="D52" s="1742" t="s">
        <v>1891</v>
      </c>
      <c r="E52" s="105" t="s">
        <v>538</v>
      </c>
      <c r="F52" s="1388">
        <v>35</v>
      </c>
      <c r="G52" s="1742" t="s">
        <v>1891</v>
      </c>
      <c r="H52" s="105" t="s">
        <v>538</v>
      </c>
      <c r="I52" s="1471" t="s">
        <v>497</v>
      </c>
      <c r="J52" s="189">
        <v>153.5</v>
      </c>
      <c r="K52" s="182" t="s">
        <v>1891</v>
      </c>
      <c r="L52" s="1503"/>
      <c r="M52" s="105" t="s">
        <v>488</v>
      </c>
      <c r="N52" s="1426" t="s">
        <v>489</v>
      </c>
      <c r="O52" s="175"/>
    </row>
    <row r="53" spans="1:15" s="176" customFormat="1" ht="30" customHeight="1">
      <c r="A53" s="1741"/>
      <c r="B53" s="164" t="s">
        <v>1898</v>
      </c>
      <c r="C53" s="1641"/>
      <c r="D53" s="1743"/>
      <c r="E53" s="105" t="s">
        <v>538</v>
      </c>
      <c r="F53" s="1641"/>
      <c r="G53" s="1743"/>
      <c r="H53" s="183" t="s">
        <v>441</v>
      </c>
      <c r="I53" s="1471"/>
      <c r="J53" s="189">
        <v>12</v>
      </c>
      <c r="K53" s="187" t="s">
        <v>443</v>
      </c>
      <c r="L53" s="1503"/>
      <c r="M53" s="105" t="s">
        <v>491</v>
      </c>
      <c r="N53" s="1426"/>
      <c r="O53" s="175"/>
    </row>
    <row r="54" spans="1:15" s="176" customFormat="1" ht="30" customHeight="1">
      <c r="A54" s="1810" t="s">
        <v>525</v>
      </c>
      <c r="B54" s="171" t="s">
        <v>442</v>
      </c>
      <c r="C54" s="1367">
        <v>5405</v>
      </c>
      <c r="D54" s="1785" t="s">
        <v>1889</v>
      </c>
      <c r="E54" s="140" t="s">
        <v>526</v>
      </c>
      <c r="F54" s="1798" t="s">
        <v>449</v>
      </c>
      <c r="G54" s="1785" t="s">
        <v>1889</v>
      </c>
      <c r="H54" s="140" t="s">
        <v>526</v>
      </c>
      <c r="I54" s="1387" t="s">
        <v>493</v>
      </c>
      <c r="J54" s="172" t="s">
        <v>449</v>
      </c>
      <c r="K54" s="173"/>
      <c r="L54" s="1748" t="s">
        <v>444</v>
      </c>
      <c r="M54" s="140" t="s">
        <v>474</v>
      </c>
      <c r="N54" s="1590" t="s">
        <v>492</v>
      </c>
      <c r="O54" s="175"/>
    </row>
    <row r="55" spans="1:15" s="176" customFormat="1" ht="30" customHeight="1">
      <c r="A55" s="1810"/>
      <c r="B55" s="171" t="s">
        <v>1897</v>
      </c>
      <c r="C55" s="1753"/>
      <c r="D55" s="1755"/>
      <c r="E55" s="140" t="s">
        <v>526</v>
      </c>
      <c r="F55" s="1798"/>
      <c r="G55" s="1755"/>
      <c r="H55" s="174" t="s">
        <v>449</v>
      </c>
      <c r="I55" s="1387"/>
      <c r="J55" s="178" t="s">
        <v>449</v>
      </c>
      <c r="K55" s="179"/>
      <c r="L55" s="1748"/>
      <c r="M55" s="140" t="s">
        <v>476</v>
      </c>
      <c r="N55" s="1590"/>
      <c r="O55" s="175"/>
    </row>
    <row r="56" spans="1:15" s="176" customFormat="1" ht="30" customHeight="1">
      <c r="A56" s="1810" t="s">
        <v>490</v>
      </c>
      <c r="B56" s="171" t="s">
        <v>539</v>
      </c>
      <c r="C56" s="1367">
        <v>16482</v>
      </c>
      <c r="D56" s="1785" t="s">
        <v>1889</v>
      </c>
      <c r="E56" s="140" t="s">
        <v>526</v>
      </c>
      <c r="F56" s="1367" t="s">
        <v>449</v>
      </c>
      <c r="G56" s="1785" t="s">
        <v>1889</v>
      </c>
      <c r="H56" s="140" t="s">
        <v>526</v>
      </c>
      <c r="I56" s="1387" t="s">
        <v>540</v>
      </c>
      <c r="J56" s="172" t="s">
        <v>449</v>
      </c>
      <c r="K56" s="173"/>
      <c r="L56" s="1748" t="s">
        <v>444</v>
      </c>
      <c r="M56" s="140" t="s">
        <v>474</v>
      </c>
      <c r="N56" s="1590" t="s">
        <v>475</v>
      </c>
      <c r="O56" s="175"/>
    </row>
    <row r="57" spans="1:15" s="176" customFormat="1" ht="30" customHeight="1">
      <c r="A57" s="1810"/>
      <c r="B57" s="171" t="s">
        <v>1899</v>
      </c>
      <c r="C57" s="1367"/>
      <c r="D57" s="1785"/>
      <c r="E57" s="140" t="s">
        <v>526</v>
      </c>
      <c r="F57" s="1367"/>
      <c r="G57" s="1785"/>
      <c r="H57" s="177" t="s">
        <v>449</v>
      </c>
      <c r="I57" s="1387"/>
      <c r="J57" s="178" t="s">
        <v>449</v>
      </c>
      <c r="K57" s="179"/>
      <c r="L57" s="1748"/>
      <c r="M57" s="140" t="s">
        <v>476</v>
      </c>
      <c r="N57" s="1590"/>
      <c r="O57" s="175"/>
    </row>
    <row r="58" spans="1:15" s="176" customFormat="1" ht="30" customHeight="1">
      <c r="A58" s="1741" t="s">
        <v>541</v>
      </c>
      <c r="B58" s="164" t="s">
        <v>539</v>
      </c>
      <c r="C58" s="1388">
        <v>16482</v>
      </c>
      <c r="D58" s="1742" t="s">
        <v>1891</v>
      </c>
      <c r="E58" s="105" t="s">
        <v>542</v>
      </c>
      <c r="F58" s="1388">
        <v>40</v>
      </c>
      <c r="G58" s="1742" t="s">
        <v>1891</v>
      </c>
      <c r="H58" s="105" t="s">
        <v>543</v>
      </c>
      <c r="I58" s="1471" t="s">
        <v>544</v>
      </c>
      <c r="J58" s="189">
        <v>40</v>
      </c>
      <c r="K58" s="192" t="s">
        <v>1891</v>
      </c>
      <c r="L58" s="1813"/>
      <c r="M58" s="105" t="s">
        <v>545</v>
      </c>
      <c r="N58" s="1426" t="s">
        <v>482</v>
      </c>
      <c r="O58" s="175"/>
    </row>
    <row r="59" spans="1:15" s="176" customFormat="1" ht="30" customHeight="1">
      <c r="A59" s="1741"/>
      <c r="B59" s="164" t="s">
        <v>1900</v>
      </c>
      <c r="C59" s="1641"/>
      <c r="D59" s="1743"/>
      <c r="E59" s="105" t="s">
        <v>543</v>
      </c>
      <c r="F59" s="1641"/>
      <c r="G59" s="1743"/>
      <c r="H59" s="186" t="s">
        <v>441</v>
      </c>
      <c r="I59" s="1471"/>
      <c r="J59" s="189">
        <v>2</v>
      </c>
      <c r="K59" s="193" t="s">
        <v>443</v>
      </c>
      <c r="L59" s="1813"/>
      <c r="M59" s="105" t="s">
        <v>499</v>
      </c>
      <c r="N59" s="1426"/>
      <c r="O59" s="175"/>
    </row>
    <row r="60" spans="1:15" s="176" customFormat="1" ht="30" customHeight="1">
      <c r="A60" s="1741" t="s">
        <v>546</v>
      </c>
      <c r="B60" s="164" t="s">
        <v>539</v>
      </c>
      <c r="C60" s="1388">
        <v>16482</v>
      </c>
      <c r="D60" s="1742" t="s">
        <v>1891</v>
      </c>
      <c r="E60" s="105" t="s">
        <v>547</v>
      </c>
      <c r="F60" s="1388">
        <v>36</v>
      </c>
      <c r="G60" s="1742" t="s">
        <v>1891</v>
      </c>
      <c r="H60" s="105" t="s">
        <v>547</v>
      </c>
      <c r="I60" s="1471" t="s">
        <v>544</v>
      </c>
      <c r="J60" s="189">
        <v>76</v>
      </c>
      <c r="K60" s="182" t="s">
        <v>1891</v>
      </c>
      <c r="L60" s="1503"/>
      <c r="M60" s="105" t="s">
        <v>545</v>
      </c>
      <c r="N60" s="1426" t="s">
        <v>482</v>
      </c>
      <c r="O60" s="175"/>
    </row>
    <row r="61" spans="1:15" s="176" customFormat="1" ht="30" customHeight="1">
      <c r="A61" s="1741"/>
      <c r="B61" s="164" t="s">
        <v>1900</v>
      </c>
      <c r="C61" s="1641"/>
      <c r="D61" s="1743"/>
      <c r="E61" s="105" t="s">
        <v>547</v>
      </c>
      <c r="F61" s="1641"/>
      <c r="G61" s="1743"/>
      <c r="H61" s="186" t="s">
        <v>441</v>
      </c>
      <c r="I61" s="1471"/>
      <c r="J61" s="189">
        <v>4</v>
      </c>
      <c r="K61" s="194" t="s">
        <v>443</v>
      </c>
      <c r="L61" s="1503"/>
      <c r="M61" s="105" t="s">
        <v>499</v>
      </c>
      <c r="N61" s="1426"/>
      <c r="O61" s="175"/>
    </row>
    <row r="62" spans="1:15" s="176" customFormat="1" ht="30" customHeight="1">
      <c r="A62" s="1741" t="s">
        <v>548</v>
      </c>
      <c r="B62" s="164" t="s">
        <v>539</v>
      </c>
      <c r="C62" s="1388">
        <v>16482</v>
      </c>
      <c r="D62" s="1742" t="s">
        <v>1891</v>
      </c>
      <c r="E62" s="105" t="s">
        <v>434</v>
      </c>
      <c r="F62" s="1388">
        <v>36</v>
      </c>
      <c r="G62" s="1742" t="s">
        <v>1891</v>
      </c>
      <c r="H62" s="105" t="s">
        <v>434</v>
      </c>
      <c r="I62" s="1471" t="s">
        <v>544</v>
      </c>
      <c r="J62" s="189">
        <v>112</v>
      </c>
      <c r="K62" s="182" t="s">
        <v>1891</v>
      </c>
      <c r="L62" s="1811"/>
      <c r="M62" s="105" t="s">
        <v>488</v>
      </c>
      <c r="N62" s="1426" t="s">
        <v>482</v>
      </c>
      <c r="O62" s="175"/>
    </row>
    <row r="63" spans="1:15" s="176" customFormat="1" ht="30" customHeight="1">
      <c r="A63" s="1741"/>
      <c r="B63" s="164" t="s">
        <v>1900</v>
      </c>
      <c r="C63" s="1641"/>
      <c r="D63" s="1743"/>
      <c r="E63" s="105" t="s">
        <v>434</v>
      </c>
      <c r="F63" s="1641"/>
      <c r="G63" s="1743"/>
      <c r="H63" s="186" t="s">
        <v>441</v>
      </c>
      <c r="I63" s="1471"/>
      <c r="J63" s="189">
        <v>6</v>
      </c>
      <c r="K63" s="187" t="s">
        <v>443</v>
      </c>
      <c r="L63" s="1812"/>
      <c r="M63" s="105" t="s">
        <v>499</v>
      </c>
      <c r="N63" s="1426"/>
      <c r="O63" s="175"/>
    </row>
    <row r="64" spans="1:15" s="176" customFormat="1" ht="30" customHeight="1">
      <c r="A64" s="1741" t="s">
        <v>549</v>
      </c>
      <c r="B64" s="164" t="s">
        <v>539</v>
      </c>
      <c r="C64" s="1388">
        <v>16482</v>
      </c>
      <c r="D64" s="1742" t="s">
        <v>1891</v>
      </c>
      <c r="E64" s="105" t="s">
        <v>550</v>
      </c>
      <c r="F64" s="1388">
        <v>40</v>
      </c>
      <c r="G64" s="1742" t="s">
        <v>1891</v>
      </c>
      <c r="H64" s="105" t="s">
        <v>550</v>
      </c>
      <c r="I64" s="1471" t="s">
        <v>544</v>
      </c>
      <c r="J64" s="189">
        <v>152</v>
      </c>
      <c r="K64" s="182" t="s">
        <v>1891</v>
      </c>
      <c r="L64" s="1503"/>
      <c r="M64" s="105" t="s">
        <v>474</v>
      </c>
      <c r="N64" s="1426" t="s">
        <v>482</v>
      </c>
      <c r="O64" s="175"/>
    </row>
    <row r="65" spans="1:15" s="176" customFormat="1" ht="30" customHeight="1">
      <c r="A65" s="1741"/>
      <c r="B65" s="164" t="s">
        <v>1900</v>
      </c>
      <c r="C65" s="1641"/>
      <c r="D65" s="1743"/>
      <c r="E65" s="105" t="s">
        <v>550</v>
      </c>
      <c r="F65" s="1641"/>
      <c r="G65" s="1743"/>
      <c r="H65" s="186" t="s">
        <v>441</v>
      </c>
      <c r="I65" s="1471"/>
      <c r="J65" s="189">
        <v>8</v>
      </c>
      <c r="K65" s="187" t="s">
        <v>443</v>
      </c>
      <c r="L65" s="1503"/>
      <c r="M65" s="105" t="s">
        <v>476</v>
      </c>
      <c r="N65" s="1426"/>
      <c r="O65" s="175"/>
    </row>
    <row r="66" spans="1:15" s="176" customFormat="1" ht="30" customHeight="1">
      <c r="A66" s="1741" t="s">
        <v>551</v>
      </c>
      <c r="B66" s="164" t="s">
        <v>539</v>
      </c>
      <c r="C66" s="1388">
        <v>16482</v>
      </c>
      <c r="D66" s="1742" t="s">
        <v>1891</v>
      </c>
      <c r="E66" s="105" t="s">
        <v>552</v>
      </c>
      <c r="F66" s="1388">
        <v>42.5</v>
      </c>
      <c r="G66" s="1742" t="s">
        <v>1891</v>
      </c>
      <c r="H66" s="105" t="s">
        <v>552</v>
      </c>
      <c r="I66" s="1471" t="s">
        <v>544</v>
      </c>
      <c r="J66" s="189">
        <v>194.5</v>
      </c>
      <c r="K66" s="182" t="s">
        <v>1891</v>
      </c>
      <c r="L66" s="1503"/>
      <c r="M66" s="105" t="s">
        <v>474</v>
      </c>
      <c r="N66" s="1426" t="s">
        <v>482</v>
      </c>
      <c r="O66" s="175"/>
    </row>
    <row r="67" spans="1:15" s="176" customFormat="1" ht="30" customHeight="1">
      <c r="A67" s="1741"/>
      <c r="B67" s="164" t="s">
        <v>1900</v>
      </c>
      <c r="C67" s="1641"/>
      <c r="D67" s="1743"/>
      <c r="E67" s="105" t="s">
        <v>552</v>
      </c>
      <c r="F67" s="1641"/>
      <c r="G67" s="1743"/>
      <c r="H67" s="105" t="s">
        <v>441</v>
      </c>
      <c r="I67" s="1471"/>
      <c r="J67" s="189">
        <v>10</v>
      </c>
      <c r="K67" s="187" t="s">
        <v>443</v>
      </c>
      <c r="L67" s="1503"/>
      <c r="M67" s="105" t="s">
        <v>499</v>
      </c>
      <c r="N67" s="1426"/>
      <c r="O67" s="175"/>
    </row>
    <row r="68" spans="1:15" s="176" customFormat="1" ht="30" customHeight="1">
      <c r="A68" s="1741" t="s">
        <v>553</v>
      </c>
      <c r="B68" s="164" t="s">
        <v>539</v>
      </c>
      <c r="C68" s="1388">
        <v>16482</v>
      </c>
      <c r="D68" s="1742" t="s">
        <v>1891</v>
      </c>
      <c r="E68" s="105" t="s">
        <v>554</v>
      </c>
      <c r="F68" s="1388">
        <v>38</v>
      </c>
      <c r="G68" s="1742" t="s">
        <v>1891</v>
      </c>
      <c r="H68" s="105" t="s">
        <v>554</v>
      </c>
      <c r="I68" s="1471" t="s">
        <v>544</v>
      </c>
      <c r="J68" s="189">
        <v>232.5</v>
      </c>
      <c r="K68" s="182" t="s">
        <v>1891</v>
      </c>
      <c r="L68" s="1503"/>
      <c r="M68" s="105" t="s">
        <v>488</v>
      </c>
      <c r="N68" s="1426" t="s">
        <v>482</v>
      </c>
      <c r="O68" s="175"/>
    </row>
    <row r="69" spans="1:15" s="176" customFormat="1" ht="30" customHeight="1">
      <c r="A69" s="1741"/>
      <c r="B69" s="164" t="s">
        <v>1900</v>
      </c>
      <c r="C69" s="1641"/>
      <c r="D69" s="1743"/>
      <c r="E69" s="105" t="s">
        <v>554</v>
      </c>
      <c r="F69" s="1641"/>
      <c r="G69" s="1743"/>
      <c r="H69" s="105" t="s">
        <v>441</v>
      </c>
      <c r="I69" s="1471"/>
      <c r="J69" s="189">
        <v>12</v>
      </c>
      <c r="K69" s="187" t="s">
        <v>443</v>
      </c>
      <c r="L69" s="1503"/>
      <c r="M69" s="105" t="s">
        <v>499</v>
      </c>
      <c r="N69" s="1426"/>
      <c r="O69" s="175"/>
    </row>
    <row r="70" spans="1:15" s="176" customFormat="1" ht="30" customHeight="1">
      <c r="A70" s="1741" t="s">
        <v>555</v>
      </c>
      <c r="B70" s="164" t="s">
        <v>539</v>
      </c>
      <c r="C70" s="1388">
        <v>16482</v>
      </c>
      <c r="D70" s="1742" t="s">
        <v>1891</v>
      </c>
      <c r="E70" s="105" t="s">
        <v>556</v>
      </c>
      <c r="F70" s="1388">
        <v>33</v>
      </c>
      <c r="G70" s="1742" t="s">
        <v>1891</v>
      </c>
      <c r="H70" s="105" t="s">
        <v>556</v>
      </c>
      <c r="I70" s="1471" t="s">
        <v>544</v>
      </c>
      <c r="J70" s="189">
        <v>265.5</v>
      </c>
      <c r="K70" s="182" t="s">
        <v>1891</v>
      </c>
      <c r="L70" s="1503"/>
      <c r="M70" s="105" t="s">
        <v>474</v>
      </c>
      <c r="N70" s="1426" t="s">
        <v>482</v>
      </c>
      <c r="O70" s="175"/>
    </row>
    <row r="71" spans="1:15" s="176" customFormat="1" ht="30" customHeight="1">
      <c r="A71" s="1741"/>
      <c r="B71" s="164" t="s">
        <v>1900</v>
      </c>
      <c r="C71" s="1641"/>
      <c r="D71" s="1743"/>
      <c r="E71" s="105" t="s">
        <v>556</v>
      </c>
      <c r="F71" s="1641"/>
      <c r="G71" s="1743"/>
      <c r="H71" s="105" t="s">
        <v>441</v>
      </c>
      <c r="I71" s="1471"/>
      <c r="J71" s="189">
        <v>14</v>
      </c>
      <c r="K71" s="187" t="s">
        <v>443</v>
      </c>
      <c r="L71" s="1503"/>
      <c r="M71" s="105" t="s">
        <v>557</v>
      </c>
      <c r="N71" s="1426"/>
      <c r="O71" s="175"/>
    </row>
    <row r="72" spans="1:15" s="176" customFormat="1" ht="30" customHeight="1">
      <c r="A72" s="1741" t="s">
        <v>558</v>
      </c>
      <c r="B72" s="164" t="s">
        <v>539</v>
      </c>
      <c r="C72" s="1388">
        <v>16482</v>
      </c>
      <c r="D72" s="1742" t="s">
        <v>1891</v>
      </c>
      <c r="E72" s="105" t="s">
        <v>559</v>
      </c>
      <c r="F72" s="1388">
        <v>39</v>
      </c>
      <c r="G72" s="1742" t="s">
        <v>1891</v>
      </c>
      <c r="H72" s="105" t="s">
        <v>559</v>
      </c>
      <c r="I72" s="1471" t="s">
        <v>544</v>
      </c>
      <c r="J72" s="189">
        <v>304.5</v>
      </c>
      <c r="K72" s="182" t="s">
        <v>1891</v>
      </c>
      <c r="L72" s="1503"/>
      <c r="M72" s="105" t="s">
        <v>488</v>
      </c>
      <c r="N72" s="1426" t="s">
        <v>482</v>
      </c>
      <c r="O72" s="175"/>
    </row>
    <row r="73" spans="1:15" s="176" customFormat="1" ht="30" customHeight="1">
      <c r="A73" s="1741"/>
      <c r="B73" s="164" t="s">
        <v>1900</v>
      </c>
      <c r="C73" s="1641"/>
      <c r="D73" s="1743"/>
      <c r="E73" s="105" t="s">
        <v>559</v>
      </c>
      <c r="F73" s="1641"/>
      <c r="G73" s="1743"/>
      <c r="H73" s="105" t="s">
        <v>441</v>
      </c>
      <c r="I73" s="1471"/>
      <c r="J73" s="189">
        <v>16</v>
      </c>
      <c r="K73" s="187" t="s">
        <v>443</v>
      </c>
      <c r="L73" s="1503"/>
      <c r="M73" s="105" t="s">
        <v>499</v>
      </c>
      <c r="N73" s="1426"/>
      <c r="O73" s="175"/>
    </row>
    <row r="74" spans="1:15" s="176" customFormat="1" ht="30" customHeight="1">
      <c r="A74" s="1741" t="s">
        <v>560</v>
      </c>
      <c r="B74" s="164" t="s">
        <v>539</v>
      </c>
      <c r="C74" s="1388">
        <v>16482</v>
      </c>
      <c r="D74" s="1742" t="s">
        <v>1891</v>
      </c>
      <c r="E74" s="105" t="s">
        <v>559</v>
      </c>
      <c r="F74" s="1388">
        <v>41</v>
      </c>
      <c r="G74" s="1742" t="s">
        <v>1891</v>
      </c>
      <c r="H74" s="105" t="s">
        <v>559</v>
      </c>
      <c r="I74" s="1471" t="s">
        <v>544</v>
      </c>
      <c r="J74" s="189">
        <v>345.5</v>
      </c>
      <c r="K74" s="182" t="s">
        <v>1891</v>
      </c>
      <c r="L74" s="1503"/>
      <c r="M74" s="105" t="s">
        <v>488</v>
      </c>
      <c r="N74" s="1426" t="s">
        <v>482</v>
      </c>
      <c r="O74" s="175"/>
    </row>
    <row r="75" spans="1:15" s="176" customFormat="1" ht="30" customHeight="1">
      <c r="A75" s="1741"/>
      <c r="B75" s="164" t="s">
        <v>1900</v>
      </c>
      <c r="C75" s="1641"/>
      <c r="D75" s="1743"/>
      <c r="E75" s="105" t="s">
        <v>559</v>
      </c>
      <c r="F75" s="1641"/>
      <c r="G75" s="1743"/>
      <c r="H75" s="105" t="s">
        <v>441</v>
      </c>
      <c r="I75" s="1471"/>
      <c r="J75" s="189">
        <v>18</v>
      </c>
      <c r="K75" s="187" t="s">
        <v>443</v>
      </c>
      <c r="L75" s="1503"/>
      <c r="M75" s="105" t="s">
        <v>499</v>
      </c>
      <c r="N75" s="1426"/>
      <c r="O75" s="175"/>
    </row>
    <row r="76" spans="1:15" s="176" customFormat="1" ht="30" customHeight="1">
      <c r="A76" s="1741" t="s">
        <v>561</v>
      </c>
      <c r="B76" s="164" t="s">
        <v>539</v>
      </c>
      <c r="C76" s="1388">
        <v>16482</v>
      </c>
      <c r="D76" s="1742" t="s">
        <v>1891</v>
      </c>
      <c r="E76" s="105" t="s">
        <v>562</v>
      </c>
      <c r="F76" s="1388">
        <v>37</v>
      </c>
      <c r="G76" s="1742" t="s">
        <v>1891</v>
      </c>
      <c r="H76" s="105" t="s">
        <v>562</v>
      </c>
      <c r="I76" s="1471" t="s">
        <v>544</v>
      </c>
      <c r="J76" s="189">
        <v>382.5</v>
      </c>
      <c r="K76" s="182" t="s">
        <v>1891</v>
      </c>
      <c r="L76" s="1503"/>
      <c r="M76" s="105" t="s">
        <v>474</v>
      </c>
      <c r="N76" s="1426" t="s">
        <v>482</v>
      </c>
      <c r="O76" s="175"/>
    </row>
    <row r="77" spans="1:15" s="176" customFormat="1" ht="30" customHeight="1">
      <c r="A77" s="1741"/>
      <c r="B77" s="164" t="s">
        <v>1900</v>
      </c>
      <c r="C77" s="1641"/>
      <c r="D77" s="1743"/>
      <c r="E77" s="105" t="s">
        <v>562</v>
      </c>
      <c r="F77" s="1641"/>
      <c r="G77" s="1743"/>
      <c r="H77" s="105" t="s">
        <v>441</v>
      </c>
      <c r="I77" s="1471"/>
      <c r="J77" s="189">
        <v>20</v>
      </c>
      <c r="K77" s="187" t="s">
        <v>443</v>
      </c>
      <c r="L77" s="1503"/>
      <c r="M77" s="105" t="s">
        <v>499</v>
      </c>
      <c r="N77" s="1426"/>
      <c r="O77" s="175"/>
    </row>
    <row r="78" spans="1:15" s="176" customFormat="1" ht="30" customHeight="1">
      <c r="A78" s="1741" t="s">
        <v>563</v>
      </c>
      <c r="B78" s="164" t="s">
        <v>539</v>
      </c>
      <c r="C78" s="1388">
        <v>16482</v>
      </c>
      <c r="D78" s="1742" t="s">
        <v>1891</v>
      </c>
      <c r="E78" s="105" t="s">
        <v>562</v>
      </c>
      <c r="F78" s="1388">
        <v>42</v>
      </c>
      <c r="G78" s="1742" t="s">
        <v>1891</v>
      </c>
      <c r="H78" s="105" t="s">
        <v>562</v>
      </c>
      <c r="I78" s="1471" t="s">
        <v>544</v>
      </c>
      <c r="J78" s="189">
        <v>424.5</v>
      </c>
      <c r="K78" s="182" t="s">
        <v>1891</v>
      </c>
      <c r="L78" s="1503"/>
      <c r="M78" s="105" t="s">
        <v>474</v>
      </c>
      <c r="N78" s="1426" t="s">
        <v>482</v>
      </c>
      <c r="O78" s="175"/>
    </row>
    <row r="79" spans="1:15" s="176" customFormat="1" ht="30" customHeight="1">
      <c r="A79" s="1741"/>
      <c r="B79" s="164" t="s">
        <v>1900</v>
      </c>
      <c r="C79" s="1641"/>
      <c r="D79" s="1743"/>
      <c r="E79" s="105" t="s">
        <v>562</v>
      </c>
      <c r="F79" s="1641"/>
      <c r="G79" s="1743"/>
      <c r="H79" s="105" t="s">
        <v>441</v>
      </c>
      <c r="I79" s="1471"/>
      <c r="J79" s="189">
        <v>22</v>
      </c>
      <c r="K79" s="187" t="s">
        <v>443</v>
      </c>
      <c r="L79" s="1503"/>
      <c r="M79" s="105" t="s">
        <v>499</v>
      </c>
      <c r="N79" s="1426"/>
      <c r="O79" s="175"/>
    </row>
    <row r="80" spans="1:15" s="176" customFormat="1" ht="30" customHeight="1">
      <c r="A80" s="1741" t="s">
        <v>564</v>
      </c>
      <c r="B80" s="164" t="s">
        <v>539</v>
      </c>
      <c r="C80" s="1388">
        <v>16482</v>
      </c>
      <c r="D80" s="1742" t="s">
        <v>1891</v>
      </c>
      <c r="E80" s="105" t="s">
        <v>565</v>
      </c>
      <c r="F80" s="1388">
        <v>40</v>
      </c>
      <c r="G80" s="1742" t="s">
        <v>1891</v>
      </c>
      <c r="H80" s="105" t="s">
        <v>565</v>
      </c>
      <c r="I80" s="1471" t="s">
        <v>544</v>
      </c>
      <c r="J80" s="189">
        <v>461.5</v>
      </c>
      <c r="K80" s="182" t="s">
        <v>1891</v>
      </c>
      <c r="L80" s="1503"/>
      <c r="M80" s="105" t="s">
        <v>474</v>
      </c>
      <c r="N80" s="1426" t="s">
        <v>482</v>
      </c>
      <c r="O80" s="175"/>
    </row>
    <row r="81" spans="1:15" s="176" customFormat="1" ht="30" customHeight="1">
      <c r="A81" s="1741"/>
      <c r="B81" s="164" t="s">
        <v>1900</v>
      </c>
      <c r="C81" s="1641"/>
      <c r="D81" s="1743"/>
      <c r="E81" s="105" t="s">
        <v>565</v>
      </c>
      <c r="F81" s="1641"/>
      <c r="G81" s="1743"/>
      <c r="H81" s="105" t="s">
        <v>441</v>
      </c>
      <c r="I81" s="1471"/>
      <c r="J81" s="189">
        <v>24</v>
      </c>
      <c r="K81" s="187" t="s">
        <v>443</v>
      </c>
      <c r="L81" s="1503"/>
      <c r="M81" s="105" t="s">
        <v>499</v>
      </c>
      <c r="N81" s="1426"/>
      <c r="O81" s="175"/>
    </row>
    <row r="82" spans="1:15" s="176" customFormat="1" ht="30" customHeight="1">
      <c r="A82" s="1741" t="s">
        <v>566</v>
      </c>
      <c r="B82" s="164" t="s">
        <v>539</v>
      </c>
      <c r="C82" s="1388">
        <v>16482</v>
      </c>
      <c r="D82" s="1742" t="s">
        <v>1891</v>
      </c>
      <c r="E82" s="105" t="s">
        <v>565</v>
      </c>
      <c r="F82" s="1388">
        <v>40</v>
      </c>
      <c r="G82" s="1742" t="s">
        <v>1891</v>
      </c>
      <c r="H82" s="105" t="s">
        <v>565</v>
      </c>
      <c r="I82" s="1471" t="s">
        <v>544</v>
      </c>
      <c r="J82" s="189">
        <v>501.5</v>
      </c>
      <c r="K82" s="182" t="s">
        <v>1891</v>
      </c>
      <c r="L82" s="1503"/>
      <c r="M82" s="105" t="s">
        <v>474</v>
      </c>
      <c r="N82" s="1426" t="s">
        <v>482</v>
      </c>
      <c r="O82" s="175"/>
    </row>
    <row r="83" spans="1:15" s="176" customFormat="1" ht="30" customHeight="1">
      <c r="A83" s="1741"/>
      <c r="B83" s="164" t="s">
        <v>1900</v>
      </c>
      <c r="C83" s="1641"/>
      <c r="D83" s="1743"/>
      <c r="E83" s="105" t="s">
        <v>565</v>
      </c>
      <c r="F83" s="1641"/>
      <c r="G83" s="1743"/>
      <c r="H83" s="105" t="s">
        <v>441</v>
      </c>
      <c r="I83" s="1471"/>
      <c r="J83" s="189">
        <v>26</v>
      </c>
      <c r="K83" s="187" t="s">
        <v>443</v>
      </c>
      <c r="L83" s="1503"/>
      <c r="M83" s="105" t="s">
        <v>557</v>
      </c>
      <c r="N83" s="1426"/>
      <c r="O83" s="175"/>
    </row>
    <row r="84" spans="1:15" s="176" customFormat="1" ht="30" customHeight="1">
      <c r="A84" s="1741" t="s">
        <v>567</v>
      </c>
      <c r="B84" s="164" t="s">
        <v>539</v>
      </c>
      <c r="C84" s="1388">
        <v>16482</v>
      </c>
      <c r="D84" s="1742" t="s">
        <v>1891</v>
      </c>
      <c r="E84" s="105" t="s">
        <v>568</v>
      </c>
      <c r="F84" s="1388">
        <v>37</v>
      </c>
      <c r="G84" s="1742" t="s">
        <v>1891</v>
      </c>
      <c r="H84" s="105" t="s">
        <v>568</v>
      </c>
      <c r="I84" s="1471" t="s">
        <v>544</v>
      </c>
      <c r="J84" s="189">
        <v>538.5</v>
      </c>
      <c r="K84" s="182" t="s">
        <v>1891</v>
      </c>
      <c r="L84" s="1503"/>
      <c r="M84" s="105" t="s">
        <v>474</v>
      </c>
      <c r="N84" s="1426" t="s">
        <v>482</v>
      </c>
      <c r="O84" s="175"/>
    </row>
    <row r="85" spans="1:15" s="176" customFormat="1" ht="30" customHeight="1">
      <c r="A85" s="1741"/>
      <c r="B85" s="164" t="s">
        <v>1900</v>
      </c>
      <c r="C85" s="1641"/>
      <c r="D85" s="1743"/>
      <c r="E85" s="105" t="s">
        <v>568</v>
      </c>
      <c r="F85" s="1641"/>
      <c r="G85" s="1743"/>
      <c r="H85" s="105" t="s">
        <v>441</v>
      </c>
      <c r="I85" s="1471"/>
      <c r="J85" s="189">
        <v>28</v>
      </c>
      <c r="K85" s="187" t="s">
        <v>443</v>
      </c>
      <c r="L85" s="1503"/>
      <c r="M85" s="105" t="s">
        <v>557</v>
      </c>
      <c r="N85" s="1426"/>
      <c r="O85" s="175"/>
    </row>
    <row r="86" spans="1:15" s="176" customFormat="1" ht="30" customHeight="1">
      <c r="A86" s="1741" t="s">
        <v>569</v>
      </c>
      <c r="B86" s="164" t="s">
        <v>539</v>
      </c>
      <c r="C86" s="1388">
        <v>16482</v>
      </c>
      <c r="D86" s="1742" t="s">
        <v>1891</v>
      </c>
      <c r="E86" s="105" t="s">
        <v>456</v>
      </c>
      <c r="F86" s="1388">
        <v>40</v>
      </c>
      <c r="G86" s="1742" t="s">
        <v>1891</v>
      </c>
      <c r="H86" s="105" t="s">
        <v>456</v>
      </c>
      <c r="I86" s="1471" t="s">
        <v>544</v>
      </c>
      <c r="J86" s="189">
        <v>578.5</v>
      </c>
      <c r="K86" s="182" t="s">
        <v>1891</v>
      </c>
      <c r="L86" s="1503"/>
      <c r="M86" s="105" t="s">
        <v>474</v>
      </c>
      <c r="N86" s="1426" t="s">
        <v>482</v>
      </c>
      <c r="O86" s="175"/>
    </row>
    <row r="87" spans="1:15" s="176" customFormat="1" ht="30" customHeight="1">
      <c r="A87" s="1741"/>
      <c r="B87" s="164" t="s">
        <v>1900</v>
      </c>
      <c r="C87" s="1641"/>
      <c r="D87" s="1743"/>
      <c r="E87" s="105" t="s">
        <v>456</v>
      </c>
      <c r="F87" s="1641"/>
      <c r="G87" s="1743"/>
      <c r="H87" s="105" t="s">
        <v>441</v>
      </c>
      <c r="I87" s="1471"/>
      <c r="J87" s="189">
        <v>30</v>
      </c>
      <c r="K87" s="187" t="s">
        <v>443</v>
      </c>
      <c r="L87" s="1503"/>
      <c r="M87" s="105" t="s">
        <v>499</v>
      </c>
      <c r="N87" s="1426"/>
      <c r="O87" s="175"/>
    </row>
    <row r="88" spans="1:15" s="176" customFormat="1" ht="30" customHeight="1">
      <c r="A88" s="1741" t="s">
        <v>570</v>
      </c>
      <c r="B88" s="164" t="s">
        <v>539</v>
      </c>
      <c r="C88" s="1388">
        <v>16482</v>
      </c>
      <c r="D88" s="1742" t="s">
        <v>1891</v>
      </c>
      <c r="E88" s="105" t="s">
        <v>571</v>
      </c>
      <c r="F88" s="1388">
        <v>36.5</v>
      </c>
      <c r="G88" s="1742" t="s">
        <v>1891</v>
      </c>
      <c r="H88" s="105" t="s">
        <v>571</v>
      </c>
      <c r="I88" s="1471" t="s">
        <v>544</v>
      </c>
      <c r="J88" s="189">
        <v>615</v>
      </c>
      <c r="K88" s="182" t="s">
        <v>1891</v>
      </c>
      <c r="L88" s="1503"/>
      <c r="M88" s="105" t="s">
        <v>488</v>
      </c>
      <c r="N88" s="1426" t="s">
        <v>482</v>
      </c>
      <c r="O88" s="175"/>
    </row>
    <row r="89" spans="1:15" s="176" customFormat="1" ht="30" customHeight="1">
      <c r="A89" s="1741"/>
      <c r="B89" s="164" t="s">
        <v>1900</v>
      </c>
      <c r="C89" s="1641"/>
      <c r="D89" s="1743"/>
      <c r="E89" s="105" t="s">
        <v>571</v>
      </c>
      <c r="F89" s="1641"/>
      <c r="G89" s="1743"/>
      <c r="H89" s="105" t="s">
        <v>441</v>
      </c>
      <c r="I89" s="1471"/>
      <c r="J89" s="189">
        <v>32</v>
      </c>
      <c r="K89" s="187" t="s">
        <v>443</v>
      </c>
      <c r="L89" s="1503"/>
      <c r="M89" s="105" t="s">
        <v>499</v>
      </c>
      <c r="N89" s="1426"/>
      <c r="O89" s="175"/>
    </row>
    <row r="90" spans="1:15" s="176" customFormat="1" ht="30" customHeight="1">
      <c r="A90" s="1741" t="s">
        <v>572</v>
      </c>
      <c r="B90" s="164" t="s">
        <v>539</v>
      </c>
      <c r="C90" s="1388">
        <v>16482</v>
      </c>
      <c r="D90" s="1742" t="s">
        <v>1891</v>
      </c>
      <c r="E90" s="105" t="s">
        <v>571</v>
      </c>
      <c r="F90" s="1388">
        <v>41</v>
      </c>
      <c r="G90" s="1742" t="s">
        <v>1891</v>
      </c>
      <c r="H90" s="105" t="s">
        <v>571</v>
      </c>
      <c r="I90" s="1471" t="s">
        <v>544</v>
      </c>
      <c r="J90" s="189">
        <v>656</v>
      </c>
      <c r="K90" s="182" t="s">
        <v>1891</v>
      </c>
      <c r="L90" s="1503"/>
      <c r="M90" s="105" t="s">
        <v>488</v>
      </c>
      <c r="N90" s="1426" t="s">
        <v>482</v>
      </c>
      <c r="O90" s="175"/>
    </row>
    <row r="91" spans="1:15" s="176" customFormat="1" ht="30" customHeight="1">
      <c r="A91" s="1741"/>
      <c r="B91" s="164" t="s">
        <v>1900</v>
      </c>
      <c r="C91" s="1641"/>
      <c r="D91" s="1743"/>
      <c r="E91" s="105" t="s">
        <v>571</v>
      </c>
      <c r="F91" s="1641"/>
      <c r="G91" s="1743"/>
      <c r="H91" s="105" t="s">
        <v>441</v>
      </c>
      <c r="I91" s="1471"/>
      <c r="J91" s="189">
        <v>32</v>
      </c>
      <c r="K91" s="187" t="s">
        <v>443</v>
      </c>
      <c r="L91" s="1503"/>
      <c r="M91" s="105" t="s">
        <v>499</v>
      </c>
      <c r="N91" s="1426"/>
      <c r="O91" s="175"/>
    </row>
    <row r="92" spans="1:15" s="176" customFormat="1" ht="30" customHeight="1">
      <c r="A92" s="1741" t="s">
        <v>573</v>
      </c>
      <c r="B92" s="164" t="s">
        <v>539</v>
      </c>
      <c r="C92" s="1388">
        <v>16482</v>
      </c>
      <c r="D92" s="1742" t="s">
        <v>1891</v>
      </c>
      <c r="E92" s="105" t="s">
        <v>574</v>
      </c>
      <c r="F92" s="1388">
        <v>36.5</v>
      </c>
      <c r="G92" s="1742" t="s">
        <v>1891</v>
      </c>
      <c r="H92" s="105" t="s">
        <v>574</v>
      </c>
      <c r="I92" s="1471" t="s">
        <v>544</v>
      </c>
      <c r="J92" s="189">
        <v>692.5</v>
      </c>
      <c r="K92" s="182" t="s">
        <v>1891</v>
      </c>
      <c r="L92" s="1503"/>
      <c r="M92" s="105" t="s">
        <v>474</v>
      </c>
      <c r="N92" s="1426" t="s">
        <v>482</v>
      </c>
      <c r="O92" s="175"/>
    </row>
    <row r="93" spans="1:15" s="176" customFormat="1" ht="30" customHeight="1">
      <c r="A93" s="1741"/>
      <c r="B93" s="164" t="s">
        <v>1900</v>
      </c>
      <c r="C93" s="1641"/>
      <c r="D93" s="1743"/>
      <c r="E93" s="105" t="s">
        <v>574</v>
      </c>
      <c r="F93" s="1641"/>
      <c r="G93" s="1743"/>
      <c r="H93" s="105" t="s">
        <v>441</v>
      </c>
      <c r="I93" s="1471"/>
      <c r="J93" s="189">
        <v>34</v>
      </c>
      <c r="K93" s="187" t="s">
        <v>443</v>
      </c>
      <c r="L93" s="1503"/>
      <c r="M93" s="105" t="s">
        <v>499</v>
      </c>
      <c r="N93" s="1426"/>
      <c r="O93" s="175"/>
    </row>
    <row r="94" spans="1:15" s="176" customFormat="1" ht="30" customHeight="1">
      <c r="A94" s="1741" t="s">
        <v>575</v>
      </c>
      <c r="B94" s="164" t="s">
        <v>539</v>
      </c>
      <c r="C94" s="1388">
        <v>16482</v>
      </c>
      <c r="D94" s="1742" t="s">
        <v>1891</v>
      </c>
      <c r="E94" s="105" t="s">
        <v>576</v>
      </c>
      <c r="F94" s="1388">
        <v>43</v>
      </c>
      <c r="G94" s="1742" t="s">
        <v>1891</v>
      </c>
      <c r="H94" s="105" t="s">
        <v>576</v>
      </c>
      <c r="I94" s="1471" t="s">
        <v>544</v>
      </c>
      <c r="J94" s="189">
        <v>735.5</v>
      </c>
      <c r="K94" s="182" t="s">
        <v>1891</v>
      </c>
      <c r="L94" s="1503"/>
      <c r="M94" s="105" t="s">
        <v>577</v>
      </c>
      <c r="N94" s="1426" t="s">
        <v>482</v>
      </c>
      <c r="O94" s="175"/>
    </row>
    <row r="95" spans="1:15" s="176" customFormat="1" ht="30" customHeight="1">
      <c r="A95" s="1741"/>
      <c r="B95" s="164" t="s">
        <v>1900</v>
      </c>
      <c r="C95" s="1641"/>
      <c r="D95" s="1743"/>
      <c r="E95" s="105" t="s">
        <v>576</v>
      </c>
      <c r="F95" s="1641"/>
      <c r="G95" s="1743"/>
      <c r="H95" s="105" t="s">
        <v>441</v>
      </c>
      <c r="I95" s="1471"/>
      <c r="J95" s="189">
        <v>36</v>
      </c>
      <c r="K95" s="187" t="s">
        <v>443</v>
      </c>
      <c r="L95" s="1503"/>
      <c r="M95" s="105" t="s">
        <v>499</v>
      </c>
      <c r="N95" s="1426"/>
      <c r="O95" s="175"/>
    </row>
    <row r="96" spans="1:15" s="176" customFormat="1" ht="30" customHeight="1">
      <c r="A96" s="1741" t="s">
        <v>578</v>
      </c>
      <c r="B96" s="164" t="s">
        <v>539</v>
      </c>
      <c r="C96" s="1388">
        <v>16482</v>
      </c>
      <c r="D96" s="1742" t="s">
        <v>1891</v>
      </c>
      <c r="E96" s="105" t="s">
        <v>579</v>
      </c>
      <c r="F96" s="1388">
        <v>37</v>
      </c>
      <c r="G96" s="1742" t="s">
        <v>1891</v>
      </c>
      <c r="H96" s="105" t="s">
        <v>579</v>
      </c>
      <c r="I96" s="1471" t="s">
        <v>544</v>
      </c>
      <c r="J96" s="189">
        <v>772.5</v>
      </c>
      <c r="K96" s="182" t="s">
        <v>1891</v>
      </c>
      <c r="L96" s="1503"/>
      <c r="M96" s="105" t="s">
        <v>474</v>
      </c>
      <c r="N96" s="1426" t="s">
        <v>482</v>
      </c>
      <c r="O96" s="175"/>
    </row>
    <row r="97" spans="1:15" s="176" customFormat="1" ht="30" customHeight="1">
      <c r="A97" s="1741"/>
      <c r="B97" s="164" t="s">
        <v>1900</v>
      </c>
      <c r="C97" s="1641"/>
      <c r="D97" s="1743"/>
      <c r="E97" s="105" t="s">
        <v>579</v>
      </c>
      <c r="F97" s="1641"/>
      <c r="G97" s="1743"/>
      <c r="H97" s="105" t="s">
        <v>441</v>
      </c>
      <c r="I97" s="1471"/>
      <c r="J97" s="189">
        <v>38</v>
      </c>
      <c r="K97" s="187" t="s">
        <v>443</v>
      </c>
      <c r="L97" s="1503"/>
      <c r="M97" s="105" t="s">
        <v>499</v>
      </c>
      <c r="N97" s="1426"/>
      <c r="O97" s="175"/>
    </row>
    <row r="98" spans="1:15" s="176" customFormat="1" ht="30" customHeight="1">
      <c r="A98" s="1741" t="s">
        <v>580</v>
      </c>
      <c r="B98" s="164" t="s">
        <v>539</v>
      </c>
      <c r="C98" s="1388">
        <v>16482</v>
      </c>
      <c r="D98" s="1742" t="s">
        <v>1891</v>
      </c>
      <c r="E98" s="105" t="s">
        <v>579</v>
      </c>
      <c r="F98" s="1388">
        <v>41</v>
      </c>
      <c r="G98" s="1742" t="s">
        <v>1891</v>
      </c>
      <c r="H98" s="105" t="s">
        <v>579</v>
      </c>
      <c r="I98" s="1471" t="s">
        <v>544</v>
      </c>
      <c r="J98" s="189">
        <v>813.5</v>
      </c>
      <c r="K98" s="182" t="s">
        <v>1891</v>
      </c>
      <c r="L98" s="1503"/>
      <c r="M98" s="105" t="s">
        <v>474</v>
      </c>
      <c r="N98" s="1426" t="s">
        <v>482</v>
      </c>
      <c r="O98" s="175"/>
    </row>
    <row r="99" spans="1:15" s="176" customFormat="1" ht="30" customHeight="1">
      <c r="A99" s="1741"/>
      <c r="B99" s="164" t="s">
        <v>1900</v>
      </c>
      <c r="C99" s="1641"/>
      <c r="D99" s="1743"/>
      <c r="E99" s="105" t="s">
        <v>579</v>
      </c>
      <c r="F99" s="1641"/>
      <c r="G99" s="1743"/>
      <c r="H99" s="105" t="s">
        <v>441</v>
      </c>
      <c r="I99" s="1471"/>
      <c r="J99" s="189">
        <v>40</v>
      </c>
      <c r="K99" s="187" t="s">
        <v>443</v>
      </c>
      <c r="L99" s="1503"/>
      <c r="M99" s="105" t="s">
        <v>499</v>
      </c>
      <c r="N99" s="1426"/>
      <c r="O99" s="175"/>
    </row>
    <row r="100" spans="1:15" s="176" customFormat="1" ht="30" customHeight="1">
      <c r="A100" s="1741" t="s">
        <v>581</v>
      </c>
      <c r="B100" s="164" t="s">
        <v>539</v>
      </c>
      <c r="C100" s="1388">
        <v>16482</v>
      </c>
      <c r="D100" s="1742" t="s">
        <v>1891</v>
      </c>
      <c r="E100" s="105" t="s">
        <v>582</v>
      </c>
      <c r="F100" s="1388">
        <v>38</v>
      </c>
      <c r="G100" s="1742" t="s">
        <v>1891</v>
      </c>
      <c r="H100" s="105" t="s">
        <v>582</v>
      </c>
      <c r="I100" s="1471" t="s">
        <v>544</v>
      </c>
      <c r="J100" s="189">
        <v>851.5</v>
      </c>
      <c r="K100" s="182" t="s">
        <v>1891</v>
      </c>
      <c r="L100" s="1503"/>
      <c r="M100" s="105" t="s">
        <v>488</v>
      </c>
      <c r="N100" s="1426" t="s">
        <v>482</v>
      </c>
      <c r="O100" s="175"/>
    </row>
    <row r="101" spans="1:15" s="176" customFormat="1" ht="30" customHeight="1">
      <c r="A101" s="1741"/>
      <c r="B101" s="164" t="s">
        <v>1900</v>
      </c>
      <c r="C101" s="1641"/>
      <c r="D101" s="1743"/>
      <c r="E101" s="105" t="s">
        <v>582</v>
      </c>
      <c r="F101" s="1641"/>
      <c r="G101" s="1743"/>
      <c r="H101" s="105" t="s">
        <v>441</v>
      </c>
      <c r="I101" s="1471"/>
      <c r="J101" s="189">
        <v>42</v>
      </c>
      <c r="K101" s="187" t="s">
        <v>443</v>
      </c>
      <c r="L101" s="1503"/>
      <c r="M101" s="105" t="s">
        <v>499</v>
      </c>
      <c r="N101" s="1426"/>
      <c r="O101" s="175"/>
    </row>
    <row r="102" spans="1:15" s="176" customFormat="1" ht="30" customHeight="1">
      <c r="A102" s="1741" t="s">
        <v>583</v>
      </c>
      <c r="B102" s="164" t="s">
        <v>539</v>
      </c>
      <c r="C102" s="1388">
        <v>16482</v>
      </c>
      <c r="D102" s="1742" t="s">
        <v>1891</v>
      </c>
      <c r="E102" s="105" t="s">
        <v>582</v>
      </c>
      <c r="F102" s="1388">
        <v>22</v>
      </c>
      <c r="G102" s="1742" t="s">
        <v>1891</v>
      </c>
      <c r="H102" s="105" t="s">
        <v>582</v>
      </c>
      <c r="I102" s="1471" t="s">
        <v>544</v>
      </c>
      <c r="J102" s="189">
        <v>873.5</v>
      </c>
      <c r="K102" s="182" t="s">
        <v>1891</v>
      </c>
      <c r="L102" s="1503"/>
      <c r="M102" s="105" t="s">
        <v>488</v>
      </c>
      <c r="N102" s="1426" t="s">
        <v>482</v>
      </c>
      <c r="O102" s="175"/>
    </row>
    <row r="103" spans="1:15" s="176" customFormat="1" ht="30" customHeight="1">
      <c r="A103" s="1741"/>
      <c r="B103" s="164" t="s">
        <v>1900</v>
      </c>
      <c r="C103" s="1641"/>
      <c r="D103" s="1743"/>
      <c r="E103" s="105" t="s">
        <v>582</v>
      </c>
      <c r="F103" s="1641"/>
      <c r="G103" s="1743"/>
      <c r="H103" s="105" t="s">
        <v>441</v>
      </c>
      <c r="I103" s="1471"/>
      <c r="J103" s="189">
        <v>44</v>
      </c>
      <c r="K103" s="187" t="s">
        <v>443</v>
      </c>
      <c r="L103" s="1503"/>
      <c r="M103" s="105" t="s">
        <v>499</v>
      </c>
      <c r="N103" s="1426"/>
      <c r="O103" s="175"/>
    </row>
    <row r="104" spans="1:15" s="176" customFormat="1" ht="30" customHeight="1">
      <c r="A104" s="1741" t="s">
        <v>584</v>
      </c>
      <c r="B104" s="164" t="s">
        <v>539</v>
      </c>
      <c r="C104" s="1388">
        <v>16482</v>
      </c>
      <c r="D104" s="1742" t="s">
        <v>1891</v>
      </c>
      <c r="E104" s="105" t="s">
        <v>585</v>
      </c>
      <c r="F104" s="1388">
        <v>38</v>
      </c>
      <c r="G104" s="1742" t="s">
        <v>1891</v>
      </c>
      <c r="H104" s="105" t="s">
        <v>585</v>
      </c>
      <c r="I104" s="1471" t="s">
        <v>544</v>
      </c>
      <c r="J104" s="189">
        <v>911.5</v>
      </c>
      <c r="K104" s="182" t="s">
        <v>1891</v>
      </c>
      <c r="L104" s="1503"/>
      <c r="M104" s="105" t="s">
        <v>488</v>
      </c>
      <c r="N104" s="1426" t="s">
        <v>482</v>
      </c>
      <c r="O104" s="175"/>
    </row>
    <row r="105" spans="1:15" s="176" customFormat="1" ht="30" customHeight="1">
      <c r="A105" s="1741"/>
      <c r="B105" s="164" t="s">
        <v>1900</v>
      </c>
      <c r="C105" s="1641"/>
      <c r="D105" s="1743"/>
      <c r="E105" s="105" t="s">
        <v>585</v>
      </c>
      <c r="F105" s="1641"/>
      <c r="G105" s="1743"/>
      <c r="H105" s="105" t="s">
        <v>441</v>
      </c>
      <c r="I105" s="1471"/>
      <c r="J105" s="189">
        <v>46</v>
      </c>
      <c r="K105" s="187" t="s">
        <v>443</v>
      </c>
      <c r="L105" s="1503"/>
      <c r="M105" s="105" t="s">
        <v>499</v>
      </c>
      <c r="N105" s="1426"/>
      <c r="O105" s="175"/>
    </row>
    <row r="106" spans="1:15" s="176" customFormat="1" ht="30" customHeight="1">
      <c r="A106" s="1741" t="s">
        <v>586</v>
      </c>
      <c r="B106" s="164" t="s">
        <v>539</v>
      </c>
      <c r="C106" s="1388">
        <v>16482</v>
      </c>
      <c r="D106" s="1742" t="s">
        <v>1891</v>
      </c>
      <c r="E106" s="105" t="s">
        <v>585</v>
      </c>
      <c r="F106" s="1388">
        <v>38</v>
      </c>
      <c r="G106" s="1742" t="s">
        <v>1891</v>
      </c>
      <c r="H106" s="105" t="s">
        <v>585</v>
      </c>
      <c r="I106" s="1471" t="s">
        <v>544</v>
      </c>
      <c r="J106" s="189">
        <v>949.5</v>
      </c>
      <c r="K106" s="182" t="s">
        <v>1891</v>
      </c>
      <c r="L106" s="1503"/>
      <c r="M106" s="105" t="s">
        <v>488</v>
      </c>
      <c r="N106" s="1426" t="s">
        <v>482</v>
      </c>
      <c r="O106" s="175"/>
    </row>
    <row r="107" spans="1:15" s="176" customFormat="1" ht="30" customHeight="1">
      <c r="A107" s="1741"/>
      <c r="B107" s="164" t="s">
        <v>1900</v>
      </c>
      <c r="C107" s="1641"/>
      <c r="D107" s="1743"/>
      <c r="E107" s="105" t="s">
        <v>585</v>
      </c>
      <c r="F107" s="1641"/>
      <c r="G107" s="1743"/>
      <c r="H107" s="105" t="s">
        <v>441</v>
      </c>
      <c r="I107" s="1471"/>
      <c r="J107" s="189">
        <v>46</v>
      </c>
      <c r="K107" s="187" t="s">
        <v>443</v>
      </c>
      <c r="L107" s="1503"/>
      <c r="M107" s="105" t="s">
        <v>499</v>
      </c>
      <c r="N107" s="1426"/>
      <c r="O107" s="175"/>
    </row>
    <row r="108" spans="1:15" s="176" customFormat="1" ht="30" customHeight="1">
      <c r="A108" s="1741" t="s">
        <v>587</v>
      </c>
      <c r="B108" s="164" t="s">
        <v>539</v>
      </c>
      <c r="C108" s="1388">
        <v>16482</v>
      </c>
      <c r="D108" s="1742" t="s">
        <v>1891</v>
      </c>
      <c r="E108" s="105" t="s">
        <v>588</v>
      </c>
      <c r="F108" s="1388">
        <v>21</v>
      </c>
      <c r="G108" s="1742" t="s">
        <v>1891</v>
      </c>
      <c r="H108" s="105" t="s">
        <v>588</v>
      </c>
      <c r="I108" s="1471" t="s">
        <v>544</v>
      </c>
      <c r="J108" s="189">
        <v>970.5</v>
      </c>
      <c r="K108" s="182" t="s">
        <v>1891</v>
      </c>
      <c r="L108" s="1503"/>
      <c r="M108" s="105" t="s">
        <v>474</v>
      </c>
      <c r="N108" s="1426" t="s">
        <v>482</v>
      </c>
      <c r="O108" s="175"/>
    </row>
    <row r="109" spans="1:15" s="176" customFormat="1" ht="30" customHeight="1">
      <c r="A109" s="1741"/>
      <c r="B109" s="164" t="s">
        <v>1900</v>
      </c>
      <c r="C109" s="1641"/>
      <c r="D109" s="1743"/>
      <c r="E109" s="105" t="s">
        <v>588</v>
      </c>
      <c r="F109" s="1641"/>
      <c r="G109" s="1743"/>
      <c r="H109" s="105" t="s">
        <v>441</v>
      </c>
      <c r="I109" s="1471"/>
      <c r="J109" s="189">
        <v>48</v>
      </c>
      <c r="K109" s="187" t="s">
        <v>443</v>
      </c>
      <c r="L109" s="1503"/>
      <c r="M109" s="105" t="s">
        <v>499</v>
      </c>
      <c r="N109" s="1426"/>
      <c r="O109" s="175"/>
    </row>
    <row r="110" spans="1:15" s="176" customFormat="1" ht="30" customHeight="1">
      <c r="A110" s="1741" t="s">
        <v>589</v>
      </c>
      <c r="B110" s="164" t="s">
        <v>539</v>
      </c>
      <c r="C110" s="1388">
        <v>16482</v>
      </c>
      <c r="D110" s="1742" t="s">
        <v>1891</v>
      </c>
      <c r="E110" s="105" t="s">
        <v>588</v>
      </c>
      <c r="F110" s="1388">
        <v>40</v>
      </c>
      <c r="G110" s="1742" t="s">
        <v>1891</v>
      </c>
      <c r="H110" s="105" t="s">
        <v>588</v>
      </c>
      <c r="I110" s="1471" t="s">
        <v>544</v>
      </c>
      <c r="J110" s="189">
        <v>1010.5</v>
      </c>
      <c r="K110" s="182" t="s">
        <v>1891</v>
      </c>
      <c r="L110" s="1503"/>
      <c r="M110" s="105" t="s">
        <v>474</v>
      </c>
      <c r="N110" s="1426" t="s">
        <v>482</v>
      </c>
      <c r="O110" s="175"/>
    </row>
    <row r="111" spans="1:15" s="176" customFormat="1" ht="30" customHeight="1">
      <c r="A111" s="1741"/>
      <c r="B111" s="164" t="s">
        <v>1900</v>
      </c>
      <c r="C111" s="1641"/>
      <c r="D111" s="1743"/>
      <c r="E111" s="105" t="s">
        <v>588</v>
      </c>
      <c r="F111" s="1641"/>
      <c r="G111" s="1743"/>
      <c r="H111" s="105" t="s">
        <v>441</v>
      </c>
      <c r="I111" s="1471"/>
      <c r="J111" s="189">
        <v>50</v>
      </c>
      <c r="K111" s="187" t="s">
        <v>443</v>
      </c>
      <c r="L111" s="1503"/>
      <c r="M111" s="105" t="s">
        <v>499</v>
      </c>
      <c r="N111" s="1426"/>
      <c r="O111" s="175"/>
    </row>
    <row r="112" spans="1:15" s="176" customFormat="1" ht="30" customHeight="1">
      <c r="A112" s="1741" t="s">
        <v>590</v>
      </c>
      <c r="B112" s="164" t="s">
        <v>539</v>
      </c>
      <c r="C112" s="1388">
        <v>16482</v>
      </c>
      <c r="D112" s="1742" t="s">
        <v>1891</v>
      </c>
      <c r="E112" s="105" t="s">
        <v>591</v>
      </c>
      <c r="F112" s="1388">
        <v>21</v>
      </c>
      <c r="G112" s="1742" t="s">
        <v>1891</v>
      </c>
      <c r="H112" s="105" t="s">
        <v>591</v>
      </c>
      <c r="I112" s="1471" t="s">
        <v>544</v>
      </c>
      <c r="J112" s="189">
        <v>1031.5</v>
      </c>
      <c r="K112" s="182" t="s">
        <v>1891</v>
      </c>
      <c r="L112" s="1503"/>
      <c r="M112" s="105" t="s">
        <v>516</v>
      </c>
      <c r="N112" s="1426" t="s">
        <v>482</v>
      </c>
      <c r="O112" s="175"/>
    </row>
    <row r="113" spans="1:15" s="176" customFormat="1" ht="30" customHeight="1">
      <c r="A113" s="1741"/>
      <c r="B113" s="164" t="s">
        <v>1900</v>
      </c>
      <c r="C113" s="1641"/>
      <c r="D113" s="1743"/>
      <c r="E113" s="105" t="s">
        <v>591</v>
      </c>
      <c r="F113" s="1641"/>
      <c r="G113" s="1743"/>
      <c r="H113" s="105" t="s">
        <v>441</v>
      </c>
      <c r="I113" s="1471"/>
      <c r="J113" s="189">
        <v>52</v>
      </c>
      <c r="K113" s="187" t="s">
        <v>443</v>
      </c>
      <c r="L113" s="1503"/>
      <c r="M113" s="105" t="s">
        <v>499</v>
      </c>
      <c r="N113" s="1426"/>
      <c r="O113" s="175"/>
    </row>
    <row r="114" spans="1:15" s="176" customFormat="1" ht="30" customHeight="1">
      <c r="A114" s="1741" t="s">
        <v>592</v>
      </c>
      <c r="B114" s="164" t="s">
        <v>539</v>
      </c>
      <c r="C114" s="1388">
        <v>16482</v>
      </c>
      <c r="D114" s="1742" t="s">
        <v>1891</v>
      </c>
      <c r="E114" s="105" t="s">
        <v>591</v>
      </c>
      <c r="F114" s="1388">
        <v>41</v>
      </c>
      <c r="G114" s="1742" t="s">
        <v>1891</v>
      </c>
      <c r="H114" s="105" t="s">
        <v>591</v>
      </c>
      <c r="I114" s="1471" t="s">
        <v>544</v>
      </c>
      <c r="J114" s="189">
        <v>1072</v>
      </c>
      <c r="K114" s="182" t="s">
        <v>1891</v>
      </c>
      <c r="L114" s="1503"/>
      <c r="M114" s="105" t="s">
        <v>516</v>
      </c>
      <c r="N114" s="1426" t="s">
        <v>482</v>
      </c>
      <c r="O114" s="175"/>
    </row>
    <row r="115" spans="1:15" s="176" customFormat="1" ht="30" customHeight="1">
      <c r="A115" s="1741"/>
      <c r="B115" s="164" t="s">
        <v>1900</v>
      </c>
      <c r="C115" s="1641"/>
      <c r="D115" s="1743"/>
      <c r="E115" s="105" t="s">
        <v>591</v>
      </c>
      <c r="F115" s="1641"/>
      <c r="G115" s="1743"/>
      <c r="H115" s="105" t="s">
        <v>441</v>
      </c>
      <c r="I115" s="1471"/>
      <c r="J115" s="189">
        <v>54</v>
      </c>
      <c r="K115" s="187" t="s">
        <v>443</v>
      </c>
      <c r="L115" s="1503"/>
      <c r="M115" s="105" t="s">
        <v>499</v>
      </c>
      <c r="N115" s="1426"/>
      <c r="O115" s="175"/>
    </row>
    <row r="116" spans="1:15" s="176" customFormat="1" ht="30" customHeight="1">
      <c r="A116" s="1741" t="s">
        <v>593</v>
      </c>
      <c r="B116" s="164" t="s">
        <v>539</v>
      </c>
      <c r="C116" s="1388">
        <v>16482</v>
      </c>
      <c r="D116" s="1742" t="s">
        <v>1891</v>
      </c>
      <c r="E116" s="105" t="s">
        <v>591</v>
      </c>
      <c r="F116" s="1388">
        <v>39</v>
      </c>
      <c r="G116" s="1742" t="s">
        <v>1891</v>
      </c>
      <c r="H116" s="105" t="s">
        <v>591</v>
      </c>
      <c r="I116" s="1471" t="s">
        <v>544</v>
      </c>
      <c r="J116" s="189">
        <v>1111.5</v>
      </c>
      <c r="K116" s="182" t="s">
        <v>1891</v>
      </c>
      <c r="L116" s="1503"/>
      <c r="M116" s="105" t="s">
        <v>516</v>
      </c>
      <c r="N116" s="1426" t="s">
        <v>482</v>
      </c>
      <c r="O116" s="175"/>
    </row>
    <row r="117" spans="1:15" s="176" customFormat="1" ht="30" customHeight="1">
      <c r="A117" s="1741"/>
      <c r="B117" s="164" t="s">
        <v>1900</v>
      </c>
      <c r="C117" s="1641"/>
      <c r="D117" s="1743"/>
      <c r="E117" s="105" t="s">
        <v>591</v>
      </c>
      <c r="F117" s="1641"/>
      <c r="G117" s="1743"/>
      <c r="H117" s="105" t="s">
        <v>441</v>
      </c>
      <c r="I117" s="1471"/>
      <c r="J117" s="189">
        <v>56</v>
      </c>
      <c r="K117" s="187" t="s">
        <v>443</v>
      </c>
      <c r="L117" s="1503"/>
      <c r="M117" s="105" t="s">
        <v>499</v>
      </c>
      <c r="N117" s="1426"/>
      <c r="O117" s="175"/>
    </row>
    <row r="118" spans="1:15" s="176" customFormat="1" ht="30" customHeight="1">
      <c r="A118" s="1741" t="s">
        <v>594</v>
      </c>
      <c r="B118" s="164" t="s">
        <v>539</v>
      </c>
      <c r="C118" s="1388">
        <v>16482</v>
      </c>
      <c r="D118" s="1742" t="s">
        <v>1891</v>
      </c>
      <c r="E118" s="105" t="s">
        <v>595</v>
      </c>
      <c r="F118" s="1388">
        <v>41</v>
      </c>
      <c r="G118" s="1742" t="s">
        <v>1891</v>
      </c>
      <c r="H118" s="105" t="s">
        <v>595</v>
      </c>
      <c r="I118" s="1471" t="s">
        <v>544</v>
      </c>
      <c r="J118" s="189">
        <v>1152.5</v>
      </c>
      <c r="K118" s="182" t="s">
        <v>1891</v>
      </c>
      <c r="L118" s="1503"/>
      <c r="M118" s="105" t="s">
        <v>474</v>
      </c>
      <c r="N118" s="1426" t="s">
        <v>482</v>
      </c>
      <c r="O118" s="175"/>
    </row>
    <row r="119" spans="1:15" s="176" customFormat="1" ht="30" customHeight="1">
      <c r="A119" s="1741"/>
      <c r="B119" s="164" t="s">
        <v>1900</v>
      </c>
      <c r="C119" s="1641"/>
      <c r="D119" s="1743"/>
      <c r="E119" s="105" t="s">
        <v>595</v>
      </c>
      <c r="F119" s="1641"/>
      <c r="G119" s="1743"/>
      <c r="H119" s="105" t="s">
        <v>441</v>
      </c>
      <c r="I119" s="1471"/>
      <c r="J119" s="189">
        <v>58</v>
      </c>
      <c r="K119" s="187" t="s">
        <v>443</v>
      </c>
      <c r="L119" s="1503"/>
      <c r="M119" s="105" t="s">
        <v>499</v>
      </c>
      <c r="N119" s="1426"/>
      <c r="O119" s="175"/>
    </row>
    <row r="120" spans="1:15" s="176" customFormat="1" ht="30" customHeight="1">
      <c r="A120" s="1741" t="s">
        <v>596</v>
      </c>
      <c r="B120" s="164" t="s">
        <v>539</v>
      </c>
      <c r="C120" s="1388">
        <v>16482</v>
      </c>
      <c r="D120" s="1742" t="s">
        <v>1891</v>
      </c>
      <c r="E120" s="105" t="s">
        <v>595</v>
      </c>
      <c r="F120" s="1388">
        <v>21</v>
      </c>
      <c r="G120" s="1742" t="s">
        <v>1891</v>
      </c>
      <c r="H120" s="105" t="s">
        <v>595</v>
      </c>
      <c r="I120" s="1471" t="s">
        <v>544</v>
      </c>
      <c r="J120" s="189">
        <v>1173.5</v>
      </c>
      <c r="K120" s="182" t="s">
        <v>1891</v>
      </c>
      <c r="L120" s="1503"/>
      <c r="M120" s="105" t="s">
        <v>474</v>
      </c>
      <c r="N120" s="1426" t="s">
        <v>482</v>
      </c>
      <c r="O120" s="175"/>
    </row>
    <row r="121" spans="1:15" s="176" customFormat="1" ht="30" customHeight="1">
      <c r="A121" s="1741"/>
      <c r="B121" s="164" t="s">
        <v>1900</v>
      </c>
      <c r="C121" s="1641"/>
      <c r="D121" s="1743"/>
      <c r="E121" s="105" t="s">
        <v>595</v>
      </c>
      <c r="F121" s="1641"/>
      <c r="G121" s="1743"/>
      <c r="H121" s="105" t="s">
        <v>441</v>
      </c>
      <c r="I121" s="1471"/>
      <c r="J121" s="189">
        <v>58</v>
      </c>
      <c r="K121" s="187" t="s">
        <v>443</v>
      </c>
      <c r="L121" s="1503"/>
      <c r="M121" s="105" t="s">
        <v>499</v>
      </c>
      <c r="N121" s="1426"/>
      <c r="O121" s="175"/>
    </row>
    <row r="122" spans="1:15" s="176" customFormat="1" ht="30" customHeight="1">
      <c r="A122" s="1741" t="s">
        <v>597</v>
      </c>
      <c r="B122" s="164" t="s">
        <v>539</v>
      </c>
      <c r="C122" s="1388">
        <v>16482</v>
      </c>
      <c r="D122" s="1742" t="s">
        <v>1891</v>
      </c>
      <c r="E122" s="105" t="s">
        <v>598</v>
      </c>
      <c r="F122" s="1388">
        <v>39</v>
      </c>
      <c r="G122" s="1742" t="s">
        <v>1891</v>
      </c>
      <c r="H122" s="105" t="s">
        <v>598</v>
      </c>
      <c r="I122" s="1471" t="s">
        <v>544</v>
      </c>
      <c r="J122" s="189">
        <v>1212.5</v>
      </c>
      <c r="K122" s="182" t="s">
        <v>1891</v>
      </c>
      <c r="L122" s="1503"/>
      <c r="M122" s="105" t="s">
        <v>474</v>
      </c>
      <c r="N122" s="1426" t="s">
        <v>482</v>
      </c>
      <c r="O122" s="175"/>
    </row>
    <row r="123" spans="1:15" s="176" customFormat="1" ht="30" customHeight="1">
      <c r="A123" s="1741"/>
      <c r="B123" s="164" t="s">
        <v>1900</v>
      </c>
      <c r="C123" s="1641"/>
      <c r="D123" s="1743"/>
      <c r="E123" s="105" t="s">
        <v>598</v>
      </c>
      <c r="F123" s="1641"/>
      <c r="G123" s="1743"/>
      <c r="H123" s="105" t="s">
        <v>441</v>
      </c>
      <c r="I123" s="1471"/>
      <c r="J123" s="189">
        <v>60</v>
      </c>
      <c r="K123" s="187" t="s">
        <v>443</v>
      </c>
      <c r="L123" s="1503"/>
      <c r="M123" s="105" t="s">
        <v>599</v>
      </c>
      <c r="N123" s="1426"/>
      <c r="O123" s="175"/>
    </row>
    <row r="124" spans="1:15" s="176" customFormat="1" ht="30" customHeight="1">
      <c r="A124" s="1741" t="s">
        <v>600</v>
      </c>
      <c r="B124" s="164" t="s">
        <v>539</v>
      </c>
      <c r="C124" s="1388">
        <v>16482</v>
      </c>
      <c r="D124" s="1742" t="s">
        <v>1891</v>
      </c>
      <c r="E124" s="105" t="s">
        <v>598</v>
      </c>
      <c r="F124" s="1388">
        <v>41.5</v>
      </c>
      <c r="G124" s="1742" t="s">
        <v>1891</v>
      </c>
      <c r="H124" s="105" t="s">
        <v>598</v>
      </c>
      <c r="I124" s="1471" t="s">
        <v>544</v>
      </c>
      <c r="J124" s="189">
        <v>1254</v>
      </c>
      <c r="K124" s="182" t="s">
        <v>1891</v>
      </c>
      <c r="L124" s="1503"/>
      <c r="M124" s="105" t="s">
        <v>474</v>
      </c>
      <c r="N124" s="1426" t="s">
        <v>482</v>
      </c>
      <c r="O124" s="175"/>
    </row>
    <row r="125" spans="1:15" s="176" customFormat="1" ht="30" customHeight="1">
      <c r="A125" s="1741"/>
      <c r="B125" s="164" t="s">
        <v>1900</v>
      </c>
      <c r="C125" s="1641"/>
      <c r="D125" s="1743"/>
      <c r="E125" s="105" t="s">
        <v>598</v>
      </c>
      <c r="F125" s="1641"/>
      <c r="G125" s="1743"/>
      <c r="H125" s="105" t="s">
        <v>441</v>
      </c>
      <c r="I125" s="1471"/>
      <c r="J125" s="189">
        <v>62</v>
      </c>
      <c r="K125" s="187" t="s">
        <v>443</v>
      </c>
      <c r="L125" s="1503"/>
      <c r="M125" s="105" t="s">
        <v>599</v>
      </c>
      <c r="N125" s="1426"/>
      <c r="O125" s="175"/>
    </row>
    <row r="126" spans="1:15" s="176" customFormat="1" ht="30" customHeight="1">
      <c r="A126" s="1741" t="s">
        <v>601</v>
      </c>
      <c r="B126" s="164" t="s">
        <v>539</v>
      </c>
      <c r="C126" s="1388">
        <v>16482</v>
      </c>
      <c r="D126" s="1742" t="s">
        <v>1891</v>
      </c>
      <c r="E126" s="105" t="s">
        <v>598</v>
      </c>
      <c r="F126" s="1388">
        <v>21</v>
      </c>
      <c r="G126" s="1742" t="s">
        <v>1891</v>
      </c>
      <c r="H126" s="105" t="s">
        <v>598</v>
      </c>
      <c r="I126" s="1471" t="s">
        <v>544</v>
      </c>
      <c r="J126" s="189">
        <v>1275</v>
      </c>
      <c r="K126" s="182" t="s">
        <v>1891</v>
      </c>
      <c r="L126" s="1503"/>
      <c r="M126" s="105" t="s">
        <v>488</v>
      </c>
      <c r="N126" s="1426" t="s">
        <v>482</v>
      </c>
      <c r="O126" s="175"/>
    </row>
    <row r="127" spans="1:15" s="176" customFormat="1" ht="30" customHeight="1">
      <c r="A127" s="1741"/>
      <c r="B127" s="164" t="s">
        <v>1900</v>
      </c>
      <c r="C127" s="1641"/>
      <c r="D127" s="1743"/>
      <c r="E127" s="105" t="s">
        <v>598</v>
      </c>
      <c r="F127" s="1641"/>
      <c r="G127" s="1743"/>
      <c r="H127" s="105" t="s">
        <v>441</v>
      </c>
      <c r="I127" s="1471"/>
      <c r="J127" s="189">
        <v>64</v>
      </c>
      <c r="K127" s="187" t="s">
        <v>443</v>
      </c>
      <c r="L127" s="1503"/>
      <c r="M127" s="105" t="s">
        <v>499</v>
      </c>
      <c r="N127" s="1426"/>
      <c r="O127" s="175"/>
    </row>
    <row r="128" spans="1:15" s="176" customFormat="1" ht="30" customHeight="1">
      <c r="A128" s="1741" t="s">
        <v>602</v>
      </c>
      <c r="B128" s="164" t="s">
        <v>539</v>
      </c>
      <c r="C128" s="1388">
        <v>16482</v>
      </c>
      <c r="D128" s="1742" t="s">
        <v>1891</v>
      </c>
      <c r="E128" s="105" t="s">
        <v>603</v>
      </c>
      <c r="F128" s="1388">
        <v>21</v>
      </c>
      <c r="G128" s="1742" t="s">
        <v>1891</v>
      </c>
      <c r="H128" s="105" t="s">
        <v>603</v>
      </c>
      <c r="I128" s="1471" t="s">
        <v>544</v>
      </c>
      <c r="J128" s="189">
        <v>1296</v>
      </c>
      <c r="K128" s="182" t="s">
        <v>1891</v>
      </c>
      <c r="L128" s="1503"/>
      <c r="M128" s="105" t="s">
        <v>488</v>
      </c>
      <c r="N128" s="1426" t="s">
        <v>482</v>
      </c>
      <c r="O128" s="175"/>
    </row>
    <row r="129" spans="1:15" s="176" customFormat="1" ht="30" customHeight="1">
      <c r="A129" s="1741"/>
      <c r="B129" s="164" t="s">
        <v>1900</v>
      </c>
      <c r="C129" s="1641"/>
      <c r="D129" s="1743"/>
      <c r="E129" s="105" t="s">
        <v>603</v>
      </c>
      <c r="F129" s="1641"/>
      <c r="G129" s="1743"/>
      <c r="H129" s="105" t="s">
        <v>441</v>
      </c>
      <c r="I129" s="1471"/>
      <c r="J129" s="189">
        <v>66</v>
      </c>
      <c r="K129" s="187" t="s">
        <v>443</v>
      </c>
      <c r="L129" s="1503"/>
      <c r="M129" s="105" t="s">
        <v>499</v>
      </c>
      <c r="N129" s="1426"/>
      <c r="O129" s="175"/>
    </row>
    <row r="130" spans="1:15" s="176" customFormat="1" ht="30" customHeight="1">
      <c r="A130" s="1741" t="s">
        <v>604</v>
      </c>
      <c r="B130" s="164" t="s">
        <v>539</v>
      </c>
      <c r="C130" s="1388">
        <v>16482</v>
      </c>
      <c r="D130" s="1742" t="s">
        <v>1891</v>
      </c>
      <c r="E130" s="105" t="s">
        <v>542</v>
      </c>
      <c r="F130" s="1388">
        <v>41</v>
      </c>
      <c r="G130" s="1742" t="s">
        <v>1891</v>
      </c>
      <c r="H130" s="105" t="s">
        <v>542</v>
      </c>
      <c r="I130" s="1471" t="s">
        <v>544</v>
      </c>
      <c r="J130" s="189">
        <v>1337</v>
      </c>
      <c r="K130" s="182" t="s">
        <v>1891</v>
      </c>
      <c r="L130" s="1503"/>
      <c r="M130" s="105" t="s">
        <v>488</v>
      </c>
      <c r="N130" s="1426" t="s">
        <v>482</v>
      </c>
      <c r="O130" s="175"/>
    </row>
    <row r="131" spans="1:15" s="176" customFormat="1" ht="30" customHeight="1">
      <c r="A131" s="1741"/>
      <c r="B131" s="164" t="s">
        <v>1900</v>
      </c>
      <c r="C131" s="1641"/>
      <c r="D131" s="1743"/>
      <c r="E131" s="105" t="s">
        <v>542</v>
      </c>
      <c r="F131" s="1641"/>
      <c r="G131" s="1743"/>
      <c r="H131" s="105" t="s">
        <v>441</v>
      </c>
      <c r="I131" s="1471"/>
      <c r="J131" s="189">
        <v>68</v>
      </c>
      <c r="K131" s="187" t="s">
        <v>443</v>
      </c>
      <c r="L131" s="1503"/>
      <c r="M131" s="105" t="s">
        <v>499</v>
      </c>
      <c r="N131" s="1426"/>
      <c r="O131" s="175"/>
    </row>
    <row r="132" spans="1:15" s="176" customFormat="1" ht="30" customHeight="1">
      <c r="A132" s="1741" t="s">
        <v>605</v>
      </c>
      <c r="B132" s="164" t="s">
        <v>539</v>
      </c>
      <c r="C132" s="1388">
        <v>16482</v>
      </c>
      <c r="D132" s="1742" t="s">
        <v>1891</v>
      </c>
      <c r="E132" s="105" t="s">
        <v>542</v>
      </c>
      <c r="F132" s="1388">
        <v>39</v>
      </c>
      <c r="G132" s="1742" t="s">
        <v>1891</v>
      </c>
      <c r="H132" s="105" t="s">
        <v>542</v>
      </c>
      <c r="I132" s="1471" t="s">
        <v>544</v>
      </c>
      <c r="J132" s="189">
        <v>1376</v>
      </c>
      <c r="K132" s="182" t="s">
        <v>1891</v>
      </c>
      <c r="L132" s="1503"/>
      <c r="M132" s="105" t="s">
        <v>488</v>
      </c>
      <c r="N132" s="1426" t="s">
        <v>482</v>
      </c>
      <c r="O132" s="175"/>
    </row>
    <row r="133" spans="1:15" s="176" customFormat="1" ht="30" customHeight="1">
      <c r="A133" s="1741"/>
      <c r="B133" s="164" t="s">
        <v>1900</v>
      </c>
      <c r="C133" s="1641"/>
      <c r="D133" s="1743"/>
      <c r="E133" s="105" t="s">
        <v>542</v>
      </c>
      <c r="F133" s="1641"/>
      <c r="G133" s="1743"/>
      <c r="H133" s="105" t="s">
        <v>441</v>
      </c>
      <c r="I133" s="1471"/>
      <c r="J133" s="189">
        <v>70</v>
      </c>
      <c r="K133" s="187" t="s">
        <v>443</v>
      </c>
      <c r="L133" s="1503"/>
      <c r="M133" s="105" t="s">
        <v>499</v>
      </c>
      <c r="N133" s="1426"/>
      <c r="O133" s="175"/>
    </row>
    <row r="134" spans="1:15" s="176" customFormat="1" ht="30" customHeight="1">
      <c r="A134" s="1741" t="s">
        <v>606</v>
      </c>
      <c r="B134" s="164" t="s">
        <v>539</v>
      </c>
      <c r="C134" s="1388">
        <v>16482</v>
      </c>
      <c r="D134" s="1742" t="s">
        <v>1891</v>
      </c>
      <c r="E134" s="105" t="s">
        <v>607</v>
      </c>
      <c r="F134" s="1388">
        <v>41</v>
      </c>
      <c r="G134" s="1742" t="s">
        <v>1891</v>
      </c>
      <c r="H134" s="105" t="s">
        <v>607</v>
      </c>
      <c r="I134" s="1471" t="s">
        <v>544</v>
      </c>
      <c r="J134" s="189">
        <v>1417</v>
      </c>
      <c r="K134" s="182" t="s">
        <v>1891</v>
      </c>
      <c r="L134" s="1503"/>
      <c r="M134" s="105" t="s">
        <v>488</v>
      </c>
      <c r="N134" s="1426" t="s">
        <v>482</v>
      </c>
      <c r="O134" s="175"/>
    </row>
    <row r="135" spans="1:15" s="176" customFormat="1" ht="30" customHeight="1">
      <c r="A135" s="1741"/>
      <c r="B135" s="164" t="s">
        <v>1900</v>
      </c>
      <c r="C135" s="1641"/>
      <c r="D135" s="1743"/>
      <c r="E135" s="105" t="s">
        <v>607</v>
      </c>
      <c r="F135" s="1641"/>
      <c r="G135" s="1743"/>
      <c r="H135" s="105" t="s">
        <v>441</v>
      </c>
      <c r="I135" s="1471"/>
      <c r="J135" s="189">
        <v>72</v>
      </c>
      <c r="K135" s="187" t="s">
        <v>443</v>
      </c>
      <c r="L135" s="1503"/>
      <c r="M135" s="105" t="s">
        <v>499</v>
      </c>
      <c r="N135" s="1426"/>
      <c r="O135" s="175"/>
    </row>
    <row r="136" spans="1:15" s="176" customFormat="1" ht="30" customHeight="1">
      <c r="A136" s="1741" t="s">
        <v>608</v>
      </c>
      <c r="B136" s="164" t="s">
        <v>539</v>
      </c>
      <c r="C136" s="1388">
        <v>16482</v>
      </c>
      <c r="D136" s="1742" t="s">
        <v>1891</v>
      </c>
      <c r="E136" s="105" t="s">
        <v>607</v>
      </c>
      <c r="F136" s="1388">
        <v>40</v>
      </c>
      <c r="G136" s="1742" t="s">
        <v>1891</v>
      </c>
      <c r="H136" s="105" t="s">
        <v>607</v>
      </c>
      <c r="I136" s="1471" t="s">
        <v>544</v>
      </c>
      <c r="J136" s="189">
        <v>1457</v>
      </c>
      <c r="K136" s="182" t="s">
        <v>1891</v>
      </c>
      <c r="L136" s="1503"/>
      <c r="M136" s="105" t="s">
        <v>488</v>
      </c>
      <c r="N136" s="1426" t="s">
        <v>482</v>
      </c>
      <c r="O136" s="175"/>
    </row>
    <row r="137" spans="1:15" s="176" customFormat="1" ht="30" customHeight="1">
      <c r="A137" s="1741"/>
      <c r="B137" s="164" t="s">
        <v>1900</v>
      </c>
      <c r="C137" s="1641"/>
      <c r="D137" s="1743"/>
      <c r="E137" s="105" t="s">
        <v>607</v>
      </c>
      <c r="F137" s="1641"/>
      <c r="G137" s="1743"/>
      <c r="H137" s="105" t="s">
        <v>441</v>
      </c>
      <c r="I137" s="1471"/>
      <c r="J137" s="189">
        <v>74</v>
      </c>
      <c r="K137" s="187" t="s">
        <v>443</v>
      </c>
      <c r="L137" s="1503"/>
      <c r="M137" s="105" t="s">
        <v>499</v>
      </c>
      <c r="N137" s="1426"/>
      <c r="O137" s="175"/>
    </row>
    <row r="138" spans="1:15" s="176" customFormat="1" ht="30" customHeight="1">
      <c r="A138" s="1741" t="s">
        <v>609</v>
      </c>
      <c r="B138" s="164" t="s">
        <v>539</v>
      </c>
      <c r="C138" s="1388">
        <v>16482</v>
      </c>
      <c r="D138" s="1742" t="s">
        <v>1891</v>
      </c>
      <c r="E138" s="105" t="s">
        <v>503</v>
      </c>
      <c r="F138" s="1388">
        <v>41.5</v>
      </c>
      <c r="G138" s="1742" t="s">
        <v>1891</v>
      </c>
      <c r="H138" s="105" t="s">
        <v>503</v>
      </c>
      <c r="I138" s="1471" t="s">
        <v>544</v>
      </c>
      <c r="J138" s="189">
        <v>1498.5</v>
      </c>
      <c r="K138" s="182" t="s">
        <v>1891</v>
      </c>
      <c r="L138" s="1503"/>
      <c r="M138" s="105" t="s">
        <v>488</v>
      </c>
      <c r="N138" s="1426" t="s">
        <v>482</v>
      </c>
      <c r="O138" s="175"/>
    </row>
    <row r="139" spans="1:15" s="176" customFormat="1" ht="30" customHeight="1">
      <c r="A139" s="1741"/>
      <c r="B139" s="164" t="s">
        <v>1900</v>
      </c>
      <c r="C139" s="1641"/>
      <c r="D139" s="1743"/>
      <c r="E139" s="105" t="s">
        <v>503</v>
      </c>
      <c r="F139" s="1641"/>
      <c r="G139" s="1743"/>
      <c r="H139" s="105" t="s">
        <v>441</v>
      </c>
      <c r="I139" s="1471"/>
      <c r="J139" s="189">
        <v>76</v>
      </c>
      <c r="K139" s="187" t="s">
        <v>443</v>
      </c>
      <c r="L139" s="1503"/>
      <c r="M139" s="105" t="s">
        <v>499</v>
      </c>
      <c r="N139" s="1426"/>
      <c r="O139" s="175"/>
    </row>
    <row r="140" spans="1:15" s="176" customFormat="1" ht="30" customHeight="1">
      <c r="A140" s="1741" t="s">
        <v>610</v>
      </c>
      <c r="B140" s="164" t="s">
        <v>539</v>
      </c>
      <c r="C140" s="1388">
        <v>16482</v>
      </c>
      <c r="D140" s="1742" t="s">
        <v>1891</v>
      </c>
      <c r="E140" s="105" t="s">
        <v>503</v>
      </c>
      <c r="F140" s="1388">
        <v>39</v>
      </c>
      <c r="G140" s="1742" t="s">
        <v>1891</v>
      </c>
      <c r="H140" s="105" t="s">
        <v>503</v>
      </c>
      <c r="I140" s="1471" t="s">
        <v>544</v>
      </c>
      <c r="J140" s="189">
        <v>1537.5</v>
      </c>
      <c r="K140" s="182" t="s">
        <v>1891</v>
      </c>
      <c r="L140" s="1503"/>
      <c r="M140" s="105" t="s">
        <v>488</v>
      </c>
      <c r="N140" s="1426" t="s">
        <v>482</v>
      </c>
      <c r="O140" s="175"/>
    </row>
    <row r="141" spans="1:15" s="176" customFormat="1" ht="30" customHeight="1">
      <c r="A141" s="1741"/>
      <c r="B141" s="164" t="s">
        <v>1900</v>
      </c>
      <c r="C141" s="1641"/>
      <c r="D141" s="1743"/>
      <c r="E141" s="105" t="s">
        <v>503</v>
      </c>
      <c r="F141" s="1641"/>
      <c r="G141" s="1743"/>
      <c r="H141" s="105" t="s">
        <v>441</v>
      </c>
      <c r="I141" s="1471"/>
      <c r="J141" s="189">
        <v>78</v>
      </c>
      <c r="K141" s="187" t="s">
        <v>443</v>
      </c>
      <c r="L141" s="1503"/>
      <c r="M141" s="105" t="s">
        <v>499</v>
      </c>
      <c r="N141" s="1426"/>
      <c r="O141" s="175"/>
    </row>
    <row r="142" spans="1:15" s="176" customFormat="1" ht="30" customHeight="1">
      <c r="A142" s="1741" t="s">
        <v>611</v>
      </c>
      <c r="B142" s="164" t="s">
        <v>539</v>
      </c>
      <c r="C142" s="1388">
        <v>16482</v>
      </c>
      <c r="D142" s="1742" t="s">
        <v>1891</v>
      </c>
      <c r="E142" s="105" t="s">
        <v>505</v>
      </c>
      <c r="F142" s="1388">
        <v>39</v>
      </c>
      <c r="G142" s="1742" t="s">
        <v>1891</v>
      </c>
      <c r="H142" s="105" t="s">
        <v>505</v>
      </c>
      <c r="I142" s="1471" t="s">
        <v>544</v>
      </c>
      <c r="J142" s="189">
        <v>1576.5</v>
      </c>
      <c r="K142" s="182" t="s">
        <v>1891</v>
      </c>
      <c r="L142" s="1503"/>
      <c r="M142" s="105" t="s">
        <v>488</v>
      </c>
      <c r="N142" s="1426" t="s">
        <v>482</v>
      </c>
      <c r="O142" s="175"/>
    </row>
    <row r="143" spans="1:15" s="176" customFormat="1" ht="30" customHeight="1">
      <c r="A143" s="1741"/>
      <c r="B143" s="164" t="s">
        <v>1900</v>
      </c>
      <c r="C143" s="1641"/>
      <c r="D143" s="1743"/>
      <c r="E143" s="105" t="s">
        <v>505</v>
      </c>
      <c r="F143" s="1641"/>
      <c r="G143" s="1743"/>
      <c r="H143" s="105" t="s">
        <v>441</v>
      </c>
      <c r="I143" s="1471"/>
      <c r="J143" s="189">
        <v>80</v>
      </c>
      <c r="K143" s="187" t="s">
        <v>443</v>
      </c>
      <c r="L143" s="1503"/>
      <c r="M143" s="105" t="s">
        <v>499</v>
      </c>
      <c r="N143" s="1426"/>
      <c r="O143" s="175"/>
    </row>
    <row r="144" spans="1:15" s="176" customFormat="1" ht="30" customHeight="1">
      <c r="A144" s="1741" t="s">
        <v>612</v>
      </c>
      <c r="B144" s="164" t="s">
        <v>539</v>
      </c>
      <c r="C144" s="1388">
        <v>16482</v>
      </c>
      <c r="D144" s="1742" t="s">
        <v>1891</v>
      </c>
      <c r="E144" s="105" t="s">
        <v>613</v>
      </c>
      <c r="F144" s="1388">
        <v>41</v>
      </c>
      <c r="G144" s="1742" t="s">
        <v>1891</v>
      </c>
      <c r="H144" s="105" t="s">
        <v>613</v>
      </c>
      <c r="I144" s="1471" t="s">
        <v>544</v>
      </c>
      <c r="J144" s="189">
        <v>1617.5</v>
      </c>
      <c r="K144" s="182" t="s">
        <v>1891</v>
      </c>
      <c r="L144" s="1503"/>
      <c r="M144" s="105" t="s">
        <v>488</v>
      </c>
      <c r="N144" s="1426" t="s">
        <v>482</v>
      </c>
      <c r="O144" s="175"/>
    </row>
    <row r="145" spans="1:15" s="176" customFormat="1" ht="30" customHeight="1">
      <c r="A145" s="1741"/>
      <c r="B145" s="164" t="s">
        <v>1900</v>
      </c>
      <c r="C145" s="1641"/>
      <c r="D145" s="1743"/>
      <c r="E145" s="105" t="s">
        <v>613</v>
      </c>
      <c r="F145" s="1641"/>
      <c r="G145" s="1743"/>
      <c r="H145" s="105" t="s">
        <v>441</v>
      </c>
      <c r="I145" s="1471"/>
      <c r="J145" s="189">
        <v>82</v>
      </c>
      <c r="K145" s="187" t="s">
        <v>443</v>
      </c>
      <c r="L145" s="1503"/>
      <c r="M145" s="105" t="s">
        <v>499</v>
      </c>
      <c r="N145" s="1426"/>
      <c r="O145" s="175"/>
    </row>
    <row r="146" spans="1:15" s="176" customFormat="1" ht="30" customHeight="1">
      <c r="A146" s="1741" t="s">
        <v>614</v>
      </c>
      <c r="B146" s="164" t="s">
        <v>539</v>
      </c>
      <c r="C146" s="1388">
        <v>16482</v>
      </c>
      <c r="D146" s="1742" t="s">
        <v>1891</v>
      </c>
      <c r="E146" s="105" t="s">
        <v>613</v>
      </c>
      <c r="F146" s="1388">
        <v>39</v>
      </c>
      <c r="G146" s="1742" t="s">
        <v>1891</v>
      </c>
      <c r="H146" s="105" t="s">
        <v>613</v>
      </c>
      <c r="I146" s="1471" t="s">
        <v>544</v>
      </c>
      <c r="J146" s="189">
        <v>1656.5</v>
      </c>
      <c r="K146" s="182" t="s">
        <v>1891</v>
      </c>
      <c r="L146" s="1503"/>
      <c r="M146" s="105" t="s">
        <v>488</v>
      </c>
      <c r="N146" s="1426" t="s">
        <v>482</v>
      </c>
      <c r="O146" s="175"/>
    </row>
    <row r="147" spans="1:15" s="176" customFormat="1" ht="30" customHeight="1">
      <c r="A147" s="1741"/>
      <c r="B147" s="164" t="s">
        <v>1900</v>
      </c>
      <c r="C147" s="1641"/>
      <c r="D147" s="1743"/>
      <c r="E147" s="105" t="s">
        <v>613</v>
      </c>
      <c r="F147" s="1641"/>
      <c r="G147" s="1743"/>
      <c r="H147" s="105" t="s">
        <v>441</v>
      </c>
      <c r="I147" s="1471"/>
      <c r="J147" s="189">
        <v>84</v>
      </c>
      <c r="K147" s="187" t="s">
        <v>443</v>
      </c>
      <c r="L147" s="1503"/>
      <c r="M147" s="105" t="s">
        <v>499</v>
      </c>
      <c r="N147" s="1426"/>
      <c r="O147" s="175"/>
    </row>
    <row r="148" spans="1:15" s="176" customFormat="1" ht="30" customHeight="1">
      <c r="A148" s="1741" t="s">
        <v>615</v>
      </c>
      <c r="B148" s="164" t="s">
        <v>539</v>
      </c>
      <c r="C148" s="1388">
        <v>16482</v>
      </c>
      <c r="D148" s="1742" t="s">
        <v>1891</v>
      </c>
      <c r="E148" s="105" t="s">
        <v>616</v>
      </c>
      <c r="F148" s="1388">
        <v>41.5</v>
      </c>
      <c r="G148" s="1742" t="s">
        <v>1891</v>
      </c>
      <c r="H148" s="105" t="s">
        <v>616</v>
      </c>
      <c r="I148" s="1471" t="s">
        <v>544</v>
      </c>
      <c r="J148" s="189">
        <v>1698</v>
      </c>
      <c r="K148" s="182" t="s">
        <v>1891</v>
      </c>
      <c r="L148" s="1503"/>
      <c r="M148" s="105" t="s">
        <v>488</v>
      </c>
      <c r="N148" s="1426" t="s">
        <v>482</v>
      </c>
      <c r="O148" s="175"/>
    </row>
    <row r="149" spans="1:15" s="176" customFormat="1" ht="30" customHeight="1">
      <c r="A149" s="1741"/>
      <c r="B149" s="164" t="s">
        <v>1900</v>
      </c>
      <c r="C149" s="1641"/>
      <c r="D149" s="1743"/>
      <c r="E149" s="105" t="s">
        <v>616</v>
      </c>
      <c r="F149" s="1641"/>
      <c r="G149" s="1743"/>
      <c r="H149" s="105" t="s">
        <v>441</v>
      </c>
      <c r="I149" s="1471"/>
      <c r="J149" s="189">
        <v>86</v>
      </c>
      <c r="K149" s="187" t="s">
        <v>443</v>
      </c>
      <c r="L149" s="1503"/>
      <c r="M149" s="105" t="s">
        <v>499</v>
      </c>
      <c r="N149" s="1426"/>
      <c r="O149" s="175"/>
    </row>
    <row r="150" spans="1:15" s="176" customFormat="1" ht="30" customHeight="1">
      <c r="A150" s="1741" t="s">
        <v>617</v>
      </c>
      <c r="B150" s="164" t="s">
        <v>539</v>
      </c>
      <c r="C150" s="1388">
        <v>16482</v>
      </c>
      <c r="D150" s="1742" t="s">
        <v>1891</v>
      </c>
      <c r="E150" s="105" t="s">
        <v>616</v>
      </c>
      <c r="F150" s="1388">
        <v>39.5</v>
      </c>
      <c r="G150" s="1742" t="s">
        <v>1891</v>
      </c>
      <c r="H150" s="105" t="s">
        <v>616</v>
      </c>
      <c r="I150" s="1471" t="s">
        <v>544</v>
      </c>
      <c r="J150" s="189">
        <v>1737.5</v>
      </c>
      <c r="K150" s="182" t="s">
        <v>1891</v>
      </c>
      <c r="L150" s="1503"/>
      <c r="M150" s="105" t="s">
        <v>488</v>
      </c>
      <c r="N150" s="1426" t="s">
        <v>482</v>
      </c>
      <c r="O150" s="175"/>
    </row>
    <row r="151" spans="1:15" s="176" customFormat="1" ht="30" customHeight="1">
      <c r="A151" s="1741"/>
      <c r="B151" s="164" t="s">
        <v>1900</v>
      </c>
      <c r="C151" s="1641"/>
      <c r="D151" s="1743"/>
      <c r="E151" s="105" t="s">
        <v>616</v>
      </c>
      <c r="F151" s="1641"/>
      <c r="G151" s="1743"/>
      <c r="H151" s="105" t="s">
        <v>441</v>
      </c>
      <c r="I151" s="1471"/>
      <c r="J151" s="189">
        <v>88</v>
      </c>
      <c r="K151" s="187" t="s">
        <v>443</v>
      </c>
      <c r="L151" s="1503"/>
      <c r="M151" s="105" t="s">
        <v>499</v>
      </c>
      <c r="N151" s="1426"/>
      <c r="O151" s="175"/>
    </row>
    <row r="152" spans="1:15" s="176" customFormat="1" ht="30" customHeight="1">
      <c r="A152" s="1741" t="s">
        <v>618</v>
      </c>
      <c r="B152" s="164" t="s">
        <v>539</v>
      </c>
      <c r="C152" s="1388">
        <v>16482</v>
      </c>
      <c r="D152" s="1742" t="s">
        <v>1891</v>
      </c>
      <c r="E152" s="105" t="s">
        <v>451</v>
      </c>
      <c r="F152" s="1388">
        <v>39</v>
      </c>
      <c r="G152" s="1742" t="s">
        <v>1891</v>
      </c>
      <c r="H152" s="105" t="s">
        <v>451</v>
      </c>
      <c r="I152" s="1471" t="s">
        <v>544</v>
      </c>
      <c r="J152" s="189">
        <v>1776.5</v>
      </c>
      <c r="K152" s="182" t="s">
        <v>1891</v>
      </c>
      <c r="L152" s="1503"/>
      <c r="M152" s="105" t="s">
        <v>488</v>
      </c>
      <c r="N152" s="1426" t="s">
        <v>482</v>
      </c>
      <c r="O152" s="175"/>
    </row>
    <row r="153" spans="1:15" s="176" customFormat="1" ht="30" customHeight="1">
      <c r="A153" s="1741"/>
      <c r="B153" s="164" t="s">
        <v>1900</v>
      </c>
      <c r="C153" s="1641"/>
      <c r="D153" s="1743"/>
      <c r="E153" s="105" t="s">
        <v>451</v>
      </c>
      <c r="F153" s="1641"/>
      <c r="G153" s="1743"/>
      <c r="H153" s="105" t="s">
        <v>441</v>
      </c>
      <c r="I153" s="1471"/>
      <c r="J153" s="189">
        <v>90</v>
      </c>
      <c r="K153" s="187" t="s">
        <v>443</v>
      </c>
      <c r="L153" s="1503"/>
      <c r="M153" s="105" t="s">
        <v>499</v>
      </c>
      <c r="N153" s="1426"/>
      <c r="O153" s="175"/>
    </row>
    <row r="154" spans="1:15" s="176" customFormat="1" ht="30" customHeight="1">
      <c r="A154" s="1741" t="s">
        <v>619</v>
      </c>
      <c r="B154" s="164" t="s">
        <v>539</v>
      </c>
      <c r="C154" s="1388">
        <v>16482</v>
      </c>
      <c r="D154" s="1742" t="s">
        <v>1891</v>
      </c>
      <c r="E154" s="105" t="s">
        <v>451</v>
      </c>
      <c r="F154" s="1388">
        <v>41.5</v>
      </c>
      <c r="G154" s="1742" t="s">
        <v>1891</v>
      </c>
      <c r="H154" s="105" t="s">
        <v>451</v>
      </c>
      <c r="I154" s="1471" t="s">
        <v>544</v>
      </c>
      <c r="J154" s="189">
        <v>1818</v>
      </c>
      <c r="K154" s="182" t="s">
        <v>1891</v>
      </c>
      <c r="L154" s="1503"/>
      <c r="M154" s="105" t="s">
        <v>488</v>
      </c>
      <c r="N154" s="1426" t="s">
        <v>482</v>
      </c>
      <c r="O154" s="175"/>
    </row>
    <row r="155" spans="1:15" s="176" customFormat="1" ht="30" customHeight="1">
      <c r="A155" s="1741"/>
      <c r="B155" s="164" t="s">
        <v>1900</v>
      </c>
      <c r="C155" s="1641"/>
      <c r="D155" s="1743"/>
      <c r="E155" s="105" t="s">
        <v>451</v>
      </c>
      <c r="F155" s="1641"/>
      <c r="G155" s="1743"/>
      <c r="H155" s="105" t="s">
        <v>441</v>
      </c>
      <c r="I155" s="1471"/>
      <c r="J155" s="189">
        <v>92</v>
      </c>
      <c r="K155" s="187" t="s">
        <v>443</v>
      </c>
      <c r="L155" s="1503"/>
      <c r="M155" s="105" t="s">
        <v>499</v>
      </c>
      <c r="N155" s="1426"/>
      <c r="O155" s="175"/>
    </row>
    <row r="156" spans="1:15" s="176" customFormat="1" ht="30" customHeight="1">
      <c r="A156" s="1741" t="s">
        <v>620</v>
      </c>
      <c r="B156" s="164" t="s">
        <v>539</v>
      </c>
      <c r="C156" s="1388">
        <v>16482</v>
      </c>
      <c r="D156" s="1742" t="s">
        <v>1891</v>
      </c>
      <c r="E156" s="105" t="s">
        <v>621</v>
      </c>
      <c r="F156" s="1388">
        <v>39</v>
      </c>
      <c r="G156" s="1742" t="s">
        <v>1891</v>
      </c>
      <c r="H156" s="105" t="s">
        <v>621</v>
      </c>
      <c r="I156" s="1471" t="s">
        <v>544</v>
      </c>
      <c r="J156" s="189">
        <v>1857</v>
      </c>
      <c r="K156" s="182" t="s">
        <v>1891</v>
      </c>
      <c r="L156" s="1503"/>
      <c r="M156" s="105" t="s">
        <v>488</v>
      </c>
      <c r="N156" s="1426" t="s">
        <v>482</v>
      </c>
      <c r="O156" s="175"/>
    </row>
    <row r="157" spans="1:15" s="176" customFormat="1" ht="30" customHeight="1">
      <c r="A157" s="1741"/>
      <c r="B157" s="164" t="s">
        <v>1900</v>
      </c>
      <c r="C157" s="1641"/>
      <c r="D157" s="1743"/>
      <c r="E157" s="105" t="s">
        <v>621</v>
      </c>
      <c r="F157" s="1641"/>
      <c r="G157" s="1743"/>
      <c r="H157" s="105" t="s">
        <v>441</v>
      </c>
      <c r="I157" s="1471"/>
      <c r="J157" s="189">
        <v>94</v>
      </c>
      <c r="K157" s="187" t="s">
        <v>443</v>
      </c>
      <c r="L157" s="1503"/>
      <c r="M157" s="105" t="s">
        <v>499</v>
      </c>
      <c r="N157" s="1426"/>
      <c r="O157" s="175"/>
    </row>
    <row r="158" spans="1:15" s="176" customFormat="1" ht="30" customHeight="1">
      <c r="A158" s="1741" t="s">
        <v>622</v>
      </c>
      <c r="B158" s="164" t="s">
        <v>539</v>
      </c>
      <c r="C158" s="1388">
        <v>16482</v>
      </c>
      <c r="D158" s="1742" t="s">
        <v>1891</v>
      </c>
      <c r="E158" s="105" t="s">
        <v>621</v>
      </c>
      <c r="F158" s="1388">
        <v>41.5</v>
      </c>
      <c r="G158" s="1742" t="s">
        <v>1891</v>
      </c>
      <c r="H158" s="105" t="s">
        <v>621</v>
      </c>
      <c r="I158" s="1471" t="s">
        <v>544</v>
      </c>
      <c r="J158" s="189">
        <v>1898.5</v>
      </c>
      <c r="K158" s="182" t="s">
        <v>1891</v>
      </c>
      <c r="L158" s="1503"/>
      <c r="M158" s="105" t="s">
        <v>488</v>
      </c>
      <c r="N158" s="1426" t="s">
        <v>482</v>
      </c>
      <c r="O158" s="175"/>
    </row>
    <row r="159" spans="1:15" s="176" customFormat="1" ht="30" customHeight="1">
      <c r="A159" s="1741"/>
      <c r="B159" s="164" t="s">
        <v>1900</v>
      </c>
      <c r="C159" s="1641"/>
      <c r="D159" s="1743"/>
      <c r="E159" s="105" t="s">
        <v>621</v>
      </c>
      <c r="F159" s="1641"/>
      <c r="G159" s="1743"/>
      <c r="H159" s="105" t="s">
        <v>441</v>
      </c>
      <c r="I159" s="1471"/>
      <c r="J159" s="189">
        <v>96</v>
      </c>
      <c r="K159" s="187" t="s">
        <v>443</v>
      </c>
      <c r="L159" s="1503"/>
      <c r="M159" s="105" t="s">
        <v>499</v>
      </c>
      <c r="N159" s="1426"/>
      <c r="O159" s="175"/>
    </row>
    <row r="160" spans="1:15" s="176" customFormat="1" ht="30" customHeight="1">
      <c r="A160" s="1741" t="s">
        <v>623</v>
      </c>
      <c r="B160" s="164" t="s">
        <v>539</v>
      </c>
      <c r="C160" s="1388">
        <v>16482</v>
      </c>
      <c r="D160" s="1742" t="s">
        <v>1891</v>
      </c>
      <c r="E160" s="105" t="s">
        <v>624</v>
      </c>
      <c r="F160" s="1388">
        <v>41</v>
      </c>
      <c r="G160" s="1742" t="s">
        <v>1891</v>
      </c>
      <c r="H160" s="105" t="s">
        <v>624</v>
      </c>
      <c r="I160" s="1471" t="s">
        <v>544</v>
      </c>
      <c r="J160" s="189">
        <v>1939.5</v>
      </c>
      <c r="K160" s="182" t="s">
        <v>1891</v>
      </c>
      <c r="L160" s="1503"/>
      <c r="M160" s="105" t="s">
        <v>516</v>
      </c>
      <c r="N160" s="1426" t="s">
        <v>482</v>
      </c>
      <c r="O160" s="175"/>
    </row>
    <row r="161" spans="1:15" s="176" customFormat="1" ht="30" customHeight="1">
      <c r="A161" s="1741"/>
      <c r="B161" s="164" t="s">
        <v>1900</v>
      </c>
      <c r="C161" s="1641"/>
      <c r="D161" s="1743"/>
      <c r="E161" s="105" t="s">
        <v>624</v>
      </c>
      <c r="F161" s="1641"/>
      <c r="G161" s="1743"/>
      <c r="H161" s="105" t="s">
        <v>441</v>
      </c>
      <c r="I161" s="1471"/>
      <c r="J161" s="189">
        <v>98</v>
      </c>
      <c r="K161" s="187" t="s">
        <v>443</v>
      </c>
      <c r="L161" s="1503"/>
      <c r="M161" s="105" t="s">
        <v>499</v>
      </c>
      <c r="N161" s="1426"/>
      <c r="O161" s="175"/>
    </row>
    <row r="162" spans="1:15" s="176" customFormat="1" ht="30" customHeight="1">
      <c r="A162" s="1741" t="s">
        <v>625</v>
      </c>
      <c r="B162" s="164" t="s">
        <v>539</v>
      </c>
      <c r="C162" s="1388">
        <v>16482</v>
      </c>
      <c r="D162" s="1742" t="s">
        <v>1891</v>
      </c>
      <c r="E162" s="105" t="s">
        <v>530</v>
      </c>
      <c r="F162" s="1388">
        <v>39</v>
      </c>
      <c r="G162" s="1742" t="s">
        <v>1891</v>
      </c>
      <c r="H162" s="105" t="s">
        <v>530</v>
      </c>
      <c r="I162" s="1471" t="s">
        <v>544</v>
      </c>
      <c r="J162" s="189">
        <v>1978.5</v>
      </c>
      <c r="K162" s="182" t="s">
        <v>1891</v>
      </c>
      <c r="L162" s="1503"/>
      <c r="M162" s="105" t="s">
        <v>488</v>
      </c>
      <c r="N162" s="1426" t="s">
        <v>482</v>
      </c>
      <c r="O162" s="175"/>
    </row>
    <row r="163" spans="1:15" s="176" customFormat="1" ht="30" customHeight="1">
      <c r="A163" s="1741"/>
      <c r="B163" s="164" t="s">
        <v>1900</v>
      </c>
      <c r="C163" s="1641"/>
      <c r="D163" s="1743"/>
      <c r="E163" s="105" t="s">
        <v>530</v>
      </c>
      <c r="F163" s="1641"/>
      <c r="G163" s="1743"/>
      <c r="H163" s="105" t="s">
        <v>441</v>
      </c>
      <c r="I163" s="1471"/>
      <c r="J163" s="189">
        <v>100</v>
      </c>
      <c r="K163" s="187" t="s">
        <v>443</v>
      </c>
      <c r="L163" s="1503"/>
      <c r="M163" s="105" t="s">
        <v>499</v>
      </c>
      <c r="N163" s="1426"/>
      <c r="O163" s="175"/>
    </row>
    <row r="164" spans="1:15" s="176" customFormat="1" ht="30" customHeight="1">
      <c r="A164" s="1741" t="s">
        <v>626</v>
      </c>
      <c r="B164" s="164" t="s">
        <v>539</v>
      </c>
      <c r="C164" s="1388">
        <v>16482</v>
      </c>
      <c r="D164" s="1742" t="s">
        <v>1891</v>
      </c>
      <c r="E164" s="105" t="s">
        <v>530</v>
      </c>
      <c r="F164" s="1388">
        <v>41.5</v>
      </c>
      <c r="G164" s="1742" t="s">
        <v>1891</v>
      </c>
      <c r="H164" s="105" t="s">
        <v>530</v>
      </c>
      <c r="I164" s="1471" t="s">
        <v>544</v>
      </c>
      <c r="J164" s="189">
        <v>2020</v>
      </c>
      <c r="K164" s="182" t="s">
        <v>1891</v>
      </c>
      <c r="L164" s="1503"/>
      <c r="M164" s="105" t="s">
        <v>488</v>
      </c>
      <c r="N164" s="1426" t="s">
        <v>482</v>
      </c>
      <c r="O164" s="175"/>
    </row>
    <row r="165" spans="1:15" s="176" customFormat="1" ht="30" customHeight="1">
      <c r="A165" s="1741"/>
      <c r="B165" s="164" t="s">
        <v>1900</v>
      </c>
      <c r="C165" s="1641"/>
      <c r="D165" s="1743"/>
      <c r="E165" s="105" t="s">
        <v>530</v>
      </c>
      <c r="F165" s="1641"/>
      <c r="G165" s="1743"/>
      <c r="H165" s="105" t="s">
        <v>441</v>
      </c>
      <c r="I165" s="1471"/>
      <c r="J165" s="189">
        <v>102</v>
      </c>
      <c r="K165" s="187" t="s">
        <v>443</v>
      </c>
      <c r="L165" s="1503"/>
      <c r="M165" s="105" t="s">
        <v>499</v>
      </c>
      <c r="N165" s="1426"/>
      <c r="O165" s="175"/>
    </row>
    <row r="166" spans="1:15" s="176" customFormat="1" ht="30" customHeight="1">
      <c r="A166" s="1741" t="s">
        <v>627</v>
      </c>
      <c r="B166" s="164" t="s">
        <v>539</v>
      </c>
      <c r="C166" s="1388">
        <v>16482</v>
      </c>
      <c r="D166" s="1742" t="s">
        <v>1891</v>
      </c>
      <c r="E166" s="105" t="s">
        <v>628</v>
      </c>
      <c r="F166" s="1388">
        <v>39.5</v>
      </c>
      <c r="G166" s="1742" t="s">
        <v>1891</v>
      </c>
      <c r="H166" s="105" t="s">
        <v>628</v>
      </c>
      <c r="I166" s="1471" t="s">
        <v>544</v>
      </c>
      <c r="J166" s="189">
        <v>2059.5</v>
      </c>
      <c r="K166" s="182" t="s">
        <v>1891</v>
      </c>
      <c r="L166" s="1503"/>
      <c r="M166" s="105" t="s">
        <v>488</v>
      </c>
      <c r="N166" s="1426" t="s">
        <v>482</v>
      </c>
      <c r="O166" s="175"/>
    </row>
    <row r="167" spans="1:15" s="176" customFormat="1" ht="30" customHeight="1">
      <c r="A167" s="1741"/>
      <c r="B167" s="164" t="s">
        <v>1900</v>
      </c>
      <c r="C167" s="1641"/>
      <c r="D167" s="1743"/>
      <c r="E167" s="105" t="s">
        <v>628</v>
      </c>
      <c r="F167" s="1641"/>
      <c r="G167" s="1743"/>
      <c r="H167" s="105" t="s">
        <v>441</v>
      </c>
      <c r="I167" s="1471"/>
      <c r="J167" s="189">
        <v>104</v>
      </c>
      <c r="K167" s="187" t="s">
        <v>443</v>
      </c>
      <c r="L167" s="1503"/>
      <c r="M167" s="105" t="s">
        <v>499</v>
      </c>
      <c r="N167" s="1426"/>
      <c r="O167" s="175"/>
    </row>
    <row r="168" spans="1:15" s="176" customFormat="1" ht="30" customHeight="1">
      <c r="A168" s="1741" t="s">
        <v>629</v>
      </c>
      <c r="B168" s="164" t="s">
        <v>539</v>
      </c>
      <c r="C168" s="1388">
        <v>16482</v>
      </c>
      <c r="D168" s="1742" t="s">
        <v>1891</v>
      </c>
      <c r="E168" s="105" t="s">
        <v>630</v>
      </c>
      <c r="F168" s="1388">
        <v>39</v>
      </c>
      <c r="G168" s="1742" t="s">
        <v>1891</v>
      </c>
      <c r="H168" s="105" t="s">
        <v>630</v>
      </c>
      <c r="I168" s="1471" t="s">
        <v>544</v>
      </c>
      <c r="J168" s="189">
        <v>2098.5</v>
      </c>
      <c r="K168" s="182" t="s">
        <v>1891</v>
      </c>
      <c r="L168" s="1503"/>
      <c r="M168" s="105" t="s">
        <v>474</v>
      </c>
      <c r="N168" s="1426" t="s">
        <v>482</v>
      </c>
      <c r="O168" s="175"/>
    </row>
    <row r="169" spans="1:15" s="176" customFormat="1" ht="30" customHeight="1">
      <c r="A169" s="1741"/>
      <c r="B169" s="164" t="s">
        <v>1900</v>
      </c>
      <c r="C169" s="1641"/>
      <c r="D169" s="1743"/>
      <c r="E169" s="105" t="s">
        <v>630</v>
      </c>
      <c r="F169" s="1641"/>
      <c r="G169" s="1743"/>
      <c r="H169" s="105" t="s">
        <v>441</v>
      </c>
      <c r="I169" s="1471"/>
      <c r="J169" s="189">
        <v>104</v>
      </c>
      <c r="K169" s="187" t="s">
        <v>443</v>
      </c>
      <c r="L169" s="1503"/>
      <c r="M169" s="105" t="s">
        <v>499</v>
      </c>
      <c r="N169" s="1426"/>
      <c r="O169" s="175"/>
    </row>
    <row r="170" spans="1:15" s="176" customFormat="1" ht="30" customHeight="1">
      <c r="A170" s="1741" t="s">
        <v>631</v>
      </c>
      <c r="B170" s="164" t="s">
        <v>539</v>
      </c>
      <c r="C170" s="1388">
        <v>16482</v>
      </c>
      <c r="D170" s="1742" t="s">
        <v>1891</v>
      </c>
      <c r="E170" s="105" t="s">
        <v>532</v>
      </c>
      <c r="F170" s="1388">
        <v>42.5</v>
      </c>
      <c r="G170" s="1742" t="s">
        <v>1891</v>
      </c>
      <c r="H170" s="105" t="s">
        <v>532</v>
      </c>
      <c r="I170" s="1471" t="s">
        <v>544</v>
      </c>
      <c r="J170" s="189">
        <v>2141</v>
      </c>
      <c r="K170" s="182" t="s">
        <v>1891</v>
      </c>
      <c r="L170" s="1503"/>
      <c r="M170" s="105" t="s">
        <v>474</v>
      </c>
      <c r="N170" s="1426" t="s">
        <v>482</v>
      </c>
      <c r="O170" s="175"/>
    </row>
    <row r="171" spans="1:15" s="176" customFormat="1" ht="30" customHeight="1">
      <c r="A171" s="1741"/>
      <c r="B171" s="164" t="s">
        <v>1900</v>
      </c>
      <c r="C171" s="1641"/>
      <c r="D171" s="1743"/>
      <c r="E171" s="105" t="s">
        <v>532</v>
      </c>
      <c r="F171" s="1641"/>
      <c r="G171" s="1743"/>
      <c r="H171" s="105" t="s">
        <v>441</v>
      </c>
      <c r="I171" s="1471"/>
      <c r="J171" s="189">
        <v>106</v>
      </c>
      <c r="K171" s="187" t="s">
        <v>443</v>
      </c>
      <c r="L171" s="1503"/>
      <c r="M171" s="105" t="s">
        <v>499</v>
      </c>
      <c r="N171" s="1426"/>
      <c r="O171" s="175"/>
    </row>
    <row r="172" spans="1:15" s="176" customFormat="1" ht="30" customHeight="1">
      <c r="A172" s="1741" t="s">
        <v>632</v>
      </c>
      <c r="B172" s="164" t="s">
        <v>539</v>
      </c>
      <c r="C172" s="1388">
        <v>16482</v>
      </c>
      <c r="D172" s="1742" t="s">
        <v>1891</v>
      </c>
      <c r="E172" s="105" t="s">
        <v>633</v>
      </c>
      <c r="F172" s="1388">
        <v>43</v>
      </c>
      <c r="G172" s="1742" t="s">
        <v>1891</v>
      </c>
      <c r="H172" s="105" t="s">
        <v>633</v>
      </c>
      <c r="I172" s="1471" t="s">
        <v>544</v>
      </c>
      <c r="J172" s="189">
        <v>2184</v>
      </c>
      <c r="K172" s="182" t="s">
        <v>1891</v>
      </c>
      <c r="L172" s="1503"/>
      <c r="M172" s="105" t="s">
        <v>488</v>
      </c>
      <c r="N172" s="1426" t="s">
        <v>482</v>
      </c>
      <c r="O172" s="175"/>
    </row>
    <row r="173" spans="1:15" s="176" customFormat="1" ht="30" customHeight="1">
      <c r="A173" s="1741"/>
      <c r="B173" s="164" t="s">
        <v>1900</v>
      </c>
      <c r="C173" s="1641"/>
      <c r="D173" s="1743"/>
      <c r="E173" s="105" t="s">
        <v>633</v>
      </c>
      <c r="F173" s="1641"/>
      <c r="G173" s="1743"/>
      <c r="H173" s="105" t="s">
        <v>441</v>
      </c>
      <c r="I173" s="1471"/>
      <c r="J173" s="189">
        <v>108</v>
      </c>
      <c r="K173" s="187" t="s">
        <v>443</v>
      </c>
      <c r="L173" s="1503"/>
      <c r="M173" s="105" t="s">
        <v>491</v>
      </c>
      <c r="N173" s="1426"/>
      <c r="O173" s="175"/>
    </row>
    <row r="174" spans="1:15" s="176" customFormat="1" ht="30" customHeight="1">
      <c r="A174" s="1741" t="s">
        <v>634</v>
      </c>
      <c r="B174" s="164" t="s">
        <v>539</v>
      </c>
      <c r="C174" s="1388">
        <v>16482</v>
      </c>
      <c r="D174" s="1742" t="s">
        <v>1891</v>
      </c>
      <c r="E174" s="105" t="s">
        <v>633</v>
      </c>
      <c r="F174" s="1388">
        <v>42</v>
      </c>
      <c r="G174" s="1742" t="s">
        <v>1891</v>
      </c>
      <c r="H174" s="105" t="s">
        <v>633</v>
      </c>
      <c r="I174" s="1471" t="s">
        <v>544</v>
      </c>
      <c r="J174" s="189">
        <v>2226</v>
      </c>
      <c r="K174" s="182" t="s">
        <v>1891</v>
      </c>
      <c r="L174" s="1503"/>
      <c r="M174" s="105" t="s">
        <v>488</v>
      </c>
      <c r="N174" s="1426" t="s">
        <v>482</v>
      </c>
      <c r="O174" s="175"/>
    </row>
    <row r="175" spans="1:15" s="176" customFormat="1" ht="30" customHeight="1">
      <c r="A175" s="1741"/>
      <c r="B175" s="164" t="s">
        <v>1900</v>
      </c>
      <c r="C175" s="1641"/>
      <c r="D175" s="1743"/>
      <c r="E175" s="105" t="s">
        <v>633</v>
      </c>
      <c r="F175" s="1641"/>
      <c r="G175" s="1743"/>
      <c r="H175" s="105" t="s">
        <v>441</v>
      </c>
      <c r="I175" s="1471"/>
      <c r="J175" s="189">
        <v>110</v>
      </c>
      <c r="K175" s="187" t="s">
        <v>443</v>
      </c>
      <c r="L175" s="1503"/>
      <c r="M175" s="105" t="s">
        <v>491</v>
      </c>
      <c r="N175" s="1426"/>
      <c r="O175" s="175"/>
    </row>
    <row r="176" spans="1:15" s="176" customFormat="1" ht="30" customHeight="1">
      <c r="A176" s="1741" t="s">
        <v>635</v>
      </c>
      <c r="B176" s="164" t="s">
        <v>539</v>
      </c>
      <c r="C176" s="1388">
        <v>16482</v>
      </c>
      <c r="D176" s="1742" t="s">
        <v>1891</v>
      </c>
      <c r="E176" s="105" t="s">
        <v>636</v>
      </c>
      <c r="F176" s="1388">
        <v>40</v>
      </c>
      <c r="G176" s="1742" t="s">
        <v>1891</v>
      </c>
      <c r="H176" s="105" t="s">
        <v>636</v>
      </c>
      <c r="I176" s="1471" t="s">
        <v>544</v>
      </c>
      <c r="J176" s="189">
        <v>2266</v>
      </c>
      <c r="K176" s="182" t="s">
        <v>1891</v>
      </c>
      <c r="L176" s="1503"/>
      <c r="M176" s="105" t="s">
        <v>488</v>
      </c>
      <c r="N176" s="1426" t="s">
        <v>482</v>
      </c>
      <c r="O176" s="175"/>
    </row>
    <row r="177" spans="1:15" s="176" customFormat="1" ht="30" customHeight="1">
      <c r="A177" s="1741"/>
      <c r="B177" s="164" t="s">
        <v>1900</v>
      </c>
      <c r="C177" s="1641"/>
      <c r="D177" s="1743"/>
      <c r="E177" s="105" t="s">
        <v>636</v>
      </c>
      <c r="F177" s="1641"/>
      <c r="G177" s="1743"/>
      <c r="H177" s="105" t="s">
        <v>441</v>
      </c>
      <c r="I177" s="1471"/>
      <c r="J177" s="189">
        <v>112</v>
      </c>
      <c r="K177" s="187" t="s">
        <v>443</v>
      </c>
      <c r="L177" s="1503"/>
      <c r="M177" s="105" t="s">
        <v>499</v>
      </c>
      <c r="N177" s="1426"/>
      <c r="O177" s="175"/>
    </row>
    <row r="178" spans="1:15" s="176" customFormat="1" ht="30" customHeight="1">
      <c r="A178" s="1741" t="s">
        <v>637</v>
      </c>
      <c r="B178" s="164" t="s">
        <v>539</v>
      </c>
      <c r="C178" s="1388">
        <v>16482</v>
      </c>
      <c r="D178" s="1742" t="s">
        <v>1891</v>
      </c>
      <c r="E178" s="105" t="s">
        <v>523</v>
      </c>
      <c r="F178" s="1388">
        <v>40</v>
      </c>
      <c r="G178" s="1742" t="s">
        <v>1891</v>
      </c>
      <c r="H178" s="105" t="s">
        <v>523</v>
      </c>
      <c r="I178" s="1471" t="s">
        <v>544</v>
      </c>
      <c r="J178" s="189">
        <v>2306</v>
      </c>
      <c r="K178" s="182" t="s">
        <v>1891</v>
      </c>
      <c r="L178" s="1503"/>
      <c r="M178" s="105" t="s">
        <v>474</v>
      </c>
      <c r="N178" s="1426" t="s">
        <v>482</v>
      </c>
      <c r="O178" s="175"/>
    </row>
    <row r="179" spans="1:15" s="176" customFormat="1" ht="30" customHeight="1">
      <c r="A179" s="1741"/>
      <c r="B179" s="164" t="s">
        <v>1900</v>
      </c>
      <c r="C179" s="1641"/>
      <c r="D179" s="1743"/>
      <c r="E179" s="105" t="s">
        <v>523</v>
      </c>
      <c r="F179" s="1641"/>
      <c r="G179" s="1743"/>
      <c r="H179" s="105" t="s">
        <v>441</v>
      </c>
      <c r="I179" s="1471"/>
      <c r="J179" s="189">
        <v>114</v>
      </c>
      <c r="K179" s="187" t="s">
        <v>443</v>
      </c>
      <c r="L179" s="1503"/>
      <c r="M179" s="105" t="s">
        <v>499</v>
      </c>
      <c r="N179" s="1426"/>
      <c r="O179" s="175"/>
    </row>
    <row r="180" spans="1:15" s="176" customFormat="1" ht="30" customHeight="1">
      <c r="A180" s="1741" t="s">
        <v>638</v>
      </c>
      <c r="B180" s="164" t="s">
        <v>539</v>
      </c>
      <c r="C180" s="1388">
        <v>16482</v>
      </c>
      <c r="D180" s="1742" t="s">
        <v>1891</v>
      </c>
      <c r="E180" s="105" t="s">
        <v>523</v>
      </c>
      <c r="F180" s="1388">
        <v>40</v>
      </c>
      <c r="G180" s="1742" t="s">
        <v>1891</v>
      </c>
      <c r="H180" s="105" t="s">
        <v>523</v>
      </c>
      <c r="I180" s="1471" t="s">
        <v>544</v>
      </c>
      <c r="J180" s="189">
        <v>2346</v>
      </c>
      <c r="K180" s="182" t="s">
        <v>1891</v>
      </c>
      <c r="L180" s="1503"/>
      <c r="M180" s="105" t="s">
        <v>474</v>
      </c>
      <c r="N180" s="1426" t="s">
        <v>482</v>
      </c>
      <c r="O180" s="175"/>
    </row>
    <row r="181" spans="1:15" s="176" customFormat="1" ht="30" customHeight="1">
      <c r="A181" s="1741"/>
      <c r="B181" s="164" t="s">
        <v>1900</v>
      </c>
      <c r="C181" s="1641"/>
      <c r="D181" s="1743"/>
      <c r="E181" s="105" t="s">
        <v>523</v>
      </c>
      <c r="F181" s="1641"/>
      <c r="G181" s="1743"/>
      <c r="H181" s="105" t="s">
        <v>441</v>
      </c>
      <c r="I181" s="1471"/>
      <c r="J181" s="189">
        <v>116</v>
      </c>
      <c r="K181" s="187" t="s">
        <v>443</v>
      </c>
      <c r="L181" s="1503"/>
      <c r="M181" s="105" t="s">
        <v>499</v>
      </c>
      <c r="N181" s="1426"/>
      <c r="O181" s="175"/>
    </row>
    <row r="182" spans="1:15" s="176" customFormat="1" ht="30" customHeight="1">
      <c r="A182" s="1741" t="s">
        <v>639</v>
      </c>
      <c r="B182" s="164" t="s">
        <v>539</v>
      </c>
      <c r="C182" s="1388">
        <v>16482</v>
      </c>
      <c r="D182" s="1742" t="s">
        <v>1891</v>
      </c>
      <c r="E182" s="105" t="s">
        <v>640</v>
      </c>
      <c r="F182" s="1388">
        <v>41</v>
      </c>
      <c r="G182" s="1742" t="s">
        <v>1891</v>
      </c>
      <c r="H182" s="105" t="s">
        <v>640</v>
      </c>
      <c r="I182" s="1471" t="s">
        <v>544</v>
      </c>
      <c r="J182" s="189">
        <v>2387</v>
      </c>
      <c r="K182" s="182" t="s">
        <v>1891</v>
      </c>
      <c r="L182" s="1503"/>
      <c r="M182" s="105" t="s">
        <v>474</v>
      </c>
      <c r="N182" s="1426" t="s">
        <v>482</v>
      </c>
      <c r="O182" s="175"/>
    </row>
    <row r="183" spans="1:15" s="176" customFormat="1" ht="30" customHeight="1">
      <c r="A183" s="1741"/>
      <c r="B183" s="164" t="s">
        <v>1900</v>
      </c>
      <c r="C183" s="1641"/>
      <c r="D183" s="1743"/>
      <c r="E183" s="105" t="s">
        <v>640</v>
      </c>
      <c r="F183" s="1641"/>
      <c r="G183" s="1743"/>
      <c r="H183" s="105" t="s">
        <v>441</v>
      </c>
      <c r="I183" s="1471"/>
      <c r="J183" s="189">
        <v>118</v>
      </c>
      <c r="K183" s="187" t="s">
        <v>443</v>
      </c>
      <c r="L183" s="1503"/>
      <c r="M183" s="105" t="s">
        <v>499</v>
      </c>
      <c r="N183" s="1426"/>
      <c r="O183" s="175"/>
    </row>
    <row r="184" spans="1:15" s="176" customFormat="1" ht="30" customHeight="1">
      <c r="A184" s="1741" t="s">
        <v>641</v>
      </c>
      <c r="B184" s="164" t="s">
        <v>539</v>
      </c>
      <c r="C184" s="1388">
        <v>16482</v>
      </c>
      <c r="D184" s="1742" t="s">
        <v>1891</v>
      </c>
      <c r="E184" s="105" t="s">
        <v>640</v>
      </c>
      <c r="F184" s="1388">
        <v>40</v>
      </c>
      <c r="G184" s="1742" t="s">
        <v>1891</v>
      </c>
      <c r="H184" s="105" t="s">
        <v>640</v>
      </c>
      <c r="I184" s="1471" t="s">
        <v>544</v>
      </c>
      <c r="J184" s="189">
        <v>2427</v>
      </c>
      <c r="K184" s="182" t="s">
        <v>1891</v>
      </c>
      <c r="L184" s="1503"/>
      <c r="M184" s="105" t="s">
        <v>474</v>
      </c>
      <c r="N184" s="1426" t="s">
        <v>482</v>
      </c>
      <c r="O184" s="175"/>
    </row>
    <row r="185" spans="1:15" s="176" customFormat="1" ht="30" customHeight="1">
      <c r="A185" s="1741"/>
      <c r="B185" s="164" t="s">
        <v>1900</v>
      </c>
      <c r="C185" s="1641"/>
      <c r="D185" s="1743"/>
      <c r="E185" s="105" t="s">
        <v>640</v>
      </c>
      <c r="F185" s="1641"/>
      <c r="G185" s="1743"/>
      <c r="H185" s="105" t="s">
        <v>441</v>
      </c>
      <c r="I185" s="1471"/>
      <c r="J185" s="189">
        <v>120</v>
      </c>
      <c r="K185" s="187" t="s">
        <v>443</v>
      </c>
      <c r="L185" s="1503"/>
      <c r="M185" s="105" t="s">
        <v>499</v>
      </c>
      <c r="N185" s="1426"/>
      <c r="O185" s="175"/>
    </row>
    <row r="186" spans="1:15" s="176" customFormat="1" ht="30" customHeight="1">
      <c r="A186" s="1741" t="s">
        <v>642</v>
      </c>
      <c r="B186" s="164" t="s">
        <v>539</v>
      </c>
      <c r="C186" s="1388">
        <v>16482</v>
      </c>
      <c r="D186" s="1742" t="s">
        <v>1891</v>
      </c>
      <c r="E186" s="105" t="s">
        <v>510</v>
      </c>
      <c r="F186" s="1388">
        <v>41</v>
      </c>
      <c r="G186" s="1742" t="s">
        <v>1891</v>
      </c>
      <c r="H186" s="105" t="s">
        <v>510</v>
      </c>
      <c r="I186" s="1471" t="s">
        <v>544</v>
      </c>
      <c r="J186" s="189">
        <v>2468</v>
      </c>
      <c r="K186" s="182" t="s">
        <v>1891</v>
      </c>
      <c r="L186" s="1503"/>
      <c r="M186" s="105" t="s">
        <v>488</v>
      </c>
      <c r="N186" s="1426" t="s">
        <v>482</v>
      </c>
      <c r="O186" s="175"/>
    </row>
    <row r="187" spans="1:15" s="176" customFormat="1" ht="30" customHeight="1">
      <c r="A187" s="1741"/>
      <c r="B187" s="164" t="s">
        <v>1900</v>
      </c>
      <c r="C187" s="1641"/>
      <c r="D187" s="1743"/>
      <c r="E187" s="105" t="s">
        <v>510</v>
      </c>
      <c r="F187" s="1641"/>
      <c r="G187" s="1743"/>
      <c r="H187" s="105" t="s">
        <v>441</v>
      </c>
      <c r="I187" s="1471"/>
      <c r="J187" s="189">
        <v>122</v>
      </c>
      <c r="K187" s="187" t="s">
        <v>443</v>
      </c>
      <c r="L187" s="1503"/>
      <c r="M187" s="105" t="s">
        <v>499</v>
      </c>
      <c r="N187" s="1426"/>
      <c r="O187" s="175"/>
    </row>
    <row r="188" spans="1:15" s="176" customFormat="1" ht="30" customHeight="1">
      <c r="A188" s="1741" t="s">
        <v>643</v>
      </c>
      <c r="B188" s="164" t="s">
        <v>539</v>
      </c>
      <c r="C188" s="1388">
        <v>16482</v>
      </c>
      <c r="D188" s="1742" t="s">
        <v>1891</v>
      </c>
      <c r="E188" s="105" t="s">
        <v>644</v>
      </c>
      <c r="F188" s="1388">
        <v>40</v>
      </c>
      <c r="G188" s="1742" t="s">
        <v>1891</v>
      </c>
      <c r="H188" s="105" t="s">
        <v>644</v>
      </c>
      <c r="I188" s="1471" t="s">
        <v>544</v>
      </c>
      <c r="J188" s="189">
        <v>2508</v>
      </c>
      <c r="K188" s="182" t="s">
        <v>1891</v>
      </c>
      <c r="L188" s="1503"/>
      <c r="M188" s="105" t="s">
        <v>516</v>
      </c>
      <c r="N188" s="1426" t="s">
        <v>482</v>
      </c>
      <c r="O188" s="175"/>
    </row>
    <row r="189" spans="1:15" s="176" customFormat="1" ht="30" customHeight="1">
      <c r="A189" s="1741"/>
      <c r="B189" s="164" t="s">
        <v>1900</v>
      </c>
      <c r="C189" s="1641"/>
      <c r="D189" s="1743"/>
      <c r="E189" s="105" t="s">
        <v>644</v>
      </c>
      <c r="F189" s="1641"/>
      <c r="G189" s="1743"/>
      <c r="H189" s="105" t="s">
        <v>441</v>
      </c>
      <c r="I189" s="1471"/>
      <c r="J189" s="189">
        <v>124</v>
      </c>
      <c r="K189" s="187" t="s">
        <v>443</v>
      </c>
      <c r="L189" s="1503"/>
      <c r="M189" s="105" t="s">
        <v>499</v>
      </c>
      <c r="N189" s="1426"/>
      <c r="O189" s="175"/>
    </row>
    <row r="190" spans="1:15" s="176" customFormat="1" ht="30" customHeight="1">
      <c r="A190" s="1741" t="s">
        <v>645</v>
      </c>
      <c r="B190" s="164" t="s">
        <v>539</v>
      </c>
      <c r="C190" s="1388">
        <v>16482</v>
      </c>
      <c r="D190" s="1742" t="s">
        <v>1891</v>
      </c>
      <c r="E190" s="105" t="s">
        <v>513</v>
      </c>
      <c r="F190" s="1388">
        <v>40</v>
      </c>
      <c r="G190" s="1742" t="s">
        <v>1891</v>
      </c>
      <c r="H190" s="105" t="s">
        <v>513</v>
      </c>
      <c r="I190" s="1471" t="s">
        <v>544</v>
      </c>
      <c r="J190" s="189">
        <v>2548</v>
      </c>
      <c r="K190" s="182" t="s">
        <v>1891</v>
      </c>
      <c r="L190" s="1503"/>
      <c r="M190" s="105" t="s">
        <v>516</v>
      </c>
      <c r="N190" s="1426" t="s">
        <v>482</v>
      </c>
      <c r="O190" s="175"/>
    </row>
    <row r="191" spans="1:15" s="176" customFormat="1" ht="30" customHeight="1">
      <c r="A191" s="1741"/>
      <c r="B191" s="164" t="s">
        <v>1900</v>
      </c>
      <c r="C191" s="1641"/>
      <c r="D191" s="1743"/>
      <c r="E191" s="105" t="s">
        <v>513</v>
      </c>
      <c r="F191" s="1641"/>
      <c r="G191" s="1743"/>
      <c r="H191" s="105" t="s">
        <v>441</v>
      </c>
      <c r="I191" s="1471"/>
      <c r="J191" s="189">
        <v>126</v>
      </c>
      <c r="K191" s="187" t="s">
        <v>443</v>
      </c>
      <c r="L191" s="1503"/>
      <c r="M191" s="105" t="s">
        <v>499</v>
      </c>
      <c r="N191" s="1426"/>
      <c r="O191" s="175"/>
    </row>
    <row r="192" spans="1:15" s="176" customFormat="1" ht="30" customHeight="1">
      <c r="A192" s="1741" t="s">
        <v>646</v>
      </c>
      <c r="B192" s="164" t="s">
        <v>539</v>
      </c>
      <c r="C192" s="1388">
        <v>16482</v>
      </c>
      <c r="D192" s="1742" t="s">
        <v>1891</v>
      </c>
      <c r="E192" s="105" t="s">
        <v>515</v>
      </c>
      <c r="F192" s="1388">
        <v>37</v>
      </c>
      <c r="G192" s="1742" t="s">
        <v>1891</v>
      </c>
      <c r="H192" s="105" t="s">
        <v>515</v>
      </c>
      <c r="I192" s="1471" t="s">
        <v>544</v>
      </c>
      <c r="J192" s="189">
        <v>2585</v>
      </c>
      <c r="K192" s="182" t="s">
        <v>1891</v>
      </c>
      <c r="L192" s="1503"/>
      <c r="M192" s="105" t="s">
        <v>516</v>
      </c>
      <c r="N192" s="1426" t="s">
        <v>482</v>
      </c>
      <c r="O192" s="175"/>
    </row>
    <row r="193" spans="1:15" s="176" customFormat="1" ht="30" customHeight="1">
      <c r="A193" s="1741"/>
      <c r="B193" s="164" t="s">
        <v>1900</v>
      </c>
      <c r="C193" s="1641"/>
      <c r="D193" s="1743"/>
      <c r="E193" s="105" t="s">
        <v>515</v>
      </c>
      <c r="F193" s="1641"/>
      <c r="G193" s="1743"/>
      <c r="H193" s="105" t="s">
        <v>441</v>
      </c>
      <c r="I193" s="1471"/>
      <c r="J193" s="189">
        <v>128</v>
      </c>
      <c r="K193" s="187" t="s">
        <v>443</v>
      </c>
      <c r="L193" s="1503"/>
      <c r="M193" s="105" t="s">
        <v>499</v>
      </c>
      <c r="N193" s="1426"/>
      <c r="O193" s="175"/>
    </row>
    <row r="194" spans="1:15" s="176" customFormat="1" ht="30" customHeight="1">
      <c r="A194" s="1741" t="s">
        <v>647</v>
      </c>
      <c r="B194" s="164" t="s">
        <v>539</v>
      </c>
      <c r="C194" s="1388">
        <v>16482</v>
      </c>
      <c r="D194" s="1742" t="s">
        <v>1891</v>
      </c>
      <c r="E194" s="105" t="s">
        <v>518</v>
      </c>
      <c r="F194" s="1388">
        <v>36</v>
      </c>
      <c r="G194" s="1742" t="s">
        <v>1891</v>
      </c>
      <c r="H194" s="105" t="s">
        <v>518</v>
      </c>
      <c r="I194" s="1471" t="s">
        <v>544</v>
      </c>
      <c r="J194" s="189">
        <v>2621</v>
      </c>
      <c r="K194" s="182" t="s">
        <v>1891</v>
      </c>
      <c r="L194" s="1503"/>
      <c r="M194" s="105" t="s">
        <v>474</v>
      </c>
      <c r="N194" s="1426" t="s">
        <v>482</v>
      </c>
      <c r="O194" s="175"/>
    </row>
    <row r="195" spans="1:15" s="176" customFormat="1" ht="30" customHeight="1">
      <c r="A195" s="1741"/>
      <c r="B195" s="164" t="s">
        <v>1900</v>
      </c>
      <c r="C195" s="1641"/>
      <c r="D195" s="1743"/>
      <c r="E195" s="105" t="s">
        <v>518</v>
      </c>
      <c r="F195" s="1641"/>
      <c r="G195" s="1743"/>
      <c r="H195" s="105" t="s">
        <v>441</v>
      </c>
      <c r="I195" s="1471"/>
      <c r="J195" s="189">
        <v>130</v>
      </c>
      <c r="K195" s="187" t="s">
        <v>443</v>
      </c>
      <c r="L195" s="1503"/>
      <c r="M195" s="105" t="s">
        <v>499</v>
      </c>
      <c r="N195" s="1426"/>
      <c r="O195" s="175"/>
    </row>
    <row r="196" spans="1:15" s="176" customFormat="1" ht="30" customHeight="1">
      <c r="A196" s="1741" t="s">
        <v>648</v>
      </c>
      <c r="B196" s="164" t="s">
        <v>539</v>
      </c>
      <c r="C196" s="1388">
        <v>16482</v>
      </c>
      <c r="D196" s="1742" t="s">
        <v>1891</v>
      </c>
      <c r="E196" s="105" t="s">
        <v>518</v>
      </c>
      <c r="F196" s="1388">
        <v>50</v>
      </c>
      <c r="G196" s="1742" t="s">
        <v>1891</v>
      </c>
      <c r="H196" s="105" t="s">
        <v>518</v>
      </c>
      <c r="I196" s="1471" t="s">
        <v>544</v>
      </c>
      <c r="J196" s="189">
        <v>2671</v>
      </c>
      <c r="K196" s="182" t="s">
        <v>1891</v>
      </c>
      <c r="L196" s="1503"/>
      <c r="M196" s="105" t="s">
        <v>474</v>
      </c>
      <c r="N196" s="1426" t="s">
        <v>482</v>
      </c>
      <c r="O196" s="175"/>
    </row>
    <row r="197" spans="1:15" s="176" customFormat="1" ht="30" customHeight="1">
      <c r="A197" s="1741"/>
      <c r="B197" s="164" t="s">
        <v>1900</v>
      </c>
      <c r="C197" s="1641"/>
      <c r="D197" s="1743"/>
      <c r="E197" s="105" t="s">
        <v>518</v>
      </c>
      <c r="F197" s="1641"/>
      <c r="G197" s="1743"/>
      <c r="H197" s="105" t="s">
        <v>441</v>
      </c>
      <c r="I197" s="1471"/>
      <c r="J197" s="189">
        <v>132</v>
      </c>
      <c r="K197" s="187" t="s">
        <v>443</v>
      </c>
      <c r="L197" s="1503"/>
      <c r="M197" s="105" t="s">
        <v>499</v>
      </c>
      <c r="N197" s="1426"/>
      <c r="O197" s="175"/>
    </row>
    <row r="198" spans="1:15" s="176" customFormat="1" ht="30" customHeight="1">
      <c r="A198" s="1741" t="s">
        <v>649</v>
      </c>
      <c r="B198" s="164" t="s">
        <v>539</v>
      </c>
      <c r="C198" s="1388">
        <v>16482</v>
      </c>
      <c r="D198" s="1742" t="s">
        <v>1891</v>
      </c>
      <c r="E198" s="105" t="s">
        <v>650</v>
      </c>
      <c r="F198" s="1388">
        <v>36</v>
      </c>
      <c r="G198" s="1742" t="s">
        <v>1891</v>
      </c>
      <c r="H198" s="105" t="s">
        <v>650</v>
      </c>
      <c r="I198" s="1471" t="s">
        <v>544</v>
      </c>
      <c r="J198" s="189">
        <v>2707</v>
      </c>
      <c r="K198" s="182" t="s">
        <v>1891</v>
      </c>
      <c r="L198" s="1503"/>
      <c r="M198" s="105" t="s">
        <v>474</v>
      </c>
      <c r="N198" s="1426" t="s">
        <v>482</v>
      </c>
      <c r="O198" s="175"/>
    </row>
    <row r="199" spans="1:15" s="176" customFormat="1" ht="30" customHeight="1">
      <c r="A199" s="1741"/>
      <c r="B199" s="164" t="s">
        <v>1900</v>
      </c>
      <c r="C199" s="1641"/>
      <c r="D199" s="1743"/>
      <c r="E199" s="105" t="s">
        <v>650</v>
      </c>
      <c r="F199" s="1641"/>
      <c r="G199" s="1743"/>
      <c r="H199" s="105" t="s">
        <v>441</v>
      </c>
      <c r="I199" s="1471"/>
      <c r="J199" s="189">
        <v>134</v>
      </c>
      <c r="K199" s="187" t="s">
        <v>443</v>
      </c>
      <c r="L199" s="1503"/>
      <c r="M199" s="105" t="s">
        <v>499</v>
      </c>
      <c r="N199" s="1426"/>
      <c r="O199" s="175"/>
    </row>
    <row r="200" spans="1:15" s="176" customFormat="1" ht="30" customHeight="1">
      <c r="A200" s="1741" t="s">
        <v>651</v>
      </c>
      <c r="B200" s="164" t="s">
        <v>539</v>
      </c>
      <c r="C200" s="1388">
        <v>16482</v>
      </c>
      <c r="D200" s="1742" t="s">
        <v>1891</v>
      </c>
      <c r="E200" s="105" t="s">
        <v>650</v>
      </c>
      <c r="F200" s="1388">
        <v>50</v>
      </c>
      <c r="G200" s="1742" t="s">
        <v>1891</v>
      </c>
      <c r="H200" s="105" t="s">
        <v>650</v>
      </c>
      <c r="I200" s="1471" t="s">
        <v>544</v>
      </c>
      <c r="J200" s="189">
        <v>2757</v>
      </c>
      <c r="K200" s="182" t="s">
        <v>1891</v>
      </c>
      <c r="L200" s="1503"/>
      <c r="M200" s="105" t="s">
        <v>474</v>
      </c>
      <c r="N200" s="1426" t="s">
        <v>482</v>
      </c>
      <c r="O200" s="175"/>
    </row>
    <row r="201" spans="1:15" s="176" customFormat="1" ht="30" customHeight="1">
      <c r="A201" s="1741"/>
      <c r="B201" s="164" t="s">
        <v>1900</v>
      </c>
      <c r="C201" s="1641"/>
      <c r="D201" s="1743"/>
      <c r="E201" s="105" t="s">
        <v>650</v>
      </c>
      <c r="F201" s="1641"/>
      <c r="G201" s="1743"/>
      <c r="H201" s="105" t="s">
        <v>441</v>
      </c>
      <c r="I201" s="1471"/>
      <c r="J201" s="189">
        <v>136</v>
      </c>
      <c r="K201" s="187" t="s">
        <v>443</v>
      </c>
      <c r="L201" s="1503"/>
      <c r="M201" s="105" t="s">
        <v>499</v>
      </c>
      <c r="N201" s="1426"/>
      <c r="O201" s="175"/>
    </row>
    <row r="202" spans="1:15" s="176" customFormat="1" ht="30" customHeight="1">
      <c r="A202" s="1741" t="s">
        <v>652</v>
      </c>
      <c r="B202" s="164" t="s">
        <v>539</v>
      </c>
      <c r="C202" s="1388">
        <v>16482</v>
      </c>
      <c r="D202" s="1742" t="s">
        <v>1891</v>
      </c>
      <c r="E202" s="105" t="s">
        <v>520</v>
      </c>
      <c r="F202" s="1388">
        <v>36</v>
      </c>
      <c r="G202" s="1742" t="s">
        <v>1891</v>
      </c>
      <c r="H202" s="105" t="s">
        <v>520</v>
      </c>
      <c r="I202" s="1471" t="s">
        <v>544</v>
      </c>
      <c r="J202" s="189">
        <v>2793</v>
      </c>
      <c r="K202" s="182" t="s">
        <v>1891</v>
      </c>
      <c r="L202" s="1503"/>
      <c r="M202" s="105" t="s">
        <v>488</v>
      </c>
      <c r="N202" s="1426" t="s">
        <v>482</v>
      </c>
      <c r="O202" s="175"/>
    </row>
    <row r="203" spans="1:15" s="176" customFormat="1" ht="30" customHeight="1">
      <c r="A203" s="1741"/>
      <c r="B203" s="164" t="s">
        <v>1900</v>
      </c>
      <c r="C203" s="1641"/>
      <c r="D203" s="1743"/>
      <c r="E203" s="105" t="s">
        <v>520</v>
      </c>
      <c r="F203" s="1641"/>
      <c r="G203" s="1743"/>
      <c r="H203" s="105" t="s">
        <v>441</v>
      </c>
      <c r="I203" s="1471"/>
      <c r="J203" s="189">
        <v>138</v>
      </c>
      <c r="K203" s="187" t="s">
        <v>443</v>
      </c>
      <c r="L203" s="1503"/>
      <c r="M203" s="105" t="s">
        <v>499</v>
      </c>
      <c r="N203" s="1426"/>
      <c r="O203" s="175"/>
    </row>
    <row r="204" spans="1:15" s="176" customFormat="1" ht="30" customHeight="1">
      <c r="A204" s="1741" t="s">
        <v>653</v>
      </c>
      <c r="B204" s="164" t="s">
        <v>539</v>
      </c>
      <c r="C204" s="1388">
        <v>16482</v>
      </c>
      <c r="D204" s="1742" t="s">
        <v>1891</v>
      </c>
      <c r="E204" s="105" t="s">
        <v>520</v>
      </c>
      <c r="F204" s="1388">
        <v>50</v>
      </c>
      <c r="G204" s="1742" t="s">
        <v>1891</v>
      </c>
      <c r="H204" s="105" t="s">
        <v>520</v>
      </c>
      <c r="I204" s="1471" t="s">
        <v>544</v>
      </c>
      <c r="J204" s="189">
        <v>2843</v>
      </c>
      <c r="K204" s="182" t="s">
        <v>1891</v>
      </c>
      <c r="L204" s="1503"/>
      <c r="M204" s="105" t="s">
        <v>488</v>
      </c>
      <c r="N204" s="1426" t="s">
        <v>482</v>
      </c>
      <c r="O204" s="175"/>
    </row>
    <row r="205" spans="1:15" s="176" customFormat="1" ht="30" customHeight="1">
      <c r="A205" s="1741"/>
      <c r="B205" s="164" t="s">
        <v>1900</v>
      </c>
      <c r="C205" s="1641"/>
      <c r="D205" s="1743"/>
      <c r="E205" s="105" t="s">
        <v>520</v>
      </c>
      <c r="F205" s="1641"/>
      <c r="G205" s="1743"/>
      <c r="H205" s="105" t="s">
        <v>441</v>
      </c>
      <c r="I205" s="1471"/>
      <c r="J205" s="189">
        <v>140</v>
      </c>
      <c r="K205" s="187" t="s">
        <v>443</v>
      </c>
      <c r="L205" s="1503"/>
      <c r="M205" s="105" t="s">
        <v>499</v>
      </c>
      <c r="N205" s="1426"/>
      <c r="O205" s="175"/>
    </row>
    <row r="206" spans="1:15" s="176" customFormat="1" ht="30" customHeight="1">
      <c r="A206" s="1741" t="s">
        <v>654</v>
      </c>
      <c r="B206" s="164" t="s">
        <v>539</v>
      </c>
      <c r="C206" s="1388">
        <v>16482</v>
      </c>
      <c r="D206" s="1742" t="s">
        <v>1891</v>
      </c>
      <c r="E206" s="105" t="s">
        <v>655</v>
      </c>
      <c r="F206" s="1388">
        <v>36</v>
      </c>
      <c r="G206" s="1742" t="s">
        <v>1891</v>
      </c>
      <c r="H206" s="105" t="s">
        <v>655</v>
      </c>
      <c r="I206" s="1471" t="s">
        <v>544</v>
      </c>
      <c r="J206" s="189">
        <v>2879</v>
      </c>
      <c r="K206" s="182" t="s">
        <v>1891</v>
      </c>
      <c r="L206" s="1503"/>
      <c r="M206" s="105" t="s">
        <v>516</v>
      </c>
      <c r="N206" s="1426" t="s">
        <v>482</v>
      </c>
      <c r="O206" s="175"/>
    </row>
    <row r="207" spans="1:15" s="176" customFormat="1" ht="30" customHeight="1">
      <c r="A207" s="1741"/>
      <c r="B207" s="164" t="s">
        <v>1900</v>
      </c>
      <c r="C207" s="1641"/>
      <c r="D207" s="1743"/>
      <c r="E207" s="105" t="s">
        <v>655</v>
      </c>
      <c r="F207" s="1641"/>
      <c r="G207" s="1743"/>
      <c r="H207" s="105" t="s">
        <v>441</v>
      </c>
      <c r="I207" s="1471"/>
      <c r="J207" s="189">
        <v>142</v>
      </c>
      <c r="K207" s="187" t="s">
        <v>443</v>
      </c>
      <c r="L207" s="1503"/>
      <c r="M207" s="105" t="s">
        <v>499</v>
      </c>
      <c r="N207" s="1426"/>
      <c r="O207" s="175"/>
    </row>
    <row r="208" spans="1:15" s="176" customFormat="1" ht="30" customHeight="1">
      <c r="A208" s="1741" t="s">
        <v>656</v>
      </c>
      <c r="B208" s="164" t="s">
        <v>539</v>
      </c>
      <c r="C208" s="1388">
        <v>16482</v>
      </c>
      <c r="D208" s="1742" t="s">
        <v>1891</v>
      </c>
      <c r="E208" s="105" t="s">
        <v>657</v>
      </c>
      <c r="F208" s="1388">
        <v>40</v>
      </c>
      <c r="G208" s="1742" t="s">
        <v>1891</v>
      </c>
      <c r="H208" s="105" t="s">
        <v>657</v>
      </c>
      <c r="I208" s="1471" t="s">
        <v>544</v>
      </c>
      <c r="J208" s="189">
        <v>2919</v>
      </c>
      <c r="K208" s="182" t="s">
        <v>1891</v>
      </c>
      <c r="L208" s="1503"/>
      <c r="M208" s="105" t="s">
        <v>488</v>
      </c>
      <c r="N208" s="1426" t="s">
        <v>482</v>
      </c>
      <c r="O208" s="175"/>
    </row>
    <row r="209" spans="1:15" s="176" customFormat="1" ht="30" customHeight="1">
      <c r="A209" s="1741"/>
      <c r="B209" s="164" t="s">
        <v>1900</v>
      </c>
      <c r="C209" s="1641"/>
      <c r="D209" s="1743"/>
      <c r="E209" s="105" t="s">
        <v>657</v>
      </c>
      <c r="F209" s="1641"/>
      <c r="G209" s="1743"/>
      <c r="H209" s="105" t="s">
        <v>441</v>
      </c>
      <c r="I209" s="1471"/>
      <c r="J209" s="189">
        <v>144</v>
      </c>
      <c r="K209" s="187" t="s">
        <v>443</v>
      </c>
      <c r="L209" s="1503"/>
      <c r="M209" s="105" t="s">
        <v>484</v>
      </c>
      <c r="N209" s="1426"/>
      <c r="O209" s="175"/>
    </row>
    <row r="210" spans="1:15" s="176" customFormat="1" ht="30" customHeight="1">
      <c r="A210" s="1741" t="s">
        <v>658</v>
      </c>
      <c r="B210" s="164" t="s">
        <v>539</v>
      </c>
      <c r="C210" s="1388">
        <v>16482</v>
      </c>
      <c r="D210" s="1742" t="s">
        <v>1891</v>
      </c>
      <c r="E210" s="105" t="s">
        <v>657</v>
      </c>
      <c r="F210" s="1388">
        <v>50</v>
      </c>
      <c r="G210" s="1742" t="s">
        <v>1891</v>
      </c>
      <c r="H210" s="105" t="s">
        <v>657</v>
      </c>
      <c r="I210" s="1471" t="s">
        <v>544</v>
      </c>
      <c r="J210" s="189">
        <v>2969</v>
      </c>
      <c r="K210" s="182" t="s">
        <v>1891</v>
      </c>
      <c r="L210" s="1503"/>
      <c r="M210" s="105" t="s">
        <v>488</v>
      </c>
      <c r="N210" s="1426" t="s">
        <v>482</v>
      </c>
      <c r="O210" s="175"/>
    </row>
    <row r="211" spans="1:15" s="176" customFormat="1" ht="30" customHeight="1">
      <c r="A211" s="1741"/>
      <c r="B211" s="164" t="s">
        <v>1900</v>
      </c>
      <c r="C211" s="1641"/>
      <c r="D211" s="1743"/>
      <c r="E211" s="105" t="s">
        <v>657</v>
      </c>
      <c r="F211" s="1641"/>
      <c r="G211" s="1743"/>
      <c r="H211" s="105" t="s">
        <v>441</v>
      </c>
      <c r="I211" s="1471"/>
      <c r="J211" s="189">
        <v>146</v>
      </c>
      <c r="K211" s="187" t="s">
        <v>443</v>
      </c>
      <c r="L211" s="1503"/>
      <c r="M211" s="105" t="s">
        <v>484</v>
      </c>
      <c r="N211" s="1426"/>
      <c r="O211" s="175"/>
    </row>
    <row r="212" spans="1:15" s="176" customFormat="1" ht="30" customHeight="1">
      <c r="A212" s="1741" t="s">
        <v>659</v>
      </c>
      <c r="B212" s="164" t="s">
        <v>539</v>
      </c>
      <c r="C212" s="1388">
        <v>16482</v>
      </c>
      <c r="D212" s="1742" t="s">
        <v>1891</v>
      </c>
      <c r="E212" s="105" t="s">
        <v>660</v>
      </c>
      <c r="F212" s="1388">
        <v>40</v>
      </c>
      <c r="G212" s="1742" t="s">
        <v>1891</v>
      </c>
      <c r="H212" s="105" t="s">
        <v>660</v>
      </c>
      <c r="I212" s="1471" t="s">
        <v>544</v>
      </c>
      <c r="J212" s="189">
        <v>3009</v>
      </c>
      <c r="K212" s="182" t="s">
        <v>1891</v>
      </c>
      <c r="L212" s="1503"/>
      <c r="M212" s="105" t="s">
        <v>488</v>
      </c>
      <c r="N212" s="1426" t="s">
        <v>482</v>
      </c>
      <c r="O212" s="175"/>
    </row>
    <row r="213" spans="1:15" s="176" customFormat="1" ht="30" customHeight="1">
      <c r="A213" s="1741"/>
      <c r="B213" s="164" t="s">
        <v>1900</v>
      </c>
      <c r="C213" s="1641"/>
      <c r="D213" s="1743"/>
      <c r="E213" s="105" t="s">
        <v>660</v>
      </c>
      <c r="F213" s="1641"/>
      <c r="G213" s="1743"/>
      <c r="H213" s="105" t="s">
        <v>441</v>
      </c>
      <c r="I213" s="1471"/>
      <c r="J213" s="189">
        <v>148</v>
      </c>
      <c r="K213" s="187" t="s">
        <v>443</v>
      </c>
      <c r="L213" s="1503"/>
      <c r="M213" s="105" t="s">
        <v>484</v>
      </c>
      <c r="N213" s="1426"/>
      <c r="O213" s="175"/>
    </row>
    <row r="214" spans="1:15" s="176" customFormat="1" ht="30" customHeight="1">
      <c r="A214" s="1741" t="s">
        <v>661</v>
      </c>
      <c r="B214" s="164" t="s">
        <v>539</v>
      </c>
      <c r="C214" s="1388">
        <v>16482</v>
      </c>
      <c r="D214" s="1742" t="s">
        <v>1891</v>
      </c>
      <c r="E214" s="105" t="s">
        <v>660</v>
      </c>
      <c r="F214" s="1388">
        <v>50</v>
      </c>
      <c r="G214" s="1742" t="s">
        <v>1891</v>
      </c>
      <c r="H214" s="105" t="s">
        <v>660</v>
      </c>
      <c r="I214" s="1471" t="s">
        <v>544</v>
      </c>
      <c r="J214" s="189">
        <v>3059</v>
      </c>
      <c r="K214" s="182" t="s">
        <v>1891</v>
      </c>
      <c r="L214" s="1503"/>
      <c r="M214" s="105" t="s">
        <v>488</v>
      </c>
      <c r="N214" s="1426" t="s">
        <v>482</v>
      </c>
      <c r="O214" s="175"/>
    </row>
    <row r="215" spans="1:15" s="176" customFormat="1" ht="30" customHeight="1">
      <c r="A215" s="1741"/>
      <c r="B215" s="164" t="s">
        <v>1900</v>
      </c>
      <c r="C215" s="1641"/>
      <c r="D215" s="1743"/>
      <c r="E215" s="105" t="s">
        <v>660</v>
      </c>
      <c r="F215" s="1641"/>
      <c r="G215" s="1743"/>
      <c r="H215" s="105" t="s">
        <v>441</v>
      </c>
      <c r="I215" s="1471"/>
      <c r="J215" s="189">
        <v>150</v>
      </c>
      <c r="K215" s="187" t="s">
        <v>443</v>
      </c>
      <c r="L215" s="1503"/>
      <c r="M215" s="105" t="s">
        <v>484</v>
      </c>
      <c r="N215" s="1426"/>
      <c r="O215" s="175"/>
    </row>
    <row r="216" spans="1:15" s="176" customFormat="1" ht="30" customHeight="1">
      <c r="A216" s="1741" t="s">
        <v>662</v>
      </c>
      <c r="B216" s="164" t="s">
        <v>539</v>
      </c>
      <c r="C216" s="1388">
        <v>16482</v>
      </c>
      <c r="D216" s="1742" t="s">
        <v>1891</v>
      </c>
      <c r="E216" s="105" t="s">
        <v>663</v>
      </c>
      <c r="F216" s="1388">
        <v>40</v>
      </c>
      <c r="G216" s="1742" t="s">
        <v>1891</v>
      </c>
      <c r="H216" s="105" t="s">
        <v>663</v>
      </c>
      <c r="I216" s="1471" t="s">
        <v>544</v>
      </c>
      <c r="J216" s="189">
        <v>3099</v>
      </c>
      <c r="K216" s="182" t="s">
        <v>1891</v>
      </c>
      <c r="L216" s="1503"/>
      <c r="M216" s="105" t="s">
        <v>488</v>
      </c>
      <c r="N216" s="1426" t="s">
        <v>482</v>
      </c>
      <c r="O216" s="175"/>
    </row>
    <row r="217" spans="1:15" s="176" customFormat="1" ht="30" customHeight="1">
      <c r="A217" s="1741"/>
      <c r="B217" s="164" t="s">
        <v>1900</v>
      </c>
      <c r="C217" s="1641"/>
      <c r="D217" s="1743"/>
      <c r="E217" s="105" t="s">
        <v>663</v>
      </c>
      <c r="F217" s="1641"/>
      <c r="G217" s="1743"/>
      <c r="H217" s="105" t="s">
        <v>441</v>
      </c>
      <c r="I217" s="1471"/>
      <c r="J217" s="189">
        <v>152</v>
      </c>
      <c r="K217" s="187" t="s">
        <v>443</v>
      </c>
      <c r="L217" s="1503"/>
      <c r="M217" s="105" t="s">
        <v>491</v>
      </c>
      <c r="N217" s="1426"/>
      <c r="O217" s="175"/>
    </row>
    <row r="218" spans="1:15" s="176" customFormat="1" ht="30" customHeight="1">
      <c r="A218" s="1741" t="s">
        <v>664</v>
      </c>
      <c r="B218" s="164" t="s">
        <v>539</v>
      </c>
      <c r="C218" s="1388">
        <v>16482</v>
      </c>
      <c r="D218" s="1742" t="s">
        <v>1891</v>
      </c>
      <c r="E218" s="105" t="s">
        <v>665</v>
      </c>
      <c r="F218" s="1388">
        <v>40</v>
      </c>
      <c r="G218" s="1742" t="s">
        <v>1891</v>
      </c>
      <c r="H218" s="105" t="s">
        <v>665</v>
      </c>
      <c r="I218" s="1471" t="s">
        <v>544</v>
      </c>
      <c r="J218" s="189">
        <v>3139</v>
      </c>
      <c r="K218" s="182" t="s">
        <v>1891</v>
      </c>
      <c r="L218" s="1503"/>
      <c r="M218" s="105" t="s">
        <v>474</v>
      </c>
      <c r="N218" s="1426" t="s">
        <v>482</v>
      </c>
      <c r="O218" s="175"/>
    </row>
    <row r="219" spans="1:15" s="176" customFormat="1" ht="30" customHeight="1">
      <c r="A219" s="1741"/>
      <c r="B219" s="164" t="s">
        <v>1900</v>
      </c>
      <c r="C219" s="1641"/>
      <c r="D219" s="1743"/>
      <c r="E219" s="105" t="s">
        <v>665</v>
      </c>
      <c r="F219" s="1641"/>
      <c r="G219" s="1743"/>
      <c r="H219" s="105" t="s">
        <v>441</v>
      </c>
      <c r="I219" s="1471"/>
      <c r="J219" s="189">
        <v>154</v>
      </c>
      <c r="K219" s="187" t="s">
        <v>443</v>
      </c>
      <c r="L219" s="1503"/>
      <c r="M219" s="105" t="s">
        <v>484</v>
      </c>
      <c r="N219" s="1426"/>
      <c r="O219" s="175"/>
    </row>
    <row r="220" spans="1:15" s="176" customFormat="1" ht="30" customHeight="1">
      <c r="A220" s="1741" t="s">
        <v>666</v>
      </c>
      <c r="B220" s="164" t="s">
        <v>539</v>
      </c>
      <c r="C220" s="1388">
        <v>16482</v>
      </c>
      <c r="D220" s="1742" t="s">
        <v>1891</v>
      </c>
      <c r="E220" s="105" t="s">
        <v>522</v>
      </c>
      <c r="F220" s="1388">
        <v>40</v>
      </c>
      <c r="G220" s="1742" t="s">
        <v>1891</v>
      </c>
      <c r="H220" s="105" t="s">
        <v>522</v>
      </c>
      <c r="I220" s="1471" t="s">
        <v>544</v>
      </c>
      <c r="J220" s="189">
        <v>3179</v>
      </c>
      <c r="K220" s="182" t="s">
        <v>1891</v>
      </c>
      <c r="L220" s="1503"/>
      <c r="M220" s="105" t="s">
        <v>474</v>
      </c>
      <c r="N220" s="1426" t="s">
        <v>482</v>
      </c>
      <c r="O220" s="175"/>
    </row>
    <row r="221" spans="1:15" s="176" customFormat="1" ht="30" customHeight="1">
      <c r="A221" s="1741"/>
      <c r="B221" s="164" t="s">
        <v>1900</v>
      </c>
      <c r="C221" s="1641"/>
      <c r="D221" s="1743"/>
      <c r="E221" s="105" t="s">
        <v>522</v>
      </c>
      <c r="F221" s="1641"/>
      <c r="G221" s="1743"/>
      <c r="H221" s="105" t="s">
        <v>441</v>
      </c>
      <c r="I221" s="1471"/>
      <c r="J221" s="189">
        <v>156</v>
      </c>
      <c r="K221" s="187" t="s">
        <v>443</v>
      </c>
      <c r="L221" s="1503"/>
      <c r="M221" s="105" t="s">
        <v>491</v>
      </c>
      <c r="N221" s="1426"/>
      <c r="O221" s="175"/>
    </row>
    <row r="222" spans="1:15" s="176" customFormat="1" ht="30" customHeight="1">
      <c r="A222" s="1741" t="s">
        <v>667</v>
      </c>
      <c r="B222" s="164" t="s">
        <v>539</v>
      </c>
      <c r="C222" s="1388">
        <v>16482</v>
      </c>
      <c r="D222" s="1742" t="s">
        <v>1891</v>
      </c>
      <c r="E222" s="105" t="s">
        <v>668</v>
      </c>
      <c r="F222" s="1388">
        <v>40</v>
      </c>
      <c r="G222" s="1742" t="s">
        <v>1891</v>
      </c>
      <c r="H222" s="105" t="s">
        <v>668</v>
      </c>
      <c r="I222" s="1471" t="s">
        <v>544</v>
      </c>
      <c r="J222" s="189">
        <v>3219</v>
      </c>
      <c r="K222" s="182" t="s">
        <v>1891</v>
      </c>
      <c r="L222" s="1503"/>
      <c r="M222" s="105" t="s">
        <v>516</v>
      </c>
      <c r="N222" s="1426" t="s">
        <v>482</v>
      </c>
      <c r="O222" s="175"/>
    </row>
    <row r="223" spans="1:15" s="176" customFormat="1" ht="30" customHeight="1">
      <c r="A223" s="1741"/>
      <c r="B223" s="164" t="s">
        <v>1900</v>
      </c>
      <c r="C223" s="1641"/>
      <c r="D223" s="1743"/>
      <c r="E223" s="105" t="s">
        <v>668</v>
      </c>
      <c r="F223" s="1641"/>
      <c r="G223" s="1743"/>
      <c r="H223" s="105" t="s">
        <v>441</v>
      </c>
      <c r="I223" s="1471"/>
      <c r="J223" s="189">
        <v>158</v>
      </c>
      <c r="K223" s="187" t="s">
        <v>443</v>
      </c>
      <c r="L223" s="1503"/>
      <c r="M223" s="105" t="s">
        <v>484</v>
      </c>
      <c r="N223" s="1426"/>
      <c r="O223" s="175"/>
    </row>
    <row r="224" spans="1:15" s="176" customFormat="1" ht="30" customHeight="1">
      <c r="A224" s="1741" t="s">
        <v>669</v>
      </c>
      <c r="B224" s="164" t="s">
        <v>539</v>
      </c>
      <c r="C224" s="1388">
        <v>16482</v>
      </c>
      <c r="D224" s="1742" t="s">
        <v>1891</v>
      </c>
      <c r="E224" s="105" t="s">
        <v>670</v>
      </c>
      <c r="F224" s="1388">
        <v>40</v>
      </c>
      <c r="G224" s="1742" t="s">
        <v>1891</v>
      </c>
      <c r="H224" s="105" t="s">
        <v>670</v>
      </c>
      <c r="I224" s="1471" t="s">
        <v>544</v>
      </c>
      <c r="J224" s="189">
        <v>3259</v>
      </c>
      <c r="K224" s="182" t="s">
        <v>1891</v>
      </c>
      <c r="L224" s="1503"/>
      <c r="M224" s="105" t="s">
        <v>474</v>
      </c>
      <c r="N224" s="1426" t="s">
        <v>482</v>
      </c>
      <c r="O224" s="175"/>
    </row>
    <row r="225" spans="1:15" s="176" customFormat="1" ht="30" customHeight="1">
      <c r="A225" s="1741"/>
      <c r="B225" s="164" t="s">
        <v>1900</v>
      </c>
      <c r="C225" s="1641"/>
      <c r="D225" s="1743"/>
      <c r="E225" s="105" t="s">
        <v>670</v>
      </c>
      <c r="F225" s="1641"/>
      <c r="G225" s="1743"/>
      <c r="H225" s="105" t="s">
        <v>441</v>
      </c>
      <c r="I225" s="1471"/>
      <c r="J225" s="189">
        <v>160</v>
      </c>
      <c r="K225" s="187" t="s">
        <v>443</v>
      </c>
      <c r="L225" s="1503"/>
      <c r="M225" s="105" t="s">
        <v>484</v>
      </c>
      <c r="N225" s="1426"/>
      <c r="O225" s="175"/>
    </row>
    <row r="226" spans="1:15" s="176" customFormat="1" ht="30" customHeight="1">
      <c r="A226" s="1741" t="s">
        <v>671</v>
      </c>
      <c r="B226" s="164" t="s">
        <v>539</v>
      </c>
      <c r="C226" s="1388">
        <v>16482</v>
      </c>
      <c r="D226" s="1742" t="s">
        <v>1891</v>
      </c>
      <c r="E226" s="105" t="s">
        <v>670</v>
      </c>
      <c r="F226" s="1388">
        <v>44</v>
      </c>
      <c r="G226" s="1742" t="s">
        <v>1891</v>
      </c>
      <c r="H226" s="105" t="s">
        <v>670</v>
      </c>
      <c r="I226" s="1471" t="s">
        <v>544</v>
      </c>
      <c r="J226" s="189">
        <v>3303</v>
      </c>
      <c r="K226" s="182" t="s">
        <v>1891</v>
      </c>
      <c r="L226" s="1503"/>
      <c r="M226" s="105" t="s">
        <v>474</v>
      </c>
      <c r="N226" s="1426" t="s">
        <v>482</v>
      </c>
      <c r="O226" s="175"/>
    </row>
    <row r="227" spans="1:15" s="176" customFormat="1" ht="30" customHeight="1">
      <c r="A227" s="1741"/>
      <c r="B227" s="164" t="s">
        <v>1900</v>
      </c>
      <c r="C227" s="1641"/>
      <c r="D227" s="1743"/>
      <c r="E227" s="105" t="s">
        <v>670</v>
      </c>
      <c r="F227" s="1641"/>
      <c r="G227" s="1743"/>
      <c r="H227" s="105" t="s">
        <v>441</v>
      </c>
      <c r="I227" s="1471"/>
      <c r="J227" s="189">
        <v>162</v>
      </c>
      <c r="K227" s="187" t="s">
        <v>443</v>
      </c>
      <c r="L227" s="1503"/>
      <c r="M227" s="105" t="s">
        <v>484</v>
      </c>
      <c r="N227" s="1426"/>
      <c r="O227" s="175"/>
    </row>
    <row r="228" spans="1:15" s="176" customFormat="1" ht="30" customHeight="1">
      <c r="A228" s="1741" t="s">
        <v>672</v>
      </c>
      <c r="B228" s="164" t="s">
        <v>539</v>
      </c>
      <c r="C228" s="1388">
        <v>16482</v>
      </c>
      <c r="D228" s="1742" t="s">
        <v>1891</v>
      </c>
      <c r="E228" s="105" t="s">
        <v>486</v>
      </c>
      <c r="F228" s="1388">
        <v>40</v>
      </c>
      <c r="G228" s="1742" t="s">
        <v>1891</v>
      </c>
      <c r="H228" s="105" t="s">
        <v>486</v>
      </c>
      <c r="I228" s="1471" t="s">
        <v>544</v>
      </c>
      <c r="J228" s="189">
        <v>3343</v>
      </c>
      <c r="K228" s="182" t="s">
        <v>1891</v>
      </c>
      <c r="L228" s="1503"/>
      <c r="M228" s="105" t="s">
        <v>488</v>
      </c>
      <c r="N228" s="1426" t="s">
        <v>482</v>
      </c>
      <c r="O228" s="175"/>
    </row>
    <row r="229" spans="1:15" s="176" customFormat="1" ht="30" customHeight="1">
      <c r="A229" s="1741"/>
      <c r="B229" s="164" t="s">
        <v>1900</v>
      </c>
      <c r="C229" s="1641"/>
      <c r="D229" s="1743"/>
      <c r="E229" s="105" t="s">
        <v>486</v>
      </c>
      <c r="F229" s="1641"/>
      <c r="G229" s="1743"/>
      <c r="H229" s="105" t="s">
        <v>441</v>
      </c>
      <c r="I229" s="1471"/>
      <c r="J229" s="189">
        <v>164</v>
      </c>
      <c r="K229" s="187" t="s">
        <v>443</v>
      </c>
      <c r="L229" s="1503"/>
      <c r="M229" s="105" t="s">
        <v>491</v>
      </c>
      <c r="N229" s="1426"/>
      <c r="O229" s="175"/>
    </row>
    <row r="230" spans="1:15" s="176" customFormat="1" ht="30" customHeight="1">
      <c r="A230" s="1741" t="s">
        <v>673</v>
      </c>
      <c r="B230" s="164" t="s">
        <v>539</v>
      </c>
      <c r="C230" s="1388">
        <v>16482</v>
      </c>
      <c r="D230" s="1742" t="s">
        <v>1891</v>
      </c>
      <c r="E230" s="105" t="s">
        <v>486</v>
      </c>
      <c r="F230" s="1388">
        <v>47</v>
      </c>
      <c r="G230" s="1742" t="s">
        <v>1891</v>
      </c>
      <c r="H230" s="105" t="s">
        <v>486</v>
      </c>
      <c r="I230" s="1471" t="s">
        <v>544</v>
      </c>
      <c r="J230" s="189">
        <v>3390</v>
      </c>
      <c r="K230" s="182" t="s">
        <v>1891</v>
      </c>
      <c r="L230" s="1503"/>
      <c r="M230" s="105" t="s">
        <v>488</v>
      </c>
      <c r="N230" s="1426" t="s">
        <v>482</v>
      </c>
      <c r="O230" s="175"/>
    </row>
    <row r="231" spans="1:15" s="176" customFormat="1" ht="30" customHeight="1">
      <c r="A231" s="1741"/>
      <c r="B231" s="164" t="s">
        <v>1900</v>
      </c>
      <c r="C231" s="1641"/>
      <c r="D231" s="1743"/>
      <c r="E231" s="105" t="s">
        <v>486</v>
      </c>
      <c r="F231" s="1641"/>
      <c r="G231" s="1743"/>
      <c r="H231" s="105" t="s">
        <v>441</v>
      </c>
      <c r="I231" s="1471"/>
      <c r="J231" s="189">
        <v>166</v>
      </c>
      <c r="K231" s="187" t="s">
        <v>443</v>
      </c>
      <c r="L231" s="1503"/>
      <c r="M231" s="105" t="s">
        <v>491</v>
      </c>
      <c r="N231" s="1426"/>
      <c r="O231" s="175"/>
    </row>
    <row r="232" spans="1:15" s="176" customFormat="1" ht="30" customHeight="1">
      <c r="A232" s="1741" t="s">
        <v>674</v>
      </c>
      <c r="B232" s="164" t="s">
        <v>539</v>
      </c>
      <c r="C232" s="1388">
        <v>16482</v>
      </c>
      <c r="D232" s="1742" t="s">
        <v>1891</v>
      </c>
      <c r="E232" s="105" t="s">
        <v>675</v>
      </c>
      <c r="F232" s="1388">
        <v>40</v>
      </c>
      <c r="G232" s="1742" t="s">
        <v>1891</v>
      </c>
      <c r="H232" s="105" t="s">
        <v>675</v>
      </c>
      <c r="I232" s="1471" t="s">
        <v>544</v>
      </c>
      <c r="J232" s="189">
        <v>3430</v>
      </c>
      <c r="K232" s="182" t="s">
        <v>1891</v>
      </c>
      <c r="L232" s="1503"/>
      <c r="M232" s="105" t="s">
        <v>676</v>
      </c>
      <c r="N232" s="1426" t="s">
        <v>482</v>
      </c>
      <c r="O232" s="175"/>
    </row>
    <row r="233" spans="1:15" s="176" customFormat="1" ht="30" customHeight="1">
      <c r="A233" s="1741"/>
      <c r="B233" s="164" t="s">
        <v>1900</v>
      </c>
      <c r="C233" s="1641"/>
      <c r="D233" s="1743"/>
      <c r="E233" s="105" t="s">
        <v>675</v>
      </c>
      <c r="F233" s="1641"/>
      <c r="G233" s="1743"/>
      <c r="H233" s="105" t="s">
        <v>441</v>
      </c>
      <c r="I233" s="1471"/>
      <c r="J233" s="189">
        <v>168</v>
      </c>
      <c r="K233" s="187" t="s">
        <v>443</v>
      </c>
      <c r="L233" s="1503"/>
      <c r="M233" s="105" t="s">
        <v>491</v>
      </c>
      <c r="N233" s="1426"/>
      <c r="O233" s="175"/>
    </row>
    <row r="234" spans="1:15" s="176" customFormat="1" ht="30" customHeight="1">
      <c r="A234" s="1741" t="s">
        <v>677</v>
      </c>
      <c r="B234" s="164" t="s">
        <v>539</v>
      </c>
      <c r="C234" s="1388">
        <v>16482</v>
      </c>
      <c r="D234" s="1742" t="s">
        <v>1891</v>
      </c>
      <c r="E234" s="105" t="s">
        <v>678</v>
      </c>
      <c r="F234" s="1388">
        <v>40</v>
      </c>
      <c r="G234" s="1742" t="s">
        <v>1891</v>
      </c>
      <c r="H234" s="105" t="s">
        <v>678</v>
      </c>
      <c r="I234" s="1471" t="s">
        <v>544</v>
      </c>
      <c r="J234" s="189">
        <v>3470</v>
      </c>
      <c r="K234" s="182" t="s">
        <v>1891</v>
      </c>
      <c r="L234" s="1503"/>
      <c r="M234" s="105" t="s">
        <v>474</v>
      </c>
      <c r="N234" s="1426" t="s">
        <v>482</v>
      </c>
      <c r="O234" s="175"/>
    </row>
    <row r="235" spans="1:15" s="176" customFormat="1" ht="30" customHeight="1">
      <c r="A235" s="1741"/>
      <c r="B235" s="164" t="s">
        <v>1900</v>
      </c>
      <c r="C235" s="1641"/>
      <c r="D235" s="1743"/>
      <c r="E235" s="105" t="s">
        <v>678</v>
      </c>
      <c r="F235" s="1641"/>
      <c r="G235" s="1743"/>
      <c r="H235" s="105" t="s">
        <v>441</v>
      </c>
      <c r="I235" s="1471"/>
      <c r="J235" s="189">
        <v>170</v>
      </c>
      <c r="K235" s="187" t="s">
        <v>443</v>
      </c>
      <c r="L235" s="1503"/>
      <c r="M235" s="105" t="s">
        <v>484</v>
      </c>
      <c r="N235" s="1426"/>
      <c r="O235" s="175"/>
    </row>
    <row r="236" spans="1:15" s="176" customFormat="1" ht="30" customHeight="1">
      <c r="A236" s="1741" t="s">
        <v>679</v>
      </c>
      <c r="B236" s="164" t="s">
        <v>539</v>
      </c>
      <c r="C236" s="1388">
        <v>16482</v>
      </c>
      <c r="D236" s="1742" t="s">
        <v>1891</v>
      </c>
      <c r="E236" s="105" t="s">
        <v>678</v>
      </c>
      <c r="F236" s="1388">
        <v>49</v>
      </c>
      <c r="G236" s="1742" t="s">
        <v>1891</v>
      </c>
      <c r="H236" s="105" t="s">
        <v>678</v>
      </c>
      <c r="I236" s="1471" t="s">
        <v>544</v>
      </c>
      <c r="J236" s="189">
        <v>3519</v>
      </c>
      <c r="K236" s="182" t="s">
        <v>1891</v>
      </c>
      <c r="L236" s="1503"/>
      <c r="M236" s="105" t="s">
        <v>474</v>
      </c>
      <c r="N236" s="1426" t="s">
        <v>482</v>
      </c>
      <c r="O236" s="175"/>
    </row>
    <row r="237" spans="1:15" s="176" customFormat="1" ht="30" customHeight="1">
      <c r="A237" s="1741"/>
      <c r="B237" s="164" t="s">
        <v>1900</v>
      </c>
      <c r="C237" s="1641"/>
      <c r="D237" s="1743"/>
      <c r="E237" s="105" t="s">
        <v>678</v>
      </c>
      <c r="F237" s="1641"/>
      <c r="G237" s="1743"/>
      <c r="H237" s="105" t="s">
        <v>441</v>
      </c>
      <c r="I237" s="1471"/>
      <c r="J237" s="189">
        <v>172</v>
      </c>
      <c r="K237" s="187" t="s">
        <v>443</v>
      </c>
      <c r="L237" s="1503"/>
      <c r="M237" s="105" t="s">
        <v>484</v>
      </c>
      <c r="N237" s="1426"/>
      <c r="O237" s="175"/>
    </row>
    <row r="238" spans="1:15" s="176" customFormat="1" ht="30" customHeight="1">
      <c r="A238" s="1741" t="s">
        <v>680</v>
      </c>
      <c r="B238" s="164" t="s">
        <v>539</v>
      </c>
      <c r="C238" s="1388">
        <v>16482</v>
      </c>
      <c r="D238" s="1742" t="s">
        <v>1891</v>
      </c>
      <c r="E238" s="105" t="s">
        <v>534</v>
      </c>
      <c r="F238" s="1388">
        <v>39</v>
      </c>
      <c r="G238" s="1742" t="s">
        <v>1891</v>
      </c>
      <c r="H238" s="105" t="s">
        <v>534</v>
      </c>
      <c r="I238" s="1471" t="s">
        <v>544</v>
      </c>
      <c r="J238" s="189">
        <v>3558</v>
      </c>
      <c r="K238" s="182" t="s">
        <v>1891</v>
      </c>
      <c r="L238" s="1503"/>
      <c r="M238" s="105" t="s">
        <v>488</v>
      </c>
      <c r="N238" s="1426" t="s">
        <v>482</v>
      </c>
      <c r="O238" s="175"/>
    </row>
    <row r="239" spans="1:15" s="176" customFormat="1" ht="30" customHeight="1">
      <c r="A239" s="1741"/>
      <c r="B239" s="164" t="s">
        <v>1900</v>
      </c>
      <c r="C239" s="1641"/>
      <c r="D239" s="1743"/>
      <c r="E239" s="105" t="s">
        <v>534</v>
      </c>
      <c r="F239" s="1641"/>
      <c r="G239" s="1743"/>
      <c r="H239" s="105" t="s">
        <v>441</v>
      </c>
      <c r="I239" s="1471"/>
      <c r="J239" s="189">
        <v>174</v>
      </c>
      <c r="K239" s="187" t="s">
        <v>443</v>
      </c>
      <c r="L239" s="1503"/>
      <c r="M239" s="105" t="s">
        <v>484</v>
      </c>
      <c r="N239" s="1426"/>
      <c r="O239" s="175"/>
    </row>
    <row r="240" spans="1:15" s="176" customFormat="1" ht="30" customHeight="1">
      <c r="A240" s="1741" t="s">
        <v>681</v>
      </c>
      <c r="B240" s="164" t="s">
        <v>539</v>
      </c>
      <c r="C240" s="1388">
        <v>16482</v>
      </c>
      <c r="D240" s="1742" t="s">
        <v>1891</v>
      </c>
      <c r="E240" s="105" t="s">
        <v>682</v>
      </c>
      <c r="F240" s="1388">
        <v>39</v>
      </c>
      <c r="G240" s="1742" t="s">
        <v>1891</v>
      </c>
      <c r="H240" s="105" t="s">
        <v>682</v>
      </c>
      <c r="I240" s="1471" t="s">
        <v>544</v>
      </c>
      <c r="J240" s="189">
        <v>3597</v>
      </c>
      <c r="K240" s="182" t="s">
        <v>1891</v>
      </c>
      <c r="L240" s="1503"/>
      <c r="M240" s="105" t="s">
        <v>474</v>
      </c>
      <c r="N240" s="1426" t="s">
        <v>482</v>
      </c>
      <c r="O240" s="175"/>
    </row>
    <row r="241" spans="1:15" s="176" customFormat="1" ht="30" customHeight="1">
      <c r="A241" s="1741"/>
      <c r="B241" s="164" t="s">
        <v>1900</v>
      </c>
      <c r="C241" s="1641"/>
      <c r="D241" s="1743"/>
      <c r="E241" s="105" t="s">
        <v>682</v>
      </c>
      <c r="F241" s="1641"/>
      <c r="G241" s="1743"/>
      <c r="H241" s="105" t="s">
        <v>441</v>
      </c>
      <c r="I241" s="1471"/>
      <c r="J241" s="189">
        <v>178</v>
      </c>
      <c r="K241" s="187" t="s">
        <v>443</v>
      </c>
      <c r="L241" s="1503"/>
      <c r="M241" s="105" t="s">
        <v>484</v>
      </c>
      <c r="N241" s="1426"/>
      <c r="O241" s="175"/>
    </row>
    <row r="242" spans="1:15" s="176" customFormat="1" ht="30" customHeight="1">
      <c r="A242" s="1741" t="s">
        <v>683</v>
      </c>
      <c r="B242" s="164" t="s">
        <v>539</v>
      </c>
      <c r="C242" s="1388">
        <v>16482</v>
      </c>
      <c r="D242" s="1742" t="s">
        <v>1891</v>
      </c>
      <c r="E242" s="105" t="s">
        <v>684</v>
      </c>
      <c r="F242" s="1388">
        <v>39</v>
      </c>
      <c r="G242" s="1742" t="s">
        <v>1891</v>
      </c>
      <c r="H242" s="105" t="s">
        <v>684</v>
      </c>
      <c r="I242" s="1471" t="s">
        <v>544</v>
      </c>
      <c r="J242" s="189">
        <v>3636</v>
      </c>
      <c r="K242" s="182" t="s">
        <v>1891</v>
      </c>
      <c r="L242" s="1503"/>
      <c r="M242" s="105" t="s">
        <v>474</v>
      </c>
      <c r="N242" s="1426" t="s">
        <v>482</v>
      </c>
      <c r="O242" s="175"/>
    </row>
    <row r="243" spans="1:15" s="176" customFormat="1" ht="30" customHeight="1">
      <c r="A243" s="1741"/>
      <c r="B243" s="164" t="s">
        <v>1900</v>
      </c>
      <c r="C243" s="1641"/>
      <c r="D243" s="1743"/>
      <c r="E243" s="105" t="s">
        <v>684</v>
      </c>
      <c r="F243" s="1641"/>
      <c r="G243" s="1743"/>
      <c r="H243" s="105" t="s">
        <v>441</v>
      </c>
      <c r="I243" s="1471"/>
      <c r="J243" s="189">
        <v>180</v>
      </c>
      <c r="K243" s="187" t="s">
        <v>443</v>
      </c>
      <c r="L243" s="1503"/>
      <c r="M243" s="105" t="s">
        <v>484</v>
      </c>
      <c r="N243" s="1426"/>
      <c r="O243" s="175"/>
    </row>
    <row r="244" spans="1:15" s="176" customFormat="1" ht="30" customHeight="1">
      <c r="A244" s="1741" t="s">
        <v>685</v>
      </c>
      <c r="B244" s="164" t="s">
        <v>539</v>
      </c>
      <c r="C244" s="1388">
        <v>16482</v>
      </c>
      <c r="D244" s="1742" t="s">
        <v>1891</v>
      </c>
      <c r="E244" s="105" t="s">
        <v>684</v>
      </c>
      <c r="F244" s="1388">
        <v>49</v>
      </c>
      <c r="G244" s="1742" t="s">
        <v>1891</v>
      </c>
      <c r="H244" s="105" t="s">
        <v>684</v>
      </c>
      <c r="I244" s="1471" t="s">
        <v>544</v>
      </c>
      <c r="J244" s="189">
        <v>3685</v>
      </c>
      <c r="K244" s="182" t="s">
        <v>1891</v>
      </c>
      <c r="L244" s="1503"/>
      <c r="M244" s="105" t="s">
        <v>474</v>
      </c>
      <c r="N244" s="1426" t="s">
        <v>482</v>
      </c>
      <c r="O244" s="175"/>
    </row>
    <row r="245" spans="1:15" s="176" customFormat="1" ht="30" customHeight="1">
      <c r="A245" s="1741"/>
      <c r="B245" s="164" t="s">
        <v>1900</v>
      </c>
      <c r="C245" s="1641"/>
      <c r="D245" s="1743"/>
      <c r="E245" s="105" t="s">
        <v>684</v>
      </c>
      <c r="F245" s="1641"/>
      <c r="G245" s="1743"/>
      <c r="H245" s="105" t="s">
        <v>441</v>
      </c>
      <c r="I245" s="1471"/>
      <c r="J245" s="189">
        <v>182</v>
      </c>
      <c r="K245" s="187" t="s">
        <v>443</v>
      </c>
      <c r="L245" s="1503"/>
      <c r="M245" s="105" t="s">
        <v>484</v>
      </c>
      <c r="N245" s="1426"/>
      <c r="O245" s="175"/>
    </row>
    <row r="246" spans="1:15" s="176" customFormat="1" ht="30" customHeight="1">
      <c r="A246" s="1741" t="s">
        <v>686</v>
      </c>
      <c r="B246" s="164" t="s">
        <v>539</v>
      </c>
      <c r="C246" s="1388">
        <v>16482</v>
      </c>
      <c r="D246" s="1742" t="s">
        <v>1891</v>
      </c>
      <c r="E246" s="105" t="s">
        <v>687</v>
      </c>
      <c r="F246" s="1388">
        <v>41</v>
      </c>
      <c r="G246" s="1742" t="s">
        <v>1891</v>
      </c>
      <c r="H246" s="105" t="s">
        <v>687</v>
      </c>
      <c r="I246" s="1471" t="s">
        <v>544</v>
      </c>
      <c r="J246" s="189">
        <v>3726</v>
      </c>
      <c r="K246" s="182" t="s">
        <v>1891</v>
      </c>
      <c r="L246" s="1503"/>
      <c r="M246" s="105" t="s">
        <v>488</v>
      </c>
      <c r="N246" s="1426" t="s">
        <v>482</v>
      </c>
      <c r="O246" s="175"/>
    </row>
    <row r="247" spans="1:15" s="176" customFormat="1" ht="30" customHeight="1">
      <c r="A247" s="1741"/>
      <c r="B247" s="164" t="s">
        <v>1900</v>
      </c>
      <c r="C247" s="1641"/>
      <c r="D247" s="1743"/>
      <c r="E247" s="105" t="s">
        <v>687</v>
      </c>
      <c r="F247" s="1641"/>
      <c r="G247" s="1743"/>
      <c r="H247" s="105" t="s">
        <v>441</v>
      </c>
      <c r="I247" s="1471"/>
      <c r="J247" s="189">
        <v>184</v>
      </c>
      <c r="K247" s="187" t="s">
        <v>443</v>
      </c>
      <c r="L247" s="1503"/>
      <c r="M247" s="105" t="s">
        <v>688</v>
      </c>
      <c r="N247" s="1426"/>
      <c r="O247" s="175"/>
    </row>
    <row r="248" spans="1:15" s="176" customFormat="1" ht="30" customHeight="1">
      <c r="A248" s="1741" t="s">
        <v>689</v>
      </c>
      <c r="B248" s="164" t="s">
        <v>539</v>
      </c>
      <c r="C248" s="1388">
        <v>16482</v>
      </c>
      <c r="D248" s="1742" t="s">
        <v>1891</v>
      </c>
      <c r="E248" s="105" t="s">
        <v>687</v>
      </c>
      <c r="F248" s="1388">
        <v>44</v>
      </c>
      <c r="G248" s="1742" t="s">
        <v>1891</v>
      </c>
      <c r="H248" s="105" t="s">
        <v>687</v>
      </c>
      <c r="I248" s="1471" t="s">
        <v>544</v>
      </c>
      <c r="J248" s="189">
        <v>3770</v>
      </c>
      <c r="K248" s="182" t="s">
        <v>1891</v>
      </c>
      <c r="L248" s="1503"/>
      <c r="M248" s="105" t="s">
        <v>488</v>
      </c>
      <c r="N248" s="1426" t="s">
        <v>482</v>
      </c>
      <c r="O248" s="175"/>
    </row>
    <row r="249" spans="1:15" s="176" customFormat="1" ht="30" customHeight="1">
      <c r="A249" s="1741"/>
      <c r="B249" s="164" t="s">
        <v>1900</v>
      </c>
      <c r="C249" s="1641"/>
      <c r="D249" s="1743"/>
      <c r="E249" s="105" t="s">
        <v>687</v>
      </c>
      <c r="F249" s="1641"/>
      <c r="G249" s="1743"/>
      <c r="H249" s="105" t="s">
        <v>441</v>
      </c>
      <c r="I249" s="1471"/>
      <c r="J249" s="189">
        <v>186</v>
      </c>
      <c r="K249" s="187" t="s">
        <v>443</v>
      </c>
      <c r="L249" s="1503"/>
      <c r="M249" s="105" t="s">
        <v>688</v>
      </c>
      <c r="N249" s="1426"/>
      <c r="O249" s="175"/>
    </row>
    <row r="250" spans="1:15" s="176" customFormat="1" ht="30" customHeight="1">
      <c r="A250" s="1741" t="s">
        <v>690</v>
      </c>
      <c r="B250" s="164" t="s">
        <v>539</v>
      </c>
      <c r="C250" s="1388">
        <v>16482</v>
      </c>
      <c r="D250" s="1742" t="s">
        <v>1891</v>
      </c>
      <c r="E250" s="105" t="s">
        <v>691</v>
      </c>
      <c r="F250" s="1388">
        <v>39</v>
      </c>
      <c r="G250" s="1742" t="s">
        <v>1891</v>
      </c>
      <c r="H250" s="105" t="s">
        <v>691</v>
      </c>
      <c r="I250" s="1471" t="s">
        <v>544</v>
      </c>
      <c r="J250" s="189">
        <v>3809</v>
      </c>
      <c r="K250" s="182" t="s">
        <v>1891</v>
      </c>
      <c r="L250" s="1503"/>
      <c r="M250" s="105" t="s">
        <v>474</v>
      </c>
      <c r="N250" s="1426" t="s">
        <v>482</v>
      </c>
      <c r="O250" s="175"/>
    </row>
    <row r="251" spans="1:15" s="176" customFormat="1" ht="30" customHeight="1">
      <c r="A251" s="1741"/>
      <c r="B251" s="164" t="s">
        <v>1900</v>
      </c>
      <c r="C251" s="1641"/>
      <c r="D251" s="1743"/>
      <c r="E251" s="105" t="s">
        <v>691</v>
      </c>
      <c r="F251" s="1641"/>
      <c r="G251" s="1743"/>
      <c r="H251" s="105" t="s">
        <v>441</v>
      </c>
      <c r="I251" s="1471"/>
      <c r="J251" s="189">
        <v>188</v>
      </c>
      <c r="K251" s="187" t="s">
        <v>443</v>
      </c>
      <c r="L251" s="1503"/>
      <c r="M251" s="105" t="s">
        <v>484</v>
      </c>
      <c r="N251" s="1426"/>
      <c r="O251" s="175"/>
    </row>
    <row r="252" spans="1:15" s="176" customFormat="1" ht="30" customHeight="1">
      <c r="A252" s="1741" t="s">
        <v>692</v>
      </c>
      <c r="B252" s="164" t="s">
        <v>539</v>
      </c>
      <c r="C252" s="1388">
        <v>16482</v>
      </c>
      <c r="D252" s="1742" t="s">
        <v>1891</v>
      </c>
      <c r="E252" s="105" t="s">
        <v>536</v>
      </c>
      <c r="F252" s="1388">
        <v>39</v>
      </c>
      <c r="G252" s="1742" t="s">
        <v>1891</v>
      </c>
      <c r="H252" s="105" t="s">
        <v>536</v>
      </c>
      <c r="I252" s="1471" t="s">
        <v>544</v>
      </c>
      <c r="J252" s="189">
        <v>3818</v>
      </c>
      <c r="K252" s="182" t="s">
        <v>1891</v>
      </c>
      <c r="L252" s="1503"/>
      <c r="M252" s="105" t="s">
        <v>474</v>
      </c>
      <c r="N252" s="1426" t="s">
        <v>482</v>
      </c>
      <c r="O252" s="175"/>
    </row>
    <row r="253" spans="1:15" s="176" customFormat="1" ht="30" customHeight="1">
      <c r="A253" s="1741"/>
      <c r="B253" s="164" t="s">
        <v>1900</v>
      </c>
      <c r="C253" s="1641"/>
      <c r="D253" s="1743"/>
      <c r="E253" s="105" t="s">
        <v>536</v>
      </c>
      <c r="F253" s="1641"/>
      <c r="G253" s="1743"/>
      <c r="H253" s="105" t="s">
        <v>441</v>
      </c>
      <c r="I253" s="1471"/>
      <c r="J253" s="189">
        <v>190</v>
      </c>
      <c r="K253" s="187" t="s">
        <v>443</v>
      </c>
      <c r="L253" s="1503"/>
      <c r="M253" s="105" t="s">
        <v>484</v>
      </c>
      <c r="N253" s="1426"/>
      <c r="O253" s="175"/>
    </row>
    <row r="254" spans="1:15" s="176" customFormat="1" ht="30" customHeight="1">
      <c r="A254" s="1741" t="s">
        <v>693</v>
      </c>
      <c r="B254" s="164" t="s">
        <v>539</v>
      </c>
      <c r="C254" s="1388">
        <v>16482</v>
      </c>
      <c r="D254" s="1742" t="s">
        <v>1891</v>
      </c>
      <c r="E254" s="105" t="s">
        <v>536</v>
      </c>
      <c r="F254" s="1388">
        <v>44</v>
      </c>
      <c r="G254" s="1742" t="s">
        <v>1891</v>
      </c>
      <c r="H254" s="105" t="s">
        <v>536</v>
      </c>
      <c r="I254" s="1471" t="s">
        <v>544</v>
      </c>
      <c r="J254" s="189">
        <v>3862</v>
      </c>
      <c r="K254" s="182" t="s">
        <v>1891</v>
      </c>
      <c r="L254" s="1503"/>
      <c r="M254" s="105" t="s">
        <v>474</v>
      </c>
      <c r="N254" s="1426" t="s">
        <v>482</v>
      </c>
      <c r="O254" s="175"/>
    </row>
    <row r="255" spans="1:15" s="176" customFormat="1" ht="30" customHeight="1">
      <c r="A255" s="1741"/>
      <c r="B255" s="164" t="s">
        <v>1900</v>
      </c>
      <c r="C255" s="1641"/>
      <c r="D255" s="1743"/>
      <c r="E255" s="105" t="s">
        <v>536</v>
      </c>
      <c r="F255" s="1641"/>
      <c r="G255" s="1743"/>
      <c r="H255" s="105" t="s">
        <v>441</v>
      </c>
      <c r="I255" s="1471"/>
      <c r="J255" s="189">
        <v>192</v>
      </c>
      <c r="K255" s="187" t="s">
        <v>443</v>
      </c>
      <c r="L255" s="1503"/>
      <c r="M255" s="105" t="s">
        <v>484</v>
      </c>
      <c r="N255" s="1426"/>
      <c r="O255" s="175"/>
    </row>
    <row r="256" spans="1:15" s="176" customFormat="1" ht="30" customHeight="1">
      <c r="A256" s="1741" t="s">
        <v>694</v>
      </c>
      <c r="B256" s="164" t="s">
        <v>539</v>
      </c>
      <c r="C256" s="1388">
        <v>16482</v>
      </c>
      <c r="D256" s="1742" t="s">
        <v>1891</v>
      </c>
      <c r="E256" s="105" t="s">
        <v>695</v>
      </c>
      <c r="F256" s="1388">
        <v>38</v>
      </c>
      <c r="G256" s="1742" t="s">
        <v>1891</v>
      </c>
      <c r="H256" s="105" t="s">
        <v>695</v>
      </c>
      <c r="I256" s="1471" t="s">
        <v>544</v>
      </c>
      <c r="J256" s="189">
        <v>3900</v>
      </c>
      <c r="K256" s="182" t="s">
        <v>1891</v>
      </c>
      <c r="L256" s="1503"/>
      <c r="M256" s="105" t="s">
        <v>488</v>
      </c>
      <c r="N256" s="1426" t="s">
        <v>482</v>
      </c>
      <c r="O256" s="175"/>
    </row>
    <row r="257" spans="1:15" s="176" customFormat="1" ht="30" customHeight="1">
      <c r="A257" s="1741"/>
      <c r="B257" s="164" t="s">
        <v>1900</v>
      </c>
      <c r="C257" s="1641"/>
      <c r="D257" s="1743"/>
      <c r="E257" s="105" t="s">
        <v>695</v>
      </c>
      <c r="F257" s="1641"/>
      <c r="G257" s="1743"/>
      <c r="H257" s="105" t="s">
        <v>441</v>
      </c>
      <c r="I257" s="1471"/>
      <c r="J257" s="189">
        <v>194</v>
      </c>
      <c r="K257" s="187" t="s">
        <v>443</v>
      </c>
      <c r="L257" s="1503"/>
      <c r="M257" s="105" t="s">
        <v>484</v>
      </c>
      <c r="N257" s="1426"/>
      <c r="O257" s="175"/>
    </row>
    <row r="258" spans="1:15" s="176" customFormat="1" ht="30" customHeight="1">
      <c r="A258" s="1741" t="s">
        <v>696</v>
      </c>
      <c r="B258" s="164" t="s">
        <v>539</v>
      </c>
      <c r="C258" s="1388">
        <v>16482</v>
      </c>
      <c r="D258" s="1742" t="s">
        <v>1891</v>
      </c>
      <c r="E258" s="105" t="s">
        <v>697</v>
      </c>
      <c r="F258" s="1388">
        <v>39.5</v>
      </c>
      <c r="G258" s="1742" t="s">
        <v>1891</v>
      </c>
      <c r="H258" s="105" t="s">
        <v>697</v>
      </c>
      <c r="I258" s="1471" t="s">
        <v>544</v>
      </c>
      <c r="J258" s="189">
        <v>3939.5</v>
      </c>
      <c r="K258" s="182" t="s">
        <v>1891</v>
      </c>
      <c r="L258" s="1503"/>
      <c r="M258" s="105" t="s">
        <v>488</v>
      </c>
      <c r="N258" s="1426" t="s">
        <v>482</v>
      </c>
      <c r="O258" s="175"/>
    </row>
    <row r="259" spans="1:15" s="176" customFormat="1" ht="30" customHeight="1">
      <c r="A259" s="1741"/>
      <c r="B259" s="164" t="s">
        <v>1900</v>
      </c>
      <c r="C259" s="1641"/>
      <c r="D259" s="1743"/>
      <c r="E259" s="105" t="s">
        <v>697</v>
      </c>
      <c r="F259" s="1641"/>
      <c r="G259" s="1743"/>
      <c r="H259" s="105" t="s">
        <v>441</v>
      </c>
      <c r="I259" s="1471"/>
      <c r="J259" s="189">
        <v>196</v>
      </c>
      <c r="K259" s="187" t="s">
        <v>443</v>
      </c>
      <c r="L259" s="1503"/>
      <c r="M259" s="105" t="s">
        <v>491</v>
      </c>
      <c r="N259" s="1426"/>
      <c r="O259" s="175"/>
    </row>
    <row r="260" spans="1:15" s="176" customFormat="1" ht="30" customHeight="1">
      <c r="A260" s="1741" t="s">
        <v>698</v>
      </c>
      <c r="B260" s="164" t="s">
        <v>539</v>
      </c>
      <c r="C260" s="1388">
        <v>16482</v>
      </c>
      <c r="D260" s="1742" t="s">
        <v>1891</v>
      </c>
      <c r="E260" s="105" t="s">
        <v>699</v>
      </c>
      <c r="F260" s="1388">
        <v>38</v>
      </c>
      <c r="G260" s="1742" t="s">
        <v>1891</v>
      </c>
      <c r="H260" s="105" t="s">
        <v>699</v>
      </c>
      <c r="I260" s="1471" t="s">
        <v>544</v>
      </c>
      <c r="J260" s="189">
        <v>3977.5</v>
      </c>
      <c r="K260" s="182" t="s">
        <v>1891</v>
      </c>
      <c r="L260" s="1503"/>
      <c r="M260" s="105" t="s">
        <v>474</v>
      </c>
      <c r="N260" s="1426" t="s">
        <v>482</v>
      </c>
      <c r="O260" s="175"/>
    </row>
    <row r="261" spans="1:15" s="176" customFormat="1" ht="30" customHeight="1">
      <c r="A261" s="1741"/>
      <c r="B261" s="164" t="s">
        <v>1900</v>
      </c>
      <c r="C261" s="1641"/>
      <c r="D261" s="1743"/>
      <c r="E261" s="105" t="s">
        <v>699</v>
      </c>
      <c r="F261" s="1641"/>
      <c r="G261" s="1743"/>
      <c r="H261" s="105" t="s">
        <v>441</v>
      </c>
      <c r="I261" s="1471"/>
      <c r="J261" s="189">
        <v>198</v>
      </c>
      <c r="K261" s="187" t="s">
        <v>443</v>
      </c>
      <c r="L261" s="1503"/>
      <c r="M261" s="105" t="s">
        <v>484</v>
      </c>
      <c r="N261" s="1426"/>
      <c r="O261" s="175"/>
    </row>
    <row r="262" spans="1:15" s="176" customFormat="1" ht="30" customHeight="1">
      <c r="A262" s="1741" t="s">
        <v>700</v>
      </c>
      <c r="B262" s="164" t="s">
        <v>539</v>
      </c>
      <c r="C262" s="1388">
        <v>16482</v>
      </c>
      <c r="D262" s="1742" t="s">
        <v>1891</v>
      </c>
      <c r="E262" s="105" t="s">
        <v>699</v>
      </c>
      <c r="F262" s="1388">
        <v>41.5</v>
      </c>
      <c r="G262" s="1742" t="s">
        <v>1891</v>
      </c>
      <c r="H262" s="105" t="s">
        <v>699</v>
      </c>
      <c r="I262" s="1471" t="s">
        <v>544</v>
      </c>
      <c r="J262" s="189">
        <v>4019</v>
      </c>
      <c r="K262" s="182" t="s">
        <v>1891</v>
      </c>
      <c r="L262" s="1503"/>
      <c r="M262" s="105" t="s">
        <v>474</v>
      </c>
      <c r="N262" s="1426" t="s">
        <v>482</v>
      </c>
      <c r="O262" s="175"/>
    </row>
    <row r="263" spans="1:15" s="176" customFormat="1" ht="30" customHeight="1">
      <c r="A263" s="1741"/>
      <c r="B263" s="164" t="s">
        <v>1900</v>
      </c>
      <c r="C263" s="1641"/>
      <c r="D263" s="1743"/>
      <c r="E263" s="105" t="s">
        <v>699</v>
      </c>
      <c r="F263" s="1641"/>
      <c r="G263" s="1743"/>
      <c r="H263" s="105" t="s">
        <v>441</v>
      </c>
      <c r="I263" s="1471"/>
      <c r="J263" s="189">
        <v>200</v>
      </c>
      <c r="K263" s="187" t="s">
        <v>443</v>
      </c>
      <c r="L263" s="1503"/>
      <c r="M263" s="105" t="s">
        <v>484</v>
      </c>
      <c r="N263" s="1426"/>
      <c r="O263" s="175"/>
    </row>
    <row r="264" spans="1:15" s="176" customFormat="1" ht="30" customHeight="1">
      <c r="A264" s="1741" t="s">
        <v>701</v>
      </c>
      <c r="B264" s="164" t="s">
        <v>539</v>
      </c>
      <c r="C264" s="1388">
        <v>16482</v>
      </c>
      <c r="D264" s="1742" t="s">
        <v>1891</v>
      </c>
      <c r="E264" s="105" t="s">
        <v>702</v>
      </c>
      <c r="F264" s="1388">
        <v>38</v>
      </c>
      <c r="G264" s="1742" t="s">
        <v>1891</v>
      </c>
      <c r="H264" s="105" t="s">
        <v>702</v>
      </c>
      <c r="I264" s="1471" t="s">
        <v>544</v>
      </c>
      <c r="J264" s="189">
        <v>4057</v>
      </c>
      <c r="K264" s="182" t="s">
        <v>1891</v>
      </c>
      <c r="L264" s="1503"/>
      <c r="M264" s="105" t="s">
        <v>481</v>
      </c>
      <c r="N264" s="1426" t="s">
        <v>482</v>
      </c>
      <c r="O264" s="175"/>
    </row>
    <row r="265" spans="1:15" s="176" customFormat="1" ht="30" customHeight="1">
      <c r="A265" s="1741"/>
      <c r="B265" s="164" t="s">
        <v>1900</v>
      </c>
      <c r="C265" s="1641"/>
      <c r="D265" s="1743"/>
      <c r="E265" s="105" t="s">
        <v>702</v>
      </c>
      <c r="F265" s="1641"/>
      <c r="G265" s="1743"/>
      <c r="H265" s="105" t="s">
        <v>441</v>
      </c>
      <c r="I265" s="1471"/>
      <c r="J265" s="189">
        <v>202</v>
      </c>
      <c r="K265" s="187" t="s">
        <v>443</v>
      </c>
      <c r="L265" s="1503"/>
      <c r="M265" s="105" t="s">
        <v>484</v>
      </c>
      <c r="N265" s="1426"/>
      <c r="O265" s="175"/>
    </row>
    <row r="266" spans="1:15" s="176" customFormat="1" ht="30" customHeight="1">
      <c r="A266" s="1741" t="s">
        <v>703</v>
      </c>
      <c r="B266" s="164" t="s">
        <v>539</v>
      </c>
      <c r="C266" s="1388">
        <v>16482</v>
      </c>
      <c r="D266" s="1742" t="s">
        <v>1891</v>
      </c>
      <c r="E266" s="105" t="s">
        <v>702</v>
      </c>
      <c r="F266" s="1388">
        <v>38</v>
      </c>
      <c r="G266" s="1742" t="s">
        <v>1891</v>
      </c>
      <c r="H266" s="105" t="s">
        <v>702</v>
      </c>
      <c r="I266" s="1471" t="s">
        <v>544</v>
      </c>
      <c r="J266" s="189">
        <v>4095</v>
      </c>
      <c r="K266" s="182" t="s">
        <v>1891</v>
      </c>
      <c r="L266" s="1503"/>
      <c r="M266" s="105" t="s">
        <v>481</v>
      </c>
      <c r="N266" s="1426" t="s">
        <v>482</v>
      </c>
      <c r="O266" s="175"/>
    </row>
    <row r="267" spans="1:15" s="176" customFormat="1" ht="30" customHeight="1">
      <c r="A267" s="1741"/>
      <c r="B267" s="164" t="s">
        <v>1900</v>
      </c>
      <c r="C267" s="1641"/>
      <c r="D267" s="1743"/>
      <c r="E267" s="105" t="s">
        <v>702</v>
      </c>
      <c r="F267" s="1641"/>
      <c r="G267" s="1743"/>
      <c r="H267" s="105" t="s">
        <v>441</v>
      </c>
      <c r="I267" s="1471"/>
      <c r="J267" s="189">
        <v>204</v>
      </c>
      <c r="K267" s="187" t="s">
        <v>443</v>
      </c>
      <c r="L267" s="1503"/>
      <c r="M267" s="105" t="s">
        <v>484</v>
      </c>
      <c r="N267" s="1426"/>
      <c r="O267" s="175"/>
    </row>
    <row r="268" spans="1:15" s="176" customFormat="1" ht="30" customHeight="1">
      <c r="A268" s="1741" t="s">
        <v>704</v>
      </c>
      <c r="B268" s="164" t="s">
        <v>539</v>
      </c>
      <c r="C268" s="1388">
        <v>16482</v>
      </c>
      <c r="D268" s="1742" t="s">
        <v>1891</v>
      </c>
      <c r="E268" s="105" t="s">
        <v>705</v>
      </c>
      <c r="F268" s="1388">
        <v>38</v>
      </c>
      <c r="G268" s="1742" t="s">
        <v>1891</v>
      </c>
      <c r="H268" s="105" t="s">
        <v>705</v>
      </c>
      <c r="I268" s="1471" t="s">
        <v>544</v>
      </c>
      <c r="J268" s="189">
        <v>4133</v>
      </c>
      <c r="K268" s="182" t="s">
        <v>1891</v>
      </c>
      <c r="L268" s="1503"/>
      <c r="M268" s="105" t="s">
        <v>516</v>
      </c>
      <c r="N268" s="1426" t="s">
        <v>482</v>
      </c>
      <c r="O268" s="175"/>
    </row>
    <row r="269" spans="1:15" s="176" customFormat="1" ht="30" customHeight="1">
      <c r="A269" s="1741"/>
      <c r="B269" s="164" t="s">
        <v>1900</v>
      </c>
      <c r="C269" s="1641"/>
      <c r="D269" s="1743"/>
      <c r="E269" s="105" t="s">
        <v>705</v>
      </c>
      <c r="F269" s="1641"/>
      <c r="G269" s="1743"/>
      <c r="H269" s="105" t="s">
        <v>441</v>
      </c>
      <c r="I269" s="1471"/>
      <c r="J269" s="189">
        <v>206</v>
      </c>
      <c r="K269" s="187" t="s">
        <v>443</v>
      </c>
      <c r="L269" s="1503"/>
      <c r="M269" s="105" t="s">
        <v>484</v>
      </c>
      <c r="N269" s="1426"/>
      <c r="O269" s="175"/>
    </row>
    <row r="270" spans="1:15" s="176" customFormat="1" ht="30" customHeight="1">
      <c r="A270" s="1741" t="s">
        <v>706</v>
      </c>
      <c r="B270" s="164" t="s">
        <v>539</v>
      </c>
      <c r="C270" s="1388">
        <v>16482</v>
      </c>
      <c r="D270" s="1742" t="s">
        <v>1891</v>
      </c>
      <c r="E270" s="105" t="s">
        <v>705</v>
      </c>
      <c r="F270" s="1388">
        <v>38</v>
      </c>
      <c r="G270" s="1742" t="s">
        <v>1891</v>
      </c>
      <c r="H270" s="105" t="s">
        <v>705</v>
      </c>
      <c r="I270" s="1471" t="s">
        <v>544</v>
      </c>
      <c r="J270" s="189">
        <v>4171</v>
      </c>
      <c r="K270" s="182" t="s">
        <v>1891</v>
      </c>
      <c r="L270" s="1503"/>
      <c r="M270" s="105" t="s">
        <v>516</v>
      </c>
      <c r="N270" s="1426" t="s">
        <v>482</v>
      </c>
      <c r="O270" s="175"/>
    </row>
    <row r="271" spans="1:15" s="176" customFormat="1" ht="30" customHeight="1">
      <c r="A271" s="1741"/>
      <c r="B271" s="164" t="s">
        <v>1900</v>
      </c>
      <c r="C271" s="1641"/>
      <c r="D271" s="1743"/>
      <c r="E271" s="105" t="s">
        <v>705</v>
      </c>
      <c r="F271" s="1641"/>
      <c r="G271" s="1743"/>
      <c r="H271" s="105" t="s">
        <v>441</v>
      </c>
      <c r="I271" s="1471"/>
      <c r="J271" s="189">
        <v>208</v>
      </c>
      <c r="K271" s="187" t="s">
        <v>443</v>
      </c>
      <c r="L271" s="1503"/>
      <c r="M271" s="105" t="s">
        <v>484</v>
      </c>
      <c r="N271" s="1426"/>
      <c r="O271" s="175"/>
    </row>
    <row r="272" spans="1:15" s="176" customFormat="1" ht="30" customHeight="1">
      <c r="A272" s="1741" t="s">
        <v>707</v>
      </c>
      <c r="B272" s="164" t="s">
        <v>539</v>
      </c>
      <c r="C272" s="1388">
        <v>16482</v>
      </c>
      <c r="D272" s="1742" t="s">
        <v>1891</v>
      </c>
      <c r="E272" s="105" t="s">
        <v>708</v>
      </c>
      <c r="F272" s="1388">
        <v>38</v>
      </c>
      <c r="G272" s="1742" t="s">
        <v>1891</v>
      </c>
      <c r="H272" s="105" t="s">
        <v>708</v>
      </c>
      <c r="I272" s="1471" t="s">
        <v>544</v>
      </c>
      <c r="J272" s="189">
        <v>4209</v>
      </c>
      <c r="K272" s="182" t="s">
        <v>1891</v>
      </c>
      <c r="L272" s="1503"/>
      <c r="M272" s="105" t="s">
        <v>488</v>
      </c>
      <c r="N272" s="1426" t="s">
        <v>482</v>
      </c>
      <c r="O272" s="175"/>
    </row>
    <row r="273" spans="1:15" s="176" customFormat="1" ht="30" customHeight="1">
      <c r="A273" s="1741"/>
      <c r="B273" s="164" t="s">
        <v>1900</v>
      </c>
      <c r="C273" s="1641"/>
      <c r="D273" s="1743"/>
      <c r="E273" s="105" t="s">
        <v>708</v>
      </c>
      <c r="F273" s="1641"/>
      <c r="G273" s="1743"/>
      <c r="H273" s="105" t="s">
        <v>441</v>
      </c>
      <c r="I273" s="1471"/>
      <c r="J273" s="189">
        <v>210</v>
      </c>
      <c r="K273" s="187" t="s">
        <v>443</v>
      </c>
      <c r="L273" s="1503"/>
      <c r="M273" s="105" t="s">
        <v>484</v>
      </c>
      <c r="N273" s="1426"/>
      <c r="O273" s="175"/>
    </row>
    <row r="274" spans="1:15" s="176" customFormat="1" ht="30" customHeight="1">
      <c r="A274" s="1741" t="s">
        <v>709</v>
      </c>
      <c r="B274" s="164" t="s">
        <v>539</v>
      </c>
      <c r="C274" s="1388">
        <v>16482</v>
      </c>
      <c r="D274" s="1742" t="s">
        <v>1891</v>
      </c>
      <c r="E274" s="105" t="s">
        <v>710</v>
      </c>
      <c r="F274" s="1388">
        <v>38</v>
      </c>
      <c r="G274" s="1742" t="s">
        <v>1891</v>
      </c>
      <c r="H274" s="105" t="s">
        <v>710</v>
      </c>
      <c r="I274" s="1471" t="s">
        <v>544</v>
      </c>
      <c r="J274" s="189">
        <v>4285</v>
      </c>
      <c r="K274" s="182" t="s">
        <v>1891</v>
      </c>
      <c r="L274" s="1503"/>
      <c r="M274" s="105" t="s">
        <v>488</v>
      </c>
      <c r="N274" s="1426" t="s">
        <v>482</v>
      </c>
      <c r="O274" s="175"/>
    </row>
    <row r="275" spans="1:15" s="176" customFormat="1" ht="30" customHeight="1">
      <c r="A275" s="1741"/>
      <c r="B275" s="164" t="s">
        <v>1900</v>
      </c>
      <c r="C275" s="1641"/>
      <c r="D275" s="1743"/>
      <c r="E275" s="105" t="s">
        <v>710</v>
      </c>
      <c r="F275" s="1641"/>
      <c r="G275" s="1743"/>
      <c r="H275" s="105" t="s">
        <v>441</v>
      </c>
      <c r="I275" s="1471"/>
      <c r="J275" s="189">
        <v>212</v>
      </c>
      <c r="K275" s="187" t="s">
        <v>443</v>
      </c>
      <c r="L275" s="1503"/>
      <c r="M275" s="105" t="s">
        <v>484</v>
      </c>
      <c r="N275" s="1426"/>
      <c r="O275" s="175"/>
    </row>
    <row r="276" spans="1:15" s="176" customFormat="1" ht="30" customHeight="1">
      <c r="A276" s="1741" t="s">
        <v>711</v>
      </c>
      <c r="B276" s="164" t="s">
        <v>539</v>
      </c>
      <c r="C276" s="1388">
        <v>16482</v>
      </c>
      <c r="D276" s="1742" t="s">
        <v>1891</v>
      </c>
      <c r="E276" s="105" t="s">
        <v>710</v>
      </c>
      <c r="F276" s="1388">
        <v>36</v>
      </c>
      <c r="G276" s="1742" t="s">
        <v>1891</v>
      </c>
      <c r="H276" s="105" t="s">
        <v>710</v>
      </c>
      <c r="I276" s="1471" t="s">
        <v>544</v>
      </c>
      <c r="J276" s="189">
        <v>4321</v>
      </c>
      <c r="K276" s="182" t="s">
        <v>1891</v>
      </c>
      <c r="L276" s="1503"/>
      <c r="M276" s="105" t="s">
        <v>488</v>
      </c>
      <c r="N276" s="1426" t="s">
        <v>482</v>
      </c>
      <c r="O276" s="175"/>
    </row>
    <row r="277" spans="1:15" s="176" customFormat="1" ht="30" customHeight="1">
      <c r="A277" s="1741"/>
      <c r="B277" s="164" t="s">
        <v>1900</v>
      </c>
      <c r="C277" s="1641"/>
      <c r="D277" s="1743"/>
      <c r="E277" s="105" t="s">
        <v>710</v>
      </c>
      <c r="F277" s="1641"/>
      <c r="G277" s="1743"/>
      <c r="H277" s="105" t="s">
        <v>441</v>
      </c>
      <c r="I277" s="1471"/>
      <c r="J277" s="189">
        <v>214</v>
      </c>
      <c r="K277" s="187" t="s">
        <v>443</v>
      </c>
      <c r="L277" s="1503"/>
      <c r="M277" s="105" t="s">
        <v>484</v>
      </c>
      <c r="N277" s="1426"/>
      <c r="O277" s="175"/>
    </row>
    <row r="278" spans="1:15" s="176" customFormat="1" ht="30" customHeight="1">
      <c r="A278" s="1810" t="s">
        <v>490</v>
      </c>
      <c r="B278" s="171" t="s">
        <v>539</v>
      </c>
      <c r="C278" s="1367">
        <v>16482</v>
      </c>
      <c r="D278" s="1785" t="s">
        <v>1889</v>
      </c>
      <c r="E278" s="140" t="s">
        <v>526</v>
      </c>
      <c r="F278" s="1367" t="s">
        <v>449</v>
      </c>
      <c r="G278" s="1785" t="s">
        <v>1889</v>
      </c>
      <c r="H278" s="140" t="s">
        <v>526</v>
      </c>
      <c r="I278" s="1387" t="s">
        <v>540</v>
      </c>
      <c r="J278" s="172" t="s">
        <v>449</v>
      </c>
      <c r="K278" s="173"/>
      <c r="L278" s="1748" t="s">
        <v>444</v>
      </c>
      <c r="M278" s="140" t="s">
        <v>474</v>
      </c>
      <c r="N278" s="1590" t="s">
        <v>492</v>
      </c>
      <c r="O278" s="175"/>
    </row>
    <row r="279" spans="1:15" s="176" customFormat="1" ht="30" customHeight="1">
      <c r="A279" s="1810"/>
      <c r="B279" s="171" t="s">
        <v>1899</v>
      </c>
      <c r="C279" s="1367"/>
      <c r="D279" s="1785"/>
      <c r="E279" s="140" t="s">
        <v>526</v>
      </c>
      <c r="F279" s="1367"/>
      <c r="G279" s="1785"/>
      <c r="H279" s="177" t="s">
        <v>449</v>
      </c>
      <c r="I279" s="1387"/>
      <c r="J279" s="178" t="s">
        <v>449</v>
      </c>
      <c r="K279" s="179"/>
      <c r="L279" s="1748"/>
      <c r="M279" s="140" t="s">
        <v>476</v>
      </c>
      <c r="N279" s="1590"/>
      <c r="O279" s="175"/>
    </row>
    <row r="280" spans="1:15" s="176" customFormat="1" ht="30" customHeight="1">
      <c r="A280" s="1741" t="s">
        <v>541</v>
      </c>
      <c r="B280" s="164" t="s">
        <v>539</v>
      </c>
      <c r="C280" s="1388">
        <v>16482</v>
      </c>
      <c r="D280" s="1742" t="s">
        <v>1891</v>
      </c>
      <c r="E280" s="105" t="s">
        <v>607</v>
      </c>
      <c r="F280" s="1388">
        <v>21</v>
      </c>
      <c r="G280" s="1742" t="s">
        <v>1891</v>
      </c>
      <c r="H280" s="105" t="s">
        <v>607</v>
      </c>
      <c r="I280" s="1471" t="s">
        <v>544</v>
      </c>
      <c r="J280" s="189">
        <v>21</v>
      </c>
      <c r="K280" s="182" t="s">
        <v>1891</v>
      </c>
      <c r="L280" s="1503"/>
      <c r="M280" s="105" t="s">
        <v>488</v>
      </c>
      <c r="N280" s="1426" t="s">
        <v>524</v>
      </c>
      <c r="O280" s="175"/>
    </row>
    <row r="281" spans="1:15" s="176" customFormat="1" ht="30" customHeight="1">
      <c r="A281" s="1741"/>
      <c r="B281" s="164" t="s">
        <v>1900</v>
      </c>
      <c r="C281" s="1388"/>
      <c r="D281" s="1742"/>
      <c r="E281" s="105" t="s">
        <v>607</v>
      </c>
      <c r="F281" s="1388"/>
      <c r="G281" s="1742"/>
      <c r="H281" s="186" t="s">
        <v>441</v>
      </c>
      <c r="I281" s="1471"/>
      <c r="J281" s="189">
        <v>2</v>
      </c>
      <c r="K281" s="187" t="s">
        <v>443</v>
      </c>
      <c r="L281" s="1503"/>
      <c r="M281" s="105" t="s">
        <v>499</v>
      </c>
      <c r="N281" s="1426"/>
      <c r="O281" s="175"/>
    </row>
    <row r="282" spans="1:15" s="176" customFormat="1" ht="30" customHeight="1">
      <c r="A282" s="1741" t="s">
        <v>546</v>
      </c>
      <c r="B282" s="164" t="s">
        <v>539</v>
      </c>
      <c r="C282" s="1388">
        <v>16482</v>
      </c>
      <c r="D282" s="1742" t="s">
        <v>1891</v>
      </c>
      <c r="E282" s="105" t="s">
        <v>503</v>
      </c>
      <c r="F282" s="1388">
        <v>21</v>
      </c>
      <c r="G282" s="1742" t="s">
        <v>1891</v>
      </c>
      <c r="H282" s="105" t="s">
        <v>503</v>
      </c>
      <c r="I282" s="1471" t="s">
        <v>544</v>
      </c>
      <c r="J282" s="189">
        <v>42</v>
      </c>
      <c r="K282" s="182" t="s">
        <v>1891</v>
      </c>
      <c r="L282" s="1503"/>
      <c r="M282" s="105" t="s">
        <v>488</v>
      </c>
      <c r="N282" s="1426" t="s">
        <v>524</v>
      </c>
      <c r="O282" s="175"/>
    </row>
    <row r="283" spans="1:15" s="176" customFormat="1" ht="30" customHeight="1">
      <c r="A283" s="1741"/>
      <c r="B283" s="164" t="s">
        <v>1900</v>
      </c>
      <c r="C283" s="1388"/>
      <c r="D283" s="1742"/>
      <c r="E283" s="105" t="s">
        <v>503</v>
      </c>
      <c r="F283" s="1388"/>
      <c r="G283" s="1742"/>
      <c r="H283" s="186" t="s">
        <v>441</v>
      </c>
      <c r="I283" s="1471"/>
      <c r="J283" s="189">
        <v>4</v>
      </c>
      <c r="K283" s="187" t="s">
        <v>443</v>
      </c>
      <c r="L283" s="1503"/>
      <c r="M283" s="105" t="s">
        <v>499</v>
      </c>
      <c r="N283" s="1426"/>
      <c r="O283" s="175"/>
    </row>
    <row r="284" spans="1:15" s="176" customFormat="1" ht="30" customHeight="1">
      <c r="A284" s="1741" t="s">
        <v>548</v>
      </c>
      <c r="B284" s="164" t="s">
        <v>539</v>
      </c>
      <c r="C284" s="1388">
        <v>16482</v>
      </c>
      <c r="D284" s="1742" t="s">
        <v>1891</v>
      </c>
      <c r="E284" s="105" t="s">
        <v>505</v>
      </c>
      <c r="F284" s="1388">
        <v>21</v>
      </c>
      <c r="G284" s="1742" t="s">
        <v>1891</v>
      </c>
      <c r="H284" s="105" t="s">
        <v>505</v>
      </c>
      <c r="I284" s="1471" t="s">
        <v>544</v>
      </c>
      <c r="J284" s="189">
        <v>63</v>
      </c>
      <c r="K284" s="182" t="s">
        <v>1891</v>
      </c>
      <c r="L284" s="1503"/>
      <c r="M284" s="105" t="s">
        <v>488</v>
      </c>
      <c r="N284" s="1426" t="s">
        <v>524</v>
      </c>
      <c r="O284" s="175"/>
    </row>
    <row r="285" spans="1:15" s="176" customFormat="1" ht="30" customHeight="1">
      <c r="A285" s="1741"/>
      <c r="B285" s="164" t="s">
        <v>1900</v>
      </c>
      <c r="C285" s="1388"/>
      <c r="D285" s="1742"/>
      <c r="E285" s="105" t="s">
        <v>505</v>
      </c>
      <c r="F285" s="1388"/>
      <c r="G285" s="1742"/>
      <c r="H285" s="186" t="s">
        <v>441</v>
      </c>
      <c r="I285" s="1471"/>
      <c r="J285" s="189">
        <v>6</v>
      </c>
      <c r="K285" s="187" t="s">
        <v>443</v>
      </c>
      <c r="L285" s="1503"/>
      <c r="M285" s="105" t="s">
        <v>499</v>
      </c>
      <c r="N285" s="1426"/>
      <c r="O285" s="175"/>
    </row>
    <row r="286" spans="1:15" s="176" customFormat="1" ht="30" customHeight="1">
      <c r="A286" s="1741" t="s">
        <v>549</v>
      </c>
      <c r="B286" s="164" t="s">
        <v>539</v>
      </c>
      <c r="C286" s="1388">
        <v>16482</v>
      </c>
      <c r="D286" s="1742" t="s">
        <v>1891</v>
      </c>
      <c r="E286" s="105" t="s">
        <v>613</v>
      </c>
      <c r="F286" s="1388">
        <v>21</v>
      </c>
      <c r="G286" s="1742" t="s">
        <v>1891</v>
      </c>
      <c r="H286" s="105" t="s">
        <v>613</v>
      </c>
      <c r="I286" s="1471" t="s">
        <v>544</v>
      </c>
      <c r="J286" s="189">
        <v>84</v>
      </c>
      <c r="K286" s="182" t="s">
        <v>1891</v>
      </c>
      <c r="L286" s="1503"/>
      <c r="M286" s="105" t="s">
        <v>474</v>
      </c>
      <c r="N286" s="1426" t="s">
        <v>524</v>
      </c>
      <c r="O286" s="175"/>
    </row>
    <row r="287" spans="1:15" s="176" customFormat="1" ht="30" customHeight="1">
      <c r="A287" s="1741"/>
      <c r="B287" s="164" t="s">
        <v>1900</v>
      </c>
      <c r="C287" s="1388"/>
      <c r="D287" s="1742"/>
      <c r="E287" s="105" t="s">
        <v>613</v>
      </c>
      <c r="F287" s="1388"/>
      <c r="G287" s="1742"/>
      <c r="H287" s="186" t="s">
        <v>441</v>
      </c>
      <c r="I287" s="1471"/>
      <c r="J287" s="189">
        <v>8</v>
      </c>
      <c r="K287" s="187" t="s">
        <v>443</v>
      </c>
      <c r="L287" s="1503"/>
      <c r="M287" s="105" t="s">
        <v>499</v>
      </c>
      <c r="N287" s="1426"/>
      <c r="O287" s="175"/>
    </row>
    <row r="288" spans="1:15" s="176" customFormat="1" ht="30" customHeight="1">
      <c r="A288" s="1741" t="s">
        <v>551</v>
      </c>
      <c r="B288" s="164" t="s">
        <v>539</v>
      </c>
      <c r="C288" s="1388">
        <v>16482</v>
      </c>
      <c r="D288" s="1742" t="s">
        <v>1891</v>
      </c>
      <c r="E288" s="105" t="s">
        <v>616</v>
      </c>
      <c r="F288" s="1388">
        <v>21</v>
      </c>
      <c r="G288" s="1742" t="s">
        <v>1891</v>
      </c>
      <c r="H288" s="105" t="s">
        <v>616</v>
      </c>
      <c r="I288" s="1471" t="s">
        <v>544</v>
      </c>
      <c r="J288" s="189">
        <v>105</v>
      </c>
      <c r="K288" s="182" t="s">
        <v>1891</v>
      </c>
      <c r="L288" s="1503"/>
      <c r="M288" s="105" t="s">
        <v>474</v>
      </c>
      <c r="N288" s="1426" t="s">
        <v>524</v>
      </c>
      <c r="O288" s="175"/>
    </row>
    <row r="289" spans="1:15" s="176" customFormat="1" ht="30" customHeight="1">
      <c r="A289" s="1741"/>
      <c r="B289" s="164" t="s">
        <v>1900</v>
      </c>
      <c r="C289" s="1388"/>
      <c r="D289" s="1742"/>
      <c r="E289" s="105" t="s">
        <v>616</v>
      </c>
      <c r="F289" s="1388"/>
      <c r="G289" s="1742"/>
      <c r="H289" s="186" t="s">
        <v>441</v>
      </c>
      <c r="I289" s="1471"/>
      <c r="J289" s="189">
        <v>10</v>
      </c>
      <c r="K289" s="187" t="s">
        <v>443</v>
      </c>
      <c r="L289" s="1503"/>
      <c r="M289" s="105" t="s">
        <v>499</v>
      </c>
      <c r="N289" s="1426"/>
      <c r="O289" s="175"/>
    </row>
    <row r="290" spans="1:15" s="176" customFormat="1" ht="30" customHeight="1">
      <c r="A290" s="1741" t="s">
        <v>553</v>
      </c>
      <c r="B290" s="164" t="s">
        <v>539</v>
      </c>
      <c r="C290" s="1388">
        <v>16482</v>
      </c>
      <c r="D290" s="1742" t="s">
        <v>1891</v>
      </c>
      <c r="E290" s="105" t="s">
        <v>451</v>
      </c>
      <c r="F290" s="1388">
        <v>21</v>
      </c>
      <c r="G290" s="1742" t="s">
        <v>1891</v>
      </c>
      <c r="H290" s="105" t="s">
        <v>451</v>
      </c>
      <c r="I290" s="1471" t="s">
        <v>544</v>
      </c>
      <c r="J290" s="189">
        <v>126</v>
      </c>
      <c r="K290" s="182" t="s">
        <v>1891</v>
      </c>
      <c r="L290" s="1503"/>
      <c r="M290" s="105" t="s">
        <v>474</v>
      </c>
      <c r="N290" s="1426" t="s">
        <v>524</v>
      </c>
      <c r="O290" s="175"/>
    </row>
    <row r="291" spans="1:15" s="176" customFormat="1" ht="30" customHeight="1">
      <c r="A291" s="1741"/>
      <c r="B291" s="164" t="s">
        <v>1900</v>
      </c>
      <c r="C291" s="1388"/>
      <c r="D291" s="1742"/>
      <c r="E291" s="105" t="s">
        <v>451</v>
      </c>
      <c r="F291" s="1388"/>
      <c r="G291" s="1742"/>
      <c r="H291" s="186" t="s">
        <v>441</v>
      </c>
      <c r="I291" s="1471"/>
      <c r="J291" s="189">
        <v>12</v>
      </c>
      <c r="K291" s="187" t="s">
        <v>443</v>
      </c>
      <c r="L291" s="1503"/>
      <c r="M291" s="105" t="s">
        <v>499</v>
      </c>
      <c r="N291" s="1426"/>
      <c r="O291" s="175"/>
    </row>
    <row r="292" spans="1:15" s="176" customFormat="1" ht="30" customHeight="1">
      <c r="A292" s="1741" t="s">
        <v>555</v>
      </c>
      <c r="B292" s="164" t="s">
        <v>539</v>
      </c>
      <c r="C292" s="1388">
        <v>16482</v>
      </c>
      <c r="D292" s="1742" t="s">
        <v>1891</v>
      </c>
      <c r="E292" s="105" t="s">
        <v>530</v>
      </c>
      <c r="F292" s="1388">
        <v>22</v>
      </c>
      <c r="G292" s="1742" t="s">
        <v>1891</v>
      </c>
      <c r="H292" s="105" t="s">
        <v>530</v>
      </c>
      <c r="I292" s="1471" t="s">
        <v>544</v>
      </c>
      <c r="J292" s="189">
        <v>148</v>
      </c>
      <c r="K292" s="182" t="s">
        <v>1891</v>
      </c>
      <c r="L292" s="1503"/>
      <c r="M292" s="105" t="s">
        <v>516</v>
      </c>
      <c r="N292" s="1426" t="s">
        <v>524</v>
      </c>
      <c r="O292" s="175"/>
    </row>
    <row r="293" spans="1:15" s="176" customFormat="1" ht="30" customHeight="1">
      <c r="A293" s="1741"/>
      <c r="B293" s="164" t="s">
        <v>1900</v>
      </c>
      <c r="C293" s="1388"/>
      <c r="D293" s="1742"/>
      <c r="E293" s="105" t="s">
        <v>530</v>
      </c>
      <c r="F293" s="1388"/>
      <c r="G293" s="1742"/>
      <c r="H293" s="186" t="s">
        <v>441</v>
      </c>
      <c r="I293" s="1471"/>
      <c r="J293" s="189">
        <v>14</v>
      </c>
      <c r="K293" s="187" t="s">
        <v>443</v>
      </c>
      <c r="L293" s="1503"/>
      <c r="M293" s="105" t="s">
        <v>499</v>
      </c>
      <c r="N293" s="1426"/>
      <c r="O293" s="175"/>
    </row>
    <row r="294" spans="1:15" s="176" customFormat="1" ht="30" customHeight="1">
      <c r="A294" s="1741" t="s">
        <v>558</v>
      </c>
      <c r="B294" s="164" t="s">
        <v>539</v>
      </c>
      <c r="C294" s="1388">
        <v>16482</v>
      </c>
      <c r="D294" s="1742" t="s">
        <v>1891</v>
      </c>
      <c r="E294" s="105" t="s">
        <v>628</v>
      </c>
      <c r="F294" s="1388">
        <v>23</v>
      </c>
      <c r="G294" s="1742" t="s">
        <v>1891</v>
      </c>
      <c r="H294" s="105" t="s">
        <v>628</v>
      </c>
      <c r="I294" s="1471" t="s">
        <v>544</v>
      </c>
      <c r="J294" s="189">
        <v>171</v>
      </c>
      <c r="K294" s="182" t="s">
        <v>1891</v>
      </c>
      <c r="L294" s="1503"/>
      <c r="M294" s="105" t="s">
        <v>488</v>
      </c>
      <c r="N294" s="1426" t="s">
        <v>524</v>
      </c>
      <c r="O294" s="175"/>
    </row>
    <row r="295" spans="1:15" s="176" customFormat="1" ht="30" customHeight="1">
      <c r="A295" s="1741"/>
      <c r="B295" s="164" t="s">
        <v>1900</v>
      </c>
      <c r="C295" s="1388"/>
      <c r="D295" s="1742"/>
      <c r="E295" s="105" t="s">
        <v>628</v>
      </c>
      <c r="F295" s="1388"/>
      <c r="G295" s="1742"/>
      <c r="H295" s="186" t="s">
        <v>441</v>
      </c>
      <c r="I295" s="1471"/>
      <c r="J295" s="189">
        <v>16</v>
      </c>
      <c r="K295" s="187" t="s">
        <v>443</v>
      </c>
      <c r="L295" s="1503"/>
      <c r="M295" s="105" t="s">
        <v>511</v>
      </c>
      <c r="N295" s="1426"/>
      <c r="O295" s="175"/>
    </row>
    <row r="296" spans="1:15" s="176" customFormat="1" ht="30" customHeight="1">
      <c r="A296" s="1741" t="s">
        <v>560</v>
      </c>
      <c r="B296" s="164" t="s">
        <v>539</v>
      </c>
      <c r="C296" s="1388">
        <v>16482</v>
      </c>
      <c r="D296" s="1742" t="s">
        <v>1891</v>
      </c>
      <c r="E296" s="105" t="s">
        <v>630</v>
      </c>
      <c r="F296" s="1388">
        <v>22</v>
      </c>
      <c r="G296" s="1742" t="s">
        <v>1891</v>
      </c>
      <c r="H296" s="105" t="s">
        <v>630</v>
      </c>
      <c r="I296" s="1471" t="s">
        <v>544</v>
      </c>
      <c r="J296" s="189">
        <v>193</v>
      </c>
      <c r="K296" s="182" t="s">
        <v>1891</v>
      </c>
      <c r="L296" s="1503"/>
      <c r="M296" s="105" t="s">
        <v>488</v>
      </c>
      <c r="N296" s="1426" t="s">
        <v>524</v>
      </c>
      <c r="O296" s="175"/>
    </row>
    <row r="297" spans="1:15" s="176" customFormat="1" ht="30" customHeight="1">
      <c r="A297" s="1741"/>
      <c r="B297" s="164" t="s">
        <v>1900</v>
      </c>
      <c r="C297" s="1388"/>
      <c r="D297" s="1742"/>
      <c r="E297" s="105" t="s">
        <v>630</v>
      </c>
      <c r="F297" s="1388"/>
      <c r="G297" s="1742"/>
      <c r="H297" s="186" t="s">
        <v>441</v>
      </c>
      <c r="I297" s="1471"/>
      <c r="J297" s="189">
        <v>18</v>
      </c>
      <c r="K297" s="187" t="s">
        <v>443</v>
      </c>
      <c r="L297" s="1503"/>
      <c r="M297" s="105" t="s">
        <v>491</v>
      </c>
      <c r="N297" s="1426"/>
      <c r="O297" s="175"/>
    </row>
    <row r="298" spans="1:15" s="176" customFormat="1" ht="30" customHeight="1">
      <c r="A298" s="1741" t="s">
        <v>561</v>
      </c>
      <c r="B298" s="164" t="s">
        <v>539</v>
      </c>
      <c r="C298" s="1388">
        <v>16482</v>
      </c>
      <c r="D298" s="1742" t="s">
        <v>1891</v>
      </c>
      <c r="E298" s="105" t="s">
        <v>450</v>
      </c>
      <c r="F298" s="1388">
        <v>22</v>
      </c>
      <c r="G298" s="1742" t="s">
        <v>1891</v>
      </c>
      <c r="H298" s="105" t="s">
        <v>450</v>
      </c>
      <c r="I298" s="1471" t="s">
        <v>544</v>
      </c>
      <c r="J298" s="189">
        <v>193</v>
      </c>
      <c r="K298" s="182" t="s">
        <v>1891</v>
      </c>
      <c r="L298" s="1503"/>
      <c r="M298" s="105" t="s">
        <v>474</v>
      </c>
      <c r="N298" s="1426" t="s">
        <v>524</v>
      </c>
      <c r="O298" s="175"/>
    </row>
    <row r="299" spans="1:15" s="176" customFormat="1" ht="30" customHeight="1">
      <c r="A299" s="1741"/>
      <c r="B299" s="164" t="s">
        <v>1900</v>
      </c>
      <c r="C299" s="1388"/>
      <c r="D299" s="1742"/>
      <c r="E299" s="105" t="s">
        <v>450</v>
      </c>
      <c r="F299" s="1388"/>
      <c r="G299" s="1742"/>
      <c r="H299" s="186" t="s">
        <v>441</v>
      </c>
      <c r="I299" s="1471"/>
      <c r="J299" s="189">
        <v>20</v>
      </c>
      <c r="K299" s="187" t="s">
        <v>443</v>
      </c>
      <c r="L299" s="1503"/>
      <c r="M299" s="105" t="s">
        <v>511</v>
      </c>
      <c r="N299" s="1426"/>
      <c r="O299" s="175"/>
    </row>
    <row r="300" spans="1:15" s="176" customFormat="1" ht="30" customHeight="1">
      <c r="A300" s="1741" t="s">
        <v>563</v>
      </c>
      <c r="B300" s="164" t="s">
        <v>539</v>
      </c>
      <c r="C300" s="1388">
        <v>16482</v>
      </c>
      <c r="D300" s="1742" t="s">
        <v>1891</v>
      </c>
      <c r="E300" s="105" t="s">
        <v>712</v>
      </c>
      <c r="F300" s="1388">
        <v>22</v>
      </c>
      <c r="G300" s="1742" t="s">
        <v>1891</v>
      </c>
      <c r="H300" s="105" t="s">
        <v>712</v>
      </c>
      <c r="I300" s="1471" t="s">
        <v>544</v>
      </c>
      <c r="J300" s="189">
        <v>215</v>
      </c>
      <c r="K300" s="182" t="s">
        <v>1891</v>
      </c>
      <c r="L300" s="1503"/>
      <c r="M300" s="105" t="s">
        <v>516</v>
      </c>
      <c r="N300" s="1426" t="s">
        <v>524</v>
      </c>
      <c r="O300" s="175"/>
    </row>
    <row r="301" spans="1:15" s="176" customFormat="1" ht="30" customHeight="1">
      <c r="A301" s="1741"/>
      <c r="B301" s="164" t="s">
        <v>1900</v>
      </c>
      <c r="C301" s="1388"/>
      <c r="D301" s="1742"/>
      <c r="E301" s="105" t="s">
        <v>712</v>
      </c>
      <c r="F301" s="1388"/>
      <c r="G301" s="1742"/>
      <c r="H301" s="186" t="s">
        <v>441</v>
      </c>
      <c r="I301" s="1471"/>
      <c r="J301" s="189">
        <v>22</v>
      </c>
      <c r="K301" s="187" t="s">
        <v>443</v>
      </c>
      <c r="L301" s="1503"/>
      <c r="M301" s="105" t="s">
        <v>499</v>
      </c>
      <c r="N301" s="1426"/>
      <c r="O301" s="175"/>
    </row>
    <row r="302" spans="1:15" s="176" customFormat="1" ht="30" customHeight="1">
      <c r="A302" s="1741" t="s">
        <v>564</v>
      </c>
      <c r="B302" s="164" t="s">
        <v>539</v>
      </c>
      <c r="C302" s="1388">
        <v>16482</v>
      </c>
      <c r="D302" s="1742" t="s">
        <v>1891</v>
      </c>
      <c r="E302" s="105" t="s">
        <v>713</v>
      </c>
      <c r="F302" s="1388">
        <v>22</v>
      </c>
      <c r="G302" s="1742" t="s">
        <v>1891</v>
      </c>
      <c r="H302" s="105" t="s">
        <v>713</v>
      </c>
      <c r="I302" s="1471" t="s">
        <v>544</v>
      </c>
      <c r="J302" s="189">
        <v>237</v>
      </c>
      <c r="K302" s="182" t="s">
        <v>1891</v>
      </c>
      <c r="L302" s="1503"/>
      <c r="M302" s="105" t="s">
        <v>714</v>
      </c>
      <c r="N302" s="1426" t="s">
        <v>524</v>
      </c>
      <c r="O302" s="175"/>
    </row>
    <row r="303" spans="1:15" s="176" customFormat="1" ht="30" customHeight="1">
      <c r="A303" s="1741"/>
      <c r="B303" s="164" t="s">
        <v>1900</v>
      </c>
      <c r="C303" s="1388"/>
      <c r="D303" s="1742"/>
      <c r="E303" s="105" t="s">
        <v>713</v>
      </c>
      <c r="F303" s="1388"/>
      <c r="G303" s="1742"/>
      <c r="H303" s="186" t="s">
        <v>441</v>
      </c>
      <c r="I303" s="1471"/>
      <c r="J303" s="189">
        <v>24</v>
      </c>
      <c r="K303" s="187" t="s">
        <v>443</v>
      </c>
      <c r="L303" s="1503"/>
      <c r="M303" s="105" t="s">
        <v>499</v>
      </c>
      <c r="N303" s="1426"/>
      <c r="O303" s="175"/>
    </row>
    <row r="304" spans="1:15" s="176" customFormat="1" ht="30" customHeight="1">
      <c r="A304" s="1741" t="s">
        <v>566</v>
      </c>
      <c r="B304" s="164" t="s">
        <v>539</v>
      </c>
      <c r="C304" s="1388">
        <v>16482</v>
      </c>
      <c r="D304" s="1742" t="s">
        <v>1891</v>
      </c>
      <c r="E304" s="105" t="s">
        <v>633</v>
      </c>
      <c r="F304" s="1388">
        <v>22</v>
      </c>
      <c r="G304" s="1742" t="s">
        <v>1891</v>
      </c>
      <c r="H304" s="105" t="s">
        <v>633</v>
      </c>
      <c r="I304" s="1471" t="s">
        <v>544</v>
      </c>
      <c r="J304" s="189">
        <v>259</v>
      </c>
      <c r="K304" s="182" t="s">
        <v>1891</v>
      </c>
      <c r="L304" s="1503"/>
      <c r="M304" s="105" t="s">
        <v>516</v>
      </c>
      <c r="N304" s="1426" t="s">
        <v>524</v>
      </c>
      <c r="O304" s="175"/>
    </row>
    <row r="305" spans="1:15" s="176" customFormat="1" ht="30" customHeight="1">
      <c r="A305" s="1741"/>
      <c r="B305" s="164" t="s">
        <v>1900</v>
      </c>
      <c r="C305" s="1388"/>
      <c r="D305" s="1742"/>
      <c r="E305" s="105" t="s">
        <v>633</v>
      </c>
      <c r="F305" s="1388"/>
      <c r="G305" s="1742"/>
      <c r="H305" s="186" t="s">
        <v>441</v>
      </c>
      <c r="I305" s="1471"/>
      <c r="J305" s="189">
        <v>26</v>
      </c>
      <c r="K305" s="187" t="s">
        <v>443</v>
      </c>
      <c r="L305" s="1503"/>
      <c r="M305" s="105" t="s">
        <v>511</v>
      </c>
      <c r="N305" s="1426"/>
      <c r="O305" s="175"/>
    </row>
    <row r="306" spans="1:15" s="176" customFormat="1" ht="30" customHeight="1">
      <c r="A306" s="1741" t="s">
        <v>567</v>
      </c>
      <c r="B306" s="164" t="s">
        <v>539</v>
      </c>
      <c r="C306" s="1388">
        <v>16482</v>
      </c>
      <c r="D306" s="1742" t="s">
        <v>1891</v>
      </c>
      <c r="E306" s="105" t="s">
        <v>636</v>
      </c>
      <c r="F306" s="1388">
        <v>22</v>
      </c>
      <c r="G306" s="1742" t="s">
        <v>1891</v>
      </c>
      <c r="H306" s="105" t="s">
        <v>636</v>
      </c>
      <c r="I306" s="1471" t="s">
        <v>544</v>
      </c>
      <c r="J306" s="189">
        <v>281</v>
      </c>
      <c r="K306" s="182" t="s">
        <v>1891</v>
      </c>
      <c r="L306" s="1503"/>
      <c r="M306" s="105" t="s">
        <v>516</v>
      </c>
      <c r="N306" s="1426" t="s">
        <v>524</v>
      </c>
      <c r="O306" s="175"/>
    </row>
    <row r="307" spans="1:15" s="176" customFormat="1" ht="30" customHeight="1">
      <c r="A307" s="1741"/>
      <c r="B307" s="164" t="s">
        <v>1900</v>
      </c>
      <c r="C307" s="1388"/>
      <c r="D307" s="1742"/>
      <c r="E307" s="105" t="s">
        <v>636</v>
      </c>
      <c r="F307" s="1388"/>
      <c r="G307" s="1742"/>
      <c r="H307" s="186" t="s">
        <v>441</v>
      </c>
      <c r="I307" s="1471"/>
      <c r="J307" s="189">
        <v>28</v>
      </c>
      <c r="K307" s="187" t="s">
        <v>443</v>
      </c>
      <c r="L307" s="1503"/>
      <c r="M307" s="105" t="s">
        <v>511</v>
      </c>
      <c r="N307" s="1426"/>
      <c r="O307" s="175"/>
    </row>
    <row r="308" spans="1:15" s="176" customFormat="1" ht="30" customHeight="1">
      <c r="A308" s="1741" t="s">
        <v>569</v>
      </c>
      <c r="B308" s="164" t="s">
        <v>539</v>
      </c>
      <c r="C308" s="1388">
        <v>16482</v>
      </c>
      <c r="D308" s="1742" t="s">
        <v>1891</v>
      </c>
      <c r="E308" s="105" t="s">
        <v>508</v>
      </c>
      <c r="F308" s="1388">
        <v>24</v>
      </c>
      <c r="G308" s="1742" t="s">
        <v>1891</v>
      </c>
      <c r="H308" s="105" t="s">
        <v>508</v>
      </c>
      <c r="I308" s="1471" t="s">
        <v>544</v>
      </c>
      <c r="J308" s="189">
        <v>305</v>
      </c>
      <c r="K308" s="182" t="s">
        <v>1891</v>
      </c>
      <c r="L308" s="1503"/>
      <c r="M308" s="105" t="s">
        <v>474</v>
      </c>
      <c r="N308" s="1426" t="s">
        <v>524</v>
      </c>
      <c r="O308" s="175"/>
    </row>
    <row r="309" spans="1:15" s="176" customFormat="1" ht="30" customHeight="1">
      <c r="A309" s="1741"/>
      <c r="B309" s="164" t="s">
        <v>1900</v>
      </c>
      <c r="C309" s="1388"/>
      <c r="D309" s="1742"/>
      <c r="E309" s="105" t="s">
        <v>508</v>
      </c>
      <c r="F309" s="1388"/>
      <c r="G309" s="1742"/>
      <c r="H309" s="186" t="s">
        <v>441</v>
      </c>
      <c r="I309" s="1471"/>
      <c r="J309" s="189">
        <v>30</v>
      </c>
      <c r="K309" s="187" t="s">
        <v>443</v>
      </c>
      <c r="L309" s="1503"/>
      <c r="M309" s="105" t="s">
        <v>499</v>
      </c>
      <c r="N309" s="1426"/>
      <c r="O309" s="175"/>
    </row>
    <row r="310" spans="1:15" s="176" customFormat="1" ht="30" customHeight="1">
      <c r="A310" s="1741" t="s">
        <v>570</v>
      </c>
      <c r="B310" s="164" t="s">
        <v>539</v>
      </c>
      <c r="C310" s="1388">
        <v>16482</v>
      </c>
      <c r="D310" s="1742" t="s">
        <v>1891</v>
      </c>
      <c r="E310" s="105" t="s">
        <v>510</v>
      </c>
      <c r="F310" s="1388">
        <v>22</v>
      </c>
      <c r="G310" s="1742" t="s">
        <v>1891</v>
      </c>
      <c r="H310" s="105" t="s">
        <v>510</v>
      </c>
      <c r="I310" s="1471" t="s">
        <v>544</v>
      </c>
      <c r="J310" s="189">
        <v>326</v>
      </c>
      <c r="K310" s="182" t="s">
        <v>1891</v>
      </c>
      <c r="L310" s="1503"/>
      <c r="M310" s="105" t="s">
        <v>474</v>
      </c>
      <c r="N310" s="1426" t="s">
        <v>524</v>
      </c>
      <c r="O310" s="175"/>
    </row>
    <row r="311" spans="1:15" s="176" customFormat="1" ht="30" customHeight="1">
      <c r="A311" s="1741"/>
      <c r="B311" s="164" t="s">
        <v>1900</v>
      </c>
      <c r="C311" s="1388"/>
      <c r="D311" s="1742"/>
      <c r="E311" s="105" t="s">
        <v>510</v>
      </c>
      <c r="F311" s="1388"/>
      <c r="G311" s="1742"/>
      <c r="H311" s="186" t="s">
        <v>441</v>
      </c>
      <c r="I311" s="1471"/>
      <c r="J311" s="189">
        <v>32</v>
      </c>
      <c r="K311" s="187" t="s">
        <v>443</v>
      </c>
      <c r="L311" s="1503"/>
      <c r="M311" s="105" t="s">
        <v>499</v>
      </c>
      <c r="N311" s="1426"/>
      <c r="O311" s="175"/>
    </row>
    <row r="312" spans="1:15" s="176" customFormat="1" ht="30" customHeight="1">
      <c r="A312" s="1741" t="s">
        <v>572</v>
      </c>
      <c r="B312" s="164" t="s">
        <v>539</v>
      </c>
      <c r="C312" s="1388">
        <v>16482</v>
      </c>
      <c r="D312" s="1742" t="s">
        <v>1891</v>
      </c>
      <c r="E312" s="105" t="s">
        <v>644</v>
      </c>
      <c r="F312" s="1388">
        <v>22</v>
      </c>
      <c r="G312" s="1742" t="s">
        <v>1891</v>
      </c>
      <c r="H312" s="105" t="s">
        <v>644</v>
      </c>
      <c r="I312" s="1471" t="s">
        <v>544</v>
      </c>
      <c r="J312" s="189">
        <v>348</v>
      </c>
      <c r="K312" s="182" t="s">
        <v>1891</v>
      </c>
      <c r="L312" s="1503"/>
      <c r="M312" s="105" t="s">
        <v>488</v>
      </c>
      <c r="N312" s="1426" t="s">
        <v>524</v>
      </c>
      <c r="O312" s="175"/>
    </row>
    <row r="313" spans="1:15" s="176" customFormat="1" ht="30" customHeight="1">
      <c r="A313" s="1741"/>
      <c r="B313" s="164" t="s">
        <v>1900</v>
      </c>
      <c r="C313" s="1388"/>
      <c r="D313" s="1742"/>
      <c r="E313" s="105" t="s">
        <v>644</v>
      </c>
      <c r="F313" s="1388"/>
      <c r="G313" s="1742"/>
      <c r="H313" s="186" t="s">
        <v>441</v>
      </c>
      <c r="I313" s="1471"/>
      <c r="J313" s="189">
        <v>34</v>
      </c>
      <c r="K313" s="187" t="s">
        <v>443</v>
      </c>
      <c r="L313" s="1503"/>
      <c r="M313" s="105" t="s">
        <v>499</v>
      </c>
      <c r="N313" s="1426"/>
      <c r="O313" s="175"/>
    </row>
    <row r="314" spans="1:15" s="176" customFormat="1" ht="30" customHeight="1">
      <c r="A314" s="1741" t="s">
        <v>573</v>
      </c>
      <c r="B314" s="164" t="s">
        <v>539</v>
      </c>
      <c r="C314" s="1388">
        <v>16482</v>
      </c>
      <c r="D314" s="1742" t="s">
        <v>1891</v>
      </c>
      <c r="E314" s="105" t="s">
        <v>513</v>
      </c>
      <c r="F314" s="1388">
        <v>22</v>
      </c>
      <c r="G314" s="1742" t="s">
        <v>1891</v>
      </c>
      <c r="H314" s="105" t="s">
        <v>513</v>
      </c>
      <c r="I314" s="1471" t="s">
        <v>544</v>
      </c>
      <c r="J314" s="189">
        <v>370</v>
      </c>
      <c r="K314" s="182" t="s">
        <v>1891</v>
      </c>
      <c r="L314" s="1503"/>
      <c r="M314" s="105" t="s">
        <v>474</v>
      </c>
      <c r="N314" s="1426" t="s">
        <v>524</v>
      </c>
      <c r="O314" s="175"/>
    </row>
    <row r="315" spans="1:15" s="176" customFormat="1" ht="30" customHeight="1">
      <c r="A315" s="1741"/>
      <c r="B315" s="164" t="s">
        <v>1900</v>
      </c>
      <c r="C315" s="1388"/>
      <c r="D315" s="1742"/>
      <c r="E315" s="105" t="s">
        <v>513</v>
      </c>
      <c r="F315" s="1388"/>
      <c r="G315" s="1742"/>
      <c r="H315" s="186" t="s">
        <v>441</v>
      </c>
      <c r="I315" s="1471"/>
      <c r="J315" s="189">
        <v>36</v>
      </c>
      <c r="K315" s="187" t="s">
        <v>443</v>
      </c>
      <c r="L315" s="1503"/>
      <c r="M315" s="105" t="s">
        <v>499</v>
      </c>
      <c r="N315" s="1426"/>
      <c r="O315" s="175"/>
    </row>
    <row r="316" spans="1:15" s="176" customFormat="1" ht="30" customHeight="1">
      <c r="A316" s="1741" t="s">
        <v>575</v>
      </c>
      <c r="B316" s="164" t="s">
        <v>539</v>
      </c>
      <c r="C316" s="1388">
        <v>16482</v>
      </c>
      <c r="D316" s="1742" t="s">
        <v>1891</v>
      </c>
      <c r="E316" s="105" t="s">
        <v>518</v>
      </c>
      <c r="F316" s="1388">
        <v>17</v>
      </c>
      <c r="G316" s="1742" t="s">
        <v>1891</v>
      </c>
      <c r="H316" s="105" t="s">
        <v>518</v>
      </c>
      <c r="I316" s="1471" t="s">
        <v>544</v>
      </c>
      <c r="J316" s="189">
        <v>387</v>
      </c>
      <c r="K316" s="182" t="s">
        <v>1891</v>
      </c>
      <c r="L316" s="1503"/>
      <c r="M316" s="105" t="s">
        <v>481</v>
      </c>
      <c r="N316" s="1426" t="s">
        <v>524</v>
      </c>
      <c r="O316" s="175"/>
    </row>
    <row r="317" spans="1:15" s="176" customFormat="1" ht="30" customHeight="1">
      <c r="A317" s="1741"/>
      <c r="B317" s="164" t="s">
        <v>1900</v>
      </c>
      <c r="C317" s="1388"/>
      <c r="D317" s="1742"/>
      <c r="E317" s="105" t="s">
        <v>518</v>
      </c>
      <c r="F317" s="1388"/>
      <c r="G317" s="1742"/>
      <c r="H317" s="186" t="s">
        <v>441</v>
      </c>
      <c r="I317" s="1471"/>
      <c r="J317" s="189">
        <v>38</v>
      </c>
      <c r="K317" s="187" t="s">
        <v>443</v>
      </c>
      <c r="L317" s="1503"/>
      <c r="M317" s="105" t="s">
        <v>511</v>
      </c>
      <c r="N317" s="1426"/>
      <c r="O317" s="175"/>
    </row>
    <row r="318" spans="1:15" s="176" customFormat="1" ht="30" customHeight="1">
      <c r="A318" s="1741" t="s">
        <v>578</v>
      </c>
      <c r="B318" s="164" t="s">
        <v>539</v>
      </c>
      <c r="C318" s="1388">
        <v>16482</v>
      </c>
      <c r="D318" s="1742" t="s">
        <v>1891</v>
      </c>
      <c r="E318" s="105" t="s">
        <v>650</v>
      </c>
      <c r="F318" s="1388">
        <v>17</v>
      </c>
      <c r="G318" s="1742" t="s">
        <v>1891</v>
      </c>
      <c r="H318" s="105" t="s">
        <v>650</v>
      </c>
      <c r="I318" s="1471" t="s">
        <v>544</v>
      </c>
      <c r="J318" s="189">
        <v>404</v>
      </c>
      <c r="K318" s="182" t="s">
        <v>1891</v>
      </c>
      <c r="L318" s="1503"/>
      <c r="M318" s="105" t="s">
        <v>474</v>
      </c>
      <c r="N318" s="1426" t="s">
        <v>524</v>
      </c>
      <c r="O318" s="175"/>
    </row>
    <row r="319" spans="1:15" s="176" customFormat="1" ht="30" customHeight="1">
      <c r="A319" s="1741"/>
      <c r="B319" s="164" t="s">
        <v>1900</v>
      </c>
      <c r="C319" s="1388"/>
      <c r="D319" s="1742"/>
      <c r="E319" s="105" t="s">
        <v>650</v>
      </c>
      <c r="F319" s="1388"/>
      <c r="G319" s="1742"/>
      <c r="H319" s="186" t="s">
        <v>441</v>
      </c>
      <c r="I319" s="1471"/>
      <c r="J319" s="189">
        <v>40</v>
      </c>
      <c r="K319" s="187" t="s">
        <v>443</v>
      </c>
      <c r="L319" s="1503"/>
      <c r="M319" s="105" t="s">
        <v>499</v>
      </c>
      <c r="N319" s="1426"/>
      <c r="O319" s="175"/>
    </row>
    <row r="320" spans="1:15" s="176" customFormat="1" ht="30" customHeight="1">
      <c r="A320" s="1741" t="s">
        <v>580</v>
      </c>
      <c r="B320" s="164" t="s">
        <v>539</v>
      </c>
      <c r="C320" s="1388">
        <v>16482</v>
      </c>
      <c r="D320" s="1742" t="s">
        <v>1891</v>
      </c>
      <c r="E320" s="105" t="s">
        <v>650</v>
      </c>
      <c r="F320" s="1388">
        <v>17</v>
      </c>
      <c r="G320" s="1742" t="s">
        <v>1891</v>
      </c>
      <c r="H320" s="105" t="s">
        <v>650</v>
      </c>
      <c r="I320" s="1471" t="s">
        <v>544</v>
      </c>
      <c r="J320" s="189">
        <v>421</v>
      </c>
      <c r="K320" s="182" t="s">
        <v>1891</v>
      </c>
      <c r="L320" s="1503"/>
      <c r="M320" s="105" t="s">
        <v>474</v>
      </c>
      <c r="N320" s="1426" t="s">
        <v>524</v>
      </c>
      <c r="O320" s="175"/>
    </row>
    <row r="321" spans="1:15" s="176" customFormat="1" ht="30" customHeight="1">
      <c r="A321" s="1741"/>
      <c r="B321" s="164" t="s">
        <v>1900</v>
      </c>
      <c r="C321" s="1388"/>
      <c r="D321" s="1742"/>
      <c r="E321" s="105" t="s">
        <v>650</v>
      </c>
      <c r="F321" s="1388"/>
      <c r="G321" s="1742"/>
      <c r="H321" s="186" t="s">
        <v>441</v>
      </c>
      <c r="I321" s="1471"/>
      <c r="J321" s="189">
        <v>42</v>
      </c>
      <c r="K321" s="187" t="s">
        <v>443</v>
      </c>
      <c r="L321" s="1503"/>
      <c r="M321" s="105" t="s">
        <v>499</v>
      </c>
      <c r="N321" s="1426"/>
      <c r="O321" s="175"/>
    </row>
    <row r="322" spans="1:15" s="176" customFormat="1" ht="30" customHeight="1">
      <c r="A322" s="1741" t="s">
        <v>581</v>
      </c>
      <c r="B322" s="164" t="s">
        <v>539</v>
      </c>
      <c r="C322" s="1388">
        <v>16482</v>
      </c>
      <c r="D322" s="1742" t="s">
        <v>1891</v>
      </c>
      <c r="E322" s="105" t="s">
        <v>520</v>
      </c>
      <c r="F322" s="1388">
        <v>17</v>
      </c>
      <c r="G322" s="1742" t="s">
        <v>1891</v>
      </c>
      <c r="H322" s="105" t="s">
        <v>520</v>
      </c>
      <c r="I322" s="1471" t="s">
        <v>544</v>
      </c>
      <c r="J322" s="189">
        <v>438</v>
      </c>
      <c r="K322" s="182" t="s">
        <v>1891</v>
      </c>
      <c r="L322" s="1503"/>
      <c r="M322" s="105" t="s">
        <v>516</v>
      </c>
      <c r="N322" s="1426" t="s">
        <v>524</v>
      </c>
      <c r="O322" s="175"/>
    </row>
    <row r="323" spans="1:15" s="176" customFormat="1" ht="30" customHeight="1">
      <c r="A323" s="1741"/>
      <c r="B323" s="164" t="s">
        <v>1900</v>
      </c>
      <c r="C323" s="1388"/>
      <c r="D323" s="1742"/>
      <c r="E323" s="105" t="s">
        <v>520</v>
      </c>
      <c r="F323" s="1388"/>
      <c r="G323" s="1742"/>
      <c r="H323" s="186" t="s">
        <v>441</v>
      </c>
      <c r="I323" s="1471"/>
      <c r="J323" s="189">
        <v>44</v>
      </c>
      <c r="K323" s="187" t="s">
        <v>443</v>
      </c>
      <c r="L323" s="1503"/>
      <c r="M323" s="105" t="s">
        <v>499</v>
      </c>
      <c r="N323" s="1426"/>
      <c r="O323" s="175"/>
    </row>
    <row r="324" spans="1:15" s="176" customFormat="1" ht="30" customHeight="1">
      <c r="A324" s="1741" t="s">
        <v>583</v>
      </c>
      <c r="B324" s="164" t="s">
        <v>539</v>
      </c>
      <c r="C324" s="1388">
        <v>16482</v>
      </c>
      <c r="D324" s="1742" t="s">
        <v>1891</v>
      </c>
      <c r="E324" s="105" t="s">
        <v>655</v>
      </c>
      <c r="F324" s="1388">
        <v>17</v>
      </c>
      <c r="G324" s="1742" t="s">
        <v>1891</v>
      </c>
      <c r="H324" s="105" t="s">
        <v>655</v>
      </c>
      <c r="I324" s="1471" t="s">
        <v>544</v>
      </c>
      <c r="J324" s="189">
        <v>455</v>
      </c>
      <c r="K324" s="182" t="s">
        <v>1891</v>
      </c>
      <c r="L324" s="1503"/>
      <c r="M324" s="105" t="s">
        <v>488</v>
      </c>
      <c r="N324" s="1426" t="s">
        <v>524</v>
      </c>
      <c r="O324" s="175"/>
    </row>
    <row r="325" spans="1:15" s="176" customFormat="1" ht="30" customHeight="1">
      <c r="A325" s="1741"/>
      <c r="B325" s="164" t="s">
        <v>1900</v>
      </c>
      <c r="C325" s="1388"/>
      <c r="D325" s="1742"/>
      <c r="E325" s="105" t="s">
        <v>655</v>
      </c>
      <c r="F325" s="1388"/>
      <c r="G325" s="1742"/>
      <c r="H325" s="186" t="s">
        <v>441</v>
      </c>
      <c r="I325" s="1471"/>
      <c r="J325" s="189">
        <v>46</v>
      </c>
      <c r="K325" s="187" t="s">
        <v>443</v>
      </c>
      <c r="L325" s="1503"/>
      <c r="M325" s="105" t="s">
        <v>484</v>
      </c>
      <c r="N325" s="1426"/>
      <c r="O325" s="175"/>
    </row>
    <row r="326" spans="1:15" s="176" customFormat="1" ht="30" customHeight="1">
      <c r="A326" s="1741" t="s">
        <v>584</v>
      </c>
      <c r="B326" s="164" t="s">
        <v>539</v>
      </c>
      <c r="C326" s="1388">
        <v>16482</v>
      </c>
      <c r="D326" s="1742" t="s">
        <v>1891</v>
      </c>
      <c r="E326" s="105" t="s">
        <v>655</v>
      </c>
      <c r="F326" s="1388">
        <v>17</v>
      </c>
      <c r="G326" s="1742" t="s">
        <v>1891</v>
      </c>
      <c r="H326" s="105" t="s">
        <v>655</v>
      </c>
      <c r="I326" s="1471" t="s">
        <v>544</v>
      </c>
      <c r="J326" s="189">
        <v>472</v>
      </c>
      <c r="K326" s="182" t="s">
        <v>1891</v>
      </c>
      <c r="L326" s="1503"/>
      <c r="M326" s="105" t="s">
        <v>488</v>
      </c>
      <c r="N326" s="1426" t="s">
        <v>524</v>
      </c>
      <c r="O326" s="175"/>
    </row>
    <row r="327" spans="1:15" s="176" customFormat="1" ht="30" customHeight="1">
      <c r="A327" s="1741"/>
      <c r="B327" s="164" t="s">
        <v>1900</v>
      </c>
      <c r="C327" s="1388"/>
      <c r="D327" s="1742"/>
      <c r="E327" s="105" t="s">
        <v>655</v>
      </c>
      <c r="F327" s="1388"/>
      <c r="G327" s="1742"/>
      <c r="H327" s="186" t="s">
        <v>441</v>
      </c>
      <c r="I327" s="1471"/>
      <c r="J327" s="189">
        <v>48</v>
      </c>
      <c r="K327" s="187" t="s">
        <v>443</v>
      </c>
      <c r="L327" s="1503"/>
      <c r="M327" s="105" t="s">
        <v>484</v>
      </c>
      <c r="N327" s="1426"/>
      <c r="O327" s="175"/>
    </row>
    <row r="328" spans="1:15" s="176" customFormat="1" ht="30" customHeight="1">
      <c r="A328" s="1741" t="s">
        <v>586</v>
      </c>
      <c r="B328" s="164" t="s">
        <v>539</v>
      </c>
      <c r="C328" s="1388">
        <v>16482</v>
      </c>
      <c r="D328" s="1742" t="s">
        <v>1891</v>
      </c>
      <c r="E328" s="105" t="s">
        <v>657</v>
      </c>
      <c r="F328" s="1388">
        <v>17</v>
      </c>
      <c r="G328" s="1742" t="s">
        <v>1891</v>
      </c>
      <c r="H328" s="105" t="s">
        <v>657</v>
      </c>
      <c r="I328" s="1471" t="s">
        <v>544</v>
      </c>
      <c r="J328" s="189">
        <v>489</v>
      </c>
      <c r="K328" s="182" t="s">
        <v>1891</v>
      </c>
      <c r="L328" s="1503"/>
      <c r="M328" s="105" t="s">
        <v>474</v>
      </c>
      <c r="N328" s="1426" t="s">
        <v>524</v>
      </c>
      <c r="O328" s="175"/>
    </row>
    <row r="329" spans="1:15" s="176" customFormat="1" ht="30" customHeight="1">
      <c r="A329" s="1741"/>
      <c r="B329" s="164" t="s">
        <v>1900</v>
      </c>
      <c r="C329" s="1388"/>
      <c r="D329" s="1742"/>
      <c r="E329" s="105" t="s">
        <v>657</v>
      </c>
      <c r="F329" s="1388"/>
      <c r="G329" s="1742"/>
      <c r="H329" s="186" t="s">
        <v>441</v>
      </c>
      <c r="I329" s="1471"/>
      <c r="J329" s="189">
        <v>50</v>
      </c>
      <c r="K329" s="187" t="s">
        <v>443</v>
      </c>
      <c r="L329" s="1503"/>
      <c r="M329" s="105" t="s">
        <v>499</v>
      </c>
      <c r="N329" s="1426"/>
      <c r="O329" s="175"/>
    </row>
    <row r="330" spans="1:15" s="176" customFormat="1" ht="30" customHeight="1">
      <c r="A330" s="1741" t="s">
        <v>587</v>
      </c>
      <c r="B330" s="164" t="s">
        <v>539</v>
      </c>
      <c r="C330" s="1388">
        <v>16482</v>
      </c>
      <c r="D330" s="1742" t="s">
        <v>1891</v>
      </c>
      <c r="E330" s="105" t="s">
        <v>660</v>
      </c>
      <c r="F330" s="1388">
        <v>17</v>
      </c>
      <c r="G330" s="1742" t="s">
        <v>1891</v>
      </c>
      <c r="H330" s="105" t="s">
        <v>660</v>
      </c>
      <c r="I330" s="1471" t="s">
        <v>544</v>
      </c>
      <c r="J330" s="189">
        <v>506</v>
      </c>
      <c r="K330" s="182" t="s">
        <v>1891</v>
      </c>
      <c r="L330" s="1503"/>
      <c r="M330" s="105" t="s">
        <v>474</v>
      </c>
      <c r="N330" s="1426" t="s">
        <v>524</v>
      </c>
      <c r="O330" s="175"/>
    </row>
    <row r="331" spans="1:15" s="176" customFormat="1" ht="30" customHeight="1">
      <c r="A331" s="1741"/>
      <c r="B331" s="164" t="s">
        <v>1900</v>
      </c>
      <c r="C331" s="1388"/>
      <c r="D331" s="1742"/>
      <c r="E331" s="105" t="s">
        <v>660</v>
      </c>
      <c r="F331" s="1388"/>
      <c r="G331" s="1742"/>
      <c r="H331" s="186" t="s">
        <v>441</v>
      </c>
      <c r="I331" s="1471"/>
      <c r="J331" s="189">
        <v>52</v>
      </c>
      <c r="K331" s="187" t="s">
        <v>443</v>
      </c>
      <c r="L331" s="1503"/>
      <c r="M331" s="105" t="s">
        <v>499</v>
      </c>
      <c r="N331" s="1426"/>
      <c r="O331" s="175"/>
    </row>
    <row r="332" spans="1:15" s="176" customFormat="1" ht="30" customHeight="1">
      <c r="A332" s="1741" t="s">
        <v>589</v>
      </c>
      <c r="B332" s="164" t="s">
        <v>539</v>
      </c>
      <c r="C332" s="1388">
        <v>16482</v>
      </c>
      <c r="D332" s="1742" t="s">
        <v>1891</v>
      </c>
      <c r="E332" s="105" t="s">
        <v>663</v>
      </c>
      <c r="F332" s="1388">
        <v>17</v>
      </c>
      <c r="G332" s="1742" t="s">
        <v>1891</v>
      </c>
      <c r="H332" s="105" t="s">
        <v>663</v>
      </c>
      <c r="I332" s="1471" t="s">
        <v>544</v>
      </c>
      <c r="J332" s="189">
        <v>523</v>
      </c>
      <c r="K332" s="182" t="s">
        <v>1891</v>
      </c>
      <c r="L332" s="1503"/>
      <c r="M332" s="105" t="s">
        <v>516</v>
      </c>
      <c r="N332" s="1426" t="s">
        <v>524</v>
      </c>
      <c r="O332" s="175"/>
    </row>
    <row r="333" spans="1:15" s="176" customFormat="1" ht="30" customHeight="1">
      <c r="A333" s="1741"/>
      <c r="B333" s="164" t="s">
        <v>1900</v>
      </c>
      <c r="C333" s="1388"/>
      <c r="D333" s="1742"/>
      <c r="E333" s="105" t="s">
        <v>663</v>
      </c>
      <c r="F333" s="1388"/>
      <c r="G333" s="1742"/>
      <c r="H333" s="186" t="s">
        <v>441</v>
      </c>
      <c r="I333" s="1471"/>
      <c r="J333" s="189">
        <v>54</v>
      </c>
      <c r="K333" s="187" t="s">
        <v>443</v>
      </c>
      <c r="L333" s="1503"/>
      <c r="M333" s="105" t="s">
        <v>484</v>
      </c>
      <c r="N333" s="1426"/>
      <c r="O333" s="175"/>
    </row>
    <row r="334" spans="1:15" s="176" customFormat="1" ht="30" customHeight="1">
      <c r="A334" s="1741" t="s">
        <v>590</v>
      </c>
      <c r="B334" s="164" t="s">
        <v>539</v>
      </c>
      <c r="C334" s="1388">
        <v>16482</v>
      </c>
      <c r="D334" s="1742" t="s">
        <v>1891</v>
      </c>
      <c r="E334" s="105" t="s">
        <v>663</v>
      </c>
      <c r="F334" s="1388">
        <v>61</v>
      </c>
      <c r="G334" s="1742" t="s">
        <v>1891</v>
      </c>
      <c r="H334" s="105" t="s">
        <v>663</v>
      </c>
      <c r="I334" s="1471" t="s">
        <v>544</v>
      </c>
      <c r="J334" s="189">
        <v>584</v>
      </c>
      <c r="K334" s="182" t="s">
        <v>1891</v>
      </c>
      <c r="L334" s="1503"/>
      <c r="M334" s="105" t="s">
        <v>516</v>
      </c>
      <c r="N334" s="1426" t="s">
        <v>524</v>
      </c>
      <c r="O334" s="175"/>
    </row>
    <row r="335" spans="1:15" s="176" customFormat="1" ht="30" customHeight="1">
      <c r="A335" s="1741"/>
      <c r="B335" s="164" t="s">
        <v>1900</v>
      </c>
      <c r="C335" s="1388"/>
      <c r="D335" s="1742"/>
      <c r="E335" s="105" t="s">
        <v>663</v>
      </c>
      <c r="F335" s="1388"/>
      <c r="G335" s="1742"/>
      <c r="H335" s="186" t="s">
        <v>441</v>
      </c>
      <c r="I335" s="1471"/>
      <c r="J335" s="189">
        <v>56</v>
      </c>
      <c r="K335" s="187" t="s">
        <v>443</v>
      </c>
      <c r="L335" s="1503"/>
      <c r="M335" s="105" t="s">
        <v>484</v>
      </c>
      <c r="N335" s="1426"/>
      <c r="O335" s="175"/>
    </row>
    <row r="336" spans="1:15" s="176" customFormat="1" ht="30" customHeight="1">
      <c r="A336" s="1741" t="s">
        <v>592</v>
      </c>
      <c r="B336" s="164" t="s">
        <v>539</v>
      </c>
      <c r="C336" s="1388">
        <v>16482</v>
      </c>
      <c r="D336" s="1742" t="s">
        <v>1891</v>
      </c>
      <c r="E336" s="105" t="s">
        <v>665</v>
      </c>
      <c r="F336" s="1388">
        <v>17</v>
      </c>
      <c r="G336" s="1742" t="s">
        <v>1891</v>
      </c>
      <c r="H336" s="105" t="s">
        <v>665</v>
      </c>
      <c r="I336" s="1471" t="s">
        <v>544</v>
      </c>
      <c r="J336" s="189">
        <v>601</v>
      </c>
      <c r="K336" s="182" t="s">
        <v>1891</v>
      </c>
      <c r="L336" s="1503"/>
      <c r="M336" s="105" t="s">
        <v>516</v>
      </c>
      <c r="N336" s="1426" t="s">
        <v>524</v>
      </c>
      <c r="O336" s="175"/>
    </row>
    <row r="337" spans="1:15" s="176" customFormat="1" ht="30" customHeight="1">
      <c r="A337" s="1741"/>
      <c r="B337" s="164" t="s">
        <v>1900</v>
      </c>
      <c r="C337" s="1388"/>
      <c r="D337" s="1742"/>
      <c r="E337" s="105" t="s">
        <v>665</v>
      </c>
      <c r="F337" s="1388"/>
      <c r="G337" s="1742"/>
      <c r="H337" s="186" t="s">
        <v>441</v>
      </c>
      <c r="I337" s="1471"/>
      <c r="J337" s="189">
        <v>58</v>
      </c>
      <c r="K337" s="187" t="s">
        <v>443</v>
      </c>
      <c r="L337" s="1503"/>
      <c r="M337" s="105" t="s">
        <v>491</v>
      </c>
      <c r="N337" s="1426"/>
      <c r="O337" s="175"/>
    </row>
    <row r="338" spans="1:15" s="176" customFormat="1" ht="30" customHeight="1">
      <c r="A338" s="1741" t="s">
        <v>593</v>
      </c>
      <c r="B338" s="164" t="s">
        <v>539</v>
      </c>
      <c r="C338" s="1388">
        <v>16482</v>
      </c>
      <c r="D338" s="1742" t="s">
        <v>1891</v>
      </c>
      <c r="E338" s="105" t="s">
        <v>665</v>
      </c>
      <c r="F338" s="1388">
        <v>17</v>
      </c>
      <c r="G338" s="1742" t="s">
        <v>1891</v>
      </c>
      <c r="H338" s="105" t="s">
        <v>665</v>
      </c>
      <c r="I338" s="1471" t="s">
        <v>544</v>
      </c>
      <c r="J338" s="189">
        <v>618</v>
      </c>
      <c r="K338" s="182" t="s">
        <v>1891</v>
      </c>
      <c r="L338" s="1503"/>
      <c r="M338" s="105" t="s">
        <v>516</v>
      </c>
      <c r="N338" s="1426" t="s">
        <v>524</v>
      </c>
      <c r="O338" s="175"/>
    </row>
    <row r="339" spans="1:15" s="176" customFormat="1" ht="30" customHeight="1">
      <c r="A339" s="1741"/>
      <c r="B339" s="164" t="s">
        <v>1900</v>
      </c>
      <c r="C339" s="1388"/>
      <c r="D339" s="1742"/>
      <c r="E339" s="105" t="s">
        <v>665</v>
      </c>
      <c r="F339" s="1388"/>
      <c r="G339" s="1742"/>
      <c r="H339" s="186" t="s">
        <v>441</v>
      </c>
      <c r="I339" s="1471"/>
      <c r="J339" s="189">
        <v>60</v>
      </c>
      <c r="K339" s="187" t="s">
        <v>443</v>
      </c>
      <c r="L339" s="1503"/>
      <c r="M339" s="105" t="s">
        <v>484</v>
      </c>
      <c r="N339" s="1426"/>
      <c r="O339" s="175"/>
    </row>
    <row r="340" spans="1:15" s="176" customFormat="1" ht="30" customHeight="1">
      <c r="A340" s="1741" t="s">
        <v>594</v>
      </c>
      <c r="B340" s="164" t="s">
        <v>539</v>
      </c>
      <c r="C340" s="1388">
        <v>16482</v>
      </c>
      <c r="D340" s="1742" t="s">
        <v>1891</v>
      </c>
      <c r="E340" s="105" t="s">
        <v>522</v>
      </c>
      <c r="F340" s="1388">
        <v>19</v>
      </c>
      <c r="G340" s="1742" t="s">
        <v>1891</v>
      </c>
      <c r="H340" s="105" t="s">
        <v>522</v>
      </c>
      <c r="I340" s="1471" t="s">
        <v>544</v>
      </c>
      <c r="J340" s="189">
        <v>637</v>
      </c>
      <c r="K340" s="182" t="s">
        <v>1891</v>
      </c>
      <c r="L340" s="1503"/>
      <c r="M340" s="105" t="s">
        <v>516</v>
      </c>
      <c r="N340" s="1426" t="s">
        <v>524</v>
      </c>
      <c r="O340" s="175"/>
    </row>
    <row r="341" spans="1:15" s="176" customFormat="1" ht="30" customHeight="1">
      <c r="A341" s="1741"/>
      <c r="B341" s="164" t="s">
        <v>1900</v>
      </c>
      <c r="C341" s="1388"/>
      <c r="D341" s="1742"/>
      <c r="E341" s="105" t="s">
        <v>522</v>
      </c>
      <c r="F341" s="1388"/>
      <c r="G341" s="1742"/>
      <c r="H341" s="186" t="s">
        <v>441</v>
      </c>
      <c r="I341" s="1471"/>
      <c r="J341" s="189">
        <v>62</v>
      </c>
      <c r="K341" s="187" t="s">
        <v>443</v>
      </c>
      <c r="L341" s="1503"/>
      <c r="M341" s="105" t="s">
        <v>484</v>
      </c>
      <c r="N341" s="1426"/>
      <c r="O341" s="175"/>
    </row>
    <row r="342" spans="1:15" s="176" customFormat="1" ht="30" customHeight="1">
      <c r="A342" s="1741" t="s">
        <v>596</v>
      </c>
      <c r="B342" s="164" t="s">
        <v>539</v>
      </c>
      <c r="C342" s="1388">
        <v>16482</v>
      </c>
      <c r="D342" s="1742" t="s">
        <v>1891</v>
      </c>
      <c r="E342" s="105" t="s">
        <v>670</v>
      </c>
      <c r="F342" s="1388">
        <v>60</v>
      </c>
      <c r="G342" s="1742" t="s">
        <v>1891</v>
      </c>
      <c r="H342" s="105" t="s">
        <v>670</v>
      </c>
      <c r="I342" s="1471" t="s">
        <v>544</v>
      </c>
      <c r="J342" s="189">
        <v>727</v>
      </c>
      <c r="K342" s="182" t="s">
        <v>1891</v>
      </c>
      <c r="L342" s="1503"/>
      <c r="M342" s="105" t="s">
        <v>488</v>
      </c>
      <c r="N342" s="1426" t="s">
        <v>524</v>
      </c>
      <c r="O342" s="175"/>
    </row>
    <row r="343" spans="1:15" s="176" customFormat="1" ht="30" customHeight="1">
      <c r="A343" s="1741"/>
      <c r="B343" s="164" t="s">
        <v>1900</v>
      </c>
      <c r="C343" s="1388"/>
      <c r="D343" s="1742"/>
      <c r="E343" s="105" t="s">
        <v>670</v>
      </c>
      <c r="F343" s="1388"/>
      <c r="G343" s="1742"/>
      <c r="H343" s="186" t="s">
        <v>441</v>
      </c>
      <c r="I343" s="1471"/>
      <c r="J343" s="189">
        <v>64</v>
      </c>
      <c r="K343" s="187" t="s">
        <v>443</v>
      </c>
      <c r="L343" s="1503"/>
      <c r="M343" s="105" t="s">
        <v>491</v>
      </c>
      <c r="N343" s="1426"/>
      <c r="O343" s="175"/>
    </row>
    <row r="344" spans="1:15" s="176" customFormat="1" ht="30" customHeight="1">
      <c r="A344" s="1741" t="s">
        <v>597</v>
      </c>
      <c r="B344" s="164" t="s">
        <v>539</v>
      </c>
      <c r="C344" s="1388">
        <v>16482</v>
      </c>
      <c r="D344" s="1742" t="s">
        <v>1891</v>
      </c>
      <c r="E344" s="105" t="s">
        <v>670</v>
      </c>
      <c r="F344" s="1388">
        <v>22</v>
      </c>
      <c r="G344" s="1742" t="s">
        <v>1891</v>
      </c>
      <c r="H344" s="105" t="s">
        <v>670</v>
      </c>
      <c r="I344" s="1471" t="s">
        <v>544</v>
      </c>
      <c r="J344" s="189">
        <v>749</v>
      </c>
      <c r="K344" s="182" t="s">
        <v>1891</v>
      </c>
      <c r="L344" s="1503"/>
      <c r="M344" s="105" t="s">
        <v>488</v>
      </c>
      <c r="N344" s="1426" t="s">
        <v>524</v>
      </c>
      <c r="O344" s="175"/>
    </row>
    <row r="345" spans="1:15" s="176" customFormat="1" ht="30" customHeight="1">
      <c r="A345" s="1741"/>
      <c r="B345" s="164" t="s">
        <v>1900</v>
      </c>
      <c r="C345" s="1388"/>
      <c r="D345" s="1742"/>
      <c r="E345" s="105" t="s">
        <v>670</v>
      </c>
      <c r="F345" s="1388"/>
      <c r="G345" s="1742"/>
      <c r="H345" s="186" t="s">
        <v>441</v>
      </c>
      <c r="I345" s="1471"/>
      <c r="J345" s="189">
        <v>66</v>
      </c>
      <c r="K345" s="187" t="s">
        <v>443</v>
      </c>
      <c r="L345" s="1503"/>
      <c r="M345" s="105" t="s">
        <v>491</v>
      </c>
      <c r="N345" s="1426"/>
      <c r="O345" s="175"/>
    </row>
    <row r="346" spans="1:15" s="176" customFormat="1" ht="30" customHeight="1">
      <c r="A346" s="1741" t="s">
        <v>600</v>
      </c>
      <c r="B346" s="164" t="s">
        <v>539</v>
      </c>
      <c r="C346" s="1388">
        <v>16482</v>
      </c>
      <c r="D346" s="1742" t="s">
        <v>1891</v>
      </c>
      <c r="E346" s="105" t="s">
        <v>670</v>
      </c>
      <c r="F346" s="1388">
        <v>22</v>
      </c>
      <c r="G346" s="1742" t="s">
        <v>1891</v>
      </c>
      <c r="H346" s="105" t="s">
        <v>670</v>
      </c>
      <c r="I346" s="1471" t="s">
        <v>544</v>
      </c>
      <c r="J346" s="189">
        <v>771</v>
      </c>
      <c r="K346" s="182" t="s">
        <v>1891</v>
      </c>
      <c r="L346" s="1503"/>
      <c r="M346" s="105" t="s">
        <v>488</v>
      </c>
      <c r="N346" s="1426" t="s">
        <v>524</v>
      </c>
      <c r="O346" s="175"/>
    </row>
    <row r="347" spans="1:15" s="176" customFormat="1" ht="30" customHeight="1">
      <c r="A347" s="1741"/>
      <c r="B347" s="164" t="s">
        <v>1900</v>
      </c>
      <c r="C347" s="1388"/>
      <c r="D347" s="1742"/>
      <c r="E347" s="105" t="s">
        <v>670</v>
      </c>
      <c r="F347" s="1388"/>
      <c r="G347" s="1742"/>
      <c r="H347" s="186" t="s">
        <v>441</v>
      </c>
      <c r="I347" s="1471"/>
      <c r="J347" s="189">
        <v>68</v>
      </c>
      <c r="K347" s="187" t="s">
        <v>443</v>
      </c>
      <c r="L347" s="1503"/>
      <c r="M347" s="105" t="s">
        <v>491</v>
      </c>
      <c r="N347" s="1426"/>
      <c r="O347" s="175"/>
    </row>
    <row r="348" spans="1:15" s="176" customFormat="1" ht="30" customHeight="1">
      <c r="A348" s="1741" t="s">
        <v>601</v>
      </c>
      <c r="B348" s="164" t="s">
        <v>539</v>
      </c>
      <c r="C348" s="1388">
        <v>16482</v>
      </c>
      <c r="D348" s="1742" t="s">
        <v>1891</v>
      </c>
      <c r="E348" s="105" t="s">
        <v>715</v>
      </c>
      <c r="F348" s="1388">
        <v>22</v>
      </c>
      <c r="G348" s="1742" t="s">
        <v>1891</v>
      </c>
      <c r="H348" s="105" t="s">
        <v>715</v>
      </c>
      <c r="I348" s="1471" t="s">
        <v>544</v>
      </c>
      <c r="J348" s="189">
        <v>793</v>
      </c>
      <c r="K348" s="182" t="s">
        <v>1891</v>
      </c>
      <c r="L348" s="1503"/>
      <c r="M348" s="105" t="s">
        <v>474</v>
      </c>
      <c r="N348" s="1426" t="s">
        <v>524</v>
      </c>
      <c r="O348" s="175"/>
    </row>
    <row r="349" spans="1:15" s="176" customFormat="1" ht="30" customHeight="1">
      <c r="A349" s="1741"/>
      <c r="B349" s="164" t="s">
        <v>1900</v>
      </c>
      <c r="C349" s="1388"/>
      <c r="D349" s="1742"/>
      <c r="E349" s="105" t="s">
        <v>715</v>
      </c>
      <c r="F349" s="1388"/>
      <c r="G349" s="1742"/>
      <c r="H349" s="186" t="s">
        <v>441</v>
      </c>
      <c r="I349" s="1471"/>
      <c r="J349" s="189">
        <v>70</v>
      </c>
      <c r="K349" s="187" t="s">
        <v>443</v>
      </c>
      <c r="L349" s="1503"/>
      <c r="M349" s="105" t="s">
        <v>484</v>
      </c>
      <c r="N349" s="1426"/>
      <c r="O349" s="175"/>
    </row>
    <row r="350" spans="1:15" s="176" customFormat="1" ht="30" customHeight="1">
      <c r="A350" s="1741" t="s">
        <v>602</v>
      </c>
      <c r="B350" s="164" t="s">
        <v>539</v>
      </c>
      <c r="C350" s="1388">
        <v>16482</v>
      </c>
      <c r="D350" s="1742" t="s">
        <v>1891</v>
      </c>
      <c r="E350" s="105" t="s">
        <v>716</v>
      </c>
      <c r="F350" s="1388">
        <v>22</v>
      </c>
      <c r="G350" s="1742" t="s">
        <v>1891</v>
      </c>
      <c r="H350" s="105" t="s">
        <v>716</v>
      </c>
      <c r="I350" s="1471" t="s">
        <v>544</v>
      </c>
      <c r="J350" s="189">
        <v>815</v>
      </c>
      <c r="K350" s="182" t="s">
        <v>1891</v>
      </c>
      <c r="L350" s="1503"/>
      <c r="M350" s="105" t="s">
        <v>516</v>
      </c>
      <c r="N350" s="1426" t="s">
        <v>524</v>
      </c>
      <c r="O350" s="175"/>
    </row>
    <row r="351" spans="1:15" s="176" customFormat="1" ht="30" customHeight="1">
      <c r="A351" s="1741"/>
      <c r="B351" s="164" t="s">
        <v>1900</v>
      </c>
      <c r="C351" s="1388"/>
      <c r="D351" s="1742"/>
      <c r="E351" s="105" t="s">
        <v>716</v>
      </c>
      <c r="F351" s="1388"/>
      <c r="G351" s="1742"/>
      <c r="H351" s="186" t="s">
        <v>441</v>
      </c>
      <c r="I351" s="1471"/>
      <c r="J351" s="189">
        <v>72</v>
      </c>
      <c r="K351" s="187" t="s">
        <v>443</v>
      </c>
      <c r="L351" s="1503"/>
      <c r="M351" s="105" t="s">
        <v>484</v>
      </c>
      <c r="N351" s="1426"/>
      <c r="O351" s="175"/>
    </row>
    <row r="352" spans="1:15" s="176" customFormat="1" ht="30" customHeight="1">
      <c r="A352" s="1741" t="s">
        <v>604</v>
      </c>
      <c r="B352" s="164" t="s">
        <v>539</v>
      </c>
      <c r="C352" s="1388">
        <v>16482</v>
      </c>
      <c r="D352" s="1742" t="s">
        <v>1891</v>
      </c>
      <c r="E352" s="105" t="s">
        <v>716</v>
      </c>
      <c r="F352" s="1388">
        <v>22</v>
      </c>
      <c r="G352" s="1742" t="s">
        <v>1891</v>
      </c>
      <c r="H352" s="105" t="s">
        <v>716</v>
      </c>
      <c r="I352" s="1471" t="s">
        <v>544</v>
      </c>
      <c r="J352" s="189">
        <v>837</v>
      </c>
      <c r="K352" s="182" t="s">
        <v>1891</v>
      </c>
      <c r="L352" s="1503"/>
      <c r="M352" s="105" t="s">
        <v>516</v>
      </c>
      <c r="N352" s="1426" t="s">
        <v>524</v>
      </c>
      <c r="O352" s="175"/>
    </row>
    <row r="353" spans="1:15" s="176" customFormat="1" ht="30" customHeight="1">
      <c r="A353" s="1741"/>
      <c r="B353" s="164" t="s">
        <v>1900</v>
      </c>
      <c r="C353" s="1388"/>
      <c r="D353" s="1742"/>
      <c r="E353" s="105" t="s">
        <v>716</v>
      </c>
      <c r="F353" s="1388"/>
      <c r="G353" s="1742"/>
      <c r="H353" s="186" t="s">
        <v>441</v>
      </c>
      <c r="I353" s="1471"/>
      <c r="J353" s="189">
        <v>74</v>
      </c>
      <c r="K353" s="187" t="s">
        <v>443</v>
      </c>
      <c r="L353" s="1503"/>
      <c r="M353" s="105" t="s">
        <v>484</v>
      </c>
      <c r="N353" s="1426"/>
      <c r="O353" s="175"/>
    </row>
    <row r="354" spans="1:15" s="176" customFormat="1" ht="30" customHeight="1">
      <c r="A354" s="1741" t="s">
        <v>605</v>
      </c>
      <c r="B354" s="164" t="s">
        <v>539</v>
      </c>
      <c r="C354" s="1388">
        <v>16482</v>
      </c>
      <c r="D354" s="1742" t="s">
        <v>1891</v>
      </c>
      <c r="E354" s="105" t="s">
        <v>717</v>
      </c>
      <c r="F354" s="1388">
        <v>22</v>
      </c>
      <c r="G354" s="1742" t="s">
        <v>1891</v>
      </c>
      <c r="H354" s="105" t="s">
        <v>717</v>
      </c>
      <c r="I354" s="1471" t="s">
        <v>544</v>
      </c>
      <c r="J354" s="189">
        <v>859</v>
      </c>
      <c r="K354" s="182" t="s">
        <v>1891</v>
      </c>
      <c r="L354" s="1503"/>
      <c r="M354" s="105" t="s">
        <v>474</v>
      </c>
      <c r="N354" s="1426" t="s">
        <v>524</v>
      </c>
      <c r="O354" s="175"/>
    </row>
    <row r="355" spans="1:15" s="176" customFormat="1" ht="30" customHeight="1">
      <c r="A355" s="1741"/>
      <c r="B355" s="164" t="s">
        <v>1900</v>
      </c>
      <c r="C355" s="1388"/>
      <c r="D355" s="1742"/>
      <c r="E355" s="105" t="s">
        <v>717</v>
      </c>
      <c r="F355" s="1388"/>
      <c r="G355" s="1742"/>
      <c r="H355" s="186" t="s">
        <v>441</v>
      </c>
      <c r="I355" s="1471"/>
      <c r="J355" s="189">
        <v>76</v>
      </c>
      <c r="K355" s="187" t="s">
        <v>443</v>
      </c>
      <c r="L355" s="1503"/>
      <c r="M355" s="105" t="s">
        <v>484</v>
      </c>
      <c r="N355" s="1426"/>
      <c r="O355" s="175"/>
    </row>
    <row r="356" spans="1:15" s="176" customFormat="1" ht="30" customHeight="1">
      <c r="A356" s="1741" t="s">
        <v>606</v>
      </c>
      <c r="B356" s="164" t="s">
        <v>539</v>
      </c>
      <c r="C356" s="1388">
        <v>16482</v>
      </c>
      <c r="D356" s="1742" t="s">
        <v>1891</v>
      </c>
      <c r="E356" s="105" t="s">
        <v>718</v>
      </c>
      <c r="F356" s="1388">
        <v>22</v>
      </c>
      <c r="G356" s="1742" t="s">
        <v>1891</v>
      </c>
      <c r="H356" s="105" t="s">
        <v>718</v>
      </c>
      <c r="I356" s="1471" t="s">
        <v>544</v>
      </c>
      <c r="J356" s="189">
        <v>881</v>
      </c>
      <c r="K356" s="182" t="s">
        <v>1891</v>
      </c>
      <c r="L356" s="1503"/>
      <c r="M356" s="105" t="s">
        <v>516</v>
      </c>
      <c r="N356" s="1426" t="s">
        <v>524</v>
      </c>
      <c r="O356" s="175"/>
    </row>
    <row r="357" spans="1:15" s="176" customFormat="1" ht="30" customHeight="1">
      <c r="A357" s="1741"/>
      <c r="B357" s="164" t="s">
        <v>1900</v>
      </c>
      <c r="C357" s="1388"/>
      <c r="D357" s="1742"/>
      <c r="E357" s="105" t="s">
        <v>718</v>
      </c>
      <c r="F357" s="1388"/>
      <c r="G357" s="1742"/>
      <c r="H357" s="186" t="s">
        <v>441</v>
      </c>
      <c r="I357" s="1471"/>
      <c r="J357" s="189">
        <v>78</v>
      </c>
      <c r="K357" s="187" t="s">
        <v>443</v>
      </c>
      <c r="L357" s="1503"/>
      <c r="M357" s="105" t="s">
        <v>484</v>
      </c>
      <c r="N357" s="1426"/>
      <c r="O357" s="175"/>
    </row>
    <row r="358" spans="1:15" s="176" customFormat="1" ht="30" customHeight="1">
      <c r="A358" s="1741" t="s">
        <v>608</v>
      </c>
      <c r="B358" s="164" t="s">
        <v>539</v>
      </c>
      <c r="C358" s="1388">
        <v>16482</v>
      </c>
      <c r="D358" s="1742" t="s">
        <v>1891</v>
      </c>
      <c r="E358" s="105" t="s">
        <v>486</v>
      </c>
      <c r="F358" s="1388">
        <v>61</v>
      </c>
      <c r="G358" s="1742" t="s">
        <v>1891</v>
      </c>
      <c r="H358" s="105" t="s">
        <v>486</v>
      </c>
      <c r="I358" s="1471" t="s">
        <v>544</v>
      </c>
      <c r="J358" s="189">
        <v>942</v>
      </c>
      <c r="K358" s="182" t="s">
        <v>1891</v>
      </c>
      <c r="L358" s="1503"/>
      <c r="M358" s="105" t="s">
        <v>474</v>
      </c>
      <c r="N358" s="1426" t="s">
        <v>524</v>
      </c>
      <c r="O358" s="175"/>
    </row>
    <row r="359" spans="1:15" s="176" customFormat="1" ht="30" customHeight="1">
      <c r="A359" s="1741"/>
      <c r="B359" s="164" t="s">
        <v>1900</v>
      </c>
      <c r="C359" s="1388"/>
      <c r="D359" s="1742"/>
      <c r="E359" s="105" t="s">
        <v>486</v>
      </c>
      <c r="F359" s="1388"/>
      <c r="G359" s="1742"/>
      <c r="H359" s="186" t="s">
        <v>441</v>
      </c>
      <c r="I359" s="1471"/>
      <c r="J359" s="189">
        <v>80</v>
      </c>
      <c r="K359" s="187" t="s">
        <v>443</v>
      </c>
      <c r="L359" s="1503"/>
      <c r="M359" s="105" t="s">
        <v>484</v>
      </c>
      <c r="N359" s="1426"/>
      <c r="O359" s="175"/>
    </row>
    <row r="360" spans="1:15" s="176" customFormat="1" ht="30" customHeight="1">
      <c r="A360" s="1741" t="s">
        <v>609</v>
      </c>
      <c r="B360" s="164" t="s">
        <v>539</v>
      </c>
      <c r="C360" s="1388">
        <v>16482</v>
      </c>
      <c r="D360" s="1742" t="s">
        <v>1891</v>
      </c>
      <c r="E360" s="105" t="s">
        <v>486</v>
      </c>
      <c r="F360" s="1388">
        <v>22</v>
      </c>
      <c r="G360" s="1742" t="s">
        <v>1891</v>
      </c>
      <c r="H360" s="105" t="s">
        <v>486</v>
      </c>
      <c r="I360" s="1471" t="s">
        <v>544</v>
      </c>
      <c r="J360" s="189">
        <v>964</v>
      </c>
      <c r="K360" s="182" t="s">
        <v>1891</v>
      </c>
      <c r="L360" s="1503"/>
      <c r="M360" s="105" t="s">
        <v>474</v>
      </c>
      <c r="N360" s="1426" t="s">
        <v>524</v>
      </c>
      <c r="O360" s="175"/>
    </row>
    <row r="361" spans="1:15" s="176" customFormat="1" ht="30" customHeight="1">
      <c r="A361" s="1741"/>
      <c r="B361" s="164" t="s">
        <v>1900</v>
      </c>
      <c r="C361" s="1388"/>
      <c r="D361" s="1742"/>
      <c r="E361" s="105" t="s">
        <v>486</v>
      </c>
      <c r="F361" s="1388"/>
      <c r="G361" s="1742"/>
      <c r="H361" s="186" t="s">
        <v>441</v>
      </c>
      <c r="I361" s="1471"/>
      <c r="J361" s="189">
        <v>82</v>
      </c>
      <c r="K361" s="187" t="s">
        <v>443</v>
      </c>
      <c r="L361" s="1503"/>
      <c r="M361" s="105" t="s">
        <v>484</v>
      </c>
      <c r="N361" s="1426"/>
      <c r="O361" s="175"/>
    </row>
    <row r="362" spans="1:15" s="176" customFormat="1" ht="30" customHeight="1">
      <c r="A362" s="1741" t="s">
        <v>610</v>
      </c>
      <c r="B362" s="164" t="s">
        <v>539</v>
      </c>
      <c r="C362" s="1388">
        <v>16482</v>
      </c>
      <c r="D362" s="1742" t="s">
        <v>1891</v>
      </c>
      <c r="E362" s="105" t="s">
        <v>486</v>
      </c>
      <c r="F362" s="1388">
        <v>22</v>
      </c>
      <c r="G362" s="1742" t="s">
        <v>1891</v>
      </c>
      <c r="H362" s="105" t="s">
        <v>486</v>
      </c>
      <c r="I362" s="1471" t="s">
        <v>544</v>
      </c>
      <c r="J362" s="189">
        <v>986</v>
      </c>
      <c r="K362" s="182" t="s">
        <v>1891</v>
      </c>
      <c r="L362" s="1503"/>
      <c r="M362" s="105" t="s">
        <v>474</v>
      </c>
      <c r="N362" s="1426" t="s">
        <v>524</v>
      </c>
      <c r="O362" s="175"/>
    </row>
    <row r="363" spans="1:15" s="176" customFormat="1" ht="30" customHeight="1">
      <c r="A363" s="1741"/>
      <c r="B363" s="164" t="s">
        <v>1900</v>
      </c>
      <c r="C363" s="1388"/>
      <c r="D363" s="1742"/>
      <c r="E363" s="105" t="s">
        <v>486</v>
      </c>
      <c r="F363" s="1388"/>
      <c r="G363" s="1742"/>
      <c r="H363" s="186" t="s">
        <v>441</v>
      </c>
      <c r="I363" s="1471"/>
      <c r="J363" s="189">
        <v>84</v>
      </c>
      <c r="K363" s="187" t="s">
        <v>443</v>
      </c>
      <c r="L363" s="1503"/>
      <c r="M363" s="105" t="s">
        <v>484</v>
      </c>
      <c r="N363" s="1426"/>
      <c r="O363" s="175"/>
    </row>
    <row r="364" spans="1:15" s="176" customFormat="1" ht="30" customHeight="1">
      <c r="A364" s="1741" t="s">
        <v>611</v>
      </c>
      <c r="B364" s="164" t="s">
        <v>539</v>
      </c>
      <c r="C364" s="1388">
        <v>16482</v>
      </c>
      <c r="D364" s="1742" t="s">
        <v>1891</v>
      </c>
      <c r="E364" s="105" t="s">
        <v>675</v>
      </c>
      <c r="F364" s="1388">
        <v>22</v>
      </c>
      <c r="G364" s="1742" t="s">
        <v>1891</v>
      </c>
      <c r="H364" s="105" t="s">
        <v>675</v>
      </c>
      <c r="I364" s="1471" t="s">
        <v>544</v>
      </c>
      <c r="J364" s="189">
        <v>1008</v>
      </c>
      <c r="K364" s="182" t="s">
        <v>1891</v>
      </c>
      <c r="L364" s="1503"/>
      <c r="M364" s="105" t="s">
        <v>719</v>
      </c>
      <c r="N364" s="1426" t="s">
        <v>524</v>
      </c>
      <c r="O364" s="175"/>
    </row>
    <row r="365" spans="1:15" s="176" customFormat="1" ht="30" customHeight="1">
      <c r="A365" s="1741"/>
      <c r="B365" s="164" t="s">
        <v>1900</v>
      </c>
      <c r="C365" s="1388"/>
      <c r="D365" s="1742"/>
      <c r="E365" s="105" t="s">
        <v>675</v>
      </c>
      <c r="F365" s="1388"/>
      <c r="G365" s="1742"/>
      <c r="H365" s="186" t="s">
        <v>441</v>
      </c>
      <c r="I365" s="1471"/>
      <c r="J365" s="189">
        <v>86</v>
      </c>
      <c r="K365" s="187" t="s">
        <v>443</v>
      </c>
      <c r="L365" s="1503"/>
      <c r="M365" s="105" t="s">
        <v>491</v>
      </c>
      <c r="N365" s="1426"/>
      <c r="O365" s="175"/>
    </row>
    <row r="366" spans="1:15" s="176" customFormat="1" ht="30" customHeight="1">
      <c r="A366" s="1741" t="s">
        <v>612</v>
      </c>
      <c r="B366" s="164" t="s">
        <v>539</v>
      </c>
      <c r="C366" s="1388">
        <v>16482</v>
      </c>
      <c r="D366" s="1742" t="s">
        <v>1891</v>
      </c>
      <c r="E366" s="105" t="s">
        <v>678</v>
      </c>
      <c r="F366" s="1388">
        <v>59</v>
      </c>
      <c r="G366" s="1742" t="s">
        <v>1891</v>
      </c>
      <c r="H366" s="105" t="s">
        <v>678</v>
      </c>
      <c r="I366" s="1471" t="s">
        <v>544</v>
      </c>
      <c r="J366" s="189">
        <v>1067</v>
      </c>
      <c r="K366" s="182" t="s">
        <v>1891</v>
      </c>
      <c r="L366" s="1503"/>
      <c r="M366" s="105" t="s">
        <v>488</v>
      </c>
      <c r="N366" s="1426" t="s">
        <v>524</v>
      </c>
      <c r="O366" s="175"/>
    </row>
    <row r="367" spans="1:15" s="176" customFormat="1" ht="30" customHeight="1">
      <c r="A367" s="1741"/>
      <c r="B367" s="164" t="s">
        <v>1900</v>
      </c>
      <c r="C367" s="1388"/>
      <c r="D367" s="1742"/>
      <c r="E367" s="105" t="s">
        <v>678</v>
      </c>
      <c r="F367" s="1388"/>
      <c r="G367" s="1742"/>
      <c r="H367" s="186" t="s">
        <v>441</v>
      </c>
      <c r="I367" s="1471"/>
      <c r="J367" s="189">
        <v>88</v>
      </c>
      <c r="K367" s="187" t="s">
        <v>443</v>
      </c>
      <c r="L367" s="1503"/>
      <c r="M367" s="105" t="s">
        <v>720</v>
      </c>
      <c r="N367" s="1426"/>
      <c r="O367" s="175"/>
    </row>
    <row r="368" spans="1:15" s="176" customFormat="1" ht="30" customHeight="1">
      <c r="A368" s="1741" t="s">
        <v>614</v>
      </c>
      <c r="B368" s="164" t="s">
        <v>539</v>
      </c>
      <c r="C368" s="1388">
        <v>16482</v>
      </c>
      <c r="D368" s="1742" t="s">
        <v>1891</v>
      </c>
      <c r="E368" s="105" t="s">
        <v>678</v>
      </c>
      <c r="F368" s="1388">
        <v>22</v>
      </c>
      <c r="G368" s="1742" t="s">
        <v>1891</v>
      </c>
      <c r="H368" s="105" t="s">
        <v>678</v>
      </c>
      <c r="I368" s="1471" t="s">
        <v>544</v>
      </c>
      <c r="J368" s="189">
        <v>1089</v>
      </c>
      <c r="K368" s="182" t="s">
        <v>1891</v>
      </c>
      <c r="L368" s="1503"/>
      <c r="M368" s="105" t="s">
        <v>488</v>
      </c>
      <c r="N368" s="1426" t="s">
        <v>524</v>
      </c>
      <c r="O368" s="175"/>
    </row>
    <row r="369" spans="1:15" s="176" customFormat="1" ht="30" customHeight="1">
      <c r="A369" s="1741"/>
      <c r="B369" s="164" t="s">
        <v>1900</v>
      </c>
      <c r="C369" s="1388"/>
      <c r="D369" s="1742"/>
      <c r="E369" s="105" t="s">
        <v>678</v>
      </c>
      <c r="F369" s="1388"/>
      <c r="G369" s="1742"/>
      <c r="H369" s="186" t="s">
        <v>441</v>
      </c>
      <c r="I369" s="1471"/>
      <c r="J369" s="189">
        <v>90</v>
      </c>
      <c r="K369" s="187" t="s">
        <v>443</v>
      </c>
      <c r="L369" s="1503"/>
      <c r="M369" s="105" t="s">
        <v>720</v>
      </c>
      <c r="N369" s="1426"/>
      <c r="O369" s="175"/>
    </row>
    <row r="370" spans="1:15" s="176" customFormat="1" ht="30" customHeight="1">
      <c r="A370" s="1741" t="s">
        <v>615</v>
      </c>
      <c r="B370" s="164" t="s">
        <v>539</v>
      </c>
      <c r="C370" s="1388">
        <v>16482</v>
      </c>
      <c r="D370" s="1742" t="s">
        <v>1891</v>
      </c>
      <c r="E370" s="105" t="s">
        <v>721</v>
      </c>
      <c r="F370" s="1388">
        <v>22</v>
      </c>
      <c r="G370" s="1742" t="s">
        <v>1891</v>
      </c>
      <c r="H370" s="105" t="s">
        <v>721</v>
      </c>
      <c r="I370" s="1471" t="s">
        <v>544</v>
      </c>
      <c r="J370" s="189">
        <v>1111</v>
      </c>
      <c r="K370" s="182" t="s">
        <v>1891</v>
      </c>
      <c r="L370" s="1503"/>
      <c r="M370" s="105" t="s">
        <v>474</v>
      </c>
      <c r="N370" s="1426" t="s">
        <v>524</v>
      </c>
      <c r="O370" s="175"/>
    </row>
    <row r="371" spans="1:15" s="176" customFormat="1" ht="30" customHeight="1">
      <c r="A371" s="1741"/>
      <c r="B371" s="164" t="s">
        <v>1900</v>
      </c>
      <c r="C371" s="1388"/>
      <c r="D371" s="1742"/>
      <c r="E371" s="105" t="s">
        <v>721</v>
      </c>
      <c r="F371" s="1388"/>
      <c r="G371" s="1742"/>
      <c r="H371" s="186" t="s">
        <v>441</v>
      </c>
      <c r="I371" s="1471"/>
      <c r="J371" s="189">
        <v>92</v>
      </c>
      <c r="K371" s="187" t="s">
        <v>443</v>
      </c>
      <c r="L371" s="1503"/>
      <c r="M371" s="105" t="s">
        <v>688</v>
      </c>
      <c r="N371" s="1426"/>
      <c r="O371" s="175"/>
    </row>
    <row r="372" spans="1:15" s="176" customFormat="1" ht="30" customHeight="1">
      <c r="A372" s="1741" t="s">
        <v>617</v>
      </c>
      <c r="B372" s="164" t="s">
        <v>539</v>
      </c>
      <c r="C372" s="1388">
        <v>16482</v>
      </c>
      <c r="D372" s="1742" t="s">
        <v>1891</v>
      </c>
      <c r="E372" s="105" t="s">
        <v>534</v>
      </c>
      <c r="F372" s="1388">
        <v>60</v>
      </c>
      <c r="G372" s="1742" t="s">
        <v>1891</v>
      </c>
      <c r="H372" s="105" t="s">
        <v>534</v>
      </c>
      <c r="I372" s="1471" t="s">
        <v>544</v>
      </c>
      <c r="J372" s="189">
        <v>1171</v>
      </c>
      <c r="K372" s="182" t="s">
        <v>1891</v>
      </c>
      <c r="L372" s="1503"/>
      <c r="M372" s="105" t="s">
        <v>516</v>
      </c>
      <c r="N372" s="1426" t="s">
        <v>524</v>
      </c>
      <c r="O372" s="175"/>
    </row>
    <row r="373" spans="1:15" s="176" customFormat="1" ht="30" customHeight="1">
      <c r="A373" s="1741"/>
      <c r="B373" s="164" t="s">
        <v>1900</v>
      </c>
      <c r="C373" s="1388"/>
      <c r="D373" s="1742"/>
      <c r="E373" s="105" t="s">
        <v>534</v>
      </c>
      <c r="F373" s="1388"/>
      <c r="G373" s="1742"/>
      <c r="H373" s="186" t="s">
        <v>441</v>
      </c>
      <c r="I373" s="1471"/>
      <c r="J373" s="189">
        <v>94</v>
      </c>
      <c r="K373" s="187" t="s">
        <v>443</v>
      </c>
      <c r="L373" s="1503"/>
      <c r="M373" s="105" t="s">
        <v>688</v>
      </c>
      <c r="N373" s="1426"/>
      <c r="O373" s="175"/>
    </row>
    <row r="374" spans="1:15" s="176" customFormat="1" ht="30" customHeight="1">
      <c r="A374" s="1741" t="s">
        <v>618</v>
      </c>
      <c r="B374" s="164" t="s">
        <v>539</v>
      </c>
      <c r="C374" s="1388">
        <v>16482</v>
      </c>
      <c r="D374" s="1742" t="s">
        <v>1891</v>
      </c>
      <c r="E374" s="105" t="s">
        <v>534</v>
      </c>
      <c r="F374" s="1388">
        <v>25.5</v>
      </c>
      <c r="G374" s="1742" t="s">
        <v>1891</v>
      </c>
      <c r="H374" s="105" t="s">
        <v>534</v>
      </c>
      <c r="I374" s="1471" t="s">
        <v>544</v>
      </c>
      <c r="J374" s="189">
        <v>1196.5</v>
      </c>
      <c r="K374" s="182" t="s">
        <v>1891</v>
      </c>
      <c r="L374" s="1503"/>
      <c r="M374" s="105" t="s">
        <v>516</v>
      </c>
      <c r="N374" s="1426" t="s">
        <v>524</v>
      </c>
      <c r="O374" s="175"/>
    </row>
    <row r="375" spans="1:15" s="176" customFormat="1" ht="30" customHeight="1">
      <c r="A375" s="1741"/>
      <c r="B375" s="164" t="s">
        <v>1900</v>
      </c>
      <c r="C375" s="1388"/>
      <c r="D375" s="1742"/>
      <c r="E375" s="105" t="s">
        <v>534</v>
      </c>
      <c r="F375" s="1388"/>
      <c r="G375" s="1742"/>
      <c r="H375" s="186" t="s">
        <v>441</v>
      </c>
      <c r="I375" s="1471"/>
      <c r="J375" s="189">
        <v>96</v>
      </c>
      <c r="K375" s="187" t="s">
        <v>443</v>
      </c>
      <c r="L375" s="1503"/>
      <c r="M375" s="105" t="s">
        <v>688</v>
      </c>
      <c r="N375" s="1426"/>
      <c r="O375" s="175"/>
    </row>
    <row r="376" spans="1:15" s="176" customFormat="1" ht="30" customHeight="1">
      <c r="A376" s="1741" t="s">
        <v>619</v>
      </c>
      <c r="B376" s="164" t="s">
        <v>539</v>
      </c>
      <c r="C376" s="1388">
        <v>16482</v>
      </c>
      <c r="D376" s="1742" t="s">
        <v>1891</v>
      </c>
      <c r="E376" s="105" t="s">
        <v>682</v>
      </c>
      <c r="F376" s="1388">
        <v>24.5</v>
      </c>
      <c r="G376" s="1742" t="s">
        <v>1891</v>
      </c>
      <c r="H376" s="105" t="s">
        <v>682</v>
      </c>
      <c r="I376" s="1471" t="s">
        <v>544</v>
      </c>
      <c r="J376" s="189">
        <v>1221</v>
      </c>
      <c r="K376" s="182" t="s">
        <v>1891</v>
      </c>
      <c r="L376" s="1503"/>
      <c r="M376" s="105" t="s">
        <v>516</v>
      </c>
      <c r="N376" s="1426" t="s">
        <v>524</v>
      </c>
      <c r="O376" s="175"/>
    </row>
    <row r="377" spans="1:15" s="176" customFormat="1" ht="30" customHeight="1">
      <c r="A377" s="1741"/>
      <c r="B377" s="164" t="s">
        <v>1900</v>
      </c>
      <c r="C377" s="1388"/>
      <c r="D377" s="1742"/>
      <c r="E377" s="105" t="s">
        <v>682</v>
      </c>
      <c r="F377" s="1388"/>
      <c r="G377" s="1742"/>
      <c r="H377" s="186" t="s">
        <v>441</v>
      </c>
      <c r="I377" s="1471"/>
      <c r="J377" s="189">
        <v>98</v>
      </c>
      <c r="K377" s="187" t="s">
        <v>443</v>
      </c>
      <c r="L377" s="1503"/>
      <c r="M377" s="105" t="s">
        <v>688</v>
      </c>
      <c r="N377" s="1426"/>
      <c r="O377" s="175"/>
    </row>
    <row r="378" spans="1:15" s="176" customFormat="1" ht="30" customHeight="1">
      <c r="A378" s="1741" t="s">
        <v>620</v>
      </c>
      <c r="B378" s="164" t="s">
        <v>539</v>
      </c>
      <c r="C378" s="1388">
        <v>16482</v>
      </c>
      <c r="D378" s="1742" t="s">
        <v>1891</v>
      </c>
      <c r="E378" s="105" t="s">
        <v>684</v>
      </c>
      <c r="F378" s="1388">
        <v>24.5</v>
      </c>
      <c r="G378" s="1742" t="s">
        <v>1891</v>
      </c>
      <c r="H378" s="105" t="s">
        <v>684</v>
      </c>
      <c r="I378" s="1471" t="s">
        <v>544</v>
      </c>
      <c r="J378" s="189">
        <v>1245.5</v>
      </c>
      <c r="K378" s="182" t="s">
        <v>1891</v>
      </c>
      <c r="L378" s="1503"/>
      <c r="M378" s="105" t="s">
        <v>474</v>
      </c>
      <c r="N378" s="1426" t="s">
        <v>524</v>
      </c>
      <c r="O378" s="175"/>
    </row>
    <row r="379" spans="1:15" s="176" customFormat="1" ht="30" customHeight="1">
      <c r="A379" s="1741"/>
      <c r="B379" s="164" t="s">
        <v>1900</v>
      </c>
      <c r="C379" s="1388"/>
      <c r="D379" s="1742"/>
      <c r="E379" s="105" t="s">
        <v>684</v>
      </c>
      <c r="F379" s="1388"/>
      <c r="G379" s="1742"/>
      <c r="H379" s="186" t="s">
        <v>441</v>
      </c>
      <c r="I379" s="1471"/>
      <c r="J379" s="189">
        <v>100</v>
      </c>
      <c r="K379" s="187" t="s">
        <v>443</v>
      </c>
      <c r="L379" s="1503"/>
      <c r="M379" s="105" t="s">
        <v>484</v>
      </c>
      <c r="N379" s="1426"/>
      <c r="O379" s="175"/>
    </row>
    <row r="380" spans="1:15" s="176" customFormat="1" ht="30" customHeight="1">
      <c r="A380" s="1741" t="s">
        <v>622</v>
      </c>
      <c r="B380" s="164" t="s">
        <v>539</v>
      </c>
      <c r="C380" s="1388">
        <v>16482</v>
      </c>
      <c r="D380" s="1742" t="s">
        <v>1891</v>
      </c>
      <c r="E380" s="105" t="s">
        <v>687</v>
      </c>
      <c r="F380" s="1388">
        <v>24.5</v>
      </c>
      <c r="G380" s="1742" t="s">
        <v>1891</v>
      </c>
      <c r="H380" s="105" t="s">
        <v>687</v>
      </c>
      <c r="I380" s="1471" t="s">
        <v>544</v>
      </c>
      <c r="J380" s="189">
        <v>1270</v>
      </c>
      <c r="K380" s="182" t="s">
        <v>1891</v>
      </c>
      <c r="L380" s="1503"/>
      <c r="M380" s="105" t="s">
        <v>474</v>
      </c>
      <c r="N380" s="1426" t="s">
        <v>524</v>
      </c>
      <c r="O380" s="175"/>
    </row>
    <row r="381" spans="1:15" s="176" customFormat="1" ht="30" customHeight="1">
      <c r="A381" s="1741"/>
      <c r="B381" s="164" t="s">
        <v>1900</v>
      </c>
      <c r="C381" s="1388"/>
      <c r="D381" s="1742"/>
      <c r="E381" s="105" t="s">
        <v>687</v>
      </c>
      <c r="F381" s="1388"/>
      <c r="G381" s="1742"/>
      <c r="H381" s="186" t="s">
        <v>441</v>
      </c>
      <c r="I381" s="1471"/>
      <c r="J381" s="189">
        <v>102</v>
      </c>
      <c r="K381" s="187" t="s">
        <v>443</v>
      </c>
      <c r="L381" s="1503"/>
      <c r="M381" s="105" t="s">
        <v>484</v>
      </c>
      <c r="N381" s="1426"/>
      <c r="O381" s="175"/>
    </row>
    <row r="382" spans="1:15" s="176" customFormat="1" ht="30" customHeight="1">
      <c r="A382" s="1741" t="s">
        <v>623</v>
      </c>
      <c r="B382" s="164" t="s">
        <v>539</v>
      </c>
      <c r="C382" s="1388">
        <v>16482</v>
      </c>
      <c r="D382" s="1742" t="s">
        <v>1891</v>
      </c>
      <c r="E382" s="105" t="s">
        <v>687</v>
      </c>
      <c r="F382" s="1388">
        <v>24.5</v>
      </c>
      <c r="G382" s="1742" t="s">
        <v>1891</v>
      </c>
      <c r="H382" s="105" t="s">
        <v>687</v>
      </c>
      <c r="I382" s="1471" t="s">
        <v>544</v>
      </c>
      <c r="J382" s="189">
        <v>1270</v>
      </c>
      <c r="K382" s="182" t="s">
        <v>1891</v>
      </c>
      <c r="L382" s="1503"/>
      <c r="M382" s="105" t="s">
        <v>474</v>
      </c>
      <c r="N382" s="1426" t="s">
        <v>524</v>
      </c>
      <c r="O382" s="175"/>
    </row>
    <row r="383" spans="1:15" s="176" customFormat="1" ht="30" customHeight="1">
      <c r="A383" s="1741"/>
      <c r="B383" s="164" t="s">
        <v>1900</v>
      </c>
      <c r="C383" s="1388"/>
      <c r="D383" s="1742"/>
      <c r="E383" s="105" t="s">
        <v>687</v>
      </c>
      <c r="F383" s="1388"/>
      <c r="G383" s="1742"/>
      <c r="H383" s="186" t="s">
        <v>441</v>
      </c>
      <c r="I383" s="1471"/>
      <c r="J383" s="189">
        <v>102</v>
      </c>
      <c r="K383" s="187" t="s">
        <v>443</v>
      </c>
      <c r="L383" s="1503"/>
      <c r="M383" s="105" t="s">
        <v>484</v>
      </c>
      <c r="N383" s="1426"/>
      <c r="O383" s="175"/>
    </row>
    <row r="384" spans="1:15" s="176" customFormat="1" ht="30" customHeight="1">
      <c r="A384" s="1741" t="s">
        <v>625</v>
      </c>
      <c r="B384" s="164" t="s">
        <v>539</v>
      </c>
      <c r="C384" s="1388">
        <v>16482</v>
      </c>
      <c r="D384" s="1742" t="s">
        <v>1891</v>
      </c>
      <c r="E384" s="105" t="s">
        <v>691</v>
      </c>
      <c r="F384" s="1388">
        <v>25</v>
      </c>
      <c r="G384" s="1742" t="s">
        <v>1891</v>
      </c>
      <c r="H384" s="105" t="s">
        <v>691</v>
      </c>
      <c r="I384" s="1471" t="s">
        <v>544</v>
      </c>
      <c r="J384" s="189">
        <v>1295</v>
      </c>
      <c r="K384" s="182" t="s">
        <v>1891</v>
      </c>
      <c r="L384" s="1503"/>
      <c r="M384" s="105" t="s">
        <v>488</v>
      </c>
      <c r="N384" s="1426" t="s">
        <v>524</v>
      </c>
      <c r="O384" s="175"/>
    </row>
    <row r="385" spans="1:15" s="176" customFormat="1" ht="30" customHeight="1">
      <c r="A385" s="1741"/>
      <c r="B385" s="164" t="s">
        <v>1900</v>
      </c>
      <c r="C385" s="1388"/>
      <c r="D385" s="1742"/>
      <c r="E385" s="105" t="s">
        <v>691</v>
      </c>
      <c r="F385" s="1388"/>
      <c r="G385" s="1742"/>
      <c r="H385" s="186" t="s">
        <v>441</v>
      </c>
      <c r="I385" s="1471"/>
      <c r="J385" s="189">
        <v>104</v>
      </c>
      <c r="K385" s="187" t="s">
        <v>443</v>
      </c>
      <c r="L385" s="1503"/>
      <c r="M385" s="105" t="s">
        <v>491</v>
      </c>
      <c r="N385" s="1426"/>
      <c r="O385" s="175"/>
    </row>
    <row r="386" spans="1:15" s="176" customFormat="1" ht="30" customHeight="1">
      <c r="A386" s="1741" t="s">
        <v>626</v>
      </c>
      <c r="B386" s="164" t="s">
        <v>722</v>
      </c>
      <c r="C386" s="1388">
        <v>16482</v>
      </c>
      <c r="D386" s="1742" t="s">
        <v>1891</v>
      </c>
      <c r="E386" s="105" t="s">
        <v>536</v>
      </c>
      <c r="F386" s="1388">
        <v>25</v>
      </c>
      <c r="G386" s="1742" t="s">
        <v>1891</v>
      </c>
      <c r="H386" s="105" t="s">
        <v>536</v>
      </c>
      <c r="I386" s="1471" t="s">
        <v>544</v>
      </c>
      <c r="J386" s="189">
        <v>1320</v>
      </c>
      <c r="K386" s="182" t="s">
        <v>1891</v>
      </c>
      <c r="L386" s="1503"/>
      <c r="M386" s="105" t="s">
        <v>474</v>
      </c>
      <c r="N386" s="1426" t="s">
        <v>524</v>
      </c>
      <c r="O386" s="175"/>
    </row>
    <row r="387" spans="1:15" s="176" customFormat="1" ht="30" customHeight="1">
      <c r="A387" s="1741"/>
      <c r="B387" s="164" t="s">
        <v>1900</v>
      </c>
      <c r="C387" s="1388"/>
      <c r="D387" s="1742"/>
      <c r="E387" s="105" t="s">
        <v>536</v>
      </c>
      <c r="F387" s="1388"/>
      <c r="G387" s="1742"/>
      <c r="H387" s="186" t="s">
        <v>441</v>
      </c>
      <c r="I387" s="1471"/>
      <c r="J387" s="189">
        <v>106</v>
      </c>
      <c r="K387" s="187" t="s">
        <v>443</v>
      </c>
      <c r="L387" s="1503"/>
      <c r="M387" s="105" t="s">
        <v>491</v>
      </c>
      <c r="N387" s="1426"/>
      <c r="O387" s="175"/>
    </row>
    <row r="388" spans="1:15" s="176" customFormat="1" ht="30" customHeight="1">
      <c r="A388" s="1741" t="s">
        <v>627</v>
      </c>
      <c r="B388" s="164" t="s">
        <v>722</v>
      </c>
      <c r="C388" s="1388">
        <v>16482</v>
      </c>
      <c r="D388" s="1742" t="s">
        <v>1891</v>
      </c>
      <c r="E388" s="105" t="s">
        <v>695</v>
      </c>
      <c r="F388" s="1388">
        <v>25</v>
      </c>
      <c r="G388" s="1742" t="s">
        <v>1891</v>
      </c>
      <c r="H388" s="105" t="s">
        <v>695</v>
      </c>
      <c r="I388" s="1471" t="s">
        <v>544</v>
      </c>
      <c r="J388" s="189">
        <v>1345</v>
      </c>
      <c r="K388" s="182" t="s">
        <v>1891</v>
      </c>
      <c r="L388" s="1503"/>
      <c r="M388" s="105" t="s">
        <v>474</v>
      </c>
      <c r="N388" s="1426" t="s">
        <v>524</v>
      </c>
      <c r="O388" s="175"/>
    </row>
    <row r="389" spans="1:15" s="176" customFormat="1" ht="30" customHeight="1">
      <c r="A389" s="1741"/>
      <c r="B389" s="164" t="s">
        <v>1900</v>
      </c>
      <c r="C389" s="1388"/>
      <c r="D389" s="1742"/>
      <c r="E389" s="105" t="s">
        <v>695</v>
      </c>
      <c r="F389" s="1388"/>
      <c r="G389" s="1742"/>
      <c r="H389" s="186" t="s">
        <v>441</v>
      </c>
      <c r="I389" s="1471"/>
      <c r="J389" s="189">
        <v>108</v>
      </c>
      <c r="K389" s="187" t="s">
        <v>443</v>
      </c>
      <c r="L389" s="1503"/>
      <c r="M389" s="105" t="s">
        <v>484</v>
      </c>
      <c r="N389" s="1426"/>
      <c r="O389" s="175"/>
    </row>
    <row r="390" spans="1:15" s="176" customFormat="1" ht="30" customHeight="1">
      <c r="A390" s="1741" t="s">
        <v>629</v>
      </c>
      <c r="B390" s="164" t="s">
        <v>722</v>
      </c>
      <c r="C390" s="1388">
        <v>16482</v>
      </c>
      <c r="D390" s="1742" t="s">
        <v>1891</v>
      </c>
      <c r="E390" s="105" t="s">
        <v>697</v>
      </c>
      <c r="F390" s="1388">
        <v>25</v>
      </c>
      <c r="G390" s="1742" t="s">
        <v>1891</v>
      </c>
      <c r="H390" s="105" t="s">
        <v>697</v>
      </c>
      <c r="I390" s="1471" t="s">
        <v>544</v>
      </c>
      <c r="J390" s="189">
        <v>1370</v>
      </c>
      <c r="K390" s="182" t="s">
        <v>1891</v>
      </c>
      <c r="L390" s="1503"/>
      <c r="M390" s="105" t="s">
        <v>516</v>
      </c>
      <c r="N390" s="1426" t="s">
        <v>524</v>
      </c>
      <c r="O390" s="175"/>
    </row>
    <row r="391" spans="1:15" s="176" customFormat="1" ht="30" customHeight="1">
      <c r="A391" s="1741"/>
      <c r="B391" s="164" t="s">
        <v>1900</v>
      </c>
      <c r="C391" s="1388"/>
      <c r="D391" s="1742"/>
      <c r="E391" s="105" t="s">
        <v>697</v>
      </c>
      <c r="F391" s="1388"/>
      <c r="G391" s="1742"/>
      <c r="H391" s="186" t="s">
        <v>441</v>
      </c>
      <c r="I391" s="1471"/>
      <c r="J391" s="189">
        <v>110</v>
      </c>
      <c r="K391" s="187" t="s">
        <v>443</v>
      </c>
      <c r="L391" s="1503"/>
      <c r="M391" s="105" t="s">
        <v>484</v>
      </c>
      <c r="N391" s="1426"/>
      <c r="O391" s="175"/>
    </row>
    <row r="392" spans="1:15" s="176" customFormat="1" ht="30" customHeight="1">
      <c r="A392" s="1741" t="s">
        <v>631</v>
      </c>
      <c r="B392" s="164" t="s">
        <v>722</v>
      </c>
      <c r="C392" s="1388">
        <v>16482</v>
      </c>
      <c r="D392" s="1742" t="s">
        <v>1891</v>
      </c>
      <c r="E392" s="105" t="s">
        <v>697</v>
      </c>
      <c r="F392" s="1388">
        <v>59.5</v>
      </c>
      <c r="G392" s="1742" t="s">
        <v>1891</v>
      </c>
      <c r="H392" s="105" t="s">
        <v>697</v>
      </c>
      <c r="I392" s="1471" t="s">
        <v>544</v>
      </c>
      <c r="J392" s="189">
        <v>1429.5</v>
      </c>
      <c r="K392" s="182" t="s">
        <v>1891</v>
      </c>
      <c r="L392" s="1503"/>
      <c r="M392" s="105" t="s">
        <v>516</v>
      </c>
      <c r="N392" s="1426" t="s">
        <v>524</v>
      </c>
      <c r="O392" s="175"/>
    </row>
    <row r="393" spans="1:15" s="176" customFormat="1" ht="30" customHeight="1">
      <c r="A393" s="1741"/>
      <c r="B393" s="164" t="s">
        <v>1900</v>
      </c>
      <c r="C393" s="1388"/>
      <c r="D393" s="1742"/>
      <c r="E393" s="105" t="s">
        <v>697</v>
      </c>
      <c r="F393" s="1388"/>
      <c r="G393" s="1742"/>
      <c r="H393" s="186" t="s">
        <v>441</v>
      </c>
      <c r="I393" s="1471"/>
      <c r="J393" s="189">
        <v>112</v>
      </c>
      <c r="K393" s="187" t="s">
        <v>443</v>
      </c>
      <c r="L393" s="1503"/>
      <c r="M393" s="105" t="s">
        <v>484</v>
      </c>
      <c r="N393" s="1426"/>
      <c r="O393" s="175"/>
    </row>
    <row r="394" spans="1:15" s="176" customFormat="1" ht="30" customHeight="1">
      <c r="A394" s="1741" t="s">
        <v>632</v>
      </c>
      <c r="B394" s="164" t="s">
        <v>722</v>
      </c>
      <c r="C394" s="1388">
        <v>16482</v>
      </c>
      <c r="D394" s="1742" t="s">
        <v>1891</v>
      </c>
      <c r="E394" s="105" t="s">
        <v>699</v>
      </c>
      <c r="F394" s="1388">
        <v>25</v>
      </c>
      <c r="G394" s="1742" t="s">
        <v>1891</v>
      </c>
      <c r="H394" s="105" t="s">
        <v>699</v>
      </c>
      <c r="I394" s="1471" t="s">
        <v>544</v>
      </c>
      <c r="J394" s="189">
        <v>1454.5</v>
      </c>
      <c r="K394" s="182" t="s">
        <v>1891</v>
      </c>
      <c r="L394" s="1503"/>
      <c r="M394" s="105" t="s">
        <v>488</v>
      </c>
      <c r="N394" s="1426" t="s">
        <v>524</v>
      </c>
      <c r="O394" s="175"/>
    </row>
    <row r="395" spans="1:15" s="176" customFormat="1" ht="30" customHeight="1">
      <c r="A395" s="1741"/>
      <c r="B395" s="164" t="s">
        <v>1900</v>
      </c>
      <c r="C395" s="1388"/>
      <c r="D395" s="1742"/>
      <c r="E395" s="105" t="s">
        <v>699</v>
      </c>
      <c r="F395" s="1388"/>
      <c r="G395" s="1742"/>
      <c r="H395" s="186" t="s">
        <v>441</v>
      </c>
      <c r="I395" s="1471"/>
      <c r="J395" s="189">
        <v>114</v>
      </c>
      <c r="K395" s="187" t="s">
        <v>443</v>
      </c>
      <c r="L395" s="1503"/>
      <c r="M395" s="105" t="s">
        <v>491</v>
      </c>
      <c r="N395" s="1426"/>
      <c r="O395" s="175"/>
    </row>
    <row r="396" spans="1:15" s="176" customFormat="1" ht="30" customHeight="1">
      <c r="A396" s="1741" t="s">
        <v>634</v>
      </c>
      <c r="B396" s="164" t="s">
        <v>722</v>
      </c>
      <c r="C396" s="1388">
        <v>16482</v>
      </c>
      <c r="D396" s="1742" t="s">
        <v>1891</v>
      </c>
      <c r="E396" s="105" t="s">
        <v>699</v>
      </c>
      <c r="F396" s="1388">
        <v>60</v>
      </c>
      <c r="G396" s="1742" t="s">
        <v>1891</v>
      </c>
      <c r="H396" s="105" t="s">
        <v>699</v>
      </c>
      <c r="I396" s="1471" t="s">
        <v>544</v>
      </c>
      <c r="J396" s="189">
        <v>1514.5</v>
      </c>
      <c r="K396" s="182" t="s">
        <v>1891</v>
      </c>
      <c r="L396" s="1503"/>
      <c r="M396" s="105" t="s">
        <v>488</v>
      </c>
      <c r="N396" s="1426" t="s">
        <v>524</v>
      </c>
      <c r="O396" s="175"/>
    </row>
    <row r="397" spans="1:15" s="176" customFormat="1" ht="30" customHeight="1">
      <c r="A397" s="1741"/>
      <c r="B397" s="164" t="s">
        <v>1900</v>
      </c>
      <c r="C397" s="1388"/>
      <c r="D397" s="1742"/>
      <c r="E397" s="105" t="s">
        <v>699</v>
      </c>
      <c r="F397" s="1388"/>
      <c r="G397" s="1742"/>
      <c r="H397" s="186" t="s">
        <v>441</v>
      </c>
      <c r="I397" s="1471"/>
      <c r="J397" s="189">
        <v>116</v>
      </c>
      <c r="K397" s="187" t="s">
        <v>443</v>
      </c>
      <c r="L397" s="1503"/>
      <c r="M397" s="105" t="s">
        <v>491</v>
      </c>
      <c r="N397" s="1426"/>
      <c r="O397" s="175"/>
    </row>
    <row r="398" spans="1:15" s="176" customFormat="1" ht="30" customHeight="1">
      <c r="A398" s="1741" t="s">
        <v>635</v>
      </c>
      <c r="B398" s="164" t="s">
        <v>722</v>
      </c>
      <c r="C398" s="1388">
        <v>16482</v>
      </c>
      <c r="D398" s="1742" t="s">
        <v>1891</v>
      </c>
      <c r="E398" s="105" t="s">
        <v>702</v>
      </c>
      <c r="F398" s="1388">
        <v>25</v>
      </c>
      <c r="G398" s="1742" t="s">
        <v>1891</v>
      </c>
      <c r="H398" s="105" t="s">
        <v>702</v>
      </c>
      <c r="I398" s="1471" t="s">
        <v>544</v>
      </c>
      <c r="J398" s="189">
        <v>1539.5</v>
      </c>
      <c r="K398" s="182" t="s">
        <v>1891</v>
      </c>
      <c r="L398" s="1503"/>
      <c r="M398" s="105" t="s">
        <v>488</v>
      </c>
      <c r="N398" s="1426" t="s">
        <v>524</v>
      </c>
      <c r="O398" s="175"/>
    </row>
    <row r="399" spans="1:15" s="176" customFormat="1" ht="30" customHeight="1">
      <c r="A399" s="1741"/>
      <c r="B399" s="164" t="s">
        <v>1900</v>
      </c>
      <c r="C399" s="1388"/>
      <c r="D399" s="1742"/>
      <c r="E399" s="105" t="s">
        <v>702</v>
      </c>
      <c r="F399" s="1388"/>
      <c r="G399" s="1742"/>
      <c r="H399" s="186" t="s">
        <v>441</v>
      </c>
      <c r="I399" s="1471"/>
      <c r="J399" s="189">
        <v>118</v>
      </c>
      <c r="K399" s="187" t="s">
        <v>443</v>
      </c>
      <c r="L399" s="1503"/>
      <c r="M399" s="105" t="s">
        <v>491</v>
      </c>
      <c r="N399" s="1426"/>
      <c r="O399" s="175"/>
    </row>
    <row r="400" spans="1:15" s="176" customFormat="1" ht="30" customHeight="1">
      <c r="A400" s="1741" t="s">
        <v>637</v>
      </c>
      <c r="B400" s="164" t="s">
        <v>722</v>
      </c>
      <c r="C400" s="1388">
        <v>16482</v>
      </c>
      <c r="D400" s="1742" t="s">
        <v>1891</v>
      </c>
      <c r="E400" s="105" t="s">
        <v>705</v>
      </c>
      <c r="F400" s="1388">
        <v>25</v>
      </c>
      <c r="G400" s="1742" t="s">
        <v>1891</v>
      </c>
      <c r="H400" s="105" t="s">
        <v>705</v>
      </c>
      <c r="I400" s="1471" t="s">
        <v>544</v>
      </c>
      <c r="J400" s="189">
        <v>1564.5</v>
      </c>
      <c r="K400" s="182" t="s">
        <v>1891</v>
      </c>
      <c r="L400" s="1503"/>
      <c r="M400" s="105" t="s">
        <v>474</v>
      </c>
      <c r="N400" s="1426" t="s">
        <v>524</v>
      </c>
      <c r="O400" s="175"/>
    </row>
    <row r="401" spans="1:15" s="176" customFormat="1" ht="30" customHeight="1">
      <c r="A401" s="1741"/>
      <c r="B401" s="164" t="s">
        <v>1900</v>
      </c>
      <c r="C401" s="1388"/>
      <c r="D401" s="1742"/>
      <c r="E401" s="105" t="s">
        <v>705</v>
      </c>
      <c r="F401" s="1388"/>
      <c r="G401" s="1742"/>
      <c r="H401" s="186" t="s">
        <v>441</v>
      </c>
      <c r="I401" s="1471"/>
      <c r="J401" s="189">
        <v>120</v>
      </c>
      <c r="K401" s="187" t="s">
        <v>443</v>
      </c>
      <c r="L401" s="1503"/>
      <c r="M401" s="105" t="s">
        <v>491</v>
      </c>
      <c r="N401" s="1426"/>
      <c r="O401" s="175"/>
    </row>
    <row r="402" spans="1:15" s="176" customFormat="1" ht="30" customHeight="1">
      <c r="A402" s="1741" t="s">
        <v>638</v>
      </c>
      <c r="B402" s="164" t="s">
        <v>722</v>
      </c>
      <c r="C402" s="1388">
        <v>16482</v>
      </c>
      <c r="D402" s="1742" t="s">
        <v>1891</v>
      </c>
      <c r="E402" s="105" t="s">
        <v>705</v>
      </c>
      <c r="F402" s="1388">
        <v>25</v>
      </c>
      <c r="G402" s="1742" t="s">
        <v>1891</v>
      </c>
      <c r="H402" s="105" t="s">
        <v>705</v>
      </c>
      <c r="I402" s="1471" t="s">
        <v>544</v>
      </c>
      <c r="J402" s="189">
        <v>1589.5</v>
      </c>
      <c r="K402" s="182" t="s">
        <v>1891</v>
      </c>
      <c r="L402" s="1503"/>
      <c r="M402" s="105" t="s">
        <v>488</v>
      </c>
      <c r="N402" s="1426" t="s">
        <v>524</v>
      </c>
      <c r="O402" s="175"/>
    </row>
    <row r="403" spans="1:15" s="176" customFormat="1" ht="30" customHeight="1">
      <c r="A403" s="1741"/>
      <c r="B403" s="164" t="s">
        <v>1900</v>
      </c>
      <c r="C403" s="1388"/>
      <c r="D403" s="1742"/>
      <c r="E403" s="105" t="s">
        <v>705</v>
      </c>
      <c r="F403" s="1388"/>
      <c r="G403" s="1742"/>
      <c r="H403" s="186" t="s">
        <v>441</v>
      </c>
      <c r="I403" s="1471"/>
      <c r="J403" s="189">
        <v>122</v>
      </c>
      <c r="K403" s="187" t="s">
        <v>443</v>
      </c>
      <c r="L403" s="1503"/>
      <c r="M403" s="105" t="s">
        <v>491</v>
      </c>
      <c r="N403" s="1426"/>
      <c r="O403" s="175"/>
    </row>
    <row r="404" spans="1:15" s="176" customFormat="1" ht="30" customHeight="1">
      <c r="A404" s="1751">
        <v>5</v>
      </c>
      <c r="B404" s="171" t="s">
        <v>272</v>
      </c>
      <c r="C404" s="1367">
        <v>38313</v>
      </c>
      <c r="D404" s="1785" t="s">
        <v>1893</v>
      </c>
      <c r="E404" s="140" t="s">
        <v>473</v>
      </c>
      <c r="F404" s="1367" t="s">
        <v>449</v>
      </c>
      <c r="G404" s="1785" t="s">
        <v>1889</v>
      </c>
      <c r="H404" s="140" t="s">
        <v>473</v>
      </c>
      <c r="I404" s="1387" t="s">
        <v>493</v>
      </c>
      <c r="J404" s="172" t="s">
        <v>449</v>
      </c>
      <c r="K404" s="173"/>
      <c r="L404" s="1748" t="s">
        <v>444</v>
      </c>
      <c r="M404" s="140" t="s">
        <v>474</v>
      </c>
      <c r="N404" s="1590" t="s">
        <v>475</v>
      </c>
      <c r="O404" s="175"/>
    </row>
    <row r="405" spans="1:15" s="176" customFormat="1" ht="30" customHeight="1">
      <c r="A405" s="1751"/>
      <c r="B405" s="171" t="s">
        <v>398</v>
      </c>
      <c r="C405" s="1753"/>
      <c r="D405" s="1755"/>
      <c r="E405" s="140" t="s">
        <v>473</v>
      </c>
      <c r="F405" s="1753"/>
      <c r="G405" s="1755"/>
      <c r="H405" s="177" t="s">
        <v>449</v>
      </c>
      <c r="I405" s="1387"/>
      <c r="J405" s="178" t="s">
        <v>449</v>
      </c>
      <c r="K405" s="179"/>
      <c r="L405" s="1748"/>
      <c r="M405" s="140" t="s">
        <v>476</v>
      </c>
      <c r="N405" s="1590"/>
      <c r="O405" s="175"/>
    </row>
    <row r="406" spans="1:15" s="176" customFormat="1" ht="30" customHeight="1">
      <c r="A406" s="1741" t="s">
        <v>723</v>
      </c>
      <c r="B406" s="164" t="s">
        <v>272</v>
      </c>
      <c r="C406" s="1388">
        <v>38313</v>
      </c>
      <c r="D406" s="1742" t="s">
        <v>1895</v>
      </c>
      <c r="E406" s="105" t="s">
        <v>633</v>
      </c>
      <c r="F406" s="1388">
        <v>80</v>
      </c>
      <c r="G406" s="1742" t="s">
        <v>1891</v>
      </c>
      <c r="H406" s="183" t="s">
        <v>434</v>
      </c>
      <c r="I406" s="1471" t="s">
        <v>497</v>
      </c>
      <c r="J406" s="189">
        <v>80</v>
      </c>
      <c r="K406" s="182" t="s">
        <v>1891</v>
      </c>
      <c r="L406" s="1503"/>
      <c r="M406" s="105" t="s">
        <v>488</v>
      </c>
      <c r="N406" s="1426" t="s">
        <v>482</v>
      </c>
      <c r="O406" s="175"/>
    </row>
    <row r="407" spans="1:15" s="176" customFormat="1" ht="30" customHeight="1">
      <c r="A407" s="1741"/>
      <c r="B407" s="164" t="s">
        <v>398</v>
      </c>
      <c r="C407" s="1641"/>
      <c r="D407" s="1743"/>
      <c r="E407" s="105" t="s">
        <v>434</v>
      </c>
      <c r="F407" s="1641"/>
      <c r="G407" s="1743"/>
      <c r="H407" s="186">
        <v>4</v>
      </c>
      <c r="I407" s="1471"/>
      <c r="J407" s="189">
        <v>4</v>
      </c>
      <c r="K407" s="187" t="s">
        <v>443</v>
      </c>
      <c r="L407" s="1503"/>
      <c r="M407" s="105" t="s">
        <v>499</v>
      </c>
      <c r="N407" s="1426"/>
      <c r="O407" s="175"/>
    </row>
    <row r="408" spans="1:15" s="176" customFormat="1" ht="30" customHeight="1">
      <c r="A408" s="1741" t="s">
        <v>724</v>
      </c>
      <c r="B408" s="164" t="s">
        <v>272</v>
      </c>
      <c r="C408" s="1388">
        <v>38313</v>
      </c>
      <c r="D408" s="1742" t="s">
        <v>1895</v>
      </c>
      <c r="E408" s="105" t="s">
        <v>550</v>
      </c>
      <c r="F408" s="1388">
        <v>80</v>
      </c>
      <c r="G408" s="1742" t="s">
        <v>1891</v>
      </c>
      <c r="H408" s="183" t="s">
        <v>550</v>
      </c>
      <c r="I408" s="1471" t="s">
        <v>497</v>
      </c>
      <c r="J408" s="189">
        <v>160</v>
      </c>
      <c r="K408" s="182" t="s">
        <v>1891</v>
      </c>
      <c r="L408" s="1503"/>
      <c r="M408" s="105" t="s">
        <v>474</v>
      </c>
      <c r="N408" s="1426" t="s">
        <v>482</v>
      </c>
      <c r="O408" s="175"/>
    </row>
    <row r="409" spans="1:15" s="176" customFormat="1" ht="30" customHeight="1">
      <c r="A409" s="1741"/>
      <c r="B409" s="164" t="s">
        <v>398</v>
      </c>
      <c r="C409" s="1641"/>
      <c r="D409" s="1743"/>
      <c r="E409" s="105" t="s">
        <v>550</v>
      </c>
      <c r="F409" s="1641"/>
      <c r="G409" s="1743"/>
      <c r="H409" s="186">
        <v>4</v>
      </c>
      <c r="I409" s="1471"/>
      <c r="J409" s="189">
        <v>8</v>
      </c>
      <c r="K409" s="187" t="s">
        <v>443</v>
      </c>
      <c r="L409" s="1503"/>
      <c r="M409" s="105" t="s">
        <v>476</v>
      </c>
      <c r="N409" s="1426"/>
      <c r="O409" s="175"/>
    </row>
    <row r="410" spans="1:15" s="176" customFormat="1" ht="30" customHeight="1">
      <c r="A410" s="1741" t="s">
        <v>725</v>
      </c>
      <c r="B410" s="164" t="s">
        <v>272</v>
      </c>
      <c r="C410" s="1388">
        <v>38313</v>
      </c>
      <c r="D410" s="1742" t="s">
        <v>1895</v>
      </c>
      <c r="E410" s="105" t="s">
        <v>550</v>
      </c>
      <c r="F410" s="1388">
        <v>80</v>
      </c>
      <c r="G410" s="1742" t="s">
        <v>1891</v>
      </c>
      <c r="H410" s="183" t="s">
        <v>550</v>
      </c>
      <c r="I410" s="1471" t="s">
        <v>497</v>
      </c>
      <c r="J410" s="189">
        <v>240</v>
      </c>
      <c r="K410" s="182" t="s">
        <v>1891</v>
      </c>
      <c r="L410" s="1503"/>
      <c r="M410" s="105" t="s">
        <v>474</v>
      </c>
      <c r="N410" s="1426" t="s">
        <v>482</v>
      </c>
      <c r="O410" s="175"/>
    </row>
    <row r="411" spans="1:15" s="176" customFormat="1" ht="30" customHeight="1">
      <c r="A411" s="1741"/>
      <c r="B411" s="164" t="s">
        <v>398</v>
      </c>
      <c r="C411" s="1641"/>
      <c r="D411" s="1743"/>
      <c r="E411" s="105" t="s">
        <v>550</v>
      </c>
      <c r="F411" s="1641"/>
      <c r="G411" s="1743"/>
      <c r="H411" s="186">
        <v>4</v>
      </c>
      <c r="I411" s="1471"/>
      <c r="J411" s="189">
        <v>12</v>
      </c>
      <c r="K411" s="187" t="s">
        <v>443</v>
      </c>
      <c r="L411" s="1503"/>
      <c r="M411" s="105" t="s">
        <v>476</v>
      </c>
      <c r="N411" s="1426"/>
      <c r="O411" s="175"/>
    </row>
    <row r="412" spans="1:15" s="176" customFormat="1" ht="30" customHeight="1">
      <c r="A412" s="1741" t="s">
        <v>726</v>
      </c>
      <c r="B412" s="164" t="s">
        <v>272</v>
      </c>
      <c r="C412" s="1388">
        <v>38313</v>
      </c>
      <c r="D412" s="1742" t="s">
        <v>1895</v>
      </c>
      <c r="E412" s="105" t="s">
        <v>568</v>
      </c>
      <c r="F412" s="1388">
        <v>78</v>
      </c>
      <c r="G412" s="1742" t="s">
        <v>1891</v>
      </c>
      <c r="H412" s="105" t="s">
        <v>568</v>
      </c>
      <c r="I412" s="1471" t="s">
        <v>497</v>
      </c>
      <c r="J412" s="189">
        <v>318</v>
      </c>
      <c r="K412" s="182" t="s">
        <v>1891</v>
      </c>
      <c r="L412" s="1503"/>
      <c r="M412" s="105" t="s">
        <v>488</v>
      </c>
      <c r="N412" s="1426" t="s">
        <v>482</v>
      </c>
      <c r="O412" s="175"/>
    </row>
    <row r="413" spans="1:15" s="176" customFormat="1" ht="30" customHeight="1">
      <c r="A413" s="1741"/>
      <c r="B413" s="164" t="s">
        <v>398</v>
      </c>
      <c r="C413" s="1641"/>
      <c r="D413" s="1743"/>
      <c r="E413" s="105" t="s">
        <v>568</v>
      </c>
      <c r="F413" s="1641"/>
      <c r="G413" s="1743"/>
      <c r="H413" s="186">
        <v>4</v>
      </c>
      <c r="I413" s="1471"/>
      <c r="J413" s="189">
        <v>16</v>
      </c>
      <c r="K413" s="187" t="s">
        <v>443</v>
      </c>
      <c r="L413" s="1503"/>
      <c r="M413" s="105" t="s">
        <v>499</v>
      </c>
      <c r="N413" s="1426"/>
      <c r="O413" s="175"/>
    </row>
    <row r="414" spans="1:15" s="176" customFormat="1" ht="30" customHeight="1">
      <c r="A414" s="1741" t="s">
        <v>727</v>
      </c>
      <c r="B414" s="164" t="s">
        <v>272</v>
      </c>
      <c r="C414" s="1388">
        <v>38313</v>
      </c>
      <c r="D414" s="1742" t="s">
        <v>1895</v>
      </c>
      <c r="E414" s="105" t="s">
        <v>568</v>
      </c>
      <c r="F414" s="1388">
        <v>78</v>
      </c>
      <c r="G414" s="1742" t="s">
        <v>1891</v>
      </c>
      <c r="H414" s="105" t="s">
        <v>568</v>
      </c>
      <c r="I414" s="1471" t="s">
        <v>497</v>
      </c>
      <c r="J414" s="189">
        <v>396</v>
      </c>
      <c r="K414" s="182" t="s">
        <v>1891</v>
      </c>
      <c r="L414" s="1503"/>
      <c r="M414" s="105" t="s">
        <v>488</v>
      </c>
      <c r="N414" s="1426" t="s">
        <v>482</v>
      </c>
      <c r="O414" s="175"/>
    </row>
    <row r="415" spans="1:15" s="176" customFormat="1" ht="30" customHeight="1">
      <c r="A415" s="1741"/>
      <c r="B415" s="164" t="s">
        <v>398</v>
      </c>
      <c r="C415" s="1641"/>
      <c r="D415" s="1743"/>
      <c r="E415" s="105" t="s">
        <v>568</v>
      </c>
      <c r="F415" s="1641"/>
      <c r="G415" s="1743"/>
      <c r="H415" s="186">
        <v>4</v>
      </c>
      <c r="I415" s="1471"/>
      <c r="J415" s="189">
        <v>20</v>
      </c>
      <c r="K415" s="187" t="s">
        <v>443</v>
      </c>
      <c r="L415" s="1503"/>
      <c r="M415" s="105" t="s">
        <v>499</v>
      </c>
      <c r="N415" s="1426"/>
      <c r="O415" s="175"/>
    </row>
    <row r="416" spans="1:15" s="176" customFormat="1" ht="30" customHeight="1">
      <c r="A416" s="1741" t="s">
        <v>728</v>
      </c>
      <c r="B416" s="164" t="s">
        <v>272</v>
      </c>
      <c r="C416" s="1388">
        <v>38313</v>
      </c>
      <c r="D416" s="1742" t="s">
        <v>1895</v>
      </c>
      <c r="E416" s="105" t="s">
        <v>591</v>
      </c>
      <c r="F416" s="1388">
        <v>78</v>
      </c>
      <c r="G416" s="1742" t="s">
        <v>1891</v>
      </c>
      <c r="H416" s="105" t="s">
        <v>591</v>
      </c>
      <c r="I416" s="1471" t="s">
        <v>497</v>
      </c>
      <c r="J416" s="189">
        <v>474</v>
      </c>
      <c r="K416" s="182" t="s">
        <v>1891</v>
      </c>
      <c r="L416" s="1503"/>
      <c r="M416" s="105" t="s">
        <v>488</v>
      </c>
      <c r="N416" s="1426" t="s">
        <v>482</v>
      </c>
      <c r="O416" s="175"/>
    </row>
    <row r="417" spans="1:15" s="176" customFormat="1" ht="30" customHeight="1">
      <c r="A417" s="1741"/>
      <c r="B417" s="164" t="s">
        <v>398</v>
      </c>
      <c r="C417" s="1641"/>
      <c r="D417" s="1743"/>
      <c r="E417" s="105" t="s">
        <v>591</v>
      </c>
      <c r="F417" s="1641"/>
      <c r="G417" s="1743"/>
      <c r="H417" s="186">
        <v>4</v>
      </c>
      <c r="I417" s="1471"/>
      <c r="J417" s="189">
        <v>24</v>
      </c>
      <c r="K417" s="187" t="s">
        <v>443</v>
      </c>
      <c r="L417" s="1503"/>
      <c r="M417" s="105" t="s">
        <v>499</v>
      </c>
      <c r="N417" s="1426"/>
      <c r="O417" s="175"/>
    </row>
    <row r="418" spans="1:15" s="185" customFormat="1" ht="30" customHeight="1">
      <c r="A418" s="1741" t="s">
        <v>729</v>
      </c>
      <c r="B418" s="164" t="s">
        <v>272</v>
      </c>
      <c r="C418" s="1388">
        <v>38313</v>
      </c>
      <c r="D418" s="1742" t="s">
        <v>1895</v>
      </c>
      <c r="E418" s="105" t="s">
        <v>633</v>
      </c>
      <c r="F418" s="1388">
        <v>78</v>
      </c>
      <c r="G418" s="1742" t="s">
        <v>1891</v>
      </c>
      <c r="H418" s="105" t="s">
        <v>633</v>
      </c>
      <c r="I418" s="1471" t="s">
        <v>497</v>
      </c>
      <c r="J418" s="189">
        <v>552</v>
      </c>
      <c r="K418" s="182" t="s">
        <v>1891</v>
      </c>
      <c r="L418" s="1503"/>
      <c r="M418" s="105" t="s">
        <v>488</v>
      </c>
      <c r="N418" s="1426" t="s">
        <v>482</v>
      </c>
      <c r="O418" s="184"/>
    </row>
    <row r="419" spans="1:15" s="185" customFormat="1" ht="30" customHeight="1">
      <c r="A419" s="1741"/>
      <c r="B419" s="164" t="s">
        <v>398</v>
      </c>
      <c r="C419" s="1641"/>
      <c r="D419" s="1743"/>
      <c r="E419" s="105" t="s">
        <v>633</v>
      </c>
      <c r="F419" s="1641"/>
      <c r="G419" s="1743"/>
      <c r="H419" s="186">
        <v>4</v>
      </c>
      <c r="I419" s="1471"/>
      <c r="J419" s="189">
        <v>28</v>
      </c>
      <c r="K419" s="187" t="s">
        <v>443</v>
      </c>
      <c r="L419" s="1503"/>
      <c r="M419" s="105" t="s">
        <v>491</v>
      </c>
      <c r="N419" s="1426"/>
      <c r="O419" s="184"/>
    </row>
    <row r="420" spans="1:15" s="185" customFormat="1" ht="30" customHeight="1">
      <c r="A420" s="1741" t="s">
        <v>730</v>
      </c>
      <c r="B420" s="164" t="s">
        <v>272</v>
      </c>
      <c r="C420" s="1388">
        <v>38313</v>
      </c>
      <c r="D420" s="1742" t="s">
        <v>1895</v>
      </c>
      <c r="E420" s="105" t="s">
        <v>715</v>
      </c>
      <c r="F420" s="1388">
        <v>78</v>
      </c>
      <c r="G420" s="1742" t="s">
        <v>1891</v>
      </c>
      <c r="H420" s="105" t="s">
        <v>715</v>
      </c>
      <c r="I420" s="1471" t="s">
        <v>497</v>
      </c>
      <c r="J420" s="189">
        <v>630</v>
      </c>
      <c r="K420" s="182" t="s">
        <v>1891</v>
      </c>
      <c r="L420" s="1503"/>
      <c r="M420" s="105" t="s">
        <v>488</v>
      </c>
      <c r="N420" s="1426" t="s">
        <v>482</v>
      </c>
      <c r="O420" s="184"/>
    </row>
    <row r="421" spans="1:15" s="185" customFormat="1" ht="30" customHeight="1">
      <c r="A421" s="1741"/>
      <c r="B421" s="164" t="s">
        <v>398</v>
      </c>
      <c r="C421" s="1641"/>
      <c r="D421" s="1743"/>
      <c r="E421" s="105" t="s">
        <v>715</v>
      </c>
      <c r="F421" s="1641"/>
      <c r="G421" s="1743"/>
      <c r="H421" s="186">
        <v>4</v>
      </c>
      <c r="I421" s="1471"/>
      <c r="J421" s="189">
        <v>32</v>
      </c>
      <c r="K421" s="187" t="s">
        <v>443</v>
      </c>
      <c r="L421" s="1503"/>
      <c r="M421" s="105" t="s">
        <v>491</v>
      </c>
      <c r="N421" s="1426"/>
      <c r="O421" s="184"/>
    </row>
    <row r="422" spans="1:15" s="185" customFormat="1" ht="30" customHeight="1">
      <c r="A422" s="1741" t="s">
        <v>731</v>
      </c>
      <c r="B422" s="164" t="s">
        <v>272</v>
      </c>
      <c r="C422" s="1388">
        <v>38313</v>
      </c>
      <c r="D422" s="1742" t="s">
        <v>1895</v>
      </c>
      <c r="E422" s="105" t="s">
        <v>691</v>
      </c>
      <c r="F422" s="1388">
        <v>219</v>
      </c>
      <c r="G422" s="1742" t="s">
        <v>1891</v>
      </c>
      <c r="H422" s="105" t="s">
        <v>691</v>
      </c>
      <c r="I422" s="1471" t="s">
        <v>497</v>
      </c>
      <c r="J422" s="189">
        <v>849</v>
      </c>
      <c r="K422" s="182" t="s">
        <v>1891</v>
      </c>
      <c r="L422" s="1503"/>
      <c r="M422" s="105" t="s">
        <v>474</v>
      </c>
      <c r="N422" s="1426" t="s">
        <v>482</v>
      </c>
      <c r="O422" s="184"/>
    </row>
    <row r="423" spans="1:15" s="185" customFormat="1" ht="30" customHeight="1">
      <c r="A423" s="1741"/>
      <c r="B423" s="164" t="s">
        <v>398</v>
      </c>
      <c r="C423" s="1641"/>
      <c r="D423" s="1743"/>
      <c r="E423" s="105" t="s">
        <v>691</v>
      </c>
      <c r="F423" s="1641"/>
      <c r="G423" s="1743"/>
      <c r="H423" s="186">
        <v>4</v>
      </c>
      <c r="I423" s="1471"/>
      <c r="J423" s="189">
        <v>36</v>
      </c>
      <c r="K423" s="187" t="s">
        <v>443</v>
      </c>
      <c r="L423" s="1503"/>
      <c r="M423" s="105" t="s">
        <v>484</v>
      </c>
      <c r="N423" s="1426"/>
      <c r="O423" s="184"/>
    </row>
    <row r="424" spans="1:15" s="185" customFormat="1" ht="30" customHeight="1">
      <c r="A424" s="1741" t="s">
        <v>732</v>
      </c>
      <c r="B424" s="164" t="s">
        <v>272</v>
      </c>
      <c r="C424" s="1388">
        <v>38313</v>
      </c>
      <c r="D424" s="1742" t="s">
        <v>1895</v>
      </c>
      <c r="E424" s="105" t="s">
        <v>528</v>
      </c>
      <c r="F424" s="1388">
        <v>271</v>
      </c>
      <c r="G424" s="1742" t="s">
        <v>1891</v>
      </c>
      <c r="H424" s="105" t="s">
        <v>528</v>
      </c>
      <c r="I424" s="1471" t="s">
        <v>497</v>
      </c>
      <c r="J424" s="189">
        <v>1120</v>
      </c>
      <c r="K424" s="182" t="s">
        <v>1891</v>
      </c>
      <c r="L424" s="1503"/>
      <c r="M424" s="105" t="s">
        <v>733</v>
      </c>
      <c r="N424" s="1426" t="s">
        <v>482</v>
      </c>
      <c r="O424" s="184"/>
    </row>
    <row r="425" spans="1:15" s="185" customFormat="1" ht="30" customHeight="1">
      <c r="A425" s="1741"/>
      <c r="B425" s="164" t="s">
        <v>398</v>
      </c>
      <c r="C425" s="1641"/>
      <c r="D425" s="1743"/>
      <c r="E425" s="105" t="s">
        <v>528</v>
      </c>
      <c r="F425" s="1641"/>
      <c r="G425" s="1743"/>
      <c r="H425" s="186">
        <v>6</v>
      </c>
      <c r="I425" s="1471"/>
      <c r="J425" s="189">
        <v>42</v>
      </c>
      <c r="K425" s="187" t="s">
        <v>443</v>
      </c>
      <c r="L425" s="1503"/>
      <c r="M425" s="105" t="s">
        <v>484</v>
      </c>
      <c r="N425" s="1426"/>
      <c r="O425" s="184"/>
    </row>
    <row r="426" spans="1:15" s="176" customFormat="1" ht="30" customHeight="1">
      <c r="A426" s="1741" t="s">
        <v>734</v>
      </c>
      <c r="B426" s="164" t="s">
        <v>272</v>
      </c>
      <c r="C426" s="1388">
        <v>38313</v>
      </c>
      <c r="D426" s="1742" t="s">
        <v>1895</v>
      </c>
      <c r="E426" s="105" t="s">
        <v>528</v>
      </c>
      <c r="F426" s="1388">
        <v>259</v>
      </c>
      <c r="G426" s="1742" t="s">
        <v>1891</v>
      </c>
      <c r="H426" s="105" t="s">
        <v>528</v>
      </c>
      <c r="I426" s="1471" t="s">
        <v>497</v>
      </c>
      <c r="J426" s="189">
        <v>1379</v>
      </c>
      <c r="K426" s="182" t="s">
        <v>1891</v>
      </c>
      <c r="L426" s="1503"/>
      <c r="M426" s="105" t="s">
        <v>733</v>
      </c>
      <c r="N426" s="1426" t="s">
        <v>482</v>
      </c>
      <c r="O426" s="175"/>
    </row>
    <row r="427" spans="1:15" s="176" customFormat="1" ht="30" customHeight="1">
      <c r="A427" s="1741"/>
      <c r="B427" s="164" t="s">
        <v>398</v>
      </c>
      <c r="C427" s="1641"/>
      <c r="D427" s="1743"/>
      <c r="E427" s="105" t="s">
        <v>528</v>
      </c>
      <c r="F427" s="1641"/>
      <c r="G427" s="1743"/>
      <c r="H427" s="186">
        <v>6</v>
      </c>
      <c r="I427" s="1471"/>
      <c r="J427" s="189">
        <v>48</v>
      </c>
      <c r="K427" s="187" t="s">
        <v>443</v>
      </c>
      <c r="L427" s="1503"/>
      <c r="M427" s="105" t="s">
        <v>484</v>
      </c>
      <c r="N427" s="1426"/>
      <c r="O427" s="175"/>
    </row>
    <row r="428" spans="1:15" s="176" customFormat="1" ht="30" customHeight="1">
      <c r="A428" s="1751">
        <v>5</v>
      </c>
      <c r="B428" s="171" t="s">
        <v>272</v>
      </c>
      <c r="C428" s="1367">
        <v>38313</v>
      </c>
      <c r="D428" s="1785" t="s">
        <v>1893</v>
      </c>
      <c r="E428" s="140" t="s">
        <v>520</v>
      </c>
      <c r="F428" s="1367" t="s">
        <v>449</v>
      </c>
      <c r="G428" s="1785" t="s">
        <v>1889</v>
      </c>
      <c r="H428" s="140" t="s">
        <v>520</v>
      </c>
      <c r="I428" s="1387" t="s">
        <v>493</v>
      </c>
      <c r="J428" s="172" t="s">
        <v>449</v>
      </c>
      <c r="K428" s="173"/>
      <c r="L428" s="1748" t="s">
        <v>444</v>
      </c>
      <c r="M428" s="140" t="s">
        <v>516</v>
      </c>
      <c r="N428" s="1590" t="s">
        <v>492</v>
      </c>
      <c r="O428" s="175"/>
    </row>
    <row r="429" spans="1:15" s="176" customFormat="1" ht="30" customHeight="1">
      <c r="A429" s="1751"/>
      <c r="B429" s="171" t="s">
        <v>398</v>
      </c>
      <c r="C429" s="1753"/>
      <c r="D429" s="1755"/>
      <c r="E429" s="140" t="s">
        <v>520</v>
      </c>
      <c r="F429" s="1753"/>
      <c r="G429" s="1755"/>
      <c r="H429" s="177" t="s">
        <v>449</v>
      </c>
      <c r="I429" s="1387"/>
      <c r="J429" s="178" t="s">
        <v>449</v>
      </c>
      <c r="K429" s="179"/>
      <c r="L429" s="1748"/>
      <c r="M429" s="140" t="s">
        <v>499</v>
      </c>
      <c r="N429" s="1590"/>
      <c r="O429" s="175"/>
    </row>
    <row r="430" spans="1:15" s="176" customFormat="1" ht="30" customHeight="1">
      <c r="A430" s="1751">
        <v>6</v>
      </c>
      <c r="B430" s="171" t="s">
        <v>278</v>
      </c>
      <c r="C430" s="1367">
        <v>15</v>
      </c>
      <c r="D430" s="1785" t="s">
        <v>1889</v>
      </c>
      <c r="E430" s="140" t="s">
        <v>735</v>
      </c>
      <c r="F430" s="1367"/>
      <c r="G430" s="1785"/>
      <c r="H430" s="174"/>
      <c r="I430" s="1387" t="s">
        <v>736</v>
      </c>
      <c r="J430" s="172"/>
      <c r="K430" s="173"/>
      <c r="L430" s="1748"/>
      <c r="M430" s="174"/>
      <c r="N430" s="1590"/>
      <c r="O430" s="175"/>
    </row>
    <row r="431" spans="1:15" s="176" customFormat="1" ht="30" customHeight="1">
      <c r="A431" s="1751"/>
      <c r="B431" s="171" t="s">
        <v>1901</v>
      </c>
      <c r="C431" s="1753"/>
      <c r="D431" s="1755"/>
      <c r="E431" s="140"/>
      <c r="F431" s="1753"/>
      <c r="G431" s="1755"/>
      <c r="H431" s="177"/>
      <c r="I431" s="1387"/>
      <c r="J431" s="178"/>
      <c r="K431" s="179"/>
      <c r="L431" s="1748"/>
      <c r="M431" s="174"/>
      <c r="N431" s="1590"/>
      <c r="O431" s="175"/>
    </row>
    <row r="432" spans="1:15" s="176" customFormat="1" ht="30" customHeight="1">
      <c r="A432" s="1751">
        <v>7</v>
      </c>
      <c r="B432" s="171" t="s">
        <v>399</v>
      </c>
      <c r="C432" s="1367">
        <v>5</v>
      </c>
      <c r="D432" s="1785" t="s">
        <v>1893</v>
      </c>
      <c r="E432" s="140" t="s">
        <v>737</v>
      </c>
      <c r="F432" s="1367"/>
      <c r="G432" s="1785"/>
      <c r="H432" s="174"/>
      <c r="I432" s="1387" t="s">
        <v>738</v>
      </c>
      <c r="J432" s="172"/>
      <c r="K432" s="173"/>
      <c r="L432" s="1748"/>
      <c r="M432" s="174"/>
      <c r="N432" s="1590"/>
      <c r="O432" s="175"/>
    </row>
    <row r="433" spans="1:15" s="176" customFormat="1" ht="30" customHeight="1">
      <c r="A433" s="1751"/>
      <c r="B433" s="171" t="s">
        <v>1902</v>
      </c>
      <c r="C433" s="1753"/>
      <c r="D433" s="1755"/>
      <c r="E433" s="140"/>
      <c r="F433" s="1753"/>
      <c r="G433" s="1755"/>
      <c r="H433" s="174"/>
      <c r="I433" s="1387"/>
      <c r="J433" s="178"/>
      <c r="K433" s="167"/>
      <c r="L433" s="1748"/>
      <c r="M433" s="174"/>
      <c r="N433" s="1590"/>
      <c r="O433" s="175"/>
    </row>
    <row r="434" spans="1:15" s="176" customFormat="1" ht="30" customHeight="1">
      <c r="A434" s="1751">
        <v>8</v>
      </c>
      <c r="B434" s="171" t="s">
        <v>739</v>
      </c>
      <c r="C434" s="1367">
        <v>3257</v>
      </c>
      <c r="D434" s="1785" t="s">
        <v>740</v>
      </c>
      <c r="E434" s="140" t="s">
        <v>285</v>
      </c>
      <c r="F434" s="1367" t="s">
        <v>449</v>
      </c>
      <c r="G434" s="1785" t="s">
        <v>740</v>
      </c>
      <c r="H434" s="140" t="s">
        <v>285</v>
      </c>
      <c r="I434" s="1367" t="s">
        <v>741</v>
      </c>
      <c r="J434" s="172" t="s">
        <v>449</v>
      </c>
      <c r="K434" s="173"/>
      <c r="L434" s="1748" t="s">
        <v>742</v>
      </c>
      <c r="M434" s="140" t="s">
        <v>743</v>
      </c>
      <c r="N434" s="1590" t="s">
        <v>744</v>
      </c>
      <c r="O434" s="175"/>
    </row>
    <row r="435" spans="1:15" s="176" customFormat="1" ht="30" customHeight="1">
      <c r="A435" s="1751"/>
      <c r="B435" s="171" t="s">
        <v>745</v>
      </c>
      <c r="C435" s="1753"/>
      <c r="D435" s="1755"/>
      <c r="E435" s="140" t="s">
        <v>285</v>
      </c>
      <c r="F435" s="1753"/>
      <c r="G435" s="1755"/>
      <c r="H435" s="195" t="s">
        <v>449</v>
      </c>
      <c r="I435" s="1367"/>
      <c r="J435" s="178" t="s">
        <v>449</v>
      </c>
      <c r="K435" s="179"/>
      <c r="L435" s="1748"/>
      <c r="M435" s="140" t="s">
        <v>476</v>
      </c>
      <c r="N435" s="1590"/>
      <c r="O435" s="175"/>
    </row>
    <row r="436" spans="1:15" s="176" customFormat="1" ht="30" customHeight="1">
      <c r="A436" s="1778">
        <v>8</v>
      </c>
      <c r="B436" s="164" t="s">
        <v>739</v>
      </c>
      <c r="C436" s="1388">
        <v>3257</v>
      </c>
      <c r="D436" s="1742" t="s">
        <v>740</v>
      </c>
      <c r="E436" s="105" t="s">
        <v>746</v>
      </c>
      <c r="F436" s="1388" t="s">
        <v>449</v>
      </c>
      <c r="G436" s="1742" t="s">
        <v>740</v>
      </c>
      <c r="H436" s="105" t="s">
        <v>746</v>
      </c>
      <c r="I436" s="1388" t="s">
        <v>741</v>
      </c>
      <c r="J436" s="196" t="s">
        <v>449</v>
      </c>
      <c r="K436" s="182"/>
      <c r="L436" s="1503" t="s">
        <v>742</v>
      </c>
      <c r="M436" s="105" t="s">
        <v>743</v>
      </c>
      <c r="N436" s="1426" t="s">
        <v>747</v>
      </c>
      <c r="O436" s="175"/>
    </row>
    <row r="437" spans="1:15" s="176" customFormat="1" ht="30" customHeight="1">
      <c r="A437" s="1778"/>
      <c r="B437" s="164" t="s">
        <v>745</v>
      </c>
      <c r="C437" s="1641"/>
      <c r="D437" s="1743"/>
      <c r="E437" s="105" t="s">
        <v>746</v>
      </c>
      <c r="F437" s="1641"/>
      <c r="G437" s="1743"/>
      <c r="H437" s="197" t="s">
        <v>449</v>
      </c>
      <c r="I437" s="1388"/>
      <c r="J437" s="189" t="s">
        <v>449</v>
      </c>
      <c r="K437" s="187"/>
      <c r="L437" s="1503"/>
      <c r="M437" s="105" t="s">
        <v>499</v>
      </c>
      <c r="N437" s="1426"/>
      <c r="O437" s="175"/>
    </row>
    <row r="438" spans="1:15" s="176" customFormat="1" ht="30" customHeight="1">
      <c r="A438" s="1741" t="s">
        <v>748</v>
      </c>
      <c r="B438" s="164" t="s">
        <v>739</v>
      </c>
      <c r="C438" s="1388">
        <v>3257</v>
      </c>
      <c r="D438" s="1742" t="s">
        <v>740</v>
      </c>
      <c r="E438" s="105" t="s">
        <v>749</v>
      </c>
      <c r="F438" s="1808" t="s">
        <v>750</v>
      </c>
      <c r="G438" s="1742" t="s">
        <v>740</v>
      </c>
      <c r="H438" s="105" t="s">
        <v>749</v>
      </c>
      <c r="I438" s="1388" t="s">
        <v>741</v>
      </c>
      <c r="J438" s="168" t="s">
        <v>750</v>
      </c>
      <c r="K438" s="198" t="s">
        <v>740</v>
      </c>
      <c r="L438" s="1503" t="s">
        <v>444</v>
      </c>
      <c r="M438" s="105" t="s">
        <v>751</v>
      </c>
      <c r="N438" s="1426" t="s">
        <v>752</v>
      </c>
      <c r="O438" s="175"/>
    </row>
    <row r="439" spans="1:15" s="176" customFormat="1" ht="30" customHeight="1">
      <c r="A439" s="1741"/>
      <c r="B439" s="164" t="s">
        <v>745</v>
      </c>
      <c r="C439" s="1641"/>
      <c r="D439" s="1743"/>
      <c r="E439" s="105" t="s">
        <v>749</v>
      </c>
      <c r="F439" s="1809"/>
      <c r="G439" s="1743"/>
      <c r="H439" s="199" t="s">
        <v>753</v>
      </c>
      <c r="I439" s="1388"/>
      <c r="J439" s="168" t="s">
        <v>753</v>
      </c>
      <c r="K439" s="200" t="s">
        <v>459</v>
      </c>
      <c r="L439" s="1503"/>
      <c r="M439" s="105" t="s">
        <v>499</v>
      </c>
      <c r="N439" s="1426"/>
      <c r="O439" s="175"/>
    </row>
    <row r="440" spans="1:15" s="176" customFormat="1" ht="30" customHeight="1">
      <c r="A440" s="1741" t="s">
        <v>754</v>
      </c>
      <c r="B440" s="164" t="s">
        <v>739</v>
      </c>
      <c r="C440" s="1388">
        <v>3257</v>
      </c>
      <c r="D440" s="1742" t="s">
        <v>740</v>
      </c>
      <c r="E440" s="105" t="s">
        <v>755</v>
      </c>
      <c r="F440" s="1808" t="s">
        <v>756</v>
      </c>
      <c r="G440" s="1742" t="s">
        <v>740</v>
      </c>
      <c r="H440" s="105" t="s">
        <v>755</v>
      </c>
      <c r="I440" s="1388" t="s">
        <v>741</v>
      </c>
      <c r="J440" s="168" t="s">
        <v>757</v>
      </c>
      <c r="K440" s="198" t="s">
        <v>740</v>
      </c>
      <c r="L440" s="1503" t="s">
        <v>444</v>
      </c>
      <c r="M440" s="105" t="s">
        <v>751</v>
      </c>
      <c r="N440" s="1426" t="s">
        <v>758</v>
      </c>
      <c r="O440" s="175"/>
    </row>
    <row r="441" spans="1:15" s="176" customFormat="1" ht="30" customHeight="1">
      <c r="A441" s="1741"/>
      <c r="B441" s="164" t="s">
        <v>745</v>
      </c>
      <c r="C441" s="1641"/>
      <c r="D441" s="1743"/>
      <c r="E441" s="105" t="s">
        <v>755</v>
      </c>
      <c r="F441" s="1809"/>
      <c r="G441" s="1743"/>
      <c r="H441" s="199" t="s">
        <v>759</v>
      </c>
      <c r="I441" s="1388"/>
      <c r="J441" s="168" t="s">
        <v>760</v>
      </c>
      <c r="K441" s="200" t="s">
        <v>459</v>
      </c>
      <c r="L441" s="1503"/>
      <c r="M441" s="105" t="s">
        <v>499</v>
      </c>
      <c r="N441" s="1426"/>
      <c r="O441" s="175"/>
    </row>
    <row r="442" spans="1:15" s="176" customFormat="1" ht="30" customHeight="1">
      <c r="A442" s="1741" t="s">
        <v>761</v>
      </c>
      <c r="B442" s="164" t="s">
        <v>739</v>
      </c>
      <c r="C442" s="1388">
        <v>3257</v>
      </c>
      <c r="D442" s="1742" t="s">
        <v>740</v>
      </c>
      <c r="E442" s="105" t="s">
        <v>762</v>
      </c>
      <c r="F442" s="1808" t="s">
        <v>763</v>
      </c>
      <c r="G442" s="1742" t="s">
        <v>740</v>
      </c>
      <c r="H442" s="105" t="s">
        <v>749</v>
      </c>
      <c r="I442" s="1388" t="s">
        <v>741</v>
      </c>
      <c r="J442" s="168" t="s">
        <v>764</v>
      </c>
      <c r="K442" s="198" t="s">
        <v>740</v>
      </c>
      <c r="L442" s="1503" t="s">
        <v>765</v>
      </c>
      <c r="M442" s="105" t="s">
        <v>751</v>
      </c>
      <c r="N442" s="1426" t="s">
        <v>766</v>
      </c>
      <c r="O442" s="175"/>
    </row>
    <row r="443" spans="1:15" s="176" customFormat="1" ht="30" customHeight="1">
      <c r="A443" s="1741"/>
      <c r="B443" s="164" t="s">
        <v>745</v>
      </c>
      <c r="C443" s="1641"/>
      <c r="D443" s="1743"/>
      <c r="E443" s="105" t="s">
        <v>762</v>
      </c>
      <c r="F443" s="1809"/>
      <c r="G443" s="1743"/>
      <c r="H443" s="199" t="s">
        <v>767</v>
      </c>
      <c r="I443" s="1388"/>
      <c r="J443" s="168" t="s">
        <v>768</v>
      </c>
      <c r="K443" s="200" t="s">
        <v>459</v>
      </c>
      <c r="L443" s="1503"/>
      <c r="M443" s="105" t="s">
        <v>499</v>
      </c>
      <c r="N443" s="1426"/>
      <c r="O443" s="175"/>
    </row>
    <row r="444" spans="1:15" s="176" customFormat="1" ht="30" customHeight="1">
      <c r="A444" s="1741" t="s">
        <v>769</v>
      </c>
      <c r="B444" s="164" t="s">
        <v>739</v>
      </c>
      <c r="C444" s="1388">
        <v>3257</v>
      </c>
      <c r="D444" s="1742" t="s">
        <v>740</v>
      </c>
      <c r="E444" s="105" t="s">
        <v>770</v>
      </c>
      <c r="F444" s="1808" t="s">
        <v>771</v>
      </c>
      <c r="G444" s="1742" t="s">
        <v>740</v>
      </c>
      <c r="H444" s="105" t="s">
        <v>770</v>
      </c>
      <c r="I444" s="1388" t="s">
        <v>741</v>
      </c>
      <c r="J444" s="168" t="s">
        <v>764</v>
      </c>
      <c r="K444" s="198" t="s">
        <v>740</v>
      </c>
      <c r="L444" s="1503" t="s">
        <v>444</v>
      </c>
      <c r="M444" s="105" t="s">
        <v>751</v>
      </c>
      <c r="N444" s="1426" t="s">
        <v>766</v>
      </c>
      <c r="O444" s="175"/>
    </row>
    <row r="445" spans="1:15" s="176" customFormat="1" ht="30" customHeight="1">
      <c r="A445" s="1741"/>
      <c r="B445" s="164" t="s">
        <v>745</v>
      </c>
      <c r="C445" s="1641"/>
      <c r="D445" s="1743"/>
      <c r="E445" s="105" t="s">
        <v>770</v>
      </c>
      <c r="F445" s="1809"/>
      <c r="G445" s="1743"/>
      <c r="H445" s="199" t="s">
        <v>772</v>
      </c>
      <c r="I445" s="1388"/>
      <c r="J445" s="168" t="s">
        <v>773</v>
      </c>
      <c r="K445" s="200" t="s">
        <v>459</v>
      </c>
      <c r="L445" s="1503"/>
      <c r="M445" s="105" t="s">
        <v>499</v>
      </c>
      <c r="N445" s="1426"/>
      <c r="O445" s="175"/>
    </row>
    <row r="446" spans="1:15" s="176" customFormat="1" ht="30" customHeight="1">
      <c r="A446" s="1741" t="s">
        <v>774</v>
      </c>
      <c r="B446" s="164" t="s">
        <v>739</v>
      </c>
      <c r="C446" s="1388">
        <v>3257</v>
      </c>
      <c r="D446" s="1742" t="s">
        <v>740</v>
      </c>
      <c r="E446" s="105" t="s">
        <v>775</v>
      </c>
      <c r="F446" s="1808" t="s">
        <v>776</v>
      </c>
      <c r="G446" s="1742" t="s">
        <v>740</v>
      </c>
      <c r="H446" s="105" t="s">
        <v>775</v>
      </c>
      <c r="I446" s="1388" t="s">
        <v>741</v>
      </c>
      <c r="J446" s="168" t="s">
        <v>777</v>
      </c>
      <c r="K446" s="198" t="s">
        <v>740</v>
      </c>
      <c r="L446" s="1503" t="s">
        <v>444</v>
      </c>
      <c r="M446" s="105" t="s">
        <v>751</v>
      </c>
      <c r="N446" s="1426" t="s">
        <v>778</v>
      </c>
      <c r="O446" s="175"/>
    </row>
    <row r="447" spans="1:15" s="176" customFormat="1" ht="30" customHeight="1">
      <c r="A447" s="1741"/>
      <c r="B447" s="164" t="s">
        <v>745</v>
      </c>
      <c r="C447" s="1641"/>
      <c r="D447" s="1743"/>
      <c r="E447" s="105" t="s">
        <v>775</v>
      </c>
      <c r="F447" s="1809"/>
      <c r="G447" s="1743"/>
      <c r="H447" s="199" t="s">
        <v>779</v>
      </c>
      <c r="I447" s="1388"/>
      <c r="J447" s="168" t="s">
        <v>780</v>
      </c>
      <c r="K447" s="200" t="s">
        <v>459</v>
      </c>
      <c r="L447" s="1503"/>
      <c r="M447" s="105" t="s">
        <v>499</v>
      </c>
      <c r="N447" s="1426"/>
      <c r="O447" s="175"/>
    </row>
    <row r="448" spans="1:15" s="176" customFormat="1" ht="30" customHeight="1">
      <c r="A448" s="1741" t="s">
        <v>781</v>
      </c>
      <c r="B448" s="164" t="s">
        <v>739</v>
      </c>
      <c r="C448" s="1388">
        <v>3257</v>
      </c>
      <c r="D448" s="1742" t="s">
        <v>740</v>
      </c>
      <c r="E448" s="105" t="s">
        <v>456</v>
      </c>
      <c r="F448" s="1808" t="s">
        <v>782</v>
      </c>
      <c r="G448" s="1742" t="s">
        <v>740</v>
      </c>
      <c r="H448" s="105" t="s">
        <v>456</v>
      </c>
      <c r="I448" s="1388" t="s">
        <v>741</v>
      </c>
      <c r="J448" s="168" t="s">
        <v>783</v>
      </c>
      <c r="K448" s="198" t="s">
        <v>740</v>
      </c>
      <c r="L448" s="1503" t="s">
        <v>444</v>
      </c>
      <c r="M448" s="105" t="s">
        <v>751</v>
      </c>
      <c r="N448" s="1426" t="s">
        <v>784</v>
      </c>
      <c r="O448" s="175"/>
    </row>
    <row r="449" spans="1:15" s="176" customFormat="1" ht="30" customHeight="1">
      <c r="A449" s="1741"/>
      <c r="B449" s="164" t="s">
        <v>745</v>
      </c>
      <c r="C449" s="1641"/>
      <c r="D449" s="1743"/>
      <c r="E449" s="105" t="s">
        <v>456</v>
      </c>
      <c r="F449" s="1809"/>
      <c r="G449" s="1743"/>
      <c r="H449" s="199" t="s">
        <v>753</v>
      </c>
      <c r="I449" s="1388"/>
      <c r="J449" s="168" t="s">
        <v>785</v>
      </c>
      <c r="K449" s="200" t="s">
        <v>459</v>
      </c>
      <c r="L449" s="1503"/>
      <c r="M449" s="105" t="s">
        <v>499</v>
      </c>
      <c r="N449" s="1426"/>
      <c r="O449" s="175"/>
    </row>
    <row r="450" spans="1:15" s="176" customFormat="1" ht="30" customHeight="1">
      <c r="A450" s="1741" t="s">
        <v>786</v>
      </c>
      <c r="B450" s="164" t="s">
        <v>739</v>
      </c>
      <c r="C450" s="1388">
        <v>3257</v>
      </c>
      <c r="D450" s="1742" t="s">
        <v>740</v>
      </c>
      <c r="E450" s="105" t="s">
        <v>579</v>
      </c>
      <c r="F450" s="1808" t="s">
        <v>787</v>
      </c>
      <c r="G450" s="1742" t="s">
        <v>740</v>
      </c>
      <c r="H450" s="105" t="s">
        <v>579</v>
      </c>
      <c r="I450" s="1388" t="s">
        <v>741</v>
      </c>
      <c r="J450" s="168" t="s">
        <v>788</v>
      </c>
      <c r="K450" s="198" t="s">
        <v>740</v>
      </c>
      <c r="L450" s="1503" t="s">
        <v>444</v>
      </c>
      <c r="M450" s="105" t="s">
        <v>751</v>
      </c>
      <c r="N450" s="1426" t="s">
        <v>789</v>
      </c>
      <c r="O450" s="175"/>
    </row>
    <row r="451" spans="1:15" s="176" customFormat="1" ht="30" customHeight="1">
      <c r="A451" s="1741"/>
      <c r="B451" s="164" t="s">
        <v>745</v>
      </c>
      <c r="C451" s="1641"/>
      <c r="D451" s="1743"/>
      <c r="E451" s="105" t="s">
        <v>579</v>
      </c>
      <c r="F451" s="1809"/>
      <c r="G451" s="1743"/>
      <c r="H451" s="199" t="s">
        <v>790</v>
      </c>
      <c r="I451" s="1388"/>
      <c r="J451" s="168" t="s">
        <v>791</v>
      </c>
      <c r="K451" s="200" t="s">
        <v>459</v>
      </c>
      <c r="L451" s="1503"/>
      <c r="M451" s="105" t="s">
        <v>499</v>
      </c>
      <c r="N451" s="1426"/>
      <c r="O451" s="175"/>
    </row>
    <row r="452" spans="1:15" s="176" customFormat="1" ht="30" customHeight="1">
      <c r="A452" s="1741" t="s">
        <v>792</v>
      </c>
      <c r="B452" s="164" t="s">
        <v>739</v>
      </c>
      <c r="C452" s="1388">
        <v>3257</v>
      </c>
      <c r="D452" s="1742" t="s">
        <v>740</v>
      </c>
      <c r="E452" s="105" t="s">
        <v>542</v>
      </c>
      <c r="F452" s="1808" t="s">
        <v>793</v>
      </c>
      <c r="G452" s="1742" t="s">
        <v>740</v>
      </c>
      <c r="H452" s="105" t="s">
        <v>542</v>
      </c>
      <c r="I452" s="1388" t="s">
        <v>741</v>
      </c>
      <c r="J452" s="168" t="s">
        <v>794</v>
      </c>
      <c r="K452" s="198" t="s">
        <v>740</v>
      </c>
      <c r="L452" s="1503" t="s">
        <v>444</v>
      </c>
      <c r="M452" s="105" t="s">
        <v>751</v>
      </c>
      <c r="N452" s="1426" t="s">
        <v>795</v>
      </c>
      <c r="O452" s="175"/>
    </row>
    <row r="453" spans="1:15" s="176" customFormat="1" ht="30" customHeight="1">
      <c r="A453" s="1741"/>
      <c r="B453" s="164" t="s">
        <v>745</v>
      </c>
      <c r="C453" s="1641"/>
      <c r="D453" s="1743"/>
      <c r="E453" s="105" t="s">
        <v>542</v>
      </c>
      <c r="F453" s="1809"/>
      <c r="G453" s="1743"/>
      <c r="H453" s="199" t="s">
        <v>796</v>
      </c>
      <c r="I453" s="1388"/>
      <c r="J453" s="168" t="s">
        <v>797</v>
      </c>
      <c r="K453" s="200" t="s">
        <v>459</v>
      </c>
      <c r="L453" s="1503"/>
      <c r="M453" s="105" t="s">
        <v>499</v>
      </c>
      <c r="N453" s="1426"/>
      <c r="O453" s="175"/>
    </row>
    <row r="454" spans="1:15" s="176" customFormat="1" ht="30" customHeight="1">
      <c r="A454" s="1741" t="s">
        <v>798</v>
      </c>
      <c r="B454" s="164" t="s">
        <v>739</v>
      </c>
      <c r="C454" s="1388">
        <v>3257</v>
      </c>
      <c r="D454" s="1742" t="s">
        <v>740</v>
      </c>
      <c r="E454" s="105" t="s">
        <v>628</v>
      </c>
      <c r="F454" s="1808" t="s">
        <v>799</v>
      </c>
      <c r="G454" s="1742" t="s">
        <v>740</v>
      </c>
      <c r="H454" s="105" t="s">
        <v>628</v>
      </c>
      <c r="I454" s="1388" t="s">
        <v>741</v>
      </c>
      <c r="J454" s="168" t="s">
        <v>800</v>
      </c>
      <c r="K454" s="198" t="s">
        <v>740</v>
      </c>
      <c r="L454" s="1503" t="s">
        <v>444</v>
      </c>
      <c r="M454" s="105" t="s">
        <v>751</v>
      </c>
      <c r="N454" s="1426" t="s">
        <v>801</v>
      </c>
      <c r="O454" s="175"/>
    </row>
    <row r="455" spans="1:15" s="176" customFormat="1" ht="30" customHeight="1">
      <c r="A455" s="1741"/>
      <c r="B455" s="164" t="s">
        <v>745</v>
      </c>
      <c r="C455" s="1641"/>
      <c r="D455" s="1743"/>
      <c r="E455" s="105" t="s">
        <v>628</v>
      </c>
      <c r="F455" s="1809"/>
      <c r="G455" s="1743"/>
      <c r="H455" s="199" t="s">
        <v>802</v>
      </c>
      <c r="I455" s="1388"/>
      <c r="J455" s="168" t="s">
        <v>803</v>
      </c>
      <c r="K455" s="200" t="s">
        <v>459</v>
      </c>
      <c r="L455" s="1503"/>
      <c r="M455" s="105" t="s">
        <v>499</v>
      </c>
      <c r="N455" s="1426"/>
      <c r="O455" s="175"/>
    </row>
    <row r="456" spans="1:15" s="176" customFormat="1" ht="30" customHeight="1">
      <c r="A456" s="1741" t="s">
        <v>804</v>
      </c>
      <c r="B456" s="164" t="s">
        <v>739</v>
      </c>
      <c r="C456" s="1388">
        <v>3257</v>
      </c>
      <c r="D456" s="1742" t="s">
        <v>740</v>
      </c>
      <c r="E456" s="105" t="s">
        <v>523</v>
      </c>
      <c r="F456" s="1808" t="s">
        <v>805</v>
      </c>
      <c r="G456" s="1742" t="s">
        <v>740</v>
      </c>
      <c r="H456" s="105" t="s">
        <v>523</v>
      </c>
      <c r="I456" s="1388" t="s">
        <v>741</v>
      </c>
      <c r="J456" s="168" t="s">
        <v>806</v>
      </c>
      <c r="K456" s="198" t="s">
        <v>740</v>
      </c>
      <c r="L456" s="1503" t="s">
        <v>444</v>
      </c>
      <c r="M456" s="105" t="s">
        <v>751</v>
      </c>
      <c r="N456" s="1426"/>
      <c r="O456" s="175"/>
    </row>
    <row r="457" spans="1:15" s="176" customFormat="1" ht="30" customHeight="1">
      <c r="A457" s="1741"/>
      <c r="B457" s="164" t="s">
        <v>745</v>
      </c>
      <c r="C457" s="1641"/>
      <c r="D457" s="1743"/>
      <c r="E457" s="105" t="s">
        <v>523</v>
      </c>
      <c r="F457" s="1809"/>
      <c r="G457" s="1743"/>
      <c r="H457" s="199" t="s">
        <v>807</v>
      </c>
      <c r="I457" s="1388"/>
      <c r="J457" s="168" t="s">
        <v>808</v>
      </c>
      <c r="K457" s="200" t="s">
        <v>459</v>
      </c>
      <c r="L457" s="1503"/>
      <c r="M457" s="105" t="s">
        <v>499</v>
      </c>
      <c r="N457" s="1426"/>
      <c r="O457" s="175"/>
    </row>
    <row r="458" spans="1:15" s="176" customFormat="1" ht="30" customHeight="1">
      <c r="A458" s="1741" t="s">
        <v>809</v>
      </c>
      <c r="B458" s="164" t="s">
        <v>739</v>
      </c>
      <c r="C458" s="1388">
        <v>3257</v>
      </c>
      <c r="D458" s="1742" t="s">
        <v>740</v>
      </c>
      <c r="E458" s="105" t="s">
        <v>515</v>
      </c>
      <c r="F458" s="1808" t="s">
        <v>810</v>
      </c>
      <c r="G458" s="1742" t="s">
        <v>740</v>
      </c>
      <c r="H458" s="105" t="s">
        <v>515</v>
      </c>
      <c r="I458" s="1388" t="s">
        <v>741</v>
      </c>
      <c r="J458" s="168" t="s">
        <v>811</v>
      </c>
      <c r="K458" s="198" t="s">
        <v>740</v>
      </c>
      <c r="L458" s="1503" t="s">
        <v>444</v>
      </c>
      <c r="M458" s="105" t="s">
        <v>751</v>
      </c>
      <c r="N458" s="1426"/>
      <c r="O458" s="175"/>
    </row>
    <row r="459" spans="1:15" s="176" customFormat="1" ht="30" customHeight="1">
      <c r="A459" s="1741"/>
      <c r="B459" s="164" t="s">
        <v>745</v>
      </c>
      <c r="C459" s="1641"/>
      <c r="D459" s="1743"/>
      <c r="E459" s="105" t="s">
        <v>515</v>
      </c>
      <c r="F459" s="1809"/>
      <c r="G459" s="1743"/>
      <c r="H459" s="199" t="s">
        <v>812</v>
      </c>
      <c r="I459" s="1388"/>
      <c r="J459" s="168" t="s">
        <v>813</v>
      </c>
      <c r="K459" s="200" t="s">
        <v>459</v>
      </c>
      <c r="L459" s="1503"/>
      <c r="M459" s="105" t="s">
        <v>499</v>
      </c>
      <c r="N459" s="1426"/>
      <c r="O459" s="175"/>
    </row>
    <row r="460" spans="1:15" s="176" customFormat="1" ht="30" customHeight="1">
      <c r="A460" s="1741" t="s">
        <v>814</v>
      </c>
      <c r="B460" s="164" t="s">
        <v>739</v>
      </c>
      <c r="C460" s="1388">
        <v>3257</v>
      </c>
      <c r="D460" s="1742" t="s">
        <v>740</v>
      </c>
      <c r="E460" s="105" t="s">
        <v>660</v>
      </c>
      <c r="F460" s="1808" t="s">
        <v>815</v>
      </c>
      <c r="G460" s="1742" t="s">
        <v>740</v>
      </c>
      <c r="H460" s="105" t="s">
        <v>660</v>
      </c>
      <c r="I460" s="1388" t="s">
        <v>741</v>
      </c>
      <c r="J460" s="168" t="s">
        <v>816</v>
      </c>
      <c r="K460" s="198" t="s">
        <v>740</v>
      </c>
      <c r="L460" s="1503" t="s">
        <v>444</v>
      </c>
      <c r="M460" s="105" t="s">
        <v>751</v>
      </c>
      <c r="N460" s="1426"/>
      <c r="O460" s="175"/>
    </row>
    <row r="461" spans="1:15" s="176" customFormat="1" ht="30" customHeight="1">
      <c r="A461" s="1741"/>
      <c r="B461" s="164" t="s">
        <v>745</v>
      </c>
      <c r="C461" s="1641"/>
      <c r="D461" s="1743"/>
      <c r="E461" s="105" t="s">
        <v>660</v>
      </c>
      <c r="F461" s="1809"/>
      <c r="G461" s="1743"/>
      <c r="H461" s="199" t="s">
        <v>817</v>
      </c>
      <c r="I461" s="1388"/>
      <c r="J461" s="168" t="s">
        <v>818</v>
      </c>
      <c r="K461" s="200" t="s">
        <v>459</v>
      </c>
      <c r="L461" s="1503"/>
      <c r="M461" s="105" t="s">
        <v>499</v>
      </c>
      <c r="N461" s="1426"/>
      <c r="O461" s="175"/>
    </row>
    <row r="462" spans="1:15" s="176" customFormat="1" ht="30" customHeight="1">
      <c r="A462" s="1741" t="s">
        <v>819</v>
      </c>
      <c r="B462" s="164" t="s">
        <v>739</v>
      </c>
      <c r="C462" s="1388">
        <v>3257</v>
      </c>
      <c r="D462" s="1742" t="s">
        <v>740</v>
      </c>
      <c r="E462" s="105" t="s">
        <v>522</v>
      </c>
      <c r="F462" s="1808" t="s">
        <v>820</v>
      </c>
      <c r="G462" s="1742" t="s">
        <v>740</v>
      </c>
      <c r="H462" s="105" t="s">
        <v>522</v>
      </c>
      <c r="I462" s="1388" t="s">
        <v>741</v>
      </c>
      <c r="J462" s="168" t="s">
        <v>821</v>
      </c>
      <c r="K462" s="198" t="s">
        <v>740</v>
      </c>
      <c r="L462" s="1503" t="s">
        <v>444</v>
      </c>
      <c r="M462" s="105" t="s">
        <v>751</v>
      </c>
      <c r="N462" s="1426"/>
      <c r="O462" s="175"/>
    </row>
    <row r="463" spans="1:15" s="176" customFormat="1" ht="30" customHeight="1">
      <c r="A463" s="1741"/>
      <c r="B463" s="164" t="s">
        <v>745</v>
      </c>
      <c r="C463" s="1641"/>
      <c r="D463" s="1743"/>
      <c r="E463" s="105" t="s">
        <v>522</v>
      </c>
      <c r="F463" s="1809"/>
      <c r="G463" s="1743"/>
      <c r="H463" s="199" t="s">
        <v>772</v>
      </c>
      <c r="I463" s="1388"/>
      <c r="J463" s="168" t="s">
        <v>822</v>
      </c>
      <c r="K463" s="200" t="s">
        <v>459</v>
      </c>
      <c r="L463" s="1503"/>
      <c r="M463" s="105" t="s">
        <v>499</v>
      </c>
      <c r="N463" s="1426"/>
      <c r="O463" s="175"/>
    </row>
    <row r="464" spans="1:15" s="176" customFormat="1" ht="30" customHeight="1">
      <c r="A464" s="1741" t="s">
        <v>823</v>
      </c>
      <c r="B464" s="164" t="s">
        <v>739</v>
      </c>
      <c r="C464" s="1388">
        <v>3257</v>
      </c>
      <c r="D464" s="1742" t="s">
        <v>740</v>
      </c>
      <c r="E464" s="105" t="s">
        <v>718</v>
      </c>
      <c r="F464" s="1808" t="s">
        <v>824</v>
      </c>
      <c r="G464" s="1742" t="s">
        <v>740</v>
      </c>
      <c r="H464" s="105" t="s">
        <v>718</v>
      </c>
      <c r="I464" s="1388" t="s">
        <v>741</v>
      </c>
      <c r="J464" s="168" t="s">
        <v>825</v>
      </c>
      <c r="K464" s="198" t="s">
        <v>740</v>
      </c>
      <c r="L464" s="1503" t="s">
        <v>444</v>
      </c>
      <c r="M464" s="105" t="s">
        <v>751</v>
      </c>
      <c r="N464" s="1426"/>
      <c r="O464" s="175"/>
    </row>
    <row r="465" spans="1:15" s="176" customFormat="1" ht="30" customHeight="1">
      <c r="A465" s="1741"/>
      <c r="B465" s="164" t="s">
        <v>745</v>
      </c>
      <c r="C465" s="1641"/>
      <c r="D465" s="1743"/>
      <c r="E465" s="105" t="s">
        <v>718</v>
      </c>
      <c r="F465" s="1809"/>
      <c r="G465" s="1743"/>
      <c r="H465" s="199" t="s">
        <v>826</v>
      </c>
      <c r="I465" s="1388"/>
      <c r="J465" s="168" t="s">
        <v>827</v>
      </c>
      <c r="K465" s="200" t="s">
        <v>459</v>
      </c>
      <c r="L465" s="1503"/>
      <c r="M465" s="105" t="s">
        <v>688</v>
      </c>
      <c r="N465" s="1426"/>
      <c r="O465" s="175"/>
    </row>
    <row r="466" spans="1:15" s="176" customFormat="1" ht="30" customHeight="1">
      <c r="A466" s="1741" t="s">
        <v>828</v>
      </c>
      <c r="B466" s="164" t="s">
        <v>739</v>
      </c>
      <c r="C466" s="1388">
        <v>3257</v>
      </c>
      <c r="D466" s="1742" t="s">
        <v>740</v>
      </c>
      <c r="E466" s="105" t="s">
        <v>486</v>
      </c>
      <c r="F466" s="1808" t="s">
        <v>829</v>
      </c>
      <c r="G466" s="1742" t="s">
        <v>740</v>
      </c>
      <c r="H466" s="105" t="s">
        <v>486</v>
      </c>
      <c r="I466" s="1761" t="s">
        <v>741</v>
      </c>
      <c r="J466" s="168" t="s">
        <v>830</v>
      </c>
      <c r="K466" s="198" t="s">
        <v>740</v>
      </c>
      <c r="L466" s="1503" t="s">
        <v>444</v>
      </c>
      <c r="M466" s="105" t="s">
        <v>751</v>
      </c>
      <c r="N466" s="1426"/>
      <c r="O466" s="175"/>
    </row>
    <row r="467" spans="1:15" s="176" customFormat="1" ht="30" customHeight="1">
      <c r="A467" s="1741"/>
      <c r="B467" s="164" t="s">
        <v>745</v>
      </c>
      <c r="C467" s="1641"/>
      <c r="D467" s="1743"/>
      <c r="E467" s="105" t="s">
        <v>486</v>
      </c>
      <c r="F467" s="1809"/>
      <c r="G467" s="1743"/>
      <c r="H467" s="199" t="s">
        <v>831</v>
      </c>
      <c r="I467" s="1761"/>
      <c r="J467" s="168" t="s">
        <v>832</v>
      </c>
      <c r="K467" s="200" t="s">
        <v>459</v>
      </c>
      <c r="L467" s="1503"/>
      <c r="M467" s="105" t="s">
        <v>688</v>
      </c>
      <c r="N467" s="1426"/>
      <c r="O467" s="175"/>
    </row>
    <row r="468" spans="1:15" s="176" customFormat="1" ht="30" customHeight="1">
      <c r="A468" s="1741" t="s">
        <v>833</v>
      </c>
      <c r="B468" s="164" t="s">
        <v>739</v>
      </c>
      <c r="C468" s="1388">
        <v>3257</v>
      </c>
      <c r="D468" s="1742" t="s">
        <v>740</v>
      </c>
      <c r="E468" s="105" t="s">
        <v>534</v>
      </c>
      <c r="F468" s="1808" t="s">
        <v>834</v>
      </c>
      <c r="G468" s="1742" t="s">
        <v>740</v>
      </c>
      <c r="H468" s="105" t="s">
        <v>534</v>
      </c>
      <c r="I468" s="1761" t="s">
        <v>741</v>
      </c>
      <c r="J468" s="168" t="s">
        <v>835</v>
      </c>
      <c r="K468" s="198" t="s">
        <v>740</v>
      </c>
      <c r="L468" s="1503" t="s">
        <v>444</v>
      </c>
      <c r="M468" s="105" t="s">
        <v>751</v>
      </c>
      <c r="N468" s="1426"/>
      <c r="O468" s="175"/>
    </row>
    <row r="469" spans="1:15" s="176" customFormat="1" ht="30" customHeight="1">
      <c r="A469" s="1741"/>
      <c r="B469" s="164" t="s">
        <v>745</v>
      </c>
      <c r="C469" s="1641"/>
      <c r="D469" s="1743"/>
      <c r="E469" s="105" t="s">
        <v>534</v>
      </c>
      <c r="F469" s="1809"/>
      <c r="G469" s="1743"/>
      <c r="H469" s="199" t="s">
        <v>812</v>
      </c>
      <c r="I469" s="1761"/>
      <c r="J469" s="168" t="s">
        <v>836</v>
      </c>
      <c r="K469" s="200" t="s">
        <v>459</v>
      </c>
      <c r="L469" s="1503"/>
      <c r="M469" s="105" t="s">
        <v>688</v>
      </c>
      <c r="N469" s="1426"/>
      <c r="O469" s="175"/>
    </row>
    <row r="470" spans="1:15" s="176" customFormat="1" ht="30" customHeight="1">
      <c r="A470" s="1741" t="s">
        <v>837</v>
      </c>
      <c r="B470" s="164" t="s">
        <v>739</v>
      </c>
      <c r="C470" s="1388">
        <v>3257</v>
      </c>
      <c r="D470" s="1742" t="s">
        <v>740</v>
      </c>
      <c r="E470" s="105" t="s">
        <v>682</v>
      </c>
      <c r="F470" s="1808" t="s">
        <v>838</v>
      </c>
      <c r="G470" s="1742" t="s">
        <v>740</v>
      </c>
      <c r="H470" s="105" t="s">
        <v>682</v>
      </c>
      <c r="I470" s="1761" t="s">
        <v>741</v>
      </c>
      <c r="J470" s="168" t="s">
        <v>839</v>
      </c>
      <c r="K470" s="198" t="s">
        <v>740</v>
      </c>
      <c r="L470" s="1503" t="s">
        <v>444</v>
      </c>
      <c r="M470" s="105" t="s">
        <v>751</v>
      </c>
      <c r="N470" s="1426"/>
      <c r="O470" s="175"/>
    </row>
    <row r="471" spans="1:15" s="176" customFormat="1" ht="30" customHeight="1">
      <c r="A471" s="1741"/>
      <c r="B471" s="164" t="s">
        <v>745</v>
      </c>
      <c r="C471" s="1641"/>
      <c r="D471" s="1743"/>
      <c r="E471" s="105" t="s">
        <v>682</v>
      </c>
      <c r="F471" s="1809"/>
      <c r="G471" s="1743"/>
      <c r="H471" s="199" t="s">
        <v>840</v>
      </c>
      <c r="I471" s="1761"/>
      <c r="J471" s="168" t="s">
        <v>841</v>
      </c>
      <c r="K471" s="200" t="s">
        <v>459</v>
      </c>
      <c r="L471" s="1503"/>
      <c r="M471" s="105" t="s">
        <v>491</v>
      </c>
      <c r="N471" s="1426"/>
      <c r="O471" s="175"/>
    </row>
    <row r="472" spans="1:15" s="176" customFormat="1" ht="30" customHeight="1">
      <c r="A472" s="1741" t="s">
        <v>842</v>
      </c>
      <c r="B472" s="164" t="s">
        <v>739</v>
      </c>
      <c r="C472" s="1388">
        <v>3257</v>
      </c>
      <c r="D472" s="1742" t="s">
        <v>740</v>
      </c>
      <c r="E472" s="105" t="s">
        <v>695</v>
      </c>
      <c r="F472" s="1808" t="s">
        <v>843</v>
      </c>
      <c r="G472" s="1742" t="s">
        <v>740</v>
      </c>
      <c r="H472" s="105" t="s">
        <v>695</v>
      </c>
      <c r="I472" s="1761" t="s">
        <v>741</v>
      </c>
      <c r="J472" s="168" t="s">
        <v>844</v>
      </c>
      <c r="K472" s="198" t="s">
        <v>740</v>
      </c>
      <c r="L472" s="1503" t="s">
        <v>444</v>
      </c>
      <c r="M472" s="105" t="s">
        <v>751</v>
      </c>
      <c r="N472" s="1426"/>
      <c r="O472" s="175"/>
    </row>
    <row r="473" spans="1:15" s="176" customFormat="1" ht="30" customHeight="1">
      <c r="A473" s="1741"/>
      <c r="B473" s="164" t="s">
        <v>745</v>
      </c>
      <c r="C473" s="1641"/>
      <c r="D473" s="1743"/>
      <c r="E473" s="105" t="s">
        <v>695</v>
      </c>
      <c r="F473" s="1809"/>
      <c r="G473" s="1743"/>
      <c r="H473" s="199" t="s">
        <v>845</v>
      </c>
      <c r="I473" s="1761"/>
      <c r="J473" s="168" t="s">
        <v>846</v>
      </c>
      <c r="K473" s="200" t="s">
        <v>459</v>
      </c>
      <c r="L473" s="1503"/>
      <c r="M473" s="105" t="s">
        <v>688</v>
      </c>
      <c r="N473" s="1426"/>
      <c r="O473" s="175"/>
    </row>
    <row r="474" spans="1:15" s="176" customFormat="1" ht="30" customHeight="1">
      <c r="A474" s="1741" t="s">
        <v>847</v>
      </c>
      <c r="B474" s="164" t="s">
        <v>739</v>
      </c>
      <c r="C474" s="1388">
        <v>3257</v>
      </c>
      <c r="D474" s="1742" t="s">
        <v>740</v>
      </c>
      <c r="E474" s="105" t="s">
        <v>705</v>
      </c>
      <c r="F474" s="1808" t="s">
        <v>848</v>
      </c>
      <c r="G474" s="1742" t="s">
        <v>740</v>
      </c>
      <c r="H474" s="105" t="s">
        <v>705</v>
      </c>
      <c r="I474" s="1761" t="s">
        <v>741</v>
      </c>
      <c r="J474" s="168" t="s">
        <v>849</v>
      </c>
      <c r="K474" s="198" t="s">
        <v>740</v>
      </c>
      <c r="L474" s="1503" t="s">
        <v>444</v>
      </c>
      <c r="M474" s="105" t="s">
        <v>751</v>
      </c>
      <c r="N474" s="1426"/>
      <c r="O474" s="175"/>
    </row>
    <row r="475" spans="1:15" s="176" customFormat="1" ht="30" customHeight="1">
      <c r="A475" s="1741"/>
      <c r="B475" s="164" t="s">
        <v>745</v>
      </c>
      <c r="C475" s="1641"/>
      <c r="D475" s="1743"/>
      <c r="E475" s="105" t="s">
        <v>705</v>
      </c>
      <c r="F475" s="1809"/>
      <c r="G475" s="1743"/>
      <c r="H475" s="199" t="s">
        <v>850</v>
      </c>
      <c r="I475" s="1761"/>
      <c r="J475" s="168" t="s">
        <v>851</v>
      </c>
      <c r="K475" s="200" t="s">
        <v>459</v>
      </c>
      <c r="L475" s="1503"/>
      <c r="M475" s="105" t="s">
        <v>491</v>
      </c>
      <c r="N475" s="1426"/>
      <c r="O475" s="175"/>
    </row>
    <row r="476" spans="1:15" s="176" customFormat="1" ht="30" customHeight="1">
      <c r="A476" s="1741" t="s">
        <v>852</v>
      </c>
      <c r="B476" s="164" t="s">
        <v>739</v>
      </c>
      <c r="C476" s="1388">
        <v>3257</v>
      </c>
      <c r="D476" s="1742" t="s">
        <v>740</v>
      </c>
      <c r="E476" s="105" t="s">
        <v>708</v>
      </c>
      <c r="F476" s="1808" t="s">
        <v>853</v>
      </c>
      <c r="G476" s="1742" t="s">
        <v>740</v>
      </c>
      <c r="H476" s="105" t="s">
        <v>705</v>
      </c>
      <c r="I476" s="1761" t="s">
        <v>741</v>
      </c>
      <c r="J476" s="168" t="s">
        <v>854</v>
      </c>
      <c r="K476" s="198" t="s">
        <v>740</v>
      </c>
      <c r="L476" s="1503" t="s">
        <v>444</v>
      </c>
      <c r="M476" s="105" t="s">
        <v>751</v>
      </c>
      <c r="N476" s="1426"/>
      <c r="O476" s="175"/>
    </row>
    <row r="477" spans="1:15" s="176" customFormat="1" ht="30" customHeight="1">
      <c r="A477" s="1741"/>
      <c r="B477" s="164" t="s">
        <v>745</v>
      </c>
      <c r="C477" s="1641"/>
      <c r="D477" s="1743"/>
      <c r="E477" s="105" t="s">
        <v>708</v>
      </c>
      <c r="F477" s="1809"/>
      <c r="G477" s="1743"/>
      <c r="H477" s="199" t="s">
        <v>855</v>
      </c>
      <c r="I477" s="1761"/>
      <c r="J477" s="168" t="s">
        <v>856</v>
      </c>
      <c r="K477" s="200" t="s">
        <v>459</v>
      </c>
      <c r="L477" s="1503"/>
      <c r="M477" s="105" t="s">
        <v>688</v>
      </c>
      <c r="N477" s="1426"/>
      <c r="O477" s="175"/>
    </row>
    <row r="478" spans="1:15" s="176" customFormat="1" ht="30" customHeight="1">
      <c r="A478" s="1741" t="s">
        <v>857</v>
      </c>
      <c r="B478" s="164" t="s">
        <v>739</v>
      </c>
      <c r="C478" s="1388">
        <v>3257</v>
      </c>
      <c r="D478" s="1742" t="s">
        <v>740</v>
      </c>
      <c r="E478" s="105" t="s">
        <v>710</v>
      </c>
      <c r="F478" s="1808" t="s">
        <v>858</v>
      </c>
      <c r="G478" s="1742" t="s">
        <v>740</v>
      </c>
      <c r="H478" s="105" t="s">
        <v>708</v>
      </c>
      <c r="I478" s="1761" t="s">
        <v>741</v>
      </c>
      <c r="J478" s="168" t="s">
        <v>859</v>
      </c>
      <c r="K478" s="198" t="s">
        <v>740</v>
      </c>
      <c r="L478" s="1503" t="s">
        <v>444</v>
      </c>
      <c r="M478" s="105" t="s">
        <v>751</v>
      </c>
      <c r="N478" s="1426"/>
      <c r="O478" s="175"/>
    </row>
    <row r="479" spans="1:15" s="176" customFormat="1" ht="30" customHeight="1">
      <c r="A479" s="1741"/>
      <c r="B479" s="164" t="s">
        <v>745</v>
      </c>
      <c r="C479" s="1641"/>
      <c r="D479" s="1743"/>
      <c r="E479" s="105" t="s">
        <v>710</v>
      </c>
      <c r="F479" s="1809"/>
      <c r="G479" s="1743"/>
      <c r="H479" s="199" t="s">
        <v>860</v>
      </c>
      <c r="I479" s="1761"/>
      <c r="J479" s="168" t="s">
        <v>861</v>
      </c>
      <c r="K479" s="200" t="s">
        <v>459</v>
      </c>
      <c r="L479" s="1503"/>
      <c r="M479" s="105" t="s">
        <v>688</v>
      </c>
      <c r="N479" s="1426"/>
      <c r="O479" s="175"/>
    </row>
    <row r="480" spans="1:15" s="176" customFormat="1" ht="30" customHeight="1">
      <c r="A480" s="1741" t="s">
        <v>862</v>
      </c>
      <c r="B480" s="164" t="s">
        <v>739</v>
      </c>
      <c r="C480" s="1388">
        <v>3257</v>
      </c>
      <c r="D480" s="1742" t="s">
        <v>740</v>
      </c>
      <c r="E480" s="105" t="s">
        <v>863</v>
      </c>
      <c r="F480" s="1808" t="s">
        <v>864</v>
      </c>
      <c r="G480" s="1742" t="s">
        <v>740</v>
      </c>
      <c r="H480" s="105" t="s">
        <v>710</v>
      </c>
      <c r="I480" s="1761" t="s">
        <v>741</v>
      </c>
      <c r="J480" s="168" t="s">
        <v>865</v>
      </c>
      <c r="K480" s="198" t="s">
        <v>740</v>
      </c>
      <c r="L480" s="1503" t="s">
        <v>444</v>
      </c>
      <c r="M480" s="105" t="s">
        <v>751</v>
      </c>
      <c r="N480" s="166"/>
      <c r="O480" s="175"/>
    </row>
    <row r="481" spans="1:15" s="176" customFormat="1" ht="30" customHeight="1">
      <c r="A481" s="1741"/>
      <c r="B481" s="164" t="s">
        <v>745</v>
      </c>
      <c r="C481" s="1641"/>
      <c r="D481" s="1743"/>
      <c r="E481" s="105" t="s">
        <v>863</v>
      </c>
      <c r="F481" s="1809"/>
      <c r="G481" s="1743"/>
      <c r="H481" s="199" t="s">
        <v>866</v>
      </c>
      <c r="I481" s="1761"/>
      <c r="J481" s="168" t="s">
        <v>867</v>
      </c>
      <c r="K481" s="200" t="s">
        <v>459</v>
      </c>
      <c r="L481" s="1503"/>
      <c r="M481" s="105" t="s">
        <v>688</v>
      </c>
      <c r="N481" s="166"/>
      <c r="O481" s="175"/>
    </row>
    <row r="482" spans="1:15" s="176" customFormat="1" ht="30" customHeight="1">
      <c r="A482" s="1751">
        <v>9</v>
      </c>
      <c r="B482" s="171" t="s">
        <v>868</v>
      </c>
      <c r="C482" s="1367">
        <v>2988</v>
      </c>
      <c r="D482" s="1785" t="s">
        <v>282</v>
      </c>
      <c r="E482" s="140" t="s">
        <v>869</v>
      </c>
      <c r="F482" s="1367"/>
      <c r="G482" s="1785" t="s">
        <v>740</v>
      </c>
      <c r="H482" s="140"/>
      <c r="I482" s="1787" t="s">
        <v>870</v>
      </c>
      <c r="J482" s="178"/>
      <c r="K482" s="201" t="s">
        <v>740</v>
      </c>
      <c r="L482" s="1748"/>
      <c r="M482" s="140"/>
      <c r="N482" s="1590"/>
      <c r="O482" s="175"/>
    </row>
    <row r="483" spans="1:15" s="176" customFormat="1" ht="30" customHeight="1">
      <c r="A483" s="1794"/>
      <c r="B483" s="171" t="s">
        <v>871</v>
      </c>
      <c r="C483" s="1753"/>
      <c r="D483" s="1755"/>
      <c r="E483" s="140"/>
      <c r="F483" s="1753"/>
      <c r="G483" s="1755"/>
      <c r="H483" s="195"/>
      <c r="I483" s="1787"/>
      <c r="J483" s="178"/>
      <c r="K483" s="202" t="s">
        <v>459</v>
      </c>
      <c r="L483" s="1748"/>
      <c r="M483" s="140"/>
      <c r="N483" s="1590"/>
      <c r="O483" s="175"/>
    </row>
    <row r="484" spans="1:15" s="176" customFormat="1" ht="30" customHeight="1">
      <c r="A484" s="1751">
        <v>10</v>
      </c>
      <c r="B484" s="171" t="s">
        <v>288</v>
      </c>
      <c r="C484" s="1367">
        <v>79</v>
      </c>
      <c r="D484" s="1785" t="s">
        <v>282</v>
      </c>
      <c r="E484" s="140" t="s">
        <v>872</v>
      </c>
      <c r="F484" s="1367"/>
      <c r="G484" s="1785"/>
      <c r="H484" s="174"/>
      <c r="I484" s="1787" t="s">
        <v>873</v>
      </c>
      <c r="J484" s="196"/>
      <c r="K484" s="182"/>
      <c r="L484" s="1748"/>
      <c r="M484" s="174"/>
      <c r="N484" s="1590"/>
      <c r="O484" s="175"/>
    </row>
    <row r="485" spans="1:15" s="176" customFormat="1" ht="30" customHeight="1">
      <c r="A485" s="1751"/>
      <c r="B485" s="171" t="s">
        <v>289</v>
      </c>
      <c r="C485" s="1753"/>
      <c r="D485" s="1755"/>
      <c r="E485" s="140"/>
      <c r="F485" s="1753"/>
      <c r="G485" s="1755"/>
      <c r="H485" s="174"/>
      <c r="I485" s="1787"/>
      <c r="J485" s="189"/>
      <c r="K485" s="187"/>
      <c r="L485" s="1748"/>
      <c r="M485" s="174"/>
      <c r="N485" s="1590"/>
      <c r="O485" s="175"/>
    </row>
    <row r="486" spans="1:15" s="176" customFormat="1" ht="30" customHeight="1">
      <c r="A486" s="1751">
        <v>11</v>
      </c>
      <c r="B486" s="171" t="s">
        <v>290</v>
      </c>
      <c r="C486" s="1367">
        <v>105</v>
      </c>
      <c r="D486" s="1785" t="s">
        <v>282</v>
      </c>
      <c r="E486" s="140" t="s">
        <v>869</v>
      </c>
      <c r="F486" s="1367"/>
      <c r="G486" s="1785"/>
      <c r="H486" s="174"/>
      <c r="I486" s="1787" t="s">
        <v>873</v>
      </c>
      <c r="J486" s="196"/>
      <c r="K486" s="182"/>
      <c r="L486" s="1748"/>
      <c r="M486" s="174"/>
      <c r="N486" s="1590"/>
      <c r="O486" s="175"/>
    </row>
    <row r="487" spans="1:15" s="176" customFormat="1" ht="30" customHeight="1">
      <c r="A487" s="1751"/>
      <c r="B487" s="171" t="s">
        <v>291</v>
      </c>
      <c r="C487" s="1753"/>
      <c r="D487" s="1755"/>
      <c r="E487" s="140"/>
      <c r="F487" s="1753"/>
      <c r="G487" s="1755"/>
      <c r="H487" s="174"/>
      <c r="I487" s="1787"/>
      <c r="J487" s="189"/>
      <c r="K487" s="187"/>
      <c r="L487" s="1748"/>
      <c r="M487" s="174"/>
      <c r="N487" s="1590"/>
      <c r="O487" s="175"/>
    </row>
    <row r="488" spans="1:15" s="176" customFormat="1" ht="30" customHeight="1">
      <c r="A488" s="1751">
        <v>12</v>
      </c>
      <c r="B488" s="171" t="s">
        <v>400</v>
      </c>
      <c r="C488" s="1367">
        <v>875</v>
      </c>
      <c r="D488" s="1785" t="s">
        <v>1903</v>
      </c>
      <c r="E488" s="140" t="s">
        <v>427</v>
      </c>
      <c r="F488" s="1367"/>
      <c r="G488" s="1785"/>
      <c r="H488" s="174"/>
      <c r="I488" s="1787" t="s">
        <v>874</v>
      </c>
      <c r="J488" s="196"/>
      <c r="K488" s="182"/>
      <c r="L488" s="1748"/>
      <c r="M488" s="174"/>
      <c r="N488" s="1590"/>
      <c r="O488" s="175"/>
    </row>
    <row r="489" spans="1:15" s="176" customFormat="1" ht="30" customHeight="1">
      <c r="A489" s="1751"/>
      <c r="B489" s="171" t="s">
        <v>402</v>
      </c>
      <c r="C489" s="1753"/>
      <c r="D489" s="1755"/>
      <c r="E489" s="140"/>
      <c r="F489" s="1753"/>
      <c r="G489" s="1755"/>
      <c r="H489" s="174"/>
      <c r="I489" s="1787"/>
      <c r="J489" s="189"/>
      <c r="K489" s="187"/>
      <c r="L489" s="1748"/>
      <c r="M489" s="174"/>
      <c r="N489" s="1590"/>
      <c r="O489" s="175"/>
    </row>
    <row r="490" spans="1:15" s="176" customFormat="1" ht="30" customHeight="1">
      <c r="A490" s="1778">
        <v>13</v>
      </c>
      <c r="B490" s="164" t="s">
        <v>295</v>
      </c>
      <c r="C490" s="1388">
        <v>12</v>
      </c>
      <c r="D490" s="1742" t="s">
        <v>459</v>
      </c>
      <c r="E490" s="105" t="s">
        <v>532</v>
      </c>
      <c r="F490" s="1388">
        <v>12</v>
      </c>
      <c r="G490" s="1806" t="s">
        <v>459</v>
      </c>
      <c r="H490" s="183" t="s">
        <v>875</v>
      </c>
      <c r="I490" s="1761" t="s">
        <v>876</v>
      </c>
      <c r="J490" s="189">
        <v>12</v>
      </c>
      <c r="K490" s="203" t="s">
        <v>459</v>
      </c>
      <c r="L490" s="1503" t="s">
        <v>444</v>
      </c>
      <c r="M490" s="105" t="s">
        <v>714</v>
      </c>
      <c r="N490" s="1426" t="s">
        <v>877</v>
      </c>
      <c r="O490" s="175"/>
    </row>
    <row r="491" spans="1:15" s="176" customFormat="1" ht="30" customHeight="1">
      <c r="A491" s="1778"/>
      <c r="B491" s="164" t="s">
        <v>298</v>
      </c>
      <c r="C491" s="1641"/>
      <c r="D491" s="1743"/>
      <c r="E491" s="105" t="s">
        <v>875</v>
      </c>
      <c r="F491" s="1641"/>
      <c r="G491" s="1807"/>
      <c r="H491" s="183" t="s">
        <v>878</v>
      </c>
      <c r="I491" s="1761"/>
      <c r="J491" s="189">
        <v>12</v>
      </c>
      <c r="K491" s="203" t="s">
        <v>459</v>
      </c>
      <c r="L491" s="1503"/>
      <c r="M491" s="105" t="s">
        <v>879</v>
      </c>
      <c r="N491" s="1426"/>
      <c r="O491" s="175"/>
    </row>
    <row r="492" spans="1:15" s="176" customFormat="1" ht="30" customHeight="1">
      <c r="A492" s="1778">
        <v>13</v>
      </c>
      <c r="B492" s="164" t="s">
        <v>295</v>
      </c>
      <c r="C492" s="1388">
        <v>12</v>
      </c>
      <c r="D492" s="1742" t="s">
        <v>459</v>
      </c>
      <c r="E492" s="105" t="s">
        <v>532</v>
      </c>
      <c r="F492" s="1388">
        <v>12</v>
      </c>
      <c r="G492" s="1806" t="s">
        <v>459</v>
      </c>
      <c r="H492" s="183" t="s">
        <v>880</v>
      </c>
      <c r="I492" s="1761" t="s">
        <v>876</v>
      </c>
      <c r="J492" s="189">
        <v>12</v>
      </c>
      <c r="K492" s="203" t="s">
        <v>459</v>
      </c>
      <c r="L492" s="1503" t="s">
        <v>444</v>
      </c>
      <c r="M492" s="105" t="s">
        <v>714</v>
      </c>
      <c r="N492" s="1426" t="s">
        <v>881</v>
      </c>
      <c r="O492" s="175"/>
    </row>
    <row r="493" spans="1:15" s="176" customFormat="1" ht="30" customHeight="1">
      <c r="A493" s="1778"/>
      <c r="B493" s="164" t="s">
        <v>298</v>
      </c>
      <c r="C493" s="1641"/>
      <c r="D493" s="1743"/>
      <c r="E493" s="105" t="s">
        <v>882</v>
      </c>
      <c r="F493" s="1641"/>
      <c r="G493" s="1807"/>
      <c r="H493" s="183" t="s">
        <v>878</v>
      </c>
      <c r="I493" s="1761"/>
      <c r="J493" s="189">
        <v>12</v>
      </c>
      <c r="K493" s="203" t="s">
        <v>459</v>
      </c>
      <c r="L493" s="1503"/>
      <c r="M493" s="105" t="s">
        <v>879</v>
      </c>
      <c r="N493" s="1426"/>
      <c r="O493" s="175"/>
    </row>
    <row r="494" spans="1:15" s="176" customFormat="1" ht="30" customHeight="1">
      <c r="A494" s="1751">
        <v>13</v>
      </c>
      <c r="B494" s="171" t="s">
        <v>295</v>
      </c>
      <c r="C494" s="1367">
        <v>175438</v>
      </c>
      <c r="D494" s="1785" t="s">
        <v>459</v>
      </c>
      <c r="E494" s="140" t="s">
        <v>479</v>
      </c>
      <c r="F494" s="1367"/>
      <c r="G494" s="1804" t="s">
        <v>459</v>
      </c>
      <c r="H494" s="174"/>
      <c r="I494" s="1787" t="s">
        <v>876</v>
      </c>
      <c r="J494" s="196"/>
      <c r="K494" s="182"/>
      <c r="L494" s="1748"/>
      <c r="M494" s="140"/>
      <c r="N494" s="1590"/>
      <c r="O494" s="175"/>
    </row>
    <row r="495" spans="1:15" s="176" customFormat="1" ht="30" customHeight="1">
      <c r="A495" s="1751"/>
      <c r="B495" s="171" t="s">
        <v>298</v>
      </c>
      <c r="C495" s="1753"/>
      <c r="D495" s="1755"/>
      <c r="E495" s="140"/>
      <c r="F495" s="1753"/>
      <c r="G495" s="1805"/>
      <c r="H495" s="174"/>
      <c r="I495" s="1787"/>
      <c r="J495" s="189"/>
      <c r="K495" s="187"/>
      <c r="L495" s="1748"/>
      <c r="M495" s="140"/>
      <c r="N495" s="1590"/>
      <c r="O495" s="175"/>
    </row>
    <row r="496" spans="1:15" s="176" customFormat="1" ht="30" customHeight="1">
      <c r="A496" s="1778">
        <v>14</v>
      </c>
      <c r="B496" s="164" t="s">
        <v>299</v>
      </c>
      <c r="C496" s="1388">
        <v>6</v>
      </c>
      <c r="D496" s="1742" t="s">
        <v>459</v>
      </c>
      <c r="E496" s="105" t="s">
        <v>528</v>
      </c>
      <c r="F496" s="1388">
        <v>6</v>
      </c>
      <c r="G496" s="1806" t="s">
        <v>459</v>
      </c>
      <c r="H496" s="183" t="s">
        <v>875</v>
      </c>
      <c r="I496" s="1761" t="s">
        <v>876</v>
      </c>
      <c r="J496" s="189">
        <v>6</v>
      </c>
      <c r="K496" s="203" t="s">
        <v>459</v>
      </c>
      <c r="L496" s="1503" t="s">
        <v>444</v>
      </c>
      <c r="M496" s="105" t="s">
        <v>488</v>
      </c>
      <c r="N496" s="1426" t="s">
        <v>877</v>
      </c>
      <c r="O496" s="175"/>
    </row>
    <row r="497" spans="1:15" s="176" customFormat="1" ht="30" customHeight="1">
      <c r="A497" s="1778"/>
      <c r="B497" s="164" t="s">
        <v>300</v>
      </c>
      <c r="C497" s="1641"/>
      <c r="D497" s="1743"/>
      <c r="E497" s="183" t="s">
        <v>875</v>
      </c>
      <c r="F497" s="1641"/>
      <c r="G497" s="1807"/>
      <c r="H497" s="183" t="s">
        <v>883</v>
      </c>
      <c r="I497" s="1761"/>
      <c r="J497" s="189">
        <v>6</v>
      </c>
      <c r="K497" s="203" t="s">
        <v>459</v>
      </c>
      <c r="L497" s="1503"/>
      <c r="M497" s="105" t="s">
        <v>499</v>
      </c>
      <c r="N497" s="1426"/>
      <c r="O497" s="175"/>
    </row>
    <row r="498" spans="1:15" s="176" customFormat="1" ht="30" customHeight="1">
      <c r="A498" s="1778">
        <v>14</v>
      </c>
      <c r="B498" s="164" t="s">
        <v>299</v>
      </c>
      <c r="C498" s="1388">
        <v>6</v>
      </c>
      <c r="D498" s="1742" t="s">
        <v>459</v>
      </c>
      <c r="E498" s="105" t="s">
        <v>528</v>
      </c>
      <c r="F498" s="1388">
        <v>6</v>
      </c>
      <c r="G498" s="1806" t="s">
        <v>459</v>
      </c>
      <c r="H498" s="105" t="s">
        <v>882</v>
      </c>
      <c r="I498" s="1761" t="s">
        <v>876</v>
      </c>
      <c r="J498" s="189">
        <v>6</v>
      </c>
      <c r="K498" s="203" t="s">
        <v>459</v>
      </c>
      <c r="L498" s="1503" t="s">
        <v>444</v>
      </c>
      <c r="M498" s="105" t="s">
        <v>488</v>
      </c>
      <c r="N498" s="1426" t="s">
        <v>881</v>
      </c>
      <c r="O498" s="175"/>
    </row>
    <row r="499" spans="1:15" s="176" customFormat="1" ht="30" customHeight="1">
      <c r="A499" s="1778"/>
      <c r="B499" s="164" t="s">
        <v>300</v>
      </c>
      <c r="C499" s="1641"/>
      <c r="D499" s="1743"/>
      <c r="E499" s="105" t="s">
        <v>882</v>
      </c>
      <c r="F499" s="1641"/>
      <c r="G499" s="1807"/>
      <c r="H499" s="183" t="s">
        <v>883</v>
      </c>
      <c r="I499" s="1761"/>
      <c r="J499" s="189">
        <v>6</v>
      </c>
      <c r="K499" s="203" t="s">
        <v>459</v>
      </c>
      <c r="L499" s="1503"/>
      <c r="M499" s="105" t="s">
        <v>499</v>
      </c>
      <c r="N499" s="1426"/>
      <c r="O499" s="175"/>
    </row>
    <row r="500" spans="1:15" s="176" customFormat="1" ht="30" customHeight="1">
      <c r="A500" s="1751">
        <v>14</v>
      </c>
      <c r="B500" s="171" t="s">
        <v>299</v>
      </c>
      <c r="C500" s="1367">
        <v>52992</v>
      </c>
      <c r="D500" s="1785" t="s">
        <v>459</v>
      </c>
      <c r="E500" s="140" t="s">
        <v>479</v>
      </c>
      <c r="F500" s="1367"/>
      <c r="G500" s="1804" t="s">
        <v>459</v>
      </c>
      <c r="H500" s="174"/>
      <c r="I500" s="1787" t="s">
        <v>876</v>
      </c>
      <c r="J500" s="196"/>
      <c r="K500" s="182"/>
      <c r="L500" s="1748"/>
      <c r="M500" s="140"/>
      <c r="N500" s="1590"/>
      <c r="O500" s="175"/>
    </row>
    <row r="501" spans="1:15" s="176" customFormat="1" ht="30" customHeight="1">
      <c r="A501" s="1751"/>
      <c r="B501" s="171" t="s">
        <v>300</v>
      </c>
      <c r="C501" s="1753"/>
      <c r="D501" s="1755"/>
      <c r="E501" s="174"/>
      <c r="F501" s="1753"/>
      <c r="G501" s="1805"/>
      <c r="H501" s="174"/>
      <c r="I501" s="1787"/>
      <c r="J501" s="189"/>
      <c r="K501" s="187"/>
      <c r="L501" s="1748"/>
      <c r="M501" s="140"/>
      <c r="N501" s="1590"/>
      <c r="O501" s="175"/>
    </row>
    <row r="502" spans="1:15" s="176" customFormat="1" ht="30" customHeight="1">
      <c r="A502" s="1778">
        <v>15</v>
      </c>
      <c r="B502" s="164" t="s">
        <v>461</v>
      </c>
      <c r="C502" s="1388">
        <v>6</v>
      </c>
      <c r="D502" s="1742" t="s">
        <v>459</v>
      </c>
      <c r="E502" s="105" t="s">
        <v>528</v>
      </c>
      <c r="F502" s="1388">
        <v>6</v>
      </c>
      <c r="G502" s="1806" t="s">
        <v>459</v>
      </c>
      <c r="H502" s="183" t="s">
        <v>875</v>
      </c>
      <c r="I502" s="1761" t="s">
        <v>876</v>
      </c>
      <c r="J502" s="189">
        <v>6</v>
      </c>
      <c r="K502" s="203" t="s">
        <v>459</v>
      </c>
      <c r="L502" s="1503" t="s">
        <v>444</v>
      </c>
      <c r="M502" s="105" t="s">
        <v>488</v>
      </c>
      <c r="N502" s="1426" t="s">
        <v>877</v>
      </c>
      <c r="O502" s="175"/>
    </row>
    <row r="503" spans="1:15" s="176" customFormat="1" ht="30" customHeight="1">
      <c r="A503" s="1778"/>
      <c r="B503" s="164" t="s">
        <v>302</v>
      </c>
      <c r="C503" s="1641"/>
      <c r="D503" s="1743"/>
      <c r="E503" s="183" t="s">
        <v>875</v>
      </c>
      <c r="F503" s="1641"/>
      <c r="G503" s="1807"/>
      <c r="H503" s="183" t="s">
        <v>883</v>
      </c>
      <c r="I503" s="1761"/>
      <c r="J503" s="189">
        <v>6</v>
      </c>
      <c r="K503" s="203" t="s">
        <v>459</v>
      </c>
      <c r="L503" s="1503"/>
      <c r="M503" s="105" t="s">
        <v>499</v>
      </c>
      <c r="N503" s="1426"/>
      <c r="O503" s="175"/>
    </row>
    <row r="504" spans="1:15" s="176" customFormat="1" ht="30" customHeight="1">
      <c r="A504" s="1778">
        <v>15</v>
      </c>
      <c r="B504" s="164" t="s">
        <v>301</v>
      </c>
      <c r="C504" s="1388">
        <v>6</v>
      </c>
      <c r="D504" s="1742" t="s">
        <v>459</v>
      </c>
      <c r="E504" s="105" t="s">
        <v>528</v>
      </c>
      <c r="F504" s="1388">
        <v>6</v>
      </c>
      <c r="G504" s="1806" t="s">
        <v>459</v>
      </c>
      <c r="H504" s="105" t="s">
        <v>882</v>
      </c>
      <c r="I504" s="1761" t="s">
        <v>876</v>
      </c>
      <c r="J504" s="189">
        <v>6</v>
      </c>
      <c r="K504" s="203" t="s">
        <v>459</v>
      </c>
      <c r="L504" s="1503" t="s">
        <v>444</v>
      </c>
      <c r="M504" s="105" t="s">
        <v>488</v>
      </c>
      <c r="N504" s="1426" t="s">
        <v>881</v>
      </c>
      <c r="O504" s="175"/>
    </row>
    <row r="505" spans="1:15" s="176" customFormat="1" ht="30" customHeight="1">
      <c r="A505" s="1778"/>
      <c r="B505" s="164" t="s">
        <v>302</v>
      </c>
      <c r="C505" s="1641"/>
      <c r="D505" s="1743"/>
      <c r="E505" s="105" t="s">
        <v>882</v>
      </c>
      <c r="F505" s="1641"/>
      <c r="G505" s="1807"/>
      <c r="H505" s="183" t="s">
        <v>883</v>
      </c>
      <c r="I505" s="1761"/>
      <c r="J505" s="189">
        <v>6</v>
      </c>
      <c r="K505" s="203" t="s">
        <v>459</v>
      </c>
      <c r="L505" s="1503"/>
      <c r="M505" s="105" t="s">
        <v>499</v>
      </c>
      <c r="N505" s="1426"/>
      <c r="O505" s="175"/>
    </row>
    <row r="506" spans="1:15" s="176" customFormat="1" ht="30" customHeight="1">
      <c r="A506" s="1751">
        <v>15</v>
      </c>
      <c r="B506" s="171" t="s">
        <v>301</v>
      </c>
      <c r="C506" s="1367">
        <v>30452</v>
      </c>
      <c r="D506" s="1785" t="s">
        <v>459</v>
      </c>
      <c r="E506" s="140" t="s">
        <v>479</v>
      </c>
      <c r="F506" s="1367"/>
      <c r="G506" s="1804" t="s">
        <v>459</v>
      </c>
      <c r="H506" s="174"/>
      <c r="I506" s="1787" t="s">
        <v>876</v>
      </c>
      <c r="J506" s="196"/>
      <c r="K506" s="182"/>
      <c r="L506" s="1748"/>
      <c r="M506" s="140"/>
      <c r="N506" s="1590"/>
      <c r="O506" s="175"/>
    </row>
    <row r="507" spans="1:15" s="176" customFormat="1" ht="30" customHeight="1">
      <c r="A507" s="1751"/>
      <c r="B507" s="171" t="s">
        <v>302</v>
      </c>
      <c r="C507" s="1753"/>
      <c r="D507" s="1755"/>
      <c r="E507" s="174"/>
      <c r="F507" s="1753"/>
      <c r="G507" s="1805"/>
      <c r="H507" s="174"/>
      <c r="I507" s="1787"/>
      <c r="J507" s="189"/>
      <c r="K507" s="187"/>
      <c r="L507" s="1748"/>
      <c r="M507" s="140"/>
      <c r="N507" s="1590"/>
      <c r="O507" s="175"/>
    </row>
    <row r="508" spans="1:15" s="176" customFormat="1" ht="30" customHeight="1">
      <c r="A508" s="1778">
        <v>16</v>
      </c>
      <c r="B508" s="164" t="s">
        <v>303</v>
      </c>
      <c r="C508" s="1388">
        <v>9</v>
      </c>
      <c r="D508" s="1742" t="s">
        <v>459</v>
      </c>
      <c r="E508" s="105" t="s">
        <v>528</v>
      </c>
      <c r="F508" s="1388">
        <v>9</v>
      </c>
      <c r="G508" s="1806" t="s">
        <v>459</v>
      </c>
      <c r="H508" s="183" t="s">
        <v>875</v>
      </c>
      <c r="I508" s="1761" t="s">
        <v>876</v>
      </c>
      <c r="J508" s="189">
        <v>9</v>
      </c>
      <c r="K508" s="203" t="s">
        <v>459</v>
      </c>
      <c r="L508" s="1503" t="s">
        <v>444</v>
      </c>
      <c r="M508" s="105" t="s">
        <v>488</v>
      </c>
      <c r="N508" s="1426" t="s">
        <v>877</v>
      </c>
      <c r="O508" s="175"/>
    </row>
    <row r="509" spans="1:15" s="176" customFormat="1" ht="30" customHeight="1">
      <c r="A509" s="1778"/>
      <c r="B509" s="164" t="s">
        <v>304</v>
      </c>
      <c r="C509" s="1641"/>
      <c r="D509" s="1743"/>
      <c r="E509" s="183" t="s">
        <v>875</v>
      </c>
      <c r="F509" s="1641"/>
      <c r="G509" s="1807"/>
      <c r="H509" s="183" t="s">
        <v>884</v>
      </c>
      <c r="I509" s="1761"/>
      <c r="J509" s="189">
        <v>9</v>
      </c>
      <c r="K509" s="203" t="s">
        <v>459</v>
      </c>
      <c r="L509" s="1503"/>
      <c r="M509" s="105" t="s">
        <v>499</v>
      </c>
      <c r="N509" s="1426"/>
      <c r="O509" s="175"/>
    </row>
    <row r="510" spans="1:15" s="176" customFormat="1" ht="30" customHeight="1">
      <c r="A510" s="1778">
        <v>16</v>
      </c>
      <c r="B510" s="164" t="s">
        <v>303</v>
      </c>
      <c r="C510" s="1388">
        <v>9</v>
      </c>
      <c r="D510" s="1742" t="s">
        <v>459</v>
      </c>
      <c r="E510" s="105" t="s">
        <v>528</v>
      </c>
      <c r="F510" s="1388">
        <v>9</v>
      </c>
      <c r="G510" s="1806" t="s">
        <v>459</v>
      </c>
      <c r="H510" s="105" t="s">
        <v>882</v>
      </c>
      <c r="I510" s="1761" t="s">
        <v>876</v>
      </c>
      <c r="J510" s="189">
        <v>9</v>
      </c>
      <c r="K510" s="203" t="s">
        <v>459</v>
      </c>
      <c r="L510" s="1503" t="s">
        <v>444</v>
      </c>
      <c r="M510" s="105" t="s">
        <v>488</v>
      </c>
      <c r="N510" s="1426" t="s">
        <v>881</v>
      </c>
      <c r="O510" s="175"/>
    </row>
    <row r="511" spans="1:15" s="176" customFormat="1" ht="30" customHeight="1">
      <c r="A511" s="1778"/>
      <c r="B511" s="164" t="s">
        <v>304</v>
      </c>
      <c r="C511" s="1641"/>
      <c r="D511" s="1743"/>
      <c r="E511" s="105" t="s">
        <v>882</v>
      </c>
      <c r="F511" s="1641"/>
      <c r="G511" s="1807"/>
      <c r="H511" s="183" t="s">
        <v>884</v>
      </c>
      <c r="I511" s="1761"/>
      <c r="J511" s="189">
        <v>9</v>
      </c>
      <c r="K511" s="203" t="s">
        <v>459</v>
      </c>
      <c r="L511" s="1503"/>
      <c r="M511" s="105" t="s">
        <v>499</v>
      </c>
      <c r="N511" s="1426"/>
      <c r="O511" s="175"/>
    </row>
    <row r="512" spans="1:15" s="176" customFormat="1" ht="30" customHeight="1">
      <c r="A512" s="1751">
        <v>16</v>
      </c>
      <c r="B512" s="171" t="s">
        <v>303</v>
      </c>
      <c r="C512" s="1367">
        <v>2810</v>
      </c>
      <c r="D512" s="1785" t="s">
        <v>459</v>
      </c>
      <c r="E512" s="140" t="s">
        <v>479</v>
      </c>
      <c r="F512" s="1367"/>
      <c r="G512" s="1804" t="s">
        <v>459</v>
      </c>
      <c r="H512" s="174"/>
      <c r="I512" s="1787" t="s">
        <v>876</v>
      </c>
      <c r="J512" s="196"/>
      <c r="K512" s="182"/>
      <c r="L512" s="1748"/>
      <c r="M512" s="140"/>
      <c r="N512" s="1590"/>
      <c r="O512" s="175"/>
    </row>
    <row r="513" spans="1:15" s="176" customFormat="1" ht="30" customHeight="1">
      <c r="A513" s="1751"/>
      <c r="B513" s="171" t="s">
        <v>304</v>
      </c>
      <c r="C513" s="1753"/>
      <c r="D513" s="1755"/>
      <c r="E513" s="140"/>
      <c r="F513" s="1753"/>
      <c r="G513" s="1805"/>
      <c r="H513" s="174"/>
      <c r="I513" s="1787"/>
      <c r="J513" s="189"/>
      <c r="K513" s="187"/>
      <c r="L513" s="1748"/>
      <c r="M513" s="140"/>
      <c r="N513" s="1590"/>
      <c r="O513" s="175"/>
    </row>
    <row r="514" spans="1:15" s="176" customFormat="1" ht="30" customHeight="1">
      <c r="A514" s="1778">
        <v>17</v>
      </c>
      <c r="B514" s="164" t="s">
        <v>305</v>
      </c>
      <c r="C514" s="1388">
        <v>3</v>
      </c>
      <c r="D514" s="1742" t="s">
        <v>459</v>
      </c>
      <c r="E514" s="105" t="s">
        <v>528</v>
      </c>
      <c r="F514" s="1388">
        <v>3</v>
      </c>
      <c r="G514" s="1806" t="s">
        <v>459</v>
      </c>
      <c r="H514" s="183" t="s">
        <v>875</v>
      </c>
      <c r="I514" s="1761" t="s">
        <v>876</v>
      </c>
      <c r="J514" s="189">
        <v>3</v>
      </c>
      <c r="K514" s="203" t="s">
        <v>459</v>
      </c>
      <c r="L514" s="1503" t="s">
        <v>444</v>
      </c>
      <c r="M514" s="105" t="s">
        <v>488</v>
      </c>
      <c r="N514" s="1426" t="s">
        <v>877</v>
      </c>
      <c r="O514" s="175"/>
    </row>
    <row r="515" spans="1:15" s="176" customFormat="1" ht="30" customHeight="1">
      <c r="A515" s="1778"/>
      <c r="B515" s="164" t="s">
        <v>462</v>
      </c>
      <c r="C515" s="1641"/>
      <c r="D515" s="1743"/>
      <c r="E515" s="183" t="s">
        <v>875</v>
      </c>
      <c r="F515" s="1641"/>
      <c r="G515" s="1807"/>
      <c r="H515" s="183" t="s">
        <v>885</v>
      </c>
      <c r="I515" s="1761"/>
      <c r="J515" s="189">
        <v>3</v>
      </c>
      <c r="K515" s="203" t="s">
        <v>459</v>
      </c>
      <c r="L515" s="1503"/>
      <c r="M515" s="105" t="s">
        <v>499</v>
      </c>
      <c r="N515" s="1426"/>
      <c r="O515" s="175"/>
    </row>
    <row r="516" spans="1:15" s="176" customFormat="1" ht="30" customHeight="1">
      <c r="A516" s="1778">
        <v>17</v>
      </c>
      <c r="B516" s="164" t="s">
        <v>305</v>
      </c>
      <c r="C516" s="1388">
        <v>3</v>
      </c>
      <c r="D516" s="1742" t="s">
        <v>459</v>
      </c>
      <c r="E516" s="105" t="s">
        <v>528</v>
      </c>
      <c r="F516" s="1388">
        <v>3</v>
      </c>
      <c r="G516" s="1806" t="s">
        <v>459</v>
      </c>
      <c r="H516" s="105" t="s">
        <v>882</v>
      </c>
      <c r="I516" s="1761" t="s">
        <v>876</v>
      </c>
      <c r="J516" s="189">
        <v>3</v>
      </c>
      <c r="K516" s="203" t="s">
        <v>459</v>
      </c>
      <c r="L516" s="1503" t="s">
        <v>444</v>
      </c>
      <c r="M516" s="105" t="s">
        <v>488</v>
      </c>
      <c r="N516" s="1426" t="s">
        <v>881</v>
      </c>
      <c r="O516" s="175"/>
    </row>
    <row r="517" spans="1:15" s="176" customFormat="1" ht="30" customHeight="1">
      <c r="A517" s="1778"/>
      <c r="B517" s="164" t="s">
        <v>403</v>
      </c>
      <c r="C517" s="1641"/>
      <c r="D517" s="1743"/>
      <c r="E517" s="105" t="s">
        <v>882</v>
      </c>
      <c r="F517" s="1641"/>
      <c r="G517" s="1807"/>
      <c r="H517" s="183" t="s">
        <v>885</v>
      </c>
      <c r="I517" s="1761"/>
      <c r="J517" s="189">
        <v>3</v>
      </c>
      <c r="K517" s="203" t="s">
        <v>459</v>
      </c>
      <c r="L517" s="1503"/>
      <c r="M517" s="105" t="s">
        <v>499</v>
      </c>
      <c r="N517" s="1426"/>
      <c r="O517" s="175"/>
    </row>
    <row r="518" spans="1:15" s="176" customFormat="1" ht="30" customHeight="1">
      <c r="A518" s="1751">
        <v>17</v>
      </c>
      <c r="B518" s="171" t="s">
        <v>305</v>
      </c>
      <c r="C518" s="1367">
        <v>16</v>
      </c>
      <c r="D518" s="1785" t="s">
        <v>459</v>
      </c>
      <c r="E518" s="140" t="s">
        <v>479</v>
      </c>
      <c r="F518" s="1367"/>
      <c r="G518" s="1804" t="s">
        <v>459</v>
      </c>
      <c r="H518" s="174"/>
      <c r="I518" s="1787" t="s">
        <v>876</v>
      </c>
      <c r="J518" s="196"/>
      <c r="K518" s="182"/>
      <c r="L518" s="1748"/>
      <c r="M518" s="140"/>
      <c r="N518" s="1590"/>
      <c r="O518" s="175"/>
    </row>
    <row r="519" spans="1:15" s="176" customFormat="1" ht="30" customHeight="1">
      <c r="A519" s="1751"/>
      <c r="B519" s="171" t="s">
        <v>403</v>
      </c>
      <c r="C519" s="1753"/>
      <c r="D519" s="1755"/>
      <c r="E519" s="174"/>
      <c r="F519" s="1753"/>
      <c r="G519" s="1805"/>
      <c r="H519" s="174"/>
      <c r="I519" s="1787"/>
      <c r="J519" s="189"/>
      <c r="K519" s="187"/>
      <c r="L519" s="1748"/>
      <c r="M519" s="140"/>
      <c r="N519" s="1590"/>
      <c r="O519" s="175"/>
    </row>
    <row r="520" spans="1:15" s="176" customFormat="1" ht="30" customHeight="1">
      <c r="A520" s="1778">
        <v>18</v>
      </c>
      <c r="B520" s="164" t="s">
        <v>307</v>
      </c>
      <c r="C520" s="1388">
        <v>3</v>
      </c>
      <c r="D520" s="1742" t="s">
        <v>459</v>
      </c>
      <c r="E520" s="105" t="s">
        <v>528</v>
      </c>
      <c r="F520" s="1388">
        <v>3</v>
      </c>
      <c r="G520" s="1806" t="s">
        <v>459</v>
      </c>
      <c r="H520" s="183" t="s">
        <v>875</v>
      </c>
      <c r="I520" s="1761" t="s">
        <v>876</v>
      </c>
      <c r="J520" s="189">
        <v>3</v>
      </c>
      <c r="K520" s="203" t="s">
        <v>459</v>
      </c>
      <c r="L520" s="1503" t="s">
        <v>444</v>
      </c>
      <c r="M520" s="105" t="s">
        <v>488</v>
      </c>
      <c r="N520" s="1426" t="s">
        <v>877</v>
      </c>
      <c r="O520" s="175"/>
    </row>
    <row r="521" spans="1:15" s="176" customFormat="1" ht="30" customHeight="1">
      <c r="A521" s="1778"/>
      <c r="B521" s="164" t="s">
        <v>1157</v>
      </c>
      <c r="C521" s="1641"/>
      <c r="D521" s="1743"/>
      <c r="E521" s="183" t="s">
        <v>875</v>
      </c>
      <c r="F521" s="1641"/>
      <c r="G521" s="1807"/>
      <c r="H521" s="186" t="s">
        <v>885</v>
      </c>
      <c r="I521" s="1761"/>
      <c r="J521" s="189">
        <v>3</v>
      </c>
      <c r="K521" s="203" t="s">
        <v>459</v>
      </c>
      <c r="L521" s="1503"/>
      <c r="M521" s="105" t="s">
        <v>499</v>
      </c>
      <c r="N521" s="1426"/>
      <c r="O521" s="175"/>
    </row>
    <row r="522" spans="1:15" s="176" customFormat="1" ht="30" customHeight="1">
      <c r="A522" s="1778">
        <v>18</v>
      </c>
      <c r="B522" s="164" t="s">
        <v>1156</v>
      </c>
      <c r="C522" s="1388">
        <v>3</v>
      </c>
      <c r="D522" s="1742" t="s">
        <v>459</v>
      </c>
      <c r="E522" s="105" t="s">
        <v>528</v>
      </c>
      <c r="F522" s="1388"/>
      <c r="G522" s="1806" t="s">
        <v>459</v>
      </c>
      <c r="H522" s="105" t="s">
        <v>882</v>
      </c>
      <c r="I522" s="1761" t="s">
        <v>876</v>
      </c>
      <c r="J522" s="189">
        <v>3</v>
      </c>
      <c r="K522" s="203" t="s">
        <v>459</v>
      </c>
      <c r="L522" s="1503" t="s">
        <v>444</v>
      </c>
      <c r="M522" s="105" t="s">
        <v>488</v>
      </c>
      <c r="N522" s="1426" t="s">
        <v>881</v>
      </c>
      <c r="O522" s="175"/>
    </row>
    <row r="523" spans="1:15" s="176" customFormat="1" ht="30" customHeight="1">
      <c r="A523" s="1778"/>
      <c r="B523" s="164" t="s">
        <v>1157</v>
      </c>
      <c r="C523" s="1641"/>
      <c r="D523" s="1743"/>
      <c r="E523" s="105" t="s">
        <v>882</v>
      </c>
      <c r="F523" s="1641"/>
      <c r="G523" s="1807"/>
      <c r="H523" s="186" t="s">
        <v>885</v>
      </c>
      <c r="I523" s="1761"/>
      <c r="J523" s="189">
        <v>3</v>
      </c>
      <c r="K523" s="203" t="s">
        <v>459</v>
      </c>
      <c r="L523" s="1503"/>
      <c r="M523" s="105" t="s">
        <v>499</v>
      </c>
      <c r="N523" s="1426"/>
      <c r="O523" s="175"/>
    </row>
    <row r="524" spans="1:15" s="176" customFormat="1" ht="30" customHeight="1">
      <c r="A524" s="1751">
        <v>18</v>
      </c>
      <c r="B524" s="171" t="s">
        <v>307</v>
      </c>
      <c r="C524" s="1367">
        <v>48</v>
      </c>
      <c r="D524" s="1785" t="s">
        <v>459</v>
      </c>
      <c r="E524" s="140" t="s">
        <v>479</v>
      </c>
      <c r="F524" s="1367"/>
      <c r="G524" s="1804" t="s">
        <v>459</v>
      </c>
      <c r="H524" s="174"/>
      <c r="I524" s="1787" t="s">
        <v>876</v>
      </c>
      <c r="J524" s="196"/>
      <c r="K524" s="182"/>
      <c r="L524" s="1748"/>
      <c r="M524" s="140"/>
      <c r="N524" s="1590"/>
      <c r="O524" s="175"/>
    </row>
    <row r="525" spans="1:15" s="176" customFormat="1" ht="30" customHeight="1">
      <c r="A525" s="1751"/>
      <c r="B525" s="171" t="s">
        <v>404</v>
      </c>
      <c r="C525" s="1753"/>
      <c r="D525" s="1755"/>
      <c r="E525" s="174"/>
      <c r="F525" s="1753"/>
      <c r="G525" s="1805"/>
      <c r="H525" s="177"/>
      <c r="I525" s="1787"/>
      <c r="J525" s="189"/>
      <c r="K525" s="187"/>
      <c r="L525" s="1748"/>
      <c r="M525" s="140"/>
      <c r="N525" s="1590"/>
      <c r="O525" s="175"/>
    </row>
    <row r="526" spans="1:15" s="176" customFormat="1" ht="30" customHeight="1">
      <c r="A526" s="1751">
        <v>19</v>
      </c>
      <c r="B526" s="171" t="s">
        <v>405</v>
      </c>
      <c r="C526" s="1367">
        <v>1600</v>
      </c>
      <c r="D526" s="1785" t="s">
        <v>310</v>
      </c>
      <c r="E526" s="140" t="s">
        <v>432</v>
      </c>
      <c r="F526" s="1367"/>
      <c r="G526" s="1785"/>
      <c r="H526" s="174"/>
      <c r="I526" s="1787" t="s">
        <v>886</v>
      </c>
      <c r="J526" s="196"/>
      <c r="K526" s="182"/>
      <c r="L526" s="1748"/>
      <c r="M526" s="174"/>
      <c r="N526" s="1590"/>
      <c r="O526" s="175"/>
    </row>
    <row r="527" spans="1:15" s="176" customFormat="1" ht="30" customHeight="1">
      <c r="A527" s="1751"/>
      <c r="B527" s="171" t="s">
        <v>406</v>
      </c>
      <c r="C527" s="1753"/>
      <c r="D527" s="1755"/>
      <c r="E527" s="140"/>
      <c r="F527" s="1753"/>
      <c r="G527" s="1755"/>
      <c r="H527" s="174"/>
      <c r="I527" s="1787"/>
      <c r="J527" s="189"/>
      <c r="K527" s="187"/>
      <c r="L527" s="1748"/>
      <c r="M527" s="174"/>
      <c r="N527" s="1590"/>
      <c r="O527" s="175"/>
    </row>
    <row r="528" spans="1:15" s="176" customFormat="1" ht="30" customHeight="1">
      <c r="A528" s="1751">
        <v>20</v>
      </c>
      <c r="B528" s="171" t="s">
        <v>312</v>
      </c>
      <c r="C528" s="1367">
        <v>720</v>
      </c>
      <c r="D528" s="1785" t="s">
        <v>310</v>
      </c>
      <c r="E528" s="140" t="s">
        <v>432</v>
      </c>
      <c r="F528" s="1367"/>
      <c r="G528" s="1785"/>
      <c r="H528" s="174"/>
      <c r="I528" s="1787" t="s">
        <v>886</v>
      </c>
      <c r="J528" s="196"/>
      <c r="K528" s="182"/>
      <c r="L528" s="1785"/>
      <c r="M528" s="174"/>
      <c r="N528" s="1590"/>
      <c r="O528" s="175"/>
    </row>
    <row r="529" spans="1:15" s="176" customFormat="1" ht="30" customHeight="1">
      <c r="A529" s="1751"/>
      <c r="B529" s="171" t="s">
        <v>407</v>
      </c>
      <c r="C529" s="1753"/>
      <c r="D529" s="1755"/>
      <c r="E529" s="140"/>
      <c r="F529" s="1753"/>
      <c r="G529" s="1755"/>
      <c r="H529" s="174"/>
      <c r="I529" s="1787"/>
      <c r="J529" s="189"/>
      <c r="K529" s="187"/>
      <c r="L529" s="1785"/>
      <c r="M529" s="174"/>
      <c r="N529" s="1590"/>
      <c r="O529" s="175"/>
    </row>
    <row r="530" spans="1:15" s="176" customFormat="1" ht="30" customHeight="1">
      <c r="A530" s="1751">
        <v>21</v>
      </c>
      <c r="B530" s="171" t="s">
        <v>408</v>
      </c>
      <c r="C530" s="1367">
        <v>32</v>
      </c>
      <c r="D530" s="1785" t="s">
        <v>315</v>
      </c>
      <c r="E530" s="140" t="s">
        <v>479</v>
      </c>
      <c r="F530" s="1367"/>
      <c r="G530" s="1785"/>
      <c r="H530" s="174"/>
      <c r="I530" s="1787" t="s">
        <v>887</v>
      </c>
      <c r="J530" s="196"/>
      <c r="K530" s="182"/>
      <c r="L530" s="1748"/>
      <c r="M530" s="174"/>
      <c r="N530" s="1590"/>
      <c r="O530" s="175"/>
    </row>
    <row r="531" spans="1:15" s="176" customFormat="1" ht="30" customHeight="1">
      <c r="A531" s="1751"/>
      <c r="B531" s="171" t="s">
        <v>409</v>
      </c>
      <c r="C531" s="1753"/>
      <c r="D531" s="1755"/>
      <c r="E531" s="140"/>
      <c r="F531" s="1753"/>
      <c r="G531" s="1755"/>
      <c r="H531" s="174"/>
      <c r="I531" s="1675"/>
      <c r="J531" s="189"/>
      <c r="K531" s="187"/>
      <c r="L531" s="1748"/>
      <c r="M531" s="174"/>
      <c r="N531" s="1590"/>
      <c r="O531" s="175"/>
    </row>
    <row r="532" spans="1:15" s="176" customFormat="1" ht="30" customHeight="1">
      <c r="A532" s="1778">
        <v>22</v>
      </c>
      <c r="B532" s="164" t="s">
        <v>317</v>
      </c>
      <c r="C532" s="1388">
        <v>1924</v>
      </c>
      <c r="D532" s="1742" t="s">
        <v>315</v>
      </c>
      <c r="E532" s="105" t="s">
        <v>528</v>
      </c>
      <c r="F532" s="1388"/>
      <c r="G532" s="1742"/>
      <c r="H532" s="183"/>
      <c r="I532" s="1761" t="s">
        <v>888</v>
      </c>
      <c r="J532" s="189">
        <v>712</v>
      </c>
      <c r="K532" s="203" t="s">
        <v>889</v>
      </c>
      <c r="L532" s="1503"/>
      <c r="M532" s="105" t="s">
        <v>890</v>
      </c>
      <c r="N532" s="169"/>
      <c r="O532" s="175"/>
    </row>
    <row r="533" spans="1:15" s="176" customFormat="1" ht="30" customHeight="1">
      <c r="A533" s="1778"/>
      <c r="B533" s="164" t="s">
        <v>410</v>
      </c>
      <c r="C533" s="1641"/>
      <c r="D533" s="1743"/>
      <c r="E533" s="105"/>
      <c r="F533" s="1641"/>
      <c r="G533" s="1743"/>
      <c r="H533" s="183"/>
      <c r="I533" s="1765"/>
      <c r="J533" s="189">
        <v>3</v>
      </c>
      <c r="K533" s="203" t="s">
        <v>889</v>
      </c>
      <c r="L533" s="1503"/>
      <c r="M533" s="105" t="s">
        <v>499</v>
      </c>
      <c r="N533" s="169"/>
      <c r="O533" s="175"/>
    </row>
    <row r="534" spans="1:15" s="176" customFormat="1" ht="30" customHeight="1">
      <c r="A534" s="1751">
        <v>23</v>
      </c>
      <c r="B534" s="171" t="s">
        <v>319</v>
      </c>
      <c r="C534" s="1367">
        <v>20</v>
      </c>
      <c r="D534" s="1785" t="s">
        <v>443</v>
      </c>
      <c r="E534" s="140" t="s">
        <v>432</v>
      </c>
      <c r="F534" s="1367"/>
      <c r="G534" s="1785"/>
      <c r="H534" s="174"/>
      <c r="I534" s="1787" t="s">
        <v>886</v>
      </c>
      <c r="J534" s="196"/>
      <c r="K534" s="182"/>
      <c r="L534" s="1748"/>
      <c r="M534" s="174"/>
      <c r="N534" s="1426"/>
      <c r="O534" s="175"/>
    </row>
    <row r="535" spans="1:15" s="176" customFormat="1" ht="30" customHeight="1">
      <c r="A535" s="1751"/>
      <c r="B535" s="171" t="s">
        <v>321</v>
      </c>
      <c r="C535" s="1753"/>
      <c r="D535" s="1755"/>
      <c r="E535" s="140"/>
      <c r="F535" s="1753"/>
      <c r="G535" s="1755"/>
      <c r="H535" s="174"/>
      <c r="I535" s="1787"/>
      <c r="J535" s="189"/>
      <c r="K535" s="187"/>
      <c r="L535" s="1748"/>
      <c r="M535" s="174"/>
      <c r="N535" s="1426"/>
      <c r="O535" s="175"/>
    </row>
    <row r="536" spans="1:15" s="176" customFormat="1" ht="30" customHeight="1">
      <c r="A536" s="1751">
        <v>24</v>
      </c>
      <c r="B536" s="171" t="s">
        <v>411</v>
      </c>
      <c r="C536" s="1367">
        <v>92</v>
      </c>
      <c r="D536" s="1785" t="s">
        <v>282</v>
      </c>
      <c r="E536" s="140" t="s">
        <v>479</v>
      </c>
      <c r="F536" s="1367"/>
      <c r="G536" s="1785"/>
      <c r="H536" s="174"/>
      <c r="I536" s="1787" t="s">
        <v>401</v>
      </c>
      <c r="J536" s="196"/>
      <c r="K536" s="182"/>
      <c r="L536" s="1748"/>
      <c r="M536" s="174"/>
      <c r="N536" s="1590"/>
      <c r="O536" s="175"/>
    </row>
    <row r="537" spans="1:15" s="176" customFormat="1" ht="30" customHeight="1">
      <c r="A537" s="1751"/>
      <c r="B537" s="171" t="s">
        <v>412</v>
      </c>
      <c r="C537" s="1753"/>
      <c r="D537" s="1755"/>
      <c r="E537" s="140"/>
      <c r="F537" s="1753"/>
      <c r="G537" s="1755"/>
      <c r="H537" s="174"/>
      <c r="I537" s="1787"/>
      <c r="J537" s="189"/>
      <c r="K537" s="187"/>
      <c r="L537" s="1748"/>
      <c r="M537" s="174"/>
      <c r="N537" s="1590"/>
      <c r="O537" s="175"/>
    </row>
    <row r="538" spans="1:15" s="176" customFormat="1" ht="30" customHeight="1">
      <c r="A538" s="1751">
        <v>25</v>
      </c>
      <c r="B538" s="171" t="s">
        <v>329</v>
      </c>
      <c r="C538" s="1367">
        <v>8763</v>
      </c>
      <c r="D538" s="1785" t="s">
        <v>310</v>
      </c>
      <c r="E538" s="140" t="s">
        <v>528</v>
      </c>
      <c r="F538" s="1367"/>
      <c r="G538" s="1785"/>
      <c r="H538" s="174"/>
      <c r="I538" s="1787" t="s">
        <v>891</v>
      </c>
      <c r="J538" s="196"/>
      <c r="K538" s="182"/>
      <c r="L538" s="1785"/>
      <c r="M538" s="174"/>
      <c r="N538" s="1590"/>
      <c r="O538" s="175"/>
    </row>
    <row r="539" spans="1:15" s="176" customFormat="1" ht="30" customHeight="1">
      <c r="A539" s="1751"/>
      <c r="B539" s="171" t="s">
        <v>445</v>
      </c>
      <c r="C539" s="1753"/>
      <c r="D539" s="1755"/>
      <c r="E539" s="140"/>
      <c r="F539" s="1753"/>
      <c r="G539" s="1755"/>
      <c r="H539" s="174"/>
      <c r="I539" s="1787"/>
      <c r="J539" s="189"/>
      <c r="K539" s="187"/>
      <c r="L539" s="1785"/>
      <c r="M539" s="174"/>
      <c r="N539" s="1590"/>
      <c r="O539" s="175"/>
    </row>
    <row r="540" spans="1:15" s="176" customFormat="1" ht="30" customHeight="1">
      <c r="A540" s="1751">
        <v>26</v>
      </c>
      <c r="B540" s="171" t="s">
        <v>329</v>
      </c>
      <c r="C540" s="1367">
        <v>838</v>
      </c>
      <c r="D540" s="1785" t="s">
        <v>310</v>
      </c>
      <c r="E540" s="140" t="s">
        <v>528</v>
      </c>
      <c r="F540" s="1367"/>
      <c r="G540" s="1785"/>
      <c r="H540" s="174"/>
      <c r="I540" s="1787" t="s">
        <v>892</v>
      </c>
      <c r="J540" s="196"/>
      <c r="K540" s="182"/>
      <c r="L540" s="1748"/>
      <c r="M540" s="174"/>
      <c r="N540" s="1590"/>
      <c r="O540" s="175"/>
    </row>
    <row r="541" spans="1:15" s="176" customFormat="1" ht="30" customHeight="1">
      <c r="A541" s="1751"/>
      <c r="B541" s="171" t="s">
        <v>413</v>
      </c>
      <c r="C541" s="1753"/>
      <c r="D541" s="1755"/>
      <c r="E541" s="140"/>
      <c r="F541" s="1753"/>
      <c r="G541" s="1755"/>
      <c r="H541" s="174"/>
      <c r="I541" s="1787"/>
      <c r="J541" s="189"/>
      <c r="K541" s="187"/>
      <c r="L541" s="1748"/>
      <c r="M541" s="174"/>
      <c r="N541" s="1590"/>
      <c r="O541" s="175"/>
    </row>
    <row r="542" spans="1:15" s="176" customFormat="1" ht="30" customHeight="1">
      <c r="A542" s="1751">
        <v>27</v>
      </c>
      <c r="B542" s="171" t="s">
        <v>446</v>
      </c>
      <c r="C542" s="1367">
        <v>2193</v>
      </c>
      <c r="D542" s="1785" t="s">
        <v>1904</v>
      </c>
      <c r="E542" s="140" t="s">
        <v>479</v>
      </c>
      <c r="F542" s="1367"/>
      <c r="G542" s="1785"/>
      <c r="H542" s="174"/>
      <c r="I542" s="1787" t="s">
        <v>414</v>
      </c>
      <c r="J542" s="196"/>
      <c r="K542" s="182"/>
      <c r="L542" s="1748"/>
      <c r="M542" s="174"/>
      <c r="N542" s="1590"/>
      <c r="O542" s="175"/>
    </row>
    <row r="543" spans="1:15" s="176" customFormat="1" ht="30" customHeight="1">
      <c r="A543" s="1751"/>
      <c r="B543" s="171" t="s">
        <v>447</v>
      </c>
      <c r="C543" s="1753"/>
      <c r="D543" s="1755"/>
      <c r="E543" s="140"/>
      <c r="F543" s="1753"/>
      <c r="G543" s="1755"/>
      <c r="H543" s="174"/>
      <c r="I543" s="1787"/>
      <c r="J543" s="189"/>
      <c r="K543" s="187"/>
      <c r="L543" s="1748"/>
      <c r="M543" s="174"/>
      <c r="N543" s="1590"/>
      <c r="O543" s="175"/>
    </row>
    <row r="544" spans="1:15" s="176" customFormat="1" ht="30" customHeight="1">
      <c r="A544" s="1751">
        <v>28</v>
      </c>
      <c r="B544" s="171" t="s">
        <v>415</v>
      </c>
      <c r="C544" s="1367">
        <v>2</v>
      </c>
      <c r="D544" s="1785" t="s">
        <v>282</v>
      </c>
      <c r="E544" s="140" t="s">
        <v>894</v>
      </c>
      <c r="F544" s="1367"/>
      <c r="G544" s="1785"/>
      <c r="H544" s="174"/>
      <c r="I544" s="1787" t="s">
        <v>895</v>
      </c>
      <c r="J544" s="196"/>
      <c r="K544" s="182"/>
      <c r="L544" s="1748"/>
      <c r="M544" s="174"/>
      <c r="N544" s="1590"/>
      <c r="O544" s="175"/>
    </row>
    <row r="545" spans="1:15" s="176" customFormat="1" ht="30" customHeight="1">
      <c r="A545" s="1751"/>
      <c r="B545" s="171" t="s">
        <v>416</v>
      </c>
      <c r="C545" s="1753"/>
      <c r="D545" s="1755"/>
      <c r="E545" s="140"/>
      <c r="F545" s="1753"/>
      <c r="G545" s="1755"/>
      <c r="H545" s="174"/>
      <c r="I545" s="1787"/>
      <c r="J545" s="189"/>
      <c r="K545" s="187"/>
      <c r="L545" s="1748"/>
      <c r="M545" s="174"/>
      <c r="N545" s="1590"/>
      <c r="O545" s="175"/>
    </row>
    <row r="546" spans="1:15" s="176" customFormat="1" ht="30" customHeight="1">
      <c r="A546" s="1778">
        <v>29</v>
      </c>
      <c r="B546" s="164" t="s">
        <v>334</v>
      </c>
      <c r="C546" s="1388">
        <v>4592</v>
      </c>
      <c r="D546" s="1742" t="s">
        <v>310</v>
      </c>
      <c r="E546" s="105" t="s">
        <v>896</v>
      </c>
      <c r="F546" s="1388"/>
      <c r="G546" s="1742" t="s">
        <v>897</v>
      </c>
      <c r="H546" s="183"/>
      <c r="I546" s="1761" t="s">
        <v>886</v>
      </c>
      <c r="J546" s="104"/>
      <c r="K546" s="203" t="s">
        <v>897</v>
      </c>
      <c r="L546" s="1503"/>
      <c r="M546" s="105"/>
      <c r="N546" s="1590"/>
      <c r="O546" s="175"/>
    </row>
    <row r="547" spans="1:15" s="176" customFormat="1" ht="30" customHeight="1">
      <c r="A547" s="1778"/>
      <c r="B547" s="164" t="s">
        <v>1154</v>
      </c>
      <c r="C547" s="1641"/>
      <c r="D547" s="1743"/>
      <c r="E547" s="105"/>
      <c r="F547" s="1641"/>
      <c r="G547" s="1743"/>
      <c r="H547" s="105"/>
      <c r="I547" s="1765"/>
      <c r="J547" s="104"/>
      <c r="K547" s="203" t="s">
        <v>459</v>
      </c>
      <c r="L547" s="1503"/>
      <c r="M547" s="105"/>
      <c r="N547" s="1590"/>
      <c r="O547" s="175"/>
    </row>
    <row r="548" spans="1:15" s="176" customFormat="1" ht="30" customHeight="1">
      <c r="A548" s="1751">
        <v>30</v>
      </c>
      <c r="B548" s="171" t="s">
        <v>898</v>
      </c>
      <c r="C548" s="1753">
        <v>795</v>
      </c>
      <c r="D548" s="1785" t="s">
        <v>310</v>
      </c>
      <c r="E548" s="140" t="s">
        <v>869</v>
      </c>
      <c r="F548" s="1367"/>
      <c r="G548" s="1785"/>
      <c r="H548" s="174"/>
      <c r="I548" s="1787" t="s">
        <v>886</v>
      </c>
      <c r="J548" s="196"/>
      <c r="K548" s="182"/>
      <c r="L548" s="167"/>
      <c r="M548" s="174"/>
      <c r="N548" s="1426"/>
      <c r="O548" s="175"/>
    </row>
    <row r="549" spans="1:15" s="176" customFormat="1" ht="30" customHeight="1">
      <c r="A549" s="1751"/>
      <c r="B549" s="171" t="s">
        <v>899</v>
      </c>
      <c r="C549" s="1753"/>
      <c r="D549" s="1755"/>
      <c r="E549" s="140"/>
      <c r="F549" s="1753"/>
      <c r="G549" s="1755"/>
      <c r="H549" s="174"/>
      <c r="I549" s="1675"/>
      <c r="J549" s="189"/>
      <c r="K549" s="187"/>
      <c r="L549" s="167"/>
      <c r="M549" s="174"/>
      <c r="N549" s="1426"/>
      <c r="O549" s="175"/>
    </row>
    <row r="550" spans="1:15" s="176" customFormat="1" ht="30" customHeight="1">
      <c r="A550" s="1751">
        <v>31</v>
      </c>
      <c r="B550" s="171" t="s">
        <v>337</v>
      </c>
      <c r="C550" s="1367">
        <v>1</v>
      </c>
      <c r="D550" s="1785" t="s">
        <v>338</v>
      </c>
      <c r="E550" s="140" t="s">
        <v>900</v>
      </c>
      <c r="F550" s="1367"/>
      <c r="G550" s="1785"/>
      <c r="H550" s="174"/>
      <c r="I550" s="1787" t="s">
        <v>901</v>
      </c>
      <c r="J550" s="196"/>
      <c r="K550" s="182"/>
      <c r="L550" s="1748"/>
      <c r="M550" s="174"/>
      <c r="N550" s="169"/>
      <c r="O550" s="175"/>
    </row>
    <row r="551" spans="1:15" s="176" customFormat="1" ht="30" customHeight="1">
      <c r="A551" s="1751"/>
      <c r="B551" s="171" t="s">
        <v>339</v>
      </c>
      <c r="C551" s="1753"/>
      <c r="D551" s="1755"/>
      <c r="E551" s="140"/>
      <c r="F551" s="1753"/>
      <c r="G551" s="1755"/>
      <c r="H551" s="174"/>
      <c r="I551" s="1675"/>
      <c r="J551" s="189"/>
      <c r="K551" s="187"/>
      <c r="L551" s="1802"/>
      <c r="M551" s="174"/>
      <c r="N551" s="169"/>
      <c r="O551" s="175"/>
    </row>
    <row r="552" spans="1:15" s="176" customFormat="1" ht="30" customHeight="1">
      <c r="A552" s="1778">
        <v>32</v>
      </c>
      <c r="B552" s="164" t="s">
        <v>418</v>
      </c>
      <c r="C552" s="1388">
        <v>1</v>
      </c>
      <c r="D552" s="1742" t="s">
        <v>129</v>
      </c>
      <c r="E552" s="105" t="s">
        <v>595</v>
      </c>
      <c r="F552" s="1388" t="s">
        <v>449</v>
      </c>
      <c r="G552" s="1742"/>
      <c r="H552" s="105" t="s">
        <v>770</v>
      </c>
      <c r="I552" s="1761" t="s">
        <v>902</v>
      </c>
      <c r="J552" s="189">
        <v>1</v>
      </c>
      <c r="K552" s="182" t="s">
        <v>129</v>
      </c>
      <c r="L552" s="1503" t="s">
        <v>444</v>
      </c>
      <c r="M552" s="183"/>
      <c r="N552" s="1597" t="s">
        <v>903</v>
      </c>
      <c r="O552" s="175"/>
    </row>
    <row r="553" spans="1:15" s="176" customFormat="1" ht="30" customHeight="1">
      <c r="A553" s="1778"/>
      <c r="B553" s="164" t="s">
        <v>419</v>
      </c>
      <c r="C553" s="1641"/>
      <c r="D553" s="1743"/>
      <c r="E553" s="105" t="s">
        <v>770</v>
      </c>
      <c r="F553" s="1641"/>
      <c r="G553" s="1743"/>
      <c r="H553" s="183" t="s">
        <v>449</v>
      </c>
      <c r="I553" s="1765"/>
      <c r="J553" s="189">
        <v>1</v>
      </c>
      <c r="K553" s="187" t="s">
        <v>129</v>
      </c>
      <c r="L553" s="1503"/>
      <c r="M553" s="183"/>
      <c r="N553" s="1598"/>
      <c r="O553" s="175"/>
    </row>
    <row r="554" spans="1:15" s="176" customFormat="1" ht="30" customHeight="1">
      <c r="A554" s="1778">
        <v>32</v>
      </c>
      <c r="B554" s="164" t="s">
        <v>418</v>
      </c>
      <c r="C554" s="1388">
        <v>100</v>
      </c>
      <c r="D554" s="1742" t="s">
        <v>904</v>
      </c>
      <c r="E554" s="105" t="s">
        <v>595</v>
      </c>
      <c r="F554" s="1388">
        <v>100</v>
      </c>
      <c r="G554" s="1742" t="s">
        <v>904</v>
      </c>
      <c r="H554" s="105" t="s">
        <v>621</v>
      </c>
      <c r="I554" s="1761" t="s">
        <v>902</v>
      </c>
      <c r="J554" s="189">
        <v>100</v>
      </c>
      <c r="K554" s="182" t="s">
        <v>904</v>
      </c>
      <c r="L554" s="1503" t="s">
        <v>444</v>
      </c>
      <c r="M554" s="183"/>
      <c r="N554" s="1597" t="s">
        <v>905</v>
      </c>
      <c r="O554" s="175"/>
    </row>
    <row r="555" spans="1:15" s="176" customFormat="1" ht="30" customHeight="1">
      <c r="A555" s="1778"/>
      <c r="B555" s="164" t="s">
        <v>419</v>
      </c>
      <c r="C555" s="1641"/>
      <c r="D555" s="1743"/>
      <c r="E555" s="105" t="s">
        <v>530</v>
      </c>
      <c r="F555" s="1641"/>
      <c r="G555" s="1743"/>
      <c r="H555" s="183" t="s">
        <v>906</v>
      </c>
      <c r="I555" s="1765"/>
      <c r="J555" s="104" t="s">
        <v>907</v>
      </c>
      <c r="K555" s="187" t="s">
        <v>904</v>
      </c>
      <c r="L555" s="1503"/>
      <c r="M555" s="183"/>
      <c r="N555" s="1598"/>
      <c r="O555" s="175"/>
    </row>
    <row r="556" spans="1:15" s="176" customFormat="1" ht="30" customHeight="1">
      <c r="A556" s="1751">
        <v>32</v>
      </c>
      <c r="B556" s="171" t="s">
        <v>418</v>
      </c>
      <c r="C556" s="1367">
        <v>13398</v>
      </c>
      <c r="D556" s="1785" t="s">
        <v>1905</v>
      </c>
      <c r="E556" s="140" t="s">
        <v>479</v>
      </c>
      <c r="F556" s="1367"/>
      <c r="G556" s="1785"/>
      <c r="H556" s="140"/>
      <c r="I556" s="1787" t="s">
        <v>902</v>
      </c>
      <c r="J556" s="196"/>
      <c r="K556" s="182"/>
      <c r="L556" s="1748"/>
      <c r="M556" s="174"/>
      <c r="N556" s="1426"/>
      <c r="O556" s="175"/>
    </row>
    <row r="557" spans="1:15" s="176" customFormat="1" ht="30" customHeight="1">
      <c r="A557" s="1751"/>
      <c r="B557" s="171" t="s">
        <v>419</v>
      </c>
      <c r="C557" s="1753"/>
      <c r="D557" s="1755"/>
      <c r="E557" s="140"/>
      <c r="F557" s="1753"/>
      <c r="G557" s="1755"/>
      <c r="H557" s="174"/>
      <c r="I557" s="1675"/>
      <c r="J557" s="189"/>
      <c r="K557" s="187"/>
      <c r="L557" s="1748"/>
      <c r="M557" s="174"/>
      <c r="N557" s="1426"/>
      <c r="O557" s="175"/>
    </row>
    <row r="558" spans="1:15" s="176" customFormat="1" ht="30" customHeight="1">
      <c r="A558" s="1751">
        <v>33</v>
      </c>
      <c r="B558" s="171" t="s">
        <v>909</v>
      </c>
      <c r="C558" s="1367">
        <v>4</v>
      </c>
      <c r="D558" s="1785" t="s">
        <v>315</v>
      </c>
      <c r="E558" s="140" t="s">
        <v>910</v>
      </c>
      <c r="F558" s="1367"/>
      <c r="G558" s="1785"/>
      <c r="H558" s="174"/>
      <c r="I558" s="1787" t="s">
        <v>417</v>
      </c>
      <c r="J558" s="196"/>
      <c r="K558" s="182"/>
      <c r="L558" s="1748"/>
      <c r="M558" s="174"/>
      <c r="N558" s="1590"/>
      <c r="O558" s="175"/>
    </row>
    <row r="559" spans="1:15" s="176" customFormat="1" ht="30" customHeight="1">
      <c r="A559" s="1751"/>
      <c r="B559" s="171" t="s">
        <v>342</v>
      </c>
      <c r="C559" s="1753"/>
      <c r="D559" s="1755"/>
      <c r="E559" s="140"/>
      <c r="F559" s="1753"/>
      <c r="G559" s="1755"/>
      <c r="H559" s="174"/>
      <c r="I559" s="1675"/>
      <c r="J559" s="189"/>
      <c r="K559" s="187"/>
      <c r="L559" s="1748"/>
      <c r="M559" s="174"/>
      <c r="N559" s="1590"/>
      <c r="O559" s="175"/>
    </row>
    <row r="560" spans="1:15" s="176" customFormat="1" ht="30" customHeight="1">
      <c r="A560" s="1751">
        <v>34</v>
      </c>
      <c r="B560" s="171" t="s">
        <v>343</v>
      </c>
      <c r="C560" s="1367">
        <v>162</v>
      </c>
      <c r="D560" s="1785" t="s">
        <v>1904</v>
      </c>
      <c r="E560" s="140" t="s">
        <v>911</v>
      </c>
      <c r="F560" s="1367"/>
      <c r="G560" s="1785"/>
      <c r="H560" s="174"/>
      <c r="I560" s="1787" t="s">
        <v>417</v>
      </c>
      <c r="J560" s="196"/>
      <c r="K560" s="182"/>
      <c r="L560" s="1748"/>
      <c r="M560" s="174"/>
      <c r="N560" s="1590"/>
      <c r="O560" s="175"/>
    </row>
    <row r="561" spans="1:15" s="176" customFormat="1" ht="30" customHeight="1">
      <c r="A561" s="1751"/>
      <c r="B561" s="171" t="s">
        <v>344</v>
      </c>
      <c r="C561" s="1753"/>
      <c r="D561" s="1755"/>
      <c r="E561" s="140"/>
      <c r="F561" s="1753"/>
      <c r="G561" s="1755"/>
      <c r="H561" s="174"/>
      <c r="I561" s="1675"/>
      <c r="J561" s="189"/>
      <c r="K561" s="187"/>
      <c r="L561" s="1748"/>
      <c r="M561" s="174"/>
      <c r="N561" s="1590"/>
      <c r="O561" s="175"/>
    </row>
    <row r="562" spans="1:15" s="176" customFormat="1" ht="30" customHeight="1">
      <c r="A562" s="1778">
        <v>35</v>
      </c>
      <c r="B562" s="164" t="s">
        <v>912</v>
      </c>
      <c r="C562" s="1641">
        <v>52</v>
      </c>
      <c r="D562" s="1743" t="s">
        <v>889</v>
      </c>
      <c r="E562" s="105" t="s">
        <v>913</v>
      </c>
      <c r="F562" s="1641">
        <v>52</v>
      </c>
      <c r="G562" s="1743" t="s">
        <v>889</v>
      </c>
      <c r="H562" s="105" t="s">
        <v>913</v>
      </c>
      <c r="I562" s="1761" t="s">
        <v>914</v>
      </c>
      <c r="J562" s="189">
        <v>52</v>
      </c>
      <c r="K562" s="182" t="s">
        <v>889</v>
      </c>
      <c r="L562" s="1503" t="s">
        <v>444</v>
      </c>
      <c r="M562" s="105"/>
      <c r="N562" s="1590" t="s">
        <v>915</v>
      </c>
      <c r="O562" s="175"/>
    </row>
    <row r="563" spans="1:15" s="176" customFormat="1" ht="30" customHeight="1">
      <c r="A563" s="1778"/>
      <c r="B563" s="164" t="s">
        <v>916</v>
      </c>
      <c r="C563" s="1641"/>
      <c r="D563" s="1743"/>
      <c r="E563" s="105" t="s">
        <v>913</v>
      </c>
      <c r="F563" s="1641"/>
      <c r="G563" s="1743"/>
      <c r="H563" s="186" t="s">
        <v>917</v>
      </c>
      <c r="I563" s="1761"/>
      <c r="J563" s="189">
        <v>52</v>
      </c>
      <c r="K563" s="187" t="s">
        <v>889</v>
      </c>
      <c r="L563" s="1503"/>
      <c r="M563" s="105" t="s">
        <v>476</v>
      </c>
      <c r="N563" s="1590"/>
      <c r="O563" s="175"/>
    </row>
    <row r="564" spans="1:15" s="176" customFormat="1" ht="30" customHeight="1">
      <c r="A564" s="1781">
        <v>36</v>
      </c>
      <c r="B564" s="171" t="s">
        <v>345</v>
      </c>
      <c r="C564" s="1367">
        <v>4</v>
      </c>
      <c r="D564" s="1785" t="s">
        <v>346</v>
      </c>
      <c r="E564" s="140" t="s">
        <v>911</v>
      </c>
      <c r="F564" s="1367"/>
      <c r="G564" s="1785"/>
      <c r="H564" s="174"/>
      <c r="I564" s="1787" t="s">
        <v>417</v>
      </c>
      <c r="J564" s="196"/>
      <c r="K564" s="182"/>
      <c r="L564" s="1748"/>
      <c r="M564" s="174"/>
      <c r="N564" s="1426"/>
      <c r="O564" s="175"/>
    </row>
    <row r="565" spans="1:15" s="176" customFormat="1" ht="30" customHeight="1">
      <c r="A565" s="1782"/>
      <c r="B565" s="171" t="s">
        <v>347</v>
      </c>
      <c r="C565" s="1753"/>
      <c r="D565" s="1755"/>
      <c r="E565" s="140"/>
      <c r="F565" s="1753"/>
      <c r="G565" s="1755"/>
      <c r="H565" s="174"/>
      <c r="I565" s="1675"/>
      <c r="J565" s="189"/>
      <c r="K565" s="187"/>
      <c r="L565" s="1748"/>
      <c r="M565" s="174"/>
      <c r="N565" s="1426"/>
      <c r="O565" s="175"/>
    </row>
    <row r="566" spans="1:15" s="176" customFormat="1" ht="30" customHeight="1">
      <c r="A566" s="1781">
        <v>37</v>
      </c>
      <c r="B566" s="171" t="s">
        <v>348</v>
      </c>
      <c r="C566" s="1367">
        <v>4470</v>
      </c>
      <c r="D566" s="1785" t="s">
        <v>310</v>
      </c>
      <c r="E566" s="140" t="s">
        <v>918</v>
      </c>
      <c r="F566" s="1367"/>
      <c r="G566" s="1785"/>
      <c r="H566" s="174"/>
      <c r="I566" s="1787" t="s">
        <v>895</v>
      </c>
      <c r="J566" s="196"/>
      <c r="K566" s="182"/>
      <c r="L566" s="1748"/>
      <c r="M566" s="174"/>
      <c r="N566" s="1590"/>
      <c r="O566" s="175"/>
    </row>
    <row r="567" spans="1:15" s="176" customFormat="1" ht="30" customHeight="1">
      <c r="A567" s="1782"/>
      <c r="B567" s="171" t="s">
        <v>350</v>
      </c>
      <c r="C567" s="1753"/>
      <c r="D567" s="1755"/>
      <c r="E567" s="140"/>
      <c r="F567" s="1753"/>
      <c r="G567" s="1755"/>
      <c r="H567" s="174"/>
      <c r="I567" s="1675"/>
      <c r="J567" s="189"/>
      <c r="K567" s="187"/>
      <c r="L567" s="1748"/>
      <c r="M567" s="174"/>
      <c r="N567" s="1590"/>
      <c r="O567" s="175"/>
    </row>
    <row r="568" spans="1:15" s="176" customFormat="1" ht="30" customHeight="1">
      <c r="A568" s="1781">
        <v>38</v>
      </c>
      <c r="B568" s="171" t="s">
        <v>420</v>
      </c>
      <c r="C568" s="1367">
        <v>10</v>
      </c>
      <c r="D568" s="1785" t="s">
        <v>1903</v>
      </c>
      <c r="E568" s="140" t="s">
        <v>919</v>
      </c>
      <c r="F568" s="1367"/>
      <c r="G568" s="1785"/>
      <c r="H568" s="174"/>
      <c r="I568" s="1787" t="s">
        <v>417</v>
      </c>
      <c r="J568" s="196"/>
      <c r="K568" s="182"/>
      <c r="L568" s="1748"/>
      <c r="M568" s="174"/>
      <c r="N568" s="1590"/>
      <c r="O568" s="175"/>
    </row>
    <row r="569" spans="1:15" s="176" customFormat="1" ht="30" customHeight="1">
      <c r="A569" s="1782"/>
      <c r="B569" s="171" t="s">
        <v>421</v>
      </c>
      <c r="C569" s="1753"/>
      <c r="D569" s="1755"/>
      <c r="E569" s="140"/>
      <c r="F569" s="1753"/>
      <c r="G569" s="1755"/>
      <c r="H569" s="174"/>
      <c r="I569" s="1675"/>
      <c r="J569" s="189"/>
      <c r="K569" s="187"/>
      <c r="L569" s="1748"/>
      <c r="M569" s="174"/>
      <c r="N569" s="1590"/>
      <c r="O569" s="175"/>
    </row>
    <row r="570" spans="1:15" s="176" customFormat="1" ht="30" customHeight="1">
      <c r="A570" s="1781">
        <v>39</v>
      </c>
      <c r="B570" s="171" t="s">
        <v>422</v>
      </c>
      <c r="C570" s="1367">
        <v>1610</v>
      </c>
      <c r="D570" s="1785" t="s">
        <v>310</v>
      </c>
      <c r="E570" s="140" t="s">
        <v>920</v>
      </c>
      <c r="F570" s="1367"/>
      <c r="G570" s="1785"/>
      <c r="H570" s="174"/>
      <c r="I570" s="1787" t="s">
        <v>417</v>
      </c>
      <c r="J570" s="196"/>
      <c r="K570" s="182"/>
      <c r="L570" s="1748"/>
      <c r="M570" s="174"/>
      <c r="N570" s="1590"/>
      <c r="O570" s="175"/>
    </row>
    <row r="571" spans="1:15" s="176" customFormat="1" ht="30" customHeight="1">
      <c r="A571" s="1782"/>
      <c r="B571" s="171" t="s">
        <v>354</v>
      </c>
      <c r="C571" s="1753"/>
      <c r="D571" s="1755"/>
      <c r="E571" s="140"/>
      <c r="F571" s="1753"/>
      <c r="G571" s="1755"/>
      <c r="H571" s="174"/>
      <c r="I571" s="1675"/>
      <c r="J571" s="189"/>
      <c r="K571" s="187"/>
      <c r="L571" s="1748"/>
      <c r="M571" s="174"/>
      <c r="N571" s="1590"/>
      <c r="O571" s="175"/>
    </row>
    <row r="572" spans="1:15" s="176" customFormat="1" ht="30" customHeight="1">
      <c r="A572" s="1781">
        <v>40</v>
      </c>
      <c r="B572" s="171" t="s">
        <v>356</v>
      </c>
      <c r="C572" s="1367">
        <v>868</v>
      </c>
      <c r="D572" s="1785" t="s">
        <v>310</v>
      </c>
      <c r="E572" s="140" t="s">
        <v>921</v>
      </c>
      <c r="F572" s="1367"/>
      <c r="G572" s="1785"/>
      <c r="H572" s="174"/>
      <c r="I572" s="1787" t="s">
        <v>417</v>
      </c>
      <c r="J572" s="196"/>
      <c r="K572" s="182"/>
      <c r="L572" s="1748"/>
      <c r="M572" s="174"/>
      <c r="N572" s="1590"/>
      <c r="O572" s="175"/>
    </row>
    <row r="573" spans="1:15" s="176" customFormat="1" ht="30" customHeight="1">
      <c r="A573" s="1782"/>
      <c r="B573" s="171" t="s">
        <v>358</v>
      </c>
      <c r="C573" s="1753"/>
      <c r="D573" s="1755"/>
      <c r="E573" s="140"/>
      <c r="F573" s="1753"/>
      <c r="G573" s="1755"/>
      <c r="H573" s="174"/>
      <c r="I573" s="1675"/>
      <c r="J573" s="189"/>
      <c r="K573" s="187"/>
      <c r="L573" s="1748"/>
      <c r="M573" s="174"/>
      <c r="N573" s="1590"/>
      <c r="O573" s="175"/>
    </row>
    <row r="574" spans="1:15" s="176" customFormat="1" ht="30" customHeight="1">
      <c r="A574" s="1781">
        <v>41</v>
      </c>
      <c r="B574" s="171" t="s">
        <v>359</v>
      </c>
      <c r="C574" s="1367">
        <v>97</v>
      </c>
      <c r="D574" s="1785" t="s">
        <v>360</v>
      </c>
      <c r="E574" s="140" t="s">
        <v>921</v>
      </c>
      <c r="F574" s="1367"/>
      <c r="G574" s="1785"/>
      <c r="H574" s="174"/>
      <c r="I574" s="1787" t="s">
        <v>417</v>
      </c>
      <c r="J574" s="196"/>
      <c r="K574" s="182"/>
      <c r="L574" s="1748"/>
      <c r="M574" s="174"/>
      <c r="N574" s="1590"/>
      <c r="O574" s="175"/>
    </row>
    <row r="575" spans="1:15" s="176" customFormat="1" ht="30" customHeight="1">
      <c r="A575" s="1782"/>
      <c r="B575" s="171" t="s">
        <v>361</v>
      </c>
      <c r="C575" s="1753"/>
      <c r="D575" s="1755"/>
      <c r="E575" s="140"/>
      <c r="F575" s="1753"/>
      <c r="G575" s="1755"/>
      <c r="H575" s="174"/>
      <c r="I575" s="1675"/>
      <c r="J575" s="189"/>
      <c r="K575" s="187"/>
      <c r="L575" s="1748"/>
      <c r="M575" s="174"/>
      <c r="N575" s="1590"/>
      <c r="O575" s="175"/>
    </row>
    <row r="576" spans="1:15" s="176" customFormat="1" ht="30" customHeight="1">
      <c r="A576" s="1781">
        <v>42</v>
      </c>
      <c r="B576" s="171" t="s">
        <v>423</v>
      </c>
      <c r="C576" s="1367">
        <v>410</v>
      </c>
      <c r="D576" s="1785" t="s">
        <v>1904</v>
      </c>
      <c r="E576" s="140" t="s">
        <v>922</v>
      </c>
      <c r="F576" s="1367"/>
      <c r="G576" s="1785"/>
      <c r="H576" s="174"/>
      <c r="I576" s="1787" t="s">
        <v>424</v>
      </c>
      <c r="J576" s="196"/>
      <c r="K576" s="182"/>
      <c r="L576" s="1748"/>
      <c r="M576" s="174"/>
      <c r="N576" s="1590"/>
      <c r="O576" s="175"/>
    </row>
    <row r="577" spans="1:15" s="176" customFormat="1" ht="30" customHeight="1">
      <c r="A577" s="1782"/>
      <c r="B577" s="171" t="s">
        <v>1155</v>
      </c>
      <c r="C577" s="1753"/>
      <c r="D577" s="1755"/>
      <c r="E577" s="140"/>
      <c r="F577" s="1753"/>
      <c r="G577" s="1755"/>
      <c r="H577" s="174"/>
      <c r="I577" s="1675"/>
      <c r="J577" s="189"/>
      <c r="K577" s="187"/>
      <c r="L577" s="1748"/>
      <c r="M577" s="174"/>
      <c r="N577" s="1590"/>
      <c r="O577" s="175"/>
    </row>
    <row r="578" spans="1:15" s="176" customFormat="1" ht="30" customHeight="1">
      <c r="A578" s="1781">
        <v>43</v>
      </c>
      <c r="B578" s="171" t="s">
        <v>425</v>
      </c>
      <c r="C578" s="1367">
        <v>603</v>
      </c>
      <c r="D578" s="1785" t="s">
        <v>1893</v>
      </c>
      <c r="E578" s="140" t="s">
        <v>923</v>
      </c>
      <c r="F578" s="1367"/>
      <c r="G578" s="1785"/>
      <c r="H578" s="174"/>
      <c r="I578" s="1787" t="s">
        <v>924</v>
      </c>
      <c r="J578" s="196"/>
      <c r="K578" s="182"/>
      <c r="L578" s="1748"/>
      <c r="M578" s="174"/>
      <c r="N578" s="1590"/>
      <c r="O578" s="175"/>
    </row>
    <row r="579" spans="1:15" s="176" customFormat="1" ht="30" customHeight="1">
      <c r="A579" s="1782"/>
      <c r="B579" s="171" t="s">
        <v>367</v>
      </c>
      <c r="C579" s="1753"/>
      <c r="D579" s="1755"/>
      <c r="E579" s="140"/>
      <c r="F579" s="1753"/>
      <c r="G579" s="1755"/>
      <c r="H579" s="174"/>
      <c r="I579" s="1675"/>
      <c r="J579" s="189"/>
      <c r="K579" s="187"/>
      <c r="L579" s="1748"/>
      <c r="M579" s="174"/>
      <c r="N579" s="1590"/>
      <c r="O579" s="175"/>
    </row>
    <row r="580" spans="1:15" s="176" customFormat="1" ht="30" customHeight="1">
      <c r="A580" s="1781">
        <v>44</v>
      </c>
      <c r="B580" s="171" t="s">
        <v>369</v>
      </c>
      <c r="C580" s="1367">
        <v>166</v>
      </c>
      <c r="D580" s="1785" t="s">
        <v>1893</v>
      </c>
      <c r="E580" s="140" t="s">
        <v>925</v>
      </c>
      <c r="F580" s="1367"/>
      <c r="G580" s="1785"/>
      <c r="H580" s="174"/>
      <c r="I580" s="1787" t="s">
        <v>926</v>
      </c>
      <c r="J580" s="196"/>
      <c r="K580" s="182"/>
      <c r="L580" s="1748"/>
      <c r="M580" s="174"/>
      <c r="N580" s="1590"/>
      <c r="O580" s="175"/>
    </row>
    <row r="581" spans="1:15" s="176" customFormat="1" ht="30" customHeight="1">
      <c r="A581" s="1782"/>
      <c r="B581" s="171" t="s">
        <v>370</v>
      </c>
      <c r="C581" s="1753"/>
      <c r="D581" s="1755"/>
      <c r="E581" s="140"/>
      <c r="F581" s="1753"/>
      <c r="G581" s="1755"/>
      <c r="H581" s="174"/>
      <c r="I581" s="1675"/>
      <c r="J581" s="189"/>
      <c r="K581" s="187"/>
      <c r="L581" s="1748"/>
      <c r="M581" s="174"/>
      <c r="N581" s="1590"/>
      <c r="O581" s="175"/>
    </row>
    <row r="582" spans="1:15" s="176" customFormat="1" ht="30" customHeight="1">
      <c r="A582" s="1781">
        <v>45</v>
      </c>
      <c r="B582" s="171" t="s">
        <v>426</v>
      </c>
      <c r="C582" s="1367">
        <v>9595</v>
      </c>
      <c r="D582" s="1785" t="s">
        <v>1893</v>
      </c>
      <c r="E582" s="140" t="s">
        <v>927</v>
      </c>
      <c r="F582" s="1367"/>
      <c r="G582" s="1785"/>
      <c r="H582" s="174"/>
      <c r="I582" s="1787" t="s">
        <v>1911</v>
      </c>
      <c r="J582" s="196"/>
      <c r="K582" s="182"/>
      <c r="L582" s="1748"/>
      <c r="M582" s="174"/>
      <c r="N582" s="1590"/>
      <c r="O582" s="175"/>
    </row>
    <row r="583" spans="1:15" s="176" customFormat="1" ht="30" customHeight="1">
      <c r="A583" s="1782"/>
      <c r="B583" s="171" t="s">
        <v>379</v>
      </c>
      <c r="C583" s="1753"/>
      <c r="D583" s="1755"/>
      <c r="E583" s="140"/>
      <c r="F583" s="1753"/>
      <c r="G583" s="1755"/>
      <c r="H583" s="174"/>
      <c r="I583" s="1675"/>
      <c r="J583" s="189"/>
      <c r="K583" s="187"/>
      <c r="L583" s="1748"/>
      <c r="M583" s="174"/>
      <c r="N583" s="1590"/>
      <c r="O583" s="175"/>
    </row>
    <row r="584" spans="1:15" s="176" customFormat="1" ht="30" customHeight="1">
      <c r="A584" s="1770">
        <v>46</v>
      </c>
      <c r="B584" s="171" t="s">
        <v>385</v>
      </c>
      <c r="C584" s="1367">
        <v>1037</v>
      </c>
      <c r="D584" s="1785" t="s">
        <v>1903</v>
      </c>
      <c r="E584" s="140" t="s">
        <v>919</v>
      </c>
      <c r="F584" s="1367"/>
      <c r="G584" s="1785"/>
      <c r="H584" s="174"/>
      <c r="I584" s="1787" t="s">
        <v>463</v>
      </c>
      <c r="J584" s="196"/>
      <c r="K584" s="182"/>
      <c r="L584" s="1748"/>
      <c r="M584" s="174"/>
      <c r="N584" s="1590"/>
      <c r="O584" s="175"/>
    </row>
    <row r="585" spans="1:15" s="176" customFormat="1" ht="30" customHeight="1">
      <c r="A585" s="1782"/>
      <c r="B585" s="171" t="s">
        <v>386</v>
      </c>
      <c r="C585" s="1753"/>
      <c r="D585" s="1755"/>
      <c r="E585" s="140"/>
      <c r="F585" s="1753"/>
      <c r="G585" s="1755"/>
      <c r="H585" s="174"/>
      <c r="I585" s="1675"/>
      <c r="J585" s="189"/>
      <c r="K585" s="187"/>
      <c r="L585" s="1748"/>
      <c r="M585" s="174"/>
      <c r="N585" s="1590"/>
      <c r="O585" s="175"/>
    </row>
    <row r="586" spans="1:15" s="176" customFormat="1" ht="30" customHeight="1">
      <c r="A586" s="1770">
        <v>47</v>
      </c>
      <c r="B586" s="164" t="s">
        <v>929</v>
      </c>
      <c r="C586" s="1388">
        <v>2048</v>
      </c>
      <c r="D586" s="1742" t="s">
        <v>310</v>
      </c>
      <c r="E586" s="105" t="s">
        <v>528</v>
      </c>
      <c r="F586" s="1388">
        <v>2048</v>
      </c>
      <c r="G586" s="1742" t="s">
        <v>897</v>
      </c>
      <c r="H586" s="183" t="s">
        <v>930</v>
      </c>
      <c r="I586" s="1761" t="s">
        <v>417</v>
      </c>
      <c r="J586" s="104" t="s">
        <v>931</v>
      </c>
      <c r="K586" s="203" t="s">
        <v>897</v>
      </c>
      <c r="L586" s="1503" t="s">
        <v>444</v>
      </c>
      <c r="M586" s="105" t="s">
        <v>474</v>
      </c>
      <c r="N586" s="1590"/>
      <c r="O586" s="175"/>
    </row>
    <row r="587" spans="1:15" s="176" customFormat="1" ht="30" customHeight="1">
      <c r="A587" s="1782"/>
      <c r="B587" s="164" t="s">
        <v>932</v>
      </c>
      <c r="C587" s="1641"/>
      <c r="D587" s="1743"/>
      <c r="E587" s="105" t="s">
        <v>930</v>
      </c>
      <c r="F587" s="1641"/>
      <c r="G587" s="1743"/>
      <c r="H587" s="105" t="s">
        <v>933</v>
      </c>
      <c r="I587" s="1761"/>
      <c r="J587" s="104" t="s">
        <v>933</v>
      </c>
      <c r="K587" s="203" t="s">
        <v>897</v>
      </c>
      <c r="L587" s="1503"/>
      <c r="M587" s="105" t="s">
        <v>476</v>
      </c>
      <c r="N587" s="1590"/>
      <c r="O587" s="175"/>
    </row>
    <row r="588" spans="1:15" s="176" customFormat="1" ht="30" customHeight="1">
      <c r="A588" s="1781">
        <v>48</v>
      </c>
      <c r="B588" s="171" t="s">
        <v>868</v>
      </c>
      <c r="C588" s="1367">
        <v>2035</v>
      </c>
      <c r="D588" s="1785" t="s">
        <v>889</v>
      </c>
      <c r="E588" s="174" t="s">
        <v>532</v>
      </c>
      <c r="F588" s="1798">
        <v>246</v>
      </c>
      <c r="G588" s="1748" t="s">
        <v>889</v>
      </c>
      <c r="H588" s="140" t="s">
        <v>934</v>
      </c>
      <c r="I588" s="1787" t="s">
        <v>935</v>
      </c>
      <c r="J588" s="204">
        <f>133+238+200+246</f>
        <v>817</v>
      </c>
      <c r="K588" s="205" t="s">
        <v>889</v>
      </c>
      <c r="L588" s="1785" t="s">
        <v>440</v>
      </c>
      <c r="M588" s="140" t="s">
        <v>474</v>
      </c>
      <c r="N588" s="1590" t="s">
        <v>936</v>
      </c>
      <c r="O588" s="175"/>
    </row>
    <row r="589" spans="1:15" s="176" customFormat="1" ht="30" customHeight="1">
      <c r="A589" s="1782"/>
      <c r="B589" s="171" t="s">
        <v>937</v>
      </c>
      <c r="C589" s="1753"/>
      <c r="D589" s="1755"/>
      <c r="E589" s="174" t="s">
        <v>938</v>
      </c>
      <c r="F589" s="1801"/>
      <c r="G589" s="1802"/>
      <c r="H589" s="206" t="s">
        <v>939</v>
      </c>
      <c r="I589" s="1803"/>
      <c r="J589" s="204" t="s">
        <v>940</v>
      </c>
      <c r="K589" s="205" t="s">
        <v>889</v>
      </c>
      <c r="L589" s="1755"/>
      <c r="M589" s="140" t="s">
        <v>499</v>
      </c>
      <c r="N589" s="1590"/>
      <c r="O589" s="175"/>
    </row>
    <row r="590" spans="1:15" s="176" customFormat="1" ht="30" customHeight="1">
      <c r="A590" s="1770">
        <v>49</v>
      </c>
      <c r="B590" s="174"/>
      <c r="C590" s="1367">
        <v>7400</v>
      </c>
      <c r="D590" s="1785" t="s">
        <v>941</v>
      </c>
      <c r="E590" s="174" t="s">
        <v>927</v>
      </c>
      <c r="F590" s="1798"/>
      <c r="G590" s="1785" t="s">
        <v>941</v>
      </c>
      <c r="H590" s="174"/>
      <c r="I590" s="1787" t="s">
        <v>942</v>
      </c>
      <c r="J590" s="196"/>
      <c r="K590" s="182"/>
      <c r="L590" s="1785"/>
      <c r="M590" s="140"/>
      <c r="N590" s="1426"/>
      <c r="O590" s="175"/>
    </row>
    <row r="591" spans="1:15" s="176" customFormat="1" ht="30" customHeight="1">
      <c r="A591" s="1795"/>
      <c r="B591" s="207" t="s">
        <v>943</v>
      </c>
      <c r="C591" s="1796"/>
      <c r="D591" s="1797"/>
      <c r="E591" s="207"/>
      <c r="F591" s="1799"/>
      <c r="G591" s="1755"/>
      <c r="H591" s="207"/>
      <c r="I591" s="1800"/>
      <c r="J591" s="208"/>
      <c r="K591" s="209"/>
      <c r="L591" s="1797"/>
      <c r="M591" s="207"/>
      <c r="N591" s="1788"/>
      <c r="O591" s="175"/>
    </row>
    <row r="592" spans="1:15" s="176" customFormat="1" ht="30" customHeight="1">
      <c r="A592" s="1778">
        <v>50</v>
      </c>
      <c r="B592" s="105" t="s">
        <v>944</v>
      </c>
      <c r="C592" s="1388">
        <v>1</v>
      </c>
      <c r="D592" s="1742" t="s">
        <v>129</v>
      </c>
      <c r="E592" s="183" t="s">
        <v>945</v>
      </c>
      <c r="F592" s="1774">
        <v>1</v>
      </c>
      <c r="G592" s="1742" t="s">
        <v>129</v>
      </c>
      <c r="H592" s="183" t="s">
        <v>945</v>
      </c>
      <c r="I592" s="1790" t="s">
        <v>946</v>
      </c>
      <c r="J592" s="189">
        <v>1</v>
      </c>
      <c r="K592" s="203" t="s">
        <v>129</v>
      </c>
      <c r="L592" s="1766" t="s">
        <v>444</v>
      </c>
      <c r="M592" s="183"/>
      <c r="N592" s="1590" t="s">
        <v>947</v>
      </c>
      <c r="O592" s="175"/>
    </row>
    <row r="593" spans="1:15" s="176" customFormat="1" ht="30" customHeight="1">
      <c r="A593" s="1794"/>
      <c r="B593" s="183" t="s">
        <v>948</v>
      </c>
      <c r="C593" s="1641"/>
      <c r="D593" s="1743"/>
      <c r="E593" s="183" t="s">
        <v>945</v>
      </c>
      <c r="F593" s="1744"/>
      <c r="G593" s="1743"/>
      <c r="H593" s="183" t="s">
        <v>449</v>
      </c>
      <c r="I593" s="1791"/>
      <c r="J593" s="189">
        <v>1</v>
      </c>
      <c r="K593" s="203" t="s">
        <v>129</v>
      </c>
      <c r="L593" s="1767"/>
      <c r="M593" s="183" t="s">
        <v>476</v>
      </c>
      <c r="N593" s="1793"/>
      <c r="O593" s="175"/>
    </row>
    <row r="594" spans="1:15" s="176" customFormat="1" ht="30" customHeight="1">
      <c r="A594" s="1778">
        <v>51</v>
      </c>
      <c r="B594" s="105" t="s">
        <v>944</v>
      </c>
      <c r="C594" s="1388">
        <v>1</v>
      </c>
      <c r="D594" s="1742" t="s">
        <v>129</v>
      </c>
      <c r="E594" s="183" t="s">
        <v>749</v>
      </c>
      <c r="F594" s="1774">
        <v>1</v>
      </c>
      <c r="G594" s="1742" t="s">
        <v>129</v>
      </c>
      <c r="H594" s="183" t="s">
        <v>749</v>
      </c>
      <c r="I594" s="1790" t="s">
        <v>946</v>
      </c>
      <c r="J594" s="189">
        <v>1</v>
      </c>
      <c r="K594" s="203" t="s">
        <v>129</v>
      </c>
      <c r="L594" s="1766" t="s">
        <v>444</v>
      </c>
      <c r="M594" s="183"/>
      <c r="N594" s="1426" t="s">
        <v>949</v>
      </c>
      <c r="O594" s="175"/>
    </row>
    <row r="595" spans="1:15" s="176" customFormat="1" ht="30" customHeight="1">
      <c r="A595" s="1794"/>
      <c r="B595" s="183" t="s">
        <v>948</v>
      </c>
      <c r="C595" s="1641"/>
      <c r="D595" s="1743"/>
      <c r="E595" s="183" t="s">
        <v>749</v>
      </c>
      <c r="F595" s="1744"/>
      <c r="G595" s="1743"/>
      <c r="H595" s="183" t="s">
        <v>449</v>
      </c>
      <c r="I595" s="1791"/>
      <c r="J595" s="189">
        <v>1</v>
      </c>
      <c r="K595" s="203" t="s">
        <v>129</v>
      </c>
      <c r="L595" s="1767"/>
      <c r="M595" s="183" t="s">
        <v>476</v>
      </c>
      <c r="N595" s="1788"/>
      <c r="O595" s="175"/>
    </row>
    <row r="596" spans="1:15" s="176" customFormat="1" ht="30" customHeight="1">
      <c r="A596" s="1778">
        <v>52</v>
      </c>
      <c r="B596" s="105" t="s">
        <v>950</v>
      </c>
      <c r="C596" s="1388">
        <v>4</v>
      </c>
      <c r="D596" s="1742" t="s">
        <v>459</v>
      </c>
      <c r="E596" s="183" t="s">
        <v>328</v>
      </c>
      <c r="F596" s="1774">
        <v>4</v>
      </c>
      <c r="G596" s="1742" t="s">
        <v>459</v>
      </c>
      <c r="H596" s="183" t="s">
        <v>328</v>
      </c>
      <c r="I596" s="1790" t="s">
        <v>950</v>
      </c>
      <c r="J596" s="189">
        <v>4</v>
      </c>
      <c r="K596" s="203" t="s">
        <v>459</v>
      </c>
      <c r="L596" s="1766" t="s">
        <v>444</v>
      </c>
      <c r="M596" s="183"/>
      <c r="N596" s="1426" t="s">
        <v>951</v>
      </c>
      <c r="O596" s="175"/>
    </row>
    <row r="597" spans="1:15" s="176" customFormat="1" ht="30" customHeight="1">
      <c r="A597" s="1792"/>
      <c r="B597" s="183" t="s">
        <v>1906</v>
      </c>
      <c r="C597" s="1641"/>
      <c r="D597" s="1743"/>
      <c r="E597" s="183" t="s">
        <v>328</v>
      </c>
      <c r="F597" s="1744"/>
      <c r="G597" s="1743"/>
      <c r="H597" s="183" t="s">
        <v>953</v>
      </c>
      <c r="I597" s="1791"/>
      <c r="J597" s="189">
        <v>4</v>
      </c>
      <c r="K597" s="203" t="s">
        <v>459</v>
      </c>
      <c r="L597" s="1767"/>
      <c r="M597" s="183" t="s">
        <v>476</v>
      </c>
      <c r="N597" s="1788"/>
      <c r="O597" s="175"/>
    </row>
    <row r="598" spans="1:15" s="176" customFormat="1" ht="30" customHeight="1">
      <c r="A598" s="1778">
        <v>53</v>
      </c>
      <c r="B598" s="105" t="s">
        <v>954</v>
      </c>
      <c r="C598" s="1388">
        <v>6</v>
      </c>
      <c r="D598" s="1742" t="s">
        <v>459</v>
      </c>
      <c r="E598" s="183" t="s">
        <v>328</v>
      </c>
      <c r="F598" s="1774">
        <v>6</v>
      </c>
      <c r="G598" s="1742" t="s">
        <v>459</v>
      </c>
      <c r="H598" s="183" t="s">
        <v>328</v>
      </c>
      <c r="I598" s="1790" t="s">
        <v>954</v>
      </c>
      <c r="J598" s="189">
        <v>6</v>
      </c>
      <c r="K598" s="203" t="s">
        <v>459</v>
      </c>
      <c r="L598" s="1766" t="s">
        <v>444</v>
      </c>
      <c r="M598" s="183"/>
      <c r="N598" s="1426" t="s">
        <v>955</v>
      </c>
      <c r="O598" s="175"/>
    </row>
    <row r="599" spans="1:15" s="176" customFormat="1" ht="30" customHeight="1">
      <c r="A599" s="1792"/>
      <c r="B599" s="183" t="s">
        <v>956</v>
      </c>
      <c r="C599" s="1641"/>
      <c r="D599" s="1743"/>
      <c r="E599" s="183" t="s">
        <v>328</v>
      </c>
      <c r="F599" s="1744"/>
      <c r="G599" s="1743"/>
      <c r="H599" s="183" t="s">
        <v>883</v>
      </c>
      <c r="I599" s="1791"/>
      <c r="J599" s="189">
        <v>6</v>
      </c>
      <c r="K599" s="203" t="s">
        <v>459</v>
      </c>
      <c r="L599" s="1767"/>
      <c r="M599" s="183" t="s">
        <v>476</v>
      </c>
      <c r="N599" s="1788"/>
      <c r="O599" s="175"/>
    </row>
    <row r="600" spans="1:15" s="176" customFormat="1" ht="30" customHeight="1">
      <c r="A600" s="1741" t="s">
        <v>957</v>
      </c>
      <c r="B600" s="210" t="s">
        <v>958</v>
      </c>
      <c r="C600" s="1388">
        <v>1</v>
      </c>
      <c r="D600" s="1742" t="s">
        <v>129</v>
      </c>
      <c r="E600" s="183" t="s">
        <v>913</v>
      </c>
      <c r="F600" s="1774">
        <v>14</v>
      </c>
      <c r="G600" s="1742" t="s">
        <v>959</v>
      </c>
      <c r="H600" s="183" t="s">
        <v>913</v>
      </c>
      <c r="I600" s="1790" t="s">
        <v>960</v>
      </c>
      <c r="J600" s="189">
        <v>14</v>
      </c>
      <c r="K600" s="203" t="s">
        <v>959</v>
      </c>
      <c r="L600" s="1766" t="s">
        <v>444</v>
      </c>
      <c r="M600" s="183"/>
      <c r="N600" s="1426" t="s">
        <v>961</v>
      </c>
      <c r="O600" s="175"/>
    </row>
    <row r="601" spans="1:15" s="176" customFormat="1" ht="30" customHeight="1">
      <c r="A601" s="1789"/>
      <c r="B601" s="183" t="s">
        <v>962</v>
      </c>
      <c r="C601" s="1641"/>
      <c r="D601" s="1743"/>
      <c r="E601" s="183" t="s">
        <v>913</v>
      </c>
      <c r="F601" s="1744"/>
      <c r="G601" s="1743"/>
      <c r="H601" s="183" t="s">
        <v>963</v>
      </c>
      <c r="I601" s="1791"/>
      <c r="J601" s="189">
        <v>14</v>
      </c>
      <c r="K601" s="203" t="s">
        <v>959</v>
      </c>
      <c r="L601" s="1767"/>
      <c r="M601" s="183" t="s">
        <v>476</v>
      </c>
      <c r="N601" s="1788"/>
      <c r="O601" s="175"/>
    </row>
    <row r="602" spans="1:15" s="176" customFormat="1" ht="30" customHeight="1">
      <c r="A602" s="1741" t="s">
        <v>964</v>
      </c>
      <c r="B602" s="210" t="s">
        <v>958</v>
      </c>
      <c r="C602" s="1388">
        <v>1</v>
      </c>
      <c r="D602" s="1742" t="s">
        <v>129</v>
      </c>
      <c r="E602" s="183" t="s">
        <v>775</v>
      </c>
      <c r="F602" s="1774">
        <v>2</v>
      </c>
      <c r="G602" s="1742" t="s">
        <v>959</v>
      </c>
      <c r="H602" s="183" t="s">
        <v>775</v>
      </c>
      <c r="I602" s="1790" t="s">
        <v>960</v>
      </c>
      <c r="J602" s="189">
        <v>14</v>
      </c>
      <c r="K602" s="203" t="s">
        <v>959</v>
      </c>
      <c r="L602" s="1766" t="s">
        <v>444</v>
      </c>
      <c r="M602" s="183"/>
      <c r="N602" s="1426" t="s">
        <v>965</v>
      </c>
      <c r="O602" s="175"/>
    </row>
    <row r="603" spans="1:15" s="176" customFormat="1" ht="30" customHeight="1">
      <c r="A603" s="1789"/>
      <c r="B603" s="183" t="s">
        <v>962</v>
      </c>
      <c r="C603" s="1641"/>
      <c r="D603" s="1743"/>
      <c r="E603" s="183" t="s">
        <v>775</v>
      </c>
      <c r="F603" s="1744"/>
      <c r="G603" s="1743"/>
      <c r="H603" s="183" t="s">
        <v>966</v>
      </c>
      <c r="I603" s="1791"/>
      <c r="J603" s="189">
        <v>16</v>
      </c>
      <c r="K603" s="203" t="s">
        <v>959</v>
      </c>
      <c r="L603" s="1767"/>
      <c r="M603" s="183" t="s">
        <v>476</v>
      </c>
      <c r="N603" s="1788"/>
      <c r="O603" s="175"/>
    </row>
    <row r="604" spans="1:15" s="176" customFormat="1" ht="30" customHeight="1">
      <c r="A604" s="1751">
        <v>55</v>
      </c>
      <c r="B604" s="171" t="s">
        <v>967</v>
      </c>
      <c r="C604" s="1367">
        <v>712</v>
      </c>
      <c r="D604" s="1785" t="s">
        <v>315</v>
      </c>
      <c r="E604" s="140" t="s">
        <v>968</v>
      </c>
      <c r="F604" s="1786" t="s">
        <v>969</v>
      </c>
      <c r="G604" s="1785" t="s">
        <v>459</v>
      </c>
      <c r="H604" s="140" t="s">
        <v>968</v>
      </c>
      <c r="I604" s="1787" t="s">
        <v>970</v>
      </c>
      <c r="J604" s="189">
        <v>712</v>
      </c>
      <c r="K604" s="182" t="s">
        <v>889</v>
      </c>
      <c r="L604" s="1748"/>
      <c r="M604" s="174" t="s">
        <v>971</v>
      </c>
      <c r="N604" s="1590" t="s">
        <v>972</v>
      </c>
      <c r="O604" s="175"/>
    </row>
    <row r="605" spans="1:15" s="176" customFormat="1" ht="30" customHeight="1">
      <c r="A605" s="1751"/>
      <c r="B605" s="171" t="s">
        <v>318</v>
      </c>
      <c r="C605" s="1753"/>
      <c r="D605" s="1755"/>
      <c r="E605" s="140" t="s">
        <v>968</v>
      </c>
      <c r="F605" s="1757"/>
      <c r="G605" s="1755"/>
      <c r="H605" s="174" t="s">
        <v>885</v>
      </c>
      <c r="I605" s="1675"/>
      <c r="J605" s="189">
        <v>3</v>
      </c>
      <c r="K605" s="187" t="s">
        <v>459</v>
      </c>
      <c r="L605" s="1748"/>
      <c r="M605" s="183" t="s">
        <v>476</v>
      </c>
      <c r="N605" s="1590"/>
      <c r="O605" s="175"/>
    </row>
    <row r="606" spans="1:15" s="176" customFormat="1" ht="30" customHeight="1">
      <c r="A606" s="1781">
        <v>56</v>
      </c>
      <c r="B606" s="105" t="s">
        <v>973</v>
      </c>
      <c r="C606" s="1783">
        <v>1</v>
      </c>
      <c r="D606" s="1742" t="s">
        <v>129</v>
      </c>
      <c r="E606" s="183" t="s">
        <v>974</v>
      </c>
      <c r="F606" s="1774">
        <v>1</v>
      </c>
      <c r="G606" s="1742" t="s">
        <v>959</v>
      </c>
      <c r="H606" s="183" t="s">
        <v>974</v>
      </c>
      <c r="I606" s="1745" t="s">
        <v>975</v>
      </c>
      <c r="J606" s="189">
        <v>1</v>
      </c>
      <c r="K606" s="203" t="s">
        <v>959</v>
      </c>
      <c r="L606" s="1766" t="s">
        <v>444</v>
      </c>
      <c r="M606" s="183"/>
      <c r="N606" s="1637" t="s">
        <v>976</v>
      </c>
      <c r="O606" s="175"/>
    </row>
    <row r="607" spans="1:15" s="176" customFormat="1" ht="30" customHeight="1">
      <c r="A607" s="1782"/>
      <c r="B607" s="183" t="s">
        <v>977</v>
      </c>
      <c r="C607" s="1784"/>
      <c r="D607" s="1743"/>
      <c r="E607" s="183" t="s">
        <v>974</v>
      </c>
      <c r="F607" s="1744"/>
      <c r="G607" s="1743"/>
      <c r="H607" s="183" t="s">
        <v>130</v>
      </c>
      <c r="I607" s="1746"/>
      <c r="J607" s="189">
        <v>1</v>
      </c>
      <c r="K607" s="203" t="s">
        <v>959</v>
      </c>
      <c r="L607" s="1767"/>
      <c r="M607" s="183" t="s">
        <v>476</v>
      </c>
      <c r="N607" s="1598"/>
      <c r="O607" s="175"/>
    </row>
    <row r="608" spans="1:15" s="176" customFormat="1" ht="30" customHeight="1">
      <c r="A608" s="1781">
        <v>58</v>
      </c>
      <c r="B608" s="183" t="s">
        <v>978</v>
      </c>
      <c r="C608" s="1783">
        <v>1</v>
      </c>
      <c r="D608" s="1742" t="s">
        <v>129</v>
      </c>
      <c r="E608" s="183" t="s">
        <v>979</v>
      </c>
      <c r="F608" s="1774">
        <v>1</v>
      </c>
      <c r="G608" s="1742" t="s">
        <v>129</v>
      </c>
      <c r="H608" s="183" t="s">
        <v>979</v>
      </c>
      <c r="I608" s="1745" t="s">
        <v>980</v>
      </c>
      <c r="J608" s="189">
        <v>1</v>
      </c>
      <c r="K608" s="203" t="s">
        <v>129</v>
      </c>
      <c r="L608" s="1766" t="s">
        <v>444</v>
      </c>
      <c r="M608" s="183"/>
      <c r="N608" s="1637" t="s">
        <v>981</v>
      </c>
      <c r="O608" s="175"/>
    </row>
    <row r="609" spans="1:15" s="176" customFormat="1" ht="30" customHeight="1">
      <c r="A609" s="1782"/>
      <c r="B609" s="183" t="s">
        <v>982</v>
      </c>
      <c r="C609" s="1784"/>
      <c r="D609" s="1743"/>
      <c r="E609" s="183" t="s">
        <v>979</v>
      </c>
      <c r="F609" s="1744"/>
      <c r="G609" s="1743"/>
      <c r="H609" s="183" t="s">
        <v>128</v>
      </c>
      <c r="I609" s="1746"/>
      <c r="J609" s="189">
        <v>1</v>
      </c>
      <c r="K609" s="203" t="s">
        <v>129</v>
      </c>
      <c r="L609" s="1767"/>
      <c r="M609" s="183" t="s">
        <v>476</v>
      </c>
      <c r="N609" s="1598"/>
      <c r="O609" s="175"/>
    </row>
    <row r="610" spans="1:15" s="176" customFormat="1" ht="30" customHeight="1">
      <c r="A610" s="1741" t="s">
        <v>983</v>
      </c>
      <c r="B610" s="164" t="s">
        <v>984</v>
      </c>
      <c r="C610" s="1388">
        <v>1</v>
      </c>
      <c r="D610" s="1742" t="s">
        <v>129</v>
      </c>
      <c r="E610" s="105" t="s">
        <v>735</v>
      </c>
      <c r="F610" s="1774">
        <v>1</v>
      </c>
      <c r="G610" s="1742" t="s">
        <v>129</v>
      </c>
      <c r="H610" s="183" t="s">
        <v>985</v>
      </c>
      <c r="I610" s="1779" t="s">
        <v>986</v>
      </c>
      <c r="J610" s="189">
        <v>1</v>
      </c>
      <c r="K610" s="203" t="s">
        <v>129</v>
      </c>
      <c r="L610" s="1503" t="s">
        <v>444</v>
      </c>
      <c r="M610" s="183"/>
      <c r="N610" s="1426" t="s">
        <v>987</v>
      </c>
      <c r="O610" s="175"/>
    </row>
    <row r="611" spans="1:15" s="176" customFormat="1" ht="30" customHeight="1">
      <c r="A611" s="1741"/>
      <c r="B611" s="164" t="s">
        <v>1907</v>
      </c>
      <c r="C611" s="1641"/>
      <c r="D611" s="1743"/>
      <c r="E611" s="183" t="s">
        <v>985</v>
      </c>
      <c r="F611" s="1744"/>
      <c r="G611" s="1743"/>
      <c r="H611" s="186" t="s">
        <v>449</v>
      </c>
      <c r="I611" s="1780"/>
      <c r="J611" s="189">
        <v>1</v>
      </c>
      <c r="K611" s="203" t="s">
        <v>129</v>
      </c>
      <c r="L611" s="1503"/>
      <c r="M611" s="183" t="s">
        <v>476</v>
      </c>
      <c r="N611" s="1426"/>
      <c r="O611" s="175"/>
    </row>
    <row r="612" spans="1:15" s="176" customFormat="1" ht="30" customHeight="1">
      <c r="A612" s="1741" t="s">
        <v>989</v>
      </c>
      <c r="B612" s="164" t="s">
        <v>990</v>
      </c>
      <c r="C612" s="1388">
        <v>1</v>
      </c>
      <c r="D612" s="1742" t="s">
        <v>129</v>
      </c>
      <c r="E612" s="105" t="s">
        <v>735</v>
      </c>
      <c r="F612" s="1774">
        <v>1</v>
      </c>
      <c r="G612" s="1742" t="s">
        <v>129</v>
      </c>
      <c r="H612" s="105" t="s">
        <v>547</v>
      </c>
      <c r="I612" s="1779" t="s">
        <v>991</v>
      </c>
      <c r="J612" s="189">
        <v>1</v>
      </c>
      <c r="K612" s="203" t="s">
        <v>129</v>
      </c>
      <c r="L612" s="1503" t="s">
        <v>444</v>
      </c>
      <c r="M612" s="183"/>
      <c r="N612" s="1426" t="s">
        <v>992</v>
      </c>
      <c r="O612" s="175"/>
    </row>
    <row r="613" spans="1:15" s="176" customFormat="1" ht="30" customHeight="1">
      <c r="A613" s="1741"/>
      <c r="B613" s="164" t="s">
        <v>993</v>
      </c>
      <c r="C613" s="1641"/>
      <c r="D613" s="1743"/>
      <c r="E613" s="105" t="s">
        <v>547</v>
      </c>
      <c r="F613" s="1744"/>
      <c r="G613" s="1743"/>
      <c r="H613" s="186" t="s">
        <v>449</v>
      </c>
      <c r="I613" s="1780"/>
      <c r="J613" s="189">
        <v>1</v>
      </c>
      <c r="K613" s="203" t="s">
        <v>129</v>
      </c>
      <c r="L613" s="1503"/>
      <c r="M613" s="183" t="s">
        <v>476</v>
      </c>
      <c r="N613" s="1426"/>
      <c r="O613" s="175"/>
    </row>
    <row r="614" spans="1:15" s="176" customFormat="1" ht="30" customHeight="1">
      <c r="A614" s="1741" t="s">
        <v>994</v>
      </c>
      <c r="B614" s="164" t="s">
        <v>990</v>
      </c>
      <c r="C614" s="1388">
        <v>1</v>
      </c>
      <c r="D614" s="1742" t="s">
        <v>129</v>
      </c>
      <c r="E614" s="105" t="s">
        <v>995</v>
      </c>
      <c r="F614" s="1774">
        <v>1</v>
      </c>
      <c r="G614" s="1742" t="s">
        <v>129</v>
      </c>
      <c r="H614" s="105" t="s">
        <v>995</v>
      </c>
      <c r="I614" s="1779" t="s">
        <v>986</v>
      </c>
      <c r="J614" s="189">
        <v>1</v>
      </c>
      <c r="K614" s="203" t="s">
        <v>129</v>
      </c>
      <c r="L614" s="1503" t="s">
        <v>444</v>
      </c>
      <c r="M614" s="183"/>
      <c r="N614" s="1426" t="s">
        <v>996</v>
      </c>
      <c r="O614" s="175"/>
    </row>
    <row r="615" spans="1:15" s="176" customFormat="1" ht="30" customHeight="1">
      <c r="A615" s="1741"/>
      <c r="B615" s="164" t="s">
        <v>993</v>
      </c>
      <c r="C615" s="1641"/>
      <c r="D615" s="1743"/>
      <c r="E615" s="105" t="s">
        <v>995</v>
      </c>
      <c r="F615" s="1744"/>
      <c r="G615" s="1743"/>
      <c r="H615" s="186" t="s">
        <v>449</v>
      </c>
      <c r="I615" s="1780"/>
      <c r="J615" s="189">
        <v>1</v>
      </c>
      <c r="K615" s="203" t="s">
        <v>129</v>
      </c>
      <c r="L615" s="1503"/>
      <c r="M615" s="183" t="s">
        <v>476</v>
      </c>
      <c r="N615" s="1426"/>
      <c r="O615" s="175"/>
    </row>
    <row r="616" spans="1:15" s="176" customFormat="1" ht="30" customHeight="1">
      <c r="A616" s="1741" t="s">
        <v>997</v>
      </c>
      <c r="B616" s="164" t="s">
        <v>998</v>
      </c>
      <c r="C616" s="1388">
        <v>1</v>
      </c>
      <c r="D616" s="1742" t="s">
        <v>129</v>
      </c>
      <c r="E616" s="105" t="s">
        <v>657</v>
      </c>
      <c r="F616" s="1774">
        <v>1</v>
      </c>
      <c r="G616" s="1742" t="s">
        <v>129</v>
      </c>
      <c r="H616" s="105" t="s">
        <v>657</v>
      </c>
      <c r="I616" s="1779" t="s">
        <v>999</v>
      </c>
      <c r="J616" s="189">
        <v>1</v>
      </c>
      <c r="K616" s="203" t="s">
        <v>129</v>
      </c>
      <c r="L616" s="1503" t="s">
        <v>444</v>
      </c>
      <c r="M616" s="183"/>
      <c r="N616" s="1426" t="s">
        <v>1000</v>
      </c>
      <c r="O616" s="175"/>
    </row>
    <row r="617" spans="1:15" s="176" customFormat="1" ht="30" customHeight="1">
      <c r="A617" s="1741"/>
      <c r="B617" s="164" t="s">
        <v>993</v>
      </c>
      <c r="C617" s="1641"/>
      <c r="D617" s="1743"/>
      <c r="E617" s="105" t="s">
        <v>657</v>
      </c>
      <c r="F617" s="1744"/>
      <c r="G617" s="1743"/>
      <c r="H617" s="186" t="s">
        <v>449</v>
      </c>
      <c r="I617" s="1780"/>
      <c r="J617" s="189">
        <v>1</v>
      </c>
      <c r="K617" s="203" t="s">
        <v>129</v>
      </c>
      <c r="L617" s="1503"/>
      <c r="M617" s="183" t="s">
        <v>476</v>
      </c>
      <c r="N617" s="1426"/>
      <c r="O617" s="175"/>
    </row>
    <row r="618" spans="1:15" s="176" customFormat="1" ht="30" customHeight="1">
      <c r="A618" s="1741" t="s">
        <v>1001</v>
      </c>
      <c r="B618" s="164" t="s">
        <v>1002</v>
      </c>
      <c r="C618" s="1388">
        <v>1</v>
      </c>
      <c r="D618" s="1742" t="s">
        <v>129</v>
      </c>
      <c r="E618" s="105" t="s">
        <v>657</v>
      </c>
      <c r="F618" s="1774">
        <v>1</v>
      </c>
      <c r="G618" s="1742" t="s">
        <v>129</v>
      </c>
      <c r="H618" s="105" t="s">
        <v>657</v>
      </c>
      <c r="I618" s="1779" t="s">
        <v>1003</v>
      </c>
      <c r="J618" s="189">
        <v>1</v>
      </c>
      <c r="K618" s="203" t="s">
        <v>129</v>
      </c>
      <c r="L618" s="1503" t="s">
        <v>444</v>
      </c>
      <c r="M618" s="183"/>
      <c r="N618" s="1426" t="s">
        <v>1004</v>
      </c>
      <c r="O618" s="175"/>
    </row>
    <row r="619" spans="1:15" s="176" customFormat="1" ht="30" customHeight="1">
      <c r="A619" s="1741"/>
      <c r="B619" s="164" t="s">
        <v>993</v>
      </c>
      <c r="C619" s="1641"/>
      <c r="D619" s="1743"/>
      <c r="E619" s="105" t="s">
        <v>657</v>
      </c>
      <c r="F619" s="1744"/>
      <c r="G619" s="1743"/>
      <c r="H619" s="186" t="s">
        <v>449</v>
      </c>
      <c r="I619" s="1780"/>
      <c r="J619" s="189">
        <v>1</v>
      </c>
      <c r="K619" s="203" t="s">
        <v>129</v>
      </c>
      <c r="L619" s="1503"/>
      <c r="M619" s="183" t="s">
        <v>476</v>
      </c>
      <c r="N619" s="1426"/>
      <c r="O619" s="175"/>
    </row>
    <row r="620" spans="1:15" s="176" customFormat="1" ht="30" customHeight="1">
      <c r="A620" s="1741" t="s">
        <v>1005</v>
      </c>
      <c r="B620" s="164" t="s">
        <v>1006</v>
      </c>
      <c r="C620" s="1388">
        <v>1</v>
      </c>
      <c r="D620" s="1742" t="s">
        <v>129</v>
      </c>
      <c r="E620" s="105" t="s">
        <v>657</v>
      </c>
      <c r="F620" s="1774">
        <v>1</v>
      </c>
      <c r="G620" s="1742" t="s">
        <v>129</v>
      </c>
      <c r="H620" s="105" t="s">
        <v>657</v>
      </c>
      <c r="I620" s="1779" t="s">
        <v>1003</v>
      </c>
      <c r="J620" s="189">
        <v>1</v>
      </c>
      <c r="K620" s="203" t="s">
        <v>129</v>
      </c>
      <c r="L620" s="1503" t="s">
        <v>444</v>
      </c>
      <c r="M620" s="183"/>
      <c r="N620" s="1426" t="s">
        <v>1007</v>
      </c>
      <c r="O620" s="175"/>
    </row>
    <row r="621" spans="1:15" s="176" customFormat="1" ht="30" customHeight="1">
      <c r="A621" s="1741"/>
      <c r="B621" s="164" t="s">
        <v>993</v>
      </c>
      <c r="C621" s="1641"/>
      <c r="D621" s="1743"/>
      <c r="E621" s="105" t="s">
        <v>657</v>
      </c>
      <c r="F621" s="1744"/>
      <c r="G621" s="1743"/>
      <c r="H621" s="186" t="s">
        <v>449</v>
      </c>
      <c r="I621" s="1780"/>
      <c r="J621" s="189">
        <v>1</v>
      </c>
      <c r="K621" s="203" t="s">
        <v>129</v>
      </c>
      <c r="L621" s="1503"/>
      <c r="M621" s="183" t="s">
        <v>476</v>
      </c>
      <c r="N621" s="1426"/>
      <c r="O621" s="175"/>
    </row>
    <row r="622" spans="1:15" s="185" customFormat="1" ht="30" customHeight="1">
      <c r="A622" s="1778">
        <v>61</v>
      </c>
      <c r="B622" s="183" t="s">
        <v>1008</v>
      </c>
      <c r="C622" s="1388">
        <v>1</v>
      </c>
      <c r="D622" s="1742" t="s">
        <v>129</v>
      </c>
      <c r="E622" s="183" t="s">
        <v>547</v>
      </c>
      <c r="F622" s="1388">
        <v>1</v>
      </c>
      <c r="G622" s="1742" t="s">
        <v>129</v>
      </c>
      <c r="H622" s="183" t="s">
        <v>985</v>
      </c>
      <c r="I622" s="1745" t="s">
        <v>1009</v>
      </c>
      <c r="J622" s="189">
        <v>1</v>
      </c>
      <c r="K622" s="203" t="s">
        <v>129</v>
      </c>
      <c r="L622" s="1503" t="s">
        <v>444</v>
      </c>
      <c r="M622" s="183"/>
      <c r="N622" s="1637" t="s">
        <v>1010</v>
      </c>
      <c r="O622" s="184"/>
    </row>
    <row r="623" spans="1:15" s="185" customFormat="1" ht="30" customHeight="1">
      <c r="A623" s="1778"/>
      <c r="B623" s="183" t="s">
        <v>1011</v>
      </c>
      <c r="C623" s="1641"/>
      <c r="D623" s="1743"/>
      <c r="E623" s="183" t="s">
        <v>547</v>
      </c>
      <c r="F623" s="1744"/>
      <c r="G623" s="1743"/>
      <c r="H623" s="186" t="s">
        <v>449</v>
      </c>
      <c r="I623" s="1777"/>
      <c r="J623" s="189">
        <v>1</v>
      </c>
      <c r="K623" s="203" t="s">
        <v>129</v>
      </c>
      <c r="L623" s="1503"/>
      <c r="M623" s="183" t="s">
        <v>476</v>
      </c>
      <c r="N623" s="1638"/>
      <c r="O623" s="184"/>
    </row>
    <row r="624" spans="1:15" s="176" customFormat="1" ht="30" customHeight="1">
      <c r="A624" s="1741" t="s">
        <v>1012</v>
      </c>
      <c r="B624" s="183" t="s">
        <v>1008</v>
      </c>
      <c r="C624" s="1388">
        <v>1</v>
      </c>
      <c r="D624" s="1742" t="s">
        <v>129</v>
      </c>
      <c r="E624" s="183" t="s">
        <v>995</v>
      </c>
      <c r="F624" s="1388">
        <v>1</v>
      </c>
      <c r="G624" s="1742" t="s">
        <v>129</v>
      </c>
      <c r="H624" s="183" t="s">
        <v>995</v>
      </c>
      <c r="I624" s="1745" t="s">
        <v>1013</v>
      </c>
      <c r="J624" s="189">
        <v>1</v>
      </c>
      <c r="K624" s="203" t="s">
        <v>129</v>
      </c>
      <c r="L624" s="1503" t="s">
        <v>444</v>
      </c>
      <c r="M624" s="183"/>
      <c r="N624" s="1637" t="s">
        <v>1014</v>
      </c>
      <c r="O624" s="175"/>
    </row>
    <row r="625" spans="1:15" s="176" customFormat="1" ht="30" customHeight="1">
      <c r="A625" s="1741"/>
      <c r="B625" s="183" t="s">
        <v>1015</v>
      </c>
      <c r="C625" s="1641"/>
      <c r="D625" s="1743"/>
      <c r="E625" s="183" t="s">
        <v>995</v>
      </c>
      <c r="F625" s="1744"/>
      <c r="G625" s="1743"/>
      <c r="H625" s="186" t="s">
        <v>449</v>
      </c>
      <c r="I625" s="1746"/>
      <c r="J625" s="189">
        <v>1</v>
      </c>
      <c r="K625" s="203" t="s">
        <v>129</v>
      </c>
      <c r="L625" s="1503"/>
      <c r="M625" s="183" t="s">
        <v>476</v>
      </c>
      <c r="N625" s="1638"/>
      <c r="O625" s="175"/>
    </row>
    <row r="626" spans="1:15" s="176" customFormat="1" ht="30" customHeight="1">
      <c r="A626" s="1741" t="s">
        <v>1016</v>
      </c>
      <c r="B626" s="183" t="s">
        <v>984</v>
      </c>
      <c r="C626" s="1388">
        <v>1</v>
      </c>
      <c r="D626" s="1742" t="s">
        <v>129</v>
      </c>
      <c r="E626" s="183" t="s">
        <v>705</v>
      </c>
      <c r="F626" s="1388">
        <v>1</v>
      </c>
      <c r="G626" s="1742" t="s">
        <v>129</v>
      </c>
      <c r="H626" s="183" t="s">
        <v>705</v>
      </c>
      <c r="I626" s="1745" t="s">
        <v>1017</v>
      </c>
      <c r="J626" s="189">
        <v>1</v>
      </c>
      <c r="K626" s="203" t="s">
        <v>129</v>
      </c>
      <c r="L626" s="1503" t="s">
        <v>444</v>
      </c>
      <c r="M626" s="183"/>
      <c r="N626" s="1637" t="s">
        <v>1018</v>
      </c>
      <c r="O626" s="175"/>
    </row>
    <row r="627" spans="1:15" s="176" customFormat="1" ht="30" customHeight="1">
      <c r="A627" s="1741"/>
      <c r="B627" s="183" t="s">
        <v>1015</v>
      </c>
      <c r="C627" s="1641"/>
      <c r="D627" s="1743"/>
      <c r="E627" s="183" t="s">
        <v>705</v>
      </c>
      <c r="F627" s="1744"/>
      <c r="G627" s="1743"/>
      <c r="H627" s="186" t="s">
        <v>449</v>
      </c>
      <c r="I627" s="1746"/>
      <c r="J627" s="189">
        <v>1</v>
      </c>
      <c r="K627" s="203" t="s">
        <v>129</v>
      </c>
      <c r="L627" s="1503"/>
      <c r="M627" s="183" t="s">
        <v>688</v>
      </c>
      <c r="N627" s="1638"/>
      <c r="O627" s="175"/>
    </row>
    <row r="628" spans="1:15" s="176" customFormat="1" ht="30" customHeight="1">
      <c r="A628" s="1741" t="s">
        <v>1019</v>
      </c>
      <c r="B628" s="105" t="s">
        <v>1020</v>
      </c>
      <c r="C628" s="1388">
        <v>1</v>
      </c>
      <c r="D628" s="1742" t="s">
        <v>129</v>
      </c>
      <c r="E628" s="183" t="s">
        <v>995</v>
      </c>
      <c r="F628" s="1388">
        <v>1</v>
      </c>
      <c r="G628" s="1742" t="s">
        <v>129</v>
      </c>
      <c r="H628" s="183" t="s">
        <v>995</v>
      </c>
      <c r="I628" s="1745" t="s">
        <v>1021</v>
      </c>
      <c r="J628" s="189">
        <v>1</v>
      </c>
      <c r="K628" s="203" t="s">
        <v>129</v>
      </c>
      <c r="L628" s="1503"/>
      <c r="M628" s="183"/>
      <c r="N628" s="1637" t="s">
        <v>1022</v>
      </c>
      <c r="O628" s="175"/>
    </row>
    <row r="629" spans="1:15" s="176" customFormat="1" ht="30" customHeight="1">
      <c r="A629" s="1741"/>
      <c r="B629" s="183" t="s">
        <v>1023</v>
      </c>
      <c r="C629" s="1641"/>
      <c r="D629" s="1743"/>
      <c r="E629" s="183" t="s">
        <v>995</v>
      </c>
      <c r="F629" s="1744"/>
      <c r="G629" s="1743"/>
      <c r="H629" s="186" t="s">
        <v>449</v>
      </c>
      <c r="I629" s="1746"/>
      <c r="J629" s="189">
        <v>1</v>
      </c>
      <c r="K629" s="203" t="s">
        <v>129</v>
      </c>
      <c r="L629" s="1503"/>
      <c r="M629" s="183" t="s">
        <v>476</v>
      </c>
      <c r="N629" s="1638"/>
      <c r="O629" s="175"/>
    </row>
    <row r="630" spans="1:15" s="176" customFormat="1" ht="30" customHeight="1">
      <c r="A630" s="1741" t="s">
        <v>1024</v>
      </c>
      <c r="B630" s="105" t="s">
        <v>1020</v>
      </c>
      <c r="C630" s="1388">
        <v>1</v>
      </c>
      <c r="D630" s="1742" t="s">
        <v>129</v>
      </c>
      <c r="E630" s="183" t="s">
        <v>451</v>
      </c>
      <c r="F630" s="1388">
        <v>1</v>
      </c>
      <c r="G630" s="1742" t="s">
        <v>129</v>
      </c>
      <c r="H630" s="183" t="s">
        <v>451</v>
      </c>
      <c r="I630" s="1745" t="s">
        <v>1021</v>
      </c>
      <c r="J630" s="189">
        <v>1</v>
      </c>
      <c r="K630" s="203" t="s">
        <v>129</v>
      </c>
      <c r="L630" s="1503"/>
      <c r="M630" s="183"/>
      <c r="N630" s="1637" t="s">
        <v>1027</v>
      </c>
      <c r="O630" s="175"/>
    </row>
    <row r="631" spans="1:15" s="176" customFormat="1" ht="30" customHeight="1">
      <c r="A631" s="1741"/>
      <c r="B631" s="183" t="s">
        <v>1023</v>
      </c>
      <c r="C631" s="1641"/>
      <c r="D631" s="1743"/>
      <c r="E631" s="183" t="s">
        <v>451</v>
      </c>
      <c r="F631" s="1744"/>
      <c r="G631" s="1743"/>
      <c r="H631" s="186" t="s">
        <v>449</v>
      </c>
      <c r="I631" s="1746"/>
      <c r="J631" s="189">
        <v>1</v>
      </c>
      <c r="K631" s="203" t="s">
        <v>129</v>
      </c>
      <c r="L631" s="1503"/>
      <c r="M631" s="183" t="s">
        <v>476</v>
      </c>
      <c r="N631" s="1638"/>
      <c r="O631" s="175"/>
    </row>
    <row r="632" spans="1:15" s="176" customFormat="1" ht="30" customHeight="1">
      <c r="A632" s="1741" t="s">
        <v>1026</v>
      </c>
      <c r="B632" s="105" t="s">
        <v>1020</v>
      </c>
      <c r="C632" s="1388">
        <v>1</v>
      </c>
      <c r="D632" s="1742" t="s">
        <v>129</v>
      </c>
      <c r="E632" s="183" t="s">
        <v>702</v>
      </c>
      <c r="F632" s="1388">
        <v>1</v>
      </c>
      <c r="G632" s="1742" t="s">
        <v>129</v>
      </c>
      <c r="H632" s="183" t="s">
        <v>702</v>
      </c>
      <c r="I632" s="1745" t="s">
        <v>1021</v>
      </c>
      <c r="J632" s="189">
        <v>1</v>
      </c>
      <c r="K632" s="203" t="s">
        <v>129</v>
      </c>
      <c r="L632" s="1503"/>
      <c r="M632" s="183"/>
      <c r="N632" s="1637" t="s">
        <v>1025</v>
      </c>
      <c r="O632" s="175"/>
    </row>
    <row r="633" spans="1:15" s="176" customFormat="1" ht="30" customHeight="1">
      <c r="A633" s="1741"/>
      <c r="B633" s="183" t="s">
        <v>1023</v>
      </c>
      <c r="C633" s="1641"/>
      <c r="D633" s="1743"/>
      <c r="E633" s="183" t="s">
        <v>702</v>
      </c>
      <c r="F633" s="1744"/>
      <c r="G633" s="1743"/>
      <c r="H633" s="186" t="s">
        <v>449</v>
      </c>
      <c r="I633" s="1746"/>
      <c r="J633" s="189">
        <v>1</v>
      </c>
      <c r="K633" s="203" t="s">
        <v>129</v>
      </c>
      <c r="L633" s="1503"/>
      <c r="M633" s="183" t="s">
        <v>688</v>
      </c>
      <c r="N633" s="1638"/>
      <c r="O633" s="175"/>
    </row>
    <row r="634" spans="1:15" s="176" customFormat="1" ht="30" customHeight="1">
      <c r="A634" s="1741" t="s">
        <v>1028</v>
      </c>
      <c r="B634" s="105" t="s">
        <v>1029</v>
      </c>
      <c r="C634" s="1388">
        <v>1</v>
      </c>
      <c r="D634" s="1742" t="s">
        <v>129</v>
      </c>
      <c r="E634" s="183" t="s">
        <v>995</v>
      </c>
      <c r="F634" s="1388">
        <v>1</v>
      </c>
      <c r="G634" s="1742" t="s">
        <v>129</v>
      </c>
      <c r="H634" s="183" t="s">
        <v>995</v>
      </c>
      <c r="I634" s="1745" t="s">
        <v>1030</v>
      </c>
      <c r="J634" s="189">
        <v>1</v>
      </c>
      <c r="K634" s="203" t="s">
        <v>129</v>
      </c>
      <c r="L634" s="1503"/>
      <c r="M634" s="183"/>
      <c r="N634" s="1637" t="s">
        <v>1031</v>
      </c>
      <c r="O634" s="175"/>
    </row>
    <row r="635" spans="1:15" s="176" customFormat="1" ht="30" customHeight="1">
      <c r="A635" s="1741"/>
      <c r="B635" s="183" t="s">
        <v>1032</v>
      </c>
      <c r="C635" s="1641"/>
      <c r="D635" s="1743"/>
      <c r="E635" s="183" t="s">
        <v>995</v>
      </c>
      <c r="F635" s="1744"/>
      <c r="G635" s="1743"/>
      <c r="H635" s="186" t="s">
        <v>449</v>
      </c>
      <c r="I635" s="1746"/>
      <c r="J635" s="189">
        <v>1</v>
      </c>
      <c r="K635" s="203" t="s">
        <v>129</v>
      </c>
      <c r="L635" s="1503"/>
      <c r="M635" s="183" t="s">
        <v>476</v>
      </c>
      <c r="N635" s="1638"/>
      <c r="O635" s="175"/>
    </row>
    <row r="636" spans="1:15" s="176" customFormat="1" ht="30" customHeight="1">
      <c r="A636" s="1741" t="s">
        <v>1033</v>
      </c>
      <c r="B636" s="105" t="s">
        <v>1006</v>
      </c>
      <c r="C636" s="1388">
        <v>1</v>
      </c>
      <c r="D636" s="1742" t="s">
        <v>129</v>
      </c>
      <c r="E636" s="183" t="s">
        <v>995</v>
      </c>
      <c r="F636" s="1388">
        <v>1</v>
      </c>
      <c r="G636" s="1742" t="s">
        <v>129</v>
      </c>
      <c r="H636" s="183" t="s">
        <v>995</v>
      </c>
      <c r="I636" s="1745" t="s">
        <v>1034</v>
      </c>
      <c r="J636" s="189">
        <v>1</v>
      </c>
      <c r="K636" s="203" t="s">
        <v>129</v>
      </c>
      <c r="L636" s="1503"/>
      <c r="M636" s="183"/>
      <c r="N636" s="1637" t="s">
        <v>1035</v>
      </c>
      <c r="O636" s="175"/>
    </row>
    <row r="637" spans="1:15" s="176" customFormat="1" ht="30" customHeight="1">
      <c r="A637" s="1741"/>
      <c r="B637" s="183" t="s">
        <v>1032</v>
      </c>
      <c r="C637" s="1641"/>
      <c r="D637" s="1743"/>
      <c r="E637" s="183" t="s">
        <v>995</v>
      </c>
      <c r="F637" s="1744"/>
      <c r="G637" s="1743"/>
      <c r="H637" s="186" t="s">
        <v>449</v>
      </c>
      <c r="I637" s="1746"/>
      <c r="J637" s="189">
        <v>1</v>
      </c>
      <c r="K637" s="203" t="s">
        <v>129</v>
      </c>
      <c r="L637" s="1503"/>
      <c r="M637" s="183" t="s">
        <v>476</v>
      </c>
      <c r="N637" s="1638"/>
      <c r="O637" s="175"/>
    </row>
    <row r="638" spans="1:15" s="176" customFormat="1" ht="30" customHeight="1">
      <c r="A638" s="1741" t="s">
        <v>1036</v>
      </c>
      <c r="B638" s="105" t="s">
        <v>1037</v>
      </c>
      <c r="C638" s="1388">
        <v>1</v>
      </c>
      <c r="D638" s="1742" t="s">
        <v>129</v>
      </c>
      <c r="E638" s="183" t="s">
        <v>657</v>
      </c>
      <c r="F638" s="1388">
        <v>1</v>
      </c>
      <c r="G638" s="1742" t="s">
        <v>129</v>
      </c>
      <c r="H638" s="183" t="s">
        <v>657</v>
      </c>
      <c r="I638" s="1745" t="s">
        <v>1038</v>
      </c>
      <c r="J638" s="189">
        <v>1</v>
      </c>
      <c r="K638" s="203" t="s">
        <v>129</v>
      </c>
      <c r="L638" s="1503"/>
      <c r="M638" s="183"/>
      <c r="N638" s="1637" t="s">
        <v>1039</v>
      </c>
      <c r="O638" s="175"/>
    </row>
    <row r="639" spans="1:15" s="176" customFormat="1" ht="30" customHeight="1">
      <c r="A639" s="1741"/>
      <c r="B639" s="183" t="s">
        <v>1032</v>
      </c>
      <c r="C639" s="1641"/>
      <c r="D639" s="1743"/>
      <c r="E639" s="183" t="s">
        <v>657</v>
      </c>
      <c r="F639" s="1744"/>
      <c r="G639" s="1743"/>
      <c r="H639" s="186" t="s">
        <v>449</v>
      </c>
      <c r="I639" s="1746"/>
      <c r="J639" s="189">
        <v>1</v>
      </c>
      <c r="K639" s="203" t="s">
        <v>129</v>
      </c>
      <c r="L639" s="1503"/>
      <c r="M639" s="183" t="s">
        <v>476</v>
      </c>
      <c r="N639" s="1638"/>
      <c r="O639" s="175"/>
    </row>
    <row r="640" spans="1:15" s="176" customFormat="1" ht="30" customHeight="1">
      <c r="A640" s="1741" t="s">
        <v>1040</v>
      </c>
      <c r="B640" s="105" t="s">
        <v>1041</v>
      </c>
      <c r="C640" s="1577" t="s">
        <v>1042</v>
      </c>
      <c r="D640" s="1742" t="s">
        <v>904</v>
      </c>
      <c r="E640" s="183" t="s">
        <v>938</v>
      </c>
      <c r="F640" s="1388">
        <v>3</v>
      </c>
      <c r="G640" s="1742" t="s">
        <v>904</v>
      </c>
      <c r="H640" s="183" t="s">
        <v>938</v>
      </c>
      <c r="I640" s="1745" t="s">
        <v>1043</v>
      </c>
      <c r="J640" s="189">
        <v>3</v>
      </c>
      <c r="K640" s="203" t="s">
        <v>904</v>
      </c>
      <c r="L640" s="1503"/>
      <c r="M640" s="183"/>
      <c r="N640" s="1637" t="s">
        <v>1044</v>
      </c>
      <c r="O640" s="175"/>
    </row>
    <row r="641" spans="1:15" s="176" customFormat="1" ht="30" customHeight="1">
      <c r="A641" s="1741"/>
      <c r="B641" s="105" t="s">
        <v>1045</v>
      </c>
      <c r="C641" s="1634"/>
      <c r="D641" s="1743"/>
      <c r="E641" s="183" t="s">
        <v>938</v>
      </c>
      <c r="F641" s="1744"/>
      <c r="G641" s="1743"/>
      <c r="H641" s="186" t="s">
        <v>1046</v>
      </c>
      <c r="I641" s="1777"/>
      <c r="J641" s="189">
        <v>3</v>
      </c>
      <c r="K641" s="203" t="s">
        <v>904</v>
      </c>
      <c r="L641" s="1503"/>
      <c r="M641" s="183" t="s">
        <v>476</v>
      </c>
      <c r="N641" s="1638"/>
      <c r="O641" s="175"/>
    </row>
    <row r="642" spans="1:15" s="176" customFormat="1" ht="30" customHeight="1">
      <c r="A642" s="1741" t="s">
        <v>1047</v>
      </c>
      <c r="B642" s="105" t="s">
        <v>1041</v>
      </c>
      <c r="C642" s="1388">
        <v>5</v>
      </c>
      <c r="D642" s="1742" t="s">
        <v>1048</v>
      </c>
      <c r="E642" s="183" t="s">
        <v>1049</v>
      </c>
      <c r="F642" s="1388">
        <v>5</v>
      </c>
      <c r="G642" s="1742" t="s">
        <v>1048</v>
      </c>
      <c r="H642" s="183" t="s">
        <v>1049</v>
      </c>
      <c r="I642" s="1745" t="s">
        <v>1050</v>
      </c>
      <c r="J642" s="189">
        <v>5</v>
      </c>
      <c r="K642" s="203" t="s">
        <v>1048</v>
      </c>
      <c r="L642" s="1503"/>
      <c r="M642" s="183"/>
      <c r="N642" s="1637" t="s">
        <v>1051</v>
      </c>
      <c r="O642" s="175"/>
    </row>
    <row r="643" spans="1:15" s="176" customFormat="1" ht="30" customHeight="1">
      <c r="A643" s="1741"/>
      <c r="B643" s="105" t="s">
        <v>1052</v>
      </c>
      <c r="C643" s="1641"/>
      <c r="D643" s="1743"/>
      <c r="E643" s="183" t="s">
        <v>1049</v>
      </c>
      <c r="F643" s="1744"/>
      <c r="G643" s="1743"/>
      <c r="H643" s="186" t="s">
        <v>1053</v>
      </c>
      <c r="I643" s="1777"/>
      <c r="J643" s="189">
        <v>5</v>
      </c>
      <c r="K643" s="203" t="s">
        <v>1048</v>
      </c>
      <c r="L643" s="1503"/>
      <c r="M643" s="183" t="s">
        <v>476</v>
      </c>
      <c r="N643" s="1638"/>
      <c r="O643" s="175"/>
    </row>
    <row r="644" spans="1:15" s="176" customFormat="1" ht="30" customHeight="1">
      <c r="A644" s="1741" t="s">
        <v>1054</v>
      </c>
      <c r="B644" s="105" t="s">
        <v>1041</v>
      </c>
      <c r="C644" s="1388">
        <v>125</v>
      </c>
      <c r="D644" s="1742" t="s">
        <v>1048</v>
      </c>
      <c r="E644" s="183" t="s">
        <v>1055</v>
      </c>
      <c r="F644" s="1388">
        <v>125</v>
      </c>
      <c r="G644" s="1742" t="s">
        <v>1048</v>
      </c>
      <c r="H644" s="183" t="s">
        <v>1055</v>
      </c>
      <c r="I644" s="1745" t="s">
        <v>1050</v>
      </c>
      <c r="J644" s="189">
        <v>125</v>
      </c>
      <c r="K644" s="203" t="s">
        <v>1048</v>
      </c>
      <c r="L644" s="1503"/>
      <c r="M644" s="183"/>
      <c r="N644" s="1637" t="s">
        <v>1056</v>
      </c>
      <c r="O644" s="175"/>
    </row>
    <row r="645" spans="1:15" s="176" customFormat="1" ht="30" customHeight="1">
      <c r="A645" s="1741"/>
      <c r="B645" s="105" t="s">
        <v>1052</v>
      </c>
      <c r="C645" s="1641"/>
      <c r="D645" s="1743"/>
      <c r="E645" s="183" t="s">
        <v>1055</v>
      </c>
      <c r="F645" s="1744"/>
      <c r="G645" s="1743"/>
      <c r="H645" s="186" t="s">
        <v>1057</v>
      </c>
      <c r="I645" s="1777"/>
      <c r="J645" s="189">
        <v>125</v>
      </c>
      <c r="K645" s="203" t="s">
        <v>1048</v>
      </c>
      <c r="L645" s="1503"/>
      <c r="M645" s="183" t="s">
        <v>476</v>
      </c>
      <c r="N645" s="1638"/>
      <c r="O645" s="175"/>
    </row>
    <row r="646" spans="1:15" s="176" customFormat="1" ht="30" customHeight="1">
      <c r="A646" s="1741" t="s">
        <v>1058</v>
      </c>
      <c r="B646" s="105" t="s">
        <v>1041</v>
      </c>
      <c r="C646" s="1388">
        <v>130</v>
      </c>
      <c r="D646" s="1742" t="s">
        <v>1048</v>
      </c>
      <c r="E646" s="183" t="s">
        <v>1059</v>
      </c>
      <c r="F646" s="1388">
        <v>130</v>
      </c>
      <c r="G646" s="1742" t="s">
        <v>1048</v>
      </c>
      <c r="H646" s="183" t="s">
        <v>1059</v>
      </c>
      <c r="I646" s="1745" t="s">
        <v>1050</v>
      </c>
      <c r="J646" s="189">
        <v>130</v>
      </c>
      <c r="K646" s="203" t="s">
        <v>1048</v>
      </c>
      <c r="L646" s="1503"/>
      <c r="M646" s="183"/>
      <c r="N646" s="1637" t="s">
        <v>1060</v>
      </c>
      <c r="O646" s="175"/>
    </row>
    <row r="647" spans="1:15" s="176" customFormat="1" ht="30" customHeight="1">
      <c r="A647" s="1741"/>
      <c r="B647" s="105" t="s">
        <v>1052</v>
      </c>
      <c r="C647" s="1641"/>
      <c r="D647" s="1743"/>
      <c r="E647" s="183" t="s">
        <v>1059</v>
      </c>
      <c r="F647" s="1744"/>
      <c r="G647" s="1743"/>
      <c r="H647" s="186" t="s">
        <v>1061</v>
      </c>
      <c r="I647" s="1777"/>
      <c r="J647" s="189">
        <v>130</v>
      </c>
      <c r="K647" s="203" t="s">
        <v>1048</v>
      </c>
      <c r="L647" s="1503"/>
      <c r="M647" s="183" t="s">
        <v>476</v>
      </c>
      <c r="N647" s="1638"/>
      <c r="O647" s="175"/>
    </row>
    <row r="648" spans="1:15" s="176" customFormat="1" ht="30" customHeight="1">
      <c r="A648" s="1741" t="s">
        <v>1062</v>
      </c>
      <c r="B648" s="105" t="s">
        <v>1041</v>
      </c>
      <c r="C648" s="1388" t="s">
        <v>1063</v>
      </c>
      <c r="D648" s="1742" t="s">
        <v>904</v>
      </c>
      <c r="E648" s="183" t="s">
        <v>1059</v>
      </c>
      <c r="F648" s="1388">
        <v>5</v>
      </c>
      <c r="G648" s="1742" t="s">
        <v>904</v>
      </c>
      <c r="H648" s="183" t="s">
        <v>1059</v>
      </c>
      <c r="I648" s="1745" t="s">
        <v>1050</v>
      </c>
      <c r="J648" s="189">
        <v>5</v>
      </c>
      <c r="K648" s="203" t="s">
        <v>904</v>
      </c>
      <c r="L648" s="1503"/>
      <c r="M648" s="183"/>
      <c r="N648" s="1637" t="s">
        <v>1064</v>
      </c>
      <c r="O648" s="175"/>
    </row>
    <row r="649" spans="1:15" s="176" customFormat="1" ht="30" customHeight="1">
      <c r="A649" s="1741"/>
      <c r="B649" s="105" t="s">
        <v>1065</v>
      </c>
      <c r="C649" s="1641"/>
      <c r="D649" s="1743"/>
      <c r="E649" s="183" t="s">
        <v>1059</v>
      </c>
      <c r="F649" s="1744"/>
      <c r="G649" s="1743"/>
      <c r="H649" s="186" t="s">
        <v>1066</v>
      </c>
      <c r="I649" s="1777"/>
      <c r="J649" s="189">
        <v>5</v>
      </c>
      <c r="K649" s="203" t="s">
        <v>904</v>
      </c>
      <c r="L649" s="1503"/>
      <c r="M649" s="183" t="s">
        <v>476</v>
      </c>
      <c r="N649" s="1638"/>
      <c r="O649" s="175"/>
    </row>
    <row r="650" spans="1:15" s="176" customFormat="1" ht="30" customHeight="1">
      <c r="A650" s="1741" t="s">
        <v>1067</v>
      </c>
      <c r="B650" s="105" t="s">
        <v>1041</v>
      </c>
      <c r="C650" s="1388" t="s">
        <v>1068</v>
      </c>
      <c r="D650" s="1742" t="s">
        <v>904</v>
      </c>
      <c r="E650" s="183" t="s">
        <v>585</v>
      </c>
      <c r="F650" s="1388">
        <v>3</v>
      </c>
      <c r="G650" s="1742" t="s">
        <v>904</v>
      </c>
      <c r="H650" s="183" t="s">
        <v>585</v>
      </c>
      <c r="I650" s="1745" t="s">
        <v>1050</v>
      </c>
      <c r="J650" s="189">
        <v>3</v>
      </c>
      <c r="K650" s="203" t="s">
        <v>904</v>
      </c>
      <c r="L650" s="1503"/>
      <c r="M650" s="183"/>
      <c r="N650" s="1637" t="s">
        <v>1069</v>
      </c>
      <c r="O650" s="175"/>
    </row>
    <row r="651" spans="1:15" s="176" customFormat="1" ht="30" customHeight="1">
      <c r="A651" s="1741"/>
      <c r="B651" s="105" t="s">
        <v>1070</v>
      </c>
      <c r="C651" s="1641"/>
      <c r="D651" s="1743"/>
      <c r="E651" s="183" t="s">
        <v>585</v>
      </c>
      <c r="F651" s="1744"/>
      <c r="G651" s="1743"/>
      <c r="H651" s="186" t="s">
        <v>1046</v>
      </c>
      <c r="I651" s="1777"/>
      <c r="J651" s="189">
        <v>3</v>
      </c>
      <c r="K651" s="203" t="s">
        <v>904</v>
      </c>
      <c r="L651" s="1503"/>
      <c r="M651" s="183" t="s">
        <v>476</v>
      </c>
      <c r="N651" s="1638"/>
      <c r="O651" s="175"/>
    </row>
    <row r="652" spans="1:15" s="176" customFormat="1" ht="30" customHeight="1">
      <c r="A652" s="1741" t="s">
        <v>1071</v>
      </c>
      <c r="B652" s="105" t="s">
        <v>1041</v>
      </c>
      <c r="C652" s="1388">
        <v>100</v>
      </c>
      <c r="D652" s="1742" t="s">
        <v>1048</v>
      </c>
      <c r="E652" s="183" t="s">
        <v>603</v>
      </c>
      <c r="F652" s="1388">
        <v>100</v>
      </c>
      <c r="G652" s="1742" t="s">
        <v>1048</v>
      </c>
      <c r="H652" s="183" t="s">
        <v>603</v>
      </c>
      <c r="I652" s="1745" t="s">
        <v>1050</v>
      </c>
      <c r="J652" s="189">
        <v>100</v>
      </c>
      <c r="K652" s="203" t="s">
        <v>1048</v>
      </c>
      <c r="L652" s="1503"/>
      <c r="M652" s="183"/>
      <c r="N652" s="1637" t="s">
        <v>1072</v>
      </c>
      <c r="O652" s="175"/>
    </row>
    <row r="653" spans="1:15" s="176" customFormat="1" ht="30" customHeight="1">
      <c r="A653" s="1741"/>
      <c r="B653" s="105" t="s">
        <v>1052</v>
      </c>
      <c r="C653" s="1641"/>
      <c r="D653" s="1743"/>
      <c r="E653" s="183" t="s">
        <v>603</v>
      </c>
      <c r="F653" s="1744"/>
      <c r="G653" s="1743"/>
      <c r="H653" s="186" t="s">
        <v>1073</v>
      </c>
      <c r="I653" s="1777"/>
      <c r="J653" s="189">
        <v>100</v>
      </c>
      <c r="K653" s="203" t="s">
        <v>1048</v>
      </c>
      <c r="L653" s="1503"/>
      <c r="M653" s="183" t="s">
        <v>476</v>
      </c>
      <c r="N653" s="1638"/>
      <c r="O653" s="175"/>
    </row>
    <row r="654" spans="1:15" s="176" customFormat="1" ht="30" customHeight="1">
      <c r="A654" s="1741" t="s">
        <v>1074</v>
      </c>
      <c r="B654" s="105" t="s">
        <v>1041</v>
      </c>
      <c r="C654" s="1388">
        <v>200</v>
      </c>
      <c r="D654" s="1742" t="s">
        <v>1048</v>
      </c>
      <c r="E654" s="183" t="s">
        <v>640</v>
      </c>
      <c r="F654" s="1388">
        <v>200</v>
      </c>
      <c r="G654" s="1742" t="s">
        <v>1048</v>
      </c>
      <c r="H654" s="183" t="s">
        <v>640</v>
      </c>
      <c r="I654" s="1745" t="s">
        <v>1050</v>
      </c>
      <c r="J654" s="189">
        <v>200</v>
      </c>
      <c r="K654" s="203" t="s">
        <v>1048</v>
      </c>
      <c r="L654" s="1503"/>
      <c r="M654" s="183"/>
      <c r="N654" s="1637" t="s">
        <v>1272</v>
      </c>
      <c r="O654" s="175"/>
    </row>
    <row r="655" spans="1:15" s="176" customFormat="1" ht="30" customHeight="1">
      <c r="A655" s="1741"/>
      <c r="B655" s="105" t="s">
        <v>1052</v>
      </c>
      <c r="C655" s="1641"/>
      <c r="D655" s="1743"/>
      <c r="E655" s="183" t="s">
        <v>640</v>
      </c>
      <c r="F655" s="1744"/>
      <c r="G655" s="1743"/>
      <c r="H655" s="186" t="s">
        <v>1075</v>
      </c>
      <c r="I655" s="1777"/>
      <c r="J655" s="189">
        <v>200</v>
      </c>
      <c r="K655" s="203" t="s">
        <v>1048</v>
      </c>
      <c r="L655" s="1503"/>
      <c r="M655" s="183" t="s">
        <v>476</v>
      </c>
      <c r="N655" s="1638"/>
      <c r="O655" s="175"/>
    </row>
    <row r="656" spans="1:15" s="176" customFormat="1" ht="30" customHeight="1">
      <c r="A656" s="1741" t="s">
        <v>1076</v>
      </c>
      <c r="B656" s="105" t="s">
        <v>1041</v>
      </c>
      <c r="C656" s="1388" t="s">
        <v>1077</v>
      </c>
      <c r="D656" s="1742" t="s">
        <v>904</v>
      </c>
      <c r="E656" s="183" t="s">
        <v>663</v>
      </c>
      <c r="F656" s="1388">
        <v>12</v>
      </c>
      <c r="G656" s="1742" t="s">
        <v>904</v>
      </c>
      <c r="H656" s="183" t="s">
        <v>663</v>
      </c>
      <c r="I656" s="1745" t="s">
        <v>1050</v>
      </c>
      <c r="J656" s="189">
        <v>3</v>
      </c>
      <c r="K656" s="203" t="s">
        <v>904</v>
      </c>
      <c r="L656" s="1503"/>
      <c r="M656" s="183"/>
      <c r="N656" s="1637" t="s">
        <v>1273</v>
      </c>
      <c r="O656" s="175"/>
    </row>
    <row r="657" spans="1:15" s="176" customFormat="1" ht="30" customHeight="1">
      <c r="A657" s="1741"/>
      <c r="B657" s="105" t="s">
        <v>1070</v>
      </c>
      <c r="C657" s="1641"/>
      <c r="D657" s="1743"/>
      <c r="E657" s="183" t="s">
        <v>663</v>
      </c>
      <c r="F657" s="1744"/>
      <c r="G657" s="1743"/>
      <c r="H657" s="186" t="s">
        <v>1078</v>
      </c>
      <c r="I657" s="1777"/>
      <c r="J657" s="189">
        <v>3</v>
      </c>
      <c r="K657" s="203" t="s">
        <v>904</v>
      </c>
      <c r="L657" s="1503"/>
      <c r="M657" s="183" t="s">
        <v>476</v>
      </c>
      <c r="N657" s="1638"/>
      <c r="O657" s="175"/>
    </row>
    <row r="658" spans="1:15" s="176" customFormat="1" ht="30" customHeight="1">
      <c r="A658" s="1741" t="s">
        <v>1079</v>
      </c>
      <c r="B658" s="104" t="s">
        <v>1080</v>
      </c>
      <c r="C658" s="1388">
        <v>2</v>
      </c>
      <c r="D658" s="1742" t="s">
        <v>904</v>
      </c>
      <c r="E658" s="183" t="s">
        <v>668</v>
      </c>
      <c r="F658" s="1388">
        <v>2</v>
      </c>
      <c r="G658" s="1742" t="s">
        <v>904</v>
      </c>
      <c r="H658" s="183" t="s">
        <v>668</v>
      </c>
      <c r="I658" s="1745" t="s">
        <v>1081</v>
      </c>
      <c r="J658" s="189">
        <v>2</v>
      </c>
      <c r="K658" s="203" t="s">
        <v>904</v>
      </c>
      <c r="L658" s="203"/>
      <c r="M658" s="183"/>
      <c r="N658" s="1637" t="s">
        <v>1082</v>
      </c>
      <c r="O658" s="175"/>
    </row>
    <row r="659" spans="1:15" s="176" customFormat="1" ht="30" customHeight="1">
      <c r="A659" s="1741"/>
      <c r="B659" s="104" t="s">
        <v>1083</v>
      </c>
      <c r="C659" s="1641"/>
      <c r="D659" s="1743"/>
      <c r="E659" s="183" t="s">
        <v>668</v>
      </c>
      <c r="F659" s="1744"/>
      <c r="G659" s="1743"/>
      <c r="H659" s="186" t="s">
        <v>1084</v>
      </c>
      <c r="I659" s="1777"/>
      <c r="J659" s="189">
        <v>2</v>
      </c>
      <c r="K659" s="203" t="s">
        <v>904</v>
      </c>
      <c r="L659" s="203"/>
      <c r="M659" s="183" t="s">
        <v>688</v>
      </c>
      <c r="N659" s="1638"/>
      <c r="O659" s="175"/>
    </row>
    <row r="660" spans="1:15" s="176" customFormat="1" ht="30" customHeight="1">
      <c r="A660" s="1741" t="s">
        <v>1085</v>
      </c>
      <c r="B660" s="104" t="s">
        <v>1080</v>
      </c>
      <c r="C660" s="1388">
        <v>2</v>
      </c>
      <c r="D660" s="1742" t="s">
        <v>904</v>
      </c>
      <c r="E660" s="183" t="s">
        <v>668</v>
      </c>
      <c r="F660" s="1388">
        <v>2</v>
      </c>
      <c r="G660" s="1742" t="s">
        <v>904</v>
      </c>
      <c r="H660" s="183" t="s">
        <v>668</v>
      </c>
      <c r="I660" s="1745" t="s">
        <v>1081</v>
      </c>
      <c r="J660" s="189">
        <v>2</v>
      </c>
      <c r="K660" s="203" t="s">
        <v>904</v>
      </c>
      <c r="L660" s="203"/>
      <c r="M660" s="183"/>
      <c r="N660" s="1637" t="s">
        <v>1082</v>
      </c>
      <c r="O660" s="175"/>
    </row>
    <row r="661" spans="1:15" s="176" customFormat="1" ht="30" customHeight="1">
      <c r="A661" s="1741"/>
      <c r="B661" s="104" t="s">
        <v>1083</v>
      </c>
      <c r="C661" s="1641"/>
      <c r="D661" s="1743"/>
      <c r="E661" s="183" t="s">
        <v>668</v>
      </c>
      <c r="F661" s="1744"/>
      <c r="G661" s="1743"/>
      <c r="H661" s="186" t="s">
        <v>1084</v>
      </c>
      <c r="I661" s="1777"/>
      <c r="J661" s="189">
        <v>2</v>
      </c>
      <c r="K661" s="203" t="s">
        <v>904</v>
      </c>
      <c r="L661" s="203"/>
      <c r="M661" s="183" t="s">
        <v>688</v>
      </c>
      <c r="N661" s="1638"/>
      <c r="O661" s="175"/>
    </row>
    <row r="662" spans="1:15" s="176" customFormat="1" ht="30" customHeight="1">
      <c r="A662" s="1741" t="s">
        <v>1086</v>
      </c>
      <c r="B662" s="104" t="s">
        <v>1087</v>
      </c>
      <c r="C662" s="1388" t="s">
        <v>1088</v>
      </c>
      <c r="D662" s="1742" t="s">
        <v>904</v>
      </c>
      <c r="E662" s="183" t="s">
        <v>715</v>
      </c>
      <c r="F662" s="1388">
        <v>12</v>
      </c>
      <c r="G662" s="1742" t="s">
        <v>904</v>
      </c>
      <c r="H662" s="183" t="s">
        <v>715</v>
      </c>
      <c r="I662" s="1745" t="s">
        <v>1089</v>
      </c>
      <c r="J662" s="189">
        <v>12</v>
      </c>
      <c r="K662" s="203" t="s">
        <v>904</v>
      </c>
      <c r="L662" s="203"/>
      <c r="M662" s="183"/>
      <c r="N662" s="1637" t="s">
        <v>1090</v>
      </c>
      <c r="O662" s="175"/>
    </row>
    <row r="663" spans="1:15" s="176" customFormat="1" ht="30" customHeight="1">
      <c r="A663" s="1741"/>
      <c r="B663" s="104" t="s">
        <v>1091</v>
      </c>
      <c r="C663" s="1641"/>
      <c r="D663" s="1743"/>
      <c r="E663" s="183" t="s">
        <v>715</v>
      </c>
      <c r="F663" s="1744"/>
      <c r="G663" s="1743"/>
      <c r="H663" s="186" t="s">
        <v>1078</v>
      </c>
      <c r="I663" s="1777"/>
      <c r="J663" s="189">
        <v>12</v>
      </c>
      <c r="K663" s="203" t="s">
        <v>904</v>
      </c>
      <c r="L663" s="203"/>
      <c r="M663" s="183" t="s">
        <v>688</v>
      </c>
      <c r="N663" s="1638"/>
      <c r="O663" s="175"/>
    </row>
    <row r="664" spans="1:15" s="176" customFormat="1" ht="30" customHeight="1">
      <c r="A664" s="1741" t="s">
        <v>1092</v>
      </c>
      <c r="B664" s="105" t="s">
        <v>1041</v>
      </c>
      <c r="C664" s="1388" t="s">
        <v>1093</v>
      </c>
      <c r="D664" s="1742" t="s">
        <v>904</v>
      </c>
      <c r="E664" s="183" t="s">
        <v>716</v>
      </c>
      <c r="F664" s="1388">
        <v>8</v>
      </c>
      <c r="G664" s="1742" t="s">
        <v>904</v>
      </c>
      <c r="H664" s="183" t="s">
        <v>571</v>
      </c>
      <c r="I664" s="1745" t="s">
        <v>1094</v>
      </c>
      <c r="J664" s="189">
        <v>8</v>
      </c>
      <c r="K664" s="203" t="s">
        <v>904</v>
      </c>
      <c r="L664" s="1503"/>
      <c r="M664" s="183"/>
      <c r="N664" s="1637" t="s">
        <v>1095</v>
      </c>
      <c r="O664" s="175"/>
    </row>
    <row r="665" spans="1:15" s="176" customFormat="1" ht="30" customHeight="1">
      <c r="A665" s="1741"/>
      <c r="B665" s="105" t="s">
        <v>1070</v>
      </c>
      <c r="C665" s="1641"/>
      <c r="D665" s="1743"/>
      <c r="E665" s="183" t="s">
        <v>716</v>
      </c>
      <c r="F665" s="1744"/>
      <c r="G665" s="1743"/>
      <c r="H665" s="186" t="s">
        <v>1096</v>
      </c>
      <c r="I665" s="1777"/>
      <c r="J665" s="189">
        <v>8</v>
      </c>
      <c r="K665" s="203" t="s">
        <v>904</v>
      </c>
      <c r="L665" s="1503"/>
      <c r="M665" s="183" t="s">
        <v>688</v>
      </c>
      <c r="N665" s="1638"/>
      <c r="O665" s="175"/>
    </row>
    <row r="666" spans="1:15" s="176" customFormat="1" ht="30" customHeight="1">
      <c r="A666" s="1741" t="s">
        <v>1097</v>
      </c>
      <c r="B666" s="105" t="s">
        <v>1041</v>
      </c>
      <c r="C666" s="1388">
        <v>55</v>
      </c>
      <c r="D666" s="1742" t="s">
        <v>1048</v>
      </c>
      <c r="E666" s="183" t="s">
        <v>716</v>
      </c>
      <c r="F666" s="1388">
        <v>55</v>
      </c>
      <c r="G666" s="1742" t="s">
        <v>1048</v>
      </c>
      <c r="H666" s="183" t="s">
        <v>716</v>
      </c>
      <c r="I666" s="1745" t="s">
        <v>1050</v>
      </c>
      <c r="J666" s="189">
        <v>55</v>
      </c>
      <c r="K666" s="203" t="s">
        <v>1048</v>
      </c>
      <c r="L666" s="1503"/>
      <c r="M666" s="183"/>
      <c r="N666" s="1637" t="s">
        <v>1098</v>
      </c>
      <c r="O666" s="175"/>
    </row>
    <row r="667" spans="1:15" s="176" customFormat="1" ht="30" customHeight="1">
      <c r="A667" s="1741"/>
      <c r="B667" s="105" t="s">
        <v>1052</v>
      </c>
      <c r="C667" s="1641"/>
      <c r="D667" s="1743"/>
      <c r="E667" s="183" t="s">
        <v>716</v>
      </c>
      <c r="F667" s="1744"/>
      <c r="G667" s="1743"/>
      <c r="H667" s="186" t="s">
        <v>1075</v>
      </c>
      <c r="I667" s="1777"/>
      <c r="J667" s="189">
        <v>55</v>
      </c>
      <c r="K667" s="203" t="s">
        <v>1048</v>
      </c>
      <c r="L667" s="1503"/>
      <c r="M667" s="183" t="s">
        <v>688</v>
      </c>
      <c r="N667" s="1638"/>
      <c r="O667" s="175"/>
    </row>
    <row r="668" spans="1:15" s="176" customFormat="1" ht="30" customHeight="1">
      <c r="A668" s="1741" t="s">
        <v>1099</v>
      </c>
      <c r="B668" s="104" t="s">
        <v>1087</v>
      </c>
      <c r="C668" s="1388" t="s">
        <v>1100</v>
      </c>
      <c r="D668" s="1742" t="s">
        <v>459</v>
      </c>
      <c r="E668" s="183" t="s">
        <v>678</v>
      </c>
      <c r="F668" s="1388">
        <v>12</v>
      </c>
      <c r="G668" s="1742" t="s">
        <v>459</v>
      </c>
      <c r="H668" s="183" t="s">
        <v>678</v>
      </c>
      <c r="I668" s="1745" t="s">
        <v>1101</v>
      </c>
      <c r="J668" s="189">
        <v>12</v>
      </c>
      <c r="K668" s="203" t="s">
        <v>459</v>
      </c>
      <c r="L668" s="203"/>
      <c r="M668" s="183"/>
      <c r="N668" s="1637" t="s">
        <v>1102</v>
      </c>
      <c r="O668" s="175"/>
    </row>
    <row r="669" spans="1:15" s="176" customFormat="1" ht="30" customHeight="1">
      <c r="A669" s="1741"/>
      <c r="B669" s="104" t="s">
        <v>1091</v>
      </c>
      <c r="C669" s="1641"/>
      <c r="D669" s="1743"/>
      <c r="E669" s="183" t="s">
        <v>678</v>
      </c>
      <c r="F669" s="1744"/>
      <c r="G669" s="1743"/>
      <c r="H669" s="186" t="s">
        <v>878</v>
      </c>
      <c r="I669" s="1777"/>
      <c r="J669" s="189">
        <v>12</v>
      </c>
      <c r="K669" s="203" t="s">
        <v>459</v>
      </c>
      <c r="L669" s="203"/>
      <c r="M669" s="183" t="s">
        <v>688</v>
      </c>
      <c r="N669" s="1638"/>
      <c r="O669" s="175"/>
    </row>
    <row r="670" spans="1:15" s="176" customFormat="1" ht="30" customHeight="1">
      <c r="A670" s="1741" t="s">
        <v>1103</v>
      </c>
      <c r="B670" s="105" t="s">
        <v>1041</v>
      </c>
      <c r="C670" s="1388">
        <v>65</v>
      </c>
      <c r="D670" s="1742" t="s">
        <v>1048</v>
      </c>
      <c r="E670" s="183" t="s">
        <v>721</v>
      </c>
      <c r="F670" s="1388">
        <v>65</v>
      </c>
      <c r="G670" s="1742" t="s">
        <v>1048</v>
      </c>
      <c r="H670" s="183" t="s">
        <v>721</v>
      </c>
      <c r="I670" s="1745" t="s">
        <v>1050</v>
      </c>
      <c r="J670" s="189">
        <v>65</v>
      </c>
      <c r="K670" s="203" t="s">
        <v>1048</v>
      </c>
      <c r="L670" s="1503"/>
      <c r="M670" s="183"/>
      <c r="N670" s="1637" t="s">
        <v>1104</v>
      </c>
      <c r="O670" s="175"/>
    </row>
    <row r="671" spans="1:15" s="176" customFormat="1" ht="30" customHeight="1">
      <c r="A671" s="1741"/>
      <c r="B671" s="105" t="s">
        <v>1052</v>
      </c>
      <c r="C671" s="1641"/>
      <c r="D671" s="1743"/>
      <c r="E671" s="183" t="s">
        <v>721</v>
      </c>
      <c r="F671" s="1744"/>
      <c r="G671" s="1743"/>
      <c r="H671" s="186" t="s">
        <v>1105</v>
      </c>
      <c r="I671" s="1777"/>
      <c r="J671" s="189">
        <v>65</v>
      </c>
      <c r="K671" s="203" t="s">
        <v>1048</v>
      </c>
      <c r="L671" s="1503"/>
      <c r="M671" s="183" t="s">
        <v>688</v>
      </c>
      <c r="N671" s="1638"/>
      <c r="O671" s="175"/>
    </row>
    <row r="672" spans="1:15" s="176" customFormat="1" ht="30" customHeight="1">
      <c r="A672" s="1741" t="s">
        <v>1106</v>
      </c>
      <c r="B672" s="105" t="s">
        <v>1041</v>
      </c>
      <c r="C672" s="1388">
        <v>120</v>
      </c>
      <c r="D672" s="1742" t="s">
        <v>1048</v>
      </c>
      <c r="E672" s="183" t="s">
        <v>687</v>
      </c>
      <c r="F672" s="1388">
        <v>120</v>
      </c>
      <c r="G672" s="1742" t="s">
        <v>1048</v>
      </c>
      <c r="H672" s="183" t="s">
        <v>687</v>
      </c>
      <c r="I672" s="1745" t="s">
        <v>1050</v>
      </c>
      <c r="J672" s="189">
        <v>120</v>
      </c>
      <c r="K672" s="203" t="s">
        <v>1048</v>
      </c>
      <c r="L672" s="1503"/>
      <c r="M672" s="183"/>
      <c r="N672" s="1637" t="s">
        <v>1107</v>
      </c>
      <c r="O672" s="175"/>
    </row>
    <row r="673" spans="1:15" s="176" customFormat="1" ht="30" customHeight="1">
      <c r="A673" s="1741"/>
      <c r="B673" s="105" t="s">
        <v>1052</v>
      </c>
      <c r="C673" s="1641"/>
      <c r="D673" s="1743"/>
      <c r="E673" s="183" t="s">
        <v>687</v>
      </c>
      <c r="F673" s="1744"/>
      <c r="G673" s="1743"/>
      <c r="H673" s="186" t="s">
        <v>1108</v>
      </c>
      <c r="I673" s="1777"/>
      <c r="J673" s="189">
        <v>120</v>
      </c>
      <c r="K673" s="203" t="s">
        <v>1048</v>
      </c>
      <c r="L673" s="1503"/>
      <c r="M673" s="183" t="s">
        <v>688</v>
      </c>
      <c r="N673" s="1638"/>
      <c r="O673" s="175"/>
    </row>
    <row r="674" spans="1:15" s="176" customFormat="1" ht="30" customHeight="1">
      <c r="A674" s="1741" t="s">
        <v>1109</v>
      </c>
      <c r="B674" s="105" t="s">
        <v>1110</v>
      </c>
      <c r="C674" s="1388" t="s">
        <v>1111</v>
      </c>
      <c r="D674" s="1742" t="s">
        <v>904</v>
      </c>
      <c r="E674" s="183" t="s">
        <v>536</v>
      </c>
      <c r="F674" s="1388">
        <v>3</v>
      </c>
      <c r="G674" s="1742" t="s">
        <v>904</v>
      </c>
      <c r="H674" s="183" t="s">
        <v>536</v>
      </c>
      <c r="I674" s="1745" t="s">
        <v>1094</v>
      </c>
      <c r="J674" s="189">
        <v>3</v>
      </c>
      <c r="K674" s="203" t="s">
        <v>904</v>
      </c>
      <c r="L674" s="1503"/>
      <c r="M674" s="183"/>
      <c r="N674" s="1637" t="s">
        <v>1112</v>
      </c>
      <c r="O674" s="175"/>
    </row>
    <row r="675" spans="1:15" s="176" customFormat="1" ht="30" customHeight="1">
      <c r="A675" s="1741"/>
      <c r="B675" s="105" t="s">
        <v>1113</v>
      </c>
      <c r="C675" s="1641"/>
      <c r="D675" s="1743"/>
      <c r="E675" s="183" t="s">
        <v>536</v>
      </c>
      <c r="F675" s="1744"/>
      <c r="G675" s="1743"/>
      <c r="H675" s="186" t="s">
        <v>1046</v>
      </c>
      <c r="I675" s="1777"/>
      <c r="J675" s="189">
        <v>3</v>
      </c>
      <c r="K675" s="203" t="s">
        <v>904</v>
      </c>
      <c r="L675" s="1503"/>
      <c r="M675" s="183" t="s">
        <v>688</v>
      </c>
      <c r="N675" s="1638"/>
      <c r="O675" s="175"/>
    </row>
    <row r="676" spans="1:15" s="176" customFormat="1" ht="30" customHeight="1">
      <c r="A676" s="1770" t="s">
        <v>1114</v>
      </c>
      <c r="B676" s="105" t="s">
        <v>1041</v>
      </c>
      <c r="C676" s="1772">
        <v>1</v>
      </c>
      <c r="D676" s="1742" t="s">
        <v>129</v>
      </c>
      <c r="E676" s="183" t="s">
        <v>1049</v>
      </c>
      <c r="F676" s="1774">
        <v>5</v>
      </c>
      <c r="G676" s="1742" t="s">
        <v>1048</v>
      </c>
      <c r="H676" s="183" t="s">
        <v>1049</v>
      </c>
      <c r="I676" s="1775" t="s">
        <v>1041</v>
      </c>
      <c r="J676" s="189">
        <v>5</v>
      </c>
      <c r="K676" s="203" t="s">
        <v>959</v>
      </c>
      <c r="L676" s="1766" t="s">
        <v>444</v>
      </c>
      <c r="M676" s="183"/>
      <c r="N676" s="1768" t="s">
        <v>1115</v>
      </c>
      <c r="O676" s="175"/>
    </row>
    <row r="677" spans="1:15" s="176" customFormat="1" ht="30" customHeight="1">
      <c r="A677" s="1771"/>
      <c r="B677" s="183" t="s">
        <v>1116</v>
      </c>
      <c r="C677" s="1773"/>
      <c r="D677" s="1743"/>
      <c r="E677" s="183" t="s">
        <v>1049</v>
      </c>
      <c r="F677" s="1744"/>
      <c r="G677" s="1743"/>
      <c r="H677" s="183" t="s">
        <v>1053</v>
      </c>
      <c r="I677" s="1776"/>
      <c r="J677" s="189">
        <v>5</v>
      </c>
      <c r="K677" s="203" t="s">
        <v>959</v>
      </c>
      <c r="L677" s="1767"/>
      <c r="M677" s="183" t="s">
        <v>476</v>
      </c>
      <c r="N677" s="1769"/>
      <c r="O677" s="175"/>
    </row>
    <row r="678" spans="1:15" s="176" customFormat="1" ht="30" customHeight="1">
      <c r="A678" s="1741" t="s">
        <v>1117</v>
      </c>
      <c r="B678" s="164" t="s">
        <v>1118</v>
      </c>
      <c r="C678" s="1388">
        <v>1</v>
      </c>
      <c r="D678" s="1742" t="s">
        <v>129</v>
      </c>
      <c r="E678" s="105" t="s">
        <v>678</v>
      </c>
      <c r="F678" s="1388" t="s">
        <v>1119</v>
      </c>
      <c r="G678" s="1742"/>
      <c r="H678" s="183" t="s">
        <v>678</v>
      </c>
      <c r="I678" s="1761" t="s">
        <v>886</v>
      </c>
      <c r="J678" s="104" t="s">
        <v>1120</v>
      </c>
      <c r="K678" s="203"/>
      <c r="L678" s="1503"/>
      <c r="M678" s="105" t="s">
        <v>488</v>
      </c>
      <c r="N678" s="1590" t="s">
        <v>1121</v>
      </c>
      <c r="O678" s="175"/>
    </row>
    <row r="679" spans="1:15" s="176" customFormat="1" ht="30" customHeight="1">
      <c r="A679" s="1741"/>
      <c r="B679" s="164" t="s">
        <v>1908</v>
      </c>
      <c r="C679" s="1641"/>
      <c r="D679" s="1743"/>
      <c r="E679" s="105" t="s">
        <v>678</v>
      </c>
      <c r="F679" s="1641"/>
      <c r="G679" s="1743"/>
      <c r="H679" s="105" t="s">
        <v>1123</v>
      </c>
      <c r="I679" s="1765"/>
      <c r="J679" s="104" t="s">
        <v>1123</v>
      </c>
      <c r="K679" s="203"/>
      <c r="L679" s="1503"/>
      <c r="M679" s="105" t="s">
        <v>688</v>
      </c>
      <c r="N679" s="1590"/>
      <c r="O679" s="175"/>
    </row>
    <row r="680" spans="1:15" s="176" customFormat="1" ht="30" customHeight="1">
      <c r="A680" s="1741" t="s">
        <v>1124</v>
      </c>
      <c r="B680" s="164" t="s">
        <v>1125</v>
      </c>
      <c r="C680" s="1388">
        <v>1</v>
      </c>
      <c r="D680" s="1742" t="s">
        <v>129</v>
      </c>
      <c r="E680" s="105" t="s">
        <v>678</v>
      </c>
      <c r="F680" s="1388" t="s">
        <v>1126</v>
      </c>
      <c r="G680" s="1742"/>
      <c r="H680" s="183" t="s">
        <v>678</v>
      </c>
      <c r="I680" s="1761" t="s">
        <v>886</v>
      </c>
      <c r="J680" s="104" t="s">
        <v>1127</v>
      </c>
      <c r="K680" s="203" t="s">
        <v>1048</v>
      </c>
      <c r="L680" s="1503"/>
      <c r="M680" s="105" t="s">
        <v>488</v>
      </c>
      <c r="N680" s="1590" t="s">
        <v>1128</v>
      </c>
      <c r="O680" s="175"/>
    </row>
    <row r="681" spans="1:15" s="176" customFormat="1" ht="30" customHeight="1">
      <c r="A681" s="1741"/>
      <c r="B681" s="164" t="s">
        <v>1129</v>
      </c>
      <c r="C681" s="1641"/>
      <c r="D681" s="1743"/>
      <c r="E681" s="105" t="s">
        <v>678</v>
      </c>
      <c r="F681" s="1641"/>
      <c r="G681" s="1743"/>
      <c r="H681" s="105" t="s">
        <v>1130</v>
      </c>
      <c r="I681" s="1765"/>
      <c r="J681" s="104" t="s">
        <v>1130</v>
      </c>
      <c r="K681" s="203" t="s">
        <v>1048</v>
      </c>
      <c r="L681" s="1503"/>
      <c r="M681" s="105" t="s">
        <v>688</v>
      </c>
      <c r="N681" s="1590"/>
      <c r="O681" s="175"/>
    </row>
    <row r="682" spans="1:15" s="176" customFormat="1" ht="30" customHeight="1">
      <c r="A682" s="1741" t="s">
        <v>1131</v>
      </c>
      <c r="B682" s="164" t="s">
        <v>1132</v>
      </c>
      <c r="C682" s="1388" t="s">
        <v>1133</v>
      </c>
      <c r="D682" s="1742" t="s">
        <v>1048</v>
      </c>
      <c r="E682" s="105" t="s">
        <v>863</v>
      </c>
      <c r="F682" s="1388" t="s">
        <v>1133</v>
      </c>
      <c r="G682" s="1742" t="s">
        <v>1048</v>
      </c>
      <c r="H682" s="105" t="s">
        <v>863</v>
      </c>
      <c r="I682" s="1761" t="s">
        <v>886</v>
      </c>
      <c r="J682" s="104" t="s">
        <v>1133</v>
      </c>
      <c r="K682" s="203" t="s">
        <v>1048</v>
      </c>
      <c r="L682" s="1503"/>
      <c r="M682" s="105" t="s">
        <v>488</v>
      </c>
      <c r="N682" s="1590" t="s">
        <v>1134</v>
      </c>
      <c r="O682" s="175"/>
    </row>
    <row r="683" spans="1:15" s="176" customFormat="1" ht="30" customHeight="1" thickBot="1">
      <c r="A683" s="1758"/>
      <c r="B683" s="211" t="s">
        <v>1135</v>
      </c>
      <c r="C683" s="1759"/>
      <c r="D683" s="1760"/>
      <c r="E683" s="212" t="s">
        <v>863</v>
      </c>
      <c r="F683" s="1759"/>
      <c r="G683" s="1760"/>
      <c r="H683" s="212" t="s">
        <v>1133</v>
      </c>
      <c r="I683" s="1762"/>
      <c r="J683" s="213" t="s">
        <v>1133</v>
      </c>
      <c r="K683" s="214" t="s">
        <v>1048</v>
      </c>
      <c r="L683" s="1763"/>
      <c r="M683" s="212" t="s">
        <v>688</v>
      </c>
      <c r="N683" s="1764"/>
      <c r="O683" s="175"/>
    </row>
    <row r="684" spans="1:15" s="176" customFormat="1" ht="30" customHeight="1">
      <c r="A684" s="1750">
        <v>67</v>
      </c>
      <c r="B684" s="215" t="s">
        <v>967</v>
      </c>
      <c r="C684" s="1752">
        <v>712</v>
      </c>
      <c r="D684" s="1754" t="s">
        <v>315</v>
      </c>
      <c r="E684" s="216" t="s">
        <v>968</v>
      </c>
      <c r="F684" s="1756" t="s">
        <v>969</v>
      </c>
      <c r="G684" s="1754" t="s">
        <v>459</v>
      </c>
      <c r="H684" s="216" t="s">
        <v>968</v>
      </c>
      <c r="I684" s="1674" t="s">
        <v>970</v>
      </c>
      <c r="J684" s="217">
        <v>712</v>
      </c>
      <c r="K684" s="218" t="s">
        <v>889</v>
      </c>
      <c r="L684" s="1747"/>
      <c r="M684" s="219" t="s">
        <v>971</v>
      </c>
      <c r="N684" s="1749" t="s">
        <v>972</v>
      </c>
      <c r="O684" s="175"/>
    </row>
    <row r="685" spans="1:15" s="176" customFormat="1" ht="30" customHeight="1">
      <c r="A685" s="1751"/>
      <c r="B685" s="171" t="s">
        <v>318</v>
      </c>
      <c r="C685" s="1753"/>
      <c r="D685" s="1755"/>
      <c r="E685" s="140" t="s">
        <v>968</v>
      </c>
      <c r="F685" s="1757"/>
      <c r="G685" s="1755"/>
      <c r="H685" s="174" t="s">
        <v>885</v>
      </c>
      <c r="I685" s="1675"/>
      <c r="J685" s="189">
        <v>3</v>
      </c>
      <c r="K685" s="187" t="s">
        <v>459</v>
      </c>
      <c r="L685" s="1748"/>
      <c r="M685" s="183" t="s">
        <v>476</v>
      </c>
      <c r="N685" s="1590"/>
      <c r="O685" s="175"/>
    </row>
    <row r="686" spans="1:15" s="176" customFormat="1" ht="30" customHeight="1">
      <c r="A686" s="220"/>
      <c r="B686" s="221"/>
      <c r="C686" s="210"/>
      <c r="D686" s="205"/>
      <c r="E686" s="140"/>
      <c r="F686" s="222"/>
      <c r="G686" s="205"/>
      <c r="H686" s="174"/>
      <c r="I686" s="232"/>
      <c r="J686" s="189"/>
      <c r="K686" s="187"/>
      <c r="L686" s="167"/>
      <c r="M686" s="183"/>
      <c r="N686" s="223"/>
      <c r="O686" s="175"/>
    </row>
    <row r="687" spans="1:15" s="176" customFormat="1" ht="30" customHeight="1">
      <c r="A687" s="220"/>
      <c r="B687" s="221"/>
      <c r="C687" s="210"/>
      <c r="D687" s="205"/>
      <c r="E687" s="140"/>
      <c r="F687" s="222"/>
      <c r="G687" s="205"/>
      <c r="H687" s="174"/>
      <c r="I687" s="232"/>
      <c r="J687" s="189"/>
      <c r="K687" s="187"/>
      <c r="L687" s="167"/>
      <c r="M687" s="183"/>
      <c r="N687" s="223"/>
      <c r="O687" s="175"/>
    </row>
    <row r="688" spans="1:15" s="176" customFormat="1" ht="30" customHeight="1">
      <c r="A688" s="1741" t="s">
        <v>1153</v>
      </c>
      <c r="B688" s="210" t="s">
        <v>1141</v>
      </c>
      <c r="C688" s="1388">
        <v>1</v>
      </c>
      <c r="D688" s="1742" t="s">
        <v>129</v>
      </c>
      <c r="E688" s="183" t="s">
        <v>1150</v>
      </c>
      <c r="F688" s="1388">
        <v>2</v>
      </c>
      <c r="G688" s="1742" t="s">
        <v>1143</v>
      </c>
      <c r="H688" s="183" t="s">
        <v>1150</v>
      </c>
      <c r="I688" s="1745" t="s">
        <v>1152</v>
      </c>
      <c r="J688" s="189">
        <v>66.510000000000005</v>
      </c>
      <c r="K688" s="203" t="s">
        <v>740</v>
      </c>
      <c r="L688" s="1503"/>
      <c r="M688" s="183"/>
      <c r="N688" s="1739" t="s">
        <v>1151</v>
      </c>
      <c r="O688" s="175"/>
    </row>
    <row r="689" spans="1:15" s="176" customFormat="1" ht="30" customHeight="1">
      <c r="A689" s="1741"/>
      <c r="B689" s="183" t="s">
        <v>1138</v>
      </c>
      <c r="C689" s="1641"/>
      <c r="D689" s="1743"/>
      <c r="E689" s="183" t="s">
        <v>1150</v>
      </c>
      <c r="F689" s="1641"/>
      <c r="G689" s="1743"/>
      <c r="H689" s="224" t="s">
        <v>1149</v>
      </c>
      <c r="I689" s="1746"/>
      <c r="J689" s="189">
        <v>2</v>
      </c>
      <c r="K689" s="203" t="s">
        <v>1143</v>
      </c>
      <c r="L689" s="1503"/>
      <c r="M689" s="183" t="s">
        <v>476</v>
      </c>
      <c r="N689" s="1740"/>
      <c r="O689" s="175"/>
    </row>
    <row r="690" spans="1:15" s="176" customFormat="1" ht="30" customHeight="1">
      <c r="A690" s="1741" t="s">
        <v>1148</v>
      </c>
      <c r="B690" s="210" t="s">
        <v>1141</v>
      </c>
      <c r="C690" s="1388">
        <v>1</v>
      </c>
      <c r="D690" s="1742" t="s">
        <v>129</v>
      </c>
      <c r="E690" s="183" t="s">
        <v>1145</v>
      </c>
      <c r="F690" s="1388">
        <v>4</v>
      </c>
      <c r="G690" s="1742" t="s">
        <v>1147</v>
      </c>
      <c r="H690" s="183" t="s">
        <v>1145</v>
      </c>
      <c r="I690" s="1745" t="s">
        <v>1140</v>
      </c>
      <c r="J690" s="189">
        <v>66.510000000000005</v>
      </c>
      <c r="K690" s="203" t="s">
        <v>740</v>
      </c>
      <c r="L690" s="1503"/>
      <c r="M690" s="183"/>
      <c r="N690" s="1739" t="s">
        <v>1146</v>
      </c>
      <c r="O690" s="175"/>
    </row>
    <row r="691" spans="1:15" s="176" customFormat="1" ht="30" customHeight="1">
      <c r="A691" s="1741"/>
      <c r="B691" s="183" t="s">
        <v>1138</v>
      </c>
      <c r="C691" s="1641"/>
      <c r="D691" s="1743"/>
      <c r="E691" s="183" t="s">
        <v>1145</v>
      </c>
      <c r="F691" s="1641"/>
      <c r="G691" s="1743"/>
      <c r="H691" s="224" t="s">
        <v>1144</v>
      </c>
      <c r="I691" s="1746"/>
      <c r="J691" s="189">
        <v>2</v>
      </c>
      <c r="K691" s="203" t="s">
        <v>1143</v>
      </c>
      <c r="L691" s="1503"/>
      <c r="M691" s="183" t="s">
        <v>476</v>
      </c>
      <c r="N691" s="1740"/>
      <c r="O691" s="175"/>
    </row>
    <row r="692" spans="1:15" s="176" customFormat="1" ht="30" customHeight="1">
      <c r="A692" s="1741" t="s">
        <v>1142</v>
      </c>
      <c r="B692" s="210" t="s">
        <v>1141</v>
      </c>
      <c r="C692" s="1388">
        <v>1</v>
      </c>
      <c r="D692" s="1742" t="s">
        <v>129</v>
      </c>
      <c r="E692" s="183" t="s">
        <v>1137</v>
      </c>
      <c r="F692" s="1388">
        <v>1</v>
      </c>
      <c r="G692" s="1742" t="s">
        <v>129</v>
      </c>
      <c r="H692" s="183" t="s">
        <v>1137</v>
      </c>
      <c r="I692" s="1745" t="s">
        <v>1140</v>
      </c>
      <c r="J692" s="189">
        <v>703</v>
      </c>
      <c r="K692" s="203" t="s">
        <v>460</v>
      </c>
      <c r="L692" s="1503"/>
      <c r="M692" s="183"/>
      <c r="N692" s="1739" t="s">
        <v>1139</v>
      </c>
      <c r="O692" s="175"/>
    </row>
    <row r="693" spans="1:15" s="176" customFormat="1" ht="30" customHeight="1">
      <c r="A693" s="1741"/>
      <c r="B693" s="183" t="s">
        <v>1138</v>
      </c>
      <c r="C693" s="1641"/>
      <c r="D693" s="1743"/>
      <c r="E693" s="183" t="s">
        <v>1137</v>
      </c>
      <c r="F693" s="1744"/>
      <c r="G693" s="1743"/>
      <c r="H693" s="224" t="s">
        <v>1136</v>
      </c>
      <c r="I693" s="1746"/>
      <c r="J693" s="189">
        <v>1</v>
      </c>
      <c r="K693" s="203" t="s">
        <v>129</v>
      </c>
      <c r="L693" s="1503"/>
      <c r="M693" s="183" t="s">
        <v>476</v>
      </c>
      <c r="N693" s="1740"/>
      <c r="O693" s="175"/>
    </row>
    <row r="694" spans="1:15" s="176" customFormat="1" ht="30" customHeight="1">
      <c r="A694" s="225"/>
      <c r="B694" s="183"/>
      <c r="C694" s="226"/>
      <c r="D694" s="227"/>
      <c r="E694" s="183"/>
      <c r="F694" s="228"/>
      <c r="G694" s="229"/>
      <c r="H694" s="183"/>
      <c r="I694" s="233"/>
      <c r="J694" s="189"/>
      <c r="K694" s="203"/>
      <c r="L694" s="231"/>
      <c r="M694" s="183"/>
      <c r="N694" s="159"/>
      <c r="O694" s="175"/>
    </row>
    <row r="695" spans="1:15" s="176" customFormat="1" ht="30" customHeight="1">
      <c r="A695" s="225"/>
      <c r="B695" s="183"/>
      <c r="C695" s="226"/>
      <c r="D695" s="227"/>
      <c r="E695" s="183"/>
      <c r="F695" s="228"/>
      <c r="G695" s="229"/>
      <c r="H695" s="183"/>
      <c r="I695" s="233"/>
      <c r="J695" s="189"/>
      <c r="K695" s="203"/>
      <c r="L695" s="231"/>
      <c r="M695" s="183"/>
      <c r="N695" s="159"/>
      <c r="O695" s="175"/>
    </row>
    <row r="696" spans="1:15" s="176" customFormat="1" ht="30" customHeight="1">
      <c r="A696" s="225"/>
      <c r="B696" s="183"/>
      <c r="C696" s="226"/>
      <c r="D696" s="227"/>
      <c r="E696" s="183"/>
      <c r="F696" s="228"/>
      <c r="G696" s="229"/>
      <c r="H696" s="183"/>
      <c r="I696" s="233"/>
      <c r="J696" s="189"/>
      <c r="K696" s="203"/>
      <c r="L696" s="231"/>
      <c r="M696" s="183"/>
      <c r="N696" s="159"/>
      <c r="O696" s="175"/>
    </row>
    <row r="697" spans="1:15" s="176" customFormat="1" ht="30" customHeight="1">
      <c r="A697" s="225"/>
      <c r="B697" s="183"/>
      <c r="C697" s="226"/>
      <c r="D697" s="227"/>
      <c r="E697" s="183"/>
      <c r="F697" s="228"/>
      <c r="G697" s="229"/>
      <c r="H697" s="183"/>
      <c r="I697" s="233"/>
      <c r="J697" s="189"/>
      <c r="K697" s="203"/>
      <c r="L697" s="231"/>
      <c r="M697" s="183"/>
      <c r="N697" s="159"/>
      <c r="O697" s="175"/>
    </row>
    <row r="698" spans="1:15" s="176" customFormat="1" ht="30" customHeight="1">
      <c r="A698" s="225"/>
      <c r="B698" s="183"/>
      <c r="C698" s="226"/>
      <c r="D698" s="227"/>
      <c r="E698" s="183"/>
      <c r="F698" s="228"/>
      <c r="G698" s="229"/>
      <c r="H698" s="183"/>
      <c r="I698" s="233"/>
      <c r="J698" s="189"/>
      <c r="K698" s="203"/>
      <c r="L698" s="231"/>
      <c r="M698" s="183"/>
      <c r="N698" s="159"/>
      <c r="O698" s="175"/>
    </row>
    <row r="699" spans="1:15" s="176" customFormat="1" ht="30" customHeight="1">
      <c r="A699" s="225"/>
      <c r="B699" s="183"/>
      <c r="C699" s="226"/>
      <c r="D699" s="227"/>
      <c r="E699" s="183"/>
      <c r="F699" s="228"/>
      <c r="G699" s="229"/>
      <c r="H699" s="183"/>
      <c r="I699" s="233"/>
      <c r="J699" s="189"/>
      <c r="K699" s="203"/>
      <c r="L699" s="231"/>
      <c r="M699" s="183"/>
      <c r="N699" s="159"/>
      <c r="O699" s="175"/>
    </row>
    <row r="700" spans="1:15" s="176" customFormat="1" ht="30" customHeight="1">
      <c r="A700" s="225"/>
      <c r="B700" s="183"/>
      <c r="C700" s="226"/>
      <c r="D700" s="227"/>
      <c r="E700" s="183"/>
      <c r="F700" s="228"/>
      <c r="G700" s="229"/>
      <c r="H700" s="183"/>
      <c r="I700" s="233"/>
      <c r="J700" s="189"/>
      <c r="K700" s="203"/>
      <c r="L700" s="231"/>
      <c r="M700" s="183"/>
      <c r="N700" s="159"/>
      <c r="O700" s="175"/>
    </row>
    <row r="701" spans="1:15" s="176" customFormat="1" ht="30" customHeight="1">
      <c r="A701" s="225"/>
      <c r="B701" s="183"/>
      <c r="C701" s="226"/>
      <c r="D701" s="227"/>
      <c r="E701" s="183"/>
      <c r="F701" s="228"/>
      <c r="G701" s="229"/>
      <c r="H701" s="183"/>
      <c r="I701" s="233"/>
      <c r="J701" s="189"/>
      <c r="K701" s="203"/>
      <c r="L701" s="231"/>
      <c r="M701" s="183"/>
      <c r="N701" s="159"/>
      <c r="O701" s="175"/>
    </row>
    <row r="702" spans="1:15" s="176" customFormat="1" ht="30" customHeight="1">
      <c r="A702" s="225"/>
      <c r="B702" s="183"/>
      <c r="C702" s="226"/>
      <c r="D702" s="227"/>
      <c r="E702" s="183"/>
      <c r="F702" s="228"/>
      <c r="G702" s="229"/>
      <c r="H702" s="183"/>
      <c r="I702" s="233"/>
      <c r="J702" s="189"/>
      <c r="K702" s="203"/>
      <c r="L702" s="231"/>
      <c r="M702" s="183"/>
      <c r="N702" s="159"/>
      <c r="O702" s="175"/>
    </row>
    <row r="703" spans="1:15" s="176" customFormat="1" ht="30" customHeight="1">
      <c r="A703" s="225"/>
      <c r="B703" s="183"/>
      <c r="C703" s="226"/>
      <c r="D703" s="227"/>
      <c r="E703" s="183"/>
      <c r="F703" s="228"/>
      <c r="G703" s="229"/>
      <c r="H703" s="183"/>
      <c r="I703" s="233"/>
      <c r="J703" s="189"/>
      <c r="K703" s="203"/>
      <c r="L703" s="231"/>
      <c r="M703" s="183"/>
      <c r="N703" s="159"/>
      <c r="O703" s="175"/>
    </row>
    <row r="704" spans="1:15" s="176" customFormat="1" ht="30" customHeight="1">
      <c r="A704" s="225"/>
      <c r="B704" s="183"/>
      <c r="C704" s="226"/>
      <c r="D704" s="227"/>
      <c r="E704" s="183"/>
      <c r="F704" s="228"/>
      <c r="G704" s="229"/>
      <c r="H704" s="183"/>
      <c r="I704" s="233"/>
      <c r="J704" s="189"/>
      <c r="K704" s="203"/>
      <c r="L704" s="231"/>
      <c r="M704" s="183"/>
      <c r="N704" s="159"/>
      <c r="O704" s="175"/>
    </row>
    <row r="705" spans="1:15" s="176" customFormat="1" ht="30" customHeight="1">
      <c r="A705" s="225"/>
      <c r="B705" s="183"/>
      <c r="C705" s="226"/>
      <c r="D705" s="227"/>
      <c r="E705" s="183"/>
      <c r="F705" s="228"/>
      <c r="G705" s="229"/>
      <c r="H705" s="183"/>
      <c r="I705" s="233"/>
      <c r="J705" s="189"/>
      <c r="K705" s="203"/>
      <c r="L705" s="231"/>
      <c r="M705" s="183"/>
      <c r="N705" s="159"/>
      <c r="O705" s="175"/>
    </row>
    <row r="706" spans="1:15" s="176" customFormat="1" ht="30" customHeight="1">
      <c r="A706" s="225"/>
      <c r="B706" s="183"/>
      <c r="C706" s="226"/>
      <c r="D706" s="227"/>
      <c r="E706" s="183"/>
      <c r="F706" s="228"/>
      <c r="G706" s="229"/>
      <c r="H706" s="183"/>
      <c r="I706" s="233"/>
      <c r="J706" s="189"/>
      <c r="K706" s="203"/>
      <c r="L706" s="231"/>
      <c r="M706" s="183"/>
      <c r="N706" s="159"/>
      <c r="O706" s="175"/>
    </row>
    <row r="707" spans="1:15" s="176" customFormat="1" ht="30" customHeight="1">
      <c r="A707" s="225"/>
      <c r="B707" s="183"/>
      <c r="C707" s="226"/>
      <c r="D707" s="227"/>
      <c r="E707" s="183"/>
      <c r="F707" s="228"/>
      <c r="G707" s="229"/>
      <c r="H707" s="183"/>
      <c r="I707" s="233"/>
      <c r="J707" s="189"/>
      <c r="K707" s="203"/>
      <c r="L707" s="231"/>
      <c r="M707" s="183"/>
      <c r="N707" s="159"/>
      <c r="O707" s="175"/>
    </row>
    <row r="708" spans="1:15" s="176" customFormat="1" ht="30" customHeight="1">
      <c r="A708" s="225"/>
      <c r="B708" s="183"/>
      <c r="C708" s="226"/>
      <c r="D708" s="227"/>
      <c r="E708" s="183"/>
      <c r="F708" s="228"/>
      <c r="G708" s="229"/>
      <c r="H708" s="183"/>
      <c r="I708" s="233"/>
      <c r="J708" s="189"/>
      <c r="K708" s="203"/>
      <c r="L708" s="231"/>
      <c r="M708" s="183"/>
      <c r="N708" s="159"/>
      <c r="O708" s="175"/>
    </row>
    <row r="709" spans="1:15" s="176" customFormat="1" ht="30" customHeight="1">
      <c r="A709" s="225"/>
      <c r="B709" s="183"/>
      <c r="C709" s="226"/>
      <c r="D709" s="227"/>
      <c r="E709" s="183"/>
      <c r="F709" s="228"/>
      <c r="G709" s="229"/>
      <c r="H709" s="183"/>
      <c r="I709" s="233"/>
      <c r="J709" s="189"/>
      <c r="K709" s="203"/>
      <c r="L709" s="231"/>
      <c r="M709" s="183"/>
      <c r="N709" s="159"/>
      <c r="O709" s="175"/>
    </row>
    <row r="710" spans="1:15" s="176" customFormat="1" ht="30" customHeight="1">
      <c r="A710" s="225"/>
      <c r="B710" s="183"/>
      <c r="C710" s="226"/>
      <c r="D710" s="227"/>
      <c r="E710" s="183"/>
      <c r="F710" s="228"/>
      <c r="G710" s="229"/>
      <c r="H710" s="183"/>
      <c r="I710" s="233"/>
      <c r="J710" s="189"/>
      <c r="K710" s="203"/>
      <c r="L710" s="231"/>
      <c r="M710" s="183"/>
      <c r="N710" s="159"/>
      <c r="O710" s="175"/>
    </row>
    <row r="711" spans="1:15" s="176" customFormat="1" ht="30" customHeight="1">
      <c r="A711" s="225"/>
      <c r="B711" s="183"/>
      <c r="C711" s="226"/>
      <c r="D711" s="227"/>
      <c r="E711" s="183"/>
      <c r="F711" s="228"/>
      <c r="G711" s="229"/>
      <c r="H711" s="183"/>
      <c r="I711" s="233"/>
      <c r="J711" s="189"/>
      <c r="K711" s="203"/>
      <c r="L711" s="231"/>
      <c r="M711" s="183"/>
      <c r="N711" s="159"/>
      <c r="O711" s="175"/>
    </row>
    <row r="712" spans="1:15" s="176" customFormat="1" ht="30" customHeight="1">
      <c r="A712" s="225"/>
      <c r="B712" s="183"/>
      <c r="C712" s="226"/>
      <c r="D712" s="227"/>
      <c r="E712" s="183"/>
      <c r="F712" s="228"/>
      <c r="G712" s="229"/>
      <c r="H712" s="183"/>
      <c r="I712" s="233"/>
      <c r="J712" s="189"/>
      <c r="K712" s="203"/>
      <c r="L712" s="231"/>
      <c r="M712" s="183"/>
      <c r="N712" s="159"/>
      <c r="O712" s="175"/>
    </row>
    <row r="713" spans="1:15" s="176" customFormat="1" ht="30" customHeight="1">
      <c r="A713" s="225"/>
      <c r="B713" s="183"/>
      <c r="C713" s="226"/>
      <c r="D713" s="227"/>
      <c r="E713" s="183"/>
      <c r="F713" s="228"/>
      <c r="G713" s="229"/>
      <c r="H713" s="183"/>
      <c r="I713" s="233"/>
      <c r="J713" s="189"/>
      <c r="K713" s="203"/>
      <c r="L713" s="231"/>
      <c r="M713" s="183"/>
      <c r="N713" s="159"/>
      <c r="O713" s="175"/>
    </row>
    <row r="714" spans="1:15" s="176" customFormat="1" ht="30" customHeight="1">
      <c r="A714" s="225"/>
      <c r="B714" s="183"/>
      <c r="C714" s="226"/>
      <c r="D714" s="227"/>
      <c r="E714" s="183"/>
      <c r="F714" s="228"/>
      <c r="G714" s="229"/>
      <c r="H714" s="183"/>
      <c r="I714" s="233"/>
      <c r="J714" s="189"/>
      <c r="K714" s="203"/>
      <c r="L714" s="231"/>
      <c r="M714" s="183"/>
      <c r="N714" s="159"/>
      <c r="O714" s="175"/>
    </row>
    <row r="715" spans="1:15" s="176" customFormat="1" ht="30" customHeight="1">
      <c r="A715" s="225"/>
      <c r="B715" s="183"/>
      <c r="C715" s="226"/>
      <c r="D715" s="227"/>
      <c r="E715" s="183"/>
      <c r="F715" s="228"/>
      <c r="G715" s="229"/>
      <c r="H715" s="183"/>
      <c r="I715" s="233"/>
      <c r="J715" s="189"/>
      <c r="K715" s="203"/>
      <c r="L715" s="231"/>
      <c r="M715" s="183"/>
      <c r="N715" s="159"/>
      <c r="O715" s="175"/>
    </row>
    <row r="716" spans="1:15" s="176" customFormat="1" ht="30" customHeight="1">
      <c r="A716" s="225"/>
      <c r="B716" s="183"/>
      <c r="C716" s="226"/>
      <c r="D716" s="227"/>
      <c r="E716" s="183"/>
      <c r="F716" s="228"/>
      <c r="G716" s="229"/>
      <c r="H716" s="183"/>
      <c r="I716" s="233"/>
      <c r="J716" s="189"/>
      <c r="K716" s="203"/>
      <c r="L716" s="231"/>
      <c r="M716" s="183"/>
      <c r="N716" s="159"/>
      <c r="O716" s="175"/>
    </row>
    <row r="717" spans="1:15" s="176" customFormat="1" ht="30" customHeight="1">
      <c r="A717" s="225"/>
      <c r="B717" s="183"/>
      <c r="C717" s="226"/>
      <c r="D717" s="227"/>
      <c r="E717" s="183"/>
      <c r="F717" s="228"/>
      <c r="G717" s="229"/>
      <c r="H717" s="183"/>
      <c r="I717" s="233"/>
      <c r="J717" s="189"/>
      <c r="K717" s="203"/>
      <c r="L717" s="231"/>
      <c r="M717" s="183"/>
      <c r="N717" s="159"/>
      <c r="O717" s="175"/>
    </row>
    <row r="718" spans="1:15" s="176" customFormat="1" ht="30" customHeight="1">
      <c r="A718" s="225"/>
      <c r="B718" s="183"/>
      <c r="C718" s="226"/>
      <c r="D718" s="227"/>
      <c r="E718" s="183"/>
      <c r="F718" s="228"/>
      <c r="G718" s="229"/>
      <c r="H718" s="183"/>
      <c r="I718" s="233"/>
      <c r="J718" s="189"/>
      <c r="K718" s="203"/>
      <c r="L718" s="231"/>
      <c r="M718" s="183"/>
      <c r="N718" s="159"/>
      <c r="O718" s="175"/>
    </row>
    <row r="719" spans="1:15" s="176" customFormat="1" ht="30" customHeight="1">
      <c r="A719" s="225"/>
      <c r="B719" s="183"/>
      <c r="C719" s="226"/>
      <c r="D719" s="227"/>
      <c r="E719" s="183"/>
      <c r="F719" s="228"/>
      <c r="G719" s="229"/>
      <c r="H719" s="183"/>
      <c r="I719" s="233"/>
      <c r="J719" s="189"/>
      <c r="K719" s="203"/>
      <c r="L719" s="231"/>
      <c r="M719" s="183"/>
      <c r="N719" s="159"/>
      <c r="O719" s="175"/>
    </row>
    <row r="720" spans="1:15" s="176" customFormat="1" ht="30" customHeight="1">
      <c r="A720" s="225"/>
      <c r="B720" s="183"/>
      <c r="C720" s="226"/>
      <c r="D720" s="227"/>
      <c r="E720" s="183"/>
      <c r="F720" s="228"/>
      <c r="G720" s="229"/>
      <c r="H720" s="183"/>
      <c r="I720" s="233"/>
      <c r="J720" s="189"/>
      <c r="K720" s="203"/>
      <c r="L720" s="231"/>
      <c r="M720" s="183"/>
      <c r="N720" s="159"/>
      <c r="O720" s="175"/>
    </row>
    <row r="721" spans="1:15" s="176" customFormat="1" ht="30" customHeight="1">
      <c r="A721" s="225"/>
      <c r="B721" s="183"/>
      <c r="C721" s="226"/>
      <c r="D721" s="227"/>
      <c r="E721" s="183"/>
      <c r="F721" s="228"/>
      <c r="G721" s="229"/>
      <c r="H721" s="183"/>
      <c r="I721" s="233"/>
      <c r="J721" s="189"/>
      <c r="K721" s="203"/>
      <c r="L721" s="231"/>
      <c r="M721" s="183"/>
      <c r="N721" s="159"/>
      <c r="O721" s="175"/>
    </row>
    <row r="722" spans="1:15" s="176" customFormat="1" ht="30" customHeight="1">
      <c r="A722" s="225"/>
      <c r="B722" s="183"/>
      <c r="C722" s="226"/>
      <c r="D722" s="227"/>
      <c r="E722" s="183"/>
      <c r="F722" s="228"/>
      <c r="G722" s="229"/>
      <c r="H722" s="183"/>
      <c r="I722" s="233"/>
      <c r="J722" s="189"/>
      <c r="K722" s="203"/>
      <c r="L722" s="231"/>
      <c r="M722" s="183"/>
      <c r="N722" s="159"/>
      <c r="O722" s="175"/>
    </row>
    <row r="723" spans="1:15" s="176" customFormat="1" ht="30" customHeight="1">
      <c r="A723" s="225"/>
      <c r="B723" s="183"/>
      <c r="C723" s="226"/>
      <c r="D723" s="227"/>
      <c r="E723" s="183"/>
      <c r="F723" s="228"/>
      <c r="G723" s="229"/>
      <c r="H723" s="183"/>
      <c r="I723" s="233"/>
      <c r="J723" s="189"/>
      <c r="K723" s="203"/>
      <c r="L723" s="231"/>
      <c r="M723" s="183"/>
      <c r="N723" s="159"/>
      <c r="O723" s="175"/>
    </row>
    <row r="724" spans="1:15" s="176" customFormat="1" ht="30" customHeight="1">
      <c r="A724" s="225"/>
      <c r="B724" s="183"/>
      <c r="C724" s="226"/>
      <c r="D724" s="227"/>
      <c r="E724" s="183"/>
      <c r="F724" s="228"/>
      <c r="G724" s="229"/>
      <c r="H724" s="183"/>
      <c r="I724" s="233"/>
      <c r="J724" s="189"/>
      <c r="K724" s="203"/>
      <c r="L724" s="231"/>
      <c r="M724" s="183"/>
      <c r="N724" s="159"/>
      <c r="O724" s="175"/>
    </row>
    <row r="725" spans="1:15" s="176" customFormat="1" ht="30" customHeight="1">
      <c r="A725" s="225"/>
      <c r="B725" s="183"/>
      <c r="C725" s="226"/>
      <c r="D725" s="227"/>
      <c r="E725" s="183"/>
      <c r="F725" s="228"/>
      <c r="G725" s="229"/>
      <c r="H725" s="183"/>
      <c r="I725" s="233"/>
      <c r="J725" s="189"/>
      <c r="K725" s="203"/>
      <c r="L725" s="231"/>
      <c r="M725" s="183"/>
      <c r="N725" s="159"/>
      <c r="O725" s="175"/>
    </row>
    <row r="726" spans="1:15" s="176" customFormat="1" ht="30" customHeight="1">
      <c r="A726" s="225"/>
      <c r="B726" s="183"/>
      <c r="C726" s="226"/>
      <c r="D726" s="227"/>
      <c r="E726" s="183"/>
      <c r="F726" s="228"/>
      <c r="G726" s="229"/>
      <c r="H726" s="183"/>
      <c r="I726" s="233"/>
      <c r="J726" s="189"/>
      <c r="K726" s="203"/>
      <c r="L726" s="231"/>
      <c r="M726" s="183"/>
      <c r="N726" s="159"/>
      <c r="O726" s="175"/>
    </row>
    <row r="727" spans="1:15" s="176" customFormat="1" ht="30" customHeight="1">
      <c r="A727" s="225"/>
      <c r="B727" s="183"/>
      <c r="C727" s="226"/>
      <c r="D727" s="227"/>
      <c r="E727" s="183"/>
      <c r="F727" s="228"/>
      <c r="G727" s="229"/>
      <c r="H727" s="183"/>
      <c r="I727" s="233"/>
      <c r="J727" s="189"/>
      <c r="K727" s="203"/>
      <c r="L727" s="231"/>
      <c r="M727" s="183"/>
      <c r="N727" s="159"/>
      <c r="O727" s="175"/>
    </row>
    <row r="728" spans="1:15" s="176" customFormat="1" ht="30" customHeight="1">
      <c r="A728" s="225"/>
      <c r="B728" s="183"/>
      <c r="C728" s="226"/>
      <c r="D728" s="227"/>
      <c r="E728" s="183"/>
      <c r="F728" s="228"/>
      <c r="G728" s="229"/>
      <c r="H728" s="183"/>
      <c r="I728" s="233"/>
      <c r="J728" s="189"/>
      <c r="K728" s="203"/>
      <c r="L728" s="231"/>
      <c r="M728" s="183"/>
      <c r="N728" s="159"/>
      <c r="O728" s="175"/>
    </row>
    <row r="729" spans="1:15" s="176" customFormat="1" ht="30" customHeight="1">
      <c r="A729" s="225"/>
      <c r="B729" s="183"/>
      <c r="C729" s="226"/>
      <c r="D729" s="227"/>
      <c r="E729" s="183"/>
      <c r="F729" s="228"/>
      <c r="G729" s="229"/>
      <c r="H729" s="183"/>
      <c r="I729" s="233"/>
      <c r="J729" s="189"/>
      <c r="K729" s="203"/>
      <c r="L729" s="231"/>
      <c r="M729" s="183"/>
      <c r="N729" s="159"/>
      <c r="O729" s="175"/>
    </row>
    <row r="730" spans="1:15" s="176" customFormat="1" ht="30" customHeight="1">
      <c r="A730" s="225"/>
      <c r="B730" s="183"/>
      <c r="C730" s="226"/>
      <c r="D730" s="227"/>
      <c r="E730" s="183"/>
      <c r="F730" s="228"/>
      <c r="G730" s="229"/>
      <c r="H730" s="183"/>
      <c r="I730" s="233"/>
      <c r="J730" s="189"/>
      <c r="K730" s="203"/>
      <c r="L730" s="231"/>
      <c r="M730" s="183"/>
      <c r="N730" s="159"/>
      <c r="O730" s="175"/>
    </row>
    <row r="731" spans="1:15" s="176" customFormat="1" ht="30" customHeight="1">
      <c r="A731" s="225"/>
      <c r="B731" s="183"/>
      <c r="C731" s="226"/>
      <c r="D731" s="227"/>
      <c r="E731" s="183"/>
      <c r="F731" s="228"/>
      <c r="G731" s="229"/>
      <c r="H731" s="183"/>
      <c r="I731" s="233"/>
      <c r="J731" s="189"/>
      <c r="K731" s="203"/>
      <c r="L731" s="231"/>
      <c r="M731" s="183"/>
      <c r="N731" s="159"/>
      <c r="O731" s="175"/>
    </row>
    <row r="732" spans="1:15" s="176" customFormat="1" ht="30" customHeight="1">
      <c r="A732" s="225"/>
      <c r="B732" s="183"/>
      <c r="C732" s="226"/>
      <c r="D732" s="227"/>
      <c r="E732" s="183"/>
      <c r="F732" s="228"/>
      <c r="G732" s="229"/>
      <c r="H732" s="183"/>
      <c r="I732" s="233"/>
      <c r="J732" s="189"/>
      <c r="K732" s="203"/>
      <c r="L732" s="231"/>
      <c r="M732" s="183"/>
      <c r="N732" s="159"/>
      <c r="O732" s="175"/>
    </row>
    <row r="733" spans="1:15" s="176" customFormat="1" ht="30" customHeight="1">
      <c r="A733" s="225"/>
      <c r="B733" s="183"/>
      <c r="C733" s="226"/>
      <c r="D733" s="227"/>
      <c r="E733" s="183"/>
      <c r="F733" s="228"/>
      <c r="G733" s="229"/>
      <c r="H733" s="183"/>
      <c r="I733" s="233"/>
      <c r="J733" s="189"/>
      <c r="K733" s="203"/>
      <c r="L733" s="231"/>
      <c r="M733" s="183"/>
      <c r="N733" s="159"/>
      <c r="O733" s="175"/>
    </row>
    <row r="734" spans="1:15" s="176" customFormat="1" ht="30" customHeight="1">
      <c r="A734" s="225"/>
      <c r="B734" s="183"/>
      <c r="C734" s="226"/>
      <c r="D734" s="227"/>
      <c r="E734" s="183"/>
      <c r="F734" s="228"/>
      <c r="G734" s="229"/>
      <c r="H734" s="183"/>
      <c r="I734" s="233"/>
      <c r="J734" s="189"/>
      <c r="K734" s="203"/>
      <c r="L734" s="231"/>
      <c r="M734" s="183"/>
      <c r="N734" s="159"/>
      <c r="O734" s="175"/>
    </row>
    <row r="735" spans="1:15" s="176" customFormat="1" ht="30" customHeight="1">
      <c r="A735" s="225"/>
      <c r="B735" s="183"/>
      <c r="C735" s="226"/>
      <c r="D735" s="227"/>
      <c r="E735" s="183"/>
      <c r="F735" s="228"/>
      <c r="G735" s="229"/>
      <c r="H735" s="183"/>
      <c r="I735" s="233"/>
      <c r="J735" s="189"/>
      <c r="K735" s="203"/>
      <c r="L735" s="231"/>
      <c r="M735" s="183"/>
      <c r="N735" s="159"/>
      <c r="O735" s="175"/>
    </row>
    <row r="736" spans="1:15" s="176" customFormat="1" ht="30" customHeight="1">
      <c r="A736" s="225"/>
      <c r="B736" s="183"/>
      <c r="C736" s="226"/>
      <c r="D736" s="227"/>
      <c r="E736" s="183"/>
      <c r="F736" s="228"/>
      <c r="G736" s="229"/>
      <c r="H736" s="183"/>
      <c r="I736" s="233"/>
      <c r="J736" s="189"/>
      <c r="K736" s="203"/>
      <c r="L736" s="231"/>
      <c r="M736" s="183"/>
      <c r="N736" s="159"/>
      <c r="O736" s="175"/>
    </row>
    <row r="737" spans="1:15" s="176" customFormat="1" ht="30" customHeight="1">
      <c r="A737" s="225"/>
      <c r="B737" s="183"/>
      <c r="C737" s="226"/>
      <c r="D737" s="227"/>
      <c r="E737" s="183"/>
      <c r="F737" s="228"/>
      <c r="G737" s="229"/>
      <c r="H737" s="183"/>
      <c r="I737" s="233"/>
      <c r="J737" s="189"/>
      <c r="K737" s="203"/>
      <c r="L737" s="231"/>
      <c r="M737" s="183"/>
      <c r="N737" s="159"/>
      <c r="O737" s="175"/>
    </row>
    <row r="738" spans="1:15" s="176" customFormat="1" ht="30" customHeight="1">
      <c r="A738" s="225"/>
      <c r="B738" s="183"/>
      <c r="C738" s="226"/>
      <c r="D738" s="227"/>
      <c r="E738" s="183"/>
      <c r="F738" s="228"/>
      <c r="G738" s="229"/>
      <c r="H738" s="183"/>
      <c r="I738" s="233"/>
      <c r="J738" s="189"/>
      <c r="K738" s="203"/>
      <c r="L738" s="231"/>
      <c r="M738" s="183"/>
      <c r="N738" s="159"/>
      <c r="O738" s="175"/>
    </row>
    <row r="739" spans="1:15" s="176" customFormat="1" ht="30" customHeight="1">
      <c r="A739" s="225"/>
      <c r="B739" s="183"/>
      <c r="C739" s="226"/>
      <c r="D739" s="227"/>
      <c r="E739" s="183"/>
      <c r="F739" s="228"/>
      <c r="G739" s="229"/>
      <c r="H739" s="183"/>
      <c r="I739" s="233"/>
      <c r="J739" s="189"/>
      <c r="K739" s="203"/>
      <c r="L739" s="231"/>
      <c r="M739" s="183"/>
      <c r="N739" s="159"/>
      <c r="O739" s="175"/>
    </row>
    <row r="740" spans="1:15" s="176" customFormat="1" ht="30" customHeight="1">
      <c r="A740" s="225"/>
      <c r="B740" s="183"/>
      <c r="C740" s="226"/>
      <c r="D740" s="227"/>
      <c r="E740" s="183"/>
      <c r="F740" s="228"/>
      <c r="G740" s="229"/>
      <c r="H740" s="183"/>
      <c r="I740" s="233"/>
      <c r="J740" s="189"/>
      <c r="K740" s="203"/>
      <c r="L740" s="231"/>
      <c r="M740" s="183"/>
      <c r="N740" s="159"/>
      <c r="O740" s="175"/>
    </row>
    <row r="741" spans="1:15" s="176" customFormat="1" ht="30" customHeight="1">
      <c r="A741" s="225"/>
      <c r="B741" s="183"/>
      <c r="C741" s="226"/>
      <c r="D741" s="227"/>
      <c r="E741" s="183"/>
      <c r="F741" s="228"/>
      <c r="G741" s="229"/>
      <c r="H741" s="183"/>
      <c r="I741" s="233"/>
      <c r="J741" s="189"/>
      <c r="K741" s="203"/>
      <c r="L741" s="231"/>
      <c r="M741" s="183"/>
      <c r="N741" s="159"/>
      <c r="O741" s="175"/>
    </row>
    <row r="742" spans="1:15" s="176" customFormat="1" ht="30" customHeight="1">
      <c r="A742" s="225"/>
      <c r="B742" s="183"/>
      <c r="C742" s="226"/>
      <c r="D742" s="227"/>
      <c r="E742" s="183"/>
      <c r="F742" s="228"/>
      <c r="G742" s="229"/>
      <c r="H742" s="183"/>
      <c r="I742" s="233"/>
      <c r="J742" s="189"/>
      <c r="K742" s="203"/>
      <c r="L742" s="231"/>
      <c r="M742" s="183"/>
      <c r="N742" s="159"/>
      <c r="O742" s="175"/>
    </row>
    <row r="743" spans="1:15" s="176" customFormat="1" ht="30" customHeight="1">
      <c r="A743" s="225"/>
      <c r="B743" s="183"/>
      <c r="C743" s="226"/>
      <c r="D743" s="227"/>
      <c r="E743" s="183"/>
      <c r="F743" s="228"/>
      <c r="G743" s="229"/>
      <c r="H743" s="183"/>
      <c r="I743" s="233"/>
      <c r="J743" s="189"/>
      <c r="K743" s="203"/>
      <c r="L743" s="231"/>
      <c r="M743" s="183"/>
      <c r="N743" s="159"/>
      <c r="O743" s="175"/>
    </row>
    <row r="744" spans="1:15" s="176" customFormat="1" ht="30" customHeight="1">
      <c r="A744" s="225"/>
      <c r="B744" s="183"/>
      <c r="C744" s="226"/>
      <c r="D744" s="227"/>
      <c r="E744" s="183"/>
      <c r="F744" s="228"/>
      <c r="G744" s="229"/>
      <c r="H744" s="183"/>
      <c r="I744" s="233"/>
      <c r="J744" s="189"/>
      <c r="K744" s="203"/>
      <c r="L744" s="231"/>
      <c r="M744" s="183"/>
      <c r="N744" s="159"/>
      <c r="O744" s="175"/>
    </row>
    <row r="745" spans="1:15" s="176" customFormat="1" ht="30" customHeight="1">
      <c r="A745" s="225"/>
      <c r="B745" s="183"/>
      <c r="C745" s="226"/>
      <c r="D745" s="227"/>
      <c r="E745" s="183"/>
      <c r="F745" s="228"/>
      <c r="G745" s="229"/>
      <c r="H745" s="183"/>
      <c r="I745" s="233"/>
      <c r="J745" s="189"/>
      <c r="K745" s="203"/>
      <c r="L745" s="231"/>
      <c r="M745" s="183"/>
      <c r="N745" s="159"/>
      <c r="O745" s="175"/>
    </row>
    <row r="746" spans="1:15" s="176" customFormat="1" ht="30" customHeight="1">
      <c r="A746" s="225"/>
      <c r="B746" s="183"/>
      <c r="C746" s="226"/>
      <c r="D746" s="227"/>
      <c r="E746" s="183"/>
      <c r="F746" s="228"/>
      <c r="G746" s="229"/>
      <c r="H746" s="183"/>
      <c r="I746" s="233"/>
      <c r="J746" s="189"/>
      <c r="K746" s="203"/>
      <c r="L746" s="231"/>
      <c r="M746" s="183"/>
      <c r="N746" s="159"/>
      <c r="O746" s="175"/>
    </row>
    <row r="747" spans="1:15" s="176" customFormat="1" ht="30" customHeight="1">
      <c r="A747" s="225"/>
      <c r="B747" s="183"/>
      <c r="C747" s="226"/>
      <c r="D747" s="227"/>
      <c r="E747" s="183"/>
      <c r="F747" s="228"/>
      <c r="G747" s="229"/>
      <c r="H747" s="183"/>
      <c r="I747" s="233"/>
      <c r="J747" s="189"/>
      <c r="K747" s="203"/>
      <c r="L747" s="231"/>
      <c r="M747" s="183"/>
      <c r="N747" s="159"/>
      <c r="O747" s="175"/>
    </row>
    <row r="748" spans="1:15" s="176" customFormat="1" ht="30" customHeight="1">
      <c r="A748" s="225"/>
      <c r="B748" s="183"/>
      <c r="C748" s="226"/>
      <c r="D748" s="227"/>
      <c r="E748" s="183"/>
      <c r="F748" s="228"/>
      <c r="G748" s="229"/>
      <c r="H748" s="183"/>
      <c r="I748" s="233"/>
      <c r="J748" s="189"/>
      <c r="K748" s="203"/>
      <c r="L748" s="231"/>
      <c r="M748" s="183"/>
      <c r="N748" s="159"/>
      <c r="O748" s="175"/>
    </row>
    <row r="749" spans="1:15" s="176" customFormat="1" ht="30" customHeight="1">
      <c r="A749" s="225"/>
      <c r="B749" s="183"/>
      <c r="C749" s="226"/>
      <c r="D749" s="227"/>
      <c r="E749" s="183"/>
      <c r="F749" s="228"/>
      <c r="G749" s="229"/>
      <c r="H749" s="183"/>
      <c r="I749" s="233"/>
      <c r="J749" s="189"/>
      <c r="K749" s="203"/>
      <c r="L749" s="231"/>
      <c r="M749" s="183"/>
      <c r="N749" s="159"/>
      <c r="O749" s="175"/>
    </row>
    <row r="750" spans="1:15" s="176" customFormat="1" ht="30" customHeight="1">
      <c r="A750" s="225"/>
      <c r="B750" s="183"/>
      <c r="C750" s="226"/>
      <c r="D750" s="227"/>
      <c r="E750" s="183"/>
      <c r="F750" s="228"/>
      <c r="G750" s="229"/>
      <c r="H750" s="183"/>
      <c r="I750" s="233"/>
      <c r="J750" s="189"/>
      <c r="K750" s="203"/>
      <c r="L750" s="231"/>
      <c r="M750" s="183"/>
      <c r="N750" s="159"/>
      <c r="O750" s="175"/>
    </row>
    <row r="751" spans="1:15" s="176" customFormat="1" ht="30" customHeight="1">
      <c r="A751" s="225"/>
      <c r="B751" s="183"/>
      <c r="C751" s="226"/>
      <c r="D751" s="227"/>
      <c r="E751" s="183"/>
      <c r="F751" s="228"/>
      <c r="G751" s="229"/>
      <c r="H751" s="183"/>
      <c r="I751" s="233"/>
      <c r="J751" s="189"/>
      <c r="K751" s="203"/>
      <c r="L751" s="231"/>
      <c r="M751" s="183"/>
      <c r="N751" s="159"/>
      <c r="O751" s="175"/>
    </row>
    <row r="752" spans="1:15" s="176" customFormat="1" ht="30" customHeight="1">
      <c r="A752" s="225"/>
      <c r="B752" s="183"/>
      <c r="C752" s="226"/>
      <c r="D752" s="227"/>
      <c r="E752" s="183"/>
      <c r="F752" s="228"/>
      <c r="G752" s="229"/>
      <c r="H752" s="183"/>
      <c r="I752" s="233"/>
      <c r="J752" s="189"/>
      <c r="K752" s="203"/>
      <c r="L752" s="231"/>
      <c r="M752" s="183"/>
      <c r="N752" s="159"/>
      <c r="O752" s="175"/>
    </row>
    <row r="753" spans="1:15" s="176" customFormat="1" ht="30" customHeight="1">
      <c r="A753" s="225"/>
      <c r="B753" s="183"/>
      <c r="C753" s="226"/>
      <c r="D753" s="227"/>
      <c r="E753" s="183"/>
      <c r="F753" s="228"/>
      <c r="G753" s="229"/>
      <c r="H753" s="183"/>
      <c r="I753" s="233"/>
      <c r="J753" s="189"/>
      <c r="K753" s="203"/>
      <c r="L753" s="231"/>
      <c r="M753" s="183"/>
      <c r="N753" s="159"/>
      <c r="O753" s="175"/>
    </row>
    <row r="754" spans="1:15" s="176" customFormat="1" ht="30" customHeight="1">
      <c r="A754" s="225"/>
      <c r="B754" s="183"/>
      <c r="C754" s="226"/>
      <c r="D754" s="227"/>
      <c r="E754" s="183"/>
      <c r="F754" s="228"/>
      <c r="G754" s="229"/>
      <c r="H754" s="183"/>
      <c r="I754" s="233"/>
      <c r="J754" s="189"/>
      <c r="K754" s="203"/>
      <c r="L754" s="231"/>
      <c r="M754" s="183"/>
      <c r="N754" s="159"/>
      <c r="O754" s="175"/>
    </row>
    <row r="755" spans="1:15" s="176" customFormat="1" ht="30" customHeight="1">
      <c r="A755" s="225"/>
      <c r="B755" s="183"/>
      <c r="C755" s="226"/>
      <c r="D755" s="227"/>
      <c r="E755" s="183"/>
      <c r="F755" s="228"/>
      <c r="G755" s="229"/>
      <c r="H755" s="183"/>
      <c r="I755" s="233"/>
      <c r="J755" s="189"/>
      <c r="K755" s="203"/>
      <c r="L755" s="231"/>
      <c r="M755" s="183"/>
      <c r="N755" s="159"/>
      <c r="O755" s="175"/>
    </row>
    <row r="756" spans="1:15" s="176" customFormat="1" ht="30" customHeight="1">
      <c r="A756" s="225"/>
      <c r="B756" s="183"/>
      <c r="C756" s="226"/>
      <c r="D756" s="227"/>
      <c r="E756" s="183"/>
      <c r="F756" s="228"/>
      <c r="G756" s="229"/>
      <c r="H756" s="183"/>
      <c r="I756" s="233"/>
      <c r="J756" s="189"/>
      <c r="K756" s="203"/>
      <c r="L756" s="231"/>
      <c r="M756" s="183"/>
      <c r="N756" s="159"/>
      <c r="O756" s="175"/>
    </row>
    <row r="757" spans="1:15" s="176" customFormat="1" ht="30" customHeight="1">
      <c r="A757" s="225"/>
      <c r="B757" s="183"/>
      <c r="C757" s="226"/>
      <c r="D757" s="227"/>
      <c r="E757" s="183"/>
      <c r="F757" s="228"/>
      <c r="G757" s="229"/>
      <c r="H757" s="183"/>
      <c r="I757" s="230"/>
      <c r="J757" s="189"/>
      <c r="K757" s="203"/>
      <c r="L757" s="231"/>
      <c r="M757" s="183"/>
      <c r="N757" s="159"/>
      <c r="O757" s="175"/>
    </row>
    <row r="758" spans="1:15" s="176" customFormat="1" ht="30" customHeight="1">
      <c r="A758" s="225"/>
      <c r="B758" s="183"/>
      <c r="C758" s="226"/>
      <c r="D758" s="227"/>
      <c r="E758" s="183"/>
      <c r="F758" s="228"/>
      <c r="G758" s="229"/>
      <c r="H758" s="183"/>
      <c r="I758" s="230"/>
      <c r="J758" s="189"/>
      <c r="K758" s="203"/>
      <c r="L758" s="231"/>
      <c r="M758" s="183"/>
      <c r="N758" s="159"/>
      <c r="O758" s="175"/>
    </row>
    <row r="759" spans="1:15" s="176" customFormat="1" ht="30" customHeight="1">
      <c r="A759" s="225"/>
      <c r="B759" s="183"/>
      <c r="C759" s="226"/>
      <c r="D759" s="227"/>
      <c r="E759" s="183"/>
      <c r="F759" s="228"/>
      <c r="G759" s="229"/>
      <c r="H759" s="183"/>
      <c r="I759" s="230"/>
      <c r="J759" s="189"/>
      <c r="K759" s="203"/>
      <c r="L759" s="231"/>
      <c r="M759" s="183"/>
      <c r="N759" s="159"/>
      <c r="O759" s="175"/>
    </row>
    <row r="760" spans="1:15" s="176" customFormat="1" ht="30" customHeight="1">
      <c r="A760" s="225"/>
      <c r="B760" s="183"/>
      <c r="C760" s="226"/>
      <c r="D760" s="227"/>
      <c r="E760" s="183"/>
      <c r="F760" s="228"/>
      <c r="G760" s="229"/>
      <c r="H760" s="183"/>
      <c r="I760" s="230"/>
      <c r="J760" s="189"/>
      <c r="K760" s="203"/>
      <c r="L760" s="231"/>
      <c r="M760" s="183"/>
      <c r="N760" s="159"/>
      <c r="O760" s="175"/>
    </row>
    <row r="761" spans="1:15" s="176" customFormat="1" ht="30" customHeight="1">
      <c r="A761" s="225"/>
      <c r="B761" s="183"/>
      <c r="C761" s="226"/>
      <c r="D761" s="227"/>
      <c r="E761" s="183"/>
      <c r="F761" s="228"/>
      <c r="G761" s="229"/>
      <c r="H761" s="183"/>
      <c r="I761" s="230"/>
      <c r="J761" s="189"/>
      <c r="K761" s="203"/>
      <c r="L761" s="231"/>
      <c r="M761" s="183"/>
      <c r="N761" s="159"/>
      <c r="O761" s="175"/>
    </row>
    <row r="762" spans="1:15" s="176" customFormat="1" ht="30" customHeight="1">
      <c r="A762" s="225"/>
      <c r="B762" s="183"/>
      <c r="C762" s="226"/>
      <c r="D762" s="227"/>
      <c r="E762" s="183"/>
      <c r="F762" s="228"/>
      <c r="G762" s="229"/>
      <c r="H762" s="183"/>
      <c r="I762" s="230"/>
      <c r="J762" s="189"/>
      <c r="K762" s="203"/>
      <c r="L762" s="231"/>
      <c r="M762" s="183"/>
      <c r="N762" s="159"/>
      <c r="O762" s="175"/>
    </row>
    <row r="763" spans="1:15" s="176" customFormat="1" ht="30" customHeight="1">
      <c r="A763" s="225"/>
      <c r="B763" s="183"/>
      <c r="C763" s="226"/>
      <c r="D763" s="227"/>
      <c r="E763" s="183"/>
      <c r="F763" s="228"/>
      <c r="G763" s="229"/>
      <c r="H763" s="183"/>
      <c r="I763" s="230"/>
      <c r="J763" s="189"/>
      <c r="K763" s="203"/>
      <c r="L763" s="231"/>
      <c r="M763" s="183"/>
      <c r="N763" s="159"/>
      <c r="O763" s="175"/>
    </row>
    <row r="764" spans="1:15" s="176" customFormat="1" ht="30" customHeight="1">
      <c r="A764" s="225"/>
      <c r="B764" s="183"/>
      <c r="C764" s="226"/>
      <c r="D764" s="227"/>
      <c r="E764" s="183"/>
      <c r="F764" s="228"/>
      <c r="G764" s="229"/>
      <c r="H764" s="183"/>
      <c r="I764" s="230"/>
      <c r="J764" s="189"/>
      <c r="K764" s="203"/>
      <c r="L764" s="231"/>
      <c r="M764" s="183"/>
      <c r="N764" s="159"/>
      <c r="O764" s="175"/>
    </row>
    <row r="765" spans="1:15" s="176" customFormat="1" ht="30" customHeight="1">
      <c r="A765" s="225"/>
      <c r="B765" s="183"/>
      <c r="C765" s="226"/>
      <c r="D765" s="227"/>
      <c r="E765" s="183"/>
      <c r="F765" s="228"/>
      <c r="G765" s="229"/>
      <c r="H765" s="183"/>
      <c r="I765" s="230"/>
      <c r="J765" s="189"/>
      <c r="K765" s="203"/>
      <c r="L765" s="231"/>
      <c r="M765" s="183"/>
      <c r="N765" s="159"/>
      <c r="O765" s="175"/>
    </row>
    <row r="766" spans="1:15" s="176" customFormat="1" ht="30" customHeight="1">
      <c r="A766" s="225"/>
      <c r="B766" s="183"/>
      <c r="C766" s="226"/>
      <c r="D766" s="227"/>
      <c r="E766" s="183"/>
      <c r="F766" s="228"/>
      <c r="G766" s="229"/>
      <c r="H766" s="183"/>
      <c r="I766" s="230"/>
      <c r="J766" s="189"/>
      <c r="K766" s="203"/>
      <c r="L766" s="231"/>
      <c r="M766" s="183"/>
      <c r="N766" s="159"/>
      <c r="O766" s="175"/>
    </row>
    <row r="767" spans="1:15" s="176" customFormat="1" ht="30" customHeight="1">
      <c r="A767" s="225"/>
      <c r="B767" s="183"/>
      <c r="C767" s="226"/>
      <c r="D767" s="227"/>
      <c r="E767" s="183"/>
      <c r="F767" s="228"/>
      <c r="G767" s="229"/>
      <c r="H767" s="183"/>
      <c r="I767" s="230"/>
      <c r="J767" s="189"/>
      <c r="K767" s="203"/>
      <c r="L767" s="231"/>
      <c r="M767" s="183"/>
      <c r="N767" s="159"/>
      <c r="O767" s="175"/>
    </row>
    <row r="768" spans="1:15" s="176" customFormat="1" ht="30" customHeight="1">
      <c r="A768" s="225"/>
      <c r="B768" s="183"/>
      <c r="C768" s="226"/>
      <c r="D768" s="227"/>
      <c r="E768" s="183"/>
      <c r="F768" s="228"/>
      <c r="G768" s="229"/>
      <c r="H768" s="183"/>
      <c r="I768" s="230"/>
      <c r="J768" s="189"/>
      <c r="K768" s="203"/>
      <c r="L768" s="231"/>
      <c r="M768" s="183"/>
      <c r="N768" s="159"/>
      <c r="O768" s="175"/>
    </row>
    <row r="769" spans="1:15" s="176" customFormat="1" ht="30" customHeight="1">
      <c r="A769" s="225"/>
      <c r="B769" s="183"/>
      <c r="C769" s="226"/>
      <c r="D769" s="227"/>
      <c r="E769" s="183"/>
      <c r="F769" s="228"/>
      <c r="G769" s="229"/>
      <c r="H769" s="183"/>
      <c r="I769" s="230"/>
      <c r="J769" s="189"/>
      <c r="K769" s="203"/>
      <c r="L769" s="231"/>
      <c r="M769" s="183"/>
      <c r="N769" s="159"/>
      <c r="O769" s="175"/>
    </row>
    <row r="770" spans="1:15" s="176" customFormat="1" ht="30" customHeight="1">
      <c r="A770" s="225"/>
      <c r="B770" s="183"/>
      <c r="C770" s="226"/>
      <c r="D770" s="227"/>
      <c r="E770" s="183"/>
      <c r="F770" s="228"/>
      <c r="G770" s="229"/>
      <c r="H770" s="183"/>
      <c r="I770" s="230"/>
      <c r="J770" s="189"/>
      <c r="K770" s="203"/>
      <c r="L770" s="231"/>
      <c r="M770" s="183"/>
      <c r="N770" s="159"/>
      <c r="O770" s="175"/>
    </row>
    <row r="771" spans="1:15" s="176" customFormat="1" ht="30" customHeight="1">
      <c r="A771" s="225"/>
      <c r="B771" s="183"/>
      <c r="C771" s="226"/>
      <c r="D771" s="227"/>
      <c r="E771" s="183"/>
      <c r="F771" s="228"/>
      <c r="G771" s="229"/>
      <c r="H771" s="183"/>
      <c r="I771" s="230"/>
      <c r="J771" s="189"/>
      <c r="K771" s="203"/>
      <c r="L771" s="231"/>
      <c r="M771" s="183"/>
      <c r="N771" s="159"/>
      <c r="O771" s="175"/>
    </row>
    <row r="772" spans="1:15" s="176" customFormat="1" ht="30" customHeight="1">
      <c r="A772" s="225"/>
      <c r="B772" s="183"/>
      <c r="C772" s="226"/>
      <c r="D772" s="227"/>
      <c r="E772" s="183"/>
      <c r="F772" s="228"/>
      <c r="G772" s="229"/>
      <c r="H772" s="183"/>
      <c r="I772" s="230"/>
      <c r="J772" s="189"/>
      <c r="K772" s="203"/>
      <c r="L772" s="231"/>
      <c r="M772" s="183"/>
      <c r="N772" s="159"/>
      <c r="O772" s="175"/>
    </row>
    <row r="773" spans="1:15" s="176" customFormat="1" ht="30" customHeight="1">
      <c r="A773" s="225"/>
      <c r="B773" s="183"/>
      <c r="C773" s="226"/>
      <c r="D773" s="227"/>
      <c r="E773" s="183"/>
      <c r="F773" s="228"/>
      <c r="G773" s="229"/>
      <c r="H773" s="183"/>
      <c r="I773" s="230"/>
      <c r="J773" s="189"/>
      <c r="K773" s="203"/>
      <c r="L773" s="231"/>
      <c r="M773" s="183"/>
      <c r="N773" s="159"/>
      <c r="O773" s="175"/>
    </row>
    <row r="774" spans="1:15" s="176" customFormat="1" ht="30" customHeight="1">
      <c r="A774" s="225"/>
      <c r="B774" s="183"/>
      <c r="C774" s="226"/>
      <c r="D774" s="227"/>
      <c r="E774" s="183"/>
      <c r="F774" s="228"/>
      <c r="G774" s="229"/>
      <c r="H774" s="183"/>
      <c r="I774" s="230"/>
      <c r="J774" s="189"/>
      <c r="K774" s="203"/>
      <c r="L774" s="231"/>
      <c r="M774" s="183"/>
      <c r="N774" s="159"/>
      <c r="O774" s="175"/>
    </row>
    <row r="775" spans="1:15" s="176" customFormat="1" ht="30" customHeight="1">
      <c r="A775" s="225"/>
      <c r="B775" s="183"/>
      <c r="C775" s="226"/>
      <c r="D775" s="227"/>
      <c r="E775" s="183"/>
      <c r="F775" s="228"/>
      <c r="G775" s="229"/>
      <c r="H775" s="183"/>
      <c r="I775" s="230"/>
      <c r="J775" s="189"/>
      <c r="K775" s="203"/>
      <c r="L775" s="231"/>
      <c r="M775" s="183"/>
      <c r="N775" s="159"/>
      <c r="O775" s="175"/>
    </row>
    <row r="776" spans="1:15" s="176" customFormat="1" ht="30" customHeight="1">
      <c r="A776" s="225"/>
      <c r="B776" s="183"/>
      <c r="C776" s="226"/>
      <c r="D776" s="227"/>
      <c r="E776" s="183"/>
      <c r="F776" s="228"/>
      <c r="G776" s="229"/>
      <c r="H776" s="183"/>
      <c r="I776" s="230"/>
      <c r="J776" s="189"/>
      <c r="K776" s="203"/>
      <c r="L776" s="231"/>
      <c r="M776" s="183"/>
      <c r="N776" s="159"/>
      <c r="O776" s="175"/>
    </row>
    <row r="777" spans="1:15" s="176" customFormat="1" ht="30" customHeight="1">
      <c r="A777" s="225"/>
      <c r="B777" s="183"/>
      <c r="C777" s="226"/>
      <c r="D777" s="227"/>
      <c r="E777" s="183"/>
      <c r="F777" s="228"/>
      <c r="G777" s="229"/>
      <c r="H777" s="183"/>
      <c r="I777" s="230"/>
      <c r="J777" s="189"/>
      <c r="K777" s="203"/>
      <c r="L777" s="231"/>
      <c r="M777" s="183"/>
      <c r="N777" s="159"/>
      <c r="O777" s="175"/>
    </row>
    <row r="778" spans="1:15" s="176" customFormat="1" ht="30" customHeight="1">
      <c r="A778" s="225"/>
      <c r="B778" s="183"/>
      <c r="C778" s="226"/>
      <c r="D778" s="227"/>
      <c r="E778" s="183"/>
      <c r="F778" s="228"/>
      <c r="G778" s="229"/>
      <c r="H778" s="183"/>
      <c r="I778" s="230"/>
      <c r="J778" s="189"/>
      <c r="K778" s="203"/>
      <c r="L778" s="231"/>
      <c r="M778" s="183"/>
      <c r="N778" s="159"/>
      <c r="O778" s="175"/>
    </row>
    <row r="779" spans="1:15" s="176" customFormat="1" ht="30" customHeight="1">
      <c r="A779" s="225"/>
      <c r="B779" s="183"/>
      <c r="C779" s="226"/>
      <c r="D779" s="227"/>
      <c r="E779" s="183"/>
      <c r="F779" s="228"/>
      <c r="G779" s="229"/>
      <c r="H779" s="183"/>
      <c r="I779" s="230"/>
      <c r="J779" s="189"/>
      <c r="K779" s="203"/>
      <c r="L779" s="231"/>
      <c r="M779" s="183"/>
      <c r="N779" s="159"/>
      <c r="O779" s="175"/>
    </row>
    <row r="780" spans="1:15" s="176" customFormat="1" ht="30" customHeight="1">
      <c r="A780" s="225"/>
      <c r="B780" s="183"/>
      <c r="C780" s="226"/>
      <c r="D780" s="227"/>
      <c r="E780" s="183"/>
      <c r="F780" s="228"/>
      <c r="G780" s="229"/>
      <c r="H780" s="183"/>
      <c r="I780" s="230"/>
      <c r="J780" s="189"/>
      <c r="K780" s="203"/>
      <c r="L780" s="231"/>
      <c r="M780" s="183"/>
      <c r="N780" s="159"/>
      <c r="O780" s="175"/>
    </row>
    <row r="781" spans="1:15" s="176" customFormat="1" ht="30" customHeight="1">
      <c r="A781" s="225"/>
      <c r="B781" s="183"/>
      <c r="C781" s="226"/>
      <c r="D781" s="227"/>
      <c r="E781" s="183"/>
      <c r="F781" s="228"/>
      <c r="G781" s="229"/>
      <c r="H781" s="183"/>
      <c r="I781" s="230"/>
      <c r="J781" s="189"/>
      <c r="K781" s="203"/>
      <c r="L781" s="231"/>
      <c r="M781" s="183"/>
      <c r="N781" s="159"/>
      <c r="O781" s="175"/>
    </row>
    <row r="782" spans="1:15" s="176" customFormat="1" ht="30" customHeight="1">
      <c r="A782" s="225"/>
      <c r="B782" s="183"/>
      <c r="C782" s="226"/>
      <c r="D782" s="227"/>
      <c r="E782" s="183"/>
      <c r="F782" s="228"/>
      <c r="G782" s="229"/>
      <c r="H782" s="183"/>
      <c r="I782" s="230"/>
      <c r="J782" s="189"/>
      <c r="K782" s="203"/>
      <c r="L782" s="231"/>
      <c r="M782" s="183"/>
      <c r="N782" s="159"/>
      <c r="O782" s="175"/>
    </row>
    <row r="783" spans="1:15" s="176" customFormat="1" ht="30" customHeight="1">
      <c r="A783" s="225"/>
      <c r="B783" s="183"/>
      <c r="C783" s="226"/>
      <c r="D783" s="227"/>
      <c r="E783" s="183"/>
      <c r="F783" s="228"/>
      <c r="G783" s="229"/>
      <c r="H783" s="183"/>
      <c r="I783" s="230"/>
      <c r="J783" s="189"/>
      <c r="K783" s="203"/>
      <c r="L783" s="231"/>
      <c r="M783" s="183"/>
      <c r="N783" s="159"/>
      <c r="O783" s="175"/>
    </row>
    <row r="784" spans="1:15" s="176" customFormat="1" ht="30" customHeight="1">
      <c r="A784" s="225"/>
      <c r="B784" s="183"/>
      <c r="C784" s="226"/>
      <c r="D784" s="227"/>
      <c r="E784" s="183"/>
      <c r="F784" s="228"/>
      <c r="G784" s="229"/>
      <c r="H784" s="183"/>
      <c r="I784" s="230"/>
      <c r="J784" s="189"/>
      <c r="K784" s="203"/>
      <c r="L784" s="231"/>
      <c r="M784" s="183"/>
      <c r="N784" s="159"/>
      <c r="O784" s="175"/>
    </row>
    <row r="785" spans="1:15" s="176" customFormat="1" ht="30" customHeight="1">
      <c r="A785" s="225"/>
      <c r="B785" s="183"/>
      <c r="C785" s="226"/>
      <c r="D785" s="227"/>
      <c r="E785" s="183"/>
      <c r="F785" s="228"/>
      <c r="G785" s="229"/>
      <c r="H785" s="183"/>
      <c r="I785" s="230"/>
      <c r="J785" s="189"/>
      <c r="K785" s="203"/>
      <c r="L785" s="231"/>
      <c r="M785" s="183"/>
      <c r="N785" s="159"/>
      <c r="O785" s="175"/>
    </row>
    <row r="786" spans="1:15" s="176" customFormat="1" ht="30" customHeight="1">
      <c r="A786" s="225"/>
      <c r="B786" s="183"/>
      <c r="C786" s="226"/>
      <c r="D786" s="227"/>
      <c r="E786" s="183"/>
      <c r="F786" s="228"/>
      <c r="G786" s="229"/>
      <c r="H786" s="183"/>
      <c r="I786" s="230"/>
      <c r="J786" s="189"/>
      <c r="K786" s="203"/>
      <c r="L786" s="231"/>
      <c r="M786" s="183"/>
      <c r="N786" s="159"/>
      <c r="O786" s="175"/>
    </row>
    <row r="787" spans="1:15" s="176" customFormat="1" ht="30" customHeight="1">
      <c r="A787" s="225"/>
      <c r="B787" s="183"/>
      <c r="C787" s="226"/>
      <c r="D787" s="227"/>
      <c r="E787" s="183"/>
      <c r="F787" s="228"/>
      <c r="G787" s="229"/>
      <c r="H787" s="183"/>
      <c r="I787" s="230"/>
      <c r="J787" s="189"/>
      <c r="K787" s="203"/>
      <c r="L787" s="231"/>
      <c r="M787" s="183"/>
      <c r="N787" s="159"/>
      <c r="O787" s="175"/>
    </row>
    <row r="788" spans="1:15" s="176" customFormat="1" ht="30" customHeight="1">
      <c r="A788" s="225"/>
      <c r="B788" s="183"/>
      <c r="C788" s="226"/>
      <c r="D788" s="227"/>
      <c r="E788" s="183"/>
      <c r="F788" s="228"/>
      <c r="G788" s="229"/>
      <c r="H788" s="183"/>
      <c r="I788" s="230"/>
      <c r="J788" s="189"/>
      <c r="K788" s="203"/>
      <c r="L788" s="231"/>
      <c r="M788" s="183"/>
      <c r="N788" s="159"/>
      <c r="O788" s="175"/>
    </row>
    <row r="789" spans="1:15" s="176" customFormat="1" ht="30" customHeight="1">
      <c r="A789" s="225"/>
      <c r="B789" s="183"/>
      <c r="C789" s="226"/>
      <c r="D789" s="227"/>
      <c r="E789" s="183"/>
      <c r="F789" s="228"/>
      <c r="G789" s="229"/>
      <c r="H789" s="183"/>
      <c r="I789" s="230"/>
      <c r="J789" s="189"/>
      <c r="K789" s="203"/>
      <c r="L789" s="231"/>
      <c r="M789" s="183"/>
      <c r="N789" s="159"/>
      <c r="O789" s="175"/>
    </row>
    <row r="790" spans="1:15" s="176" customFormat="1" ht="30" customHeight="1">
      <c r="A790" s="225"/>
      <c r="B790" s="183"/>
      <c r="C790" s="226"/>
      <c r="D790" s="227"/>
      <c r="E790" s="183"/>
      <c r="F790" s="228"/>
      <c r="G790" s="229"/>
      <c r="H790" s="183"/>
      <c r="I790" s="230"/>
      <c r="J790" s="189"/>
      <c r="K790" s="203"/>
      <c r="L790" s="231"/>
      <c r="M790" s="183"/>
      <c r="N790" s="159"/>
      <c r="O790" s="175"/>
    </row>
    <row r="791" spans="1:15" s="176" customFormat="1" ht="30" customHeight="1">
      <c r="A791" s="225"/>
      <c r="B791" s="183"/>
      <c r="C791" s="226"/>
      <c r="D791" s="227"/>
      <c r="E791" s="183"/>
      <c r="F791" s="228"/>
      <c r="G791" s="229"/>
      <c r="H791" s="183"/>
      <c r="I791" s="230"/>
      <c r="J791" s="189"/>
      <c r="K791" s="203"/>
      <c r="L791" s="231"/>
      <c r="M791" s="183"/>
      <c r="N791" s="159"/>
      <c r="O791" s="175"/>
    </row>
    <row r="792" spans="1:15" s="176" customFormat="1" ht="30" customHeight="1">
      <c r="A792" s="225"/>
      <c r="B792" s="183"/>
      <c r="C792" s="226"/>
      <c r="D792" s="227"/>
      <c r="E792" s="183"/>
      <c r="F792" s="228"/>
      <c r="G792" s="229"/>
      <c r="H792" s="183"/>
      <c r="I792" s="230"/>
      <c r="J792" s="189"/>
      <c r="K792" s="203"/>
      <c r="L792" s="231"/>
      <c r="M792" s="183"/>
      <c r="N792" s="159"/>
      <c r="O792" s="175"/>
    </row>
    <row r="793" spans="1:15" s="176" customFormat="1" ht="30" customHeight="1">
      <c r="A793" s="225"/>
      <c r="B793" s="183"/>
      <c r="C793" s="226"/>
      <c r="D793" s="227"/>
      <c r="E793" s="183"/>
      <c r="F793" s="228"/>
      <c r="G793" s="229"/>
      <c r="H793" s="183"/>
      <c r="I793" s="230"/>
      <c r="J793" s="189"/>
      <c r="K793" s="203"/>
      <c r="L793" s="231"/>
      <c r="M793" s="183"/>
      <c r="N793" s="159"/>
      <c r="O793" s="175"/>
    </row>
    <row r="794" spans="1:15" s="176" customFormat="1" ht="30" customHeight="1">
      <c r="A794" s="225"/>
      <c r="B794" s="183"/>
      <c r="C794" s="226"/>
      <c r="D794" s="227"/>
      <c r="E794" s="183"/>
      <c r="F794" s="228"/>
      <c r="G794" s="229"/>
      <c r="H794" s="183"/>
      <c r="I794" s="230"/>
      <c r="J794" s="189"/>
      <c r="K794" s="203"/>
      <c r="L794" s="231"/>
      <c r="M794" s="183"/>
      <c r="N794" s="159"/>
      <c r="O794" s="175"/>
    </row>
    <row r="795" spans="1:15" s="176" customFormat="1" ht="30" customHeight="1">
      <c r="A795" s="225"/>
      <c r="B795" s="183"/>
      <c r="C795" s="226"/>
      <c r="D795" s="227"/>
      <c r="E795" s="183"/>
      <c r="F795" s="228"/>
      <c r="G795" s="229"/>
      <c r="H795" s="183"/>
      <c r="I795" s="230"/>
      <c r="J795" s="189"/>
      <c r="K795" s="203"/>
      <c r="L795" s="231"/>
      <c r="M795" s="183"/>
      <c r="N795" s="159"/>
      <c r="O795" s="175"/>
    </row>
    <row r="796" spans="1:15" s="176" customFormat="1" ht="30" customHeight="1">
      <c r="A796" s="225"/>
      <c r="B796" s="183"/>
      <c r="C796" s="226"/>
      <c r="D796" s="227"/>
      <c r="E796" s="183"/>
      <c r="F796" s="228"/>
      <c r="G796" s="229"/>
      <c r="H796" s="183"/>
      <c r="I796" s="230"/>
      <c r="J796" s="189"/>
      <c r="K796" s="203"/>
      <c r="L796" s="231"/>
      <c r="M796" s="183"/>
      <c r="N796" s="159"/>
      <c r="O796" s="175"/>
    </row>
    <row r="797" spans="1:15" s="176" customFormat="1" ht="30" customHeight="1">
      <c r="A797" s="225"/>
      <c r="B797" s="183"/>
      <c r="C797" s="226"/>
      <c r="D797" s="227"/>
      <c r="E797" s="183"/>
      <c r="F797" s="228"/>
      <c r="G797" s="229"/>
      <c r="H797" s="183"/>
      <c r="I797" s="230"/>
      <c r="J797" s="189"/>
      <c r="K797" s="203"/>
      <c r="L797" s="231"/>
      <c r="M797" s="183"/>
      <c r="N797" s="159"/>
      <c r="O797" s="175"/>
    </row>
    <row r="798" spans="1:15" s="176" customFormat="1" ht="30" customHeight="1">
      <c r="A798" s="225"/>
      <c r="B798" s="183"/>
      <c r="C798" s="226"/>
      <c r="D798" s="227"/>
      <c r="E798" s="183"/>
      <c r="F798" s="228"/>
      <c r="G798" s="229"/>
      <c r="H798" s="183"/>
      <c r="I798" s="230"/>
      <c r="J798" s="189"/>
      <c r="K798" s="203"/>
      <c r="L798" s="231"/>
      <c r="M798" s="183"/>
      <c r="N798" s="159"/>
      <c r="O798" s="175"/>
    </row>
    <row r="799" spans="1:15" s="176" customFormat="1" ht="30" customHeight="1">
      <c r="A799" s="225"/>
      <c r="B799" s="183"/>
      <c r="C799" s="226"/>
      <c r="D799" s="227"/>
      <c r="E799" s="183"/>
      <c r="F799" s="228"/>
      <c r="G799" s="229"/>
      <c r="H799" s="183"/>
      <c r="I799" s="230"/>
      <c r="J799" s="189"/>
      <c r="K799" s="203"/>
      <c r="L799" s="231"/>
      <c r="M799" s="183"/>
      <c r="N799" s="159"/>
      <c r="O799" s="175"/>
    </row>
    <row r="800" spans="1:15" s="176" customFormat="1" ht="30" customHeight="1">
      <c r="A800" s="225"/>
      <c r="B800" s="183"/>
      <c r="C800" s="226"/>
      <c r="D800" s="227"/>
      <c r="E800" s="183"/>
      <c r="F800" s="228"/>
      <c r="G800" s="229"/>
      <c r="H800" s="183"/>
      <c r="I800" s="230"/>
      <c r="J800" s="189"/>
      <c r="K800" s="203"/>
      <c r="L800" s="231"/>
      <c r="M800" s="183"/>
      <c r="N800" s="159"/>
      <c r="O800" s="175"/>
    </row>
    <row r="801" spans="1:15" s="176" customFormat="1" ht="30" customHeight="1">
      <c r="A801" s="225"/>
      <c r="B801" s="183"/>
      <c r="C801" s="226"/>
      <c r="D801" s="227"/>
      <c r="E801" s="183"/>
      <c r="F801" s="228"/>
      <c r="G801" s="229"/>
      <c r="H801" s="183"/>
      <c r="I801" s="230"/>
      <c r="J801" s="189"/>
      <c r="K801" s="203"/>
      <c r="L801" s="231"/>
      <c r="M801" s="183"/>
      <c r="N801" s="159"/>
      <c r="O801" s="175"/>
    </row>
    <row r="802" spans="1:15" s="176" customFormat="1" ht="30" customHeight="1">
      <c r="A802" s="225"/>
      <c r="B802" s="183"/>
      <c r="C802" s="226"/>
      <c r="D802" s="227"/>
      <c r="E802" s="183"/>
      <c r="F802" s="228"/>
      <c r="G802" s="229"/>
      <c r="H802" s="183"/>
      <c r="I802" s="230"/>
      <c r="J802" s="189"/>
      <c r="K802" s="203"/>
      <c r="L802" s="231"/>
      <c r="M802" s="183"/>
      <c r="N802" s="159"/>
      <c r="O802" s="175"/>
    </row>
    <row r="803" spans="1:15" s="176" customFormat="1" ht="30" customHeight="1">
      <c r="A803" s="225"/>
      <c r="B803" s="183"/>
      <c r="C803" s="226"/>
      <c r="D803" s="227"/>
      <c r="E803" s="183"/>
      <c r="F803" s="228"/>
      <c r="G803" s="229"/>
      <c r="H803" s="183"/>
      <c r="I803" s="230"/>
      <c r="J803" s="189"/>
      <c r="K803" s="203"/>
      <c r="L803" s="231"/>
      <c r="M803" s="183"/>
      <c r="N803" s="159"/>
      <c r="O803" s="175"/>
    </row>
    <row r="804" spans="1:15" s="176" customFormat="1" ht="30" customHeight="1">
      <c r="A804" s="225"/>
      <c r="B804" s="183"/>
      <c r="C804" s="226"/>
      <c r="D804" s="227"/>
      <c r="E804" s="183"/>
      <c r="F804" s="228"/>
      <c r="G804" s="229"/>
      <c r="H804" s="183"/>
      <c r="I804" s="230"/>
      <c r="J804" s="189"/>
      <c r="K804" s="203"/>
      <c r="L804" s="231"/>
      <c r="M804" s="183"/>
      <c r="N804" s="159"/>
      <c r="O804" s="175"/>
    </row>
    <row r="805" spans="1:15" s="176" customFormat="1" ht="30" customHeight="1">
      <c r="A805" s="225"/>
      <c r="B805" s="183"/>
      <c r="C805" s="226"/>
      <c r="D805" s="227"/>
      <c r="E805" s="183"/>
      <c r="F805" s="228"/>
      <c r="G805" s="229"/>
      <c r="H805" s="183"/>
      <c r="I805" s="230"/>
      <c r="J805" s="189"/>
      <c r="K805" s="203"/>
      <c r="L805" s="231"/>
      <c r="M805" s="183"/>
      <c r="N805" s="159"/>
      <c r="O805" s="175"/>
    </row>
    <row r="806" spans="1:15" s="176" customFormat="1" ht="30" customHeight="1">
      <c r="A806" s="225"/>
      <c r="B806" s="183"/>
      <c r="C806" s="226"/>
      <c r="D806" s="227"/>
      <c r="E806" s="183"/>
      <c r="F806" s="228"/>
      <c r="G806" s="229"/>
      <c r="H806" s="183"/>
      <c r="I806" s="230"/>
      <c r="J806" s="189"/>
      <c r="K806" s="203"/>
      <c r="L806" s="231"/>
      <c r="M806" s="183"/>
      <c r="N806" s="159"/>
      <c r="O806" s="175"/>
    </row>
    <row r="807" spans="1:15" s="176" customFormat="1" ht="30" customHeight="1">
      <c r="A807" s="225"/>
      <c r="B807" s="183"/>
      <c r="C807" s="226"/>
      <c r="D807" s="227"/>
      <c r="E807" s="183"/>
      <c r="F807" s="228"/>
      <c r="G807" s="229"/>
      <c r="H807" s="183"/>
      <c r="I807" s="230"/>
      <c r="J807" s="189"/>
      <c r="K807" s="203"/>
      <c r="L807" s="231"/>
      <c r="M807" s="183"/>
      <c r="N807" s="159"/>
      <c r="O807" s="175"/>
    </row>
    <row r="808" spans="1:15" s="176" customFormat="1" ht="30" customHeight="1">
      <c r="A808" s="225"/>
      <c r="B808" s="183"/>
      <c r="C808" s="226"/>
      <c r="D808" s="227"/>
      <c r="E808" s="183"/>
      <c r="F808" s="228"/>
      <c r="G808" s="229"/>
      <c r="H808" s="183"/>
      <c r="I808" s="230"/>
      <c r="J808" s="189"/>
      <c r="K808" s="203"/>
      <c r="L808" s="231"/>
      <c r="M808" s="183"/>
      <c r="N808" s="159"/>
      <c r="O808" s="175"/>
    </row>
    <row r="809" spans="1:15" s="176" customFormat="1" ht="30" customHeight="1">
      <c r="A809" s="225"/>
      <c r="B809" s="183"/>
      <c r="C809" s="226"/>
      <c r="D809" s="227"/>
      <c r="E809" s="183"/>
      <c r="F809" s="228"/>
      <c r="G809" s="229"/>
      <c r="H809" s="183"/>
      <c r="I809" s="230"/>
      <c r="J809" s="189"/>
      <c r="K809" s="203"/>
      <c r="L809" s="231"/>
      <c r="M809" s="183"/>
      <c r="N809" s="159"/>
      <c r="O809" s="175"/>
    </row>
    <row r="810" spans="1:15" s="176" customFormat="1" ht="30" customHeight="1">
      <c r="A810" s="225"/>
      <c r="B810" s="183"/>
      <c r="C810" s="226"/>
      <c r="D810" s="227"/>
      <c r="E810" s="183"/>
      <c r="F810" s="228"/>
      <c r="G810" s="229"/>
      <c r="H810" s="183"/>
      <c r="I810" s="230"/>
      <c r="J810" s="189"/>
      <c r="K810" s="203"/>
      <c r="L810" s="231"/>
      <c r="M810" s="183"/>
      <c r="N810" s="159"/>
      <c r="O810" s="175"/>
    </row>
    <row r="811" spans="1:15" s="176" customFormat="1" ht="30" customHeight="1">
      <c r="A811" s="225"/>
      <c r="B811" s="183"/>
      <c r="C811" s="226"/>
      <c r="D811" s="227"/>
      <c r="E811" s="183"/>
      <c r="F811" s="228"/>
      <c r="G811" s="229"/>
      <c r="H811" s="183"/>
      <c r="I811" s="230"/>
      <c r="J811" s="189"/>
      <c r="K811" s="203"/>
      <c r="L811" s="231"/>
      <c r="M811" s="183"/>
      <c r="N811" s="159"/>
      <c r="O811" s="175"/>
    </row>
    <row r="812" spans="1:15" s="176" customFormat="1" ht="30" customHeight="1">
      <c r="A812" s="225"/>
      <c r="B812" s="183"/>
      <c r="C812" s="226"/>
      <c r="D812" s="227"/>
      <c r="E812" s="183"/>
      <c r="F812" s="228"/>
      <c r="G812" s="229"/>
      <c r="H812" s="183"/>
      <c r="I812" s="230"/>
      <c r="J812" s="189"/>
      <c r="K812" s="203"/>
      <c r="L812" s="231"/>
      <c r="M812" s="183"/>
      <c r="N812" s="159"/>
      <c r="O812" s="175"/>
    </row>
    <row r="813" spans="1:15" s="176" customFormat="1" ht="30" customHeight="1">
      <c r="A813" s="225"/>
      <c r="B813" s="183"/>
      <c r="C813" s="226"/>
      <c r="D813" s="227"/>
      <c r="E813" s="183"/>
      <c r="F813" s="228"/>
      <c r="G813" s="229"/>
      <c r="H813" s="183"/>
      <c r="I813" s="230"/>
      <c r="J813" s="189"/>
      <c r="K813" s="203"/>
      <c r="L813" s="231"/>
      <c r="M813" s="183"/>
      <c r="N813" s="159"/>
      <c r="O813" s="175"/>
    </row>
    <row r="814" spans="1:15" s="176" customFormat="1" ht="30" customHeight="1">
      <c r="A814" s="225"/>
      <c r="B814" s="183"/>
      <c r="C814" s="226"/>
      <c r="D814" s="227"/>
      <c r="E814" s="183"/>
      <c r="F814" s="228"/>
      <c r="G814" s="229"/>
      <c r="H814" s="183"/>
      <c r="I814" s="230"/>
      <c r="J814" s="189"/>
      <c r="K814" s="203"/>
      <c r="L814" s="231"/>
      <c r="M814" s="183"/>
      <c r="N814" s="159"/>
      <c r="O814" s="175"/>
    </row>
    <row r="815" spans="1:15" s="176" customFormat="1" ht="30" customHeight="1">
      <c r="A815" s="225"/>
      <c r="B815" s="183"/>
      <c r="C815" s="226"/>
      <c r="D815" s="227"/>
      <c r="E815" s="183"/>
      <c r="F815" s="228"/>
      <c r="G815" s="229"/>
      <c r="H815" s="183"/>
      <c r="I815" s="230"/>
      <c r="J815" s="189"/>
      <c r="K815" s="203"/>
      <c r="L815" s="231"/>
      <c r="M815" s="183"/>
      <c r="N815" s="159"/>
      <c r="O815" s="175"/>
    </row>
    <row r="816" spans="1:15" s="176" customFormat="1" ht="30" customHeight="1">
      <c r="A816" s="225"/>
      <c r="B816" s="183"/>
      <c r="C816" s="226"/>
      <c r="D816" s="227"/>
      <c r="E816" s="183"/>
      <c r="F816" s="228"/>
      <c r="G816" s="229"/>
      <c r="H816" s="183"/>
      <c r="I816" s="230"/>
      <c r="J816" s="189"/>
      <c r="K816" s="203"/>
      <c r="L816" s="231"/>
      <c r="M816" s="183"/>
      <c r="N816" s="159"/>
      <c r="O816" s="175"/>
    </row>
    <row r="817" spans="1:15" s="176" customFormat="1" ht="30" customHeight="1">
      <c r="A817" s="225"/>
      <c r="B817" s="183"/>
      <c r="C817" s="226"/>
      <c r="D817" s="227"/>
      <c r="E817" s="183"/>
      <c r="F817" s="228"/>
      <c r="G817" s="229"/>
      <c r="H817" s="183"/>
      <c r="I817" s="230"/>
      <c r="J817" s="189"/>
      <c r="K817" s="203"/>
      <c r="L817" s="231"/>
      <c r="M817" s="183"/>
      <c r="N817" s="159"/>
      <c r="O817" s="175"/>
    </row>
    <row r="818" spans="1:15" s="176" customFormat="1" ht="30" customHeight="1">
      <c r="A818" s="225"/>
      <c r="B818" s="183"/>
      <c r="C818" s="226"/>
      <c r="D818" s="227"/>
      <c r="E818" s="183"/>
      <c r="F818" s="228"/>
      <c r="G818" s="229"/>
      <c r="H818" s="183"/>
      <c r="I818" s="230"/>
      <c r="J818" s="189"/>
      <c r="K818" s="203"/>
      <c r="L818" s="231"/>
      <c r="M818" s="183"/>
      <c r="N818" s="159"/>
      <c r="O818" s="175"/>
    </row>
    <row r="819" spans="1:15" s="176" customFormat="1" ht="30" customHeight="1">
      <c r="A819" s="225"/>
      <c r="B819" s="183"/>
      <c r="C819" s="226"/>
      <c r="D819" s="227"/>
      <c r="E819" s="183"/>
      <c r="F819" s="228"/>
      <c r="G819" s="229"/>
      <c r="H819" s="183"/>
      <c r="I819" s="230"/>
      <c r="J819" s="189"/>
      <c r="K819" s="203"/>
      <c r="L819" s="231"/>
      <c r="M819" s="183"/>
      <c r="N819" s="159"/>
      <c r="O819" s="175"/>
    </row>
    <row r="820" spans="1:15" s="176" customFormat="1" ht="30" customHeight="1">
      <c r="A820" s="225"/>
      <c r="B820" s="183"/>
      <c r="C820" s="226"/>
      <c r="D820" s="227"/>
      <c r="E820" s="183"/>
      <c r="F820" s="228"/>
      <c r="G820" s="229"/>
      <c r="H820" s="183"/>
      <c r="I820" s="230"/>
      <c r="J820" s="189"/>
      <c r="K820" s="203"/>
      <c r="L820" s="231"/>
      <c r="M820" s="183"/>
      <c r="N820" s="159"/>
      <c r="O820" s="175"/>
    </row>
    <row r="821" spans="1:15" s="176" customFormat="1" ht="30" customHeight="1">
      <c r="A821" s="225"/>
      <c r="B821" s="183"/>
      <c r="C821" s="226"/>
      <c r="D821" s="227"/>
      <c r="E821" s="183"/>
      <c r="F821" s="228"/>
      <c r="G821" s="229"/>
      <c r="H821" s="183"/>
      <c r="I821" s="230"/>
      <c r="J821" s="189"/>
      <c r="K821" s="203"/>
      <c r="L821" s="231"/>
      <c r="M821" s="183"/>
      <c r="N821" s="159"/>
      <c r="O821" s="175"/>
    </row>
    <row r="822" spans="1:15" s="176" customFormat="1" ht="30" customHeight="1">
      <c r="A822" s="225"/>
      <c r="B822" s="183"/>
      <c r="C822" s="226"/>
      <c r="D822" s="227"/>
      <c r="E822" s="183"/>
      <c r="F822" s="228"/>
      <c r="G822" s="229"/>
      <c r="H822" s="183"/>
      <c r="I822" s="230"/>
      <c r="J822" s="189"/>
      <c r="K822" s="203"/>
      <c r="L822" s="231"/>
      <c r="M822" s="183"/>
      <c r="N822" s="159"/>
      <c r="O822" s="175"/>
    </row>
    <row r="823" spans="1:15" s="176" customFormat="1" ht="30" customHeight="1">
      <c r="A823" s="225"/>
      <c r="B823" s="183"/>
      <c r="C823" s="226"/>
      <c r="D823" s="227"/>
      <c r="E823" s="183"/>
      <c r="F823" s="228"/>
      <c r="G823" s="229"/>
      <c r="H823" s="183"/>
      <c r="I823" s="230"/>
      <c r="J823" s="189"/>
      <c r="K823" s="203"/>
      <c r="L823" s="231"/>
      <c r="M823" s="183"/>
      <c r="N823" s="159"/>
      <c r="O823" s="175"/>
    </row>
    <row r="824" spans="1:15" s="176" customFormat="1" ht="30" customHeight="1">
      <c r="A824" s="225"/>
      <c r="B824" s="183"/>
      <c r="C824" s="226"/>
      <c r="D824" s="227"/>
      <c r="E824" s="183"/>
      <c r="F824" s="228"/>
      <c r="G824" s="229"/>
      <c r="H824" s="183"/>
      <c r="I824" s="230"/>
      <c r="J824" s="189"/>
      <c r="K824" s="203"/>
      <c r="L824" s="231"/>
      <c r="M824" s="183"/>
      <c r="N824" s="159"/>
      <c r="O824" s="175"/>
    </row>
    <row r="825" spans="1:15" s="176" customFormat="1" ht="30" customHeight="1">
      <c r="A825" s="225"/>
      <c r="B825" s="183"/>
      <c r="C825" s="226"/>
      <c r="D825" s="227"/>
      <c r="E825" s="183"/>
      <c r="F825" s="228"/>
      <c r="G825" s="229"/>
      <c r="H825" s="183"/>
      <c r="I825" s="230"/>
      <c r="J825" s="189"/>
      <c r="K825" s="203"/>
      <c r="L825" s="231"/>
      <c r="M825" s="183"/>
      <c r="N825" s="159"/>
      <c r="O825" s="175"/>
    </row>
    <row r="826" spans="1:15" s="176" customFormat="1" ht="30" customHeight="1">
      <c r="A826" s="225"/>
      <c r="B826" s="183"/>
      <c r="C826" s="226"/>
      <c r="D826" s="227"/>
      <c r="E826" s="183"/>
      <c r="F826" s="228"/>
      <c r="G826" s="229"/>
      <c r="H826" s="183"/>
      <c r="I826" s="230"/>
      <c r="J826" s="189"/>
      <c r="K826" s="203"/>
      <c r="L826" s="231"/>
      <c r="M826" s="183"/>
      <c r="N826" s="159"/>
      <c r="O826" s="175"/>
    </row>
    <row r="827" spans="1:15" s="176" customFormat="1" ht="30" customHeight="1">
      <c r="A827" s="225"/>
      <c r="B827" s="183"/>
      <c r="C827" s="226"/>
      <c r="D827" s="227"/>
      <c r="E827" s="183"/>
      <c r="F827" s="228"/>
      <c r="G827" s="229"/>
      <c r="H827" s="183"/>
      <c r="I827" s="230"/>
      <c r="J827" s="189"/>
      <c r="K827" s="203"/>
      <c r="L827" s="231"/>
      <c r="M827" s="183"/>
      <c r="N827" s="159"/>
      <c r="O827" s="175"/>
    </row>
    <row r="828" spans="1:15" s="176" customFormat="1" ht="30" customHeight="1">
      <c r="A828" s="225"/>
      <c r="B828" s="183"/>
      <c r="C828" s="226"/>
      <c r="D828" s="227"/>
      <c r="E828" s="183"/>
      <c r="F828" s="228"/>
      <c r="G828" s="229"/>
      <c r="H828" s="183"/>
      <c r="I828" s="230"/>
      <c r="J828" s="189"/>
      <c r="K828" s="203"/>
      <c r="L828" s="231"/>
      <c r="M828" s="183"/>
      <c r="N828" s="159"/>
      <c r="O828" s="175"/>
    </row>
    <row r="829" spans="1:15" s="176" customFormat="1" ht="30" customHeight="1">
      <c r="A829" s="225"/>
      <c r="B829" s="183"/>
      <c r="C829" s="226"/>
      <c r="D829" s="227"/>
      <c r="E829" s="183"/>
      <c r="F829" s="228"/>
      <c r="G829" s="229"/>
      <c r="H829" s="183"/>
      <c r="I829" s="230"/>
      <c r="J829" s="189"/>
      <c r="K829" s="203"/>
      <c r="L829" s="231"/>
      <c r="M829" s="183"/>
      <c r="N829" s="159"/>
      <c r="O829" s="175"/>
    </row>
    <row r="830" spans="1:15" s="176" customFormat="1" ht="30" customHeight="1">
      <c r="A830" s="225"/>
      <c r="B830" s="183"/>
      <c r="C830" s="226"/>
      <c r="D830" s="227"/>
      <c r="E830" s="183"/>
      <c r="F830" s="228"/>
      <c r="G830" s="229"/>
      <c r="H830" s="183"/>
      <c r="I830" s="230"/>
      <c r="J830" s="189"/>
      <c r="K830" s="203"/>
      <c r="L830" s="231"/>
      <c r="M830" s="183"/>
      <c r="N830" s="159"/>
      <c r="O830" s="175"/>
    </row>
    <row r="831" spans="1:15" s="176" customFormat="1" ht="30" customHeight="1">
      <c r="A831" s="225"/>
      <c r="B831" s="183"/>
      <c r="C831" s="226"/>
      <c r="D831" s="227"/>
      <c r="E831" s="183"/>
      <c r="F831" s="228"/>
      <c r="G831" s="229"/>
      <c r="H831" s="183"/>
      <c r="I831" s="230"/>
      <c r="J831" s="189"/>
      <c r="K831" s="203"/>
      <c r="L831" s="231"/>
      <c r="M831" s="183"/>
      <c r="N831" s="159"/>
      <c r="O831" s="175"/>
    </row>
    <row r="832" spans="1:15" s="176" customFormat="1" ht="30" customHeight="1">
      <c r="A832" s="225"/>
      <c r="B832" s="183"/>
      <c r="C832" s="226"/>
      <c r="D832" s="227"/>
      <c r="E832" s="183"/>
      <c r="F832" s="228"/>
      <c r="G832" s="229"/>
      <c r="H832" s="183"/>
      <c r="I832" s="230"/>
      <c r="J832" s="189"/>
      <c r="K832" s="203"/>
      <c r="L832" s="231"/>
      <c r="M832" s="183"/>
      <c r="N832" s="159"/>
      <c r="O832" s="175"/>
    </row>
    <row r="833" spans="1:15" s="176" customFormat="1" ht="30" customHeight="1">
      <c r="A833" s="225"/>
      <c r="B833" s="183"/>
      <c r="C833" s="226"/>
      <c r="D833" s="227"/>
      <c r="E833" s="183"/>
      <c r="F833" s="228"/>
      <c r="G833" s="229"/>
      <c r="H833" s="183"/>
      <c r="I833" s="230"/>
      <c r="J833" s="189"/>
      <c r="K833" s="203"/>
      <c r="L833" s="231"/>
      <c r="M833" s="183"/>
      <c r="N833" s="159"/>
      <c r="O833" s="175"/>
    </row>
    <row r="834" spans="1:15" s="176" customFormat="1" ht="30" customHeight="1">
      <c r="A834" s="225"/>
      <c r="B834" s="183"/>
      <c r="C834" s="226"/>
      <c r="D834" s="227"/>
      <c r="E834" s="183"/>
      <c r="F834" s="228"/>
      <c r="G834" s="229"/>
      <c r="H834" s="183"/>
      <c r="I834" s="230"/>
      <c r="J834" s="189"/>
      <c r="K834" s="203"/>
      <c r="L834" s="231"/>
      <c r="M834" s="183"/>
      <c r="N834" s="159"/>
      <c r="O834" s="175"/>
    </row>
    <row r="835" spans="1:15" s="176" customFormat="1" ht="30" customHeight="1">
      <c r="A835" s="225"/>
      <c r="B835" s="183"/>
      <c r="C835" s="226"/>
      <c r="D835" s="227"/>
      <c r="E835" s="183"/>
      <c r="F835" s="228"/>
      <c r="G835" s="229"/>
      <c r="H835" s="183"/>
      <c r="I835" s="230"/>
      <c r="J835" s="189"/>
      <c r="K835" s="203"/>
      <c r="L835" s="231"/>
      <c r="M835" s="183"/>
      <c r="N835" s="159"/>
      <c r="O835" s="175"/>
    </row>
    <row r="836" spans="1:15" s="176" customFormat="1" ht="30" customHeight="1">
      <c r="A836" s="225"/>
      <c r="B836" s="183"/>
      <c r="C836" s="226"/>
      <c r="D836" s="227"/>
      <c r="E836" s="183"/>
      <c r="F836" s="228"/>
      <c r="G836" s="229"/>
      <c r="H836" s="183"/>
      <c r="I836" s="230"/>
      <c r="J836" s="189"/>
      <c r="K836" s="203"/>
      <c r="L836" s="231"/>
      <c r="M836" s="183"/>
      <c r="N836" s="159"/>
      <c r="O836" s="175"/>
    </row>
    <row r="837" spans="1:15" s="176" customFormat="1" ht="30" customHeight="1">
      <c r="A837" s="225"/>
      <c r="B837" s="183"/>
      <c r="C837" s="226"/>
      <c r="D837" s="227"/>
      <c r="E837" s="183"/>
      <c r="F837" s="228"/>
      <c r="G837" s="229"/>
      <c r="H837" s="183"/>
      <c r="I837" s="230"/>
      <c r="J837" s="189"/>
      <c r="K837" s="203"/>
      <c r="L837" s="231"/>
      <c r="M837" s="183"/>
      <c r="N837" s="159"/>
      <c r="O837" s="175"/>
    </row>
    <row r="838" spans="1:15" s="176" customFormat="1" ht="30" customHeight="1">
      <c r="A838" s="225"/>
      <c r="B838" s="183"/>
      <c r="C838" s="226"/>
      <c r="D838" s="227"/>
      <c r="E838" s="183"/>
      <c r="F838" s="228"/>
      <c r="G838" s="229"/>
      <c r="H838" s="183"/>
      <c r="I838" s="230"/>
      <c r="J838" s="189"/>
      <c r="K838" s="203"/>
      <c r="L838" s="231"/>
      <c r="M838" s="183"/>
      <c r="N838" s="159"/>
      <c r="O838" s="175"/>
    </row>
    <row r="839" spans="1:15" s="176" customFormat="1" ht="30" customHeight="1">
      <c r="A839" s="225"/>
      <c r="B839" s="183"/>
      <c r="C839" s="226"/>
      <c r="D839" s="227"/>
      <c r="E839" s="183"/>
      <c r="F839" s="228"/>
      <c r="G839" s="229"/>
      <c r="H839" s="183"/>
      <c r="I839" s="230"/>
      <c r="J839" s="189"/>
      <c r="K839" s="203"/>
      <c r="L839" s="231"/>
      <c r="M839" s="183"/>
      <c r="N839" s="159"/>
      <c r="O839" s="175"/>
    </row>
    <row r="840" spans="1:15" s="176" customFormat="1" ht="30" customHeight="1">
      <c r="A840" s="225"/>
      <c r="B840" s="183"/>
      <c r="C840" s="226"/>
      <c r="D840" s="227"/>
      <c r="E840" s="183"/>
      <c r="F840" s="228"/>
      <c r="G840" s="229"/>
      <c r="H840" s="183"/>
      <c r="I840" s="230"/>
      <c r="J840" s="189"/>
      <c r="K840" s="203"/>
      <c r="L840" s="231"/>
      <c r="M840" s="183"/>
      <c r="N840" s="159"/>
      <c r="O840" s="175"/>
    </row>
    <row r="841" spans="1:15" s="176" customFormat="1" ht="30" customHeight="1">
      <c r="A841" s="225"/>
      <c r="B841" s="183"/>
      <c r="C841" s="226"/>
      <c r="D841" s="227"/>
      <c r="E841" s="183"/>
      <c r="F841" s="228"/>
      <c r="G841" s="229"/>
      <c r="H841" s="183"/>
      <c r="I841" s="230"/>
      <c r="J841" s="189"/>
      <c r="K841" s="203"/>
      <c r="L841" s="231"/>
      <c r="M841" s="183"/>
      <c r="N841" s="159"/>
      <c r="O841" s="175"/>
    </row>
    <row r="842" spans="1:15" s="176" customFormat="1" ht="30" customHeight="1">
      <c r="A842" s="225"/>
      <c r="B842" s="183"/>
      <c r="C842" s="226"/>
      <c r="D842" s="227"/>
      <c r="E842" s="183"/>
      <c r="F842" s="228"/>
      <c r="G842" s="229"/>
      <c r="H842" s="183"/>
      <c r="I842" s="230"/>
      <c r="J842" s="189"/>
      <c r="K842" s="203"/>
      <c r="L842" s="231"/>
      <c r="M842" s="183"/>
      <c r="N842" s="159"/>
      <c r="O842" s="175"/>
    </row>
    <row r="843" spans="1:15" s="176" customFormat="1" ht="30" customHeight="1">
      <c r="A843" s="225"/>
      <c r="B843" s="183"/>
      <c r="C843" s="226"/>
      <c r="D843" s="227"/>
      <c r="E843" s="183"/>
      <c r="F843" s="228"/>
      <c r="G843" s="229"/>
      <c r="H843" s="183"/>
      <c r="I843" s="230"/>
      <c r="J843" s="189"/>
      <c r="K843" s="203"/>
      <c r="L843" s="231"/>
      <c r="M843" s="183"/>
      <c r="N843" s="159"/>
      <c r="O843" s="175"/>
    </row>
    <row r="844" spans="1:15" s="176" customFormat="1" ht="30" customHeight="1">
      <c r="A844" s="225"/>
      <c r="B844" s="183"/>
      <c r="C844" s="226"/>
      <c r="D844" s="227"/>
      <c r="E844" s="183"/>
      <c r="F844" s="228"/>
      <c r="G844" s="229"/>
      <c r="H844" s="183"/>
      <c r="I844" s="230"/>
      <c r="J844" s="189"/>
      <c r="K844" s="203"/>
      <c r="L844" s="231"/>
      <c r="M844" s="183"/>
      <c r="N844" s="159"/>
      <c r="O844" s="175"/>
    </row>
    <row r="845" spans="1:15" s="176" customFormat="1" ht="30" customHeight="1">
      <c r="A845" s="225"/>
      <c r="B845" s="183"/>
      <c r="C845" s="226"/>
      <c r="D845" s="227"/>
      <c r="E845" s="183"/>
      <c r="F845" s="228"/>
      <c r="G845" s="229"/>
      <c r="H845" s="183"/>
      <c r="I845" s="230"/>
      <c r="J845" s="189"/>
      <c r="K845" s="203"/>
      <c r="L845" s="231"/>
      <c r="M845" s="183"/>
      <c r="N845" s="159"/>
      <c r="O845" s="175"/>
    </row>
    <row r="846" spans="1:15" s="176" customFormat="1" ht="30" customHeight="1">
      <c r="A846" s="225"/>
      <c r="B846" s="183"/>
      <c r="C846" s="226"/>
      <c r="D846" s="227"/>
      <c r="E846" s="183"/>
      <c r="F846" s="228"/>
      <c r="G846" s="229"/>
      <c r="H846" s="183"/>
      <c r="I846" s="230"/>
      <c r="J846" s="189"/>
      <c r="K846" s="203"/>
      <c r="L846" s="231"/>
      <c r="M846" s="183"/>
      <c r="N846" s="159"/>
      <c r="O846" s="175"/>
    </row>
    <row r="847" spans="1:15" s="176" customFormat="1" ht="30" customHeight="1">
      <c r="A847" s="225"/>
      <c r="B847" s="183"/>
      <c r="C847" s="226"/>
      <c r="D847" s="227"/>
      <c r="E847" s="183"/>
      <c r="F847" s="228"/>
      <c r="G847" s="229"/>
      <c r="H847" s="183"/>
      <c r="I847" s="230"/>
      <c r="J847" s="189"/>
      <c r="K847" s="203"/>
      <c r="L847" s="231"/>
      <c r="M847" s="183"/>
      <c r="N847" s="159"/>
      <c r="O847" s="175"/>
    </row>
    <row r="848" spans="1:15" s="176" customFormat="1" ht="30" customHeight="1">
      <c r="A848" s="225"/>
      <c r="B848" s="183"/>
      <c r="C848" s="226"/>
      <c r="D848" s="227"/>
      <c r="E848" s="183"/>
      <c r="F848" s="228"/>
      <c r="G848" s="229"/>
      <c r="H848" s="183"/>
      <c r="I848" s="230"/>
      <c r="J848" s="189"/>
      <c r="K848" s="203"/>
      <c r="L848" s="231"/>
      <c r="M848" s="183"/>
      <c r="N848" s="159"/>
      <c r="O848" s="175"/>
    </row>
    <row r="849" spans="1:15" s="176" customFormat="1" ht="30" customHeight="1">
      <c r="A849" s="225"/>
      <c r="B849" s="183"/>
      <c r="C849" s="226"/>
      <c r="D849" s="227"/>
      <c r="E849" s="183"/>
      <c r="F849" s="228"/>
      <c r="G849" s="229"/>
      <c r="H849" s="183"/>
      <c r="I849" s="230"/>
      <c r="J849" s="189"/>
      <c r="K849" s="203"/>
      <c r="L849" s="231"/>
      <c r="M849" s="183"/>
      <c r="N849" s="159"/>
      <c r="O849" s="175"/>
    </row>
    <row r="850" spans="1:15" s="176" customFormat="1" ht="30" customHeight="1">
      <c r="A850" s="225"/>
      <c r="B850" s="183"/>
      <c r="C850" s="226"/>
      <c r="D850" s="227"/>
      <c r="E850" s="183"/>
      <c r="F850" s="228"/>
      <c r="G850" s="229"/>
      <c r="H850" s="183"/>
      <c r="I850" s="230"/>
      <c r="J850" s="189"/>
      <c r="K850" s="203"/>
      <c r="L850" s="231"/>
      <c r="M850" s="183"/>
      <c r="N850" s="159"/>
      <c r="O850" s="175"/>
    </row>
    <row r="851" spans="1:15" ht="45" customHeight="1">
      <c r="A851" s="126"/>
      <c r="B851" s="77"/>
      <c r="C851" s="125"/>
      <c r="D851" s="124"/>
      <c r="E851" s="85"/>
      <c r="F851" s="123"/>
      <c r="G851" s="122"/>
      <c r="H851" s="85"/>
      <c r="I851" s="121"/>
      <c r="J851" s="81"/>
      <c r="K851" s="94"/>
      <c r="L851" s="120"/>
      <c r="M851" s="77"/>
      <c r="N851" s="119"/>
      <c r="O851" s="118"/>
    </row>
    <row r="852" spans="1:15" ht="45" customHeight="1">
      <c r="A852" s="126"/>
      <c r="B852" s="77"/>
      <c r="C852" s="125"/>
      <c r="D852" s="124"/>
      <c r="E852" s="85"/>
      <c r="F852" s="123"/>
      <c r="G852" s="122"/>
      <c r="H852" s="85"/>
      <c r="I852" s="121"/>
      <c r="J852" s="81"/>
      <c r="K852" s="94"/>
      <c r="L852" s="120"/>
      <c r="M852" s="77"/>
      <c r="N852" s="119"/>
      <c r="O852" s="118"/>
    </row>
    <row r="853" spans="1:15" ht="45" customHeight="1">
      <c r="A853" s="126"/>
      <c r="B853" s="77"/>
      <c r="C853" s="125"/>
      <c r="D853" s="124"/>
      <c r="E853" s="85"/>
      <c r="F853" s="123"/>
      <c r="G853" s="122"/>
      <c r="H853" s="85"/>
      <c r="I853" s="121"/>
      <c r="J853" s="81"/>
      <c r="K853" s="94"/>
      <c r="L853" s="120"/>
      <c r="M853" s="77"/>
      <c r="N853" s="119"/>
      <c r="O853" s="118"/>
    </row>
    <row r="854" spans="1:15" ht="45" customHeight="1">
      <c r="A854" s="126"/>
      <c r="B854" s="77"/>
      <c r="C854" s="125"/>
      <c r="D854" s="124"/>
      <c r="E854" s="85"/>
      <c r="F854" s="123"/>
      <c r="G854" s="122"/>
      <c r="H854" s="85"/>
      <c r="I854" s="121"/>
      <c r="J854" s="81"/>
      <c r="K854" s="94"/>
      <c r="L854" s="120"/>
      <c r="M854" s="77"/>
      <c r="N854" s="119"/>
      <c r="O854" s="118"/>
    </row>
    <row r="855" spans="1:15" ht="45" customHeight="1">
      <c r="A855" s="126"/>
      <c r="B855" s="77"/>
      <c r="C855" s="125"/>
      <c r="D855" s="124"/>
      <c r="E855" s="85"/>
      <c r="F855" s="123"/>
      <c r="G855" s="122"/>
      <c r="H855" s="85"/>
      <c r="I855" s="121"/>
      <c r="J855" s="81"/>
      <c r="K855" s="94"/>
      <c r="L855" s="120"/>
      <c r="M855" s="77"/>
      <c r="N855" s="119"/>
      <c r="O855" s="118"/>
    </row>
    <row r="856" spans="1:15" ht="45" customHeight="1">
      <c r="A856" s="126"/>
      <c r="B856" s="77"/>
      <c r="C856" s="125"/>
      <c r="D856" s="124"/>
      <c r="E856" s="85"/>
      <c r="F856" s="123"/>
      <c r="G856" s="122"/>
      <c r="H856" s="85"/>
      <c r="I856" s="121"/>
      <c r="J856" s="81"/>
      <c r="K856" s="94"/>
      <c r="L856" s="120"/>
      <c r="M856" s="77"/>
      <c r="N856" s="119"/>
      <c r="O856" s="118"/>
    </row>
    <row r="857" spans="1:15" ht="45" customHeight="1">
      <c r="A857" s="126"/>
      <c r="B857" s="77"/>
      <c r="C857" s="125"/>
      <c r="D857" s="124"/>
      <c r="E857" s="85"/>
      <c r="F857" s="123"/>
      <c r="G857" s="122"/>
      <c r="H857" s="85"/>
      <c r="I857" s="121"/>
      <c r="J857" s="81"/>
      <c r="K857" s="94"/>
      <c r="L857" s="120"/>
      <c r="M857" s="77"/>
      <c r="N857" s="119"/>
      <c r="O857" s="118"/>
    </row>
    <row r="858" spans="1:15" ht="45" customHeight="1">
      <c r="A858" s="126"/>
      <c r="B858" s="77"/>
      <c r="C858" s="125"/>
      <c r="D858" s="124"/>
      <c r="E858" s="85"/>
      <c r="F858" s="123"/>
      <c r="G858" s="122"/>
      <c r="H858" s="85"/>
      <c r="I858" s="121"/>
      <c r="J858" s="81"/>
      <c r="K858" s="94"/>
      <c r="L858" s="120"/>
      <c r="M858" s="77"/>
      <c r="N858" s="119"/>
      <c r="O858" s="118"/>
    </row>
    <row r="859" spans="1:15" ht="45" customHeight="1">
      <c r="A859" s="126"/>
      <c r="B859" s="77"/>
      <c r="C859" s="125"/>
      <c r="D859" s="124"/>
      <c r="E859" s="85"/>
      <c r="F859" s="123"/>
      <c r="G859" s="122"/>
      <c r="H859" s="85"/>
      <c r="I859" s="121"/>
      <c r="J859" s="81"/>
      <c r="K859" s="94"/>
      <c r="L859" s="120"/>
      <c r="M859" s="77"/>
      <c r="N859" s="119"/>
      <c r="O859" s="118"/>
    </row>
    <row r="860" spans="1:15" ht="45" customHeight="1">
      <c r="A860" s="126"/>
      <c r="B860" s="77"/>
      <c r="C860" s="125"/>
      <c r="D860" s="124"/>
      <c r="E860" s="85"/>
      <c r="F860" s="123"/>
      <c r="G860" s="122"/>
      <c r="H860" s="85"/>
      <c r="I860" s="121"/>
      <c r="J860" s="81"/>
      <c r="K860" s="94"/>
      <c r="L860" s="120"/>
      <c r="M860" s="77"/>
      <c r="N860" s="119"/>
      <c r="O860" s="118"/>
    </row>
    <row r="861" spans="1:15" ht="45" customHeight="1">
      <c r="A861" s="126"/>
      <c r="B861" s="77"/>
      <c r="C861" s="125"/>
      <c r="D861" s="124"/>
      <c r="E861" s="85"/>
      <c r="F861" s="123"/>
      <c r="G861" s="122"/>
      <c r="H861" s="85"/>
      <c r="I861" s="121"/>
      <c r="J861" s="81"/>
      <c r="K861" s="94"/>
      <c r="L861" s="120"/>
      <c r="M861" s="77"/>
      <c r="N861" s="119"/>
      <c r="O861" s="118"/>
    </row>
    <row r="862" spans="1:15" ht="45" customHeight="1">
      <c r="A862" s="126"/>
      <c r="B862" s="77"/>
      <c r="C862" s="125"/>
      <c r="D862" s="124"/>
      <c r="E862" s="85"/>
      <c r="F862" s="123"/>
      <c r="G862" s="122"/>
      <c r="H862" s="85"/>
      <c r="I862" s="121"/>
      <c r="J862" s="81"/>
      <c r="K862" s="94"/>
      <c r="L862" s="120"/>
      <c r="M862" s="77"/>
      <c r="N862" s="119"/>
      <c r="O862" s="118"/>
    </row>
    <row r="863" spans="1:15" ht="45" customHeight="1">
      <c r="A863" s="126"/>
      <c r="B863" s="77"/>
      <c r="C863" s="125"/>
      <c r="D863" s="124"/>
      <c r="E863" s="85"/>
      <c r="F863" s="123"/>
      <c r="G863" s="122"/>
      <c r="H863" s="85"/>
      <c r="I863" s="121"/>
      <c r="J863" s="81"/>
      <c r="K863" s="94"/>
      <c r="L863" s="120"/>
      <c r="M863" s="77"/>
      <c r="N863" s="119"/>
      <c r="O863" s="118"/>
    </row>
    <row r="864" spans="1:15" ht="45" customHeight="1">
      <c r="A864" s="126"/>
      <c r="B864" s="77"/>
      <c r="C864" s="125"/>
      <c r="D864" s="124"/>
      <c r="E864" s="85"/>
      <c r="F864" s="123"/>
      <c r="G864" s="122"/>
      <c r="H864" s="85"/>
      <c r="I864" s="121"/>
      <c r="J864" s="81"/>
      <c r="K864" s="94"/>
      <c r="L864" s="120"/>
      <c r="M864" s="77"/>
      <c r="N864" s="119"/>
      <c r="O864" s="118"/>
    </row>
    <row r="865" spans="1:15" ht="45" customHeight="1">
      <c r="A865" s="126"/>
      <c r="B865" s="77"/>
      <c r="C865" s="125"/>
      <c r="D865" s="124"/>
      <c r="E865" s="85"/>
      <c r="F865" s="123"/>
      <c r="G865" s="122"/>
      <c r="H865" s="85"/>
      <c r="I865" s="121"/>
      <c r="J865" s="81"/>
      <c r="K865" s="94"/>
      <c r="L865" s="120"/>
      <c r="M865" s="77"/>
      <c r="N865" s="119"/>
      <c r="O865" s="118"/>
    </row>
    <row r="866" spans="1:15" ht="45" customHeight="1">
      <c r="A866" s="126"/>
      <c r="B866" s="77"/>
      <c r="C866" s="125"/>
      <c r="D866" s="124"/>
      <c r="E866" s="85"/>
      <c r="F866" s="123"/>
      <c r="G866" s="122"/>
      <c r="H866" s="85"/>
      <c r="I866" s="121"/>
      <c r="J866" s="81"/>
      <c r="K866" s="94"/>
      <c r="L866" s="120"/>
      <c r="M866" s="77"/>
      <c r="N866" s="119"/>
      <c r="O866" s="118"/>
    </row>
    <row r="867" spans="1:15" ht="45" customHeight="1">
      <c r="A867" s="126"/>
      <c r="B867" s="77"/>
      <c r="C867" s="125"/>
      <c r="D867" s="124"/>
      <c r="E867" s="85"/>
      <c r="F867" s="123"/>
      <c r="G867" s="122"/>
      <c r="H867" s="85"/>
      <c r="I867" s="121"/>
      <c r="J867" s="81"/>
      <c r="K867" s="94"/>
      <c r="L867" s="120"/>
      <c r="M867" s="77"/>
      <c r="N867" s="119"/>
      <c r="O867" s="118"/>
    </row>
    <row r="868" spans="1:15" ht="45" customHeight="1">
      <c r="A868" s="126"/>
      <c r="B868" s="77"/>
      <c r="C868" s="125"/>
      <c r="D868" s="124"/>
      <c r="E868" s="85"/>
      <c r="F868" s="123"/>
      <c r="G868" s="122"/>
      <c r="H868" s="85"/>
      <c r="I868" s="121"/>
      <c r="J868" s="81"/>
      <c r="K868" s="94"/>
      <c r="L868" s="120"/>
      <c r="M868" s="77"/>
      <c r="N868" s="119"/>
      <c r="O868" s="118"/>
    </row>
    <row r="869" spans="1:15" ht="45" customHeight="1">
      <c r="A869" s="126"/>
      <c r="B869" s="77"/>
      <c r="C869" s="125"/>
      <c r="D869" s="124"/>
      <c r="E869" s="85"/>
      <c r="F869" s="123"/>
      <c r="G869" s="122"/>
      <c r="H869" s="85"/>
      <c r="I869" s="121"/>
      <c r="J869" s="81"/>
      <c r="K869" s="94"/>
      <c r="L869" s="120"/>
      <c r="M869" s="77"/>
      <c r="N869" s="119"/>
      <c r="O869" s="118"/>
    </row>
    <row r="870" spans="1:15" ht="45" customHeight="1">
      <c r="A870" s="126"/>
      <c r="B870" s="77"/>
      <c r="C870" s="125"/>
      <c r="D870" s="124"/>
      <c r="E870" s="85"/>
      <c r="F870" s="123"/>
      <c r="G870" s="122"/>
      <c r="H870" s="85"/>
      <c r="I870" s="121"/>
      <c r="J870" s="81"/>
      <c r="K870" s="94"/>
      <c r="L870" s="120"/>
      <c r="M870" s="77"/>
      <c r="N870" s="119"/>
      <c r="O870" s="118"/>
    </row>
    <row r="871" spans="1:15" ht="45" customHeight="1">
      <c r="A871" s="126"/>
      <c r="B871" s="77"/>
      <c r="C871" s="125"/>
      <c r="D871" s="124"/>
      <c r="E871" s="85"/>
      <c r="F871" s="123"/>
      <c r="G871" s="122"/>
      <c r="H871" s="85"/>
      <c r="I871" s="121"/>
      <c r="J871" s="81"/>
      <c r="K871" s="94"/>
      <c r="L871" s="120"/>
      <c r="M871" s="77"/>
      <c r="N871" s="119"/>
      <c r="O871" s="118"/>
    </row>
    <row r="872" spans="1:15" ht="45" customHeight="1">
      <c r="A872" s="126"/>
      <c r="B872" s="77"/>
      <c r="C872" s="125"/>
      <c r="D872" s="124"/>
      <c r="E872" s="85"/>
      <c r="F872" s="123"/>
      <c r="G872" s="122"/>
      <c r="H872" s="85"/>
      <c r="I872" s="121"/>
      <c r="J872" s="81"/>
      <c r="K872" s="94"/>
      <c r="L872" s="120"/>
      <c r="M872" s="77"/>
      <c r="N872" s="119"/>
      <c r="O872" s="118"/>
    </row>
    <row r="873" spans="1:15" ht="45" customHeight="1">
      <c r="A873" s="126"/>
      <c r="B873" s="77"/>
      <c r="C873" s="125"/>
      <c r="D873" s="124"/>
      <c r="E873" s="85"/>
      <c r="F873" s="123"/>
      <c r="G873" s="122"/>
      <c r="H873" s="85"/>
      <c r="I873" s="121"/>
      <c r="J873" s="81"/>
      <c r="K873" s="94"/>
      <c r="L873" s="120"/>
      <c r="M873" s="77"/>
      <c r="N873" s="119"/>
      <c r="O873" s="118"/>
    </row>
    <row r="874" spans="1:15" ht="45" customHeight="1">
      <c r="A874" s="126"/>
      <c r="B874" s="77"/>
      <c r="C874" s="125"/>
      <c r="D874" s="124"/>
      <c r="E874" s="85"/>
      <c r="F874" s="123"/>
      <c r="G874" s="122"/>
      <c r="H874" s="85"/>
      <c r="I874" s="121"/>
      <c r="J874" s="81"/>
      <c r="K874" s="94"/>
      <c r="L874" s="120"/>
      <c r="M874" s="77"/>
      <c r="N874" s="119"/>
      <c r="O874" s="118"/>
    </row>
    <row r="875" spans="1:15" ht="45" customHeight="1">
      <c r="A875" s="126"/>
      <c r="B875" s="77"/>
      <c r="C875" s="125"/>
      <c r="D875" s="124"/>
      <c r="E875" s="85"/>
      <c r="F875" s="123"/>
      <c r="G875" s="122"/>
      <c r="H875" s="85"/>
      <c r="I875" s="121"/>
      <c r="J875" s="81"/>
      <c r="K875" s="94"/>
      <c r="L875" s="120"/>
      <c r="M875" s="77"/>
      <c r="N875" s="119"/>
      <c r="O875" s="118"/>
    </row>
    <row r="876" spans="1:15" ht="45" customHeight="1">
      <c r="A876" s="126"/>
      <c r="B876" s="77"/>
      <c r="C876" s="125"/>
      <c r="D876" s="124"/>
      <c r="E876" s="85"/>
      <c r="F876" s="123"/>
      <c r="G876" s="122"/>
      <c r="H876" s="85"/>
      <c r="I876" s="121"/>
      <c r="J876" s="81"/>
      <c r="K876" s="94"/>
      <c r="L876" s="120"/>
      <c r="M876" s="77"/>
      <c r="N876" s="119"/>
      <c r="O876" s="118"/>
    </row>
    <row r="877" spans="1:15" ht="45" customHeight="1">
      <c r="A877" s="126"/>
      <c r="B877" s="77"/>
      <c r="C877" s="125"/>
      <c r="D877" s="124"/>
      <c r="E877" s="85"/>
      <c r="F877" s="123"/>
      <c r="G877" s="122"/>
      <c r="H877" s="85"/>
      <c r="I877" s="121"/>
      <c r="J877" s="81"/>
      <c r="K877" s="94"/>
      <c r="L877" s="120"/>
      <c r="M877" s="77"/>
      <c r="N877" s="119"/>
      <c r="O877" s="118"/>
    </row>
    <row r="878" spans="1:15" ht="45" customHeight="1">
      <c r="A878" s="126"/>
      <c r="B878" s="77"/>
      <c r="C878" s="125"/>
      <c r="D878" s="124"/>
      <c r="E878" s="85"/>
      <c r="F878" s="123"/>
      <c r="G878" s="122"/>
      <c r="H878" s="85"/>
      <c r="I878" s="121"/>
      <c r="J878" s="81"/>
      <c r="K878" s="94"/>
      <c r="L878" s="120"/>
      <c r="M878" s="77"/>
      <c r="N878" s="119"/>
      <c r="O878" s="118"/>
    </row>
    <row r="879" spans="1:15" ht="45" customHeight="1">
      <c r="A879" s="126"/>
      <c r="B879" s="77"/>
      <c r="C879" s="125"/>
      <c r="D879" s="124"/>
      <c r="E879" s="85"/>
      <c r="F879" s="123"/>
      <c r="G879" s="122"/>
      <c r="H879" s="85"/>
      <c r="I879" s="121"/>
      <c r="J879" s="81"/>
      <c r="K879" s="94"/>
      <c r="L879" s="120"/>
      <c r="M879" s="77"/>
      <c r="N879" s="119"/>
      <c r="O879" s="118"/>
    </row>
    <row r="880" spans="1:15" ht="45" customHeight="1">
      <c r="A880" s="126"/>
      <c r="B880" s="77"/>
      <c r="C880" s="125"/>
      <c r="D880" s="124"/>
      <c r="E880" s="85"/>
      <c r="F880" s="123"/>
      <c r="G880" s="122"/>
      <c r="H880" s="85"/>
      <c r="I880" s="121"/>
      <c r="J880" s="81"/>
      <c r="K880" s="94"/>
      <c r="L880" s="120"/>
      <c r="M880" s="77"/>
      <c r="N880" s="119"/>
      <c r="O880" s="118"/>
    </row>
    <row r="881" spans="1:15" ht="45" customHeight="1">
      <c r="A881" s="126"/>
      <c r="B881" s="77"/>
      <c r="C881" s="125"/>
      <c r="D881" s="124"/>
      <c r="E881" s="85"/>
      <c r="F881" s="123"/>
      <c r="G881" s="122"/>
      <c r="H881" s="85"/>
      <c r="I881" s="121"/>
      <c r="J881" s="81"/>
      <c r="K881" s="94"/>
      <c r="L881" s="120"/>
      <c r="M881" s="77"/>
      <c r="N881" s="119"/>
      <c r="O881" s="118"/>
    </row>
    <row r="882" spans="1:15" ht="45" customHeight="1">
      <c r="A882" s="126"/>
      <c r="B882" s="77"/>
      <c r="C882" s="125"/>
      <c r="D882" s="124"/>
      <c r="E882" s="85"/>
      <c r="F882" s="123"/>
      <c r="G882" s="122"/>
      <c r="H882" s="85"/>
      <c r="I882" s="121"/>
      <c r="J882" s="81"/>
      <c r="K882" s="94"/>
      <c r="L882" s="120"/>
      <c r="M882" s="77"/>
      <c r="N882" s="119"/>
      <c r="O882" s="118"/>
    </row>
    <row r="883" spans="1:15" ht="45" customHeight="1">
      <c r="A883" s="126"/>
      <c r="B883" s="77"/>
      <c r="C883" s="125"/>
      <c r="D883" s="124"/>
      <c r="E883" s="85"/>
      <c r="F883" s="123"/>
      <c r="G883" s="122"/>
      <c r="H883" s="85"/>
      <c r="I883" s="121"/>
      <c r="J883" s="81"/>
      <c r="K883" s="94"/>
      <c r="L883" s="120"/>
      <c r="M883" s="77"/>
      <c r="N883" s="119"/>
      <c r="O883" s="118"/>
    </row>
    <row r="884" spans="1:15" ht="45" customHeight="1">
      <c r="A884" s="126"/>
      <c r="B884" s="77"/>
      <c r="C884" s="125"/>
      <c r="D884" s="124"/>
      <c r="E884" s="85"/>
      <c r="F884" s="123"/>
      <c r="G884" s="122"/>
      <c r="H884" s="85"/>
      <c r="I884" s="121"/>
      <c r="J884" s="81"/>
      <c r="K884" s="94"/>
      <c r="L884" s="120"/>
      <c r="M884" s="77"/>
      <c r="N884" s="119"/>
      <c r="O884" s="118"/>
    </row>
    <row r="885" spans="1:15" ht="45" customHeight="1">
      <c r="A885" s="126"/>
      <c r="B885" s="77"/>
      <c r="C885" s="125"/>
      <c r="D885" s="124"/>
      <c r="E885" s="85"/>
      <c r="F885" s="123"/>
      <c r="G885" s="122"/>
      <c r="H885" s="85"/>
      <c r="I885" s="121"/>
      <c r="J885" s="81"/>
      <c r="K885" s="94"/>
      <c r="L885" s="120"/>
      <c r="M885" s="77"/>
      <c r="N885" s="119"/>
      <c r="O885" s="118"/>
    </row>
    <row r="886" spans="1:15" ht="45" customHeight="1">
      <c r="A886" s="126"/>
      <c r="B886" s="77"/>
      <c r="C886" s="125"/>
      <c r="D886" s="124"/>
      <c r="E886" s="85"/>
      <c r="F886" s="123"/>
      <c r="G886" s="122"/>
      <c r="H886" s="85"/>
      <c r="I886" s="121"/>
      <c r="J886" s="81"/>
      <c r="K886" s="94"/>
      <c r="L886" s="120"/>
      <c r="M886" s="77"/>
      <c r="N886" s="119"/>
      <c r="O886" s="118"/>
    </row>
    <row r="887" spans="1:15" ht="45" customHeight="1">
      <c r="A887" s="126"/>
      <c r="B887" s="77"/>
      <c r="C887" s="125"/>
      <c r="D887" s="124"/>
      <c r="E887" s="85"/>
      <c r="F887" s="123"/>
      <c r="G887" s="122"/>
      <c r="H887" s="85"/>
      <c r="I887" s="121"/>
      <c r="J887" s="81"/>
      <c r="K887" s="94"/>
      <c r="L887" s="120"/>
      <c r="M887" s="77"/>
      <c r="N887" s="119"/>
      <c r="O887" s="118"/>
    </row>
    <row r="888" spans="1:15" ht="45" customHeight="1">
      <c r="A888" s="126"/>
      <c r="B888" s="77"/>
      <c r="C888" s="125"/>
      <c r="D888" s="124"/>
      <c r="E888" s="85"/>
      <c r="F888" s="123"/>
      <c r="G888" s="122"/>
      <c r="H888" s="85"/>
      <c r="I888" s="121"/>
      <c r="J888" s="81"/>
      <c r="K888" s="94"/>
      <c r="L888" s="120"/>
      <c r="M888" s="77"/>
      <c r="N888" s="119"/>
      <c r="O888" s="118"/>
    </row>
    <row r="889" spans="1:15" ht="45" customHeight="1">
      <c r="A889" s="126"/>
      <c r="B889" s="77"/>
      <c r="C889" s="125"/>
      <c r="D889" s="124"/>
      <c r="E889" s="85"/>
      <c r="F889" s="123"/>
      <c r="G889" s="122"/>
      <c r="H889" s="85"/>
      <c r="I889" s="121"/>
      <c r="J889" s="81"/>
      <c r="K889" s="94"/>
      <c r="L889" s="120"/>
      <c r="M889" s="77"/>
      <c r="N889" s="119"/>
      <c r="O889" s="118"/>
    </row>
    <row r="890" spans="1:15" ht="45" customHeight="1">
      <c r="A890" s="126"/>
      <c r="B890" s="77"/>
      <c r="C890" s="125"/>
      <c r="D890" s="124"/>
      <c r="E890" s="85"/>
      <c r="F890" s="123"/>
      <c r="G890" s="122"/>
      <c r="H890" s="85"/>
      <c r="I890" s="121"/>
      <c r="J890" s="81"/>
      <c r="K890" s="94"/>
      <c r="L890" s="120"/>
      <c r="M890" s="77"/>
      <c r="N890" s="119"/>
      <c r="O890" s="118"/>
    </row>
    <row r="891" spans="1:15" ht="45" customHeight="1">
      <c r="A891" s="126"/>
      <c r="B891" s="77"/>
      <c r="C891" s="125"/>
      <c r="D891" s="124"/>
      <c r="E891" s="85"/>
      <c r="F891" s="123"/>
      <c r="G891" s="122"/>
      <c r="H891" s="85"/>
      <c r="I891" s="121"/>
      <c r="J891" s="81"/>
      <c r="K891" s="94"/>
      <c r="L891" s="120"/>
      <c r="M891" s="77"/>
      <c r="N891" s="119"/>
      <c r="O891" s="118"/>
    </row>
    <row r="892" spans="1:15" ht="45" customHeight="1">
      <c r="A892" s="126"/>
      <c r="B892" s="77"/>
      <c r="C892" s="125"/>
      <c r="D892" s="124"/>
      <c r="E892" s="85"/>
      <c r="F892" s="123"/>
      <c r="G892" s="122"/>
      <c r="H892" s="85"/>
      <c r="I892" s="121"/>
      <c r="J892" s="81"/>
      <c r="K892" s="94"/>
      <c r="L892" s="120"/>
      <c r="M892" s="77"/>
      <c r="N892" s="119"/>
      <c r="O892" s="118"/>
    </row>
    <row r="893" spans="1:15" ht="45" customHeight="1">
      <c r="A893" s="126"/>
      <c r="B893" s="77"/>
      <c r="C893" s="125"/>
      <c r="D893" s="124"/>
      <c r="E893" s="85"/>
      <c r="F893" s="123"/>
      <c r="G893" s="122"/>
      <c r="H893" s="85"/>
      <c r="I893" s="121"/>
      <c r="J893" s="81"/>
      <c r="K893" s="94"/>
      <c r="L893" s="120"/>
      <c r="M893" s="77"/>
      <c r="N893" s="119"/>
      <c r="O893" s="118"/>
    </row>
    <row r="894" spans="1:15" ht="45" customHeight="1">
      <c r="A894" s="126"/>
      <c r="B894" s="77"/>
      <c r="C894" s="125"/>
      <c r="D894" s="124"/>
      <c r="E894" s="85"/>
      <c r="F894" s="123"/>
      <c r="G894" s="122"/>
      <c r="H894" s="85"/>
      <c r="I894" s="121"/>
      <c r="J894" s="81"/>
      <c r="K894" s="94"/>
      <c r="L894" s="120"/>
      <c r="M894" s="77"/>
      <c r="N894" s="119"/>
      <c r="O894" s="118"/>
    </row>
    <row r="895" spans="1:15" ht="45" customHeight="1">
      <c r="A895" s="126"/>
      <c r="B895" s="77"/>
      <c r="C895" s="125"/>
      <c r="D895" s="124"/>
      <c r="E895" s="85"/>
      <c r="F895" s="123"/>
      <c r="G895" s="122"/>
      <c r="H895" s="85"/>
      <c r="I895" s="121"/>
      <c r="J895" s="81"/>
      <c r="K895" s="94"/>
      <c r="L895" s="120"/>
      <c r="M895" s="77"/>
      <c r="N895" s="119"/>
      <c r="O895" s="118"/>
    </row>
    <row r="896" spans="1:15" ht="45" customHeight="1">
      <c r="A896" s="126"/>
      <c r="B896" s="77"/>
      <c r="C896" s="125"/>
      <c r="D896" s="124"/>
      <c r="E896" s="85"/>
      <c r="F896" s="123"/>
      <c r="G896" s="122"/>
      <c r="H896" s="85"/>
      <c r="I896" s="121"/>
      <c r="J896" s="81"/>
      <c r="K896" s="94"/>
      <c r="L896" s="120"/>
      <c r="M896" s="77"/>
      <c r="N896" s="119"/>
      <c r="O896" s="118"/>
    </row>
    <row r="897" spans="1:15" ht="45" customHeight="1">
      <c r="A897" s="126"/>
      <c r="B897" s="77"/>
      <c r="C897" s="125"/>
      <c r="D897" s="124"/>
      <c r="E897" s="85"/>
      <c r="F897" s="123"/>
      <c r="G897" s="122"/>
      <c r="H897" s="85"/>
      <c r="I897" s="121"/>
      <c r="J897" s="81"/>
      <c r="K897" s="94"/>
      <c r="L897" s="120"/>
      <c r="M897" s="77"/>
      <c r="N897" s="119"/>
      <c r="O897" s="118"/>
    </row>
    <row r="898" spans="1:15" ht="45" customHeight="1">
      <c r="A898" s="126"/>
      <c r="B898" s="77"/>
      <c r="C898" s="125"/>
      <c r="D898" s="124"/>
      <c r="E898" s="85"/>
      <c r="F898" s="123"/>
      <c r="G898" s="122"/>
      <c r="H898" s="85"/>
      <c r="I898" s="121"/>
      <c r="J898" s="81"/>
      <c r="K898" s="94"/>
      <c r="L898" s="120"/>
      <c r="M898" s="77"/>
      <c r="N898" s="119"/>
      <c r="O898" s="118"/>
    </row>
    <row r="899" spans="1:15" ht="45" customHeight="1">
      <c r="A899" s="126"/>
      <c r="B899" s="77"/>
      <c r="C899" s="125"/>
      <c r="D899" s="124"/>
      <c r="E899" s="85"/>
      <c r="F899" s="123"/>
      <c r="G899" s="122"/>
      <c r="H899" s="85"/>
      <c r="I899" s="121"/>
      <c r="J899" s="81"/>
      <c r="K899" s="94"/>
      <c r="L899" s="120"/>
      <c r="M899" s="77"/>
      <c r="N899" s="119"/>
      <c r="O899" s="118"/>
    </row>
    <row r="900" spans="1:15" ht="45" customHeight="1">
      <c r="A900" s="126"/>
      <c r="B900" s="77"/>
      <c r="C900" s="125"/>
      <c r="D900" s="124"/>
      <c r="E900" s="85"/>
      <c r="F900" s="123"/>
      <c r="G900" s="122"/>
      <c r="H900" s="85"/>
      <c r="I900" s="121"/>
      <c r="J900" s="81"/>
      <c r="K900" s="94"/>
      <c r="L900" s="120"/>
      <c r="M900" s="77"/>
      <c r="N900" s="119"/>
      <c r="O900" s="118"/>
    </row>
    <row r="901" spans="1:15" ht="45" customHeight="1">
      <c r="A901" s="126"/>
      <c r="B901" s="77"/>
      <c r="C901" s="125"/>
      <c r="D901" s="124"/>
      <c r="E901" s="85"/>
      <c r="F901" s="123"/>
      <c r="G901" s="122"/>
      <c r="H901" s="85"/>
      <c r="I901" s="121"/>
      <c r="J901" s="81"/>
      <c r="K901" s="94"/>
      <c r="L901" s="120"/>
      <c r="M901" s="77"/>
      <c r="N901" s="119"/>
      <c r="O901" s="118"/>
    </row>
    <row r="902" spans="1:15" ht="45" customHeight="1">
      <c r="A902" s="126"/>
      <c r="B902" s="77"/>
      <c r="C902" s="125"/>
      <c r="D902" s="124"/>
      <c r="E902" s="85"/>
      <c r="F902" s="123"/>
      <c r="G902" s="122"/>
      <c r="H902" s="85"/>
      <c r="I902" s="121"/>
      <c r="J902" s="81"/>
      <c r="K902" s="94"/>
      <c r="L902" s="120"/>
      <c r="M902" s="77"/>
      <c r="N902" s="119"/>
      <c r="O902" s="118"/>
    </row>
    <row r="903" spans="1:15" ht="45" customHeight="1">
      <c r="A903" s="126"/>
      <c r="B903" s="77"/>
      <c r="C903" s="125"/>
      <c r="D903" s="124"/>
      <c r="E903" s="85"/>
      <c r="F903" s="123"/>
      <c r="G903" s="122"/>
      <c r="H903" s="85"/>
      <c r="I903" s="121"/>
      <c r="J903" s="81"/>
      <c r="K903" s="94"/>
      <c r="L903" s="120"/>
      <c r="M903" s="77"/>
      <c r="N903" s="119"/>
      <c r="O903" s="118"/>
    </row>
    <row r="904" spans="1:15" ht="45" customHeight="1">
      <c r="A904" s="126"/>
      <c r="B904" s="77"/>
      <c r="C904" s="125"/>
      <c r="D904" s="124"/>
      <c r="E904" s="85"/>
      <c r="F904" s="123"/>
      <c r="G904" s="122"/>
      <c r="H904" s="85"/>
      <c r="I904" s="121"/>
      <c r="J904" s="81"/>
      <c r="K904" s="94"/>
      <c r="L904" s="120"/>
      <c r="M904" s="77"/>
      <c r="N904" s="119"/>
      <c r="O904" s="118"/>
    </row>
    <row r="905" spans="1:15" ht="45" customHeight="1">
      <c r="A905" s="126"/>
      <c r="B905" s="77"/>
      <c r="C905" s="125"/>
      <c r="D905" s="124"/>
      <c r="E905" s="85"/>
      <c r="F905" s="123"/>
      <c r="G905" s="122"/>
      <c r="H905" s="85"/>
      <c r="I905" s="121"/>
      <c r="J905" s="81"/>
      <c r="K905" s="94"/>
      <c r="L905" s="120"/>
      <c r="M905" s="77"/>
      <c r="N905" s="119"/>
      <c r="O905" s="118"/>
    </row>
    <row r="906" spans="1:15" ht="45" customHeight="1">
      <c r="A906" s="126"/>
      <c r="B906" s="77"/>
      <c r="C906" s="125"/>
      <c r="D906" s="124"/>
      <c r="E906" s="85"/>
      <c r="F906" s="123"/>
      <c r="G906" s="122"/>
      <c r="H906" s="85"/>
      <c r="I906" s="121"/>
      <c r="J906" s="81"/>
      <c r="K906" s="94"/>
      <c r="L906" s="120"/>
      <c r="M906" s="77"/>
      <c r="N906" s="119"/>
      <c r="O906" s="118"/>
    </row>
    <row r="907" spans="1:15" ht="45" customHeight="1">
      <c r="A907" s="126"/>
      <c r="B907" s="77"/>
      <c r="C907" s="125"/>
      <c r="D907" s="124"/>
      <c r="E907" s="85"/>
      <c r="F907" s="123"/>
      <c r="G907" s="122"/>
      <c r="H907" s="85"/>
      <c r="I907" s="121"/>
      <c r="J907" s="81"/>
      <c r="K907" s="94"/>
      <c r="L907" s="120"/>
      <c r="M907" s="77"/>
      <c r="N907" s="119"/>
      <c r="O907" s="118"/>
    </row>
    <row r="908" spans="1:15" ht="45" customHeight="1">
      <c r="A908" s="126"/>
      <c r="B908" s="77"/>
      <c r="C908" s="125"/>
      <c r="D908" s="124"/>
      <c r="E908" s="85"/>
      <c r="F908" s="123"/>
      <c r="G908" s="122"/>
      <c r="H908" s="85"/>
      <c r="I908" s="121"/>
      <c r="J908" s="81"/>
      <c r="K908" s="94"/>
      <c r="L908" s="120"/>
      <c r="M908" s="77"/>
      <c r="N908" s="119"/>
      <c r="O908" s="118"/>
    </row>
    <row r="909" spans="1:15" ht="45" customHeight="1">
      <c r="A909" s="126"/>
      <c r="B909" s="77"/>
      <c r="C909" s="125"/>
      <c r="D909" s="124"/>
      <c r="E909" s="85"/>
      <c r="F909" s="123"/>
      <c r="G909" s="122"/>
      <c r="H909" s="85"/>
      <c r="I909" s="121"/>
      <c r="J909" s="81"/>
      <c r="K909" s="94"/>
      <c r="L909" s="120"/>
      <c r="M909" s="77"/>
      <c r="N909" s="119"/>
      <c r="O909" s="118"/>
    </row>
    <row r="910" spans="1:15" ht="45" customHeight="1">
      <c r="A910" s="126"/>
      <c r="B910" s="77"/>
      <c r="C910" s="125"/>
      <c r="D910" s="124"/>
      <c r="E910" s="85"/>
      <c r="F910" s="123"/>
      <c r="G910" s="122"/>
      <c r="H910" s="85"/>
      <c r="I910" s="121"/>
      <c r="J910" s="81"/>
      <c r="K910" s="94"/>
      <c r="L910" s="120"/>
      <c r="M910" s="77"/>
      <c r="N910" s="119"/>
      <c r="O910" s="118"/>
    </row>
    <row r="911" spans="1:15" ht="45" customHeight="1">
      <c r="A911" s="126"/>
      <c r="B911" s="77"/>
      <c r="C911" s="125"/>
      <c r="D911" s="124"/>
      <c r="E911" s="85"/>
      <c r="F911" s="123"/>
      <c r="G911" s="122"/>
      <c r="H911" s="85"/>
      <c r="I911" s="121"/>
      <c r="J911" s="81"/>
      <c r="K911" s="94"/>
      <c r="L911" s="120"/>
      <c r="M911" s="77"/>
      <c r="N911" s="119"/>
      <c r="O911" s="118"/>
    </row>
    <row r="912" spans="1:15" ht="45" customHeight="1">
      <c r="A912" s="126"/>
      <c r="B912" s="77"/>
      <c r="C912" s="125"/>
      <c r="D912" s="124"/>
      <c r="E912" s="85"/>
      <c r="F912" s="123"/>
      <c r="G912" s="122"/>
      <c r="H912" s="85"/>
      <c r="I912" s="121"/>
      <c r="J912" s="81"/>
      <c r="K912" s="94"/>
      <c r="L912" s="120"/>
      <c r="M912" s="77"/>
      <c r="N912" s="119"/>
      <c r="O912" s="118"/>
    </row>
    <row r="913" spans="1:15" ht="45" customHeight="1">
      <c r="A913" s="126"/>
      <c r="B913" s="77"/>
      <c r="C913" s="125"/>
      <c r="D913" s="124"/>
      <c r="E913" s="85"/>
      <c r="F913" s="123"/>
      <c r="G913" s="122"/>
      <c r="H913" s="85"/>
      <c r="I913" s="121"/>
      <c r="J913" s="81"/>
      <c r="K913" s="94"/>
      <c r="L913" s="120"/>
      <c r="M913" s="77"/>
      <c r="N913" s="119"/>
      <c r="O913" s="118"/>
    </row>
    <row r="914" spans="1:15" ht="45" customHeight="1">
      <c r="A914" s="126"/>
      <c r="B914" s="77"/>
      <c r="C914" s="125"/>
      <c r="D914" s="124"/>
      <c r="E914" s="85"/>
      <c r="F914" s="123"/>
      <c r="G914" s="122"/>
      <c r="H914" s="85"/>
      <c r="I914" s="121"/>
      <c r="J914" s="81"/>
      <c r="K914" s="94"/>
      <c r="L914" s="120"/>
      <c r="M914" s="77"/>
      <c r="N914" s="119"/>
      <c r="O914" s="118"/>
    </row>
    <row r="915" spans="1:15" ht="45" customHeight="1">
      <c r="A915" s="126"/>
      <c r="B915" s="77"/>
      <c r="C915" s="125"/>
      <c r="D915" s="124"/>
      <c r="E915" s="85"/>
      <c r="F915" s="123"/>
      <c r="G915" s="122"/>
      <c r="H915" s="85"/>
      <c r="I915" s="121"/>
      <c r="J915" s="81"/>
      <c r="K915" s="94"/>
      <c r="L915" s="120"/>
      <c r="M915" s="77"/>
      <c r="N915" s="119"/>
      <c r="O915" s="118"/>
    </row>
    <row r="916" spans="1:15" ht="45" customHeight="1">
      <c r="A916" s="126"/>
      <c r="B916" s="77"/>
      <c r="C916" s="125"/>
      <c r="D916" s="124"/>
      <c r="E916" s="85"/>
      <c r="F916" s="123"/>
      <c r="G916" s="122"/>
      <c r="H916" s="85"/>
      <c r="I916" s="121"/>
      <c r="J916" s="81"/>
      <c r="K916" s="94"/>
      <c r="L916" s="120"/>
      <c r="M916" s="77"/>
      <c r="N916" s="119"/>
      <c r="O916" s="118"/>
    </row>
    <row r="917" spans="1:15" ht="45" customHeight="1">
      <c r="A917" s="126"/>
      <c r="B917" s="77"/>
      <c r="C917" s="125"/>
      <c r="D917" s="124"/>
      <c r="E917" s="85"/>
      <c r="F917" s="123"/>
      <c r="G917" s="122"/>
      <c r="H917" s="85"/>
      <c r="I917" s="121"/>
      <c r="J917" s="81"/>
      <c r="K917" s="94"/>
      <c r="L917" s="120"/>
      <c r="M917" s="77"/>
      <c r="N917" s="119"/>
      <c r="O917" s="118"/>
    </row>
    <row r="918" spans="1:15" ht="50.1" customHeight="1"/>
    <row r="919" spans="1:15" ht="50.1" customHeight="1"/>
    <row r="920" spans="1:15" ht="50.1" customHeight="1"/>
    <row r="921" spans="1:15" ht="50.1" customHeight="1"/>
    <row r="922" spans="1:15" ht="50.1" customHeight="1"/>
    <row r="923" spans="1:15" ht="50.1" customHeight="1"/>
    <row r="924" spans="1:15" ht="50.1" customHeight="1"/>
    <row r="925" spans="1:15" s="65" customFormat="1" ht="50.1" customHeight="1">
      <c r="C925" s="87"/>
      <c r="D925" s="88"/>
      <c r="E925" s="84"/>
      <c r="F925" s="72"/>
      <c r="G925" s="88"/>
      <c r="H925" s="84"/>
      <c r="I925" s="117"/>
      <c r="J925" s="116"/>
      <c r="K925" s="116"/>
      <c r="L925" s="88"/>
      <c r="N925" s="115"/>
      <c r="O925" s="114"/>
    </row>
  </sheetData>
  <mergeCells count="2753">
    <mergeCell ref="L4:L5"/>
    <mergeCell ref="N4:N5"/>
    <mergeCell ref="A6:A7"/>
    <mergeCell ref="C6:C7"/>
    <mergeCell ref="D6:D7"/>
    <mergeCell ref="F6:F7"/>
    <mergeCell ref="G6:G7"/>
    <mergeCell ref="I6:I7"/>
    <mergeCell ref="L6:L7"/>
    <mergeCell ref="N6:N7"/>
    <mergeCell ref="A4:A5"/>
    <mergeCell ref="C4:C5"/>
    <mergeCell ref="D4:D5"/>
    <mergeCell ref="F4:F5"/>
    <mergeCell ref="G4:G5"/>
    <mergeCell ref="I4:I5"/>
    <mergeCell ref="A1:N1"/>
    <mergeCell ref="A2:A3"/>
    <mergeCell ref="C2:D3"/>
    <mergeCell ref="F2:G3"/>
    <mergeCell ref="I2:I3"/>
    <mergeCell ref="J2:K2"/>
    <mergeCell ref="L2:L3"/>
    <mergeCell ref="M2:M3"/>
    <mergeCell ref="J3:K3"/>
    <mergeCell ref="L12:L13"/>
    <mergeCell ref="N12:N13"/>
    <mergeCell ref="A14:A15"/>
    <mergeCell ref="C14:C15"/>
    <mergeCell ref="D14:D15"/>
    <mergeCell ref="F14:F15"/>
    <mergeCell ref="G14:G15"/>
    <mergeCell ref="I14:I15"/>
    <mergeCell ref="L14:L15"/>
    <mergeCell ref="N14:N15"/>
    <mergeCell ref="A12:A13"/>
    <mergeCell ref="C12:C13"/>
    <mergeCell ref="D12:D13"/>
    <mergeCell ref="F12:F13"/>
    <mergeCell ref="G12:G13"/>
    <mergeCell ref="I12:I13"/>
    <mergeCell ref="L8:L9"/>
    <mergeCell ref="N8:N9"/>
    <mergeCell ref="A10:A11"/>
    <mergeCell ref="C10:C11"/>
    <mergeCell ref="D10:D11"/>
    <mergeCell ref="F10:F11"/>
    <mergeCell ref="G10:G11"/>
    <mergeCell ref="I10:I11"/>
    <mergeCell ref="L10:L11"/>
    <mergeCell ref="N10:N11"/>
    <mergeCell ref="A8:A9"/>
    <mergeCell ref="C8:C9"/>
    <mergeCell ref="D8:D9"/>
    <mergeCell ref="F8:F9"/>
    <mergeCell ref="G8:G9"/>
    <mergeCell ref="I8:I9"/>
    <mergeCell ref="L20:L21"/>
    <mergeCell ref="N20:N21"/>
    <mergeCell ref="A22:A23"/>
    <mergeCell ref="C22:C23"/>
    <mergeCell ref="D22:D23"/>
    <mergeCell ref="F22:F23"/>
    <mergeCell ref="G22:G23"/>
    <mergeCell ref="I22:I23"/>
    <mergeCell ref="L22:L23"/>
    <mergeCell ref="N22:N23"/>
    <mergeCell ref="A20:A21"/>
    <mergeCell ref="C20:C21"/>
    <mergeCell ref="D20:D21"/>
    <mergeCell ref="F20:F21"/>
    <mergeCell ref="G20:G21"/>
    <mergeCell ref="I20:I21"/>
    <mergeCell ref="L16:L17"/>
    <mergeCell ref="N16:N17"/>
    <mergeCell ref="A18:A19"/>
    <mergeCell ref="C18:C19"/>
    <mergeCell ref="D18:D19"/>
    <mergeCell ref="F18:F19"/>
    <mergeCell ref="G18:G19"/>
    <mergeCell ref="I18:I19"/>
    <mergeCell ref="L18:L19"/>
    <mergeCell ref="N18:N19"/>
    <mergeCell ref="A16:A17"/>
    <mergeCell ref="C16:C17"/>
    <mergeCell ref="D16:D17"/>
    <mergeCell ref="F16:F17"/>
    <mergeCell ref="G16:G17"/>
    <mergeCell ref="I16:I17"/>
    <mergeCell ref="L28:L29"/>
    <mergeCell ref="N28:N29"/>
    <mergeCell ref="A30:A31"/>
    <mergeCell ref="C30:C31"/>
    <mergeCell ref="D30:D31"/>
    <mergeCell ref="F30:F31"/>
    <mergeCell ref="G30:G31"/>
    <mergeCell ref="I30:I31"/>
    <mergeCell ref="L30:L31"/>
    <mergeCell ref="N30:N31"/>
    <mergeCell ref="A28:A29"/>
    <mergeCell ref="C28:C29"/>
    <mergeCell ref="D28:D29"/>
    <mergeCell ref="F28:F29"/>
    <mergeCell ref="G28:G29"/>
    <mergeCell ref="I28:I29"/>
    <mergeCell ref="L24:L25"/>
    <mergeCell ref="N24:N25"/>
    <mergeCell ref="A26:A27"/>
    <mergeCell ref="C26:C27"/>
    <mergeCell ref="D26:D27"/>
    <mergeCell ref="F26:F27"/>
    <mergeCell ref="G26:G27"/>
    <mergeCell ref="I26:I27"/>
    <mergeCell ref="L26:L27"/>
    <mergeCell ref="N26:N27"/>
    <mergeCell ref="A24:A25"/>
    <mergeCell ref="C24:C25"/>
    <mergeCell ref="D24:D25"/>
    <mergeCell ref="F24:F25"/>
    <mergeCell ref="G24:G25"/>
    <mergeCell ref="I24:I25"/>
    <mergeCell ref="L36:L37"/>
    <mergeCell ref="N36:N37"/>
    <mergeCell ref="A38:A39"/>
    <mergeCell ref="C38:C39"/>
    <mergeCell ref="D38:D39"/>
    <mergeCell ref="F38:F39"/>
    <mergeCell ref="G38:G39"/>
    <mergeCell ref="I38:I39"/>
    <mergeCell ref="L38:L39"/>
    <mergeCell ref="N38:N39"/>
    <mergeCell ref="A36:A37"/>
    <mergeCell ref="C36:C37"/>
    <mergeCell ref="D36:D37"/>
    <mergeCell ref="F36:F37"/>
    <mergeCell ref="G36:G37"/>
    <mergeCell ref="I36:I37"/>
    <mergeCell ref="L32:L33"/>
    <mergeCell ref="N32:N33"/>
    <mergeCell ref="A34:A35"/>
    <mergeCell ref="C34:C35"/>
    <mergeCell ref="D34:D35"/>
    <mergeCell ref="F34:F35"/>
    <mergeCell ref="G34:G35"/>
    <mergeCell ref="I34:I35"/>
    <mergeCell ref="L34:L35"/>
    <mergeCell ref="N34:N35"/>
    <mergeCell ref="A32:A33"/>
    <mergeCell ref="C32:C33"/>
    <mergeCell ref="D32:D33"/>
    <mergeCell ref="F32:F33"/>
    <mergeCell ref="G32:G33"/>
    <mergeCell ref="I32:I33"/>
    <mergeCell ref="L44:L45"/>
    <mergeCell ref="N44:N45"/>
    <mergeCell ref="A46:A47"/>
    <mergeCell ref="C46:C47"/>
    <mergeCell ref="D46:D47"/>
    <mergeCell ref="F46:F47"/>
    <mergeCell ref="G46:G47"/>
    <mergeCell ref="I46:I47"/>
    <mergeCell ref="L46:L47"/>
    <mergeCell ref="N46:N47"/>
    <mergeCell ref="A44:A45"/>
    <mergeCell ref="C44:C45"/>
    <mergeCell ref="D44:D45"/>
    <mergeCell ref="F44:F45"/>
    <mergeCell ref="G44:G45"/>
    <mergeCell ref="I44:I45"/>
    <mergeCell ref="L40:L41"/>
    <mergeCell ref="N40:N41"/>
    <mergeCell ref="A42:A43"/>
    <mergeCell ref="C42:C43"/>
    <mergeCell ref="D42:D43"/>
    <mergeCell ref="F42:F43"/>
    <mergeCell ref="G42:G43"/>
    <mergeCell ref="I42:I43"/>
    <mergeCell ref="L42:L43"/>
    <mergeCell ref="N42:N43"/>
    <mergeCell ref="A40:A41"/>
    <mergeCell ref="C40:C41"/>
    <mergeCell ref="D40:D41"/>
    <mergeCell ref="F40:F41"/>
    <mergeCell ref="G40:G41"/>
    <mergeCell ref="I40:I41"/>
    <mergeCell ref="L52:L53"/>
    <mergeCell ref="N52:N53"/>
    <mergeCell ref="A54:A55"/>
    <mergeCell ref="C54:C55"/>
    <mergeCell ref="D54:D55"/>
    <mergeCell ref="F54:F55"/>
    <mergeCell ref="G54:G55"/>
    <mergeCell ref="I54:I55"/>
    <mergeCell ref="L54:L55"/>
    <mergeCell ref="N54:N55"/>
    <mergeCell ref="A52:A53"/>
    <mergeCell ref="C52:C53"/>
    <mergeCell ref="D52:D53"/>
    <mergeCell ref="F52:F53"/>
    <mergeCell ref="G52:G53"/>
    <mergeCell ref="I52:I53"/>
    <mergeCell ref="L48:L49"/>
    <mergeCell ref="N48:N49"/>
    <mergeCell ref="A50:A51"/>
    <mergeCell ref="C50:C51"/>
    <mergeCell ref="D50:D51"/>
    <mergeCell ref="F50:F51"/>
    <mergeCell ref="G50:G51"/>
    <mergeCell ref="I50:I51"/>
    <mergeCell ref="L50:L51"/>
    <mergeCell ref="N50:N51"/>
    <mergeCell ref="A48:A49"/>
    <mergeCell ref="C48:C49"/>
    <mergeCell ref="D48:D49"/>
    <mergeCell ref="F48:F49"/>
    <mergeCell ref="G48:G49"/>
    <mergeCell ref="I48:I49"/>
    <mergeCell ref="L60:L61"/>
    <mergeCell ref="N60:N61"/>
    <mergeCell ref="A62:A63"/>
    <mergeCell ref="C62:C63"/>
    <mergeCell ref="D62:D63"/>
    <mergeCell ref="F62:F63"/>
    <mergeCell ref="G62:G63"/>
    <mergeCell ref="I62:I63"/>
    <mergeCell ref="L62:L63"/>
    <mergeCell ref="N62:N63"/>
    <mergeCell ref="A60:A61"/>
    <mergeCell ref="C60:C61"/>
    <mergeCell ref="D60:D61"/>
    <mergeCell ref="F60:F61"/>
    <mergeCell ref="G60:G61"/>
    <mergeCell ref="I60:I61"/>
    <mergeCell ref="L56:L57"/>
    <mergeCell ref="N56:N57"/>
    <mergeCell ref="A58:A59"/>
    <mergeCell ref="C58:C59"/>
    <mergeCell ref="D58:D59"/>
    <mergeCell ref="F58:F59"/>
    <mergeCell ref="G58:G59"/>
    <mergeCell ref="I58:I59"/>
    <mergeCell ref="L58:L59"/>
    <mergeCell ref="N58:N59"/>
    <mergeCell ref="A56:A57"/>
    <mergeCell ref="C56:C57"/>
    <mergeCell ref="D56:D57"/>
    <mergeCell ref="F56:F57"/>
    <mergeCell ref="G56:G57"/>
    <mergeCell ref="I56:I57"/>
    <mergeCell ref="L68:L69"/>
    <mergeCell ref="N68:N69"/>
    <mergeCell ref="A70:A71"/>
    <mergeCell ref="C70:C71"/>
    <mergeCell ref="D70:D71"/>
    <mergeCell ref="F70:F71"/>
    <mergeCell ref="G70:G71"/>
    <mergeCell ref="I70:I71"/>
    <mergeCell ref="L70:L71"/>
    <mergeCell ref="N70:N71"/>
    <mergeCell ref="A68:A69"/>
    <mergeCell ref="C68:C69"/>
    <mergeCell ref="D68:D69"/>
    <mergeCell ref="F68:F69"/>
    <mergeCell ref="G68:G69"/>
    <mergeCell ref="I68:I69"/>
    <mergeCell ref="L64:L65"/>
    <mergeCell ref="N64:N65"/>
    <mergeCell ref="A66:A67"/>
    <mergeCell ref="C66:C67"/>
    <mergeCell ref="D66:D67"/>
    <mergeCell ref="F66:F67"/>
    <mergeCell ref="G66:G67"/>
    <mergeCell ref="I66:I67"/>
    <mergeCell ref="L66:L67"/>
    <mergeCell ref="N66:N67"/>
    <mergeCell ref="A64:A65"/>
    <mergeCell ref="C64:C65"/>
    <mergeCell ref="D64:D65"/>
    <mergeCell ref="F64:F65"/>
    <mergeCell ref="G64:G65"/>
    <mergeCell ref="I64:I65"/>
    <mergeCell ref="L76:L77"/>
    <mergeCell ref="N76:N77"/>
    <mergeCell ref="A78:A79"/>
    <mergeCell ref="C78:C79"/>
    <mergeCell ref="D78:D79"/>
    <mergeCell ref="F78:F79"/>
    <mergeCell ref="G78:G79"/>
    <mergeCell ref="I78:I79"/>
    <mergeCell ref="L78:L79"/>
    <mergeCell ref="N78:N79"/>
    <mergeCell ref="A76:A77"/>
    <mergeCell ref="C76:C77"/>
    <mergeCell ref="D76:D77"/>
    <mergeCell ref="F76:F77"/>
    <mergeCell ref="G76:G77"/>
    <mergeCell ref="I76:I77"/>
    <mergeCell ref="L72:L73"/>
    <mergeCell ref="N72:N73"/>
    <mergeCell ref="A74:A75"/>
    <mergeCell ref="C74:C75"/>
    <mergeCell ref="D74:D75"/>
    <mergeCell ref="F74:F75"/>
    <mergeCell ref="G74:G75"/>
    <mergeCell ref="I74:I75"/>
    <mergeCell ref="L74:L75"/>
    <mergeCell ref="N74:N75"/>
    <mergeCell ref="A72:A73"/>
    <mergeCell ref="C72:C73"/>
    <mergeCell ref="D72:D73"/>
    <mergeCell ref="F72:F73"/>
    <mergeCell ref="G72:G73"/>
    <mergeCell ref="I72:I73"/>
    <mergeCell ref="L84:L85"/>
    <mergeCell ref="N84:N85"/>
    <mergeCell ref="A86:A87"/>
    <mergeCell ref="C86:C87"/>
    <mergeCell ref="D86:D87"/>
    <mergeCell ref="F86:F87"/>
    <mergeCell ref="G86:G87"/>
    <mergeCell ref="I86:I87"/>
    <mergeCell ref="L86:L87"/>
    <mergeCell ref="N86:N87"/>
    <mergeCell ref="A84:A85"/>
    <mergeCell ref="C84:C85"/>
    <mergeCell ref="D84:D85"/>
    <mergeCell ref="F84:F85"/>
    <mergeCell ref="G84:G85"/>
    <mergeCell ref="I84:I85"/>
    <mergeCell ref="L80:L81"/>
    <mergeCell ref="N80:N81"/>
    <mergeCell ref="A82:A83"/>
    <mergeCell ref="C82:C83"/>
    <mergeCell ref="D82:D83"/>
    <mergeCell ref="F82:F83"/>
    <mergeCell ref="G82:G83"/>
    <mergeCell ref="I82:I83"/>
    <mergeCell ref="L82:L83"/>
    <mergeCell ref="N82:N83"/>
    <mergeCell ref="A80:A81"/>
    <mergeCell ref="C80:C81"/>
    <mergeCell ref="D80:D81"/>
    <mergeCell ref="F80:F81"/>
    <mergeCell ref="G80:G81"/>
    <mergeCell ref="I80:I81"/>
    <mergeCell ref="L92:L93"/>
    <mergeCell ref="N92:N93"/>
    <mergeCell ref="A94:A95"/>
    <mergeCell ref="C94:C95"/>
    <mergeCell ref="D94:D95"/>
    <mergeCell ref="F94:F95"/>
    <mergeCell ref="G94:G95"/>
    <mergeCell ref="I94:I95"/>
    <mergeCell ref="L94:L95"/>
    <mergeCell ref="N94:N95"/>
    <mergeCell ref="A92:A93"/>
    <mergeCell ref="C92:C93"/>
    <mergeCell ref="D92:D93"/>
    <mergeCell ref="F92:F93"/>
    <mergeCell ref="G92:G93"/>
    <mergeCell ref="I92:I93"/>
    <mergeCell ref="L88:L89"/>
    <mergeCell ref="N88:N89"/>
    <mergeCell ref="A90:A91"/>
    <mergeCell ref="C90:C91"/>
    <mergeCell ref="D90:D91"/>
    <mergeCell ref="F90:F91"/>
    <mergeCell ref="G90:G91"/>
    <mergeCell ref="I90:I91"/>
    <mergeCell ref="L90:L91"/>
    <mergeCell ref="N90:N91"/>
    <mergeCell ref="A88:A89"/>
    <mergeCell ref="C88:C89"/>
    <mergeCell ref="D88:D89"/>
    <mergeCell ref="F88:F89"/>
    <mergeCell ref="G88:G89"/>
    <mergeCell ref="I88:I89"/>
    <mergeCell ref="L100:L101"/>
    <mergeCell ref="N100:N101"/>
    <mergeCell ref="A102:A103"/>
    <mergeCell ref="C102:C103"/>
    <mergeCell ref="D102:D103"/>
    <mergeCell ref="F102:F103"/>
    <mergeCell ref="G102:G103"/>
    <mergeCell ref="I102:I103"/>
    <mergeCell ref="L102:L103"/>
    <mergeCell ref="N102:N103"/>
    <mergeCell ref="A100:A101"/>
    <mergeCell ref="C100:C101"/>
    <mergeCell ref="D100:D101"/>
    <mergeCell ref="F100:F101"/>
    <mergeCell ref="G100:G101"/>
    <mergeCell ref="I100:I101"/>
    <mergeCell ref="L96:L97"/>
    <mergeCell ref="N96:N97"/>
    <mergeCell ref="A98:A99"/>
    <mergeCell ref="C98:C99"/>
    <mergeCell ref="D98:D99"/>
    <mergeCell ref="F98:F99"/>
    <mergeCell ref="G98:G99"/>
    <mergeCell ref="I98:I99"/>
    <mergeCell ref="L98:L99"/>
    <mergeCell ref="N98:N99"/>
    <mergeCell ref="A96:A97"/>
    <mergeCell ref="C96:C97"/>
    <mergeCell ref="D96:D97"/>
    <mergeCell ref="F96:F97"/>
    <mergeCell ref="G96:G97"/>
    <mergeCell ref="I96:I97"/>
    <mergeCell ref="L108:L109"/>
    <mergeCell ref="N108:N109"/>
    <mergeCell ref="A110:A111"/>
    <mergeCell ref="C110:C111"/>
    <mergeCell ref="D110:D111"/>
    <mergeCell ref="F110:F111"/>
    <mergeCell ref="G110:G111"/>
    <mergeCell ref="I110:I111"/>
    <mergeCell ref="L110:L111"/>
    <mergeCell ref="N110:N111"/>
    <mergeCell ref="A108:A109"/>
    <mergeCell ref="C108:C109"/>
    <mergeCell ref="D108:D109"/>
    <mergeCell ref="F108:F109"/>
    <mergeCell ref="G108:G109"/>
    <mergeCell ref="I108:I109"/>
    <mergeCell ref="L104:L105"/>
    <mergeCell ref="N104:N105"/>
    <mergeCell ref="A106:A107"/>
    <mergeCell ref="C106:C107"/>
    <mergeCell ref="D106:D107"/>
    <mergeCell ref="F106:F107"/>
    <mergeCell ref="G106:G107"/>
    <mergeCell ref="I106:I107"/>
    <mergeCell ref="L106:L107"/>
    <mergeCell ref="N106:N107"/>
    <mergeCell ref="A104:A105"/>
    <mergeCell ref="C104:C105"/>
    <mergeCell ref="D104:D105"/>
    <mergeCell ref="F104:F105"/>
    <mergeCell ref="G104:G105"/>
    <mergeCell ref="I104:I105"/>
    <mergeCell ref="L116:L117"/>
    <mergeCell ref="N116:N117"/>
    <mergeCell ref="A118:A119"/>
    <mergeCell ref="C118:C119"/>
    <mergeCell ref="D118:D119"/>
    <mergeCell ref="F118:F119"/>
    <mergeCell ref="G118:G119"/>
    <mergeCell ref="I118:I119"/>
    <mergeCell ref="L118:L119"/>
    <mergeCell ref="N118:N119"/>
    <mergeCell ref="A116:A117"/>
    <mergeCell ref="C116:C117"/>
    <mergeCell ref="D116:D117"/>
    <mergeCell ref="F116:F117"/>
    <mergeCell ref="G116:G117"/>
    <mergeCell ref="I116:I117"/>
    <mergeCell ref="L112:L113"/>
    <mergeCell ref="N112:N113"/>
    <mergeCell ref="A114:A115"/>
    <mergeCell ref="C114:C115"/>
    <mergeCell ref="D114:D115"/>
    <mergeCell ref="F114:F115"/>
    <mergeCell ref="G114:G115"/>
    <mergeCell ref="I114:I115"/>
    <mergeCell ref="L114:L115"/>
    <mergeCell ref="N114:N115"/>
    <mergeCell ref="A112:A113"/>
    <mergeCell ref="C112:C113"/>
    <mergeCell ref="D112:D113"/>
    <mergeCell ref="F112:F113"/>
    <mergeCell ref="G112:G113"/>
    <mergeCell ref="I112:I113"/>
    <mergeCell ref="L124:L125"/>
    <mergeCell ref="N124:N125"/>
    <mergeCell ref="A126:A127"/>
    <mergeCell ref="C126:C127"/>
    <mergeCell ref="D126:D127"/>
    <mergeCell ref="F126:F127"/>
    <mergeCell ref="G126:G127"/>
    <mergeCell ref="I126:I127"/>
    <mergeCell ref="L126:L127"/>
    <mergeCell ref="N126:N127"/>
    <mergeCell ref="A124:A125"/>
    <mergeCell ref="C124:C125"/>
    <mergeCell ref="D124:D125"/>
    <mergeCell ref="F124:F125"/>
    <mergeCell ref="G124:G125"/>
    <mergeCell ref="I124:I125"/>
    <mergeCell ref="L120:L121"/>
    <mergeCell ref="N120:N121"/>
    <mergeCell ref="A122:A123"/>
    <mergeCell ref="C122:C123"/>
    <mergeCell ref="D122:D123"/>
    <mergeCell ref="F122:F123"/>
    <mergeCell ref="G122:G123"/>
    <mergeCell ref="I122:I123"/>
    <mergeCell ref="L122:L123"/>
    <mergeCell ref="N122:N123"/>
    <mergeCell ref="A120:A121"/>
    <mergeCell ref="C120:C121"/>
    <mergeCell ref="D120:D121"/>
    <mergeCell ref="F120:F121"/>
    <mergeCell ref="G120:G121"/>
    <mergeCell ref="I120:I121"/>
    <mergeCell ref="L132:L133"/>
    <mergeCell ref="N132:N133"/>
    <mergeCell ref="A134:A135"/>
    <mergeCell ref="C134:C135"/>
    <mergeCell ref="D134:D135"/>
    <mergeCell ref="F134:F135"/>
    <mergeCell ref="G134:G135"/>
    <mergeCell ref="I134:I135"/>
    <mergeCell ref="L134:L135"/>
    <mergeCell ref="N134:N135"/>
    <mergeCell ref="A132:A133"/>
    <mergeCell ref="C132:C133"/>
    <mergeCell ref="D132:D133"/>
    <mergeCell ref="F132:F133"/>
    <mergeCell ref="G132:G133"/>
    <mergeCell ref="I132:I133"/>
    <mergeCell ref="L128:L129"/>
    <mergeCell ref="N128:N129"/>
    <mergeCell ref="A130:A131"/>
    <mergeCell ref="C130:C131"/>
    <mergeCell ref="D130:D131"/>
    <mergeCell ref="F130:F131"/>
    <mergeCell ref="G130:G131"/>
    <mergeCell ref="I130:I131"/>
    <mergeCell ref="L130:L131"/>
    <mergeCell ref="N130:N131"/>
    <mergeCell ref="A128:A129"/>
    <mergeCell ref="C128:C129"/>
    <mergeCell ref="D128:D129"/>
    <mergeCell ref="F128:F129"/>
    <mergeCell ref="G128:G129"/>
    <mergeCell ref="I128:I129"/>
    <mergeCell ref="L140:L141"/>
    <mergeCell ref="N140:N141"/>
    <mergeCell ref="A142:A143"/>
    <mergeCell ref="C142:C143"/>
    <mergeCell ref="D142:D143"/>
    <mergeCell ref="F142:F143"/>
    <mergeCell ref="G142:G143"/>
    <mergeCell ref="I142:I143"/>
    <mergeCell ref="L142:L143"/>
    <mergeCell ref="N142:N143"/>
    <mergeCell ref="A140:A141"/>
    <mergeCell ref="C140:C141"/>
    <mergeCell ref="D140:D141"/>
    <mergeCell ref="F140:F141"/>
    <mergeCell ref="G140:G141"/>
    <mergeCell ref="I140:I141"/>
    <mergeCell ref="L136:L137"/>
    <mergeCell ref="N136:N137"/>
    <mergeCell ref="A138:A139"/>
    <mergeCell ref="C138:C139"/>
    <mergeCell ref="D138:D139"/>
    <mergeCell ref="F138:F139"/>
    <mergeCell ref="G138:G139"/>
    <mergeCell ref="I138:I139"/>
    <mergeCell ref="L138:L139"/>
    <mergeCell ref="N138:N139"/>
    <mergeCell ref="A136:A137"/>
    <mergeCell ref="C136:C137"/>
    <mergeCell ref="D136:D137"/>
    <mergeCell ref="F136:F137"/>
    <mergeCell ref="G136:G137"/>
    <mergeCell ref="I136:I137"/>
    <mergeCell ref="L148:L149"/>
    <mergeCell ref="N148:N149"/>
    <mergeCell ref="A150:A151"/>
    <mergeCell ref="C150:C151"/>
    <mergeCell ref="D150:D151"/>
    <mergeCell ref="F150:F151"/>
    <mergeCell ref="G150:G151"/>
    <mergeCell ref="I150:I151"/>
    <mergeCell ref="L150:L151"/>
    <mergeCell ref="N150:N151"/>
    <mergeCell ref="A148:A149"/>
    <mergeCell ref="C148:C149"/>
    <mergeCell ref="D148:D149"/>
    <mergeCell ref="F148:F149"/>
    <mergeCell ref="G148:G149"/>
    <mergeCell ref="I148:I149"/>
    <mergeCell ref="L144:L145"/>
    <mergeCell ref="N144:N145"/>
    <mergeCell ref="A146:A147"/>
    <mergeCell ref="C146:C147"/>
    <mergeCell ref="D146:D147"/>
    <mergeCell ref="F146:F147"/>
    <mergeCell ref="G146:G147"/>
    <mergeCell ref="I146:I147"/>
    <mergeCell ref="L146:L147"/>
    <mergeCell ref="N146:N147"/>
    <mergeCell ref="A144:A145"/>
    <mergeCell ref="C144:C145"/>
    <mergeCell ref="D144:D145"/>
    <mergeCell ref="F144:F145"/>
    <mergeCell ref="G144:G145"/>
    <mergeCell ref="I144:I145"/>
    <mergeCell ref="L156:L157"/>
    <mergeCell ref="N156:N157"/>
    <mergeCell ref="A158:A159"/>
    <mergeCell ref="C158:C159"/>
    <mergeCell ref="D158:D159"/>
    <mergeCell ref="F158:F159"/>
    <mergeCell ref="G158:G159"/>
    <mergeCell ref="I158:I159"/>
    <mergeCell ref="L158:L159"/>
    <mergeCell ref="N158:N159"/>
    <mergeCell ref="A156:A157"/>
    <mergeCell ref="C156:C157"/>
    <mergeCell ref="D156:D157"/>
    <mergeCell ref="F156:F157"/>
    <mergeCell ref="G156:G157"/>
    <mergeCell ref="I156:I157"/>
    <mergeCell ref="L152:L153"/>
    <mergeCell ref="N152:N153"/>
    <mergeCell ref="A154:A155"/>
    <mergeCell ref="C154:C155"/>
    <mergeCell ref="D154:D155"/>
    <mergeCell ref="F154:F155"/>
    <mergeCell ref="G154:G155"/>
    <mergeCell ref="I154:I155"/>
    <mergeCell ref="L154:L155"/>
    <mergeCell ref="N154:N155"/>
    <mergeCell ref="A152:A153"/>
    <mergeCell ref="C152:C153"/>
    <mergeCell ref="D152:D153"/>
    <mergeCell ref="F152:F153"/>
    <mergeCell ref="G152:G153"/>
    <mergeCell ref="I152:I153"/>
    <mergeCell ref="L164:L165"/>
    <mergeCell ref="N164:N165"/>
    <mergeCell ref="A166:A167"/>
    <mergeCell ref="C166:C167"/>
    <mergeCell ref="D166:D167"/>
    <mergeCell ref="F166:F167"/>
    <mergeCell ref="G166:G167"/>
    <mergeCell ref="I166:I167"/>
    <mergeCell ref="L166:L167"/>
    <mergeCell ref="N166:N167"/>
    <mergeCell ref="A164:A165"/>
    <mergeCell ref="C164:C165"/>
    <mergeCell ref="D164:D165"/>
    <mergeCell ref="F164:F165"/>
    <mergeCell ref="G164:G165"/>
    <mergeCell ref="I164:I165"/>
    <mergeCell ref="L160:L161"/>
    <mergeCell ref="N160:N161"/>
    <mergeCell ref="A162:A163"/>
    <mergeCell ref="C162:C163"/>
    <mergeCell ref="D162:D163"/>
    <mergeCell ref="F162:F163"/>
    <mergeCell ref="G162:G163"/>
    <mergeCell ref="I162:I163"/>
    <mergeCell ref="L162:L163"/>
    <mergeCell ref="N162:N163"/>
    <mergeCell ref="A160:A161"/>
    <mergeCell ref="C160:C161"/>
    <mergeCell ref="D160:D161"/>
    <mergeCell ref="F160:F161"/>
    <mergeCell ref="G160:G161"/>
    <mergeCell ref="I160:I161"/>
    <mergeCell ref="L172:L173"/>
    <mergeCell ref="N172:N173"/>
    <mergeCell ref="A174:A175"/>
    <mergeCell ref="C174:C175"/>
    <mergeCell ref="D174:D175"/>
    <mergeCell ref="F174:F175"/>
    <mergeCell ref="G174:G175"/>
    <mergeCell ref="I174:I175"/>
    <mergeCell ref="L174:L175"/>
    <mergeCell ref="N174:N175"/>
    <mergeCell ref="A172:A173"/>
    <mergeCell ref="C172:C173"/>
    <mergeCell ref="D172:D173"/>
    <mergeCell ref="F172:F173"/>
    <mergeCell ref="G172:G173"/>
    <mergeCell ref="I172:I173"/>
    <mergeCell ref="L168:L169"/>
    <mergeCell ref="N168:N169"/>
    <mergeCell ref="A170:A171"/>
    <mergeCell ref="C170:C171"/>
    <mergeCell ref="D170:D171"/>
    <mergeCell ref="F170:F171"/>
    <mergeCell ref="G170:G171"/>
    <mergeCell ref="I170:I171"/>
    <mergeCell ref="L170:L171"/>
    <mergeCell ref="N170:N171"/>
    <mergeCell ref="A168:A169"/>
    <mergeCell ref="C168:C169"/>
    <mergeCell ref="D168:D169"/>
    <mergeCell ref="F168:F169"/>
    <mergeCell ref="G168:G169"/>
    <mergeCell ref="I168:I169"/>
    <mergeCell ref="L180:L181"/>
    <mergeCell ref="N180:N181"/>
    <mergeCell ref="A182:A183"/>
    <mergeCell ref="C182:C183"/>
    <mergeCell ref="D182:D183"/>
    <mergeCell ref="F182:F183"/>
    <mergeCell ref="G182:G183"/>
    <mergeCell ref="I182:I183"/>
    <mergeCell ref="L182:L183"/>
    <mergeCell ref="N182:N183"/>
    <mergeCell ref="A180:A181"/>
    <mergeCell ref="C180:C181"/>
    <mergeCell ref="D180:D181"/>
    <mergeCell ref="F180:F181"/>
    <mergeCell ref="G180:G181"/>
    <mergeCell ref="I180:I181"/>
    <mergeCell ref="L176:L177"/>
    <mergeCell ref="N176:N177"/>
    <mergeCell ref="A178:A179"/>
    <mergeCell ref="C178:C179"/>
    <mergeCell ref="D178:D179"/>
    <mergeCell ref="F178:F179"/>
    <mergeCell ref="G178:G179"/>
    <mergeCell ref="I178:I179"/>
    <mergeCell ref="L178:L179"/>
    <mergeCell ref="N178:N179"/>
    <mergeCell ref="A176:A177"/>
    <mergeCell ref="C176:C177"/>
    <mergeCell ref="D176:D177"/>
    <mergeCell ref="F176:F177"/>
    <mergeCell ref="G176:G177"/>
    <mergeCell ref="I176:I177"/>
    <mergeCell ref="L188:L189"/>
    <mergeCell ref="N188:N189"/>
    <mergeCell ref="A190:A191"/>
    <mergeCell ref="C190:C191"/>
    <mergeCell ref="D190:D191"/>
    <mergeCell ref="F190:F191"/>
    <mergeCell ref="G190:G191"/>
    <mergeCell ref="I190:I191"/>
    <mergeCell ref="L190:L191"/>
    <mergeCell ref="N190:N191"/>
    <mergeCell ref="A188:A189"/>
    <mergeCell ref="C188:C189"/>
    <mergeCell ref="D188:D189"/>
    <mergeCell ref="F188:F189"/>
    <mergeCell ref="G188:G189"/>
    <mergeCell ref="I188:I189"/>
    <mergeCell ref="L184:L185"/>
    <mergeCell ref="N184:N185"/>
    <mergeCell ref="A186:A187"/>
    <mergeCell ref="C186:C187"/>
    <mergeCell ref="D186:D187"/>
    <mergeCell ref="F186:F187"/>
    <mergeCell ref="G186:G187"/>
    <mergeCell ref="I186:I187"/>
    <mergeCell ref="L186:L187"/>
    <mergeCell ref="N186:N187"/>
    <mergeCell ref="A184:A185"/>
    <mergeCell ref="C184:C185"/>
    <mergeCell ref="D184:D185"/>
    <mergeCell ref="F184:F185"/>
    <mergeCell ref="G184:G185"/>
    <mergeCell ref="I184:I185"/>
    <mergeCell ref="L196:L197"/>
    <mergeCell ref="N196:N197"/>
    <mergeCell ref="A198:A199"/>
    <mergeCell ref="C198:C199"/>
    <mergeCell ref="D198:D199"/>
    <mergeCell ref="F198:F199"/>
    <mergeCell ref="G198:G199"/>
    <mergeCell ref="I198:I199"/>
    <mergeCell ref="L198:L199"/>
    <mergeCell ref="N198:N199"/>
    <mergeCell ref="A196:A197"/>
    <mergeCell ref="C196:C197"/>
    <mergeCell ref="D196:D197"/>
    <mergeCell ref="F196:F197"/>
    <mergeCell ref="G196:G197"/>
    <mergeCell ref="I196:I197"/>
    <mergeCell ref="L192:L193"/>
    <mergeCell ref="N192:N193"/>
    <mergeCell ref="A194:A195"/>
    <mergeCell ref="C194:C195"/>
    <mergeCell ref="D194:D195"/>
    <mergeCell ref="F194:F195"/>
    <mergeCell ref="G194:G195"/>
    <mergeCell ref="I194:I195"/>
    <mergeCell ref="L194:L195"/>
    <mergeCell ref="N194:N195"/>
    <mergeCell ref="A192:A193"/>
    <mergeCell ref="C192:C193"/>
    <mergeCell ref="D192:D193"/>
    <mergeCell ref="F192:F193"/>
    <mergeCell ref="G192:G193"/>
    <mergeCell ref="I192:I193"/>
    <mergeCell ref="L204:L205"/>
    <mergeCell ref="N204:N205"/>
    <mergeCell ref="A206:A207"/>
    <mergeCell ref="C206:C207"/>
    <mergeCell ref="D206:D207"/>
    <mergeCell ref="F206:F207"/>
    <mergeCell ref="G206:G207"/>
    <mergeCell ref="I206:I207"/>
    <mergeCell ref="L206:L207"/>
    <mergeCell ref="N206:N207"/>
    <mergeCell ref="A204:A205"/>
    <mergeCell ref="C204:C205"/>
    <mergeCell ref="D204:D205"/>
    <mergeCell ref="F204:F205"/>
    <mergeCell ref="G204:G205"/>
    <mergeCell ref="I204:I205"/>
    <mergeCell ref="L200:L201"/>
    <mergeCell ref="N200:N201"/>
    <mergeCell ref="A202:A203"/>
    <mergeCell ref="C202:C203"/>
    <mergeCell ref="D202:D203"/>
    <mergeCell ref="F202:F203"/>
    <mergeCell ref="G202:G203"/>
    <mergeCell ref="I202:I203"/>
    <mergeCell ref="L202:L203"/>
    <mergeCell ref="N202:N203"/>
    <mergeCell ref="A200:A201"/>
    <mergeCell ref="C200:C201"/>
    <mergeCell ref="D200:D201"/>
    <mergeCell ref="F200:F201"/>
    <mergeCell ref="G200:G201"/>
    <mergeCell ref="I200:I201"/>
    <mergeCell ref="L212:L213"/>
    <mergeCell ref="N212:N213"/>
    <mergeCell ref="A214:A215"/>
    <mergeCell ref="C214:C215"/>
    <mergeCell ref="D214:D215"/>
    <mergeCell ref="F214:F215"/>
    <mergeCell ref="G214:G215"/>
    <mergeCell ref="I214:I215"/>
    <mergeCell ref="L214:L215"/>
    <mergeCell ref="N214:N215"/>
    <mergeCell ref="A212:A213"/>
    <mergeCell ref="C212:C213"/>
    <mergeCell ref="D212:D213"/>
    <mergeCell ref="F212:F213"/>
    <mergeCell ref="G212:G213"/>
    <mergeCell ref="I212:I213"/>
    <mergeCell ref="L208:L209"/>
    <mergeCell ref="N208:N209"/>
    <mergeCell ref="A210:A211"/>
    <mergeCell ref="C210:C211"/>
    <mergeCell ref="D210:D211"/>
    <mergeCell ref="F210:F211"/>
    <mergeCell ref="G210:G211"/>
    <mergeCell ref="I210:I211"/>
    <mergeCell ref="L210:L211"/>
    <mergeCell ref="N210:N211"/>
    <mergeCell ref="A208:A209"/>
    <mergeCell ref="C208:C209"/>
    <mergeCell ref="D208:D209"/>
    <mergeCell ref="F208:F209"/>
    <mergeCell ref="G208:G209"/>
    <mergeCell ref="I208:I209"/>
    <mergeCell ref="L220:L221"/>
    <mergeCell ref="N220:N221"/>
    <mergeCell ref="A222:A223"/>
    <mergeCell ref="C222:C223"/>
    <mergeCell ref="D222:D223"/>
    <mergeCell ref="F222:F223"/>
    <mergeCell ref="G222:G223"/>
    <mergeCell ref="I222:I223"/>
    <mergeCell ref="L222:L223"/>
    <mergeCell ref="N222:N223"/>
    <mergeCell ref="A220:A221"/>
    <mergeCell ref="C220:C221"/>
    <mergeCell ref="D220:D221"/>
    <mergeCell ref="F220:F221"/>
    <mergeCell ref="G220:G221"/>
    <mergeCell ref="I220:I221"/>
    <mergeCell ref="L216:L217"/>
    <mergeCell ref="N216:N217"/>
    <mergeCell ref="A218:A219"/>
    <mergeCell ref="C218:C219"/>
    <mergeCell ref="D218:D219"/>
    <mergeCell ref="F218:F219"/>
    <mergeCell ref="G218:G219"/>
    <mergeCell ref="I218:I219"/>
    <mergeCell ref="L218:L219"/>
    <mergeCell ref="N218:N219"/>
    <mergeCell ref="A216:A217"/>
    <mergeCell ref="C216:C217"/>
    <mergeCell ref="D216:D217"/>
    <mergeCell ref="F216:F217"/>
    <mergeCell ref="G216:G217"/>
    <mergeCell ref="I216:I217"/>
    <mergeCell ref="L228:L229"/>
    <mergeCell ref="N228:N229"/>
    <mergeCell ref="A230:A231"/>
    <mergeCell ref="C230:C231"/>
    <mergeCell ref="D230:D231"/>
    <mergeCell ref="F230:F231"/>
    <mergeCell ref="G230:G231"/>
    <mergeCell ref="I230:I231"/>
    <mergeCell ref="L230:L231"/>
    <mergeCell ref="N230:N231"/>
    <mergeCell ref="A228:A229"/>
    <mergeCell ref="C228:C229"/>
    <mergeCell ref="D228:D229"/>
    <mergeCell ref="F228:F229"/>
    <mergeCell ref="G228:G229"/>
    <mergeCell ref="I228:I229"/>
    <mergeCell ref="L224:L225"/>
    <mergeCell ref="N224:N225"/>
    <mergeCell ref="A226:A227"/>
    <mergeCell ref="C226:C227"/>
    <mergeCell ref="D226:D227"/>
    <mergeCell ref="F226:F227"/>
    <mergeCell ref="G226:G227"/>
    <mergeCell ref="I226:I227"/>
    <mergeCell ref="L226:L227"/>
    <mergeCell ref="N226:N227"/>
    <mergeCell ref="A224:A225"/>
    <mergeCell ref="C224:C225"/>
    <mergeCell ref="D224:D225"/>
    <mergeCell ref="F224:F225"/>
    <mergeCell ref="G224:G225"/>
    <mergeCell ref="I224:I225"/>
    <mergeCell ref="L236:L237"/>
    <mergeCell ref="N236:N237"/>
    <mergeCell ref="A238:A239"/>
    <mergeCell ref="C238:C239"/>
    <mergeCell ref="D238:D239"/>
    <mergeCell ref="F238:F239"/>
    <mergeCell ref="G238:G239"/>
    <mergeCell ref="I238:I239"/>
    <mergeCell ref="L238:L239"/>
    <mergeCell ref="N238:N239"/>
    <mergeCell ref="A236:A237"/>
    <mergeCell ref="C236:C237"/>
    <mergeCell ref="D236:D237"/>
    <mergeCell ref="F236:F237"/>
    <mergeCell ref="G236:G237"/>
    <mergeCell ref="I236:I237"/>
    <mergeCell ref="L232:L233"/>
    <mergeCell ref="N232:N233"/>
    <mergeCell ref="A234:A235"/>
    <mergeCell ref="C234:C235"/>
    <mergeCell ref="D234:D235"/>
    <mergeCell ref="F234:F235"/>
    <mergeCell ref="G234:G235"/>
    <mergeCell ref="I234:I235"/>
    <mergeCell ref="L234:L235"/>
    <mergeCell ref="N234:N235"/>
    <mergeCell ref="A232:A233"/>
    <mergeCell ref="C232:C233"/>
    <mergeCell ref="D232:D233"/>
    <mergeCell ref="F232:F233"/>
    <mergeCell ref="G232:G233"/>
    <mergeCell ref="I232:I233"/>
    <mergeCell ref="L244:L245"/>
    <mergeCell ref="N244:N245"/>
    <mergeCell ref="A246:A247"/>
    <mergeCell ref="C246:C247"/>
    <mergeCell ref="D246:D247"/>
    <mergeCell ref="F246:F247"/>
    <mergeCell ref="G246:G247"/>
    <mergeCell ref="I246:I247"/>
    <mergeCell ref="L246:L247"/>
    <mergeCell ref="N246:N247"/>
    <mergeCell ref="A244:A245"/>
    <mergeCell ref="C244:C245"/>
    <mergeCell ref="D244:D245"/>
    <mergeCell ref="F244:F245"/>
    <mergeCell ref="G244:G245"/>
    <mergeCell ref="I244:I245"/>
    <mergeCell ref="L240:L241"/>
    <mergeCell ref="N240:N241"/>
    <mergeCell ref="A242:A243"/>
    <mergeCell ref="C242:C243"/>
    <mergeCell ref="D242:D243"/>
    <mergeCell ref="F242:F243"/>
    <mergeCell ref="G242:G243"/>
    <mergeCell ref="I242:I243"/>
    <mergeCell ref="L242:L243"/>
    <mergeCell ref="N242:N243"/>
    <mergeCell ref="A240:A241"/>
    <mergeCell ref="C240:C241"/>
    <mergeCell ref="D240:D241"/>
    <mergeCell ref="F240:F241"/>
    <mergeCell ref="G240:G241"/>
    <mergeCell ref="I240:I241"/>
    <mergeCell ref="L252:L253"/>
    <mergeCell ref="N252:N253"/>
    <mergeCell ref="A254:A255"/>
    <mergeCell ref="C254:C255"/>
    <mergeCell ref="D254:D255"/>
    <mergeCell ref="F254:F255"/>
    <mergeCell ref="G254:G255"/>
    <mergeCell ref="I254:I255"/>
    <mergeCell ref="L254:L255"/>
    <mergeCell ref="N254:N255"/>
    <mergeCell ref="A252:A253"/>
    <mergeCell ref="C252:C253"/>
    <mergeCell ref="D252:D253"/>
    <mergeCell ref="F252:F253"/>
    <mergeCell ref="G252:G253"/>
    <mergeCell ref="I252:I253"/>
    <mergeCell ref="L248:L249"/>
    <mergeCell ref="N248:N249"/>
    <mergeCell ref="A250:A251"/>
    <mergeCell ref="C250:C251"/>
    <mergeCell ref="D250:D251"/>
    <mergeCell ref="F250:F251"/>
    <mergeCell ref="G250:G251"/>
    <mergeCell ref="I250:I251"/>
    <mergeCell ref="L250:L251"/>
    <mergeCell ref="N250:N251"/>
    <mergeCell ref="A248:A249"/>
    <mergeCell ref="C248:C249"/>
    <mergeCell ref="D248:D249"/>
    <mergeCell ref="F248:F249"/>
    <mergeCell ref="G248:G249"/>
    <mergeCell ref="I248:I249"/>
    <mergeCell ref="L260:L261"/>
    <mergeCell ref="N260:N261"/>
    <mergeCell ref="A262:A263"/>
    <mergeCell ref="C262:C263"/>
    <mergeCell ref="D262:D263"/>
    <mergeCell ref="F262:F263"/>
    <mergeCell ref="G262:G263"/>
    <mergeCell ref="I262:I263"/>
    <mergeCell ref="L262:L263"/>
    <mergeCell ref="N262:N263"/>
    <mergeCell ref="A260:A261"/>
    <mergeCell ref="C260:C261"/>
    <mergeCell ref="D260:D261"/>
    <mergeCell ref="F260:F261"/>
    <mergeCell ref="G260:G261"/>
    <mergeCell ref="I260:I261"/>
    <mergeCell ref="L256:L257"/>
    <mergeCell ref="N256:N257"/>
    <mergeCell ref="A258:A259"/>
    <mergeCell ref="C258:C259"/>
    <mergeCell ref="D258:D259"/>
    <mergeCell ref="F258:F259"/>
    <mergeCell ref="G258:G259"/>
    <mergeCell ref="I258:I259"/>
    <mergeCell ref="L258:L259"/>
    <mergeCell ref="N258:N259"/>
    <mergeCell ref="A256:A257"/>
    <mergeCell ref="C256:C257"/>
    <mergeCell ref="D256:D257"/>
    <mergeCell ref="F256:F257"/>
    <mergeCell ref="G256:G257"/>
    <mergeCell ref="I256:I257"/>
    <mergeCell ref="L268:L269"/>
    <mergeCell ref="N268:N269"/>
    <mergeCell ref="A270:A271"/>
    <mergeCell ref="C270:C271"/>
    <mergeCell ref="D270:D271"/>
    <mergeCell ref="F270:F271"/>
    <mergeCell ref="G270:G271"/>
    <mergeCell ref="I270:I271"/>
    <mergeCell ref="L270:L271"/>
    <mergeCell ref="N270:N271"/>
    <mergeCell ref="A268:A269"/>
    <mergeCell ref="C268:C269"/>
    <mergeCell ref="D268:D269"/>
    <mergeCell ref="F268:F269"/>
    <mergeCell ref="G268:G269"/>
    <mergeCell ref="I268:I269"/>
    <mergeCell ref="L264:L265"/>
    <mergeCell ref="N264:N265"/>
    <mergeCell ref="A266:A267"/>
    <mergeCell ref="C266:C267"/>
    <mergeCell ref="D266:D267"/>
    <mergeCell ref="F266:F267"/>
    <mergeCell ref="G266:G267"/>
    <mergeCell ref="I266:I267"/>
    <mergeCell ref="L266:L267"/>
    <mergeCell ref="N266:N267"/>
    <mergeCell ref="A264:A265"/>
    <mergeCell ref="C264:C265"/>
    <mergeCell ref="D264:D265"/>
    <mergeCell ref="F264:F265"/>
    <mergeCell ref="G264:G265"/>
    <mergeCell ref="I264:I265"/>
    <mergeCell ref="L276:L277"/>
    <mergeCell ref="N276:N277"/>
    <mergeCell ref="A278:A279"/>
    <mergeCell ref="C278:C279"/>
    <mergeCell ref="D278:D279"/>
    <mergeCell ref="F278:F279"/>
    <mergeCell ref="G278:G279"/>
    <mergeCell ref="I278:I279"/>
    <mergeCell ref="L278:L279"/>
    <mergeCell ref="N278:N279"/>
    <mergeCell ref="A276:A277"/>
    <mergeCell ref="C276:C277"/>
    <mergeCell ref="D276:D277"/>
    <mergeCell ref="F276:F277"/>
    <mergeCell ref="G276:G277"/>
    <mergeCell ref="I276:I277"/>
    <mergeCell ref="L272:L273"/>
    <mergeCell ref="N272:N273"/>
    <mergeCell ref="A274:A275"/>
    <mergeCell ref="C274:C275"/>
    <mergeCell ref="D274:D275"/>
    <mergeCell ref="F274:F275"/>
    <mergeCell ref="G274:G275"/>
    <mergeCell ref="I274:I275"/>
    <mergeCell ref="L274:L275"/>
    <mergeCell ref="N274:N275"/>
    <mergeCell ref="A272:A273"/>
    <mergeCell ref="C272:C273"/>
    <mergeCell ref="D272:D273"/>
    <mergeCell ref="F272:F273"/>
    <mergeCell ref="G272:G273"/>
    <mergeCell ref="I272:I273"/>
    <mergeCell ref="L284:L285"/>
    <mergeCell ref="N284:N285"/>
    <mergeCell ref="A286:A287"/>
    <mergeCell ref="C286:C287"/>
    <mergeCell ref="D286:D287"/>
    <mergeCell ref="F286:F287"/>
    <mergeCell ref="G286:G287"/>
    <mergeCell ref="I286:I287"/>
    <mergeCell ref="L286:L287"/>
    <mergeCell ref="N286:N287"/>
    <mergeCell ref="A284:A285"/>
    <mergeCell ref="C284:C285"/>
    <mergeCell ref="D284:D285"/>
    <mergeCell ref="F284:F285"/>
    <mergeCell ref="G284:G285"/>
    <mergeCell ref="I284:I285"/>
    <mergeCell ref="L280:L281"/>
    <mergeCell ref="N280:N281"/>
    <mergeCell ref="A282:A283"/>
    <mergeCell ref="C282:C283"/>
    <mergeCell ref="D282:D283"/>
    <mergeCell ref="F282:F283"/>
    <mergeCell ref="G282:G283"/>
    <mergeCell ref="I282:I283"/>
    <mergeCell ref="L282:L283"/>
    <mergeCell ref="N282:N283"/>
    <mergeCell ref="A280:A281"/>
    <mergeCell ref="C280:C281"/>
    <mergeCell ref="D280:D281"/>
    <mergeCell ref="F280:F281"/>
    <mergeCell ref="G280:G281"/>
    <mergeCell ref="I280:I281"/>
    <mergeCell ref="L292:L293"/>
    <mergeCell ref="N292:N293"/>
    <mergeCell ref="A294:A295"/>
    <mergeCell ref="C294:C295"/>
    <mergeCell ref="D294:D295"/>
    <mergeCell ref="F294:F295"/>
    <mergeCell ref="G294:G295"/>
    <mergeCell ref="I294:I295"/>
    <mergeCell ref="L294:L295"/>
    <mergeCell ref="N294:N295"/>
    <mergeCell ref="A292:A293"/>
    <mergeCell ref="C292:C293"/>
    <mergeCell ref="D292:D293"/>
    <mergeCell ref="F292:F293"/>
    <mergeCell ref="G292:G293"/>
    <mergeCell ref="I292:I293"/>
    <mergeCell ref="L288:L289"/>
    <mergeCell ref="N288:N289"/>
    <mergeCell ref="A290:A291"/>
    <mergeCell ref="C290:C291"/>
    <mergeCell ref="D290:D291"/>
    <mergeCell ref="F290:F291"/>
    <mergeCell ref="G290:G291"/>
    <mergeCell ref="I290:I291"/>
    <mergeCell ref="L290:L291"/>
    <mergeCell ref="N290:N291"/>
    <mergeCell ref="A288:A289"/>
    <mergeCell ref="C288:C289"/>
    <mergeCell ref="D288:D289"/>
    <mergeCell ref="F288:F289"/>
    <mergeCell ref="G288:G289"/>
    <mergeCell ref="I288:I289"/>
    <mergeCell ref="L300:L301"/>
    <mergeCell ref="N300:N301"/>
    <mergeCell ref="A302:A303"/>
    <mergeCell ref="C302:C303"/>
    <mergeCell ref="D302:D303"/>
    <mergeCell ref="F302:F303"/>
    <mergeCell ref="G302:G303"/>
    <mergeCell ref="I302:I303"/>
    <mergeCell ref="L302:L303"/>
    <mergeCell ref="N302:N303"/>
    <mergeCell ref="A300:A301"/>
    <mergeCell ref="C300:C301"/>
    <mergeCell ref="D300:D301"/>
    <mergeCell ref="F300:F301"/>
    <mergeCell ref="G300:G301"/>
    <mergeCell ref="I300:I301"/>
    <mergeCell ref="L296:L297"/>
    <mergeCell ref="N296:N297"/>
    <mergeCell ref="A298:A299"/>
    <mergeCell ref="C298:C299"/>
    <mergeCell ref="D298:D299"/>
    <mergeCell ref="F298:F299"/>
    <mergeCell ref="G298:G299"/>
    <mergeCell ref="I298:I299"/>
    <mergeCell ref="L298:L299"/>
    <mergeCell ref="N298:N299"/>
    <mergeCell ref="A296:A297"/>
    <mergeCell ref="C296:C297"/>
    <mergeCell ref="D296:D297"/>
    <mergeCell ref="F296:F297"/>
    <mergeCell ref="G296:G297"/>
    <mergeCell ref="I296:I297"/>
    <mergeCell ref="L308:L309"/>
    <mergeCell ref="N308:N309"/>
    <mergeCell ref="A310:A311"/>
    <mergeCell ref="C310:C311"/>
    <mergeCell ref="D310:D311"/>
    <mergeCell ref="F310:F311"/>
    <mergeCell ref="G310:G311"/>
    <mergeCell ref="I310:I311"/>
    <mergeCell ref="L310:L311"/>
    <mergeCell ref="N310:N311"/>
    <mergeCell ref="A308:A309"/>
    <mergeCell ref="C308:C309"/>
    <mergeCell ref="D308:D309"/>
    <mergeCell ref="F308:F309"/>
    <mergeCell ref="G308:G309"/>
    <mergeCell ref="I308:I309"/>
    <mergeCell ref="L304:L305"/>
    <mergeCell ref="N304:N305"/>
    <mergeCell ref="A306:A307"/>
    <mergeCell ref="C306:C307"/>
    <mergeCell ref="D306:D307"/>
    <mergeCell ref="F306:F307"/>
    <mergeCell ref="G306:G307"/>
    <mergeCell ref="I306:I307"/>
    <mergeCell ref="L306:L307"/>
    <mergeCell ref="N306:N307"/>
    <mergeCell ref="A304:A305"/>
    <mergeCell ref="C304:C305"/>
    <mergeCell ref="D304:D305"/>
    <mergeCell ref="F304:F305"/>
    <mergeCell ref="G304:G305"/>
    <mergeCell ref="I304:I305"/>
    <mergeCell ref="L316:L317"/>
    <mergeCell ref="N316:N317"/>
    <mergeCell ref="A318:A319"/>
    <mergeCell ref="C318:C319"/>
    <mergeCell ref="D318:D319"/>
    <mergeCell ref="F318:F319"/>
    <mergeCell ref="G318:G319"/>
    <mergeCell ref="I318:I319"/>
    <mergeCell ref="L318:L319"/>
    <mergeCell ref="N318:N319"/>
    <mergeCell ref="A316:A317"/>
    <mergeCell ref="C316:C317"/>
    <mergeCell ref="D316:D317"/>
    <mergeCell ref="F316:F317"/>
    <mergeCell ref="G316:G317"/>
    <mergeCell ref="I316:I317"/>
    <mergeCell ref="L312:L313"/>
    <mergeCell ref="N312:N313"/>
    <mergeCell ref="A314:A315"/>
    <mergeCell ref="C314:C315"/>
    <mergeCell ref="D314:D315"/>
    <mergeCell ref="F314:F315"/>
    <mergeCell ref="G314:G315"/>
    <mergeCell ref="I314:I315"/>
    <mergeCell ref="L314:L315"/>
    <mergeCell ref="N314:N315"/>
    <mergeCell ref="A312:A313"/>
    <mergeCell ref="C312:C313"/>
    <mergeCell ref="D312:D313"/>
    <mergeCell ref="F312:F313"/>
    <mergeCell ref="G312:G313"/>
    <mergeCell ref="I312:I313"/>
    <mergeCell ref="L324:L325"/>
    <mergeCell ref="N324:N325"/>
    <mergeCell ref="A326:A327"/>
    <mergeCell ref="C326:C327"/>
    <mergeCell ref="D326:D327"/>
    <mergeCell ref="F326:F327"/>
    <mergeCell ref="G326:G327"/>
    <mergeCell ref="I326:I327"/>
    <mergeCell ref="L326:L327"/>
    <mergeCell ref="N326:N327"/>
    <mergeCell ref="A324:A325"/>
    <mergeCell ref="C324:C325"/>
    <mergeCell ref="D324:D325"/>
    <mergeCell ref="F324:F325"/>
    <mergeCell ref="G324:G325"/>
    <mergeCell ref="I324:I325"/>
    <mergeCell ref="L320:L321"/>
    <mergeCell ref="N320:N321"/>
    <mergeCell ref="A322:A323"/>
    <mergeCell ref="C322:C323"/>
    <mergeCell ref="D322:D323"/>
    <mergeCell ref="F322:F323"/>
    <mergeCell ref="G322:G323"/>
    <mergeCell ref="I322:I323"/>
    <mergeCell ref="L322:L323"/>
    <mergeCell ref="N322:N323"/>
    <mergeCell ref="A320:A321"/>
    <mergeCell ref="C320:C321"/>
    <mergeCell ref="D320:D321"/>
    <mergeCell ref="F320:F321"/>
    <mergeCell ref="G320:G321"/>
    <mergeCell ref="I320:I321"/>
    <mergeCell ref="L332:L333"/>
    <mergeCell ref="N332:N333"/>
    <mergeCell ref="A334:A335"/>
    <mergeCell ref="C334:C335"/>
    <mergeCell ref="D334:D335"/>
    <mergeCell ref="F334:F335"/>
    <mergeCell ref="G334:G335"/>
    <mergeCell ref="I334:I335"/>
    <mergeCell ref="L334:L335"/>
    <mergeCell ref="N334:N335"/>
    <mergeCell ref="A332:A333"/>
    <mergeCell ref="C332:C333"/>
    <mergeCell ref="D332:D333"/>
    <mergeCell ref="F332:F333"/>
    <mergeCell ref="G332:G333"/>
    <mergeCell ref="I332:I333"/>
    <mergeCell ref="L328:L329"/>
    <mergeCell ref="N328:N329"/>
    <mergeCell ref="A330:A331"/>
    <mergeCell ref="C330:C331"/>
    <mergeCell ref="D330:D331"/>
    <mergeCell ref="F330:F331"/>
    <mergeCell ref="G330:G331"/>
    <mergeCell ref="I330:I331"/>
    <mergeCell ref="L330:L331"/>
    <mergeCell ref="N330:N331"/>
    <mergeCell ref="A328:A329"/>
    <mergeCell ref="C328:C329"/>
    <mergeCell ref="D328:D329"/>
    <mergeCell ref="F328:F329"/>
    <mergeCell ref="G328:G329"/>
    <mergeCell ref="I328:I329"/>
    <mergeCell ref="L340:L341"/>
    <mergeCell ref="N340:N341"/>
    <mergeCell ref="A342:A343"/>
    <mergeCell ref="C342:C343"/>
    <mergeCell ref="D342:D343"/>
    <mergeCell ref="F342:F343"/>
    <mergeCell ref="G342:G343"/>
    <mergeCell ref="I342:I343"/>
    <mergeCell ref="L342:L343"/>
    <mergeCell ref="N342:N343"/>
    <mergeCell ref="A340:A341"/>
    <mergeCell ref="C340:C341"/>
    <mergeCell ref="D340:D341"/>
    <mergeCell ref="F340:F341"/>
    <mergeCell ref="G340:G341"/>
    <mergeCell ref="I340:I341"/>
    <mergeCell ref="L336:L337"/>
    <mergeCell ref="N336:N337"/>
    <mergeCell ref="A338:A339"/>
    <mergeCell ref="C338:C339"/>
    <mergeCell ref="D338:D339"/>
    <mergeCell ref="F338:F339"/>
    <mergeCell ref="G338:G339"/>
    <mergeCell ref="I338:I339"/>
    <mergeCell ref="L338:L339"/>
    <mergeCell ref="N338:N339"/>
    <mergeCell ref="A336:A337"/>
    <mergeCell ref="C336:C337"/>
    <mergeCell ref="D336:D337"/>
    <mergeCell ref="F336:F337"/>
    <mergeCell ref="G336:G337"/>
    <mergeCell ref="I336:I337"/>
    <mergeCell ref="L348:L349"/>
    <mergeCell ref="N348:N349"/>
    <mergeCell ref="A350:A351"/>
    <mergeCell ref="C350:C351"/>
    <mergeCell ref="D350:D351"/>
    <mergeCell ref="F350:F351"/>
    <mergeCell ref="G350:G351"/>
    <mergeCell ref="I350:I351"/>
    <mergeCell ref="L350:L351"/>
    <mergeCell ref="N350:N351"/>
    <mergeCell ref="A348:A349"/>
    <mergeCell ref="C348:C349"/>
    <mergeCell ref="D348:D349"/>
    <mergeCell ref="F348:F349"/>
    <mergeCell ref="G348:G349"/>
    <mergeCell ref="I348:I349"/>
    <mergeCell ref="L344:L345"/>
    <mergeCell ref="N344:N345"/>
    <mergeCell ref="A346:A347"/>
    <mergeCell ref="C346:C347"/>
    <mergeCell ref="D346:D347"/>
    <mergeCell ref="F346:F347"/>
    <mergeCell ref="G346:G347"/>
    <mergeCell ref="I346:I347"/>
    <mergeCell ref="L346:L347"/>
    <mergeCell ref="N346:N347"/>
    <mergeCell ref="A344:A345"/>
    <mergeCell ref="C344:C345"/>
    <mergeCell ref="D344:D345"/>
    <mergeCell ref="F344:F345"/>
    <mergeCell ref="G344:G345"/>
    <mergeCell ref="I344:I345"/>
    <mergeCell ref="L356:L357"/>
    <mergeCell ref="N356:N357"/>
    <mergeCell ref="A358:A359"/>
    <mergeCell ref="C358:C359"/>
    <mergeCell ref="D358:D359"/>
    <mergeCell ref="F358:F359"/>
    <mergeCell ref="G358:G359"/>
    <mergeCell ref="I358:I359"/>
    <mergeCell ref="L358:L359"/>
    <mergeCell ref="N358:N359"/>
    <mergeCell ref="A356:A357"/>
    <mergeCell ref="C356:C357"/>
    <mergeCell ref="D356:D357"/>
    <mergeCell ref="F356:F357"/>
    <mergeCell ref="G356:G357"/>
    <mergeCell ref="I356:I357"/>
    <mergeCell ref="L352:L353"/>
    <mergeCell ref="N352:N353"/>
    <mergeCell ref="A354:A355"/>
    <mergeCell ref="C354:C355"/>
    <mergeCell ref="D354:D355"/>
    <mergeCell ref="F354:F355"/>
    <mergeCell ref="G354:G355"/>
    <mergeCell ref="I354:I355"/>
    <mergeCell ref="L354:L355"/>
    <mergeCell ref="N354:N355"/>
    <mergeCell ref="A352:A353"/>
    <mergeCell ref="C352:C353"/>
    <mergeCell ref="D352:D353"/>
    <mergeCell ref="F352:F353"/>
    <mergeCell ref="G352:G353"/>
    <mergeCell ref="I352:I353"/>
    <mergeCell ref="L364:L365"/>
    <mergeCell ref="N364:N365"/>
    <mergeCell ref="A366:A367"/>
    <mergeCell ref="C366:C367"/>
    <mergeCell ref="D366:D367"/>
    <mergeCell ref="F366:F367"/>
    <mergeCell ref="G366:G367"/>
    <mergeCell ref="I366:I367"/>
    <mergeCell ref="L366:L367"/>
    <mergeCell ref="N366:N367"/>
    <mergeCell ref="A364:A365"/>
    <mergeCell ref="C364:C365"/>
    <mergeCell ref="D364:D365"/>
    <mergeCell ref="F364:F365"/>
    <mergeCell ref="G364:G365"/>
    <mergeCell ref="I364:I365"/>
    <mergeCell ref="L360:L361"/>
    <mergeCell ref="N360:N361"/>
    <mergeCell ref="A362:A363"/>
    <mergeCell ref="C362:C363"/>
    <mergeCell ref="D362:D363"/>
    <mergeCell ref="F362:F363"/>
    <mergeCell ref="G362:G363"/>
    <mergeCell ref="I362:I363"/>
    <mergeCell ref="L362:L363"/>
    <mergeCell ref="N362:N363"/>
    <mergeCell ref="A360:A361"/>
    <mergeCell ref="C360:C361"/>
    <mergeCell ref="D360:D361"/>
    <mergeCell ref="F360:F361"/>
    <mergeCell ref="G360:G361"/>
    <mergeCell ref="I360:I361"/>
    <mergeCell ref="L372:L373"/>
    <mergeCell ref="N372:N373"/>
    <mergeCell ref="A374:A375"/>
    <mergeCell ref="C374:C375"/>
    <mergeCell ref="D374:D375"/>
    <mergeCell ref="F374:F375"/>
    <mergeCell ref="G374:G375"/>
    <mergeCell ref="I374:I375"/>
    <mergeCell ref="L374:L375"/>
    <mergeCell ref="N374:N375"/>
    <mergeCell ref="A372:A373"/>
    <mergeCell ref="C372:C373"/>
    <mergeCell ref="D372:D373"/>
    <mergeCell ref="F372:F373"/>
    <mergeCell ref="G372:G373"/>
    <mergeCell ref="I372:I373"/>
    <mergeCell ref="L368:L369"/>
    <mergeCell ref="N368:N369"/>
    <mergeCell ref="A370:A371"/>
    <mergeCell ref="C370:C371"/>
    <mergeCell ref="D370:D371"/>
    <mergeCell ref="F370:F371"/>
    <mergeCell ref="G370:G371"/>
    <mergeCell ref="I370:I371"/>
    <mergeCell ref="L370:L371"/>
    <mergeCell ref="N370:N371"/>
    <mergeCell ref="A368:A369"/>
    <mergeCell ref="C368:C369"/>
    <mergeCell ref="D368:D369"/>
    <mergeCell ref="F368:F369"/>
    <mergeCell ref="G368:G369"/>
    <mergeCell ref="I368:I369"/>
    <mergeCell ref="L380:L381"/>
    <mergeCell ref="N380:N381"/>
    <mergeCell ref="A382:A383"/>
    <mergeCell ref="C382:C383"/>
    <mergeCell ref="D382:D383"/>
    <mergeCell ref="F382:F383"/>
    <mergeCell ref="G382:G383"/>
    <mergeCell ref="I382:I383"/>
    <mergeCell ref="L382:L383"/>
    <mergeCell ref="N382:N383"/>
    <mergeCell ref="A380:A381"/>
    <mergeCell ref="C380:C381"/>
    <mergeCell ref="D380:D381"/>
    <mergeCell ref="F380:F381"/>
    <mergeCell ref="G380:G381"/>
    <mergeCell ref="I380:I381"/>
    <mergeCell ref="L376:L377"/>
    <mergeCell ref="N376:N377"/>
    <mergeCell ref="A378:A379"/>
    <mergeCell ref="C378:C379"/>
    <mergeCell ref="D378:D379"/>
    <mergeCell ref="F378:F379"/>
    <mergeCell ref="G378:G379"/>
    <mergeCell ref="I378:I379"/>
    <mergeCell ref="L378:L379"/>
    <mergeCell ref="N378:N379"/>
    <mergeCell ref="A376:A377"/>
    <mergeCell ref="C376:C377"/>
    <mergeCell ref="D376:D377"/>
    <mergeCell ref="F376:F377"/>
    <mergeCell ref="G376:G377"/>
    <mergeCell ref="I376:I377"/>
    <mergeCell ref="L388:L389"/>
    <mergeCell ref="N388:N389"/>
    <mergeCell ref="A390:A391"/>
    <mergeCell ref="C390:C391"/>
    <mergeCell ref="D390:D391"/>
    <mergeCell ref="F390:F391"/>
    <mergeCell ref="G390:G391"/>
    <mergeCell ref="I390:I391"/>
    <mergeCell ref="L390:L391"/>
    <mergeCell ref="N390:N391"/>
    <mergeCell ref="A388:A389"/>
    <mergeCell ref="C388:C389"/>
    <mergeCell ref="D388:D389"/>
    <mergeCell ref="F388:F389"/>
    <mergeCell ref="G388:G389"/>
    <mergeCell ref="I388:I389"/>
    <mergeCell ref="L384:L385"/>
    <mergeCell ref="N384:N385"/>
    <mergeCell ref="A386:A387"/>
    <mergeCell ref="C386:C387"/>
    <mergeCell ref="D386:D387"/>
    <mergeCell ref="F386:F387"/>
    <mergeCell ref="G386:G387"/>
    <mergeCell ref="I386:I387"/>
    <mergeCell ref="L386:L387"/>
    <mergeCell ref="N386:N387"/>
    <mergeCell ref="A384:A385"/>
    <mergeCell ref="C384:C385"/>
    <mergeCell ref="D384:D385"/>
    <mergeCell ref="F384:F385"/>
    <mergeCell ref="G384:G385"/>
    <mergeCell ref="I384:I385"/>
    <mergeCell ref="L396:L397"/>
    <mergeCell ref="N396:N397"/>
    <mergeCell ref="A398:A399"/>
    <mergeCell ref="C398:C399"/>
    <mergeCell ref="D398:D399"/>
    <mergeCell ref="F398:F399"/>
    <mergeCell ref="G398:G399"/>
    <mergeCell ref="I398:I399"/>
    <mergeCell ref="L398:L399"/>
    <mergeCell ref="N398:N399"/>
    <mergeCell ref="A396:A397"/>
    <mergeCell ref="C396:C397"/>
    <mergeCell ref="D396:D397"/>
    <mergeCell ref="F396:F397"/>
    <mergeCell ref="G396:G397"/>
    <mergeCell ref="I396:I397"/>
    <mergeCell ref="L392:L393"/>
    <mergeCell ref="N392:N393"/>
    <mergeCell ref="A394:A395"/>
    <mergeCell ref="C394:C395"/>
    <mergeCell ref="D394:D395"/>
    <mergeCell ref="F394:F395"/>
    <mergeCell ref="G394:G395"/>
    <mergeCell ref="I394:I395"/>
    <mergeCell ref="L394:L395"/>
    <mergeCell ref="N394:N395"/>
    <mergeCell ref="A392:A393"/>
    <mergeCell ref="C392:C393"/>
    <mergeCell ref="D392:D393"/>
    <mergeCell ref="F392:F393"/>
    <mergeCell ref="G392:G393"/>
    <mergeCell ref="I392:I393"/>
    <mergeCell ref="L404:L405"/>
    <mergeCell ref="N404:N405"/>
    <mergeCell ref="A406:A407"/>
    <mergeCell ref="C406:C407"/>
    <mergeCell ref="D406:D407"/>
    <mergeCell ref="F406:F407"/>
    <mergeCell ref="G406:G407"/>
    <mergeCell ref="I406:I407"/>
    <mergeCell ref="L406:L407"/>
    <mergeCell ref="N406:N407"/>
    <mergeCell ref="A404:A405"/>
    <mergeCell ref="C404:C405"/>
    <mergeCell ref="D404:D405"/>
    <mergeCell ref="F404:F405"/>
    <mergeCell ref="G404:G405"/>
    <mergeCell ref="I404:I405"/>
    <mergeCell ref="L400:L401"/>
    <mergeCell ref="N400:N401"/>
    <mergeCell ref="A402:A403"/>
    <mergeCell ref="C402:C403"/>
    <mergeCell ref="D402:D403"/>
    <mergeCell ref="F402:F403"/>
    <mergeCell ref="G402:G403"/>
    <mergeCell ref="I402:I403"/>
    <mergeCell ref="L402:L403"/>
    <mergeCell ref="N402:N403"/>
    <mergeCell ref="A400:A401"/>
    <mergeCell ref="C400:C401"/>
    <mergeCell ref="D400:D401"/>
    <mergeCell ref="F400:F401"/>
    <mergeCell ref="G400:G401"/>
    <mergeCell ref="I400:I401"/>
    <mergeCell ref="L412:L413"/>
    <mergeCell ref="N412:N413"/>
    <mergeCell ref="A414:A415"/>
    <mergeCell ref="C414:C415"/>
    <mergeCell ref="D414:D415"/>
    <mergeCell ref="F414:F415"/>
    <mergeCell ref="G414:G415"/>
    <mergeCell ref="I414:I415"/>
    <mergeCell ref="L414:L415"/>
    <mergeCell ref="N414:N415"/>
    <mergeCell ref="A412:A413"/>
    <mergeCell ref="C412:C413"/>
    <mergeCell ref="D412:D413"/>
    <mergeCell ref="F412:F413"/>
    <mergeCell ref="G412:G413"/>
    <mergeCell ref="I412:I413"/>
    <mergeCell ref="L408:L409"/>
    <mergeCell ref="N408:N409"/>
    <mergeCell ref="A410:A411"/>
    <mergeCell ref="C410:C411"/>
    <mergeCell ref="D410:D411"/>
    <mergeCell ref="F410:F411"/>
    <mergeCell ref="G410:G411"/>
    <mergeCell ref="I410:I411"/>
    <mergeCell ref="L410:L411"/>
    <mergeCell ref="N410:N411"/>
    <mergeCell ref="A408:A409"/>
    <mergeCell ref="C408:C409"/>
    <mergeCell ref="D408:D409"/>
    <mergeCell ref="F408:F409"/>
    <mergeCell ref="G408:G409"/>
    <mergeCell ref="I408:I409"/>
    <mergeCell ref="L420:L421"/>
    <mergeCell ref="N420:N421"/>
    <mergeCell ref="A422:A423"/>
    <mergeCell ref="C422:C423"/>
    <mergeCell ref="D422:D423"/>
    <mergeCell ref="F422:F423"/>
    <mergeCell ref="G422:G423"/>
    <mergeCell ref="I422:I423"/>
    <mergeCell ref="L422:L423"/>
    <mergeCell ref="N422:N423"/>
    <mergeCell ref="A420:A421"/>
    <mergeCell ref="C420:C421"/>
    <mergeCell ref="D420:D421"/>
    <mergeCell ref="F420:F421"/>
    <mergeCell ref="G420:G421"/>
    <mergeCell ref="I420:I421"/>
    <mergeCell ref="L416:L417"/>
    <mergeCell ref="N416:N417"/>
    <mergeCell ref="A418:A419"/>
    <mergeCell ref="C418:C419"/>
    <mergeCell ref="D418:D419"/>
    <mergeCell ref="F418:F419"/>
    <mergeCell ref="G418:G419"/>
    <mergeCell ref="I418:I419"/>
    <mergeCell ref="L418:L419"/>
    <mergeCell ref="N418:N419"/>
    <mergeCell ref="A416:A417"/>
    <mergeCell ref="C416:C417"/>
    <mergeCell ref="D416:D417"/>
    <mergeCell ref="F416:F417"/>
    <mergeCell ref="G416:G417"/>
    <mergeCell ref="I416:I417"/>
    <mergeCell ref="L428:L429"/>
    <mergeCell ref="N428:N429"/>
    <mergeCell ref="A430:A431"/>
    <mergeCell ref="C430:C431"/>
    <mergeCell ref="D430:D431"/>
    <mergeCell ref="F430:F431"/>
    <mergeCell ref="G430:G431"/>
    <mergeCell ref="I430:I431"/>
    <mergeCell ref="L430:L431"/>
    <mergeCell ref="N430:N431"/>
    <mergeCell ref="A428:A429"/>
    <mergeCell ref="C428:C429"/>
    <mergeCell ref="D428:D429"/>
    <mergeCell ref="F428:F429"/>
    <mergeCell ref="G428:G429"/>
    <mergeCell ref="I428:I429"/>
    <mergeCell ref="L424:L425"/>
    <mergeCell ref="N424:N425"/>
    <mergeCell ref="A426:A427"/>
    <mergeCell ref="C426:C427"/>
    <mergeCell ref="D426:D427"/>
    <mergeCell ref="F426:F427"/>
    <mergeCell ref="G426:G427"/>
    <mergeCell ref="I426:I427"/>
    <mergeCell ref="L426:L427"/>
    <mergeCell ref="N426:N427"/>
    <mergeCell ref="A424:A425"/>
    <mergeCell ref="C424:C425"/>
    <mergeCell ref="D424:D425"/>
    <mergeCell ref="F424:F425"/>
    <mergeCell ref="G424:G425"/>
    <mergeCell ref="I424:I425"/>
    <mergeCell ref="L436:L437"/>
    <mergeCell ref="N436:N437"/>
    <mergeCell ref="A438:A439"/>
    <mergeCell ref="C438:C439"/>
    <mergeCell ref="D438:D439"/>
    <mergeCell ref="F438:F439"/>
    <mergeCell ref="G438:G439"/>
    <mergeCell ref="I438:I439"/>
    <mergeCell ref="L438:L439"/>
    <mergeCell ref="N438:N439"/>
    <mergeCell ref="A436:A437"/>
    <mergeCell ref="C436:C437"/>
    <mergeCell ref="D436:D437"/>
    <mergeCell ref="F436:F437"/>
    <mergeCell ref="G436:G437"/>
    <mergeCell ref="I436:I437"/>
    <mergeCell ref="L432:L433"/>
    <mergeCell ref="N432:N433"/>
    <mergeCell ref="A434:A435"/>
    <mergeCell ref="C434:C435"/>
    <mergeCell ref="D434:D435"/>
    <mergeCell ref="F434:F435"/>
    <mergeCell ref="G434:G435"/>
    <mergeCell ref="I434:I435"/>
    <mergeCell ref="L434:L435"/>
    <mergeCell ref="N434:N435"/>
    <mergeCell ref="A432:A433"/>
    <mergeCell ref="C432:C433"/>
    <mergeCell ref="D432:D433"/>
    <mergeCell ref="F432:F433"/>
    <mergeCell ref="G432:G433"/>
    <mergeCell ref="I432:I433"/>
    <mergeCell ref="L444:L445"/>
    <mergeCell ref="N444:N445"/>
    <mergeCell ref="A446:A447"/>
    <mergeCell ref="C446:C447"/>
    <mergeCell ref="D446:D447"/>
    <mergeCell ref="F446:F447"/>
    <mergeCell ref="G446:G447"/>
    <mergeCell ref="I446:I447"/>
    <mergeCell ref="L446:L447"/>
    <mergeCell ref="N446:N447"/>
    <mergeCell ref="A444:A445"/>
    <mergeCell ref="C444:C445"/>
    <mergeCell ref="D444:D445"/>
    <mergeCell ref="F444:F445"/>
    <mergeCell ref="G444:G445"/>
    <mergeCell ref="I444:I445"/>
    <mergeCell ref="L440:L441"/>
    <mergeCell ref="N440:N441"/>
    <mergeCell ref="A442:A443"/>
    <mergeCell ref="C442:C443"/>
    <mergeCell ref="D442:D443"/>
    <mergeCell ref="F442:F443"/>
    <mergeCell ref="G442:G443"/>
    <mergeCell ref="I442:I443"/>
    <mergeCell ref="L442:L443"/>
    <mergeCell ref="N442:N443"/>
    <mergeCell ref="A440:A441"/>
    <mergeCell ref="C440:C441"/>
    <mergeCell ref="D440:D441"/>
    <mergeCell ref="F440:F441"/>
    <mergeCell ref="G440:G441"/>
    <mergeCell ref="I440:I441"/>
    <mergeCell ref="L452:L453"/>
    <mergeCell ref="N452:N453"/>
    <mergeCell ref="A454:A455"/>
    <mergeCell ref="C454:C455"/>
    <mergeCell ref="D454:D455"/>
    <mergeCell ref="F454:F455"/>
    <mergeCell ref="G454:G455"/>
    <mergeCell ref="I454:I455"/>
    <mergeCell ref="L454:L455"/>
    <mergeCell ref="N454:N455"/>
    <mergeCell ref="A452:A453"/>
    <mergeCell ref="C452:C453"/>
    <mergeCell ref="D452:D453"/>
    <mergeCell ref="F452:F453"/>
    <mergeCell ref="G452:G453"/>
    <mergeCell ref="I452:I453"/>
    <mergeCell ref="L448:L449"/>
    <mergeCell ref="N448:N449"/>
    <mergeCell ref="A450:A451"/>
    <mergeCell ref="C450:C451"/>
    <mergeCell ref="D450:D451"/>
    <mergeCell ref="F450:F451"/>
    <mergeCell ref="G450:G451"/>
    <mergeCell ref="I450:I451"/>
    <mergeCell ref="L450:L451"/>
    <mergeCell ref="N450:N451"/>
    <mergeCell ref="A448:A449"/>
    <mergeCell ref="C448:C449"/>
    <mergeCell ref="D448:D449"/>
    <mergeCell ref="F448:F449"/>
    <mergeCell ref="G448:G449"/>
    <mergeCell ref="I448:I449"/>
    <mergeCell ref="L460:L461"/>
    <mergeCell ref="N460:N461"/>
    <mergeCell ref="A462:A463"/>
    <mergeCell ref="C462:C463"/>
    <mergeCell ref="D462:D463"/>
    <mergeCell ref="F462:F463"/>
    <mergeCell ref="G462:G463"/>
    <mergeCell ref="I462:I463"/>
    <mergeCell ref="L462:L463"/>
    <mergeCell ref="N462:N463"/>
    <mergeCell ref="A460:A461"/>
    <mergeCell ref="C460:C461"/>
    <mergeCell ref="D460:D461"/>
    <mergeCell ref="F460:F461"/>
    <mergeCell ref="G460:G461"/>
    <mergeCell ref="I460:I461"/>
    <mergeCell ref="L456:L457"/>
    <mergeCell ref="N456:N457"/>
    <mergeCell ref="A458:A459"/>
    <mergeCell ref="C458:C459"/>
    <mergeCell ref="D458:D459"/>
    <mergeCell ref="F458:F459"/>
    <mergeCell ref="G458:G459"/>
    <mergeCell ref="I458:I459"/>
    <mergeCell ref="L458:L459"/>
    <mergeCell ref="N458:N459"/>
    <mergeCell ref="A456:A457"/>
    <mergeCell ref="C456:C457"/>
    <mergeCell ref="D456:D457"/>
    <mergeCell ref="F456:F457"/>
    <mergeCell ref="G456:G457"/>
    <mergeCell ref="I456:I457"/>
    <mergeCell ref="L468:L469"/>
    <mergeCell ref="N468:N469"/>
    <mergeCell ref="A470:A471"/>
    <mergeCell ref="C470:C471"/>
    <mergeCell ref="D470:D471"/>
    <mergeCell ref="F470:F471"/>
    <mergeCell ref="G470:G471"/>
    <mergeCell ref="I470:I471"/>
    <mergeCell ref="L470:L471"/>
    <mergeCell ref="N470:N471"/>
    <mergeCell ref="A468:A469"/>
    <mergeCell ref="C468:C469"/>
    <mergeCell ref="D468:D469"/>
    <mergeCell ref="F468:F469"/>
    <mergeCell ref="G468:G469"/>
    <mergeCell ref="I468:I469"/>
    <mergeCell ref="L464:L465"/>
    <mergeCell ref="N464:N465"/>
    <mergeCell ref="A466:A467"/>
    <mergeCell ref="C466:C467"/>
    <mergeCell ref="D466:D467"/>
    <mergeCell ref="F466:F467"/>
    <mergeCell ref="G466:G467"/>
    <mergeCell ref="I466:I467"/>
    <mergeCell ref="L466:L467"/>
    <mergeCell ref="N466:N467"/>
    <mergeCell ref="A464:A465"/>
    <mergeCell ref="C464:C465"/>
    <mergeCell ref="D464:D465"/>
    <mergeCell ref="F464:F465"/>
    <mergeCell ref="G464:G465"/>
    <mergeCell ref="I464:I465"/>
    <mergeCell ref="L476:L477"/>
    <mergeCell ref="N476:N477"/>
    <mergeCell ref="A478:A479"/>
    <mergeCell ref="C478:C479"/>
    <mergeCell ref="D478:D479"/>
    <mergeCell ref="F478:F479"/>
    <mergeCell ref="G478:G479"/>
    <mergeCell ref="I478:I479"/>
    <mergeCell ref="L478:L479"/>
    <mergeCell ref="N478:N479"/>
    <mergeCell ref="A476:A477"/>
    <mergeCell ref="C476:C477"/>
    <mergeCell ref="D476:D477"/>
    <mergeCell ref="F476:F477"/>
    <mergeCell ref="G476:G477"/>
    <mergeCell ref="I476:I477"/>
    <mergeCell ref="L472:L473"/>
    <mergeCell ref="N472:N473"/>
    <mergeCell ref="A474:A475"/>
    <mergeCell ref="C474:C475"/>
    <mergeCell ref="D474:D475"/>
    <mergeCell ref="F474:F475"/>
    <mergeCell ref="G474:G475"/>
    <mergeCell ref="I474:I475"/>
    <mergeCell ref="L474:L475"/>
    <mergeCell ref="N474:N475"/>
    <mergeCell ref="A472:A473"/>
    <mergeCell ref="C472:C473"/>
    <mergeCell ref="D472:D473"/>
    <mergeCell ref="F472:F473"/>
    <mergeCell ref="G472:G473"/>
    <mergeCell ref="I472:I473"/>
    <mergeCell ref="N482:N483"/>
    <mergeCell ref="A484:A485"/>
    <mergeCell ref="C484:C485"/>
    <mergeCell ref="D484:D485"/>
    <mergeCell ref="F484:F485"/>
    <mergeCell ref="G484:G485"/>
    <mergeCell ref="I484:I485"/>
    <mergeCell ref="L484:L485"/>
    <mergeCell ref="N484:N485"/>
    <mergeCell ref="L480:L481"/>
    <mergeCell ref="A482:A483"/>
    <mergeCell ref="C482:C483"/>
    <mergeCell ref="D482:D483"/>
    <mergeCell ref="F482:F483"/>
    <mergeCell ref="G482:G483"/>
    <mergeCell ref="I482:I483"/>
    <mergeCell ref="L482:L483"/>
    <mergeCell ref="A480:A481"/>
    <mergeCell ref="C480:C481"/>
    <mergeCell ref="D480:D481"/>
    <mergeCell ref="F480:F481"/>
    <mergeCell ref="G480:G481"/>
    <mergeCell ref="I480:I481"/>
    <mergeCell ref="L490:L491"/>
    <mergeCell ref="N490:N491"/>
    <mergeCell ref="A492:A493"/>
    <mergeCell ref="C492:C493"/>
    <mergeCell ref="D492:D493"/>
    <mergeCell ref="F492:F493"/>
    <mergeCell ref="G492:G493"/>
    <mergeCell ref="I492:I493"/>
    <mergeCell ref="L492:L493"/>
    <mergeCell ref="N492:N493"/>
    <mergeCell ref="A490:A491"/>
    <mergeCell ref="C490:C491"/>
    <mergeCell ref="D490:D491"/>
    <mergeCell ref="F490:F491"/>
    <mergeCell ref="G490:G491"/>
    <mergeCell ref="I490:I491"/>
    <mergeCell ref="L486:L487"/>
    <mergeCell ref="N486:N487"/>
    <mergeCell ref="A488:A489"/>
    <mergeCell ref="C488:C489"/>
    <mergeCell ref="D488:D489"/>
    <mergeCell ref="F488:F489"/>
    <mergeCell ref="G488:G489"/>
    <mergeCell ref="I488:I489"/>
    <mergeCell ref="L488:L489"/>
    <mergeCell ref="N488:N489"/>
    <mergeCell ref="A486:A487"/>
    <mergeCell ref="C486:C487"/>
    <mergeCell ref="D486:D487"/>
    <mergeCell ref="F486:F487"/>
    <mergeCell ref="G486:G487"/>
    <mergeCell ref="I486:I487"/>
    <mergeCell ref="L498:L499"/>
    <mergeCell ref="N498:N499"/>
    <mergeCell ref="A500:A501"/>
    <mergeCell ref="C500:C501"/>
    <mergeCell ref="D500:D501"/>
    <mergeCell ref="F500:F501"/>
    <mergeCell ref="G500:G501"/>
    <mergeCell ref="I500:I501"/>
    <mergeCell ref="L500:L501"/>
    <mergeCell ref="N500:N501"/>
    <mergeCell ref="A498:A499"/>
    <mergeCell ref="C498:C499"/>
    <mergeCell ref="D498:D499"/>
    <mergeCell ref="F498:F499"/>
    <mergeCell ref="G498:G499"/>
    <mergeCell ref="I498:I499"/>
    <mergeCell ref="L494:L495"/>
    <mergeCell ref="N494:N495"/>
    <mergeCell ref="A496:A497"/>
    <mergeCell ref="C496:C497"/>
    <mergeCell ref="D496:D497"/>
    <mergeCell ref="F496:F497"/>
    <mergeCell ref="G496:G497"/>
    <mergeCell ref="I496:I497"/>
    <mergeCell ref="L496:L497"/>
    <mergeCell ref="N496:N497"/>
    <mergeCell ref="A494:A495"/>
    <mergeCell ref="C494:C495"/>
    <mergeCell ref="D494:D495"/>
    <mergeCell ref="F494:F495"/>
    <mergeCell ref="G494:G495"/>
    <mergeCell ref="I494:I495"/>
    <mergeCell ref="L506:L507"/>
    <mergeCell ref="N506:N507"/>
    <mergeCell ref="A508:A509"/>
    <mergeCell ref="C508:C509"/>
    <mergeCell ref="D508:D509"/>
    <mergeCell ref="F508:F509"/>
    <mergeCell ref="G508:G509"/>
    <mergeCell ref="I508:I509"/>
    <mergeCell ref="L508:L509"/>
    <mergeCell ref="N508:N509"/>
    <mergeCell ref="A506:A507"/>
    <mergeCell ref="C506:C507"/>
    <mergeCell ref="D506:D507"/>
    <mergeCell ref="F506:F507"/>
    <mergeCell ref="G506:G507"/>
    <mergeCell ref="I506:I507"/>
    <mergeCell ref="L502:L503"/>
    <mergeCell ref="N502:N503"/>
    <mergeCell ref="A504:A505"/>
    <mergeCell ref="C504:C505"/>
    <mergeCell ref="D504:D505"/>
    <mergeCell ref="F504:F505"/>
    <mergeCell ref="G504:G505"/>
    <mergeCell ref="I504:I505"/>
    <mergeCell ref="L504:L505"/>
    <mergeCell ref="N504:N505"/>
    <mergeCell ref="A502:A503"/>
    <mergeCell ref="C502:C503"/>
    <mergeCell ref="D502:D503"/>
    <mergeCell ref="F502:F503"/>
    <mergeCell ref="G502:G503"/>
    <mergeCell ref="I502:I503"/>
    <mergeCell ref="L514:L515"/>
    <mergeCell ref="N514:N515"/>
    <mergeCell ref="A516:A517"/>
    <mergeCell ref="C516:C517"/>
    <mergeCell ref="D516:D517"/>
    <mergeCell ref="F516:F517"/>
    <mergeCell ref="G516:G517"/>
    <mergeCell ref="I516:I517"/>
    <mergeCell ref="L516:L517"/>
    <mergeCell ref="N516:N517"/>
    <mergeCell ref="A514:A515"/>
    <mergeCell ref="C514:C515"/>
    <mergeCell ref="D514:D515"/>
    <mergeCell ref="F514:F515"/>
    <mergeCell ref="G514:G515"/>
    <mergeCell ref="I514:I515"/>
    <mergeCell ref="L510:L511"/>
    <mergeCell ref="N510:N511"/>
    <mergeCell ref="A512:A513"/>
    <mergeCell ref="C512:C513"/>
    <mergeCell ref="D512:D513"/>
    <mergeCell ref="F512:F513"/>
    <mergeCell ref="G512:G513"/>
    <mergeCell ref="I512:I513"/>
    <mergeCell ref="L512:L513"/>
    <mergeCell ref="N512:N513"/>
    <mergeCell ref="A510:A511"/>
    <mergeCell ref="C510:C511"/>
    <mergeCell ref="D510:D511"/>
    <mergeCell ref="F510:F511"/>
    <mergeCell ref="G510:G511"/>
    <mergeCell ref="I510:I511"/>
    <mergeCell ref="L522:L523"/>
    <mergeCell ref="N522:N523"/>
    <mergeCell ref="A524:A525"/>
    <mergeCell ref="C524:C525"/>
    <mergeCell ref="D524:D525"/>
    <mergeCell ref="F524:F525"/>
    <mergeCell ref="G524:G525"/>
    <mergeCell ref="I524:I525"/>
    <mergeCell ref="L524:L525"/>
    <mergeCell ref="N524:N525"/>
    <mergeCell ref="A522:A523"/>
    <mergeCell ref="C522:C523"/>
    <mergeCell ref="D522:D523"/>
    <mergeCell ref="F522:F523"/>
    <mergeCell ref="G522:G523"/>
    <mergeCell ref="I522:I523"/>
    <mergeCell ref="L518:L519"/>
    <mergeCell ref="N518:N519"/>
    <mergeCell ref="A520:A521"/>
    <mergeCell ref="C520:C521"/>
    <mergeCell ref="D520:D521"/>
    <mergeCell ref="F520:F521"/>
    <mergeCell ref="G520:G521"/>
    <mergeCell ref="I520:I521"/>
    <mergeCell ref="L520:L521"/>
    <mergeCell ref="N520:N521"/>
    <mergeCell ref="A518:A519"/>
    <mergeCell ref="C518:C519"/>
    <mergeCell ref="D518:D519"/>
    <mergeCell ref="F518:F519"/>
    <mergeCell ref="G518:G519"/>
    <mergeCell ref="I518:I519"/>
    <mergeCell ref="L530:L531"/>
    <mergeCell ref="N530:N531"/>
    <mergeCell ref="A532:A533"/>
    <mergeCell ref="C532:C533"/>
    <mergeCell ref="D532:D533"/>
    <mergeCell ref="F532:F533"/>
    <mergeCell ref="G532:G533"/>
    <mergeCell ref="I532:I533"/>
    <mergeCell ref="L532:L533"/>
    <mergeCell ref="A530:A531"/>
    <mergeCell ref="C530:C531"/>
    <mergeCell ref="D530:D531"/>
    <mergeCell ref="F530:F531"/>
    <mergeCell ref="G530:G531"/>
    <mergeCell ref="I530:I531"/>
    <mergeCell ref="L526:L527"/>
    <mergeCell ref="N526:N527"/>
    <mergeCell ref="A528:A529"/>
    <mergeCell ref="C528:C529"/>
    <mergeCell ref="D528:D529"/>
    <mergeCell ref="F528:F529"/>
    <mergeCell ref="G528:G529"/>
    <mergeCell ref="I528:I529"/>
    <mergeCell ref="L528:L529"/>
    <mergeCell ref="N528:N529"/>
    <mergeCell ref="A526:A527"/>
    <mergeCell ref="C526:C527"/>
    <mergeCell ref="D526:D527"/>
    <mergeCell ref="F526:F527"/>
    <mergeCell ref="G526:G527"/>
    <mergeCell ref="I526:I527"/>
    <mergeCell ref="L538:L539"/>
    <mergeCell ref="N538:N539"/>
    <mergeCell ref="A540:A541"/>
    <mergeCell ref="C540:C541"/>
    <mergeCell ref="D540:D541"/>
    <mergeCell ref="F540:F541"/>
    <mergeCell ref="G540:G541"/>
    <mergeCell ref="I540:I541"/>
    <mergeCell ref="L540:L541"/>
    <mergeCell ref="N540:N541"/>
    <mergeCell ref="A538:A539"/>
    <mergeCell ref="C538:C539"/>
    <mergeCell ref="D538:D539"/>
    <mergeCell ref="F538:F539"/>
    <mergeCell ref="G538:G539"/>
    <mergeCell ref="I538:I539"/>
    <mergeCell ref="L534:L535"/>
    <mergeCell ref="N534:N535"/>
    <mergeCell ref="A536:A537"/>
    <mergeCell ref="C536:C537"/>
    <mergeCell ref="D536:D537"/>
    <mergeCell ref="F536:F537"/>
    <mergeCell ref="G536:G537"/>
    <mergeCell ref="I536:I537"/>
    <mergeCell ref="L536:L537"/>
    <mergeCell ref="N536:N537"/>
    <mergeCell ref="A534:A535"/>
    <mergeCell ref="C534:C535"/>
    <mergeCell ref="D534:D535"/>
    <mergeCell ref="F534:F535"/>
    <mergeCell ref="G534:G535"/>
    <mergeCell ref="I534:I535"/>
    <mergeCell ref="L546:L547"/>
    <mergeCell ref="N546:N547"/>
    <mergeCell ref="A548:A549"/>
    <mergeCell ref="C548:C549"/>
    <mergeCell ref="D548:D549"/>
    <mergeCell ref="F548:F549"/>
    <mergeCell ref="G548:G549"/>
    <mergeCell ref="I548:I549"/>
    <mergeCell ref="N548:N549"/>
    <mergeCell ref="A546:A547"/>
    <mergeCell ref="C546:C547"/>
    <mergeCell ref="D546:D547"/>
    <mergeCell ref="F546:F547"/>
    <mergeCell ref="G546:G547"/>
    <mergeCell ref="I546:I547"/>
    <mergeCell ref="L542:L543"/>
    <mergeCell ref="N542:N543"/>
    <mergeCell ref="A544:A545"/>
    <mergeCell ref="C544:C545"/>
    <mergeCell ref="D544:D545"/>
    <mergeCell ref="F544:F545"/>
    <mergeCell ref="G544:G545"/>
    <mergeCell ref="I544:I545"/>
    <mergeCell ref="L544:L545"/>
    <mergeCell ref="N544:N545"/>
    <mergeCell ref="A542:A543"/>
    <mergeCell ref="C542:C543"/>
    <mergeCell ref="D542:D543"/>
    <mergeCell ref="F542:F543"/>
    <mergeCell ref="G542:G543"/>
    <mergeCell ref="I542:I543"/>
    <mergeCell ref="N552:N553"/>
    <mergeCell ref="A554:A555"/>
    <mergeCell ref="C554:C555"/>
    <mergeCell ref="D554:D555"/>
    <mergeCell ref="F554:F555"/>
    <mergeCell ref="G554:G555"/>
    <mergeCell ref="I554:I555"/>
    <mergeCell ref="L554:L555"/>
    <mergeCell ref="N554:N555"/>
    <mergeCell ref="L550:L551"/>
    <mergeCell ref="A552:A553"/>
    <mergeCell ref="C552:C553"/>
    <mergeCell ref="D552:D553"/>
    <mergeCell ref="F552:F553"/>
    <mergeCell ref="G552:G553"/>
    <mergeCell ref="I552:I553"/>
    <mergeCell ref="L552:L553"/>
    <mergeCell ref="A550:A551"/>
    <mergeCell ref="C550:C551"/>
    <mergeCell ref="D550:D551"/>
    <mergeCell ref="F550:F551"/>
    <mergeCell ref="G550:G551"/>
    <mergeCell ref="I550:I551"/>
    <mergeCell ref="L560:L561"/>
    <mergeCell ref="N560:N561"/>
    <mergeCell ref="A562:A563"/>
    <mergeCell ref="C562:C563"/>
    <mergeCell ref="D562:D563"/>
    <mergeCell ref="F562:F563"/>
    <mergeCell ref="G562:G563"/>
    <mergeCell ref="I562:I563"/>
    <mergeCell ref="L562:L563"/>
    <mergeCell ref="N562:N563"/>
    <mergeCell ref="A560:A561"/>
    <mergeCell ref="C560:C561"/>
    <mergeCell ref="D560:D561"/>
    <mergeCell ref="F560:F561"/>
    <mergeCell ref="G560:G561"/>
    <mergeCell ref="I560:I561"/>
    <mergeCell ref="L556:L557"/>
    <mergeCell ref="N556:N557"/>
    <mergeCell ref="A558:A559"/>
    <mergeCell ref="C558:C559"/>
    <mergeCell ref="D558:D559"/>
    <mergeCell ref="F558:F559"/>
    <mergeCell ref="G558:G559"/>
    <mergeCell ref="I558:I559"/>
    <mergeCell ref="L558:L559"/>
    <mergeCell ref="N558:N559"/>
    <mergeCell ref="A556:A557"/>
    <mergeCell ref="C556:C557"/>
    <mergeCell ref="D556:D557"/>
    <mergeCell ref="F556:F557"/>
    <mergeCell ref="G556:G557"/>
    <mergeCell ref="I556:I557"/>
    <mergeCell ref="L568:L569"/>
    <mergeCell ref="N568:N569"/>
    <mergeCell ref="A570:A571"/>
    <mergeCell ref="C570:C571"/>
    <mergeCell ref="D570:D571"/>
    <mergeCell ref="F570:F571"/>
    <mergeCell ref="G570:G571"/>
    <mergeCell ref="I570:I571"/>
    <mergeCell ref="L570:L571"/>
    <mergeCell ref="N570:N571"/>
    <mergeCell ref="A568:A569"/>
    <mergeCell ref="C568:C569"/>
    <mergeCell ref="D568:D569"/>
    <mergeCell ref="F568:F569"/>
    <mergeCell ref="G568:G569"/>
    <mergeCell ref="I568:I569"/>
    <mergeCell ref="L564:L565"/>
    <mergeCell ref="N564:N565"/>
    <mergeCell ref="A566:A567"/>
    <mergeCell ref="C566:C567"/>
    <mergeCell ref="D566:D567"/>
    <mergeCell ref="F566:F567"/>
    <mergeCell ref="G566:G567"/>
    <mergeCell ref="I566:I567"/>
    <mergeCell ref="L566:L567"/>
    <mergeCell ref="N566:N567"/>
    <mergeCell ref="A564:A565"/>
    <mergeCell ref="C564:C565"/>
    <mergeCell ref="D564:D565"/>
    <mergeCell ref="F564:F565"/>
    <mergeCell ref="G564:G565"/>
    <mergeCell ref="I564:I565"/>
    <mergeCell ref="L576:L577"/>
    <mergeCell ref="N576:N577"/>
    <mergeCell ref="A578:A579"/>
    <mergeCell ref="C578:C579"/>
    <mergeCell ref="D578:D579"/>
    <mergeCell ref="F578:F579"/>
    <mergeCell ref="G578:G579"/>
    <mergeCell ref="I578:I579"/>
    <mergeCell ref="L578:L579"/>
    <mergeCell ref="N578:N579"/>
    <mergeCell ref="A576:A577"/>
    <mergeCell ref="C576:C577"/>
    <mergeCell ref="D576:D577"/>
    <mergeCell ref="F576:F577"/>
    <mergeCell ref="G576:G577"/>
    <mergeCell ref="I576:I577"/>
    <mergeCell ref="L572:L573"/>
    <mergeCell ref="N572:N573"/>
    <mergeCell ref="A574:A575"/>
    <mergeCell ref="C574:C575"/>
    <mergeCell ref="D574:D575"/>
    <mergeCell ref="F574:F575"/>
    <mergeCell ref="G574:G575"/>
    <mergeCell ref="I574:I575"/>
    <mergeCell ref="L574:L575"/>
    <mergeCell ref="N574:N575"/>
    <mergeCell ref="A572:A573"/>
    <mergeCell ref="C572:C573"/>
    <mergeCell ref="D572:D573"/>
    <mergeCell ref="F572:F573"/>
    <mergeCell ref="G572:G573"/>
    <mergeCell ref="I572:I573"/>
    <mergeCell ref="L584:L585"/>
    <mergeCell ref="N584:N585"/>
    <mergeCell ref="A586:A587"/>
    <mergeCell ref="C586:C587"/>
    <mergeCell ref="D586:D587"/>
    <mergeCell ref="F586:F587"/>
    <mergeCell ref="G586:G587"/>
    <mergeCell ref="I586:I587"/>
    <mergeCell ref="L586:L587"/>
    <mergeCell ref="N586:N587"/>
    <mergeCell ref="A584:A585"/>
    <mergeCell ref="C584:C585"/>
    <mergeCell ref="D584:D585"/>
    <mergeCell ref="F584:F585"/>
    <mergeCell ref="G584:G585"/>
    <mergeCell ref="I584:I585"/>
    <mergeCell ref="L580:L581"/>
    <mergeCell ref="N580:N581"/>
    <mergeCell ref="A582:A583"/>
    <mergeCell ref="C582:C583"/>
    <mergeCell ref="D582:D583"/>
    <mergeCell ref="F582:F583"/>
    <mergeCell ref="G582:G583"/>
    <mergeCell ref="I582:I583"/>
    <mergeCell ref="L582:L583"/>
    <mergeCell ref="N582:N583"/>
    <mergeCell ref="A580:A581"/>
    <mergeCell ref="C580:C581"/>
    <mergeCell ref="D580:D581"/>
    <mergeCell ref="F580:F581"/>
    <mergeCell ref="G580:G581"/>
    <mergeCell ref="I580:I581"/>
    <mergeCell ref="L592:L593"/>
    <mergeCell ref="N592:N593"/>
    <mergeCell ref="A594:A595"/>
    <mergeCell ref="C594:C595"/>
    <mergeCell ref="D594:D595"/>
    <mergeCell ref="F594:F595"/>
    <mergeCell ref="G594:G595"/>
    <mergeCell ref="I594:I595"/>
    <mergeCell ref="L594:L595"/>
    <mergeCell ref="N594:N595"/>
    <mergeCell ref="A592:A593"/>
    <mergeCell ref="C592:C593"/>
    <mergeCell ref="D592:D593"/>
    <mergeCell ref="F592:F593"/>
    <mergeCell ref="G592:G593"/>
    <mergeCell ref="I592:I593"/>
    <mergeCell ref="L588:L589"/>
    <mergeCell ref="N588:N589"/>
    <mergeCell ref="A590:A591"/>
    <mergeCell ref="C590:C591"/>
    <mergeCell ref="D590:D591"/>
    <mergeCell ref="F590:F591"/>
    <mergeCell ref="G590:G591"/>
    <mergeCell ref="I590:I591"/>
    <mergeCell ref="L590:L591"/>
    <mergeCell ref="N590:N591"/>
    <mergeCell ref="A588:A589"/>
    <mergeCell ref="C588:C589"/>
    <mergeCell ref="D588:D589"/>
    <mergeCell ref="F588:F589"/>
    <mergeCell ref="G588:G589"/>
    <mergeCell ref="I588:I589"/>
    <mergeCell ref="L600:L601"/>
    <mergeCell ref="N600:N601"/>
    <mergeCell ref="A602:A603"/>
    <mergeCell ref="C602:C603"/>
    <mergeCell ref="D602:D603"/>
    <mergeCell ref="F602:F603"/>
    <mergeCell ref="G602:G603"/>
    <mergeCell ref="I602:I603"/>
    <mergeCell ref="L602:L603"/>
    <mergeCell ref="N602:N603"/>
    <mergeCell ref="A600:A601"/>
    <mergeCell ref="C600:C601"/>
    <mergeCell ref="D600:D601"/>
    <mergeCell ref="F600:F601"/>
    <mergeCell ref="G600:G601"/>
    <mergeCell ref="I600:I601"/>
    <mergeCell ref="L596:L597"/>
    <mergeCell ref="N596:N597"/>
    <mergeCell ref="A598:A599"/>
    <mergeCell ref="C598:C599"/>
    <mergeCell ref="D598:D599"/>
    <mergeCell ref="F598:F599"/>
    <mergeCell ref="G598:G599"/>
    <mergeCell ref="I598:I599"/>
    <mergeCell ref="L598:L599"/>
    <mergeCell ref="N598:N599"/>
    <mergeCell ref="A596:A597"/>
    <mergeCell ref="C596:C597"/>
    <mergeCell ref="D596:D597"/>
    <mergeCell ref="F596:F597"/>
    <mergeCell ref="G596:G597"/>
    <mergeCell ref="I596:I597"/>
    <mergeCell ref="L608:L609"/>
    <mergeCell ref="N608:N609"/>
    <mergeCell ref="A610:A611"/>
    <mergeCell ref="C610:C611"/>
    <mergeCell ref="D610:D611"/>
    <mergeCell ref="F610:F611"/>
    <mergeCell ref="G610:G611"/>
    <mergeCell ref="I610:I611"/>
    <mergeCell ref="L610:L611"/>
    <mergeCell ref="N610:N611"/>
    <mergeCell ref="A608:A609"/>
    <mergeCell ref="C608:C609"/>
    <mergeCell ref="D608:D609"/>
    <mergeCell ref="F608:F609"/>
    <mergeCell ref="G608:G609"/>
    <mergeCell ref="I608:I609"/>
    <mergeCell ref="L604:L605"/>
    <mergeCell ref="N604:N605"/>
    <mergeCell ref="A606:A607"/>
    <mergeCell ref="C606:C607"/>
    <mergeCell ref="D606:D607"/>
    <mergeCell ref="F606:F607"/>
    <mergeCell ref="G606:G607"/>
    <mergeCell ref="I606:I607"/>
    <mergeCell ref="L606:L607"/>
    <mergeCell ref="N606:N607"/>
    <mergeCell ref="A604:A605"/>
    <mergeCell ref="C604:C605"/>
    <mergeCell ref="D604:D605"/>
    <mergeCell ref="F604:F605"/>
    <mergeCell ref="G604:G605"/>
    <mergeCell ref="I604:I605"/>
    <mergeCell ref="L616:L617"/>
    <mergeCell ref="N616:N617"/>
    <mergeCell ref="A618:A619"/>
    <mergeCell ref="C618:C619"/>
    <mergeCell ref="D618:D619"/>
    <mergeCell ref="F618:F619"/>
    <mergeCell ref="G618:G619"/>
    <mergeCell ref="I618:I619"/>
    <mergeCell ref="L618:L619"/>
    <mergeCell ref="N618:N619"/>
    <mergeCell ref="A616:A617"/>
    <mergeCell ref="C616:C617"/>
    <mergeCell ref="D616:D617"/>
    <mergeCell ref="F616:F617"/>
    <mergeCell ref="G616:G617"/>
    <mergeCell ref="I616:I617"/>
    <mergeCell ref="L612:L613"/>
    <mergeCell ref="N612:N613"/>
    <mergeCell ref="A614:A615"/>
    <mergeCell ref="C614:C615"/>
    <mergeCell ref="D614:D615"/>
    <mergeCell ref="F614:F615"/>
    <mergeCell ref="G614:G615"/>
    <mergeCell ref="I614:I615"/>
    <mergeCell ref="L614:L615"/>
    <mergeCell ref="N614:N615"/>
    <mergeCell ref="A612:A613"/>
    <mergeCell ref="C612:C613"/>
    <mergeCell ref="D612:D613"/>
    <mergeCell ref="F612:F613"/>
    <mergeCell ref="G612:G613"/>
    <mergeCell ref="I612:I613"/>
    <mergeCell ref="L624:L625"/>
    <mergeCell ref="N624:N625"/>
    <mergeCell ref="A626:A627"/>
    <mergeCell ref="C626:C627"/>
    <mergeCell ref="D626:D627"/>
    <mergeCell ref="F626:F627"/>
    <mergeCell ref="G626:G627"/>
    <mergeCell ref="I626:I627"/>
    <mergeCell ref="L626:L627"/>
    <mergeCell ref="N626:N627"/>
    <mergeCell ref="A624:A625"/>
    <mergeCell ref="C624:C625"/>
    <mergeCell ref="D624:D625"/>
    <mergeCell ref="F624:F625"/>
    <mergeCell ref="G624:G625"/>
    <mergeCell ref="I624:I625"/>
    <mergeCell ref="L620:L621"/>
    <mergeCell ref="N620:N621"/>
    <mergeCell ref="A622:A623"/>
    <mergeCell ref="C622:C623"/>
    <mergeCell ref="D622:D623"/>
    <mergeCell ref="F622:F623"/>
    <mergeCell ref="G622:G623"/>
    <mergeCell ref="I622:I623"/>
    <mergeCell ref="L622:L623"/>
    <mergeCell ref="N622:N623"/>
    <mergeCell ref="A620:A621"/>
    <mergeCell ref="C620:C621"/>
    <mergeCell ref="D620:D621"/>
    <mergeCell ref="F620:F621"/>
    <mergeCell ref="G620:G621"/>
    <mergeCell ref="I620:I621"/>
    <mergeCell ref="L632:L633"/>
    <mergeCell ref="N632:N633"/>
    <mergeCell ref="A634:A635"/>
    <mergeCell ref="C634:C635"/>
    <mergeCell ref="D634:D635"/>
    <mergeCell ref="F634:F635"/>
    <mergeCell ref="G634:G635"/>
    <mergeCell ref="I634:I635"/>
    <mergeCell ref="L634:L635"/>
    <mergeCell ref="N634:N635"/>
    <mergeCell ref="A632:A633"/>
    <mergeCell ref="C632:C633"/>
    <mergeCell ref="D632:D633"/>
    <mergeCell ref="F632:F633"/>
    <mergeCell ref="G632:G633"/>
    <mergeCell ref="I632:I633"/>
    <mergeCell ref="L628:L629"/>
    <mergeCell ref="N628:N629"/>
    <mergeCell ref="A630:A631"/>
    <mergeCell ref="C630:C631"/>
    <mergeCell ref="D630:D631"/>
    <mergeCell ref="F630:F631"/>
    <mergeCell ref="G630:G631"/>
    <mergeCell ref="I630:I631"/>
    <mergeCell ref="L630:L631"/>
    <mergeCell ref="N630:N631"/>
    <mergeCell ref="A628:A629"/>
    <mergeCell ref="C628:C629"/>
    <mergeCell ref="D628:D629"/>
    <mergeCell ref="F628:F629"/>
    <mergeCell ref="G628:G629"/>
    <mergeCell ref="I628:I629"/>
    <mergeCell ref="L640:L641"/>
    <mergeCell ref="N640:N641"/>
    <mergeCell ref="A642:A643"/>
    <mergeCell ref="C642:C643"/>
    <mergeCell ref="D642:D643"/>
    <mergeCell ref="F642:F643"/>
    <mergeCell ref="G642:G643"/>
    <mergeCell ref="I642:I643"/>
    <mergeCell ref="L642:L643"/>
    <mergeCell ref="N642:N643"/>
    <mergeCell ref="A640:A641"/>
    <mergeCell ref="C640:C641"/>
    <mergeCell ref="D640:D641"/>
    <mergeCell ref="F640:F641"/>
    <mergeCell ref="G640:G641"/>
    <mergeCell ref="I640:I641"/>
    <mergeCell ref="L636:L637"/>
    <mergeCell ref="N636:N637"/>
    <mergeCell ref="A638:A639"/>
    <mergeCell ref="C638:C639"/>
    <mergeCell ref="D638:D639"/>
    <mergeCell ref="F638:F639"/>
    <mergeCell ref="G638:G639"/>
    <mergeCell ref="I638:I639"/>
    <mergeCell ref="L638:L639"/>
    <mergeCell ref="N638:N639"/>
    <mergeCell ref="A636:A637"/>
    <mergeCell ref="C636:C637"/>
    <mergeCell ref="D636:D637"/>
    <mergeCell ref="F636:F637"/>
    <mergeCell ref="G636:G637"/>
    <mergeCell ref="I636:I637"/>
    <mergeCell ref="L648:L649"/>
    <mergeCell ref="N648:N649"/>
    <mergeCell ref="A650:A651"/>
    <mergeCell ref="C650:C651"/>
    <mergeCell ref="D650:D651"/>
    <mergeCell ref="F650:F651"/>
    <mergeCell ref="G650:G651"/>
    <mergeCell ref="I650:I651"/>
    <mergeCell ref="L650:L651"/>
    <mergeCell ref="N650:N651"/>
    <mergeCell ref="A648:A649"/>
    <mergeCell ref="C648:C649"/>
    <mergeCell ref="D648:D649"/>
    <mergeCell ref="F648:F649"/>
    <mergeCell ref="G648:G649"/>
    <mergeCell ref="I648:I649"/>
    <mergeCell ref="L644:L645"/>
    <mergeCell ref="N644:N645"/>
    <mergeCell ref="A646:A647"/>
    <mergeCell ref="C646:C647"/>
    <mergeCell ref="D646:D647"/>
    <mergeCell ref="F646:F647"/>
    <mergeCell ref="G646:G647"/>
    <mergeCell ref="I646:I647"/>
    <mergeCell ref="L646:L647"/>
    <mergeCell ref="N646:N647"/>
    <mergeCell ref="A644:A645"/>
    <mergeCell ref="C644:C645"/>
    <mergeCell ref="D644:D645"/>
    <mergeCell ref="F644:F645"/>
    <mergeCell ref="G644:G645"/>
    <mergeCell ref="I644:I645"/>
    <mergeCell ref="L656:L657"/>
    <mergeCell ref="N656:N657"/>
    <mergeCell ref="A658:A659"/>
    <mergeCell ref="C658:C659"/>
    <mergeCell ref="D658:D659"/>
    <mergeCell ref="F658:F659"/>
    <mergeCell ref="G658:G659"/>
    <mergeCell ref="I658:I659"/>
    <mergeCell ref="N658:N659"/>
    <mergeCell ref="A656:A657"/>
    <mergeCell ref="C656:C657"/>
    <mergeCell ref="D656:D657"/>
    <mergeCell ref="F656:F657"/>
    <mergeCell ref="G656:G657"/>
    <mergeCell ref="I656:I657"/>
    <mergeCell ref="L652:L653"/>
    <mergeCell ref="N652:N653"/>
    <mergeCell ref="A654:A655"/>
    <mergeCell ref="C654:C655"/>
    <mergeCell ref="D654:D655"/>
    <mergeCell ref="F654:F655"/>
    <mergeCell ref="G654:G655"/>
    <mergeCell ref="I654:I655"/>
    <mergeCell ref="L654:L655"/>
    <mergeCell ref="N654:N655"/>
    <mergeCell ref="A652:A653"/>
    <mergeCell ref="C652:C653"/>
    <mergeCell ref="D652:D653"/>
    <mergeCell ref="F652:F653"/>
    <mergeCell ref="G652:G653"/>
    <mergeCell ref="I652:I653"/>
    <mergeCell ref="L664:L665"/>
    <mergeCell ref="N664:N665"/>
    <mergeCell ref="A666:A667"/>
    <mergeCell ref="C666:C667"/>
    <mergeCell ref="D666:D667"/>
    <mergeCell ref="F666:F667"/>
    <mergeCell ref="G666:G667"/>
    <mergeCell ref="I666:I667"/>
    <mergeCell ref="L666:L667"/>
    <mergeCell ref="N666:N667"/>
    <mergeCell ref="A664:A665"/>
    <mergeCell ref="C664:C665"/>
    <mergeCell ref="D664:D665"/>
    <mergeCell ref="F664:F665"/>
    <mergeCell ref="G664:G665"/>
    <mergeCell ref="I664:I665"/>
    <mergeCell ref="N660:N661"/>
    <mergeCell ref="A662:A663"/>
    <mergeCell ref="C662:C663"/>
    <mergeCell ref="D662:D663"/>
    <mergeCell ref="F662:F663"/>
    <mergeCell ref="G662:G663"/>
    <mergeCell ref="I662:I663"/>
    <mergeCell ref="N662:N663"/>
    <mergeCell ref="A660:A661"/>
    <mergeCell ref="C660:C661"/>
    <mergeCell ref="D660:D661"/>
    <mergeCell ref="F660:F661"/>
    <mergeCell ref="G660:G661"/>
    <mergeCell ref="I660:I661"/>
    <mergeCell ref="L672:L673"/>
    <mergeCell ref="N672:N673"/>
    <mergeCell ref="A674:A675"/>
    <mergeCell ref="C674:C675"/>
    <mergeCell ref="D674:D675"/>
    <mergeCell ref="F674:F675"/>
    <mergeCell ref="G674:G675"/>
    <mergeCell ref="I674:I675"/>
    <mergeCell ref="L674:L675"/>
    <mergeCell ref="N674:N675"/>
    <mergeCell ref="A672:A673"/>
    <mergeCell ref="C672:C673"/>
    <mergeCell ref="D672:D673"/>
    <mergeCell ref="F672:F673"/>
    <mergeCell ref="G672:G673"/>
    <mergeCell ref="I672:I673"/>
    <mergeCell ref="N668:N669"/>
    <mergeCell ref="A670:A671"/>
    <mergeCell ref="C670:C671"/>
    <mergeCell ref="D670:D671"/>
    <mergeCell ref="F670:F671"/>
    <mergeCell ref="G670:G671"/>
    <mergeCell ref="I670:I671"/>
    <mergeCell ref="L670:L671"/>
    <mergeCell ref="N670:N671"/>
    <mergeCell ref="A668:A669"/>
    <mergeCell ref="C668:C669"/>
    <mergeCell ref="D668:D669"/>
    <mergeCell ref="F668:F669"/>
    <mergeCell ref="G668:G669"/>
    <mergeCell ref="I668:I669"/>
    <mergeCell ref="L680:L681"/>
    <mergeCell ref="N680:N681"/>
    <mergeCell ref="A682:A683"/>
    <mergeCell ref="C682:C683"/>
    <mergeCell ref="D682:D683"/>
    <mergeCell ref="F682:F683"/>
    <mergeCell ref="G682:G683"/>
    <mergeCell ref="I682:I683"/>
    <mergeCell ref="L682:L683"/>
    <mergeCell ref="N682:N683"/>
    <mergeCell ref="A680:A681"/>
    <mergeCell ref="C680:C681"/>
    <mergeCell ref="D680:D681"/>
    <mergeCell ref="F680:F681"/>
    <mergeCell ref="G680:G681"/>
    <mergeCell ref="I680:I681"/>
    <mergeCell ref="L676:L677"/>
    <mergeCell ref="N676:N677"/>
    <mergeCell ref="A678:A679"/>
    <mergeCell ref="C678:C679"/>
    <mergeCell ref="D678:D679"/>
    <mergeCell ref="F678:F679"/>
    <mergeCell ref="G678:G679"/>
    <mergeCell ref="I678:I679"/>
    <mergeCell ref="L678:L679"/>
    <mergeCell ref="N678:N679"/>
    <mergeCell ref="A676:A677"/>
    <mergeCell ref="C676:C677"/>
    <mergeCell ref="D676:D677"/>
    <mergeCell ref="F676:F677"/>
    <mergeCell ref="G676:G677"/>
    <mergeCell ref="I676:I677"/>
    <mergeCell ref="L690:L691"/>
    <mergeCell ref="N690:N691"/>
    <mergeCell ref="A692:A693"/>
    <mergeCell ref="C692:C693"/>
    <mergeCell ref="D692:D693"/>
    <mergeCell ref="F692:F693"/>
    <mergeCell ref="G692:G693"/>
    <mergeCell ref="I692:I693"/>
    <mergeCell ref="L692:L693"/>
    <mergeCell ref="N692:N693"/>
    <mergeCell ref="A690:A691"/>
    <mergeCell ref="C690:C691"/>
    <mergeCell ref="D690:D691"/>
    <mergeCell ref="F690:F691"/>
    <mergeCell ref="G690:G691"/>
    <mergeCell ref="I690:I691"/>
    <mergeCell ref="L684:L685"/>
    <mergeCell ref="N684:N685"/>
    <mergeCell ref="A688:A689"/>
    <mergeCell ref="C688:C689"/>
    <mergeCell ref="D688:D689"/>
    <mergeCell ref="F688:F689"/>
    <mergeCell ref="G688:G689"/>
    <mergeCell ref="I688:I689"/>
    <mergeCell ref="L688:L689"/>
    <mergeCell ref="N688:N689"/>
    <mergeCell ref="A684:A685"/>
    <mergeCell ref="C684:C685"/>
    <mergeCell ref="D684:D685"/>
    <mergeCell ref="F684:F685"/>
    <mergeCell ref="G684:G685"/>
    <mergeCell ref="I684:I685"/>
  </mergeCells>
  <phoneticPr fontId="37" type="noConversion"/>
  <printOptions horizontalCentered="1" verticalCentered="1"/>
  <pageMargins left="0.25" right="0.25" top="0.75" bottom="0.75" header="0.3" footer="0.3"/>
  <pageSetup paperSize="9" scale="82" fitToHeight="0" orientation="landscape" r:id="rId1"/>
  <headerFooter>
    <oddFooter>&amp;C第&amp;P頁 共&amp;N頁</oddFooter>
  </headerFooter>
  <rowBreaks count="16" manualBreakCount="16">
    <brk id="54" max="13" man="1"/>
    <brk id="427" max="13" man="1"/>
    <brk id="488" max="13" man="1"/>
    <brk id="495" max="13" man="1"/>
    <brk id="505" max="13" man="1"/>
    <brk id="515" max="13" man="1"/>
    <brk id="525" max="13" man="1"/>
    <brk id="537" max="13" man="1"/>
    <brk id="547" max="13" man="1"/>
    <brk id="557" max="13" man="1"/>
    <brk id="569" max="13" man="1"/>
    <brk id="583" max="13" man="1"/>
    <brk id="595" max="13" man="1"/>
    <brk id="607" max="13" man="1"/>
    <brk id="637" max="13" man="1"/>
    <brk id="683" max="13" man="1"/>
  </row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工作表7"/>
  <dimension ref="B1:Q140"/>
  <sheetViews>
    <sheetView view="pageBreakPreview" zoomScale="70" zoomScaleNormal="100" zoomScaleSheetLayoutView="70" workbookViewId="0"/>
  </sheetViews>
  <sheetFormatPr defaultColWidth="9" defaultRowHeight="16.5"/>
  <cols>
    <col min="1" max="1" width="3.125" style="21" customWidth="1"/>
    <col min="2" max="2" width="30.875" style="21" customWidth="1"/>
    <col min="3" max="3" width="12.875" style="21" customWidth="1"/>
    <col min="4" max="4" width="5.25" style="21" customWidth="1"/>
    <col min="5" max="5" width="11.125" style="21" customWidth="1"/>
    <col min="6" max="6" width="7.25" style="21" customWidth="1"/>
    <col min="7" max="7" width="7.75" style="21" customWidth="1"/>
    <col min="8" max="8" width="30.125" style="21" customWidth="1"/>
    <col min="9" max="9" width="13.125" style="21" customWidth="1"/>
    <col min="10" max="10" width="5" style="21" customWidth="1"/>
    <col min="11" max="11" width="11" style="21" customWidth="1"/>
    <col min="12" max="12" width="6.875" style="21" customWidth="1"/>
    <col min="13" max="16384" width="9" style="21"/>
  </cols>
  <sheetData>
    <row r="1" spans="2:12">
      <c r="B1" s="1826"/>
      <c r="C1" s="1826"/>
      <c r="D1" s="1826"/>
      <c r="E1" s="1826"/>
      <c r="F1" s="1826"/>
      <c r="G1" s="1826"/>
      <c r="H1" s="1826"/>
      <c r="I1" s="1826"/>
      <c r="J1" s="1826"/>
      <c r="K1" s="1826"/>
      <c r="L1" s="1826"/>
    </row>
    <row r="2" spans="2:12" ht="26.25" customHeight="1">
      <c r="B2" s="1827" t="s">
        <v>131</v>
      </c>
      <c r="C2" s="1828"/>
      <c r="D2" s="1828"/>
      <c r="E2" s="1828"/>
      <c r="F2" s="1828"/>
      <c r="H2" s="1816" t="s">
        <v>166</v>
      </c>
      <c r="I2" s="1816"/>
      <c r="J2" s="1816"/>
      <c r="K2" s="1816"/>
      <c r="L2" s="1816"/>
    </row>
    <row r="3" spans="2:12" ht="21" customHeight="1">
      <c r="B3" s="1823" t="s">
        <v>2</v>
      </c>
      <c r="C3" s="1823" t="s">
        <v>3</v>
      </c>
      <c r="D3" s="1817" t="s">
        <v>4</v>
      </c>
      <c r="E3" s="1818"/>
      <c r="F3" s="1819"/>
      <c r="H3" s="1823" t="s">
        <v>0</v>
      </c>
      <c r="I3" s="1823" t="s">
        <v>3</v>
      </c>
      <c r="J3" s="1817" t="s">
        <v>4</v>
      </c>
      <c r="K3" s="1818"/>
      <c r="L3" s="1819"/>
    </row>
    <row r="4" spans="2:12" ht="33" customHeight="1">
      <c r="B4" s="1824"/>
      <c r="C4" s="1825"/>
      <c r="D4" s="1820"/>
      <c r="E4" s="1821"/>
      <c r="F4" s="1822"/>
      <c r="H4" s="1824"/>
      <c r="I4" s="1825"/>
      <c r="J4" s="1820"/>
      <c r="K4" s="1821"/>
      <c r="L4" s="1822"/>
    </row>
    <row r="5" spans="2:12" ht="27" customHeight="1">
      <c r="B5" s="44" t="s">
        <v>185</v>
      </c>
      <c r="C5" s="34"/>
      <c r="D5" s="35" t="s">
        <v>1</v>
      </c>
      <c r="E5" s="36" t="s">
        <v>138</v>
      </c>
      <c r="F5" s="37">
        <f>C5/252</f>
        <v>0</v>
      </c>
      <c r="H5" s="33" t="s">
        <v>167</v>
      </c>
      <c r="I5" s="34"/>
      <c r="J5" s="35" t="s">
        <v>1</v>
      </c>
      <c r="K5" s="36" t="s">
        <v>140</v>
      </c>
      <c r="L5" s="37">
        <f>I5/86</f>
        <v>0</v>
      </c>
    </row>
    <row r="6" spans="2:12" ht="25.5">
      <c r="B6" s="33" t="s">
        <v>132</v>
      </c>
      <c r="C6" s="34"/>
      <c r="D6" s="35" t="s">
        <v>1</v>
      </c>
      <c r="E6" s="36" t="s">
        <v>139</v>
      </c>
      <c r="F6" s="37">
        <f>C6/32</f>
        <v>0</v>
      </c>
      <c r="H6" s="27"/>
      <c r="I6" s="28"/>
      <c r="J6" s="29"/>
      <c r="K6" s="30"/>
      <c r="L6" s="32"/>
    </row>
    <row r="7" spans="2:12" ht="23.25" customHeight="1">
      <c r="B7" s="33" t="s">
        <v>137</v>
      </c>
      <c r="C7" s="34"/>
      <c r="D7" s="35" t="s">
        <v>1</v>
      </c>
      <c r="E7" s="36" t="s">
        <v>140</v>
      </c>
      <c r="F7" s="37">
        <f>C7/84</f>
        <v>0</v>
      </c>
    </row>
    <row r="8" spans="2:12" ht="25.5">
      <c r="B8" s="33" t="s">
        <v>141</v>
      </c>
      <c r="C8" s="34"/>
      <c r="D8" s="35" t="s">
        <v>1</v>
      </c>
      <c r="E8" s="36" t="s">
        <v>140</v>
      </c>
      <c r="F8" s="37">
        <f>C8/46</f>
        <v>0</v>
      </c>
      <c r="H8" s="1816" t="s">
        <v>168</v>
      </c>
      <c r="I8" s="1816"/>
      <c r="J8" s="1816"/>
      <c r="K8" s="1816"/>
      <c r="L8" s="1816"/>
    </row>
    <row r="9" spans="2:12" ht="25.5" customHeight="1">
      <c r="B9" s="33" t="s">
        <v>143</v>
      </c>
      <c r="C9" s="34"/>
      <c r="D9" s="35" t="s">
        <v>1</v>
      </c>
      <c r="E9" s="36" t="s">
        <v>140</v>
      </c>
      <c r="F9" s="37">
        <f>C9/48</f>
        <v>0</v>
      </c>
      <c r="H9" s="1823" t="s">
        <v>0</v>
      </c>
      <c r="I9" s="1823" t="s">
        <v>3</v>
      </c>
      <c r="J9" s="1817" t="s">
        <v>4</v>
      </c>
      <c r="K9" s="1818"/>
      <c r="L9" s="1819"/>
    </row>
    <row r="10" spans="2:12" ht="23.25" customHeight="1">
      <c r="B10" s="27"/>
      <c r="C10" s="28"/>
      <c r="D10" s="29"/>
      <c r="E10" s="30"/>
      <c r="F10" s="32"/>
      <c r="H10" s="1824"/>
      <c r="I10" s="1825"/>
      <c r="J10" s="1820"/>
      <c r="K10" s="1821"/>
      <c r="L10" s="1822"/>
    </row>
    <row r="11" spans="2:12" ht="21.75" customHeight="1">
      <c r="H11" s="33" t="s">
        <v>167</v>
      </c>
      <c r="I11" s="34"/>
      <c r="J11" s="35" t="s">
        <v>1</v>
      </c>
      <c r="K11" s="36" t="s">
        <v>136</v>
      </c>
      <c r="L11" s="37">
        <f>I11/86</f>
        <v>0</v>
      </c>
    </row>
    <row r="12" spans="2:12" ht="21" customHeight="1">
      <c r="B12" s="1816" t="s">
        <v>144</v>
      </c>
      <c r="C12" s="1826"/>
      <c r="D12" s="1826"/>
      <c r="E12" s="1826"/>
      <c r="F12" s="1826"/>
      <c r="H12" s="27"/>
      <c r="I12" s="28"/>
      <c r="J12" s="29"/>
      <c r="K12" s="30"/>
      <c r="L12" s="32"/>
    </row>
    <row r="13" spans="2:12" ht="21" customHeight="1">
      <c r="B13" s="1823" t="s">
        <v>0</v>
      </c>
      <c r="C13" s="1823" t="s">
        <v>3</v>
      </c>
      <c r="D13" s="1817" t="s">
        <v>4</v>
      </c>
      <c r="E13" s="1818"/>
      <c r="F13" s="1819"/>
    </row>
    <row r="14" spans="2:12" ht="21">
      <c r="B14" s="1824"/>
      <c r="C14" s="1825"/>
      <c r="D14" s="1820"/>
      <c r="E14" s="1821"/>
      <c r="F14" s="1822"/>
      <c r="H14" s="1816" t="s">
        <v>169</v>
      </c>
      <c r="I14" s="1816"/>
      <c r="J14" s="1816"/>
      <c r="K14" s="1816"/>
      <c r="L14" s="1816"/>
    </row>
    <row r="15" spans="2:12" ht="23.25" customHeight="1">
      <c r="B15" s="45" t="s">
        <v>145</v>
      </c>
      <c r="C15" s="34"/>
      <c r="D15" s="35" t="s">
        <v>1</v>
      </c>
      <c r="E15" s="36" t="s">
        <v>146</v>
      </c>
      <c r="F15" s="37">
        <f>C15/252</f>
        <v>0</v>
      </c>
      <c r="H15" s="1823" t="s">
        <v>0</v>
      </c>
      <c r="I15" s="1823" t="s">
        <v>3</v>
      </c>
      <c r="J15" s="1817" t="s">
        <v>4</v>
      </c>
      <c r="K15" s="1818"/>
      <c r="L15" s="1819"/>
    </row>
    <row r="16" spans="2:12" ht="25.5">
      <c r="B16" s="33" t="s">
        <v>132</v>
      </c>
      <c r="C16" s="34"/>
      <c r="D16" s="35" t="s">
        <v>1</v>
      </c>
      <c r="E16" s="36" t="s">
        <v>147</v>
      </c>
      <c r="F16" s="37">
        <f>C16/32</f>
        <v>0</v>
      </c>
      <c r="H16" s="1824"/>
      <c r="I16" s="1825"/>
      <c r="J16" s="1820"/>
      <c r="K16" s="1821"/>
      <c r="L16" s="1822"/>
    </row>
    <row r="17" spans="2:12" ht="21" customHeight="1">
      <c r="B17" s="33" t="s">
        <v>149</v>
      </c>
      <c r="C17" s="34"/>
      <c r="D17" s="35" t="s">
        <v>1</v>
      </c>
      <c r="E17" s="36" t="s">
        <v>150</v>
      </c>
      <c r="F17" s="37">
        <f>C17/84</f>
        <v>0</v>
      </c>
      <c r="H17" s="33" t="s">
        <v>167</v>
      </c>
      <c r="I17" s="34"/>
      <c r="J17" s="35" t="s">
        <v>1</v>
      </c>
      <c r="K17" s="36" t="s">
        <v>136</v>
      </c>
      <c r="L17" s="37">
        <f>I17/86</f>
        <v>0</v>
      </c>
    </row>
    <row r="18" spans="2:12" ht="21" customHeight="1">
      <c r="B18" s="33" t="s">
        <v>141</v>
      </c>
      <c r="C18" s="34"/>
      <c r="D18" s="35" t="s">
        <v>1</v>
      </c>
      <c r="E18" s="36" t="s">
        <v>148</v>
      </c>
      <c r="F18" s="37">
        <f>C18/46</f>
        <v>0</v>
      </c>
      <c r="H18" s="27"/>
      <c r="I18" s="28"/>
      <c r="J18" s="29"/>
      <c r="K18" s="30"/>
      <c r="L18" s="32"/>
    </row>
    <row r="19" spans="2:12" ht="25.5">
      <c r="B19" s="33" t="s">
        <v>151</v>
      </c>
      <c r="C19" s="34"/>
      <c r="D19" s="35" t="s">
        <v>1</v>
      </c>
      <c r="E19" s="36" t="s">
        <v>136</v>
      </c>
      <c r="F19" s="37">
        <f>C19/48</f>
        <v>0</v>
      </c>
    </row>
    <row r="20" spans="2:12" ht="23.25" customHeight="1">
      <c r="B20" s="46"/>
      <c r="C20" s="47"/>
      <c r="D20" s="48"/>
      <c r="E20" s="49"/>
      <c r="F20" s="50"/>
      <c r="H20" s="1816" t="s">
        <v>170</v>
      </c>
      <c r="I20" s="1826"/>
      <c r="J20" s="1826"/>
      <c r="K20" s="1826"/>
      <c r="L20" s="1826"/>
    </row>
    <row r="21" spans="2:12" ht="16.5" customHeight="1">
      <c r="B21" s="51"/>
      <c r="C21" s="51"/>
      <c r="D21" s="51"/>
      <c r="E21" s="51"/>
      <c r="F21" s="51"/>
      <c r="H21" s="1823" t="s">
        <v>0</v>
      </c>
      <c r="I21" s="1823" t="s">
        <v>3</v>
      </c>
      <c r="J21" s="1817" t="s">
        <v>4</v>
      </c>
      <c r="K21" s="1818"/>
      <c r="L21" s="1819"/>
    </row>
    <row r="22" spans="2:12" ht="21" customHeight="1">
      <c r="B22" s="1816" t="s">
        <v>152</v>
      </c>
      <c r="C22" s="1826"/>
      <c r="D22" s="1826"/>
      <c r="E22" s="1826"/>
      <c r="F22" s="1826"/>
      <c r="H22" s="1824"/>
      <c r="I22" s="1825"/>
      <c r="J22" s="1820"/>
      <c r="K22" s="1821"/>
      <c r="L22" s="1822"/>
    </row>
    <row r="23" spans="2:12" ht="21" customHeight="1">
      <c r="B23" s="1823" t="s">
        <v>0</v>
      </c>
      <c r="C23" s="1823" t="s">
        <v>3</v>
      </c>
      <c r="D23" s="1817" t="s">
        <v>4</v>
      </c>
      <c r="E23" s="1818"/>
      <c r="F23" s="1819"/>
      <c r="H23" s="44" t="s">
        <v>185</v>
      </c>
      <c r="I23" s="34"/>
      <c r="J23" s="35" t="s">
        <v>1</v>
      </c>
      <c r="K23" s="36" t="s">
        <v>173</v>
      </c>
      <c r="L23" s="37">
        <f>I23/252</f>
        <v>0</v>
      </c>
    </row>
    <row r="24" spans="2:12" ht="25.5">
      <c r="B24" s="1824"/>
      <c r="C24" s="1825"/>
      <c r="D24" s="1820"/>
      <c r="E24" s="1821"/>
      <c r="F24" s="1822"/>
      <c r="H24" s="33" t="s">
        <v>171</v>
      </c>
      <c r="I24" s="34"/>
      <c r="J24" s="35" t="s">
        <v>1</v>
      </c>
      <c r="K24" s="36" t="s">
        <v>172</v>
      </c>
      <c r="L24" s="37">
        <f>I24/32</f>
        <v>0</v>
      </c>
    </row>
    <row r="25" spans="2:12" ht="23.25" customHeight="1">
      <c r="B25" s="44" t="s">
        <v>185</v>
      </c>
      <c r="C25" s="34"/>
      <c r="D25" s="35" t="s">
        <v>1</v>
      </c>
      <c r="E25" s="36" t="s">
        <v>153</v>
      </c>
      <c r="F25" s="37">
        <f>C25/252</f>
        <v>0</v>
      </c>
      <c r="H25" s="33" t="s">
        <v>175</v>
      </c>
      <c r="I25" s="34"/>
      <c r="J25" s="35" t="s">
        <v>1</v>
      </c>
      <c r="K25" s="36" t="s">
        <v>139</v>
      </c>
      <c r="L25" s="37">
        <f>I25/84</f>
        <v>0</v>
      </c>
    </row>
    <row r="26" spans="2:12" ht="21" customHeight="1">
      <c r="B26" s="33" t="s">
        <v>174</v>
      </c>
      <c r="C26" s="34"/>
      <c r="D26" s="35" t="s">
        <v>1</v>
      </c>
      <c r="E26" s="36" t="s">
        <v>139</v>
      </c>
      <c r="F26" s="37">
        <f>C26/32</f>
        <v>0</v>
      </c>
      <c r="H26" s="33" t="s">
        <v>161</v>
      </c>
      <c r="I26" s="34"/>
      <c r="J26" s="35" t="s">
        <v>1</v>
      </c>
      <c r="K26" s="36" t="s">
        <v>140</v>
      </c>
      <c r="L26" s="37">
        <f>I26/46</f>
        <v>0</v>
      </c>
    </row>
    <row r="27" spans="2:12" ht="20.25" customHeight="1">
      <c r="B27" s="33" t="s">
        <v>155</v>
      </c>
      <c r="C27" s="34"/>
      <c r="D27" s="35" t="s">
        <v>1</v>
      </c>
      <c r="E27" s="36" t="s">
        <v>140</v>
      </c>
      <c r="F27" s="37">
        <f>C27/84</f>
        <v>0</v>
      </c>
      <c r="H27" s="33" t="s">
        <v>142</v>
      </c>
      <c r="I27" s="34"/>
      <c r="J27" s="35" t="s">
        <v>1</v>
      </c>
      <c r="K27" s="36" t="s">
        <v>154</v>
      </c>
      <c r="L27" s="37">
        <f>I27/48</f>
        <v>0</v>
      </c>
    </row>
    <row r="28" spans="2:12" ht="23.25" customHeight="1">
      <c r="B28" s="33" t="s">
        <v>141</v>
      </c>
      <c r="C28" s="34"/>
      <c r="D28" s="35" t="s">
        <v>1</v>
      </c>
      <c r="E28" s="36" t="s">
        <v>154</v>
      </c>
      <c r="F28" s="37">
        <f>C28/46</f>
        <v>0</v>
      </c>
      <c r="H28" s="27"/>
      <c r="I28" s="28"/>
      <c r="J28" s="29"/>
      <c r="K28" s="30"/>
      <c r="L28" s="32"/>
    </row>
    <row r="29" spans="2:12" ht="25.5">
      <c r="B29" s="33"/>
      <c r="C29" s="34"/>
      <c r="D29" s="35"/>
      <c r="E29" s="36"/>
      <c r="F29" s="37"/>
    </row>
    <row r="30" spans="2:12" ht="25.5">
      <c r="B30" s="39"/>
      <c r="C30" s="40"/>
      <c r="D30" s="41"/>
      <c r="E30" s="42"/>
      <c r="F30" s="43"/>
      <c r="H30" s="1816" t="s">
        <v>176</v>
      </c>
      <c r="I30" s="1826"/>
      <c r="J30" s="1826"/>
      <c r="K30" s="1826"/>
      <c r="L30" s="1826"/>
    </row>
    <row r="31" spans="2:12" ht="21" customHeight="1">
      <c r="H31" s="1823" t="s">
        <v>0</v>
      </c>
      <c r="I31" s="1823" t="s">
        <v>3</v>
      </c>
      <c r="J31" s="1817" t="s">
        <v>4</v>
      </c>
      <c r="K31" s="1818"/>
      <c r="L31" s="1819"/>
    </row>
    <row r="32" spans="2:12" ht="21" customHeight="1">
      <c r="B32" s="1816" t="s">
        <v>156</v>
      </c>
      <c r="C32" s="1816"/>
      <c r="D32" s="1816"/>
      <c r="E32" s="1816"/>
      <c r="F32" s="1816"/>
      <c r="H32" s="1824"/>
      <c r="I32" s="1825"/>
      <c r="J32" s="1820"/>
      <c r="K32" s="1821"/>
      <c r="L32" s="1822"/>
    </row>
    <row r="33" spans="2:17" ht="21" customHeight="1">
      <c r="B33" s="1823" t="s">
        <v>0</v>
      </c>
      <c r="C33" s="1823" t="s">
        <v>3</v>
      </c>
      <c r="D33" s="1817" t="s">
        <v>4</v>
      </c>
      <c r="E33" s="1818"/>
      <c r="F33" s="1819"/>
      <c r="H33" s="44" t="s">
        <v>185</v>
      </c>
      <c r="I33" s="34"/>
      <c r="J33" s="35" t="s">
        <v>1</v>
      </c>
      <c r="K33" s="36" t="s">
        <v>177</v>
      </c>
      <c r="L33" s="37">
        <f>I33/252</f>
        <v>0</v>
      </c>
    </row>
    <row r="34" spans="2:17" ht="25.5">
      <c r="B34" s="1829"/>
      <c r="C34" s="1830"/>
      <c r="D34" s="1831"/>
      <c r="E34" s="1832"/>
      <c r="F34" s="1833"/>
      <c r="H34" s="33" t="s">
        <v>174</v>
      </c>
      <c r="I34" s="34"/>
      <c r="J34" s="35" t="s">
        <v>1</v>
      </c>
      <c r="K34" s="36" t="s">
        <v>178</v>
      </c>
      <c r="L34" s="37">
        <f>I34/32</f>
        <v>0</v>
      </c>
    </row>
    <row r="35" spans="2:17" ht="25.5">
      <c r="B35" s="52" t="s">
        <v>157</v>
      </c>
      <c r="C35" s="22"/>
      <c r="D35" s="23" t="s">
        <v>1</v>
      </c>
      <c r="E35" s="24" t="s">
        <v>158</v>
      </c>
      <c r="F35" s="25">
        <f>C35/164</f>
        <v>0</v>
      </c>
      <c r="H35" s="33" t="s">
        <v>155</v>
      </c>
      <c r="I35" s="34"/>
      <c r="J35" s="35" t="s">
        <v>1</v>
      </c>
      <c r="K35" s="36" t="s">
        <v>136</v>
      </c>
      <c r="L35" s="37">
        <f>I35/84</f>
        <v>0</v>
      </c>
    </row>
    <row r="36" spans="2:17" ht="25.5">
      <c r="B36" s="26" t="s">
        <v>132</v>
      </c>
      <c r="C36" s="22"/>
      <c r="D36" s="23" t="s">
        <v>1</v>
      </c>
      <c r="E36" s="24" t="s">
        <v>159</v>
      </c>
      <c r="F36" s="25">
        <f>C36/14</f>
        <v>0</v>
      </c>
      <c r="H36" s="33" t="s">
        <v>141</v>
      </c>
      <c r="I36" s="34"/>
      <c r="J36" s="35" t="s">
        <v>1</v>
      </c>
      <c r="K36" s="36" t="s">
        <v>140</v>
      </c>
      <c r="L36" s="37">
        <f>I36/46</f>
        <v>0</v>
      </c>
    </row>
    <row r="37" spans="2:17" ht="25.5">
      <c r="B37" s="33" t="s">
        <v>137</v>
      </c>
      <c r="C37" s="22"/>
      <c r="D37" s="23" t="s">
        <v>1</v>
      </c>
      <c r="E37" s="24" t="s">
        <v>160</v>
      </c>
      <c r="F37" s="25">
        <f>C37/4</f>
        <v>0</v>
      </c>
      <c r="H37" s="27"/>
      <c r="I37" s="28"/>
      <c r="J37" s="29"/>
      <c r="K37" s="30"/>
      <c r="L37" s="32"/>
    </row>
    <row r="38" spans="2:17" ht="25.5">
      <c r="B38" s="26" t="s">
        <v>161</v>
      </c>
      <c r="C38" s="22"/>
      <c r="D38" s="23" t="s">
        <v>1</v>
      </c>
      <c r="E38" s="24" t="s">
        <v>136</v>
      </c>
      <c r="F38" s="25">
        <f>C38/8</f>
        <v>0</v>
      </c>
    </row>
    <row r="39" spans="2:17" ht="21" customHeight="1">
      <c r="B39" s="26" t="s">
        <v>142</v>
      </c>
      <c r="C39" s="22"/>
      <c r="D39" s="23" t="s">
        <v>1</v>
      </c>
      <c r="E39" s="24" t="s">
        <v>140</v>
      </c>
      <c r="F39" s="25">
        <f>C39/4</f>
        <v>0</v>
      </c>
      <c r="H39" s="1816" t="s">
        <v>179</v>
      </c>
      <c r="I39" s="1826"/>
      <c r="J39" s="1826"/>
      <c r="K39" s="1826"/>
      <c r="L39" s="1826"/>
    </row>
    <row r="40" spans="2:17" ht="21" customHeight="1">
      <c r="H40" s="1823" t="s">
        <v>0</v>
      </c>
      <c r="I40" s="1823" t="s">
        <v>3</v>
      </c>
      <c r="J40" s="1817" t="s">
        <v>4</v>
      </c>
      <c r="K40" s="1818"/>
      <c r="L40" s="1819"/>
    </row>
    <row r="41" spans="2:17" ht="21" customHeight="1">
      <c r="B41" s="1816" t="s">
        <v>162</v>
      </c>
      <c r="C41" s="1816"/>
      <c r="D41" s="1816"/>
      <c r="E41" s="1816"/>
      <c r="F41" s="1816"/>
      <c r="H41" s="1824"/>
      <c r="I41" s="1825"/>
      <c r="J41" s="1820"/>
      <c r="K41" s="1821"/>
      <c r="L41" s="1822"/>
    </row>
    <row r="42" spans="2:17" ht="23.25" customHeight="1">
      <c r="B42" s="1823" t="s">
        <v>0</v>
      </c>
      <c r="C42" s="1823" t="s">
        <v>3</v>
      </c>
      <c r="D42" s="1817" t="s">
        <v>4</v>
      </c>
      <c r="E42" s="1818"/>
      <c r="F42" s="1819"/>
      <c r="H42" s="44" t="s">
        <v>185</v>
      </c>
      <c r="I42" s="34"/>
      <c r="J42" s="35" t="s">
        <v>1</v>
      </c>
      <c r="K42" s="36" t="s">
        <v>180</v>
      </c>
      <c r="L42" s="37">
        <f>I42/252</f>
        <v>0</v>
      </c>
    </row>
    <row r="43" spans="2:17" ht="25.5">
      <c r="B43" s="1829"/>
      <c r="C43" s="1830"/>
      <c r="D43" s="1831"/>
      <c r="E43" s="1832"/>
      <c r="F43" s="1833"/>
      <c r="H43" s="33" t="s">
        <v>174</v>
      </c>
      <c r="I43" s="34"/>
      <c r="J43" s="35" t="s">
        <v>1</v>
      </c>
      <c r="K43" s="36" t="s">
        <v>178</v>
      </c>
      <c r="L43" s="37">
        <f>I43/32</f>
        <v>0</v>
      </c>
    </row>
    <row r="44" spans="2:17" ht="25.5">
      <c r="B44" s="52" t="s">
        <v>157</v>
      </c>
      <c r="C44" s="22"/>
      <c r="D44" s="23" t="s">
        <v>1</v>
      </c>
      <c r="E44" s="24" t="s">
        <v>163</v>
      </c>
      <c r="F44" s="25">
        <f>C44/86</f>
        <v>0</v>
      </c>
      <c r="H44" s="33" t="s">
        <v>155</v>
      </c>
      <c r="I44" s="34"/>
      <c r="J44" s="35" t="s">
        <v>1</v>
      </c>
      <c r="K44" s="36" t="s">
        <v>136</v>
      </c>
      <c r="L44" s="37">
        <f>I44/84</f>
        <v>0</v>
      </c>
    </row>
    <row r="45" spans="2:17" ht="25.5">
      <c r="B45" s="26" t="s">
        <v>132</v>
      </c>
      <c r="C45" s="22"/>
      <c r="D45" s="23" t="s">
        <v>1</v>
      </c>
      <c r="E45" s="24" t="s">
        <v>134</v>
      </c>
      <c r="F45" s="25">
        <f>C45/8</f>
        <v>0</v>
      </c>
      <c r="H45" s="33" t="s">
        <v>141</v>
      </c>
      <c r="I45" s="34"/>
      <c r="J45" s="35" t="s">
        <v>1</v>
      </c>
      <c r="K45" s="36" t="s">
        <v>181</v>
      </c>
      <c r="L45" s="37">
        <f>I45/46</f>
        <v>0</v>
      </c>
    </row>
    <row r="46" spans="2:17" ht="23.25" customHeight="1">
      <c r="B46" s="33" t="s">
        <v>164</v>
      </c>
      <c r="C46" s="22"/>
      <c r="D46" s="23" t="s">
        <v>1</v>
      </c>
      <c r="E46" s="24" t="s">
        <v>154</v>
      </c>
      <c r="F46" s="25">
        <f>C46/4</f>
        <v>0</v>
      </c>
      <c r="H46" s="27"/>
      <c r="I46" s="28"/>
      <c r="J46" s="29"/>
      <c r="K46" s="30"/>
      <c r="L46" s="32"/>
      <c r="M46" s="27"/>
      <c r="N46" s="28"/>
      <c r="O46" s="29"/>
      <c r="P46" s="30"/>
      <c r="Q46" s="32"/>
    </row>
    <row r="47" spans="2:17" ht="25.5">
      <c r="B47" s="26" t="s">
        <v>161</v>
      </c>
      <c r="C47" s="22"/>
      <c r="D47" s="23" t="s">
        <v>1</v>
      </c>
      <c r="E47" s="24" t="s">
        <v>154</v>
      </c>
      <c r="F47" s="25">
        <f>C47/4</f>
        <v>0</v>
      </c>
      <c r="H47" s="27"/>
      <c r="I47" s="28"/>
      <c r="J47" s="29"/>
      <c r="K47" s="30"/>
      <c r="L47" s="32"/>
      <c r="M47" s="27"/>
      <c r="N47" s="28"/>
      <c r="O47" s="29"/>
      <c r="P47" s="30"/>
      <c r="Q47" s="32"/>
    </row>
    <row r="48" spans="2:17" ht="25.5">
      <c r="B48" s="26" t="s">
        <v>142</v>
      </c>
      <c r="C48" s="22"/>
      <c r="D48" s="23" t="s">
        <v>1</v>
      </c>
      <c r="E48" s="24" t="s">
        <v>165</v>
      </c>
      <c r="F48" s="25">
        <f>C48/4</f>
        <v>0</v>
      </c>
    </row>
    <row r="49" spans="2:12" ht="25.5">
      <c r="B49" s="27"/>
      <c r="C49" s="28"/>
      <c r="D49" s="29"/>
      <c r="E49" s="30"/>
      <c r="F49" s="31"/>
    </row>
    <row r="50" spans="2:12" ht="21" customHeight="1"/>
    <row r="51" spans="2:12" ht="23.25" customHeight="1"/>
    <row r="52" spans="2:12" ht="16.5" customHeight="1">
      <c r="B52" s="1816" t="s">
        <v>182</v>
      </c>
      <c r="C52" s="1826"/>
      <c r="D52" s="1826"/>
      <c r="E52" s="1826"/>
      <c r="F52" s="1826"/>
      <c r="H52" s="1816" t="s">
        <v>208</v>
      </c>
      <c r="I52" s="1826"/>
      <c r="J52" s="1826"/>
      <c r="K52" s="1826"/>
      <c r="L52" s="1826"/>
    </row>
    <row r="53" spans="2:12" ht="25.5" customHeight="1">
      <c r="B53" s="1823" t="s">
        <v>0</v>
      </c>
      <c r="C53" s="1823" t="s">
        <v>3</v>
      </c>
      <c r="D53" s="1817" t="s">
        <v>4</v>
      </c>
      <c r="E53" s="1818"/>
      <c r="F53" s="1819"/>
      <c r="H53" s="1823" t="s">
        <v>0</v>
      </c>
      <c r="I53" s="1823" t="s">
        <v>3</v>
      </c>
      <c r="J53" s="1817" t="s">
        <v>4</v>
      </c>
      <c r="K53" s="1818"/>
      <c r="L53" s="1819"/>
    </row>
    <row r="54" spans="2:12" ht="25.5" customHeight="1">
      <c r="B54" s="1824"/>
      <c r="C54" s="1825"/>
      <c r="D54" s="1820"/>
      <c r="E54" s="1821"/>
      <c r="F54" s="1822"/>
      <c r="H54" s="1824"/>
      <c r="I54" s="1825"/>
      <c r="J54" s="1820"/>
      <c r="K54" s="1821"/>
      <c r="L54" s="1822"/>
    </row>
    <row r="55" spans="2:12" ht="21" customHeight="1">
      <c r="B55" s="52" t="s">
        <v>157</v>
      </c>
      <c r="C55" s="34"/>
      <c r="D55" s="35" t="s">
        <v>1</v>
      </c>
      <c r="E55" s="36" t="s">
        <v>177</v>
      </c>
      <c r="F55" s="37">
        <f>C55/252</f>
        <v>0</v>
      </c>
      <c r="H55" s="52" t="s">
        <v>157</v>
      </c>
      <c r="I55" s="34"/>
      <c r="J55" s="35" t="s">
        <v>1</v>
      </c>
      <c r="K55" s="36" t="s">
        <v>180</v>
      </c>
      <c r="L55" s="37">
        <f>I55/252</f>
        <v>0</v>
      </c>
    </row>
    <row r="56" spans="2:12" ht="21" customHeight="1">
      <c r="B56" s="33" t="s">
        <v>174</v>
      </c>
      <c r="C56" s="34"/>
      <c r="D56" s="35" t="s">
        <v>1</v>
      </c>
      <c r="E56" s="36" t="s">
        <v>178</v>
      </c>
      <c r="F56" s="37">
        <f>C56/32</f>
        <v>0</v>
      </c>
      <c r="H56" s="33" t="s">
        <v>174</v>
      </c>
      <c r="I56" s="34"/>
      <c r="J56" s="35" t="s">
        <v>1</v>
      </c>
      <c r="K56" s="36" t="s">
        <v>209</v>
      </c>
      <c r="L56" s="37">
        <f>I56/32</f>
        <v>0</v>
      </c>
    </row>
    <row r="57" spans="2:12" ht="21" customHeight="1">
      <c r="B57" s="33" t="s">
        <v>149</v>
      </c>
      <c r="C57" s="34"/>
      <c r="D57" s="35" t="s">
        <v>1</v>
      </c>
      <c r="E57" s="36" t="s">
        <v>136</v>
      </c>
      <c r="F57" s="37">
        <f>C57/84</f>
        <v>0</v>
      </c>
      <c r="H57" s="33" t="s">
        <v>210</v>
      </c>
      <c r="I57" s="34"/>
      <c r="J57" s="35" t="s">
        <v>1</v>
      </c>
      <c r="K57" s="36" t="s">
        <v>133</v>
      </c>
      <c r="L57" s="37">
        <f>I57/84</f>
        <v>0</v>
      </c>
    </row>
    <row r="58" spans="2:12" ht="25.5" customHeight="1">
      <c r="B58" s="33" t="s">
        <v>141</v>
      </c>
      <c r="C58" s="34"/>
      <c r="D58" s="35" t="s">
        <v>1</v>
      </c>
      <c r="E58" s="36" t="s">
        <v>136</v>
      </c>
      <c r="F58" s="37">
        <f>C58/46</f>
        <v>0</v>
      </c>
      <c r="H58" s="33" t="s">
        <v>141</v>
      </c>
      <c r="I58" s="34"/>
      <c r="J58" s="35" t="s">
        <v>1</v>
      </c>
      <c r="K58" s="36" t="s">
        <v>136</v>
      </c>
      <c r="L58" s="37">
        <f>I58/46</f>
        <v>0</v>
      </c>
    </row>
    <row r="59" spans="2:12" ht="25.5" customHeight="1"/>
    <row r="60" spans="2:12" ht="21" customHeight="1"/>
    <row r="61" spans="2:12" ht="21" customHeight="1">
      <c r="B61" s="1816" t="s">
        <v>183</v>
      </c>
      <c r="C61" s="1816"/>
      <c r="D61" s="1816"/>
      <c r="E61" s="1816"/>
      <c r="F61" s="1816"/>
      <c r="H61" s="1816" t="s">
        <v>211</v>
      </c>
      <c r="I61" s="1826"/>
      <c r="J61" s="1826"/>
      <c r="K61" s="1826"/>
      <c r="L61" s="1826"/>
    </row>
    <row r="62" spans="2:12" ht="21" customHeight="1">
      <c r="B62" s="1823" t="s">
        <v>0</v>
      </c>
      <c r="C62" s="1823" t="s">
        <v>3</v>
      </c>
      <c r="D62" s="1817" t="s">
        <v>4</v>
      </c>
      <c r="E62" s="1818"/>
      <c r="F62" s="1819"/>
      <c r="H62" s="1823" t="s">
        <v>0</v>
      </c>
      <c r="I62" s="1823" t="s">
        <v>3</v>
      </c>
      <c r="J62" s="1817" t="s">
        <v>4</v>
      </c>
      <c r="K62" s="1818"/>
      <c r="L62" s="1819"/>
    </row>
    <row r="63" spans="2:12" ht="23.25" customHeight="1">
      <c r="B63" s="1824"/>
      <c r="C63" s="1825"/>
      <c r="D63" s="1820"/>
      <c r="E63" s="1821"/>
      <c r="F63" s="1822"/>
      <c r="H63" s="1824"/>
      <c r="I63" s="1825"/>
      <c r="J63" s="1820"/>
      <c r="K63" s="1821"/>
      <c r="L63" s="1822"/>
    </row>
    <row r="64" spans="2:12" ht="18.75" customHeight="1">
      <c r="B64" s="53" t="s">
        <v>157</v>
      </c>
      <c r="C64" s="34"/>
      <c r="D64" s="35" t="s">
        <v>1</v>
      </c>
      <c r="E64" s="36" t="s">
        <v>184</v>
      </c>
      <c r="F64" s="37">
        <f>C64/86</f>
        <v>0</v>
      </c>
      <c r="H64" s="53" t="s">
        <v>157</v>
      </c>
      <c r="I64" s="34"/>
      <c r="J64" s="35" t="s">
        <v>1</v>
      </c>
      <c r="K64" s="36" t="s">
        <v>212</v>
      </c>
      <c r="L64" s="37">
        <f>I64/252</f>
        <v>0</v>
      </c>
    </row>
    <row r="65" spans="2:12" ht="21" customHeight="1">
      <c r="B65" s="44" t="s">
        <v>186</v>
      </c>
      <c r="C65" s="34"/>
      <c r="D65" s="35" t="s">
        <v>1</v>
      </c>
      <c r="E65" s="36" t="s">
        <v>187</v>
      </c>
      <c r="F65" s="37">
        <f>C65/8</f>
        <v>0</v>
      </c>
      <c r="H65" s="33" t="s">
        <v>174</v>
      </c>
      <c r="I65" s="34"/>
      <c r="J65" s="35" t="s">
        <v>1</v>
      </c>
      <c r="K65" s="36" t="s">
        <v>178</v>
      </c>
      <c r="L65" s="37">
        <f>I65/32</f>
        <v>0</v>
      </c>
    </row>
    <row r="66" spans="2:12" ht="21" customHeight="1">
      <c r="B66" s="33" t="s">
        <v>188</v>
      </c>
      <c r="C66" s="34"/>
      <c r="D66" s="35" t="s">
        <v>1</v>
      </c>
      <c r="E66" s="36" t="s">
        <v>172</v>
      </c>
      <c r="F66" s="37">
        <f>C66/4</f>
        <v>0</v>
      </c>
      <c r="H66" s="33" t="s">
        <v>210</v>
      </c>
      <c r="I66" s="34"/>
      <c r="J66" s="35" t="s">
        <v>1</v>
      </c>
      <c r="K66" s="36" t="s">
        <v>181</v>
      </c>
      <c r="L66" s="37">
        <f>I66/84</f>
        <v>0</v>
      </c>
    </row>
    <row r="67" spans="2:12" ht="23.25" customHeight="1">
      <c r="B67" s="33" t="s">
        <v>189</v>
      </c>
      <c r="C67" s="34"/>
      <c r="D67" s="35" t="s">
        <v>1</v>
      </c>
      <c r="E67" s="36" t="s">
        <v>200</v>
      </c>
      <c r="F67" s="37">
        <f>C67/4</f>
        <v>0</v>
      </c>
    </row>
    <row r="68" spans="2:12" ht="23.25" customHeight="1">
      <c r="B68" s="53" t="s">
        <v>190</v>
      </c>
      <c r="C68" s="34"/>
      <c r="D68" s="35" t="s">
        <v>1</v>
      </c>
      <c r="E68" s="36" t="s">
        <v>140</v>
      </c>
      <c r="F68" s="37">
        <f>C68/4</f>
        <v>0</v>
      </c>
    </row>
    <row r="69" spans="2:12" ht="25.5" customHeight="1">
      <c r="B69" s="33" t="s">
        <v>191</v>
      </c>
      <c r="C69" s="38"/>
      <c r="D69" s="35" t="s">
        <v>1</v>
      </c>
      <c r="E69" s="36" t="s">
        <v>192</v>
      </c>
      <c r="F69" s="37">
        <f>C69/4</f>
        <v>0</v>
      </c>
      <c r="H69" s="1816" t="s">
        <v>213</v>
      </c>
      <c r="I69" s="1826"/>
      <c r="J69" s="1826"/>
      <c r="K69" s="1826"/>
      <c r="L69" s="1826"/>
    </row>
    <row r="70" spans="2:12" ht="21" customHeight="1">
      <c r="B70" s="33" t="s">
        <v>193</v>
      </c>
      <c r="C70" s="34"/>
      <c r="D70" s="35" t="s">
        <v>1</v>
      </c>
      <c r="E70" s="36" t="s">
        <v>192</v>
      </c>
      <c r="F70" s="37">
        <f>C70/8</f>
        <v>0</v>
      </c>
      <c r="H70" s="1823" t="s">
        <v>0</v>
      </c>
      <c r="I70" s="1823" t="s">
        <v>3</v>
      </c>
      <c r="J70" s="1817" t="s">
        <v>4</v>
      </c>
      <c r="K70" s="1818"/>
      <c r="L70" s="1819"/>
    </row>
    <row r="71" spans="2:12" ht="23.25" customHeight="1">
      <c r="B71" s="33" t="s">
        <v>194</v>
      </c>
      <c r="C71" s="34"/>
      <c r="D71" s="35" t="s">
        <v>1</v>
      </c>
      <c r="E71" s="36" t="s">
        <v>195</v>
      </c>
      <c r="F71" s="37">
        <f>C71/4</f>
        <v>0</v>
      </c>
      <c r="H71" s="1824"/>
      <c r="I71" s="1825"/>
      <c r="J71" s="1820"/>
      <c r="K71" s="1821"/>
      <c r="L71" s="1822"/>
    </row>
    <row r="72" spans="2:12" ht="21" customHeight="1">
      <c r="H72" s="52" t="s">
        <v>157</v>
      </c>
      <c r="I72" s="34"/>
      <c r="J72" s="35" t="s">
        <v>1</v>
      </c>
      <c r="K72" s="36" t="s">
        <v>177</v>
      </c>
      <c r="L72" s="37">
        <f>I72/252</f>
        <v>0</v>
      </c>
    </row>
    <row r="73" spans="2:12" ht="23.25" customHeight="1">
      <c r="H73" s="33" t="s">
        <v>174</v>
      </c>
      <c r="I73" s="34"/>
      <c r="J73" s="35" t="s">
        <v>1</v>
      </c>
      <c r="K73" s="36" t="s">
        <v>178</v>
      </c>
      <c r="L73" s="37">
        <f>I73/32</f>
        <v>0</v>
      </c>
    </row>
    <row r="74" spans="2:12" ht="25.5" customHeight="1">
      <c r="B74" s="1816" t="s">
        <v>196</v>
      </c>
      <c r="C74" s="1816"/>
      <c r="D74" s="1816"/>
      <c r="E74" s="1816"/>
      <c r="F74" s="1816"/>
      <c r="H74" s="33" t="s">
        <v>210</v>
      </c>
      <c r="I74" s="34"/>
      <c r="J74" s="35" t="s">
        <v>1</v>
      </c>
      <c r="K74" s="36" t="s">
        <v>160</v>
      </c>
      <c r="L74" s="37">
        <f>I74/84</f>
        <v>0</v>
      </c>
    </row>
    <row r="75" spans="2:12" ht="25.5" customHeight="1">
      <c r="B75" s="1823" t="s">
        <v>0</v>
      </c>
      <c r="C75" s="1823" t="s">
        <v>3</v>
      </c>
      <c r="D75" s="1817" t="s">
        <v>4</v>
      </c>
      <c r="E75" s="1818"/>
      <c r="F75" s="1819"/>
      <c r="H75" s="33" t="s">
        <v>141</v>
      </c>
      <c r="I75" s="34"/>
      <c r="J75" s="35" t="s">
        <v>1</v>
      </c>
      <c r="K75" s="36" t="s">
        <v>160</v>
      </c>
      <c r="L75" s="37">
        <f>I75/46</f>
        <v>0</v>
      </c>
    </row>
    <row r="76" spans="2:12" ht="21" customHeight="1">
      <c r="B76" s="1824"/>
      <c r="C76" s="1825"/>
      <c r="D76" s="1820"/>
      <c r="E76" s="1821"/>
      <c r="F76" s="1822"/>
    </row>
    <row r="77" spans="2:12" ht="21" customHeight="1">
      <c r="B77" s="53" t="s">
        <v>157</v>
      </c>
      <c r="C77" s="34"/>
      <c r="D77" s="35" t="s">
        <v>1</v>
      </c>
      <c r="E77" s="36" t="s">
        <v>135</v>
      </c>
      <c r="F77" s="37">
        <f>C77/86</f>
        <v>0</v>
      </c>
    </row>
    <row r="78" spans="2:12" ht="21" customHeight="1">
      <c r="B78" s="44" t="s">
        <v>186</v>
      </c>
      <c r="C78" s="34"/>
      <c r="D78" s="35" t="s">
        <v>1</v>
      </c>
      <c r="E78" s="36" t="s">
        <v>197</v>
      </c>
      <c r="F78" s="37">
        <f>C78/8</f>
        <v>0</v>
      </c>
      <c r="H78" s="1816" t="s">
        <v>214</v>
      </c>
      <c r="I78" s="1826"/>
      <c r="J78" s="1826"/>
      <c r="K78" s="1826"/>
      <c r="L78" s="1826"/>
    </row>
    <row r="79" spans="2:12" ht="25.5" customHeight="1">
      <c r="B79" s="33" t="s">
        <v>188</v>
      </c>
      <c r="C79" s="34"/>
      <c r="D79" s="35" t="s">
        <v>1</v>
      </c>
      <c r="E79" s="36" t="s">
        <v>198</v>
      </c>
      <c r="F79" s="37">
        <f>C79/4</f>
        <v>0</v>
      </c>
      <c r="H79" s="1823" t="s">
        <v>0</v>
      </c>
      <c r="I79" s="1823" t="s">
        <v>3</v>
      </c>
      <c r="J79" s="1817" t="s">
        <v>4</v>
      </c>
      <c r="K79" s="1818"/>
      <c r="L79" s="1819"/>
    </row>
    <row r="80" spans="2:12" ht="25.5" customHeight="1">
      <c r="B80" s="33" t="s">
        <v>189</v>
      </c>
      <c r="C80" s="34"/>
      <c r="D80" s="35" t="s">
        <v>1</v>
      </c>
      <c r="E80" s="36" t="s">
        <v>199</v>
      </c>
      <c r="F80" s="37">
        <f>C80/4</f>
        <v>0</v>
      </c>
      <c r="H80" s="1824"/>
      <c r="I80" s="1825"/>
      <c r="J80" s="1820"/>
      <c r="K80" s="1821"/>
      <c r="L80" s="1822"/>
    </row>
    <row r="81" spans="2:12" ht="21" customHeight="1">
      <c r="B81" s="33" t="s">
        <v>142</v>
      </c>
      <c r="C81" s="38"/>
      <c r="D81" s="35" t="s">
        <v>1</v>
      </c>
      <c r="E81" s="36" t="s">
        <v>140</v>
      </c>
      <c r="F81" s="37">
        <f>C81/4</f>
        <v>0</v>
      </c>
      <c r="H81" s="33" t="s">
        <v>167</v>
      </c>
      <c r="I81" s="34"/>
      <c r="J81" s="35" t="s">
        <v>1</v>
      </c>
      <c r="K81" s="36" t="s">
        <v>216</v>
      </c>
      <c r="L81" s="37">
        <f>I81/252</f>
        <v>0</v>
      </c>
    </row>
    <row r="82" spans="2:12" ht="21" customHeight="1">
      <c r="B82" s="33" t="s">
        <v>201</v>
      </c>
      <c r="C82" s="38"/>
      <c r="D82" s="35" t="s">
        <v>1</v>
      </c>
      <c r="E82" s="36" t="s">
        <v>160</v>
      </c>
      <c r="F82" s="37">
        <f>C82/4</f>
        <v>0</v>
      </c>
      <c r="H82" s="33" t="s">
        <v>215</v>
      </c>
      <c r="I82" s="34"/>
      <c r="J82" s="35" t="s">
        <v>1</v>
      </c>
      <c r="K82" s="36" t="s">
        <v>216</v>
      </c>
      <c r="L82" s="37">
        <f>I82/32</f>
        <v>0</v>
      </c>
    </row>
    <row r="83" spans="2:12" ht="21" customHeight="1">
      <c r="B83" s="33" t="s">
        <v>193</v>
      </c>
      <c r="C83" s="34"/>
      <c r="D83" s="35" t="s">
        <v>1</v>
      </c>
      <c r="E83" s="36" t="s">
        <v>140</v>
      </c>
      <c r="F83" s="37">
        <f>C83/8</f>
        <v>0</v>
      </c>
    </row>
    <row r="84" spans="2:12" ht="25.5" customHeight="1">
      <c r="B84" s="33" t="s">
        <v>194</v>
      </c>
      <c r="C84" s="34"/>
      <c r="D84" s="35" t="s">
        <v>1</v>
      </c>
      <c r="E84" s="36" t="s">
        <v>202</v>
      </c>
      <c r="F84" s="37">
        <f>C84/4</f>
        <v>0</v>
      </c>
    </row>
    <row r="85" spans="2:12" ht="25.5" customHeight="1">
      <c r="H85" s="1816" t="s">
        <v>217</v>
      </c>
      <c r="I85" s="1826"/>
      <c r="J85" s="1826"/>
      <c r="K85" s="1826"/>
      <c r="L85" s="1826"/>
    </row>
    <row r="86" spans="2:12" ht="21" customHeight="1">
      <c r="H86" s="1823" t="s">
        <v>0</v>
      </c>
      <c r="I86" s="1823" t="s">
        <v>3</v>
      </c>
      <c r="J86" s="1817" t="s">
        <v>4</v>
      </c>
      <c r="K86" s="1818"/>
      <c r="L86" s="1819"/>
    </row>
    <row r="87" spans="2:12" ht="21" customHeight="1">
      <c r="B87" s="1816" t="s">
        <v>203</v>
      </c>
      <c r="C87" s="1816"/>
      <c r="D87" s="1816"/>
      <c r="E87" s="1816"/>
      <c r="F87" s="1816"/>
      <c r="H87" s="1824"/>
      <c r="I87" s="1825"/>
      <c r="J87" s="1820"/>
      <c r="K87" s="1821"/>
      <c r="L87" s="1822"/>
    </row>
    <row r="88" spans="2:12" ht="21" customHeight="1">
      <c r="B88" s="1823" t="s">
        <v>0</v>
      </c>
      <c r="C88" s="1823" t="s">
        <v>3</v>
      </c>
      <c r="D88" s="1817" t="s">
        <v>4</v>
      </c>
      <c r="E88" s="1818"/>
      <c r="F88" s="1819"/>
      <c r="H88" s="33" t="s">
        <v>218</v>
      </c>
      <c r="I88" s="34"/>
      <c r="J88" s="35" t="s">
        <v>1</v>
      </c>
      <c r="K88" s="36" t="s">
        <v>219</v>
      </c>
      <c r="L88" s="37">
        <f>I88/252</f>
        <v>0</v>
      </c>
    </row>
    <row r="89" spans="2:12" ht="25.5" customHeight="1">
      <c r="B89" s="1824"/>
      <c r="C89" s="1825"/>
      <c r="D89" s="1820"/>
      <c r="E89" s="1821"/>
      <c r="F89" s="1822"/>
      <c r="H89" s="33" t="s">
        <v>220</v>
      </c>
      <c r="I89" s="34"/>
      <c r="J89" s="35" t="s">
        <v>1</v>
      </c>
      <c r="K89" s="36" t="s">
        <v>221</v>
      </c>
      <c r="L89" s="37">
        <f>I89/32</f>
        <v>0</v>
      </c>
    </row>
    <row r="90" spans="2:12" ht="25.5" customHeight="1">
      <c r="B90" s="53" t="s">
        <v>157</v>
      </c>
      <c r="C90" s="34"/>
      <c r="D90" s="35" t="s">
        <v>1</v>
      </c>
      <c r="E90" s="36" t="s">
        <v>135</v>
      </c>
      <c r="F90" s="37">
        <f>C90/86</f>
        <v>0</v>
      </c>
    </row>
    <row r="91" spans="2:12" ht="21" customHeight="1">
      <c r="B91" s="44" t="s">
        <v>186</v>
      </c>
      <c r="C91" s="34"/>
      <c r="D91" s="35" t="s">
        <v>1</v>
      </c>
      <c r="E91" s="36" t="s">
        <v>204</v>
      </c>
      <c r="F91" s="37">
        <f>C91/8</f>
        <v>0</v>
      </c>
    </row>
    <row r="92" spans="2:12" ht="21" customHeight="1">
      <c r="B92" s="33" t="s">
        <v>188</v>
      </c>
      <c r="C92" s="34"/>
      <c r="D92" s="35" t="s">
        <v>1</v>
      </c>
      <c r="E92" s="36" t="s">
        <v>205</v>
      </c>
      <c r="F92" s="37">
        <f>C92/4</f>
        <v>0</v>
      </c>
      <c r="H92" s="1816" t="s">
        <v>222</v>
      </c>
      <c r="I92" s="1816"/>
      <c r="J92" s="1816"/>
      <c r="K92" s="1816"/>
      <c r="L92" s="1816"/>
    </row>
    <row r="93" spans="2:12" ht="26.25" customHeight="1">
      <c r="B93" s="33" t="s">
        <v>189</v>
      </c>
      <c r="C93" s="34"/>
      <c r="D93" s="35" t="s">
        <v>1</v>
      </c>
      <c r="E93" s="36" t="s">
        <v>206</v>
      </c>
      <c r="F93" s="37">
        <f>C93/4</f>
        <v>0</v>
      </c>
      <c r="H93" s="1823" t="s">
        <v>0</v>
      </c>
      <c r="I93" s="1823" t="s">
        <v>3</v>
      </c>
      <c r="J93" s="1817" t="s">
        <v>4</v>
      </c>
      <c r="K93" s="1818"/>
      <c r="L93" s="1819"/>
    </row>
    <row r="94" spans="2:12" ht="25.5" customHeight="1">
      <c r="B94" s="33" t="s">
        <v>142</v>
      </c>
      <c r="C94" s="38"/>
      <c r="D94" s="35" t="s">
        <v>1</v>
      </c>
      <c r="E94" s="36" t="s">
        <v>136</v>
      </c>
      <c r="F94" s="37">
        <f>C94/4</f>
        <v>0</v>
      </c>
      <c r="H94" s="1824"/>
      <c r="I94" s="1825"/>
      <c r="J94" s="1820"/>
      <c r="K94" s="1821"/>
      <c r="L94" s="1822"/>
    </row>
    <row r="95" spans="2:12" ht="25.5" customHeight="1">
      <c r="B95" s="33" t="s">
        <v>201</v>
      </c>
      <c r="C95" s="38"/>
      <c r="D95" s="35" t="s">
        <v>1</v>
      </c>
      <c r="E95" s="36" t="s">
        <v>181</v>
      </c>
      <c r="F95" s="37">
        <f>C95/4</f>
        <v>0</v>
      </c>
      <c r="H95" s="53" t="s">
        <v>157</v>
      </c>
      <c r="I95" s="34"/>
      <c r="J95" s="35" t="s">
        <v>1</v>
      </c>
      <c r="K95" s="36" t="s">
        <v>223</v>
      </c>
      <c r="L95" s="37">
        <f>I95/86</f>
        <v>0</v>
      </c>
    </row>
    <row r="96" spans="2:12" ht="25.5" customHeight="1">
      <c r="B96" s="33" t="s">
        <v>193</v>
      </c>
      <c r="C96" s="34"/>
      <c r="D96" s="35" t="s">
        <v>1</v>
      </c>
      <c r="E96" s="36" t="s">
        <v>207</v>
      </c>
      <c r="F96" s="37">
        <f>C96/8</f>
        <v>0</v>
      </c>
      <c r="H96" s="33" t="s">
        <v>174</v>
      </c>
      <c r="I96" s="34"/>
      <c r="J96" s="35" t="s">
        <v>1</v>
      </c>
      <c r="K96" s="36" t="s">
        <v>224</v>
      </c>
      <c r="L96" s="37">
        <f>I96/8</f>
        <v>0</v>
      </c>
    </row>
    <row r="97" spans="2:12" ht="21" customHeight="1">
      <c r="H97" s="33" t="s">
        <v>228</v>
      </c>
      <c r="I97" s="38"/>
      <c r="J97" s="35" t="s">
        <v>1</v>
      </c>
      <c r="K97" s="36" t="s">
        <v>140</v>
      </c>
      <c r="L97" s="37">
        <f>I97/4</f>
        <v>0</v>
      </c>
    </row>
    <row r="98" spans="2:12" ht="21" customHeight="1">
      <c r="H98" s="33" t="s">
        <v>229</v>
      </c>
      <c r="I98" s="38"/>
      <c r="J98" s="35" t="s">
        <v>1</v>
      </c>
      <c r="K98" s="36" t="s">
        <v>225</v>
      </c>
      <c r="L98" s="37">
        <f>I98/4</f>
        <v>0</v>
      </c>
    </row>
    <row r="99" spans="2:12" ht="21" customHeight="1">
      <c r="H99" s="33" t="s">
        <v>230</v>
      </c>
      <c r="I99" s="34"/>
      <c r="J99" s="35" t="s">
        <v>1</v>
      </c>
      <c r="K99" s="36" t="s">
        <v>226</v>
      </c>
      <c r="L99" s="37">
        <f>I99/8</f>
        <v>0</v>
      </c>
    </row>
    <row r="100" spans="2:12" ht="25.5" customHeight="1">
      <c r="H100" s="33" t="s">
        <v>231</v>
      </c>
      <c r="I100" s="34"/>
      <c r="J100" s="35" t="s">
        <v>1</v>
      </c>
      <c r="K100" s="36" t="s">
        <v>195</v>
      </c>
      <c r="L100" s="37">
        <f>I100/4</f>
        <v>0</v>
      </c>
    </row>
    <row r="101" spans="2:12" ht="25.5" customHeight="1">
      <c r="H101" s="33" t="s">
        <v>227</v>
      </c>
      <c r="I101" s="34"/>
      <c r="J101" s="35" t="s">
        <v>1</v>
      </c>
      <c r="K101" s="36" t="s">
        <v>195</v>
      </c>
      <c r="L101" s="37">
        <f>I101/8</f>
        <v>0</v>
      </c>
    </row>
    <row r="104" spans="2:12" ht="21">
      <c r="B104" s="1816" t="s">
        <v>232</v>
      </c>
      <c r="C104" s="1826"/>
      <c r="D104" s="1826"/>
      <c r="E104" s="1826"/>
      <c r="F104" s="1826"/>
      <c r="H104" s="1816" t="s">
        <v>243</v>
      </c>
      <c r="I104" s="1826"/>
      <c r="J104" s="1826"/>
      <c r="K104" s="1826"/>
      <c r="L104" s="1826"/>
    </row>
    <row r="105" spans="2:12">
      <c r="B105" s="1823" t="s">
        <v>0</v>
      </c>
      <c r="C105" s="1823" t="s">
        <v>3</v>
      </c>
      <c r="D105" s="1817" t="s">
        <v>4</v>
      </c>
      <c r="E105" s="1818"/>
      <c r="F105" s="1819"/>
      <c r="H105" s="1823" t="s">
        <v>0</v>
      </c>
      <c r="I105" s="1823" t="s">
        <v>3</v>
      </c>
      <c r="J105" s="1817" t="s">
        <v>4</v>
      </c>
      <c r="K105" s="1818"/>
      <c r="L105" s="1819"/>
    </row>
    <row r="106" spans="2:12" ht="27" customHeight="1">
      <c r="B106" s="1824"/>
      <c r="C106" s="1825"/>
      <c r="D106" s="1820"/>
      <c r="E106" s="1821"/>
      <c r="F106" s="1822"/>
      <c r="H106" s="1824"/>
      <c r="I106" s="1825"/>
      <c r="J106" s="1820"/>
      <c r="K106" s="1821"/>
      <c r="L106" s="1822"/>
    </row>
    <row r="107" spans="2:12" ht="25.5">
      <c r="B107" s="33" t="s">
        <v>218</v>
      </c>
      <c r="C107" s="34"/>
      <c r="D107" s="35" t="s">
        <v>1</v>
      </c>
      <c r="E107" s="36" t="s">
        <v>219</v>
      </c>
      <c r="F107" s="37">
        <f>C107/252</f>
        <v>0</v>
      </c>
      <c r="H107" s="53" t="s">
        <v>157</v>
      </c>
      <c r="I107" s="34"/>
      <c r="J107" s="35" t="s">
        <v>1</v>
      </c>
      <c r="K107" s="36" t="s">
        <v>177</v>
      </c>
      <c r="L107" s="37">
        <f>I107/252</f>
        <v>0</v>
      </c>
    </row>
    <row r="108" spans="2:12" ht="25.5">
      <c r="B108" s="33" t="s">
        <v>220</v>
      </c>
      <c r="C108" s="34"/>
      <c r="D108" s="35" t="s">
        <v>1</v>
      </c>
      <c r="E108" s="36" t="s">
        <v>221</v>
      </c>
      <c r="F108" s="37">
        <f>C108/32</f>
        <v>0</v>
      </c>
      <c r="H108" s="33" t="s">
        <v>174</v>
      </c>
      <c r="I108" s="34"/>
      <c r="J108" s="35" t="s">
        <v>1</v>
      </c>
      <c r="K108" s="36" t="s">
        <v>219</v>
      </c>
      <c r="L108" s="37">
        <f>I108/32</f>
        <v>0</v>
      </c>
    </row>
    <row r="109" spans="2:12" ht="25.5">
      <c r="B109" s="33" t="s">
        <v>155</v>
      </c>
      <c r="C109" s="34"/>
      <c r="D109" s="35" t="s">
        <v>1</v>
      </c>
      <c r="E109" s="36" t="s">
        <v>233</v>
      </c>
      <c r="F109" s="37">
        <f>C109/32</f>
        <v>0</v>
      </c>
      <c r="H109" s="33" t="s">
        <v>228</v>
      </c>
      <c r="I109" s="34"/>
      <c r="J109" s="35" t="s">
        <v>1</v>
      </c>
      <c r="K109" s="36" t="s">
        <v>221</v>
      </c>
      <c r="L109" s="37">
        <f>I109/32</f>
        <v>0</v>
      </c>
    </row>
    <row r="112" spans="2:12" ht="21">
      <c r="B112" s="1816" t="s">
        <v>234</v>
      </c>
      <c r="C112" s="1826"/>
      <c r="D112" s="1826"/>
      <c r="E112" s="1826"/>
      <c r="F112" s="1826"/>
      <c r="H112" s="1816" t="s">
        <v>244</v>
      </c>
      <c r="I112" s="1826"/>
      <c r="J112" s="1826"/>
      <c r="K112" s="1826"/>
      <c r="L112" s="1826"/>
    </row>
    <row r="113" spans="2:12">
      <c r="B113" s="1823" t="s">
        <v>0</v>
      </c>
      <c r="C113" s="1823" t="s">
        <v>3</v>
      </c>
      <c r="D113" s="1817" t="s">
        <v>4</v>
      </c>
      <c r="E113" s="1818"/>
      <c r="F113" s="1819"/>
      <c r="H113" s="1823" t="s">
        <v>0</v>
      </c>
      <c r="I113" s="1823" t="s">
        <v>3</v>
      </c>
      <c r="J113" s="1817" t="s">
        <v>4</v>
      </c>
      <c r="K113" s="1818"/>
      <c r="L113" s="1819"/>
    </row>
    <row r="114" spans="2:12" ht="24" customHeight="1">
      <c r="B114" s="1824"/>
      <c r="C114" s="1825"/>
      <c r="D114" s="1820"/>
      <c r="E114" s="1821"/>
      <c r="F114" s="1822"/>
      <c r="H114" s="1824"/>
      <c r="I114" s="1825"/>
      <c r="J114" s="1820"/>
      <c r="K114" s="1821"/>
      <c r="L114" s="1822"/>
    </row>
    <row r="115" spans="2:12" ht="25.5">
      <c r="B115" s="33" t="s">
        <v>167</v>
      </c>
      <c r="C115" s="34"/>
      <c r="D115" s="35" t="s">
        <v>1</v>
      </c>
      <c r="E115" s="36" t="s">
        <v>233</v>
      </c>
      <c r="F115" s="37">
        <f>C115/252</f>
        <v>0</v>
      </c>
      <c r="H115" s="53" t="s">
        <v>157</v>
      </c>
      <c r="I115" s="34"/>
      <c r="J115" s="35" t="s">
        <v>1</v>
      </c>
      <c r="K115" s="36" t="s">
        <v>245</v>
      </c>
      <c r="L115" s="37">
        <f>I115/252</f>
        <v>0</v>
      </c>
    </row>
    <row r="116" spans="2:12" ht="25.5">
      <c r="H116" s="33" t="s">
        <v>174</v>
      </c>
      <c r="I116" s="34"/>
      <c r="J116" s="35" t="s">
        <v>1</v>
      </c>
      <c r="K116" s="36" t="s">
        <v>246</v>
      </c>
      <c r="L116" s="37">
        <f>I116/32</f>
        <v>0</v>
      </c>
    </row>
    <row r="117" spans="2:12" ht="25.5">
      <c r="H117" s="33" t="s">
        <v>228</v>
      </c>
      <c r="I117" s="34"/>
      <c r="J117" s="35" t="s">
        <v>1</v>
      </c>
      <c r="K117" s="36" t="s">
        <v>247</v>
      </c>
      <c r="L117" s="37">
        <f>I117/32</f>
        <v>0</v>
      </c>
    </row>
    <row r="118" spans="2:12" ht="25.5">
      <c r="B118" s="1816" t="s">
        <v>235</v>
      </c>
      <c r="C118" s="1826"/>
      <c r="D118" s="1826"/>
      <c r="E118" s="1826"/>
      <c r="F118" s="1826"/>
      <c r="H118" s="33" t="s">
        <v>161</v>
      </c>
      <c r="I118" s="34"/>
      <c r="J118" s="35" t="s">
        <v>1</v>
      </c>
      <c r="K118" s="36" t="s">
        <v>148</v>
      </c>
      <c r="L118" s="37">
        <f>I118/84</f>
        <v>0</v>
      </c>
    </row>
    <row r="119" spans="2:12" ht="25.5">
      <c r="B119" s="1823" t="s">
        <v>0</v>
      </c>
      <c r="C119" s="1823" t="s">
        <v>3</v>
      </c>
      <c r="D119" s="1817" t="s">
        <v>4</v>
      </c>
      <c r="E119" s="1818"/>
      <c r="F119" s="1819"/>
      <c r="H119" s="33" t="s">
        <v>242</v>
      </c>
      <c r="I119" s="34"/>
      <c r="J119" s="35" t="s">
        <v>1</v>
      </c>
      <c r="K119" s="36" t="s">
        <v>148</v>
      </c>
      <c r="L119" s="37">
        <f>I119/46</f>
        <v>0</v>
      </c>
    </row>
    <row r="120" spans="2:12" ht="24" customHeight="1">
      <c r="B120" s="1824"/>
      <c r="C120" s="1825"/>
      <c r="D120" s="1820"/>
      <c r="E120" s="1821"/>
      <c r="F120" s="1822"/>
    </row>
    <row r="121" spans="2:12" ht="25.5">
      <c r="B121" s="33" t="s">
        <v>167</v>
      </c>
      <c r="C121" s="34"/>
      <c r="D121" s="35" t="s">
        <v>1</v>
      </c>
      <c r="E121" s="36" t="s">
        <v>233</v>
      </c>
      <c r="F121" s="37">
        <f>C121/252</f>
        <v>0</v>
      </c>
    </row>
    <row r="124" spans="2:12" ht="21">
      <c r="B124" s="1816" t="s">
        <v>237</v>
      </c>
      <c r="C124" s="1826"/>
      <c r="D124" s="1826"/>
      <c r="E124" s="1826"/>
      <c r="F124" s="1826"/>
    </row>
    <row r="125" spans="2:12">
      <c r="B125" s="1823" t="s">
        <v>0</v>
      </c>
      <c r="C125" s="1823" t="s">
        <v>3</v>
      </c>
      <c r="D125" s="1817" t="s">
        <v>4</v>
      </c>
      <c r="E125" s="1818"/>
      <c r="F125" s="1819"/>
    </row>
    <row r="126" spans="2:12" ht="24.75" customHeight="1">
      <c r="B126" s="1824"/>
      <c r="C126" s="1825"/>
      <c r="D126" s="1820"/>
      <c r="E126" s="1821"/>
      <c r="F126" s="1822"/>
    </row>
    <row r="127" spans="2:12" ht="25.5">
      <c r="B127" s="44" t="s">
        <v>185</v>
      </c>
      <c r="C127" s="34"/>
      <c r="D127" s="35" t="s">
        <v>1</v>
      </c>
      <c r="E127" s="36" t="s">
        <v>236</v>
      </c>
      <c r="F127" s="37">
        <f>C127/252</f>
        <v>0</v>
      </c>
    </row>
    <row r="128" spans="2:12" ht="25.5">
      <c r="B128" s="33" t="s">
        <v>174</v>
      </c>
      <c r="C128" s="34"/>
      <c r="D128" s="35" t="s">
        <v>1</v>
      </c>
      <c r="E128" s="36" t="s">
        <v>139</v>
      </c>
      <c r="F128" s="37">
        <f>C128/32</f>
        <v>0</v>
      </c>
    </row>
    <row r="129" spans="2:6" ht="25.5">
      <c r="B129" s="33" t="s">
        <v>155</v>
      </c>
      <c r="C129" s="34"/>
      <c r="D129" s="35" t="s">
        <v>1</v>
      </c>
      <c r="E129" s="36" t="s">
        <v>140</v>
      </c>
      <c r="F129" s="37">
        <f>C129/84</f>
        <v>0</v>
      </c>
    </row>
    <row r="130" spans="2:6" ht="25.5">
      <c r="B130" s="33" t="s">
        <v>141</v>
      </c>
      <c r="C130" s="34"/>
      <c r="D130" s="35" t="s">
        <v>1</v>
      </c>
      <c r="E130" s="36" t="s">
        <v>154</v>
      </c>
      <c r="F130" s="37">
        <f>C130/46</f>
        <v>0</v>
      </c>
    </row>
    <row r="133" spans="2:6" ht="21">
      <c r="B133" s="1816" t="s">
        <v>238</v>
      </c>
      <c r="C133" s="1826"/>
      <c r="D133" s="1826"/>
      <c r="E133" s="1826"/>
      <c r="F133" s="1826"/>
    </row>
    <row r="134" spans="2:6" ht="21" customHeight="1">
      <c r="B134" s="1823" t="s">
        <v>0</v>
      </c>
      <c r="C134" s="1823" t="s">
        <v>3</v>
      </c>
      <c r="D134" s="1817" t="s">
        <v>4</v>
      </c>
      <c r="E134" s="1818"/>
      <c r="F134" s="1819"/>
    </row>
    <row r="135" spans="2:6" ht="27.75" customHeight="1">
      <c r="B135" s="1824"/>
      <c r="C135" s="1825"/>
      <c r="D135" s="1820"/>
      <c r="E135" s="1821"/>
      <c r="F135" s="1822"/>
    </row>
    <row r="136" spans="2:6" ht="25.5">
      <c r="B136" s="44" t="s">
        <v>185</v>
      </c>
      <c r="C136" s="34"/>
      <c r="D136" s="35" t="s">
        <v>1</v>
      </c>
      <c r="E136" s="36" t="s">
        <v>239</v>
      </c>
      <c r="F136" s="37">
        <f>C136/252</f>
        <v>0</v>
      </c>
    </row>
    <row r="137" spans="2:6" ht="25.5">
      <c r="B137" s="33" t="s">
        <v>174</v>
      </c>
      <c r="C137" s="34"/>
      <c r="D137" s="35" t="s">
        <v>1</v>
      </c>
      <c r="E137" s="36" t="s">
        <v>240</v>
      </c>
      <c r="F137" s="37">
        <f>C137/32</f>
        <v>0</v>
      </c>
    </row>
    <row r="138" spans="2:6" ht="25.5">
      <c r="B138" s="33" t="s">
        <v>155</v>
      </c>
      <c r="C138" s="34"/>
      <c r="D138" s="35" t="s">
        <v>1</v>
      </c>
      <c r="E138" s="36" t="s">
        <v>207</v>
      </c>
      <c r="F138" s="37">
        <f>C138/84</f>
        <v>0</v>
      </c>
    </row>
    <row r="139" spans="2:6" ht="25.5">
      <c r="B139" s="33" t="s">
        <v>141</v>
      </c>
      <c r="C139" s="34"/>
      <c r="D139" s="35" t="s">
        <v>1</v>
      </c>
      <c r="E139" s="36" t="s">
        <v>241</v>
      </c>
      <c r="F139" s="37">
        <f>C139/46</f>
        <v>0</v>
      </c>
    </row>
    <row r="140" spans="2:6" ht="25.5">
      <c r="B140" s="33" t="s">
        <v>242</v>
      </c>
      <c r="C140" s="34"/>
      <c r="D140" s="35" t="s">
        <v>1</v>
      </c>
      <c r="E140" s="36" t="s">
        <v>207</v>
      </c>
      <c r="F140" s="37">
        <f>C140/46</f>
        <v>0</v>
      </c>
    </row>
  </sheetData>
  <mergeCells count="113">
    <mergeCell ref="H104:L104"/>
    <mergeCell ref="H105:H106"/>
    <mergeCell ref="I105:I106"/>
    <mergeCell ref="J105:L106"/>
    <mergeCell ref="H112:L112"/>
    <mergeCell ref="H113:H114"/>
    <mergeCell ref="I113:I114"/>
    <mergeCell ref="J113:L114"/>
    <mergeCell ref="B119:B120"/>
    <mergeCell ref="C119:C120"/>
    <mergeCell ref="D119:F120"/>
    <mergeCell ref="B124:F124"/>
    <mergeCell ref="B125:B126"/>
    <mergeCell ref="C125:C126"/>
    <mergeCell ref="D125:F126"/>
    <mergeCell ref="B133:F133"/>
    <mergeCell ref="B134:B135"/>
    <mergeCell ref="C134:C135"/>
    <mergeCell ref="D134:F135"/>
    <mergeCell ref="B104:F104"/>
    <mergeCell ref="B105:B106"/>
    <mergeCell ref="C105:C106"/>
    <mergeCell ref="D105:F106"/>
    <mergeCell ref="B112:F112"/>
    <mergeCell ref="B113:B114"/>
    <mergeCell ref="C113:C114"/>
    <mergeCell ref="D113:F114"/>
    <mergeCell ref="B118:F118"/>
    <mergeCell ref="H78:L78"/>
    <mergeCell ref="H79:H80"/>
    <mergeCell ref="I79:I80"/>
    <mergeCell ref="J79:L80"/>
    <mergeCell ref="H85:L85"/>
    <mergeCell ref="H86:H87"/>
    <mergeCell ref="I86:I87"/>
    <mergeCell ref="J86:L87"/>
    <mergeCell ref="H92:L92"/>
    <mergeCell ref="B61:F61"/>
    <mergeCell ref="B62:B63"/>
    <mergeCell ref="C62:C63"/>
    <mergeCell ref="D62:F63"/>
    <mergeCell ref="B74:F74"/>
    <mergeCell ref="B75:B76"/>
    <mergeCell ref="C75:C76"/>
    <mergeCell ref="D75:F76"/>
    <mergeCell ref="H52:L52"/>
    <mergeCell ref="H53:H54"/>
    <mergeCell ref="I53:I54"/>
    <mergeCell ref="J53:L54"/>
    <mergeCell ref="H61:L61"/>
    <mergeCell ref="H62:H63"/>
    <mergeCell ref="I62:I63"/>
    <mergeCell ref="J62:L63"/>
    <mergeCell ref="H69:L69"/>
    <mergeCell ref="H70:H71"/>
    <mergeCell ref="I70:I71"/>
    <mergeCell ref="J70:L71"/>
    <mergeCell ref="B52:F52"/>
    <mergeCell ref="B53:B54"/>
    <mergeCell ref="D33:F34"/>
    <mergeCell ref="H39:L39"/>
    <mergeCell ref="H40:H41"/>
    <mergeCell ref="B41:F41"/>
    <mergeCell ref="B42:B43"/>
    <mergeCell ref="C42:C43"/>
    <mergeCell ref="I40:I41"/>
    <mergeCell ref="H9:H10"/>
    <mergeCell ref="I9:I10"/>
    <mergeCell ref="J9:L10"/>
    <mergeCell ref="H20:L20"/>
    <mergeCell ref="H21:H22"/>
    <mergeCell ref="I21:I22"/>
    <mergeCell ref="J21:L22"/>
    <mergeCell ref="H30:L30"/>
    <mergeCell ref="H31:H32"/>
    <mergeCell ref="I31:I32"/>
    <mergeCell ref="J31:L32"/>
    <mergeCell ref="I3:I4"/>
    <mergeCell ref="I15:I16"/>
    <mergeCell ref="B22:F22"/>
    <mergeCell ref="B23:B24"/>
    <mergeCell ref="H15:H16"/>
    <mergeCell ref="B12:F12"/>
    <mergeCell ref="B13:B14"/>
    <mergeCell ref="H14:L14"/>
    <mergeCell ref="D13:F14"/>
    <mergeCell ref="D23:F24"/>
    <mergeCell ref="J15:L16"/>
    <mergeCell ref="H8:L8"/>
    <mergeCell ref="B87:F87"/>
    <mergeCell ref="D88:F89"/>
    <mergeCell ref="B88:B89"/>
    <mergeCell ref="C88:C89"/>
    <mergeCell ref="H93:H94"/>
    <mergeCell ref="I93:I94"/>
    <mergeCell ref="J93:L94"/>
    <mergeCell ref="B1:L1"/>
    <mergeCell ref="B2:F2"/>
    <mergeCell ref="H2:L2"/>
    <mergeCell ref="B3:B4"/>
    <mergeCell ref="H3:H4"/>
    <mergeCell ref="C3:C4"/>
    <mergeCell ref="B32:F32"/>
    <mergeCell ref="B33:B34"/>
    <mergeCell ref="C33:C34"/>
    <mergeCell ref="C13:C14"/>
    <mergeCell ref="C23:C24"/>
    <mergeCell ref="D3:F4"/>
    <mergeCell ref="J3:L4"/>
    <mergeCell ref="C53:C54"/>
    <mergeCell ref="D53:F54"/>
    <mergeCell ref="J40:L41"/>
    <mergeCell ref="D42:F43"/>
  </mergeCells>
  <phoneticPr fontId="37" type="noConversion"/>
  <printOptions horizontalCentered="1"/>
  <pageMargins left="0.19685039370078741" right="0.19685039370078741" top="0.74803149606299213" bottom="0.74803149606299213" header="0.31496062992125984" footer="0.31496062992125984"/>
  <pageSetup paperSize="9" scale="65" orientation="portrait" r:id="rId1"/>
  <headerFooter>
    <oddHeader>&amp;C&amp;20施工數量統計表&amp;R第&amp;P頁共&amp;N頁</oddHeader>
  </headerFooter>
  <rowBreaks count="1" manualBreakCount="1">
    <brk id="49" max="11" man="1"/>
  </row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S9"/>
  <sheetViews>
    <sheetView view="pageBreakPreview" zoomScaleNormal="100" zoomScaleSheetLayoutView="100" workbookViewId="0">
      <selection activeCell="V9" sqref="V9"/>
    </sheetView>
  </sheetViews>
  <sheetFormatPr defaultColWidth="9" defaultRowHeight="16.5"/>
  <cols>
    <col min="1" max="1" width="5.75" style="14" customWidth="1"/>
    <col min="2" max="2" width="11.375" style="14" customWidth="1"/>
    <col min="3" max="3" width="10.75" style="14" customWidth="1"/>
    <col min="4" max="4" width="9.625" style="14" customWidth="1"/>
    <col min="5" max="5" width="7.625" style="14" customWidth="1"/>
    <col min="6" max="6" width="9.625" style="14" customWidth="1"/>
    <col min="7" max="7" width="7.625" style="14" customWidth="1"/>
    <col min="8" max="8" width="9.625" style="14" customWidth="1"/>
    <col min="9" max="9" width="7.625" style="14" customWidth="1"/>
    <col min="10" max="10" width="9.625" style="14" customWidth="1"/>
    <col min="11" max="11" width="7.625" style="14" customWidth="1"/>
    <col min="12" max="12" width="9.625" style="14" customWidth="1"/>
    <col min="13" max="13" width="7.625" style="14" customWidth="1"/>
    <col min="14" max="14" width="9.625" style="14" customWidth="1"/>
    <col min="15" max="15" width="7.625" style="14" customWidth="1"/>
    <col min="16" max="16" width="9.625" style="14" customWidth="1"/>
    <col min="17" max="17" width="7.625" style="14" customWidth="1"/>
    <col min="18" max="18" width="9.625" style="14" customWidth="1"/>
    <col min="19" max="19" width="7.625" style="14" customWidth="1"/>
    <col min="20" max="16384" width="9" style="14"/>
  </cols>
  <sheetData>
    <row r="1" spans="1:19" ht="30">
      <c r="A1" s="13" t="s">
        <v>108</v>
      </c>
    </row>
    <row r="2" spans="1:19" ht="16.5" customHeight="1">
      <c r="A2" s="13"/>
    </row>
    <row r="3" spans="1:19">
      <c r="A3" s="1836" t="s">
        <v>100</v>
      </c>
      <c r="B3" s="1836" t="s">
        <v>101</v>
      </c>
      <c r="C3" s="1836" t="s">
        <v>102</v>
      </c>
      <c r="D3" s="1834" t="s">
        <v>109</v>
      </c>
      <c r="E3" s="1835"/>
      <c r="F3" s="1834" t="s">
        <v>61</v>
      </c>
      <c r="G3" s="1835"/>
      <c r="H3" s="1834" t="s">
        <v>65</v>
      </c>
      <c r="I3" s="1835"/>
      <c r="J3" s="1834" t="s">
        <v>69</v>
      </c>
      <c r="K3" s="1835"/>
      <c r="L3" s="1834" t="s">
        <v>72</v>
      </c>
      <c r="M3" s="1835"/>
      <c r="N3" s="1834" t="s">
        <v>75</v>
      </c>
      <c r="O3" s="1835"/>
      <c r="P3" s="1834" t="s">
        <v>110</v>
      </c>
      <c r="Q3" s="1835"/>
      <c r="R3" s="1834" t="s">
        <v>81</v>
      </c>
      <c r="S3" s="1835"/>
    </row>
    <row r="4" spans="1:19" ht="24.75" customHeight="1">
      <c r="A4" s="1837"/>
      <c r="B4" s="1837"/>
      <c r="C4" s="1837"/>
      <c r="D4" s="15" t="s">
        <v>103</v>
      </c>
      <c r="E4" s="15" t="s">
        <v>11</v>
      </c>
      <c r="F4" s="15" t="s">
        <v>103</v>
      </c>
      <c r="G4" s="15" t="s">
        <v>11</v>
      </c>
      <c r="H4" s="15" t="s">
        <v>103</v>
      </c>
      <c r="I4" s="15" t="s">
        <v>11</v>
      </c>
      <c r="J4" s="15" t="s">
        <v>103</v>
      </c>
      <c r="K4" s="15" t="s">
        <v>11</v>
      </c>
      <c r="L4" s="15" t="s">
        <v>103</v>
      </c>
      <c r="M4" s="15" t="s">
        <v>11</v>
      </c>
      <c r="N4" s="15" t="s">
        <v>103</v>
      </c>
      <c r="O4" s="15" t="s">
        <v>11</v>
      </c>
      <c r="P4" s="15" t="s">
        <v>103</v>
      </c>
      <c r="Q4" s="15" t="s">
        <v>11</v>
      </c>
      <c r="R4" s="15" t="s">
        <v>103</v>
      </c>
      <c r="S4" s="15" t="s">
        <v>11</v>
      </c>
    </row>
    <row r="5" spans="1:19" ht="50.25" customHeight="1">
      <c r="A5" s="15">
        <v>1</v>
      </c>
      <c r="B5" s="15" t="s">
        <v>107</v>
      </c>
      <c r="C5" s="16">
        <f>12*4+19*2</f>
        <v>86</v>
      </c>
      <c r="D5" s="17"/>
      <c r="E5" s="16"/>
      <c r="F5" s="17" t="s">
        <v>123</v>
      </c>
      <c r="G5" s="16">
        <v>12</v>
      </c>
      <c r="H5" s="18" t="s">
        <v>124</v>
      </c>
      <c r="I5" s="16">
        <v>24</v>
      </c>
      <c r="J5" s="18" t="s">
        <v>125</v>
      </c>
      <c r="K5" s="16">
        <v>31</v>
      </c>
      <c r="L5" s="18" t="s">
        <v>126</v>
      </c>
      <c r="M5" s="16">
        <v>19</v>
      </c>
      <c r="N5" s="17"/>
      <c r="O5" s="16"/>
      <c r="P5" s="17"/>
      <c r="Q5" s="17"/>
      <c r="R5" s="17"/>
      <c r="S5" s="17"/>
    </row>
    <row r="6" spans="1:19" ht="50.25" customHeight="1">
      <c r="A6" s="15">
        <v>2</v>
      </c>
      <c r="B6" s="15" t="s">
        <v>111</v>
      </c>
      <c r="C6" s="19">
        <v>8</v>
      </c>
      <c r="D6" s="17" t="s">
        <v>112</v>
      </c>
      <c r="E6" s="19">
        <v>1</v>
      </c>
      <c r="F6" s="17" t="s">
        <v>113</v>
      </c>
      <c r="G6" s="19">
        <v>1</v>
      </c>
      <c r="H6" s="17" t="s">
        <v>115</v>
      </c>
      <c r="I6" s="19">
        <v>1</v>
      </c>
      <c r="J6" s="17" t="s">
        <v>127</v>
      </c>
      <c r="K6" s="19">
        <v>2</v>
      </c>
      <c r="L6" s="17" t="s">
        <v>117</v>
      </c>
      <c r="M6" s="19">
        <v>2</v>
      </c>
      <c r="N6" s="17" t="s">
        <v>116</v>
      </c>
      <c r="O6" s="19">
        <v>1</v>
      </c>
      <c r="P6" s="17"/>
      <c r="Q6" s="17"/>
      <c r="R6" s="17"/>
      <c r="S6" s="17"/>
    </row>
    <row r="7" spans="1:19" ht="50.25" customHeight="1">
      <c r="A7" s="15">
        <v>3</v>
      </c>
      <c r="B7" s="15" t="s">
        <v>104</v>
      </c>
      <c r="C7" s="20">
        <v>4</v>
      </c>
      <c r="D7" s="17"/>
      <c r="E7" s="17"/>
      <c r="F7" s="17"/>
      <c r="G7" s="17"/>
      <c r="H7" s="17"/>
      <c r="I7" s="20"/>
      <c r="J7" s="17" t="s">
        <v>115</v>
      </c>
      <c r="K7" s="20">
        <v>1</v>
      </c>
      <c r="L7" s="17" t="s">
        <v>114</v>
      </c>
      <c r="M7" s="20">
        <v>1</v>
      </c>
      <c r="N7" s="17" t="s">
        <v>118</v>
      </c>
      <c r="O7" s="20">
        <v>1</v>
      </c>
      <c r="P7" s="17" t="s">
        <v>116</v>
      </c>
      <c r="Q7" s="20">
        <v>1</v>
      </c>
      <c r="R7" s="17"/>
      <c r="S7" s="17"/>
    </row>
    <row r="8" spans="1:19" ht="49.5" customHeight="1">
      <c r="A8" s="15">
        <v>4</v>
      </c>
      <c r="B8" s="15" t="s">
        <v>105</v>
      </c>
      <c r="C8" s="19">
        <v>4</v>
      </c>
      <c r="D8" s="17"/>
      <c r="E8" s="19"/>
      <c r="F8" s="17"/>
      <c r="G8" s="19"/>
      <c r="H8" s="17"/>
      <c r="I8" s="19"/>
      <c r="J8" s="17" t="s">
        <v>119</v>
      </c>
      <c r="K8" s="19">
        <v>2</v>
      </c>
      <c r="L8" s="17"/>
      <c r="M8" s="19"/>
      <c r="N8" s="17" t="s">
        <v>120</v>
      </c>
      <c r="O8" s="19">
        <v>2</v>
      </c>
      <c r="P8" s="17"/>
      <c r="Q8" s="17"/>
      <c r="R8" s="17"/>
      <c r="S8" s="19"/>
    </row>
    <row r="9" spans="1:19" ht="57.75" customHeight="1">
      <c r="A9" s="15">
        <v>5</v>
      </c>
      <c r="B9" s="15" t="s">
        <v>106</v>
      </c>
      <c r="C9" s="19">
        <v>4</v>
      </c>
      <c r="D9" s="17"/>
      <c r="E9" s="19"/>
      <c r="F9" s="17"/>
      <c r="G9" s="19"/>
      <c r="H9" s="17"/>
      <c r="I9" s="19"/>
      <c r="J9" s="17"/>
      <c r="K9" s="19"/>
      <c r="L9" s="17"/>
      <c r="M9" s="17"/>
      <c r="N9" s="17"/>
      <c r="O9" s="17"/>
      <c r="P9" s="17" t="s">
        <v>121</v>
      </c>
      <c r="Q9" s="19">
        <v>2</v>
      </c>
      <c r="R9" s="17" t="s">
        <v>122</v>
      </c>
      <c r="S9" s="19">
        <v>2</v>
      </c>
    </row>
  </sheetData>
  <mergeCells count="11">
    <mergeCell ref="H3:I3"/>
    <mergeCell ref="A3:A4"/>
    <mergeCell ref="B3:B4"/>
    <mergeCell ref="C3:C4"/>
    <mergeCell ref="D3:E3"/>
    <mergeCell ref="F3:G3"/>
    <mergeCell ref="J3:K3"/>
    <mergeCell ref="L3:M3"/>
    <mergeCell ref="N3:O3"/>
    <mergeCell ref="P3:Q3"/>
    <mergeCell ref="R3:S3"/>
  </mergeCells>
  <phoneticPr fontId="37" type="noConversion"/>
  <pageMargins left="0.35433070866141736" right="0.15748031496062992" top="0.74803149606299213" bottom="0.74803149606299213" header="0.31496062992125984" footer="0.31496062992125984"/>
  <pageSetup paperSize="9" scale="84"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31"/>
  <sheetViews>
    <sheetView workbookViewId="0">
      <selection activeCell="O11" sqref="O11"/>
    </sheetView>
  </sheetViews>
  <sheetFormatPr defaultColWidth="9" defaultRowHeight="16.5"/>
  <cols>
    <col min="1" max="1" width="10.25" style="2" customWidth="1"/>
    <col min="2" max="2" width="23.5" style="2" customWidth="1"/>
    <col min="3" max="3" width="7.75" style="2" customWidth="1"/>
    <col min="4" max="4" width="25.375" style="2" customWidth="1"/>
    <col min="5" max="5" width="7" style="2" customWidth="1"/>
    <col min="6" max="6" width="25.375" style="2" customWidth="1"/>
    <col min="7" max="7" width="7" style="2" customWidth="1"/>
    <col min="8" max="16384" width="9" style="2"/>
  </cols>
  <sheetData>
    <row r="1" spans="1:10" ht="27.75">
      <c r="A1" s="1" t="s">
        <v>5</v>
      </c>
    </row>
    <row r="2" spans="1:10" ht="12" customHeight="1"/>
    <row r="3" spans="1:10" ht="24.95" customHeight="1">
      <c r="A3" s="1838" t="s">
        <v>6</v>
      </c>
      <c r="B3" s="3" t="s">
        <v>7</v>
      </c>
      <c r="C3" s="3"/>
      <c r="D3" s="3" t="s">
        <v>8</v>
      </c>
      <c r="E3" s="3"/>
      <c r="F3" s="3" t="s">
        <v>9</v>
      </c>
      <c r="G3" s="3"/>
    </row>
    <row r="4" spans="1:10" ht="24.95" customHeight="1">
      <c r="A4" s="1838"/>
      <c r="B4" s="4" t="s">
        <v>10</v>
      </c>
      <c r="C4" s="4" t="s">
        <v>11</v>
      </c>
      <c r="D4" s="4" t="s">
        <v>12</v>
      </c>
      <c r="E4" s="4" t="s">
        <v>11</v>
      </c>
      <c r="F4" s="4" t="s">
        <v>12</v>
      </c>
      <c r="G4" s="4" t="s">
        <v>11</v>
      </c>
    </row>
    <row r="5" spans="1:10" ht="30.75" customHeight="1">
      <c r="A5" s="4" t="s">
        <v>13</v>
      </c>
      <c r="B5" s="5" t="s">
        <v>14</v>
      </c>
      <c r="C5" s="6">
        <v>2</v>
      </c>
      <c r="D5" s="5"/>
      <c r="E5" s="7"/>
      <c r="F5" s="5" t="s">
        <v>15</v>
      </c>
      <c r="G5" s="6">
        <v>4</v>
      </c>
    </row>
    <row r="6" spans="1:10" ht="50.25" customHeight="1">
      <c r="A6" s="4" t="s">
        <v>16</v>
      </c>
      <c r="B6" s="8" t="s">
        <v>17</v>
      </c>
      <c r="C6" s="6">
        <v>6</v>
      </c>
      <c r="D6" s="5"/>
      <c r="E6" s="7"/>
      <c r="F6" s="5" t="s">
        <v>18</v>
      </c>
      <c r="G6" s="6">
        <v>4</v>
      </c>
    </row>
    <row r="7" spans="1:10" ht="33">
      <c r="A7" s="4" t="s">
        <v>19</v>
      </c>
      <c r="B7" s="8" t="s">
        <v>20</v>
      </c>
      <c r="C7" s="6">
        <v>4</v>
      </c>
      <c r="D7" s="5" t="s">
        <v>21</v>
      </c>
      <c r="E7" s="6">
        <v>4</v>
      </c>
      <c r="F7" s="5" t="s">
        <v>22</v>
      </c>
      <c r="G7" s="6">
        <v>4</v>
      </c>
    </row>
    <row r="8" spans="1:10" ht="33">
      <c r="A8" s="4" t="s">
        <v>23</v>
      </c>
      <c r="B8" s="5" t="s">
        <v>24</v>
      </c>
      <c r="C8" s="6">
        <v>2</v>
      </c>
      <c r="D8" s="8" t="s">
        <v>25</v>
      </c>
      <c r="E8" s="6">
        <v>6</v>
      </c>
      <c r="F8" s="8" t="s">
        <v>26</v>
      </c>
      <c r="G8" s="6">
        <v>4</v>
      </c>
    </row>
    <row r="9" spans="1:10" ht="33">
      <c r="A9" s="4" t="s">
        <v>27</v>
      </c>
      <c r="B9" s="5" t="s">
        <v>28</v>
      </c>
      <c r="C9" s="6">
        <v>4</v>
      </c>
      <c r="D9" s="8" t="s">
        <v>29</v>
      </c>
      <c r="E9" s="6">
        <v>6</v>
      </c>
      <c r="F9" s="8" t="s">
        <v>30</v>
      </c>
      <c r="G9" s="6">
        <v>4</v>
      </c>
    </row>
    <row r="10" spans="1:10" ht="33">
      <c r="A10" s="4" t="s">
        <v>31</v>
      </c>
      <c r="B10" s="5" t="s">
        <v>32</v>
      </c>
      <c r="C10" s="6">
        <v>4</v>
      </c>
      <c r="D10" s="8" t="s">
        <v>33</v>
      </c>
      <c r="E10" s="6">
        <v>6</v>
      </c>
      <c r="F10" s="8"/>
      <c r="G10" s="6"/>
    </row>
    <row r="11" spans="1:10" ht="33">
      <c r="A11" s="4" t="s">
        <v>34</v>
      </c>
      <c r="B11" s="5" t="s">
        <v>35</v>
      </c>
      <c r="C11" s="6">
        <v>2</v>
      </c>
      <c r="D11" s="8" t="s">
        <v>36</v>
      </c>
      <c r="E11" s="6">
        <v>6</v>
      </c>
      <c r="F11" s="8" t="s">
        <v>37</v>
      </c>
      <c r="G11" s="6">
        <v>6</v>
      </c>
    </row>
    <row r="12" spans="1:10" ht="33">
      <c r="A12" s="4" t="s">
        <v>38</v>
      </c>
      <c r="B12" s="5" t="s">
        <v>39</v>
      </c>
      <c r="C12" s="6">
        <v>2</v>
      </c>
      <c r="D12" s="8" t="s">
        <v>40</v>
      </c>
      <c r="E12" s="6">
        <v>6</v>
      </c>
      <c r="F12" s="8" t="s">
        <v>41</v>
      </c>
      <c r="G12" s="6">
        <v>6</v>
      </c>
      <c r="I12" s="9"/>
      <c r="J12" s="9"/>
    </row>
    <row r="13" spans="1:10" ht="33">
      <c r="A13" s="4" t="s">
        <v>42</v>
      </c>
      <c r="B13" s="10" t="s">
        <v>43</v>
      </c>
      <c r="C13" s="6">
        <v>2</v>
      </c>
      <c r="D13" s="8" t="s">
        <v>44</v>
      </c>
      <c r="E13" s="6">
        <v>4</v>
      </c>
      <c r="F13" s="8" t="s">
        <v>45</v>
      </c>
      <c r="G13" s="6">
        <v>5</v>
      </c>
    </row>
    <row r="14" spans="1:10" ht="33">
      <c r="A14" s="4" t="s">
        <v>46</v>
      </c>
      <c r="B14" s="5" t="s">
        <v>47</v>
      </c>
      <c r="C14" s="6">
        <v>4</v>
      </c>
      <c r="D14" s="8" t="s">
        <v>48</v>
      </c>
      <c r="E14" s="6">
        <v>4</v>
      </c>
      <c r="F14" s="8" t="s">
        <v>49</v>
      </c>
      <c r="G14" s="6">
        <v>6</v>
      </c>
    </row>
    <row r="15" spans="1:10" ht="33">
      <c r="A15" s="4" t="s">
        <v>50</v>
      </c>
      <c r="B15" s="5" t="s">
        <v>51</v>
      </c>
      <c r="C15" s="6">
        <v>4</v>
      </c>
      <c r="D15" s="8" t="s">
        <v>52</v>
      </c>
      <c r="E15" s="6">
        <v>4</v>
      </c>
      <c r="F15" s="8"/>
      <c r="G15" s="6"/>
    </row>
    <row r="16" spans="1:10" ht="33">
      <c r="A16" s="4" t="s">
        <v>53</v>
      </c>
      <c r="B16" s="8" t="s">
        <v>54</v>
      </c>
      <c r="C16" s="6">
        <v>4</v>
      </c>
      <c r="D16" s="8" t="s">
        <v>55</v>
      </c>
      <c r="E16" s="6">
        <v>4</v>
      </c>
      <c r="F16" s="8" t="s">
        <v>56</v>
      </c>
      <c r="G16" s="6">
        <v>4</v>
      </c>
    </row>
    <row r="17" spans="1:7" ht="33">
      <c r="A17" s="4" t="s">
        <v>57</v>
      </c>
      <c r="B17" s="8" t="s">
        <v>58</v>
      </c>
      <c r="C17" s="6">
        <v>4</v>
      </c>
      <c r="D17" s="8" t="s">
        <v>59</v>
      </c>
      <c r="E17" s="6">
        <v>4</v>
      </c>
      <c r="F17" s="8" t="s">
        <v>60</v>
      </c>
      <c r="G17" s="6">
        <v>4</v>
      </c>
    </row>
    <row r="18" spans="1:7" ht="35.25" customHeight="1">
      <c r="A18" s="4" t="s">
        <v>61</v>
      </c>
      <c r="B18" s="8" t="s">
        <v>62</v>
      </c>
      <c r="C18" s="6">
        <v>4</v>
      </c>
      <c r="D18" s="5" t="s">
        <v>63</v>
      </c>
      <c r="E18" s="6">
        <v>4</v>
      </c>
      <c r="F18" s="8" t="s">
        <v>64</v>
      </c>
      <c r="G18" s="6">
        <v>4</v>
      </c>
    </row>
    <row r="19" spans="1:7" ht="35.25" customHeight="1">
      <c r="A19" s="4" t="s">
        <v>65</v>
      </c>
      <c r="B19" s="8" t="s">
        <v>66</v>
      </c>
      <c r="C19" s="6">
        <v>4</v>
      </c>
      <c r="D19" s="8" t="s">
        <v>67</v>
      </c>
      <c r="E19" s="6">
        <v>4</v>
      </c>
      <c r="F19" s="8" t="s">
        <v>68</v>
      </c>
      <c r="G19" s="6">
        <v>4</v>
      </c>
    </row>
    <row r="20" spans="1:7" ht="33">
      <c r="A20" s="4" t="s">
        <v>69</v>
      </c>
      <c r="B20" s="8" t="s">
        <v>70</v>
      </c>
      <c r="C20" s="6">
        <v>4</v>
      </c>
      <c r="D20" s="8" t="s">
        <v>71</v>
      </c>
      <c r="E20" s="6">
        <v>4</v>
      </c>
      <c r="F20" s="8"/>
      <c r="G20" s="6"/>
    </row>
    <row r="21" spans="1:7" ht="33">
      <c r="A21" s="4" t="s">
        <v>72</v>
      </c>
      <c r="B21" s="8" t="s">
        <v>73</v>
      </c>
      <c r="C21" s="6">
        <v>4</v>
      </c>
      <c r="D21" s="8" t="s">
        <v>74</v>
      </c>
      <c r="E21" s="6">
        <v>4</v>
      </c>
      <c r="F21" s="8"/>
      <c r="G21" s="6"/>
    </row>
    <row r="22" spans="1:7" ht="33">
      <c r="A22" s="4" t="s">
        <v>75</v>
      </c>
      <c r="B22" s="8" t="s">
        <v>76</v>
      </c>
      <c r="C22" s="6">
        <v>4</v>
      </c>
      <c r="D22" s="8" t="s">
        <v>77</v>
      </c>
      <c r="E22" s="6">
        <v>6</v>
      </c>
      <c r="F22" s="8"/>
      <c r="G22" s="6"/>
    </row>
    <row r="23" spans="1:7" ht="33">
      <c r="A23" s="4" t="s">
        <v>78</v>
      </c>
      <c r="B23" s="8" t="s">
        <v>79</v>
      </c>
      <c r="C23" s="6">
        <v>4</v>
      </c>
      <c r="D23" s="5" t="s">
        <v>80</v>
      </c>
      <c r="E23" s="6">
        <v>4</v>
      </c>
      <c r="F23" s="5"/>
      <c r="G23" s="6"/>
    </row>
    <row r="24" spans="1:7" ht="24.95" customHeight="1">
      <c r="A24" s="4" t="s">
        <v>81</v>
      </c>
      <c r="B24" s="5" t="s">
        <v>82</v>
      </c>
      <c r="C24" s="6">
        <v>2</v>
      </c>
      <c r="D24" s="5" t="s">
        <v>83</v>
      </c>
      <c r="E24" s="6">
        <v>4</v>
      </c>
      <c r="F24" s="5"/>
      <c r="G24" s="6"/>
    </row>
    <row r="25" spans="1:7" ht="24.95" customHeight="1">
      <c r="A25" s="4" t="s">
        <v>84</v>
      </c>
      <c r="B25" s="5" t="s">
        <v>85</v>
      </c>
      <c r="C25" s="6">
        <v>2</v>
      </c>
      <c r="D25" s="5" t="s">
        <v>86</v>
      </c>
      <c r="E25" s="6">
        <v>4</v>
      </c>
      <c r="F25" s="5"/>
      <c r="G25" s="6"/>
    </row>
    <row r="26" spans="1:7" ht="24.95" customHeight="1">
      <c r="A26" s="4" t="s">
        <v>87</v>
      </c>
      <c r="B26" s="5" t="s">
        <v>88</v>
      </c>
      <c r="C26" s="6">
        <v>2</v>
      </c>
      <c r="D26" s="5" t="s">
        <v>89</v>
      </c>
      <c r="E26" s="6">
        <v>4</v>
      </c>
      <c r="F26" s="5"/>
      <c r="G26" s="6"/>
    </row>
    <row r="27" spans="1:7" ht="24.95" customHeight="1">
      <c r="A27" s="4" t="s">
        <v>90</v>
      </c>
      <c r="B27" s="5" t="s">
        <v>91</v>
      </c>
      <c r="C27" s="6">
        <v>2</v>
      </c>
      <c r="D27" s="5" t="s">
        <v>92</v>
      </c>
      <c r="E27" s="6">
        <v>4</v>
      </c>
      <c r="F27" s="5"/>
      <c r="G27" s="6"/>
    </row>
    <row r="28" spans="1:7" ht="24.95" customHeight="1">
      <c r="A28" s="4" t="s">
        <v>93</v>
      </c>
      <c r="B28" s="5" t="s">
        <v>94</v>
      </c>
      <c r="C28" s="6">
        <v>1</v>
      </c>
      <c r="D28" s="5" t="s">
        <v>95</v>
      </c>
      <c r="E28" s="6">
        <v>4</v>
      </c>
      <c r="F28" s="5"/>
      <c r="G28" s="6"/>
    </row>
    <row r="29" spans="1:7" ht="24.95" customHeight="1">
      <c r="A29" s="4" t="s">
        <v>96</v>
      </c>
      <c r="B29" s="5" t="s">
        <v>97</v>
      </c>
      <c r="C29" s="6">
        <v>1</v>
      </c>
      <c r="D29" s="5" t="s">
        <v>98</v>
      </c>
      <c r="E29" s="6">
        <v>2</v>
      </c>
      <c r="F29" s="5"/>
      <c r="G29" s="6"/>
    </row>
    <row r="30" spans="1:7" ht="24.95" customHeight="1">
      <c r="A30" s="4" t="s">
        <v>99</v>
      </c>
      <c r="B30" s="5"/>
      <c r="C30" s="7"/>
      <c r="D30" s="5"/>
      <c r="E30" s="5"/>
      <c r="F30" s="5"/>
      <c r="G30" s="5"/>
    </row>
    <row r="31" spans="1:7" ht="24.95" customHeight="1">
      <c r="A31" s="5"/>
      <c r="B31" s="5"/>
      <c r="C31" s="11">
        <f>SUM(C5:C30)</f>
        <v>78</v>
      </c>
      <c r="D31" s="12"/>
      <c r="E31" s="11">
        <f>SUM(E5:E30)</f>
        <v>102</v>
      </c>
      <c r="F31" s="12"/>
      <c r="G31" s="11">
        <f>SUM(G5:G30)</f>
        <v>59</v>
      </c>
    </row>
  </sheetData>
  <mergeCells count="1">
    <mergeCell ref="A3:A4"/>
  </mergeCells>
  <phoneticPr fontId="37" type="noConversion"/>
  <pageMargins left="0.23622047244094491" right="0.31496062992125984" top="0.35433070866141736" bottom="0.27559055118110237" header="0.31496062992125984" footer="0.23622047244094491"/>
  <pageSetup paperSize="9"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60</vt:i4>
      </vt:variant>
      <vt:variant>
        <vt:lpstr>具名範圍</vt:lpstr>
      </vt:variant>
      <vt:variant>
        <vt:i4>113</vt:i4>
      </vt:variant>
    </vt:vector>
  </HeadingPairs>
  <TitlesOfParts>
    <vt:vector size="173" baseType="lpstr">
      <vt:lpstr>材料設備送審管制總表202112</vt:lpstr>
      <vt:lpstr>材料 設備檢(試)驗管制總表 202112</vt:lpstr>
      <vt:lpstr>材料與設備試驗管制總表</vt:lpstr>
      <vt:lpstr>材料設備送審及進場時程管制總表</vt:lpstr>
      <vt:lpstr>三個月材料檢試驗管控表20240801~0831</vt:lpstr>
      <vt:lpstr>1140117(材料送審核定情形一覽表)</vt:lpstr>
      <vt:lpstr>混凝土 80KGF CM3 贊洲</vt:lpstr>
      <vt:lpstr>混凝土 80KGF CM3 竑榮官田廠</vt:lpstr>
      <vt:lpstr>混凝土 245KGF CM3 贊洲</vt:lpstr>
      <vt:lpstr>混凝土 245KGF CM3 竑榮官田廠</vt:lpstr>
      <vt:lpstr>混凝土 280KGF CM3 贊洲 </vt:lpstr>
      <vt:lpstr>混凝土 280KGF CM3 竑榮官田廠 </vt:lpstr>
      <vt:lpstr>混凝土 315W KGF CM3 贊洲  </vt:lpstr>
      <vt:lpstr>混凝土 315W KGF CM3 竑榮官田廠</vt:lpstr>
      <vt:lpstr>自充填混凝土 350 KGF CM3 贊洲</vt:lpstr>
      <vt:lpstr>自充填混凝土 350 KGF CM3 竑榮官田廠</vt:lpstr>
      <vt:lpstr>無收縮水泥砂漿</vt:lpstr>
      <vt:lpstr>鋼筋 SD420W</vt:lpstr>
      <vt:lpstr>全套管鑽掘樁 鋼筋 SD420W </vt:lpstr>
      <vt:lpstr>化學黏著錨筋 16mm</vt:lpstr>
      <vt:lpstr>錨栓16mm</vt:lpstr>
      <vt:lpstr>化學黏著錨筋 19mm </vt:lpstr>
      <vt:lpstr>化學黏著錨筋 22mm</vt:lpstr>
      <vt:lpstr>化學黏著錨筋 25mm</vt:lpstr>
      <vt:lpstr>化學黏著錨筋 29mm</vt:lpstr>
      <vt:lpstr>化學黏著錨筋 32mm </vt:lpstr>
      <vt:lpstr>高強度螺栓32mm </vt:lpstr>
      <vt:lpstr>無收縮水泥砂漿 (2)</vt:lpstr>
      <vt:lpstr>無收縮水泥砂漿 (3)</vt:lpstr>
      <vt:lpstr>高強度螺栓38mm </vt:lpstr>
      <vt:lpstr>高強度鋼棒36mm</vt:lpstr>
      <vt:lpstr>鋼筋續接器22mm </vt:lpstr>
      <vt:lpstr>鋼筋續接器25mm </vt:lpstr>
      <vt:lpstr>610mm混凝土鋼管樁</vt:lpstr>
      <vt:lpstr>環氧樹脂塗佈</vt:lpstr>
      <vt:lpstr>盤式支承</vt:lpstr>
      <vt:lpstr>人造橡膠防震板</vt:lpstr>
      <vt:lpstr>橋台維修檢測平台</vt:lpstr>
      <vt:lpstr>臨時性欲力剛鍵地錨</vt:lpstr>
      <vt:lpstr>箱型石龍</vt:lpstr>
      <vt:lpstr>200mmPVC排水管</vt:lpstr>
      <vt:lpstr>漏水斗</vt:lpstr>
      <vt:lpstr>反光熱處理聚脂標線</vt:lpstr>
      <vt:lpstr>密級配瀝青混凝土</vt:lpstr>
      <vt:lpstr>開放級配瀝青混凝土 </vt:lpstr>
      <vt:lpstr>碎石級配</vt:lpstr>
      <vt:lpstr>串方塊混凝土護坡</vt:lpstr>
      <vt:lpstr>全套管鑽掘樁鋼筋剛套環</vt:lpstr>
      <vt:lpstr>混凝土養護劑</vt:lpstr>
      <vt:lpstr>焊條材料</vt:lpstr>
      <vt:lpstr>鋼筋焊條拉拔</vt:lpstr>
      <vt:lpstr>構造物回填土取樣</vt:lpstr>
      <vt:lpstr>鋼筋續接器 25mm</vt:lpstr>
      <vt:lpstr>基樁載重試驗150cm</vt:lpstr>
      <vt:lpstr>高強度微型樁</vt:lpstr>
      <vt:lpstr>610mm鋼管樁</vt:lpstr>
      <vt:lpstr>20210222</vt:lpstr>
      <vt:lpstr>一.2施工數量統計表</vt:lpstr>
      <vt:lpstr>會議用-斗六交流道-不印</vt:lpstr>
      <vt:lpstr>上構施工排程 (2)-不印</vt:lpstr>
      <vt:lpstr>'200mmPVC排水管'!Print_Area</vt:lpstr>
      <vt:lpstr>'20210222'!Print_Area</vt:lpstr>
      <vt:lpstr>'610mm混凝土鋼管樁'!Print_Area</vt:lpstr>
      <vt:lpstr>'610mm鋼管樁'!Print_Area</vt:lpstr>
      <vt:lpstr>一.2施工數量統計表!Print_Area</vt:lpstr>
      <vt:lpstr>人造橡膠防震板!Print_Area</vt:lpstr>
      <vt:lpstr>'三個月材料檢試驗管控表20240801~0831'!Print_Area</vt:lpstr>
      <vt:lpstr>'化學黏著錨筋 16mm'!Print_Area</vt:lpstr>
      <vt:lpstr>'化學黏著錨筋 19mm '!Print_Area</vt:lpstr>
      <vt:lpstr>'化學黏著錨筋 22mm'!Print_Area</vt:lpstr>
      <vt:lpstr>'化學黏著錨筋 25mm'!Print_Area</vt:lpstr>
      <vt:lpstr>'化學黏著錨筋 29mm'!Print_Area</vt:lpstr>
      <vt:lpstr>'化學黏著錨筋 32mm '!Print_Area</vt:lpstr>
      <vt:lpstr>反光熱處理聚脂標線!Print_Area</vt:lpstr>
      <vt:lpstr>'全套管鑽掘樁 鋼筋 SD420W '!Print_Area</vt:lpstr>
      <vt:lpstr>全套管鑽掘樁鋼筋剛套環!Print_Area</vt:lpstr>
      <vt:lpstr>'自充填混凝土 350 KGF CM3 竑榮官田廠'!Print_Area</vt:lpstr>
      <vt:lpstr>'自充填混凝土 350 KGF CM3 贊洲'!Print_Area</vt:lpstr>
      <vt:lpstr>串方塊混凝土護坡!Print_Area</vt:lpstr>
      <vt:lpstr>'材料 設備檢(試)驗管制總表 202112'!Print_Area</vt:lpstr>
      <vt:lpstr>材料設備送審及進場時程管制總表!Print_Area</vt:lpstr>
      <vt:lpstr>材料設備送審管制總表202112!Print_Area</vt:lpstr>
      <vt:lpstr>材料與設備試驗管制總表!Print_Area</vt:lpstr>
      <vt:lpstr>高強度微型樁!Print_Area</vt:lpstr>
      <vt:lpstr>高強度鋼棒36mm!Print_Area</vt:lpstr>
      <vt:lpstr>'高強度螺栓32mm '!Print_Area</vt:lpstr>
      <vt:lpstr>'高強度螺栓38mm '!Print_Area</vt:lpstr>
      <vt:lpstr>基樁載重試驗150cm!Print_Area</vt:lpstr>
      <vt:lpstr>密級配瀝青混凝土!Print_Area</vt:lpstr>
      <vt:lpstr>'混凝土 245KGF CM3 竑榮官田廠'!Print_Area</vt:lpstr>
      <vt:lpstr>'混凝土 245KGF CM3 贊洲'!Print_Area</vt:lpstr>
      <vt:lpstr>'混凝土 280KGF CM3 竑榮官田廠 '!Print_Area</vt:lpstr>
      <vt:lpstr>'混凝土 280KGF CM3 贊洲 '!Print_Area</vt:lpstr>
      <vt:lpstr>'混凝土 315W KGF CM3 竑榮官田廠'!Print_Area</vt:lpstr>
      <vt:lpstr>'混凝土 315W KGF CM3 贊洲  '!Print_Area</vt:lpstr>
      <vt:lpstr>'混凝土 80KGF CM3 竑榮官田廠'!Print_Area</vt:lpstr>
      <vt:lpstr>'混凝土 80KGF CM3 贊洲'!Print_Area</vt:lpstr>
      <vt:lpstr>混凝土養護劑!Print_Area</vt:lpstr>
      <vt:lpstr>焊條材料!Print_Area</vt:lpstr>
      <vt:lpstr>無收縮水泥砂漿!Print_Area</vt:lpstr>
      <vt:lpstr>'無收縮水泥砂漿 (2)'!Print_Area</vt:lpstr>
      <vt:lpstr>'無收縮水泥砂漿 (3)'!Print_Area</vt:lpstr>
      <vt:lpstr>'開放級配瀝青混凝土 '!Print_Area</vt:lpstr>
      <vt:lpstr>碎石級配!Print_Area</vt:lpstr>
      <vt:lpstr>構造物回填土取樣!Print_Area</vt:lpstr>
      <vt:lpstr>漏水斗!Print_Area</vt:lpstr>
      <vt:lpstr>盤式支承!Print_Area</vt:lpstr>
      <vt:lpstr>箱型石龍!Print_Area</vt:lpstr>
      <vt:lpstr>橋台維修檢測平台!Print_Area</vt:lpstr>
      <vt:lpstr>'鋼筋 SD420W'!Print_Area</vt:lpstr>
      <vt:lpstr>鋼筋焊條拉拔!Print_Area</vt:lpstr>
      <vt:lpstr>'鋼筋續接器 25mm'!Print_Area</vt:lpstr>
      <vt:lpstr>'鋼筋續接器22mm '!Print_Area</vt:lpstr>
      <vt:lpstr>'鋼筋續接器25mm '!Print_Area</vt:lpstr>
      <vt:lpstr>環氧樹脂塗佈!Print_Area</vt:lpstr>
      <vt:lpstr>臨時性欲力剛鍵地錨!Print_Area</vt:lpstr>
      <vt:lpstr>錨栓16mm!Print_Area</vt:lpstr>
      <vt:lpstr>'200mmPVC排水管'!Print_Titles</vt:lpstr>
      <vt:lpstr>'20210222'!Print_Titles</vt:lpstr>
      <vt:lpstr>'610mm混凝土鋼管樁'!Print_Titles</vt:lpstr>
      <vt:lpstr>'610mm鋼管樁'!Print_Titles</vt:lpstr>
      <vt:lpstr>人造橡膠防震板!Print_Titles</vt:lpstr>
      <vt:lpstr>'三個月材料檢試驗管控表20240801~0831'!Print_Titles</vt:lpstr>
      <vt:lpstr>'化學黏著錨筋 16mm'!Print_Titles</vt:lpstr>
      <vt:lpstr>'化學黏著錨筋 19mm '!Print_Titles</vt:lpstr>
      <vt:lpstr>'化學黏著錨筋 22mm'!Print_Titles</vt:lpstr>
      <vt:lpstr>'化學黏著錨筋 25mm'!Print_Titles</vt:lpstr>
      <vt:lpstr>'化學黏著錨筋 29mm'!Print_Titles</vt:lpstr>
      <vt:lpstr>'化學黏著錨筋 32mm '!Print_Titles</vt:lpstr>
      <vt:lpstr>反光熱處理聚脂標線!Print_Titles</vt:lpstr>
      <vt:lpstr>'全套管鑽掘樁 鋼筋 SD420W '!Print_Titles</vt:lpstr>
      <vt:lpstr>全套管鑽掘樁鋼筋剛套環!Print_Titles</vt:lpstr>
      <vt:lpstr>'自充填混凝土 350 KGF CM3 竑榮官田廠'!Print_Titles</vt:lpstr>
      <vt:lpstr>'自充填混凝土 350 KGF CM3 贊洲'!Print_Titles</vt:lpstr>
      <vt:lpstr>串方塊混凝土護坡!Print_Titles</vt:lpstr>
      <vt:lpstr>'材料 設備檢(試)驗管制總表 202112'!Print_Titles</vt:lpstr>
      <vt:lpstr>材料設備送審及進場時程管制總表!Print_Titles</vt:lpstr>
      <vt:lpstr>材料設備送審管制總表202112!Print_Titles</vt:lpstr>
      <vt:lpstr>材料與設備試驗管制總表!Print_Titles</vt:lpstr>
      <vt:lpstr>高強度微型樁!Print_Titles</vt:lpstr>
      <vt:lpstr>高強度鋼棒36mm!Print_Titles</vt:lpstr>
      <vt:lpstr>'高強度螺栓32mm '!Print_Titles</vt:lpstr>
      <vt:lpstr>'高強度螺栓38mm '!Print_Titles</vt:lpstr>
      <vt:lpstr>基樁載重試驗150cm!Print_Titles</vt:lpstr>
      <vt:lpstr>密級配瀝青混凝土!Print_Titles</vt:lpstr>
      <vt:lpstr>'混凝土 245KGF CM3 竑榮官田廠'!Print_Titles</vt:lpstr>
      <vt:lpstr>'混凝土 245KGF CM3 贊洲'!Print_Titles</vt:lpstr>
      <vt:lpstr>'混凝土 280KGF CM3 竑榮官田廠 '!Print_Titles</vt:lpstr>
      <vt:lpstr>'混凝土 280KGF CM3 贊洲 '!Print_Titles</vt:lpstr>
      <vt:lpstr>'混凝土 315W KGF CM3 竑榮官田廠'!Print_Titles</vt:lpstr>
      <vt:lpstr>'混凝土 315W KGF CM3 贊洲  '!Print_Titles</vt:lpstr>
      <vt:lpstr>'混凝土 80KGF CM3 竑榮官田廠'!Print_Titles</vt:lpstr>
      <vt:lpstr>'混凝土 80KGF CM3 贊洲'!Print_Titles</vt:lpstr>
      <vt:lpstr>混凝土養護劑!Print_Titles</vt:lpstr>
      <vt:lpstr>焊條材料!Print_Titles</vt:lpstr>
      <vt:lpstr>無收縮水泥砂漿!Print_Titles</vt:lpstr>
      <vt:lpstr>'無收縮水泥砂漿 (2)'!Print_Titles</vt:lpstr>
      <vt:lpstr>'無收縮水泥砂漿 (3)'!Print_Titles</vt:lpstr>
      <vt:lpstr>'開放級配瀝青混凝土 '!Print_Titles</vt:lpstr>
      <vt:lpstr>碎石級配!Print_Titles</vt:lpstr>
      <vt:lpstr>構造物回填土取樣!Print_Titles</vt:lpstr>
      <vt:lpstr>漏水斗!Print_Titles</vt:lpstr>
      <vt:lpstr>盤式支承!Print_Titles</vt:lpstr>
      <vt:lpstr>箱型石龍!Print_Titles</vt:lpstr>
      <vt:lpstr>橋台維修檢測平台!Print_Titles</vt:lpstr>
      <vt:lpstr>'鋼筋 SD420W'!Print_Titles</vt:lpstr>
      <vt:lpstr>鋼筋焊條拉拔!Print_Titles</vt:lpstr>
      <vt:lpstr>'鋼筋續接器 25mm'!Print_Titles</vt:lpstr>
      <vt:lpstr>'鋼筋續接器22mm '!Print_Titles</vt:lpstr>
      <vt:lpstr>'鋼筋續接器25mm '!Print_Titles</vt:lpstr>
      <vt:lpstr>環氧樹脂塗佈!Print_Titles</vt:lpstr>
      <vt:lpstr>臨時性欲力剛鍵地錨!Print_Titles</vt:lpstr>
      <vt:lpstr>錨栓16mm!Print_Titles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2025-09-12T05:45:28Z</dcterms:modified>
</cp:coreProperties>
</file>